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D:\CONG DONG\FINANCIAL MODELS\PURCHASE PLANNING\"/>
    </mc:Choice>
  </mc:AlternateContent>
  <xr:revisionPtr revIDLastSave="0" documentId="13_ncr:1_{779C64DD-4D2F-4F9F-9071-A5CEDBCC8210}" xr6:coauthVersionLast="47" xr6:coauthVersionMax="47" xr10:uidLastSave="{00000000-0000-0000-0000-000000000000}"/>
  <bookViews>
    <workbookView xWindow="-108" yWindow="-108" windowWidth="23256" windowHeight="12456" tabRatio="880" firstSheet="1" activeTab="3" xr2:uid="{00000000-000D-0000-FFFF-FFFF00000000}"/>
  </bookViews>
  <sheets>
    <sheet name="Sheet5" sheetId="29" state="hidden" r:id="rId1"/>
    <sheet name="KH Ban Hang" sheetId="1" r:id="rId2"/>
    <sheet name="KH NHẬP KHO HH&amp;TP" sheetId="34" r:id="rId3"/>
    <sheet name="KH San xuat" sheetId="4" r:id="rId4"/>
    <sheet name="KH Mua Sam TS" sheetId="8" state="hidden" r:id="rId5"/>
    <sheet name="KH Mua Hang" sheetId="5" r:id="rId6"/>
    <sheet name="KH Gia Thanh" sheetId="2" state="hidden" r:id="rId7"/>
    <sheet name="KH Gia von" sheetId="24" state="hidden" r:id="rId8"/>
    <sheet name="KH Chi Phi Nhan Su" sheetId="19" state="hidden" r:id="rId9"/>
    <sheet name="Empl policies" sheetId="21" state="hidden" r:id="rId10"/>
    <sheet name="KH Marketing" sheetId="11" state="hidden" r:id="rId11"/>
    <sheet name="KH CHIETKHAU" sheetId="30" state="hidden" r:id="rId12"/>
    <sheet name="CPKH nam truoc" sheetId="27" state="hidden" r:id="rId13"/>
    <sheet name="CPSCDH Nam truoc" sheetId="31" state="hidden" r:id="rId14"/>
    <sheet name="CPCCDH nam truoc" sheetId="26" state="hidden" r:id="rId15"/>
    <sheet name="KH CPDH DTXDSC" sheetId="9" state="hidden" r:id="rId16"/>
    <sheet name="KH CPDH KHÁC" sheetId="32" state="hidden" r:id="rId17"/>
    <sheet name="KH CPHDKD khac" sheetId="25" state="hidden" r:id="rId18"/>
    <sheet name="KH CPHDKD Khac-CP Cong tac" sheetId="20" state="hidden" r:id="rId19"/>
    <sheet name="Traveling policies" sheetId="22" state="hidden" r:id="rId20"/>
    <sheet name="KH Thue" sheetId="12" state="hidden" r:id="rId21"/>
    <sheet name="KH dong tien" sheetId="14" state="hidden" r:id="rId22"/>
    <sheet name="KH Vay" sheetId="28" state="hidden" r:id="rId23"/>
    <sheet name="DU BAO KQKD" sheetId="7" state="hidden" r:id="rId24"/>
    <sheet name="Bang can doi ke toan" sheetId="3" state="hidden" r:id="rId25"/>
    <sheet name="Tom luoc" sheetId="33" state="hidden" r:id="rId26"/>
  </sheets>
  <externalReferences>
    <externalReference r:id="rId27"/>
    <externalReference r:id="rId28"/>
  </externalReferences>
  <definedNames>
    <definedName name="CONG">[1]BCC!$B$10:$CP$37000</definedName>
    <definedName name="DSNV">'[2]TNF CON LAM'!$B$1:$DB$1036</definedName>
    <definedName name="_xlnm.Print_Area" localSheetId="25">'Tom luoc'!$B$1:$F$25</definedName>
  </definedNames>
  <calcPr calcId="191029"/>
</workbook>
</file>

<file path=xl/calcChain.xml><?xml version="1.0" encoding="utf-8"?>
<calcChain xmlns="http://schemas.openxmlformats.org/spreadsheetml/2006/main">
  <c r="AC7" i="5" l="1"/>
  <c r="AA7" i="5"/>
  <c r="Y7" i="5"/>
  <c r="W7" i="5"/>
  <c r="U7" i="5"/>
  <c r="S7" i="5"/>
  <c r="Q7" i="5"/>
  <c r="O7" i="5"/>
  <c r="M7" i="5"/>
  <c r="K7" i="5"/>
  <c r="I7" i="5"/>
  <c r="G7" i="5"/>
  <c r="E7" i="5"/>
  <c r="G5" i="34"/>
  <c r="G4" i="4" s="1"/>
  <c r="AS4" i="34"/>
  <c r="AS5" i="34"/>
  <c r="AO5" i="34"/>
  <c r="E5" i="34"/>
  <c r="AW5" i="34" l="1"/>
  <c r="AW4" i="34"/>
  <c r="AO4" i="34"/>
  <c r="AK5" i="34"/>
  <c r="AK4" i="34"/>
  <c r="AG5" i="34"/>
  <c r="AG4" i="34"/>
  <c r="AC5" i="34"/>
  <c r="AC4" i="34"/>
  <c r="Y5" i="34"/>
  <c r="Y4" i="34"/>
  <c r="U5" i="34"/>
  <c r="U4" i="34"/>
  <c r="Q5" i="34"/>
  <c r="Q4" i="34"/>
  <c r="M5" i="34"/>
  <c r="M4" i="34"/>
  <c r="I5" i="34"/>
  <c r="I4" i="34"/>
  <c r="E4" i="34"/>
  <c r="G4" i="34" s="1"/>
  <c r="G64" i="5" s="1"/>
  <c r="G5" i="4"/>
  <c r="O6" i="9"/>
  <c r="M6" i="9"/>
  <c r="K6" i="9"/>
  <c r="E49" i="25"/>
  <c r="Q6" i="32"/>
  <c r="O6" i="32"/>
  <c r="K6" i="32"/>
  <c r="I14" i="22"/>
  <c r="I17" i="22"/>
  <c r="K9" i="20"/>
  <c r="H166" i="19"/>
  <c r="N18" i="21"/>
  <c r="E27" i="25"/>
  <c r="C110" i="7"/>
  <c r="E14" i="12"/>
  <c r="E5" i="12"/>
  <c r="F88" i="11"/>
  <c r="F86" i="11"/>
  <c r="F74" i="11"/>
  <c r="F90" i="11"/>
  <c r="E29" i="25"/>
  <c r="E51" i="25" s="1"/>
  <c r="E28" i="25"/>
  <c r="F50" i="25"/>
  <c r="Q12" i="9"/>
  <c r="J6" i="9"/>
  <c r="F139" i="11"/>
  <c r="F57" i="11"/>
  <c r="F105" i="11"/>
  <c r="D35" i="11"/>
  <c r="H30" i="11"/>
  <c r="D6" i="11"/>
  <c r="F58" i="11"/>
  <c r="H164" i="19"/>
  <c r="D13" i="14" s="1"/>
  <c r="C20" i="2"/>
  <c r="C14" i="2"/>
  <c r="C12" i="2" s="1"/>
  <c r="G66" i="5"/>
  <c r="H66" i="5"/>
  <c r="H88" i="5"/>
  <c r="J44" i="5"/>
  <c r="N10" i="8"/>
  <c r="G13" i="4"/>
  <c r="H13" i="4" s="1"/>
  <c r="AF54" i="1"/>
  <c r="H11" i="1"/>
  <c r="H7" i="1"/>
  <c r="G7" i="24"/>
  <c r="D49" i="14"/>
  <c r="D20" i="14"/>
  <c r="L6" i="28"/>
  <c r="M5" i="28"/>
  <c r="I6" i="28"/>
  <c r="K6" i="28"/>
  <c r="M6" i="28" s="1"/>
  <c r="F6" i="28"/>
  <c r="S47" i="14"/>
  <c r="L7" i="28"/>
  <c r="D9" i="14"/>
  <c r="Z20" i="14"/>
  <c r="X20" i="14"/>
  <c r="V20" i="14"/>
  <c r="T20" i="14"/>
  <c r="R20" i="14"/>
  <c r="P20" i="14"/>
  <c r="N20" i="14"/>
  <c r="AB20" i="14" s="1"/>
  <c r="L20" i="14"/>
  <c r="J20" i="14"/>
  <c r="H20" i="14"/>
  <c r="F20" i="14"/>
  <c r="Z12" i="14"/>
  <c r="X12" i="14"/>
  <c r="T12" i="14"/>
  <c r="R12" i="14"/>
  <c r="N12" i="14"/>
  <c r="L12" i="14"/>
  <c r="H12" i="14"/>
  <c r="F12" i="14"/>
  <c r="D12" i="14"/>
  <c r="AD64" i="5"/>
  <c r="Y110" i="7"/>
  <c r="W110" i="7"/>
  <c r="U110" i="7"/>
  <c r="S110" i="7"/>
  <c r="AA110" i="7" s="1"/>
  <c r="Q110" i="7"/>
  <c r="O110" i="7"/>
  <c r="M110" i="7"/>
  <c r="K110" i="7"/>
  <c r="I110" i="7"/>
  <c r="G110" i="7"/>
  <c r="E110" i="7"/>
  <c r="E81" i="3"/>
  <c r="E82" i="3"/>
  <c r="G18" i="28"/>
  <c r="I18" i="28"/>
  <c r="G17" i="28"/>
  <c r="I17" i="28"/>
  <c r="G16" i="28"/>
  <c r="I16" i="28"/>
  <c r="G15" i="28"/>
  <c r="I15" i="28" s="1"/>
  <c r="G14" i="28"/>
  <c r="I14" i="28"/>
  <c r="G13" i="28"/>
  <c r="I13" i="28"/>
  <c r="G12" i="28"/>
  <c r="G11" i="28"/>
  <c r="I11" i="28"/>
  <c r="G10" i="28"/>
  <c r="I10" i="28" s="1"/>
  <c r="G9" i="28"/>
  <c r="I9" i="28"/>
  <c r="G8" i="28"/>
  <c r="I8" i="28" s="1"/>
  <c r="N20" i="28"/>
  <c r="C20" i="28"/>
  <c r="I12" i="28"/>
  <c r="I7" i="28"/>
  <c r="E74" i="3"/>
  <c r="D74" i="3"/>
  <c r="E73" i="3"/>
  <c r="D18" i="3"/>
  <c r="AC92" i="5"/>
  <c r="E131" i="5"/>
  <c r="D12" i="3"/>
  <c r="D53" i="3"/>
  <c r="E53" i="3"/>
  <c r="F146" i="5"/>
  <c r="F145" i="5"/>
  <c r="F144" i="5" s="1"/>
  <c r="F143" i="5" s="1"/>
  <c r="F142" i="5"/>
  <c r="F141" i="5" s="1"/>
  <c r="F140" i="5" s="1"/>
  <c r="F139" i="5" s="1"/>
  <c r="F138" i="5" s="1"/>
  <c r="F137" i="5" s="1"/>
  <c r="F136" i="5" s="1"/>
  <c r="F135" i="5" s="1"/>
  <c r="F134" i="5" s="1"/>
  <c r="F133" i="5" s="1"/>
  <c r="F132" i="5" s="1"/>
  <c r="AD6" i="31"/>
  <c r="E6" i="31"/>
  <c r="E66" i="3"/>
  <c r="D12" i="26"/>
  <c r="D11" i="26"/>
  <c r="D10" i="26"/>
  <c r="D9" i="26"/>
  <c r="D8" i="26"/>
  <c r="D7" i="26"/>
  <c r="D6" i="26"/>
  <c r="D5" i="26"/>
  <c r="D4" i="26"/>
  <c r="AM11" i="8"/>
  <c r="AM10" i="8"/>
  <c r="AM9" i="8"/>
  <c r="AM8" i="8"/>
  <c r="AM7" i="8"/>
  <c r="AM6" i="8"/>
  <c r="AM5" i="8"/>
  <c r="AM4" i="8"/>
  <c r="D6" i="27"/>
  <c r="E46" i="3"/>
  <c r="E44" i="3"/>
  <c r="E43" i="3" s="1"/>
  <c r="E35" i="3"/>
  <c r="E12" i="3"/>
  <c r="E9" i="3"/>
  <c r="E75" i="3"/>
  <c r="E30" i="3"/>
  <c r="E28" i="3"/>
  <c r="E107" i="5"/>
  <c r="E106" i="5" s="1"/>
  <c r="E18" i="3" s="1"/>
  <c r="H167" i="19"/>
  <c r="D16" i="14"/>
  <c r="H165" i="19"/>
  <c r="D14" i="14" s="1"/>
  <c r="D15" i="14"/>
  <c r="Z168" i="19"/>
  <c r="V17" i="14" s="1"/>
  <c r="AB17" i="14" s="1"/>
  <c r="T168" i="19"/>
  <c r="P17" i="14"/>
  <c r="N168" i="19"/>
  <c r="J17" i="14"/>
  <c r="H168" i="19"/>
  <c r="D17" i="14"/>
  <c r="Z17" i="14"/>
  <c r="X17" i="14"/>
  <c r="T17" i="14"/>
  <c r="R17" i="14"/>
  <c r="N17" i="14"/>
  <c r="L17" i="14"/>
  <c r="H17" i="14"/>
  <c r="F17" i="14"/>
  <c r="Z16" i="14"/>
  <c r="X16" i="14"/>
  <c r="T16" i="14"/>
  <c r="R16" i="14"/>
  <c r="N16" i="14"/>
  <c r="L16" i="14"/>
  <c r="H16" i="14"/>
  <c r="F16" i="14"/>
  <c r="B14" i="14"/>
  <c r="B15" i="14"/>
  <c r="B16" i="14"/>
  <c r="B17" i="14"/>
  <c r="B13" i="14"/>
  <c r="AB6" i="31"/>
  <c r="Y33" i="7"/>
  <c r="Z6" i="31"/>
  <c r="W33" i="7" s="1"/>
  <c r="X6" i="31"/>
  <c r="U33" i="7"/>
  <c r="V6" i="31"/>
  <c r="S33" i="7"/>
  <c r="T6" i="31"/>
  <c r="Q33" i="7"/>
  <c r="R6" i="31"/>
  <c r="O33" i="7" s="1"/>
  <c r="P6" i="31"/>
  <c r="M33" i="7"/>
  <c r="N6" i="31"/>
  <c r="K33" i="7"/>
  <c r="L6" i="31"/>
  <c r="I33" i="7"/>
  <c r="J6" i="31"/>
  <c r="G33" i="7" s="1"/>
  <c r="AA33" i="7" s="1"/>
  <c r="H6" i="31"/>
  <c r="E33" i="7"/>
  <c r="F6" i="31"/>
  <c r="C33" i="7"/>
  <c r="J8" i="32"/>
  <c r="O7" i="32"/>
  <c r="J7" i="32"/>
  <c r="J5" i="32" s="1"/>
  <c r="N33" i="32"/>
  <c r="AG18" i="32"/>
  <c r="AE18" i="32"/>
  <c r="AC18" i="32"/>
  <c r="AA18" i="32"/>
  <c r="Y18" i="32"/>
  <c r="W18" i="32"/>
  <c r="U18" i="32"/>
  <c r="S18" i="32"/>
  <c r="Q18" i="32"/>
  <c r="O18" i="32"/>
  <c r="M18" i="32"/>
  <c r="K18" i="32"/>
  <c r="A18" i="32"/>
  <c r="AG17" i="32"/>
  <c r="AE17" i="32"/>
  <c r="AC17" i="32"/>
  <c r="AA17" i="32"/>
  <c r="Y17" i="32"/>
  <c r="W17" i="32"/>
  <c r="U17" i="32"/>
  <c r="S17" i="32"/>
  <c r="Q17" i="32"/>
  <c r="O17" i="32"/>
  <c r="M17" i="32"/>
  <c r="K17" i="32"/>
  <c r="A17" i="32"/>
  <c r="AG16" i="32"/>
  <c r="AE16" i="32"/>
  <c r="AC16" i="32"/>
  <c r="AA16" i="32"/>
  <c r="Y16" i="32"/>
  <c r="W16" i="32"/>
  <c r="U16" i="32"/>
  <c r="S16" i="32"/>
  <c r="Q16" i="32"/>
  <c r="O16" i="32"/>
  <c r="M16" i="32"/>
  <c r="K16" i="32"/>
  <c r="A16" i="32"/>
  <c r="AG15" i="32"/>
  <c r="AE15" i="32"/>
  <c r="AC15" i="32"/>
  <c r="AA15" i="32"/>
  <c r="Y15" i="32"/>
  <c r="W15" i="32"/>
  <c r="U15" i="32"/>
  <c r="S15" i="32"/>
  <c r="Q15" i="32"/>
  <c r="O15" i="32"/>
  <c r="M15" i="32"/>
  <c r="K15" i="32"/>
  <c r="A15" i="32"/>
  <c r="AG14" i="32"/>
  <c r="AE14" i="32"/>
  <c r="AC14" i="32"/>
  <c r="AC5" i="32" s="1"/>
  <c r="AA14" i="32"/>
  <c r="Y14" i="32"/>
  <c r="W14" i="32"/>
  <c r="U14" i="32"/>
  <c r="S14" i="32"/>
  <c r="Q14" i="32"/>
  <c r="O14" i="32"/>
  <c r="M14" i="32"/>
  <c r="M5" i="32" s="1"/>
  <c r="K14" i="32"/>
  <c r="A14" i="32"/>
  <c r="AG13" i="32"/>
  <c r="AE13" i="32"/>
  <c r="AC13" i="32"/>
  <c r="AA13" i="32"/>
  <c r="Y13" i="32"/>
  <c r="W13" i="32"/>
  <c r="W5" i="32" s="1"/>
  <c r="U13" i="32"/>
  <c r="S13" i="32"/>
  <c r="Q13" i="32"/>
  <c r="O13" i="32"/>
  <c r="M13" i="32"/>
  <c r="K13" i="32"/>
  <c r="A13" i="32"/>
  <c r="AG12" i="32"/>
  <c r="AG5" i="32" s="1"/>
  <c r="AE12" i="32"/>
  <c r="AC12" i="32"/>
  <c r="AA12" i="32"/>
  <c r="Y12" i="32"/>
  <c r="W12" i="32"/>
  <c r="U12" i="32"/>
  <c r="S12" i="32"/>
  <c r="Q12" i="32"/>
  <c r="Q5" i="32" s="1"/>
  <c r="O12" i="32"/>
  <c r="M12" i="32"/>
  <c r="K12" i="32"/>
  <c r="A12" i="32"/>
  <c r="AG11" i="32"/>
  <c r="AE11" i="32"/>
  <c r="AC11" i="32"/>
  <c r="AA11" i="32"/>
  <c r="Y11" i="32"/>
  <c r="W11" i="32"/>
  <c r="U11" i="32"/>
  <c r="S11" i="32"/>
  <c r="Q11" i="32"/>
  <c r="O11" i="32"/>
  <c r="M11" i="32"/>
  <c r="K11" i="32"/>
  <c r="K5" i="32" s="1"/>
  <c r="K28" i="32" s="1"/>
  <c r="A11" i="32"/>
  <c r="AG10" i="32"/>
  <c r="AE10" i="32"/>
  <c r="AC10" i="32"/>
  <c r="AA10" i="32"/>
  <c r="Y10" i="32"/>
  <c r="W10" i="32"/>
  <c r="U10" i="32"/>
  <c r="U5" i="32" s="1"/>
  <c r="S10" i="32"/>
  <c r="Q10" i="32"/>
  <c r="O10" i="32"/>
  <c r="M10" i="32"/>
  <c r="K10" i="32"/>
  <c r="A10" i="32"/>
  <c r="AG9" i="32"/>
  <c r="AE9" i="32"/>
  <c r="AE5" i="32" s="1"/>
  <c r="AC9" i="32"/>
  <c r="AA9" i="32"/>
  <c r="Y9" i="32"/>
  <c r="W9" i="32"/>
  <c r="U9" i="32"/>
  <c r="S9" i="32"/>
  <c r="Q9" i="32"/>
  <c r="O9" i="32"/>
  <c r="M9" i="32"/>
  <c r="K9" i="32"/>
  <c r="A9" i="32"/>
  <c r="AG8" i="32"/>
  <c r="AE8" i="32"/>
  <c r="AC8" i="32"/>
  <c r="AA8" i="32"/>
  <c r="Y8" i="32"/>
  <c r="Y5" i="32" s="1"/>
  <c r="W8" i="32"/>
  <c r="U8" i="32"/>
  <c r="S8" i="32"/>
  <c r="Q8" i="32"/>
  <c r="O8" i="32"/>
  <c r="M8" i="32"/>
  <c r="K8" i="32"/>
  <c r="A8" i="32"/>
  <c r="AG7" i="32"/>
  <c r="AE7" i="32"/>
  <c r="AC7" i="32"/>
  <c r="AA7" i="32"/>
  <c r="Y7" i="32"/>
  <c r="W7" i="32"/>
  <c r="U7" i="32"/>
  <c r="S7" i="32"/>
  <c r="S5" i="32" s="1"/>
  <c r="Q7" i="32"/>
  <c r="M7" i="32"/>
  <c r="K7" i="32"/>
  <c r="A7" i="32"/>
  <c r="AG6" i="32"/>
  <c r="AE6" i="32"/>
  <c r="AC6" i="32"/>
  <c r="AA6" i="32"/>
  <c r="AA5" i="32" s="1"/>
  <c r="AA28" i="32" s="1"/>
  <c r="Y6" i="32"/>
  <c r="W6" i="32"/>
  <c r="U6" i="32"/>
  <c r="S6" i="32"/>
  <c r="M6" i="32"/>
  <c r="J6" i="32"/>
  <c r="A6" i="32"/>
  <c r="AF5" i="32"/>
  <c r="AF33" i="32" s="1"/>
  <c r="AF38" i="32" s="1"/>
  <c r="AD5" i="32"/>
  <c r="AD33" i="32" s="1"/>
  <c r="AD38" i="32" s="1"/>
  <c r="AB5" i="32"/>
  <c r="AB33" i="32"/>
  <c r="Z5" i="32"/>
  <c r="Z33" i="32" s="1"/>
  <c r="X5" i="32"/>
  <c r="X33" i="32" s="1"/>
  <c r="X38" i="32" s="1"/>
  <c r="V5" i="32"/>
  <c r="V33" i="32" s="1"/>
  <c r="V38" i="32" s="1"/>
  <c r="T5" i="32"/>
  <c r="T33" i="32"/>
  <c r="R5" i="32"/>
  <c r="R33" i="32" s="1"/>
  <c r="T38" i="32" s="1"/>
  <c r="P5" i="32"/>
  <c r="P33" i="32" s="1"/>
  <c r="E5" i="32"/>
  <c r="Z142" i="11"/>
  <c r="X142" i="11"/>
  <c r="V142" i="11"/>
  <c r="T142" i="11"/>
  <c r="R142" i="11"/>
  <c r="P142" i="11"/>
  <c r="AB142" i="11" s="1"/>
  <c r="N142" i="11"/>
  <c r="L142" i="11"/>
  <c r="J142" i="11"/>
  <c r="H142" i="11"/>
  <c r="F142" i="11"/>
  <c r="D142" i="11"/>
  <c r="Z140" i="11"/>
  <c r="X140" i="11"/>
  <c r="V140" i="11"/>
  <c r="T140" i="11"/>
  <c r="R140" i="11"/>
  <c r="P140" i="11"/>
  <c r="N140" i="11"/>
  <c r="L140" i="11"/>
  <c r="J140" i="11"/>
  <c r="H140" i="11"/>
  <c r="F140" i="11"/>
  <c r="D140" i="11"/>
  <c r="Z130" i="11"/>
  <c r="X130" i="11"/>
  <c r="V130" i="11"/>
  <c r="T130" i="11"/>
  <c r="R130" i="11"/>
  <c r="P130" i="11"/>
  <c r="N130" i="11"/>
  <c r="L130" i="11"/>
  <c r="J130" i="11"/>
  <c r="F130" i="11"/>
  <c r="D130" i="11"/>
  <c r="Z139" i="11"/>
  <c r="X139" i="11"/>
  <c r="V139" i="11"/>
  <c r="T139" i="11"/>
  <c r="R139" i="11"/>
  <c r="P139" i="11"/>
  <c r="N139" i="11"/>
  <c r="L139" i="11"/>
  <c r="J139" i="11"/>
  <c r="H139" i="11"/>
  <c r="D139" i="11"/>
  <c r="AB139" i="11" s="1"/>
  <c r="Z90" i="11"/>
  <c r="X90" i="11"/>
  <c r="V90" i="11"/>
  <c r="T90" i="11"/>
  <c r="R90" i="11"/>
  <c r="P90" i="11"/>
  <c r="N90" i="11"/>
  <c r="L90" i="11"/>
  <c r="AB90" i="11" s="1"/>
  <c r="J90" i="11"/>
  <c r="H90" i="11"/>
  <c r="D90" i="11"/>
  <c r="F106" i="11"/>
  <c r="AB106" i="11"/>
  <c r="Z136" i="11"/>
  <c r="X136" i="11"/>
  <c r="V136" i="11"/>
  <c r="T136" i="11"/>
  <c r="R136" i="11"/>
  <c r="P136" i="11"/>
  <c r="N136" i="11"/>
  <c r="L136" i="11"/>
  <c r="J136" i="11"/>
  <c r="H136" i="11"/>
  <c r="F136" i="11"/>
  <c r="D136" i="11"/>
  <c r="AB135" i="11"/>
  <c r="AA133" i="11"/>
  <c r="AA131" i="11"/>
  <c r="Z131" i="11"/>
  <c r="X131" i="11"/>
  <c r="V131" i="11"/>
  <c r="T131" i="11"/>
  <c r="R131" i="11"/>
  <c r="P131" i="11"/>
  <c r="N131" i="11"/>
  <c r="L131" i="11"/>
  <c r="J131" i="11"/>
  <c r="F131" i="11"/>
  <c r="D131" i="11"/>
  <c r="T129" i="11"/>
  <c r="J129" i="11"/>
  <c r="R128" i="11"/>
  <c r="H128" i="11"/>
  <c r="AA124" i="11"/>
  <c r="AG122" i="11"/>
  <c r="Z115" i="11"/>
  <c r="X115" i="11"/>
  <c r="V115" i="11"/>
  <c r="T115" i="11"/>
  <c r="R115" i="11"/>
  <c r="P115" i="11"/>
  <c r="N115" i="11"/>
  <c r="L115" i="11"/>
  <c r="J115" i="11"/>
  <c r="H115" i="11"/>
  <c r="D115" i="11"/>
  <c r="Z112" i="11"/>
  <c r="X112" i="11"/>
  <c r="V112" i="11"/>
  <c r="T112" i="11"/>
  <c r="R112" i="11"/>
  <c r="P112" i="11"/>
  <c r="N112" i="11"/>
  <c r="L112" i="11"/>
  <c r="J112" i="11"/>
  <c r="H112" i="11"/>
  <c r="D112" i="11"/>
  <c r="Z110" i="11"/>
  <c r="Z108" i="11"/>
  <c r="X110" i="11"/>
  <c r="V110" i="11"/>
  <c r="V108" i="11"/>
  <c r="T110" i="11"/>
  <c r="T108" i="11" s="1"/>
  <c r="R110" i="11"/>
  <c r="R108" i="11"/>
  <c r="P110" i="11"/>
  <c r="P108" i="11" s="1"/>
  <c r="N110" i="11"/>
  <c r="N108" i="11" s="1"/>
  <c r="L110" i="11"/>
  <c r="L108" i="11" s="1"/>
  <c r="J110" i="11"/>
  <c r="J108" i="11" s="1"/>
  <c r="H110" i="11"/>
  <c r="H108" i="11"/>
  <c r="D110" i="11"/>
  <c r="D108" i="11" s="1"/>
  <c r="X108" i="11"/>
  <c r="Z107" i="11"/>
  <c r="Z103" i="11" s="1"/>
  <c r="X107" i="11"/>
  <c r="V107" i="11"/>
  <c r="V103" i="11" s="1"/>
  <c r="T107" i="11"/>
  <c r="T103" i="11"/>
  <c r="R107" i="11"/>
  <c r="R103" i="11" s="1"/>
  <c r="P107" i="11"/>
  <c r="P103" i="11"/>
  <c r="N107" i="11"/>
  <c r="N103" i="11" s="1"/>
  <c r="L107" i="11"/>
  <c r="L103" i="11"/>
  <c r="J107" i="11"/>
  <c r="J103" i="11" s="1"/>
  <c r="H107" i="11"/>
  <c r="H103" i="11"/>
  <c r="D107" i="11"/>
  <c r="D103" i="11" s="1"/>
  <c r="AB105" i="11"/>
  <c r="X103" i="11"/>
  <c r="AA101" i="11"/>
  <c r="H82" i="11"/>
  <c r="H130" i="11" s="1"/>
  <c r="AB130" i="11" s="1"/>
  <c r="AB131" i="11" s="1"/>
  <c r="AB57" i="11"/>
  <c r="Z62" i="11"/>
  <c r="Z60" i="11" s="1"/>
  <c r="Z109" i="11" s="1"/>
  <c r="X62" i="11"/>
  <c r="X60" i="11" s="1"/>
  <c r="X109" i="11" s="1"/>
  <c r="V62" i="11"/>
  <c r="V60" i="11"/>
  <c r="V109" i="11"/>
  <c r="T62" i="11"/>
  <c r="T60" i="11" s="1"/>
  <c r="T109" i="11"/>
  <c r="R62" i="11"/>
  <c r="R60" i="11" s="1"/>
  <c r="R109" i="11" s="1"/>
  <c r="P62" i="11"/>
  <c r="P60" i="11"/>
  <c r="P109" i="11" s="1"/>
  <c r="N62" i="11"/>
  <c r="N60" i="11"/>
  <c r="N109" i="11" s="1"/>
  <c r="L62" i="11"/>
  <c r="L60" i="11" s="1"/>
  <c r="L109" i="11" s="1"/>
  <c r="J62" i="11"/>
  <c r="J60" i="11" s="1"/>
  <c r="J109" i="11" s="1"/>
  <c r="H62" i="11"/>
  <c r="H60" i="11" s="1"/>
  <c r="H109" i="11" s="1"/>
  <c r="D62" i="11"/>
  <c r="D60" i="11" s="1"/>
  <c r="D109" i="11" s="1"/>
  <c r="AA53" i="11"/>
  <c r="AB58" i="11"/>
  <c r="D59" i="11"/>
  <c r="D55" i="11" s="1"/>
  <c r="F59" i="11"/>
  <c r="H59" i="11"/>
  <c r="H55" i="11"/>
  <c r="H104" i="11"/>
  <c r="J59" i="11"/>
  <c r="J55" i="11" s="1"/>
  <c r="J104" i="11" s="1"/>
  <c r="L59" i="11"/>
  <c r="L55" i="11" s="1"/>
  <c r="L104" i="11" s="1"/>
  <c r="N59" i="11"/>
  <c r="N55" i="11"/>
  <c r="N104" i="11" s="1"/>
  <c r="P59" i="11"/>
  <c r="P55" i="11"/>
  <c r="P104" i="11" s="1"/>
  <c r="R59" i="11"/>
  <c r="R55" i="11" s="1"/>
  <c r="R104" i="11" s="1"/>
  <c r="T59" i="11"/>
  <c r="T55" i="11" s="1"/>
  <c r="T104" i="11" s="1"/>
  <c r="V59" i="11"/>
  <c r="V55" i="11" s="1"/>
  <c r="V104" i="11" s="1"/>
  <c r="X59" i="11"/>
  <c r="X55" i="11"/>
  <c r="X104" i="11"/>
  <c r="Z59" i="11"/>
  <c r="Z55" i="11" s="1"/>
  <c r="Z104" i="11" s="1"/>
  <c r="D64" i="11"/>
  <c r="D113" i="11" s="1"/>
  <c r="F64" i="11"/>
  <c r="F113" i="11"/>
  <c r="H64" i="11"/>
  <c r="H113" i="11" s="1"/>
  <c r="J64" i="11"/>
  <c r="J113" i="11"/>
  <c r="L64" i="11"/>
  <c r="L113" i="11" s="1"/>
  <c r="N64" i="11"/>
  <c r="N113" i="11"/>
  <c r="P64" i="11"/>
  <c r="P113" i="11" s="1"/>
  <c r="R64" i="11"/>
  <c r="R113" i="11"/>
  <c r="T64" i="11"/>
  <c r="T113" i="11" s="1"/>
  <c r="V64" i="11"/>
  <c r="V113" i="11"/>
  <c r="X64" i="11"/>
  <c r="X113" i="11" s="1"/>
  <c r="Z64" i="11"/>
  <c r="Z113" i="11"/>
  <c r="D65" i="11"/>
  <c r="F65" i="11"/>
  <c r="H65" i="11"/>
  <c r="J65" i="11"/>
  <c r="L65" i="11"/>
  <c r="N65" i="11"/>
  <c r="P65" i="11"/>
  <c r="R65" i="11"/>
  <c r="T65" i="11"/>
  <c r="V65" i="11"/>
  <c r="X65" i="11"/>
  <c r="Z65" i="11"/>
  <c r="D67" i="11"/>
  <c r="D116" i="11" s="1"/>
  <c r="F67" i="11"/>
  <c r="H67" i="11"/>
  <c r="J67" i="11"/>
  <c r="J116" i="11" s="1"/>
  <c r="L67" i="11"/>
  <c r="L116" i="11"/>
  <c r="N67" i="11"/>
  <c r="N116" i="11" s="1"/>
  <c r="P67" i="11"/>
  <c r="P116" i="11" s="1"/>
  <c r="R67" i="11"/>
  <c r="R116" i="11" s="1"/>
  <c r="T67" i="11"/>
  <c r="T116" i="11"/>
  <c r="V67" i="11"/>
  <c r="V116" i="11" s="1"/>
  <c r="X67" i="11"/>
  <c r="X116" i="11" s="1"/>
  <c r="Z67" i="11"/>
  <c r="Z116" i="11" s="1"/>
  <c r="D68" i="11"/>
  <c r="D117" i="11"/>
  <c r="F68" i="11"/>
  <c r="F117" i="11" s="1"/>
  <c r="AB117" i="11" s="1"/>
  <c r="H68" i="11"/>
  <c r="H117" i="11" s="1"/>
  <c r="J68" i="11"/>
  <c r="J117" i="11" s="1"/>
  <c r="L68" i="11"/>
  <c r="L117" i="11"/>
  <c r="N68" i="11"/>
  <c r="N117" i="11" s="1"/>
  <c r="P68" i="11"/>
  <c r="P117" i="11" s="1"/>
  <c r="R68" i="11"/>
  <c r="R117" i="11" s="1"/>
  <c r="T68" i="11"/>
  <c r="T117" i="11"/>
  <c r="V68" i="11"/>
  <c r="V117" i="11" s="1"/>
  <c r="X68" i="11"/>
  <c r="X117" i="11" s="1"/>
  <c r="Z68" i="11"/>
  <c r="Z117" i="11" s="1"/>
  <c r="D70" i="11"/>
  <c r="D119" i="11"/>
  <c r="F70" i="11"/>
  <c r="F119" i="11" s="1"/>
  <c r="H70" i="11"/>
  <c r="H119" i="11" s="1"/>
  <c r="J70" i="11"/>
  <c r="J119" i="11" s="1"/>
  <c r="L70" i="11"/>
  <c r="L119" i="11"/>
  <c r="N70" i="11"/>
  <c r="N119" i="11" s="1"/>
  <c r="P70" i="11"/>
  <c r="P119" i="11" s="1"/>
  <c r="R70" i="11"/>
  <c r="R119" i="11" s="1"/>
  <c r="T70" i="11"/>
  <c r="T119" i="11"/>
  <c r="V70" i="11"/>
  <c r="V119" i="11" s="1"/>
  <c r="X70" i="11"/>
  <c r="X119" i="11" s="1"/>
  <c r="Z70" i="11"/>
  <c r="Z119" i="11" s="1"/>
  <c r="D71" i="11"/>
  <c r="F71" i="11"/>
  <c r="H71" i="11"/>
  <c r="J71" i="11"/>
  <c r="L71" i="11"/>
  <c r="N71" i="11"/>
  <c r="P71" i="11"/>
  <c r="R71" i="11"/>
  <c r="T71" i="11"/>
  <c r="V71" i="11"/>
  <c r="X71" i="11"/>
  <c r="Z71" i="11"/>
  <c r="D73" i="11"/>
  <c r="F73" i="11"/>
  <c r="F72" i="11"/>
  <c r="F121" i="11" s="1"/>
  <c r="F120" i="11" s="1"/>
  <c r="H73" i="11"/>
  <c r="H72" i="11" s="1"/>
  <c r="H121" i="11" s="1"/>
  <c r="H120" i="11" s="1"/>
  <c r="J73" i="11"/>
  <c r="J72" i="11"/>
  <c r="J121" i="11" s="1"/>
  <c r="J120" i="11" s="1"/>
  <c r="L73" i="11"/>
  <c r="N73" i="11"/>
  <c r="N72" i="11"/>
  <c r="N121" i="11" s="1"/>
  <c r="P73" i="11"/>
  <c r="P72" i="11"/>
  <c r="P121" i="11" s="1"/>
  <c r="P120" i="11" s="1"/>
  <c r="R73" i="11"/>
  <c r="R72" i="11"/>
  <c r="R121" i="11"/>
  <c r="R120" i="11" s="1"/>
  <c r="T73" i="11"/>
  <c r="T72" i="11"/>
  <c r="T121" i="11" s="1"/>
  <c r="T120" i="11" s="1"/>
  <c r="V73" i="11"/>
  <c r="V72" i="11"/>
  <c r="V121" i="11"/>
  <c r="V120" i="11" s="1"/>
  <c r="X73" i="11"/>
  <c r="X72" i="11"/>
  <c r="X121" i="11" s="1"/>
  <c r="X120" i="11" s="1"/>
  <c r="Z73" i="11"/>
  <c r="Z72" i="11"/>
  <c r="Z121" i="11"/>
  <c r="D74" i="11"/>
  <c r="H74" i="11"/>
  <c r="J74" i="11"/>
  <c r="L74" i="11"/>
  <c r="N74" i="11"/>
  <c r="P74" i="11"/>
  <c r="R74" i="11"/>
  <c r="T74" i="11"/>
  <c r="V74" i="11"/>
  <c r="X74" i="11"/>
  <c r="Z74" i="11"/>
  <c r="AG74" i="11"/>
  <c r="AA76" i="11"/>
  <c r="D77" i="11"/>
  <c r="D126" i="11"/>
  <c r="F77" i="11"/>
  <c r="F126" i="11" s="1"/>
  <c r="H77" i="11"/>
  <c r="H126" i="11"/>
  <c r="J77" i="11"/>
  <c r="J126" i="11" s="1"/>
  <c r="L77" i="11"/>
  <c r="L126" i="11"/>
  <c r="N77" i="11"/>
  <c r="N126" i="11" s="1"/>
  <c r="P77" i="11"/>
  <c r="P126" i="11"/>
  <c r="R77" i="11"/>
  <c r="R126" i="11" s="1"/>
  <c r="T77" i="11"/>
  <c r="T126" i="11"/>
  <c r="V77" i="11"/>
  <c r="V126" i="11" s="1"/>
  <c r="X77" i="11"/>
  <c r="X126" i="11"/>
  <c r="Z77" i="11"/>
  <c r="Z126" i="11" s="1"/>
  <c r="D78" i="11"/>
  <c r="D127" i="11"/>
  <c r="F78" i="11"/>
  <c r="F127" i="11" s="1"/>
  <c r="H78" i="11"/>
  <c r="J78" i="11"/>
  <c r="J127" i="11" s="1"/>
  <c r="L78" i="11"/>
  <c r="L127" i="11" s="1"/>
  <c r="N78" i="11"/>
  <c r="N127" i="11"/>
  <c r="P78" i="11"/>
  <c r="P127" i="11" s="1"/>
  <c r="R78" i="11"/>
  <c r="T78" i="11"/>
  <c r="T127" i="11" s="1"/>
  <c r="V78" i="11"/>
  <c r="V127" i="11"/>
  <c r="X78" i="11"/>
  <c r="X127" i="11" s="1"/>
  <c r="Z78" i="11"/>
  <c r="Z127" i="11"/>
  <c r="D79" i="11"/>
  <c r="D128" i="11" s="1"/>
  <c r="F79" i="11"/>
  <c r="F128" i="11"/>
  <c r="J79" i="11"/>
  <c r="L79" i="11"/>
  <c r="N79" i="11"/>
  <c r="N128" i="11"/>
  <c r="P79" i="11"/>
  <c r="P128" i="11" s="1"/>
  <c r="T79" i="11"/>
  <c r="T75" i="11"/>
  <c r="T124" i="11"/>
  <c r="V79" i="11"/>
  <c r="V128" i="11" s="1"/>
  <c r="X79" i="11"/>
  <c r="Z79" i="11"/>
  <c r="Z128" i="11" s="1"/>
  <c r="D80" i="11"/>
  <c r="F80" i="11"/>
  <c r="F129" i="11" s="1"/>
  <c r="H80" i="11"/>
  <c r="H129" i="11"/>
  <c r="L80" i="11"/>
  <c r="L129" i="11" s="1"/>
  <c r="N80" i="11"/>
  <c r="N129" i="11"/>
  <c r="P80" i="11"/>
  <c r="R80" i="11"/>
  <c r="R129" i="11" s="1"/>
  <c r="V80" i="11"/>
  <c r="X80" i="11"/>
  <c r="Z80" i="11"/>
  <c r="Z129" i="11"/>
  <c r="D81" i="11"/>
  <c r="F81" i="11"/>
  <c r="H81" i="11"/>
  <c r="J81" i="11"/>
  <c r="L81" i="11"/>
  <c r="N81" i="11"/>
  <c r="P81" i="11"/>
  <c r="R81" i="11"/>
  <c r="T81" i="11"/>
  <c r="V81" i="11"/>
  <c r="X81" i="11"/>
  <c r="Z81" i="11"/>
  <c r="AA85" i="11"/>
  <c r="D86" i="11"/>
  <c r="H86" i="11"/>
  <c r="J86" i="11"/>
  <c r="L86" i="11"/>
  <c r="N86" i="11"/>
  <c r="P86" i="11"/>
  <c r="R86" i="11"/>
  <c r="T86" i="11"/>
  <c r="V86" i="11"/>
  <c r="X86" i="11"/>
  <c r="Z86" i="11"/>
  <c r="D88" i="11"/>
  <c r="D137" i="11" s="1"/>
  <c r="F137" i="11"/>
  <c r="H88" i="11"/>
  <c r="J88" i="11"/>
  <c r="J137" i="11" s="1"/>
  <c r="L88" i="11"/>
  <c r="L137" i="11"/>
  <c r="N88" i="11"/>
  <c r="N137" i="11" s="1"/>
  <c r="P88" i="11"/>
  <c r="R88" i="11"/>
  <c r="R137" i="11" s="1"/>
  <c r="T88" i="11"/>
  <c r="T137" i="11"/>
  <c r="V88" i="11"/>
  <c r="V137" i="11" s="1"/>
  <c r="X88" i="11"/>
  <c r="Z88" i="11"/>
  <c r="Z137" i="11" s="1"/>
  <c r="D89" i="11"/>
  <c r="D138" i="11"/>
  <c r="F89" i="11"/>
  <c r="H89" i="11"/>
  <c r="H138" i="11"/>
  <c r="J89" i="11"/>
  <c r="J138" i="11" s="1"/>
  <c r="L89" i="11"/>
  <c r="L138" i="11"/>
  <c r="N89" i="11"/>
  <c r="N138" i="11" s="1"/>
  <c r="P89" i="11"/>
  <c r="P138" i="11"/>
  <c r="R89" i="11"/>
  <c r="R138" i="11" s="1"/>
  <c r="T89" i="11"/>
  <c r="T138" i="11"/>
  <c r="V89" i="11"/>
  <c r="V138" i="11" s="1"/>
  <c r="X89" i="11"/>
  <c r="X138" i="11"/>
  <c r="Z89" i="11"/>
  <c r="Z138" i="11" s="1"/>
  <c r="D91" i="11"/>
  <c r="F91" i="11"/>
  <c r="H91" i="11"/>
  <c r="J91" i="11"/>
  <c r="L91" i="11"/>
  <c r="N91" i="11"/>
  <c r="P91" i="11"/>
  <c r="R91" i="11"/>
  <c r="T91" i="11"/>
  <c r="V91" i="11"/>
  <c r="X91" i="11"/>
  <c r="Z91" i="11"/>
  <c r="AB92" i="11"/>
  <c r="AB94" i="11"/>
  <c r="AA4" i="11"/>
  <c r="AB9" i="11"/>
  <c r="AB8" i="11"/>
  <c r="AB43" i="11"/>
  <c r="AB45" i="11"/>
  <c r="AB41" i="11"/>
  <c r="AB38" i="11"/>
  <c r="AB33" i="11"/>
  <c r="AA27" i="11"/>
  <c r="F26" i="11"/>
  <c r="D26" i="11"/>
  <c r="X26" i="11"/>
  <c r="V26" i="11"/>
  <c r="U89" i="7" s="1"/>
  <c r="T26" i="11"/>
  <c r="P26" i="11"/>
  <c r="N26" i="11"/>
  <c r="L26" i="11"/>
  <c r="K89" i="7" s="1"/>
  <c r="J26" i="11"/>
  <c r="Z26" i="11"/>
  <c r="Y89" i="7" s="1"/>
  <c r="AB31" i="11"/>
  <c r="R30" i="11"/>
  <c r="AG25" i="11"/>
  <c r="Z14" i="11"/>
  <c r="X14" i="11"/>
  <c r="V14" i="11"/>
  <c r="T14" i="11"/>
  <c r="R14" i="11"/>
  <c r="F63" i="11" s="1"/>
  <c r="P14" i="11"/>
  <c r="N14" i="11"/>
  <c r="L14" i="11"/>
  <c r="J14" i="11"/>
  <c r="H14" i="11"/>
  <c r="F14" i="11"/>
  <c r="D14" i="11"/>
  <c r="AB18" i="11"/>
  <c r="Z20" i="11"/>
  <c r="Z17" i="11" s="1"/>
  <c r="X20" i="11"/>
  <c r="V20" i="11"/>
  <c r="V17" i="11"/>
  <c r="T20" i="11"/>
  <c r="R20" i="11"/>
  <c r="R17" i="11"/>
  <c r="P20" i="11"/>
  <c r="N20" i="11"/>
  <c r="N17" i="11" s="1"/>
  <c r="L20" i="11"/>
  <c r="J20" i="11"/>
  <c r="J17" i="11" s="1"/>
  <c r="H20" i="11"/>
  <c r="F20" i="11"/>
  <c r="D20" i="11"/>
  <c r="E29" i="30"/>
  <c r="D29" i="30"/>
  <c r="C29" i="30"/>
  <c r="E22" i="30"/>
  <c r="D22" i="30"/>
  <c r="C22" i="30"/>
  <c r="C21" i="30" s="1"/>
  <c r="E4" i="30"/>
  <c r="D4" i="30"/>
  <c r="C4" i="30"/>
  <c r="P75" i="11"/>
  <c r="P124" i="11"/>
  <c r="D21" i="30"/>
  <c r="F103" i="11"/>
  <c r="F138" i="11"/>
  <c r="F84" i="11"/>
  <c r="F133" i="11"/>
  <c r="F4" i="30"/>
  <c r="AB140" i="11"/>
  <c r="C89" i="7"/>
  <c r="D75" i="11"/>
  <c r="D123" i="11" s="1"/>
  <c r="P122" i="11"/>
  <c r="X122" i="11"/>
  <c r="H131" i="11"/>
  <c r="F22" i="30"/>
  <c r="E21" i="30"/>
  <c r="F21" i="30" s="1"/>
  <c r="I89" i="7"/>
  <c r="M89" i="7"/>
  <c r="T123" i="11"/>
  <c r="S89" i="7"/>
  <c r="W89" i="7"/>
  <c r="E89" i="7"/>
  <c r="AB82" i="11"/>
  <c r="T122" i="11"/>
  <c r="D129" i="11"/>
  <c r="P129" i="11"/>
  <c r="X129" i="11"/>
  <c r="F29" i="30"/>
  <c r="L75" i="11"/>
  <c r="L124" i="11"/>
  <c r="V69" i="11"/>
  <c r="V118" i="11"/>
  <c r="F116" i="11"/>
  <c r="F122" i="11"/>
  <c r="J122" i="11"/>
  <c r="N122" i="11"/>
  <c r="R122" i="11"/>
  <c r="V122" i="11"/>
  <c r="Z122" i="11"/>
  <c r="L128" i="11"/>
  <c r="K33" i="32"/>
  <c r="K38" i="32" s="1"/>
  <c r="D32" i="14" s="1"/>
  <c r="O5" i="32"/>
  <c r="Z38" i="32"/>
  <c r="K23" i="32"/>
  <c r="Z75" i="11"/>
  <c r="R69" i="11"/>
  <c r="R118" i="11" s="1"/>
  <c r="J75" i="11"/>
  <c r="J124" i="11"/>
  <c r="T84" i="11"/>
  <c r="T133" i="11"/>
  <c r="L84" i="11"/>
  <c r="L133" i="11" s="1"/>
  <c r="D84" i="11"/>
  <c r="D133" i="11" s="1"/>
  <c r="N75" i="11"/>
  <c r="N124" i="11"/>
  <c r="N69" i="11"/>
  <c r="N118" i="11"/>
  <c r="R75" i="11"/>
  <c r="Z69" i="11"/>
  <c r="Z118" i="11"/>
  <c r="J69" i="11"/>
  <c r="J118" i="11"/>
  <c r="F55" i="11"/>
  <c r="F104" i="11" s="1"/>
  <c r="D17" i="11"/>
  <c r="D13" i="11"/>
  <c r="D69" i="11"/>
  <c r="D118" i="11"/>
  <c r="L17" i="11"/>
  <c r="L69" i="11"/>
  <c r="L118" i="11" s="1"/>
  <c r="T17" i="11"/>
  <c r="T69" i="11"/>
  <c r="T118" i="11"/>
  <c r="AB87" i="11"/>
  <c r="V84" i="11"/>
  <c r="V133" i="11"/>
  <c r="N84" i="11"/>
  <c r="N133" i="11" s="1"/>
  <c r="F75" i="11"/>
  <c r="H17" i="11"/>
  <c r="H69" i="11"/>
  <c r="H118" i="11"/>
  <c r="P17" i="11"/>
  <c r="P69" i="11"/>
  <c r="P118" i="11" s="1"/>
  <c r="X17" i="11"/>
  <c r="X69" i="11"/>
  <c r="X118" i="11"/>
  <c r="H26" i="11"/>
  <c r="H75" i="11"/>
  <c r="H124" i="11"/>
  <c r="Z84" i="11"/>
  <c r="Z133" i="11" s="1"/>
  <c r="R84" i="11"/>
  <c r="R133" i="11" s="1"/>
  <c r="J84" i="11"/>
  <c r="J133" i="11" s="1"/>
  <c r="AB20" i="11"/>
  <c r="H123" i="11"/>
  <c r="G89" i="7"/>
  <c r="R124" i="11"/>
  <c r="L123" i="11"/>
  <c r="Z123" i="11"/>
  <c r="Z124" i="11"/>
  <c r="N123" i="11"/>
  <c r="J123" i="11"/>
  <c r="M28" i="32"/>
  <c r="M33" i="32" s="1"/>
  <c r="M38" i="32" s="1"/>
  <c r="F32" i="14" s="1"/>
  <c r="U28" i="32"/>
  <c r="U33" i="32"/>
  <c r="Q28" i="32"/>
  <c r="Q33" i="32" s="1"/>
  <c r="AE28" i="32"/>
  <c r="Y10" i="14"/>
  <c r="W10" i="14"/>
  <c r="U10" i="14"/>
  <c r="S10" i="14"/>
  <c r="Q10" i="14"/>
  <c r="O10" i="14"/>
  <c r="M10" i="14"/>
  <c r="K10" i="14"/>
  <c r="I10" i="14"/>
  <c r="G10" i="14"/>
  <c r="N66" i="25"/>
  <c r="L66" i="25"/>
  <c r="J66" i="25"/>
  <c r="H66" i="25"/>
  <c r="F66" i="25"/>
  <c r="N65" i="25"/>
  <c r="L65" i="25"/>
  <c r="J65" i="25"/>
  <c r="H65" i="25"/>
  <c r="F65" i="25"/>
  <c r="N64" i="25"/>
  <c r="L64" i="25"/>
  <c r="J64" i="25"/>
  <c r="H64" i="25"/>
  <c r="F64" i="25"/>
  <c r="N63" i="25"/>
  <c r="L63" i="25"/>
  <c r="J63" i="25"/>
  <c r="H63" i="25"/>
  <c r="F63" i="25"/>
  <c r="B62" i="25"/>
  <c r="N26" i="25"/>
  <c r="L26" i="25"/>
  <c r="J26" i="25"/>
  <c r="H26" i="25"/>
  <c r="Z44" i="25"/>
  <c r="Z66" i="25" s="1"/>
  <c r="X44" i="25"/>
  <c r="X66" i="25"/>
  <c r="V44" i="25"/>
  <c r="V66" i="25" s="1"/>
  <c r="T44" i="25"/>
  <c r="T66" i="25"/>
  <c r="R44" i="25"/>
  <c r="R66" i="25" s="1"/>
  <c r="P44" i="25"/>
  <c r="P66" i="25"/>
  <c r="Z43" i="25"/>
  <c r="Z65" i="25"/>
  <c r="X43" i="25"/>
  <c r="X65" i="25"/>
  <c r="V43" i="25"/>
  <c r="V65" i="25" s="1"/>
  <c r="T43" i="25"/>
  <c r="T65" i="25"/>
  <c r="R43" i="25"/>
  <c r="R65" i="25"/>
  <c r="P43" i="25"/>
  <c r="P65" i="25"/>
  <c r="Z42" i="25"/>
  <c r="Z64" i="25" s="1"/>
  <c r="X42" i="25"/>
  <c r="X64" i="25"/>
  <c r="V42" i="25"/>
  <c r="V64" i="25"/>
  <c r="T42" i="25"/>
  <c r="T64" i="25"/>
  <c r="R42" i="25"/>
  <c r="R64" i="25" s="1"/>
  <c r="P42" i="25"/>
  <c r="P64" i="25"/>
  <c r="Z41" i="25"/>
  <c r="Z63" i="25" s="1"/>
  <c r="X41" i="25"/>
  <c r="X63" i="25"/>
  <c r="V41" i="25"/>
  <c r="V63" i="25" s="1"/>
  <c r="T41" i="25"/>
  <c r="T63" i="25"/>
  <c r="R41" i="25"/>
  <c r="R63" i="25" s="1"/>
  <c r="P41" i="25"/>
  <c r="P63" i="25"/>
  <c r="C40" i="25"/>
  <c r="C62" i="25" s="1"/>
  <c r="C21" i="25"/>
  <c r="C44" i="25"/>
  <c r="C66" i="25"/>
  <c r="C20" i="25"/>
  <c r="C43" i="25" s="1"/>
  <c r="C65" i="25" s="1"/>
  <c r="C19" i="25"/>
  <c r="C42" i="25" s="1"/>
  <c r="C64" i="25" s="1"/>
  <c r="C18" i="25"/>
  <c r="C41" i="25" s="1"/>
  <c r="C63" i="25" s="1"/>
  <c r="AB46" i="14"/>
  <c r="AB45" i="14"/>
  <c r="Y47" i="14"/>
  <c r="W47" i="14"/>
  <c r="U47" i="14"/>
  <c r="Q47" i="14"/>
  <c r="O47" i="14"/>
  <c r="M47" i="14"/>
  <c r="K47" i="14"/>
  <c r="I47" i="14"/>
  <c r="G47" i="14"/>
  <c r="Y39" i="14"/>
  <c r="W39" i="14"/>
  <c r="U39" i="14"/>
  <c r="S39" i="14"/>
  <c r="Q39" i="14"/>
  <c r="O39" i="14"/>
  <c r="M39" i="14"/>
  <c r="K39" i="14"/>
  <c r="I39" i="14"/>
  <c r="G39" i="14"/>
  <c r="N35" i="9"/>
  <c r="AF5" i="9"/>
  <c r="AF35" i="9"/>
  <c r="AD5" i="9"/>
  <c r="AD35" i="9"/>
  <c r="AB5" i="9"/>
  <c r="Z5" i="9"/>
  <c r="X5" i="9"/>
  <c r="V5" i="9"/>
  <c r="T5" i="9"/>
  <c r="R5" i="9"/>
  <c r="R35" i="9" s="1"/>
  <c r="P5" i="9"/>
  <c r="P35" i="9" s="1"/>
  <c r="E5" i="9"/>
  <c r="AG18" i="9"/>
  <c r="AE18" i="9"/>
  <c r="AC18" i="9"/>
  <c r="AA18" i="9"/>
  <c r="Y18" i="9"/>
  <c r="W18" i="9"/>
  <c r="U18" i="9"/>
  <c r="S18" i="9"/>
  <c r="Q18" i="9"/>
  <c r="O18" i="9"/>
  <c r="M18" i="9"/>
  <c r="K18" i="9"/>
  <c r="AG17" i="9"/>
  <c r="AE17" i="9"/>
  <c r="AC17" i="9"/>
  <c r="AA17" i="9"/>
  <c r="Y17" i="9"/>
  <c r="W17" i="9"/>
  <c r="U17" i="9"/>
  <c r="S17" i="9"/>
  <c r="Q17" i="9"/>
  <c r="O17" i="9"/>
  <c r="M17" i="9"/>
  <c r="K17" i="9"/>
  <c r="AG16" i="9"/>
  <c r="AE16" i="9"/>
  <c r="AC16" i="9"/>
  <c r="AA16" i="9"/>
  <c r="Y16" i="9"/>
  <c r="W16" i="9"/>
  <c r="U16" i="9"/>
  <c r="S16" i="9"/>
  <c r="Q16" i="9"/>
  <c r="O16" i="9"/>
  <c r="M16" i="9"/>
  <c r="K16" i="9"/>
  <c r="AG15" i="9"/>
  <c r="AE15" i="9"/>
  <c r="AC15" i="9"/>
  <c r="AA15" i="9"/>
  <c r="Y15" i="9"/>
  <c r="W15" i="9"/>
  <c r="U15" i="9"/>
  <c r="S15" i="9"/>
  <c r="Q15" i="9"/>
  <c r="O15" i="9"/>
  <c r="M15" i="9"/>
  <c r="K15" i="9"/>
  <c r="AG14" i="9"/>
  <c r="AE14" i="9"/>
  <c r="AC14" i="9"/>
  <c r="AA14" i="9"/>
  <c r="Y14" i="9"/>
  <c r="W14" i="9"/>
  <c r="U14" i="9"/>
  <c r="S14" i="9"/>
  <c r="Q14" i="9"/>
  <c r="O14" i="9"/>
  <c r="M14" i="9"/>
  <c r="K14" i="9"/>
  <c r="AG13" i="9"/>
  <c r="AE13" i="9"/>
  <c r="AC13" i="9"/>
  <c r="AA13" i="9"/>
  <c r="Y13" i="9"/>
  <c r="W13" i="9"/>
  <c r="U13" i="9"/>
  <c r="S13" i="9"/>
  <c r="Q13" i="9"/>
  <c r="O13" i="9"/>
  <c r="M13" i="9"/>
  <c r="K13" i="9"/>
  <c r="AG12" i="9"/>
  <c r="AE12" i="9"/>
  <c r="AC12" i="9"/>
  <c r="AA12" i="9"/>
  <c r="Y12" i="9"/>
  <c r="W12" i="9"/>
  <c r="U12" i="9"/>
  <c r="S12" i="9"/>
  <c r="O12" i="9"/>
  <c r="M12" i="9"/>
  <c r="K12" i="9"/>
  <c r="AG11" i="9"/>
  <c r="AE11" i="9"/>
  <c r="AC11" i="9"/>
  <c r="AA11" i="9"/>
  <c r="Y11" i="9"/>
  <c r="W11" i="9"/>
  <c r="U11" i="9"/>
  <c r="S11" i="9"/>
  <c r="Q11" i="9"/>
  <c r="O11" i="9"/>
  <c r="M11" i="9"/>
  <c r="K11" i="9"/>
  <c r="AG10" i="9"/>
  <c r="AE10" i="9"/>
  <c r="AC10" i="9"/>
  <c r="AA10" i="9"/>
  <c r="Y10" i="9"/>
  <c r="W10" i="9"/>
  <c r="U10" i="9"/>
  <c r="S10" i="9"/>
  <c r="Q10" i="9"/>
  <c r="O10" i="9"/>
  <c r="M10" i="9"/>
  <c r="K10" i="9"/>
  <c r="AG9" i="9"/>
  <c r="AE9" i="9"/>
  <c r="AC9" i="9"/>
  <c r="AA9" i="9"/>
  <c r="Y9" i="9"/>
  <c r="W9" i="9"/>
  <c r="U9" i="9"/>
  <c r="S9" i="9"/>
  <c r="Q9" i="9"/>
  <c r="O9" i="9"/>
  <c r="M9" i="9"/>
  <c r="K9" i="9"/>
  <c r="AG8" i="9"/>
  <c r="AE8" i="9"/>
  <c r="AC8" i="9"/>
  <c r="AA8" i="9"/>
  <c r="Y8" i="9"/>
  <c r="W8" i="9"/>
  <c r="U8" i="9"/>
  <c r="S8" i="9"/>
  <c r="Q8" i="9"/>
  <c r="O8" i="9"/>
  <c r="M8" i="9"/>
  <c r="K8" i="9"/>
  <c r="AG7" i="9"/>
  <c r="AE7" i="9"/>
  <c r="AC7" i="9"/>
  <c r="AA7" i="9"/>
  <c r="Y7" i="9"/>
  <c r="W7" i="9"/>
  <c r="U7" i="9"/>
  <c r="S7" i="9"/>
  <c r="Q7" i="9"/>
  <c r="O7" i="9"/>
  <c r="M7" i="9"/>
  <c r="K7" i="9"/>
  <c r="AG6" i="9"/>
  <c r="AE6" i="9"/>
  <c r="AC6" i="9"/>
  <c r="AA6" i="9"/>
  <c r="Y6" i="9"/>
  <c r="W6" i="9"/>
  <c r="U6" i="9"/>
  <c r="S6" i="9"/>
  <c r="Q6" i="9"/>
  <c r="AA25" i="7"/>
  <c r="AA20" i="7"/>
  <c r="AA17" i="7"/>
  <c r="AA16" i="7"/>
  <c r="AA14" i="7"/>
  <c r="AA13" i="7"/>
  <c r="AA12" i="7"/>
  <c r="Y28" i="7"/>
  <c r="W28" i="7"/>
  <c r="U28" i="7"/>
  <c r="S28" i="7"/>
  <c r="Q28" i="7"/>
  <c r="O28" i="7"/>
  <c r="M28" i="7"/>
  <c r="K28" i="7"/>
  <c r="I28" i="7"/>
  <c r="G28" i="7"/>
  <c r="E29" i="7"/>
  <c r="G29" i="7" s="1"/>
  <c r="E27" i="7"/>
  <c r="AA45" i="7"/>
  <c r="AA42" i="7"/>
  <c r="AA39" i="7"/>
  <c r="AA36" i="7"/>
  <c r="A18" i="9"/>
  <c r="A17" i="9"/>
  <c r="A16" i="9"/>
  <c r="A15" i="9"/>
  <c r="A14" i="9"/>
  <c r="A13" i="9"/>
  <c r="A12" i="9"/>
  <c r="A11" i="9"/>
  <c r="A10" i="9"/>
  <c r="A9" i="9"/>
  <c r="A8" i="9"/>
  <c r="A7" i="9"/>
  <c r="A6" i="9"/>
  <c r="J18" i="9"/>
  <c r="J17" i="9"/>
  <c r="J16" i="9"/>
  <c r="J15" i="9"/>
  <c r="J14" i="9"/>
  <c r="J13" i="9"/>
  <c r="J12" i="9"/>
  <c r="J11" i="9"/>
  <c r="J10" i="9"/>
  <c r="J9" i="9"/>
  <c r="J8" i="9"/>
  <c r="J7" i="9"/>
  <c r="J5" i="9" s="1"/>
  <c r="AA6" i="27"/>
  <c r="Y78" i="7" s="1"/>
  <c r="Y6" i="27"/>
  <c r="W78" i="7"/>
  <c r="W6" i="27"/>
  <c r="U78" i="7" s="1"/>
  <c r="U6" i="27"/>
  <c r="S78" i="7"/>
  <c r="S6" i="27"/>
  <c r="Q78" i="7" s="1"/>
  <c r="Q6" i="27"/>
  <c r="O78" i="7"/>
  <c r="O6" i="27"/>
  <c r="M78" i="7" s="1"/>
  <c r="M6" i="27"/>
  <c r="K78" i="7"/>
  <c r="K6" i="27"/>
  <c r="I78" i="7" s="1"/>
  <c r="AA78" i="7" s="1"/>
  <c r="I6" i="27"/>
  <c r="G78" i="7"/>
  <c r="G6" i="27"/>
  <c r="E78" i="7" s="1"/>
  <c r="E6" i="27"/>
  <c r="C78" i="7"/>
  <c r="AC6" i="27"/>
  <c r="A12" i="8"/>
  <c r="A11" i="8"/>
  <c r="A10" i="8"/>
  <c r="A9" i="8"/>
  <c r="A8" i="8"/>
  <c r="A7" i="8"/>
  <c r="A6" i="8"/>
  <c r="A5" i="8"/>
  <c r="A4" i="8"/>
  <c r="Y68" i="7"/>
  <c r="Y65" i="7"/>
  <c r="W68" i="7"/>
  <c r="W65" i="7"/>
  <c r="U68" i="7"/>
  <c r="U65" i="7"/>
  <c r="S68" i="7"/>
  <c r="S65" i="7" s="1"/>
  <c r="Q68" i="7"/>
  <c r="Q65" i="7"/>
  <c r="O68" i="7"/>
  <c r="O65" i="7"/>
  <c r="M68" i="7"/>
  <c r="M65" i="7"/>
  <c r="K68" i="7"/>
  <c r="K65" i="7" s="1"/>
  <c r="I68" i="7"/>
  <c r="I65" i="7"/>
  <c r="G68" i="7"/>
  <c r="G65" i="7"/>
  <c r="E68" i="7"/>
  <c r="E65" i="7"/>
  <c r="C68" i="7"/>
  <c r="AA68" i="7" s="1"/>
  <c r="Y61" i="7"/>
  <c r="W61" i="7"/>
  <c r="U61" i="7"/>
  <c r="S61" i="7"/>
  <c r="Q61" i="7"/>
  <c r="O61" i="7"/>
  <c r="M61" i="7"/>
  <c r="K61" i="7"/>
  <c r="I61" i="7"/>
  <c r="G61" i="7"/>
  <c r="E61" i="7"/>
  <c r="C61" i="7"/>
  <c r="Y60" i="7"/>
  <c r="W60" i="7"/>
  <c r="U60" i="7"/>
  <c r="S60" i="7"/>
  <c r="Q60" i="7"/>
  <c r="O60" i="7"/>
  <c r="M60" i="7"/>
  <c r="K60" i="7"/>
  <c r="I60" i="7"/>
  <c r="G60" i="7"/>
  <c r="E60" i="7"/>
  <c r="C60" i="7"/>
  <c r="Y59" i="7"/>
  <c r="W59" i="7"/>
  <c r="U59" i="7"/>
  <c r="S59" i="7"/>
  <c r="Q59" i="7"/>
  <c r="O59" i="7"/>
  <c r="M59" i="7"/>
  <c r="K59" i="7"/>
  <c r="I59" i="7"/>
  <c r="G59" i="7"/>
  <c r="E59" i="7"/>
  <c r="C59" i="7"/>
  <c r="Y58" i="7"/>
  <c r="W58" i="7"/>
  <c r="U58" i="7"/>
  <c r="S58" i="7"/>
  <c r="Q58" i="7"/>
  <c r="O58" i="7"/>
  <c r="M58" i="7"/>
  <c r="K58" i="7"/>
  <c r="I58" i="7"/>
  <c r="G58" i="7"/>
  <c r="E58" i="7"/>
  <c r="C58" i="7"/>
  <c r="Y56" i="7"/>
  <c r="W56" i="7"/>
  <c r="U56" i="7"/>
  <c r="S56" i="7"/>
  <c r="Q56" i="7"/>
  <c r="O56" i="7"/>
  <c r="M56" i="7"/>
  <c r="K56" i="7"/>
  <c r="I56" i="7"/>
  <c r="G56" i="7"/>
  <c r="E56" i="7"/>
  <c r="C56" i="7"/>
  <c r="Y55" i="7"/>
  <c r="W55" i="7"/>
  <c r="U55" i="7"/>
  <c r="S55" i="7"/>
  <c r="Q55" i="7"/>
  <c r="O55" i="7"/>
  <c r="M55" i="7"/>
  <c r="K55" i="7"/>
  <c r="I55" i="7"/>
  <c r="G55" i="7"/>
  <c r="E55" i="7"/>
  <c r="C55" i="7"/>
  <c r="Y53" i="7"/>
  <c r="W53" i="7"/>
  <c r="U53" i="7"/>
  <c r="S53" i="7"/>
  <c r="Q53" i="7"/>
  <c r="O53" i="7"/>
  <c r="M53" i="7"/>
  <c r="K53" i="7"/>
  <c r="I53" i="7"/>
  <c r="G53" i="7"/>
  <c r="E53" i="7"/>
  <c r="C53" i="7"/>
  <c r="Y52" i="7"/>
  <c r="W52" i="7"/>
  <c r="W50" i="7" s="1"/>
  <c r="U52" i="7"/>
  <c r="U50" i="7" s="1"/>
  <c r="S52" i="7"/>
  <c r="S50" i="7" s="1"/>
  <c r="Q52" i="7"/>
  <c r="O52" i="7"/>
  <c r="M52" i="7"/>
  <c r="K52" i="7"/>
  <c r="I52" i="7"/>
  <c r="G52" i="7"/>
  <c r="E52" i="7"/>
  <c r="C52" i="7"/>
  <c r="Y51" i="7"/>
  <c r="Y50" i="7"/>
  <c r="W51" i="7"/>
  <c r="U51" i="7"/>
  <c r="S51" i="7"/>
  <c r="Q51" i="7"/>
  <c r="Q50" i="7" s="1"/>
  <c r="O51" i="7"/>
  <c r="M51" i="7"/>
  <c r="K51" i="7"/>
  <c r="I51" i="7"/>
  <c r="I50" i="7"/>
  <c r="G51" i="7"/>
  <c r="G50" i="7"/>
  <c r="E51" i="7"/>
  <c r="C51" i="7"/>
  <c r="Y48" i="7"/>
  <c r="W48" i="7"/>
  <c r="U48" i="7"/>
  <c r="U46" i="7" s="1"/>
  <c r="S48" i="7"/>
  <c r="Q48" i="7"/>
  <c r="O48" i="7"/>
  <c r="M48" i="7"/>
  <c r="K48" i="7"/>
  <c r="I48" i="7"/>
  <c r="G48" i="7"/>
  <c r="E48" i="7"/>
  <c r="C48" i="7"/>
  <c r="Y47" i="7"/>
  <c r="Y46" i="7"/>
  <c r="W47" i="7"/>
  <c r="W46" i="7"/>
  <c r="U47" i="7"/>
  <c r="S47" i="7"/>
  <c r="Q47" i="7"/>
  <c r="O47" i="7"/>
  <c r="M47" i="7"/>
  <c r="K47" i="7"/>
  <c r="I47" i="7"/>
  <c r="I46" i="7" s="1"/>
  <c r="G47" i="7"/>
  <c r="G46" i="7"/>
  <c r="E47" i="7"/>
  <c r="E46" i="7" s="1"/>
  <c r="C47" i="7"/>
  <c r="E28" i="7"/>
  <c r="C28" i="7"/>
  <c r="AA112" i="7"/>
  <c r="AA109" i="7"/>
  <c r="AA108" i="7"/>
  <c r="AA105" i="7"/>
  <c r="AA103" i="7"/>
  <c r="AA102" i="7"/>
  <c r="AA101" i="7"/>
  <c r="AA100" i="7"/>
  <c r="AB83" i="11"/>
  <c r="AA99" i="7"/>
  <c r="AA98" i="7"/>
  <c r="AA95" i="7"/>
  <c r="AA93" i="7"/>
  <c r="AA92" i="7"/>
  <c r="AA91" i="7"/>
  <c r="AA87" i="7"/>
  <c r="AA86" i="7"/>
  <c r="AA80" i="7"/>
  <c r="AA79" i="7"/>
  <c r="AA70" i="7"/>
  <c r="AA67" i="7"/>
  <c r="AA66" i="7"/>
  <c r="AA64" i="7"/>
  <c r="AA63" i="7"/>
  <c r="AA62" i="7"/>
  <c r="AA57" i="7"/>
  <c r="AA54" i="7"/>
  <c r="AA49" i="7"/>
  <c r="N61" i="25"/>
  <c r="L61" i="25"/>
  <c r="J61" i="25"/>
  <c r="H61" i="25"/>
  <c r="F61" i="25"/>
  <c r="F60" i="25"/>
  <c r="N59" i="25"/>
  <c r="L59" i="25"/>
  <c r="J59" i="25"/>
  <c r="H59" i="25"/>
  <c r="F59" i="25"/>
  <c r="N58" i="25"/>
  <c r="L58" i="25"/>
  <c r="J58" i="25"/>
  <c r="H58" i="25"/>
  <c r="H48" i="25" s="1"/>
  <c r="F58" i="25"/>
  <c r="N57" i="25"/>
  <c r="L57" i="25"/>
  <c r="J57" i="25"/>
  <c r="H57" i="25"/>
  <c r="F57" i="25"/>
  <c r="N56" i="25"/>
  <c r="L56" i="25"/>
  <c r="J56" i="25"/>
  <c r="H56" i="25"/>
  <c r="F56" i="25"/>
  <c r="N55" i="25"/>
  <c r="L55" i="25"/>
  <c r="J55" i="25"/>
  <c r="H55" i="25"/>
  <c r="F55" i="25"/>
  <c r="N54" i="25"/>
  <c r="L54" i="25"/>
  <c r="J54" i="25"/>
  <c r="H54" i="25"/>
  <c r="F54" i="25"/>
  <c r="N53" i="25"/>
  <c r="L53" i="25"/>
  <c r="J53" i="25"/>
  <c r="H53" i="25"/>
  <c r="F53" i="25"/>
  <c r="N52" i="25"/>
  <c r="L52" i="25"/>
  <c r="J52" i="25"/>
  <c r="H52" i="25"/>
  <c r="F52" i="25"/>
  <c r="N51" i="25"/>
  <c r="N48" i="25" s="1"/>
  <c r="L51" i="25"/>
  <c r="J51" i="25"/>
  <c r="H51" i="25"/>
  <c r="F51" i="25"/>
  <c r="L50" i="25"/>
  <c r="J50" i="25"/>
  <c r="N49" i="25"/>
  <c r="L49" i="25"/>
  <c r="L48" i="25" s="1"/>
  <c r="J49" i="25"/>
  <c r="H49" i="25"/>
  <c r="AA39" i="25"/>
  <c r="AA61" i="25"/>
  <c r="Z39" i="25"/>
  <c r="Z61" i="25"/>
  <c r="Y39" i="25"/>
  <c r="Y61" i="25"/>
  <c r="X39" i="25"/>
  <c r="X61" i="25" s="1"/>
  <c r="W39" i="25"/>
  <c r="W61" i="25"/>
  <c r="V39" i="25"/>
  <c r="V61" i="25"/>
  <c r="U39" i="25"/>
  <c r="U61" i="25"/>
  <c r="T39" i="25"/>
  <c r="T61" i="25" s="1"/>
  <c r="S39" i="25"/>
  <c r="S61" i="25"/>
  <c r="R39" i="25"/>
  <c r="R61" i="25"/>
  <c r="Q39" i="25"/>
  <c r="Q61" i="25"/>
  <c r="P39" i="25"/>
  <c r="P61" i="25" s="1"/>
  <c r="O39" i="25"/>
  <c r="O61" i="25"/>
  <c r="M39" i="25"/>
  <c r="M61" i="25"/>
  <c r="K39" i="25"/>
  <c r="K61" i="25"/>
  <c r="I39" i="25"/>
  <c r="I61" i="25" s="1"/>
  <c r="G39" i="25"/>
  <c r="G61" i="25"/>
  <c r="E39" i="25"/>
  <c r="E61" i="25"/>
  <c r="AA38" i="25"/>
  <c r="Z38" i="25"/>
  <c r="Y38" i="25"/>
  <c r="X38" i="25"/>
  <c r="W38" i="25"/>
  <c r="V38" i="25"/>
  <c r="U38" i="25"/>
  <c r="T38" i="25"/>
  <c r="S38" i="25"/>
  <c r="R38" i="25"/>
  <c r="Q38" i="25"/>
  <c r="P38" i="25"/>
  <c r="O38" i="25"/>
  <c r="M38" i="25"/>
  <c r="K38" i="25"/>
  <c r="I38" i="25"/>
  <c r="G38" i="25"/>
  <c r="E38" i="25"/>
  <c r="AA37" i="25"/>
  <c r="Z37" i="25"/>
  <c r="Z59" i="25" s="1"/>
  <c r="Y37" i="25"/>
  <c r="AA59" i="25" s="1"/>
  <c r="X37" i="25"/>
  <c r="X59" i="25" s="1"/>
  <c r="W37" i="25"/>
  <c r="Y59" i="25"/>
  <c r="V37" i="25"/>
  <c r="V59" i="25" s="1"/>
  <c r="U37" i="25"/>
  <c r="W59" i="25" s="1"/>
  <c r="T37" i="25"/>
  <c r="T59" i="25" s="1"/>
  <c r="S37" i="25"/>
  <c r="U59" i="25" s="1"/>
  <c r="R37" i="25"/>
  <c r="R59" i="25" s="1"/>
  <c r="Q37" i="25"/>
  <c r="S59" i="25" s="1"/>
  <c r="P37" i="25"/>
  <c r="P59" i="25" s="1"/>
  <c r="O37" i="25"/>
  <c r="Q59" i="25"/>
  <c r="M37" i="25"/>
  <c r="O59" i="25" s="1"/>
  <c r="K37" i="25"/>
  <c r="M59" i="25" s="1"/>
  <c r="I37" i="25"/>
  <c r="K59" i="25" s="1"/>
  <c r="G37" i="25"/>
  <c r="I59" i="25"/>
  <c r="E37" i="25"/>
  <c r="AA36" i="25"/>
  <c r="AA58" i="25" s="1"/>
  <c r="Z36" i="25"/>
  <c r="Z58" i="25" s="1"/>
  <c r="Y36" i="25"/>
  <c r="Y58" i="25" s="1"/>
  <c r="X36" i="25"/>
  <c r="X58" i="25" s="1"/>
  <c r="W36" i="25"/>
  <c r="W58" i="25" s="1"/>
  <c r="V36" i="25"/>
  <c r="V58" i="25" s="1"/>
  <c r="U36" i="25"/>
  <c r="U58" i="25" s="1"/>
  <c r="T36" i="25"/>
  <c r="T58" i="25" s="1"/>
  <c r="S36" i="25"/>
  <c r="S58" i="25" s="1"/>
  <c r="R36" i="25"/>
  <c r="R58" i="25" s="1"/>
  <c r="Q36" i="25"/>
  <c r="Q58" i="25" s="1"/>
  <c r="P36" i="25"/>
  <c r="P58" i="25" s="1"/>
  <c r="O36" i="25"/>
  <c r="O58" i="25" s="1"/>
  <c r="M36" i="25"/>
  <c r="M58" i="25" s="1"/>
  <c r="K36" i="25"/>
  <c r="I36" i="25"/>
  <c r="I58" i="25" s="1"/>
  <c r="G36" i="25"/>
  <c r="G58" i="25" s="1"/>
  <c r="E36" i="25"/>
  <c r="E58" i="25" s="1"/>
  <c r="AA35" i="25"/>
  <c r="AA57" i="25"/>
  <c r="Z35" i="25"/>
  <c r="Z57" i="25" s="1"/>
  <c r="Z48" i="25" s="1"/>
  <c r="Y35" i="25"/>
  <c r="Y57" i="25" s="1"/>
  <c r="X35" i="25"/>
  <c r="X57" i="25" s="1"/>
  <c r="W35" i="25"/>
  <c r="W57" i="25" s="1"/>
  <c r="V35" i="25"/>
  <c r="V57" i="25" s="1"/>
  <c r="U35" i="25"/>
  <c r="U57" i="25" s="1"/>
  <c r="T35" i="25"/>
  <c r="T57" i="25" s="1"/>
  <c r="S35" i="25"/>
  <c r="S57" i="25"/>
  <c r="R35" i="25"/>
  <c r="R57" i="25" s="1"/>
  <c r="Q35" i="25"/>
  <c r="Q57" i="25" s="1"/>
  <c r="P35" i="25"/>
  <c r="P57" i="25" s="1"/>
  <c r="O35" i="25"/>
  <c r="O57" i="25"/>
  <c r="M35" i="25"/>
  <c r="M57" i="25" s="1"/>
  <c r="K35" i="25"/>
  <c r="K57" i="25" s="1"/>
  <c r="I35" i="25"/>
  <c r="G35" i="25"/>
  <c r="G57" i="25" s="1"/>
  <c r="E35" i="25"/>
  <c r="E57" i="25" s="1"/>
  <c r="AA34" i="25"/>
  <c r="AA56" i="25" s="1"/>
  <c r="Z34" i="25"/>
  <c r="Z56" i="25" s="1"/>
  <c r="Y34" i="25"/>
  <c r="Y56" i="25" s="1"/>
  <c r="X34" i="25"/>
  <c r="X56" i="25" s="1"/>
  <c r="W34" i="25"/>
  <c r="W56" i="25" s="1"/>
  <c r="V34" i="25"/>
  <c r="V56" i="25" s="1"/>
  <c r="U34" i="25"/>
  <c r="U56" i="25"/>
  <c r="T34" i="25"/>
  <c r="T56" i="25" s="1"/>
  <c r="S34" i="25"/>
  <c r="S56" i="25" s="1"/>
  <c r="R34" i="25"/>
  <c r="R56" i="25" s="1"/>
  <c r="Q34" i="25"/>
  <c r="Q56" i="25" s="1"/>
  <c r="P34" i="25"/>
  <c r="P56" i="25" s="1"/>
  <c r="O34" i="25"/>
  <c r="O56" i="25" s="1"/>
  <c r="M34" i="25"/>
  <c r="M56" i="25" s="1"/>
  <c r="K34" i="25"/>
  <c r="K56" i="25"/>
  <c r="I34" i="25"/>
  <c r="I56" i="25" s="1"/>
  <c r="G34" i="25"/>
  <c r="G56" i="25" s="1"/>
  <c r="E34" i="25"/>
  <c r="E56" i="25" s="1"/>
  <c r="AA33" i="25"/>
  <c r="AA55" i="25" s="1"/>
  <c r="Z33" i="25"/>
  <c r="Z55" i="25" s="1"/>
  <c r="Y33" i="25"/>
  <c r="Y55" i="25" s="1"/>
  <c r="X33" i="25"/>
  <c r="X55" i="25" s="1"/>
  <c r="W33" i="25"/>
  <c r="W55" i="25" s="1"/>
  <c r="V33" i="25"/>
  <c r="V55" i="25" s="1"/>
  <c r="U33" i="25"/>
  <c r="U55" i="25" s="1"/>
  <c r="T33" i="25"/>
  <c r="T55" i="25" s="1"/>
  <c r="S33" i="25"/>
  <c r="S55" i="25"/>
  <c r="R33" i="25"/>
  <c r="R55" i="25" s="1"/>
  <c r="Q33" i="25"/>
  <c r="Q55" i="25" s="1"/>
  <c r="P33" i="25"/>
  <c r="P55" i="25" s="1"/>
  <c r="O33" i="25"/>
  <c r="O55" i="25" s="1"/>
  <c r="M33" i="25"/>
  <c r="M55" i="25" s="1"/>
  <c r="K33" i="25"/>
  <c r="K55" i="25" s="1"/>
  <c r="I33" i="25"/>
  <c r="I55" i="25" s="1"/>
  <c r="G33" i="25"/>
  <c r="G55" i="25" s="1"/>
  <c r="E33" i="25"/>
  <c r="E55" i="25" s="1"/>
  <c r="AA32" i="25"/>
  <c r="AA54" i="25" s="1"/>
  <c r="Z32" i="25"/>
  <c r="Z54" i="25" s="1"/>
  <c r="Y32" i="25"/>
  <c r="Y54" i="25"/>
  <c r="X32" i="25"/>
  <c r="X54" i="25" s="1"/>
  <c r="W32" i="25"/>
  <c r="W54" i="25" s="1"/>
  <c r="V32" i="25"/>
  <c r="V54" i="25" s="1"/>
  <c r="U32" i="25"/>
  <c r="U54" i="25" s="1"/>
  <c r="T32" i="25"/>
  <c r="T54" i="25"/>
  <c r="S32" i="25"/>
  <c r="S54" i="25" s="1"/>
  <c r="R32" i="25"/>
  <c r="R54" i="25" s="1"/>
  <c r="Q32" i="25"/>
  <c r="Q54" i="25" s="1"/>
  <c r="P32" i="25"/>
  <c r="P54" i="25"/>
  <c r="O32" i="25"/>
  <c r="O54" i="25"/>
  <c r="M32" i="25"/>
  <c r="M54" i="25" s="1"/>
  <c r="K32" i="25"/>
  <c r="K54" i="25" s="1"/>
  <c r="I32" i="25"/>
  <c r="I54" i="25"/>
  <c r="G32" i="25"/>
  <c r="G54" i="25" s="1"/>
  <c r="AB54" i="25" s="1"/>
  <c r="E32" i="25"/>
  <c r="E54" i="25" s="1"/>
  <c r="AA31" i="25"/>
  <c r="AA53" i="25" s="1"/>
  <c r="Z31" i="25"/>
  <c r="Z53" i="25"/>
  <c r="Y31" i="25"/>
  <c r="Y53" i="25" s="1"/>
  <c r="X31" i="25"/>
  <c r="X53" i="25" s="1"/>
  <c r="W31" i="25"/>
  <c r="W53" i="25" s="1"/>
  <c r="V31" i="25"/>
  <c r="V53" i="25"/>
  <c r="U31" i="25"/>
  <c r="U53" i="25" s="1"/>
  <c r="T31" i="25"/>
  <c r="T53" i="25" s="1"/>
  <c r="S31" i="25"/>
  <c r="S53" i="25" s="1"/>
  <c r="R31" i="25"/>
  <c r="R53" i="25"/>
  <c r="Q31" i="25"/>
  <c r="Q53" i="25"/>
  <c r="P31" i="25"/>
  <c r="P53" i="25" s="1"/>
  <c r="O31" i="25"/>
  <c r="O53" i="25" s="1"/>
  <c r="M31" i="25"/>
  <c r="M53" i="25"/>
  <c r="K31" i="25"/>
  <c r="K53" i="25" s="1"/>
  <c r="I31" i="25"/>
  <c r="I53" i="25" s="1"/>
  <c r="G31" i="25"/>
  <c r="G53" i="25" s="1"/>
  <c r="E31" i="25"/>
  <c r="E53" i="25"/>
  <c r="AA30" i="25"/>
  <c r="AA52" i="25" s="1"/>
  <c r="Z30" i="25"/>
  <c r="Z52" i="25" s="1"/>
  <c r="Y30" i="25"/>
  <c r="Y52" i="25" s="1"/>
  <c r="X30" i="25"/>
  <c r="X52" i="25"/>
  <c r="W30" i="25"/>
  <c r="W52" i="25" s="1"/>
  <c r="V30" i="25"/>
  <c r="V52" i="25" s="1"/>
  <c r="U30" i="25"/>
  <c r="U52" i="25" s="1"/>
  <c r="T30" i="25"/>
  <c r="T52" i="25"/>
  <c r="S30" i="25"/>
  <c r="S52" i="25"/>
  <c r="R30" i="25"/>
  <c r="R52" i="25" s="1"/>
  <c r="Q30" i="25"/>
  <c r="Q52" i="25" s="1"/>
  <c r="P30" i="25"/>
  <c r="P52" i="25"/>
  <c r="O30" i="25"/>
  <c r="M30" i="25"/>
  <c r="M52" i="25" s="1"/>
  <c r="K30" i="25"/>
  <c r="K52" i="25" s="1"/>
  <c r="I30" i="25"/>
  <c r="I52" i="25"/>
  <c r="G30" i="25"/>
  <c r="G52" i="25" s="1"/>
  <c r="E30" i="25"/>
  <c r="E52" i="25" s="1"/>
  <c r="AA29" i="25"/>
  <c r="AA51" i="25" s="1"/>
  <c r="Z29" i="25"/>
  <c r="Z51" i="25"/>
  <c r="Y29" i="25"/>
  <c r="Y51" i="25" s="1"/>
  <c r="X29" i="25"/>
  <c r="X51" i="25" s="1"/>
  <c r="W29" i="25"/>
  <c r="W51" i="25" s="1"/>
  <c r="V29" i="25"/>
  <c r="V51" i="25"/>
  <c r="U29" i="25"/>
  <c r="U51" i="25"/>
  <c r="T29" i="25"/>
  <c r="S29" i="25"/>
  <c r="S51" i="25" s="1"/>
  <c r="R29" i="25"/>
  <c r="R51" i="25"/>
  <c r="Q29" i="25"/>
  <c r="Q51" i="25" s="1"/>
  <c r="P29" i="25"/>
  <c r="O29" i="25"/>
  <c r="O51" i="25" s="1"/>
  <c r="M29" i="25"/>
  <c r="M51" i="25"/>
  <c r="K29" i="25"/>
  <c r="K51" i="25" s="1"/>
  <c r="I29" i="25"/>
  <c r="I51" i="25" s="1"/>
  <c r="G29" i="25"/>
  <c r="G51" i="25" s="1"/>
  <c r="AA28" i="25"/>
  <c r="Z28" i="25"/>
  <c r="Y28" i="25"/>
  <c r="X28" i="25"/>
  <c r="X50" i="25" s="1"/>
  <c r="W28" i="25"/>
  <c r="V28" i="25"/>
  <c r="V50" i="25" s="1"/>
  <c r="U28" i="25"/>
  <c r="T28" i="25"/>
  <c r="S28" i="25"/>
  <c r="R28" i="25"/>
  <c r="R50" i="25" s="1"/>
  <c r="Q28" i="25"/>
  <c r="P28" i="25"/>
  <c r="P50" i="25" s="1"/>
  <c r="O28" i="25"/>
  <c r="M28" i="25"/>
  <c r="K28" i="25"/>
  <c r="I28" i="25"/>
  <c r="G28" i="25"/>
  <c r="AB28" i="25" s="1"/>
  <c r="AA27" i="25"/>
  <c r="AA49" i="25" s="1"/>
  <c r="Z27" i="25"/>
  <c r="Z49" i="25" s="1"/>
  <c r="Y27" i="25"/>
  <c r="Y49" i="25"/>
  <c r="X27" i="25"/>
  <c r="W27" i="25"/>
  <c r="W49" i="25"/>
  <c r="V27" i="25"/>
  <c r="V49" i="25" s="1"/>
  <c r="U27" i="25"/>
  <c r="U49" i="25" s="1"/>
  <c r="T27" i="25"/>
  <c r="S27" i="25"/>
  <c r="AB27" i="25" s="1"/>
  <c r="R27" i="25"/>
  <c r="Q27" i="25"/>
  <c r="Q49" i="25" s="1"/>
  <c r="P27" i="25"/>
  <c r="O27" i="25"/>
  <c r="O49" i="25"/>
  <c r="M27" i="25"/>
  <c r="M49" i="25"/>
  <c r="K27" i="25"/>
  <c r="K49" i="25" s="1"/>
  <c r="I27" i="25"/>
  <c r="I49" i="25" s="1"/>
  <c r="G137" i="5"/>
  <c r="D30" i="14"/>
  <c r="E130" i="5"/>
  <c r="G132" i="5"/>
  <c r="AA123" i="5"/>
  <c r="Y123" i="5"/>
  <c r="W123" i="5"/>
  <c r="U123" i="5"/>
  <c r="S123" i="5"/>
  <c r="Q123" i="5"/>
  <c r="O123" i="5"/>
  <c r="M123" i="5"/>
  <c r="K123" i="5"/>
  <c r="I123" i="5"/>
  <c r="AA113" i="5"/>
  <c r="Y113" i="5"/>
  <c r="W113" i="5"/>
  <c r="U113" i="5"/>
  <c r="S113" i="5"/>
  <c r="Q113" i="5"/>
  <c r="O113" i="5"/>
  <c r="M113" i="5"/>
  <c r="K113" i="5"/>
  <c r="I113" i="5"/>
  <c r="I112" i="5"/>
  <c r="I111" i="5"/>
  <c r="I110" i="5"/>
  <c r="AC108" i="5"/>
  <c r="AA108" i="5"/>
  <c r="Y108" i="5"/>
  <c r="W108" i="5"/>
  <c r="U108" i="5"/>
  <c r="S108" i="5"/>
  <c r="Q108" i="5"/>
  <c r="O108" i="5"/>
  <c r="M108" i="5"/>
  <c r="K108" i="5"/>
  <c r="I108" i="5"/>
  <c r="AA92" i="5"/>
  <c r="Y92" i="5"/>
  <c r="W92" i="5"/>
  <c r="W84" i="5" s="1"/>
  <c r="U92" i="5"/>
  <c r="U84" i="5" s="1"/>
  <c r="S92" i="5"/>
  <c r="S84" i="5" s="1"/>
  <c r="Q92" i="5"/>
  <c r="O92" i="5"/>
  <c r="M92" i="5"/>
  <c r="K92" i="5"/>
  <c r="I92" i="5"/>
  <c r="G92" i="5"/>
  <c r="G114" i="5"/>
  <c r="AA87" i="5"/>
  <c r="Y87" i="5"/>
  <c r="W87" i="5"/>
  <c r="U87" i="5"/>
  <c r="S87" i="5"/>
  <c r="Q87" i="5"/>
  <c r="O87" i="5"/>
  <c r="M87" i="5"/>
  <c r="M84" i="5" s="1"/>
  <c r="K87" i="5"/>
  <c r="K84" i="5" s="1"/>
  <c r="I87" i="5"/>
  <c r="I109" i="5" s="1"/>
  <c r="G87" i="5"/>
  <c r="G109" i="5" s="1"/>
  <c r="G85" i="5"/>
  <c r="AC85" i="5"/>
  <c r="AC107" i="5"/>
  <c r="AA85" i="5"/>
  <c r="AA84" i="5" s="1"/>
  <c r="Y85" i="5"/>
  <c r="W85" i="5"/>
  <c r="U85" i="5"/>
  <c r="S85" i="5"/>
  <c r="Q85" i="5"/>
  <c r="O85" i="5"/>
  <c r="O84" i="5" s="1"/>
  <c r="M85" i="5"/>
  <c r="K85" i="5"/>
  <c r="I85" i="5"/>
  <c r="AD63" i="5"/>
  <c r="AC63" i="5"/>
  <c r="M50" i="7"/>
  <c r="Q46" i="7"/>
  <c r="M46" i="7"/>
  <c r="C46" i="7"/>
  <c r="S46" i="7"/>
  <c r="K46" i="7"/>
  <c r="K50" i="7"/>
  <c r="C26" i="7"/>
  <c r="O46" i="7"/>
  <c r="O50" i="7"/>
  <c r="K50" i="25"/>
  <c r="I84" i="5"/>
  <c r="Y84" i="5"/>
  <c r="P49" i="25"/>
  <c r="T49" i="25"/>
  <c r="E26" i="7"/>
  <c r="G27" i="7"/>
  <c r="K5" i="9"/>
  <c r="S5" i="9"/>
  <c r="AA5" i="9"/>
  <c r="AC30" i="9" s="1"/>
  <c r="AC35" i="9" s="1"/>
  <c r="M5" i="9"/>
  <c r="M30" i="9" s="1"/>
  <c r="M35" i="9" s="1"/>
  <c r="U5" i="9"/>
  <c r="AC5" i="9"/>
  <c r="O5" i="9"/>
  <c r="W5" i="9"/>
  <c r="AE5" i="9"/>
  <c r="Q5" i="9"/>
  <c r="Y5" i="9"/>
  <c r="Y35" i="9" s="1"/>
  <c r="Y40" i="9" s="1"/>
  <c r="R31" i="14" s="1"/>
  <c r="AG5" i="9"/>
  <c r="K24" i="9"/>
  <c r="C41" i="7" s="1"/>
  <c r="C40" i="7" s="1"/>
  <c r="AA43" i="7"/>
  <c r="K21" i="9"/>
  <c r="M24" i="9"/>
  <c r="E41" i="7" s="1"/>
  <c r="E40" i="7" s="1"/>
  <c r="K23" i="9"/>
  <c r="M23" i="9" s="1"/>
  <c r="O14" i="26"/>
  <c r="M83" i="7" s="1"/>
  <c r="I14" i="26"/>
  <c r="G83" i="7"/>
  <c r="Q14" i="26"/>
  <c r="O83" i="7" s="1"/>
  <c r="Y14" i="26"/>
  <c r="W83" i="7" s="1"/>
  <c r="G14" i="26"/>
  <c r="E83" i="7" s="1"/>
  <c r="W14" i="26"/>
  <c r="U83" i="7"/>
  <c r="AA14" i="26"/>
  <c r="Y83" i="7" s="1"/>
  <c r="K14" i="26"/>
  <c r="I83" i="7" s="1"/>
  <c r="S14" i="26"/>
  <c r="Q83" i="7" s="1"/>
  <c r="E14" i="26"/>
  <c r="C83" i="7"/>
  <c r="M14" i="26"/>
  <c r="K83" i="7" s="1"/>
  <c r="U14" i="26"/>
  <c r="S83" i="7" s="1"/>
  <c r="AC14" i="26"/>
  <c r="AA61" i="7"/>
  <c r="AA60" i="7"/>
  <c r="AA59" i="7"/>
  <c r="AA48" i="7"/>
  <c r="AA47" i="7"/>
  <c r="AA28" i="7"/>
  <c r="E114" i="5"/>
  <c r="AB29" i="25"/>
  <c r="G27" i="25"/>
  <c r="AB16" i="25"/>
  <c r="AB15" i="25"/>
  <c r="AB14" i="25"/>
  <c r="AB13" i="25"/>
  <c r="AB12" i="25"/>
  <c r="AB11" i="25"/>
  <c r="AB9" i="25"/>
  <c r="AB8" i="25"/>
  <c r="AB7" i="25"/>
  <c r="AB6" i="25"/>
  <c r="AB5" i="25"/>
  <c r="AB10" i="25"/>
  <c r="AB4" i="25"/>
  <c r="AD162" i="19"/>
  <c r="AB162" i="19"/>
  <c r="Z162" i="19"/>
  <c r="X162" i="19"/>
  <c r="V162" i="19"/>
  <c r="T162" i="19"/>
  <c r="R162" i="19"/>
  <c r="P162" i="19"/>
  <c r="N162" i="19"/>
  <c r="L162" i="19"/>
  <c r="AD160" i="19"/>
  <c r="AB160" i="19"/>
  <c r="Z160" i="19"/>
  <c r="V160" i="19"/>
  <c r="T160" i="19"/>
  <c r="R160" i="19"/>
  <c r="N160" i="19"/>
  <c r="L160" i="19"/>
  <c r="J160" i="19"/>
  <c r="C162" i="19"/>
  <c r="C161" i="19"/>
  <c r="C160" i="19"/>
  <c r="C151" i="19"/>
  <c r="C150" i="19"/>
  <c r="C159" i="19"/>
  <c r="C158" i="19"/>
  <c r="C149" i="19"/>
  <c r="C148" i="19"/>
  <c r="Y74" i="7"/>
  <c r="AA21" i="25" s="1"/>
  <c r="W74" i="7"/>
  <c r="W69" i="7" s="1"/>
  <c r="Y21" i="25"/>
  <c r="Y44" i="25" s="1"/>
  <c r="U74" i="7"/>
  <c r="W21" i="25" s="1"/>
  <c r="S74" i="7"/>
  <c r="U21" i="25" s="1"/>
  <c r="Q74" i="7"/>
  <c r="S21" i="25" s="1"/>
  <c r="O74" i="7"/>
  <c r="Q21" i="25" s="1"/>
  <c r="M74" i="7"/>
  <c r="O21" i="25" s="1"/>
  <c r="K74" i="7"/>
  <c r="M21" i="25"/>
  <c r="M66" i="25" s="1"/>
  <c r="M44" i="25"/>
  <c r="I74" i="7"/>
  <c r="K21" i="25" s="1"/>
  <c r="G74" i="7"/>
  <c r="I21" i="25"/>
  <c r="I44" i="25"/>
  <c r="I66" i="25"/>
  <c r="E74" i="7"/>
  <c r="G21" i="25"/>
  <c r="C74" i="7"/>
  <c r="E21" i="25" s="1"/>
  <c r="E44" i="25" s="1"/>
  <c r="Y71" i="7"/>
  <c r="AA18" i="25"/>
  <c r="W71" i="7"/>
  <c r="Y18" i="25" s="1"/>
  <c r="Y41" i="25" s="1"/>
  <c r="U71" i="7"/>
  <c r="W18" i="25" s="1"/>
  <c r="W63" i="25" s="1"/>
  <c r="W41" i="25"/>
  <c r="S71" i="7"/>
  <c r="U18" i="25" s="1"/>
  <c r="Q71" i="7"/>
  <c r="S18" i="25"/>
  <c r="O71" i="7"/>
  <c r="Q18" i="25"/>
  <c r="Q63" i="25" s="1"/>
  <c r="Q41" i="25"/>
  <c r="M71" i="7"/>
  <c r="O18" i="25" s="1"/>
  <c r="K71" i="7"/>
  <c r="M18" i="25"/>
  <c r="M41" i="25"/>
  <c r="I71" i="7"/>
  <c r="I69" i="7" s="1"/>
  <c r="K18" i="25"/>
  <c r="K41" i="25"/>
  <c r="Y73" i="7"/>
  <c r="AA20" i="25" s="1"/>
  <c r="W73" i="7"/>
  <c r="Y20" i="25"/>
  <c r="Y43" i="25" s="1"/>
  <c r="Y65" i="25" s="1"/>
  <c r="U73" i="7"/>
  <c r="W20" i="25" s="1"/>
  <c r="S73" i="7"/>
  <c r="U20" i="25"/>
  <c r="U65" i="25" s="1"/>
  <c r="U43" i="25"/>
  <c r="Q73" i="7"/>
  <c r="S20" i="25" s="1"/>
  <c r="O73" i="7"/>
  <c r="Q20" i="25"/>
  <c r="Q43" i="25" s="1"/>
  <c r="M73" i="7"/>
  <c r="O20" i="25" s="1"/>
  <c r="K73" i="7"/>
  <c r="K69" i="7" s="1"/>
  <c r="M20" i="25"/>
  <c r="M43" i="25" s="1"/>
  <c r="M65" i="25" s="1"/>
  <c r="I73" i="7"/>
  <c r="K20" i="25"/>
  <c r="Y72" i="7"/>
  <c r="W72" i="7"/>
  <c r="U72" i="7"/>
  <c r="S72" i="7"/>
  <c r="U19" i="25" s="1"/>
  <c r="Q72" i="7"/>
  <c r="Q69" i="7" s="1"/>
  <c r="O72" i="7"/>
  <c r="M72" i="7"/>
  <c r="K72" i="7"/>
  <c r="I72" i="7"/>
  <c r="AE70" i="5"/>
  <c r="AE65" i="5"/>
  <c r="AD32" i="1"/>
  <c r="AD27" i="1"/>
  <c r="AD28" i="1" s="1"/>
  <c r="AD25" i="1" s="1"/>
  <c r="V32" i="1"/>
  <c r="R32" i="1"/>
  <c r="N32" i="1"/>
  <c r="X32" i="1"/>
  <c r="H32" i="1"/>
  <c r="T32" i="1"/>
  <c r="L32" i="1"/>
  <c r="Z32" i="1"/>
  <c r="J32" i="1"/>
  <c r="AB32" i="1"/>
  <c r="P32" i="1"/>
  <c r="AC27" i="1"/>
  <c r="AB27" i="1"/>
  <c r="AB28" i="1" s="1"/>
  <c r="AB25" i="1" s="1"/>
  <c r="AA27" i="1"/>
  <c r="AA28" i="1"/>
  <c r="Z27" i="1"/>
  <c r="Y27" i="1"/>
  <c r="Y28" i="1" s="1"/>
  <c r="X27" i="1"/>
  <c r="X28" i="1"/>
  <c r="X25" i="1" s="1"/>
  <c r="W27" i="1"/>
  <c r="W28" i="1"/>
  <c r="V27" i="1"/>
  <c r="V28" i="1"/>
  <c r="V25" i="1" s="1"/>
  <c r="U27" i="1"/>
  <c r="U28" i="1"/>
  <c r="T27" i="1"/>
  <c r="T28" i="1"/>
  <c r="T25" i="1"/>
  <c r="S27" i="1"/>
  <c r="S28" i="1"/>
  <c r="R27" i="1"/>
  <c r="R28" i="1" s="1"/>
  <c r="R25" i="1" s="1"/>
  <c r="Q27" i="1"/>
  <c r="Q28" i="1"/>
  <c r="P27" i="1"/>
  <c r="P28" i="1" s="1"/>
  <c r="P25" i="1" s="1"/>
  <c r="O27" i="1"/>
  <c r="O28" i="1" s="1"/>
  <c r="N27" i="1"/>
  <c r="N28" i="1" s="1"/>
  <c r="N25" i="1" s="1"/>
  <c r="M27" i="1"/>
  <c r="M28" i="1" s="1"/>
  <c r="L27" i="1"/>
  <c r="L28" i="1" s="1"/>
  <c r="L25" i="1" s="1"/>
  <c r="K27" i="1"/>
  <c r="J27" i="1"/>
  <c r="J28" i="1"/>
  <c r="J25" i="1"/>
  <c r="AC9" i="1"/>
  <c r="AA9" i="1"/>
  <c r="Y9" i="1"/>
  <c r="W9" i="1"/>
  <c r="U9" i="1"/>
  <c r="S9" i="1"/>
  <c r="Q9" i="1"/>
  <c r="O9" i="1"/>
  <c r="M9" i="1"/>
  <c r="K9" i="1"/>
  <c r="AC13" i="1"/>
  <c r="AA13" i="1"/>
  <c r="Y13" i="1"/>
  <c r="W13" i="1"/>
  <c r="U13" i="1"/>
  <c r="S13" i="1"/>
  <c r="Q13" i="1"/>
  <c r="O13" i="1"/>
  <c r="M13" i="1"/>
  <c r="K13" i="1"/>
  <c r="H27" i="1"/>
  <c r="H28" i="1" s="1"/>
  <c r="H25" i="1" s="1"/>
  <c r="Z40" i="2"/>
  <c r="X40" i="2"/>
  <c r="V40" i="2"/>
  <c r="T40" i="2"/>
  <c r="R40" i="2"/>
  <c r="P40" i="2"/>
  <c r="N40" i="2"/>
  <c r="L40" i="2"/>
  <c r="J13" i="24"/>
  <c r="L12" i="24"/>
  <c r="L13" i="24" s="1"/>
  <c r="L5" i="24" s="1"/>
  <c r="N12" i="24"/>
  <c r="P12" i="24" s="1"/>
  <c r="R12" i="24" s="1"/>
  <c r="AB11" i="24"/>
  <c r="Z11" i="24"/>
  <c r="X11" i="24"/>
  <c r="V11" i="24"/>
  <c r="T11" i="24"/>
  <c r="R11" i="24"/>
  <c r="P11" i="24"/>
  <c r="N11" i="24"/>
  <c r="AB7" i="24"/>
  <c r="AB9" i="24" s="1"/>
  <c r="Z7" i="24"/>
  <c r="Z9" i="24"/>
  <c r="X7" i="24"/>
  <c r="X9" i="24" s="1"/>
  <c r="V7" i="24"/>
  <c r="V9" i="24"/>
  <c r="T7" i="24"/>
  <c r="T9" i="24" s="1"/>
  <c r="R7" i="24"/>
  <c r="R9" i="24" s="1"/>
  <c r="P7" i="24"/>
  <c r="N7" i="24"/>
  <c r="L7" i="24"/>
  <c r="J7" i="24"/>
  <c r="AC8" i="24"/>
  <c r="AA8" i="24"/>
  <c r="Y8" i="24"/>
  <c r="W8" i="24"/>
  <c r="U8" i="24"/>
  <c r="S8" i="24"/>
  <c r="Q8" i="24"/>
  <c r="O8" i="24"/>
  <c r="M8" i="24"/>
  <c r="K8" i="24"/>
  <c r="I8" i="24"/>
  <c r="G8" i="24"/>
  <c r="G9" i="24"/>
  <c r="I27" i="7"/>
  <c r="K27" i="7" s="1"/>
  <c r="G49" i="25"/>
  <c r="S41" i="25"/>
  <c r="S63" i="25"/>
  <c r="Y63" i="25"/>
  <c r="K63" i="25"/>
  <c r="M63" i="25"/>
  <c r="M19" i="25"/>
  <c r="O19" i="25"/>
  <c r="Q19" i="25"/>
  <c r="Q42" i="25" s="1"/>
  <c r="Y19" i="25"/>
  <c r="Y42" i="25"/>
  <c r="K19" i="25"/>
  <c r="K42" i="25"/>
  <c r="K64" i="25" s="1"/>
  <c r="AA19" i="25"/>
  <c r="AA42" i="25" s="1"/>
  <c r="AG30" i="9"/>
  <c r="AG35" i="9" s="1"/>
  <c r="W30" i="9"/>
  <c r="W35" i="9" s="1"/>
  <c r="Y30" i="9"/>
  <c r="AE30" i="9"/>
  <c r="AE35" i="9" s="1"/>
  <c r="U30" i="9"/>
  <c r="U35" i="9"/>
  <c r="K30" i="9"/>
  <c r="K35" i="9" s="1"/>
  <c r="O24" i="9"/>
  <c r="Q24" i="9" s="1"/>
  <c r="I41" i="7" s="1"/>
  <c r="AA74" i="7"/>
  <c r="AA64" i="25"/>
  <c r="M42" i="25"/>
  <c r="I15" i="22"/>
  <c r="I16" i="22"/>
  <c r="I18" i="22"/>
  <c r="I19" i="22"/>
  <c r="I20" i="22"/>
  <c r="I21" i="22"/>
  <c r="I22" i="22"/>
  <c r="I23" i="22"/>
  <c r="I24" i="22"/>
  <c r="B6" i="21"/>
  <c r="N6" i="21"/>
  <c r="B7" i="21"/>
  <c r="G22" i="19" s="1"/>
  <c r="N52" i="19" s="1"/>
  <c r="N7" i="21"/>
  <c r="B8" i="21"/>
  <c r="G34" i="19" s="1"/>
  <c r="N8" i="21"/>
  <c r="B9" i="21"/>
  <c r="N9" i="21"/>
  <c r="B10" i="21"/>
  <c r="N10" i="21"/>
  <c r="B11" i="21"/>
  <c r="N11" i="21"/>
  <c r="B12" i="21"/>
  <c r="N12" i="21"/>
  <c r="B13" i="21"/>
  <c r="N13" i="21"/>
  <c r="B14" i="21"/>
  <c r="N14" i="21"/>
  <c r="B15" i="21"/>
  <c r="N15" i="21"/>
  <c r="B16" i="21"/>
  <c r="N16" i="21"/>
  <c r="B17" i="21"/>
  <c r="N17" i="21"/>
  <c r="B18" i="21"/>
  <c r="B19" i="21"/>
  <c r="N19" i="21"/>
  <c r="B20" i="21"/>
  <c r="N20" i="21"/>
  <c r="B21" i="21"/>
  <c r="N21" i="21"/>
  <c r="B22" i="21"/>
  <c r="N22" i="21"/>
  <c r="B23" i="21"/>
  <c r="N23" i="21"/>
  <c r="B24" i="21"/>
  <c r="N24" i="21"/>
  <c r="B25" i="21"/>
  <c r="N25" i="21"/>
  <c r="B26" i="21"/>
  <c r="N26" i="21"/>
  <c r="B27" i="21"/>
  <c r="N27" i="21"/>
  <c r="B28" i="21"/>
  <c r="N28" i="21"/>
  <c r="B29" i="21"/>
  <c r="N29" i="21"/>
  <c r="B30" i="21"/>
  <c r="N30" i="21"/>
  <c r="B31" i="21"/>
  <c r="N31" i="21"/>
  <c r="B32" i="21"/>
  <c r="N32" i="21"/>
  <c r="B33" i="21"/>
  <c r="N33" i="21"/>
  <c r="B34" i="21"/>
  <c r="N34" i="21"/>
  <c r="B35" i="21"/>
  <c r="N35" i="21"/>
  <c r="B36" i="21"/>
  <c r="N36" i="21"/>
  <c r="B37" i="21"/>
  <c r="N37" i="21"/>
  <c r="B38" i="21"/>
  <c r="N38" i="21"/>
  <c r="B39" i="21"/>
  <c r="B40" i="21"/>
  <c r="G30" i="19" s="1"/>
  <c r="AB52" i="19" s="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95" i="21"/>
  <c r="B96" i="21"/>
  <c r="B97" i="21"/>
  <c r="B98" i="21"/>
  <c r="B99" i="21"/>
  <c r="B100" i="21"/>
  <c r="B101" i="21"/>
  <c r="B102" i="21"/>
  <c r="B103" i="21"/>
  <c r="B104" i="21"/>
  <c r="B105" i="21"/>
  <c r="B106" i="21"/>
  <c r="B107" i="21"/>
  <c r="B108" i="21"/>
  <c r="B109"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133" i="21"/>
  <c r="B134" i="21"/>
  <c r="B135" i="21"/>
  <c r="B136" i="21"/>
  <c r="B137" i="21"/>
  <c r="B138" i="21"/>
  <c r="B139"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69"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5" i="21"/>
  <c r="A7" i="20"/>
  <c r="A8" i="20" s="1"/>
  <c r="A9" i="20" s="1"/>
  <c r="C7" i="20"/>
  <c r="K7" i="20"/>
  <c r="S7" i="20"/>
  <c r="T7" i="20"/>
  <c r="U7" i="20"/>
  <c r="V7" i="20"/>
  <c r="W7" i="20"/>
  <c r="X7" i="20"/>
  <c r="Y7" i="20"/>
  <c r="Z7" i="20"/>
  <c r="AA7" i="20"/>
  <c r="AB7" i="20"/>
  <c r="AC7" i="20"/>
  <c r="C8" i="20"/>
  <c r="K8" i="20"/>
  <c r="L8" i="20" s="1"/>
  <c r="M8" i="20" s="1"/>
  <c r="R8" i="20"/>
  <c r="T8" i="20"/>
  <c r="U8" i="20"/>
  <c r="V8" i="20"/>
  <c r="W8" i="20"/>
  <c r="X8" i="20"/>
  <c r="Y8" i="20"/>
  <c r="Z8" i="20"/>
  <c r="AA8" i="20"/>
  <c r="AB8" i="20"/>
  <c r="AC8" i="20"/>
  <c r="C9" i="20"/>
  <c r="L9" i="20"/>
  <c r="M9" i="20" s="1"/>
  <c r="G72" i="7" s="1"/>
  <c r="I19" i="25" s="1"/>
  <c r="I42" i="25" s="1"/>
  <c r="R9" i="20"/>
  <c r="S9" i="20"/>
  <c r="U9" i="20"/>
  <c r="V9" i="20"/>
  <c r="W9" i="20"/>
  <c r="X9" i="20"/>
  <c r="Y9" i="20"/>
  <c r="Z9" i="20"/>
  <c r="AA9" i="20"/>
  <c r="AB9" i="20"/>
  <c r="AC9" i="20"/>
  <c r="A10" i="20"/>
  <c r="C10" i="20"/>
  <c r="K10" i="20"/>
  <c r="L10" i="20" s="1"/>
  <c r="M10" i="20" s="1"/>
  <c r="R10" i="20"/>
  <c r="S10" i="20"/>
  <c r="T10" i="20"/>
  <c r="U10" i="20"/>
  <c r="V10" i="20"/>
  <c r="W10" i="20"/>
  <c r="X10" i="20"/>
  <c r="Y10" i="20"/>
  <c r="Z10" i="20"/>
  <c r="AA10" i="20"/>
  <c r="AB10" i="20"/>
  <c r="AC10" i="20"/>
  <c r="A11" i="20"/>
  <c r="C11" i="20"/>
  <c r="K11" i="20"/>
  <c r="L11" i="20" s="1"/>
  <c r="M11" i="20" s="1"/>
  <c r="Q11" i="20" s="1"/>
  <c r="R11" i="20"/>
  <c r="S11" i="20"/>
  <c r="T11" i="20"/>
  <c r="U11" i="20"/>
  <c r="V11" i="20"/>
  <c r="W11" i="20"/>
  <c r="X11" i="20"/>
  <c r="Y11" i="20"/>
  <c r="Z11" i="20"/>
  <c r="AA11" i="20"/>
  <c r="AB11" i="20"/>
  <c r="AC11" i="20"/>
  <c r="A12" i="20"/>
  <c r="C12" i="20"/>
  <c r="K12" i="20"/>
  <c r="N12" i="20" s="1"/>
  <c r="O12" i="20" s="1"/>
  <c r="R12" i="20"/>
  <c r="S12" i="20"/>
  <c r="T12" i="20"/>
  <c r="U12" i="20"/>
  <c r="V12" i="20"/>
  <c r="W12" i="20"/>
  <c r="X12" i="20"/>
  <c r="Y12" i="20"/>
  <c r="Z12" i="20"/>
  <c r="AA12" i="20"/>
  <c r="AB12" i="20"/>
  <c r="AC12" i="20"/>
  <c r="A13" i="20"/>
  <c r="C13" i="20"/>
  <c r="K13" i="20"/>
  <c r="L13" i="20" s="1"/>
  <c r="M13" i="20" s="1"/>
  <c r="Q13" i="20" s="1"/>
  <c r="R13" i="20"/>
  <c r="S13" i="20"/>
  <c r="T13" i="20"/>
  <c r="U13" i="20"/>
  <c r="V13" i="20"/>
  <c r="W13" i="20"/>
  <c r="X13" i="20"/>
  <c r="Y13" i="20"/>
  <c r="Z13" i="20"/>
  <c r="AA13" i="20"/>
  <c r="AB13" i="20"/>
  <c r="AC13" i="20"/>
  <c r="A14" i="20"/>
  <c r="C14" i="20"/>
  <c r="K14" i="20"/>
  <c r="L14" i="20" s="1"/>
  <c r="M14" i="20" s="1"/>
  <c r="Q14" i="20" s="1"/>
  <c r="R14" i="20"/>
  <c r="S14" i="20"/>
  <c r="T14" i="20"/>
  <c r="U14" i="20"/>
  <c r="V14" i="20"/>
  <c r="W14" i="20"/>
  <c r="X14" i="20"/>
  <c r="Y14" i="20"/>
  <c r="Z14" i="20"/>
  <c r="AA14" i="20"/>
  <c r="AB14" i="20"/>
  <c r="AC14" i="20"/>
  <c r="A15" i="20"/>
  <c r="C15" i="20"/>
  <c r="K15" i="20"/>
  <c r="N15" i="20" s="1"/>
  <c r="O15" i="20" s="1"/>
  <c r="R15" i="20"/>
  <c r="S15" i="20"/>
  <c r="T15" i="20"/>
  <c r="U15" i="20"/>
  <c r="V15" i="20"/>
  <c r="W15" i="20"/>
  <c r="X15" i="20"/>
  <c r="Y15" i="20"/>
  <c r="Z15" i="20"/>
  <c r="AA15" i="20"/>
  <c r="AB15" i="20"/>
  <c r="AC15" i="20"/>
  <c r="A16" i="20"/>
  <c r="C16" i="20"/>
  <c r="K16" i="20"/>
  <c r="N16" i="20" s="1"/>
  <c r="O16" i="20" s="1"/>
  <c r="Q16" i="20" s="1"/>
  <c r="R16" i="20"/>
  <c r="S16" i="20"/>
  <c r="T16" i="20"/>
  <c r="U16" i="20"/>
  <c r="V16" i="20"/>
  <c r="W16" i="20"/>
  <c r="X16" i="20"/>
  <c r="Y16" i="20"/>
  <c r="Z16" i="20"/>
  <c r="AA16" i="20"/>
  <c r="AB16" i="20"/>
  <c r="AC16" i="20"/>
  <c r="A17" i="20"/>
  <c r="C17" i="20"/>
  <c r="K17" i="20"/>
  <c r="L17" i="20" s="1"/>
  <c r="M17" i="20" s="1"/>
  <c r="Q17" i="20" s="1"/>
  <c r="R17" i="20"/>
  <c r="S17" i="20"/>
  <c r="T17" i="20"/>
  <c r="U17" i="20"/>
  <c r="V17" i="20"/>
  <c r="W17" i="20"/>
  <c r="X17" i="20"/>
  <c r="Y17" i="20"/>
  <c r="Z17" i="20"/>
  <c r="AA17" i="20"/>
  <c r="AB17" i="20"/>
  <c r="AC17" i="20"/>
  <c r="A18" i="20"/>
  <c r="C18" i="20"/>
  <c r="K18" i="20"/>
  <c r="L18" i="20" s="1"/>
  <c r="M18" i="20" s="1"/>
  <c r="R18" i="20"/>
  <c r="S18" i="20"/>
  <c r="T18" i="20"/>
  <c r="U18" i="20"/>
  <c r="V18" i="20"/>
  <c r="W18" i="20"/>
  <c r="X18" i="20"/>
  <c r="Y18" i="20"/>
  <c r="Z18" i="20"/>
  <c r="AA18" i="20"/>
  <c r="AB18" i="20"/>
  <c r="AC18" i="20"/>
  <c r="A19" i="20"/>
  <c r="C19" i="20"/>
  <c r="K19" i="20"/>
  <c r="L19" i="20" s="1"/>
  <c r="M19" i="20" s="1"/>
  <c r="R19" i="20"/>
  <c r="S19" i="20"/>
  <c r="T19" i="20"/>
  <c r="U19" i="20"/>
  <c r="V19" i="20"/>
  <c r="W19" i="20"/>
  <c r="X19" i="20"/>
  <c r="Y19" i="20"/>
  <c r="Z19" i="20"/>
  <c r="AA19" i="20"/>
  <c r="AB19" i="20"/>
  <c r="AC19" i="20"/>
  <c r="A20" i="20"/>
  <c r="C20" i="20"/>
  <c r="K20" i="20"/>
  <c r="N20" i="20" s="1"/>
  <c r="O20" i="20" s="1"/>
  <c r="R20" i="20"/>
  <c r="S20" i="20"/>
  <c r="T20" i="20"/>
  <c r="U20" i="20"/>
  <c r="V20" i="20"/>
  <c r="W20" i="20"/>
  <c r="X20" i="20"/>
  <c r="Y20" i="20"/>
  <c r="Z20" i="20"/>
  <c r="AA20" i="20"/>
  <c r="AB20" i="20"/>
  <c r="AC20" i="20"/>
  <c r="A21" i="20"/>
  <c r="C21" i="20"/>
  <c r="K21" i="20"/>
  <c r="L21" i="20"/>
  <c r="M21" i="20" s="1"/>
  <c r="R21" i="20"/>
  <c r="S21" i="20"/>
  <c r="T21" i="20"/>
  <c r="U21" i="20"/>
  <c r="V21" i="20"/>
  <c r="W21" i="20"/>
  <c r="X21" i="20"/>
  <c r="Y21" i="20"/>
  <c r="Z21" i="20"/>
  <c r="AA21" i="20"/>
  <c r="AB21" i="20"/>
  <c r="AC21" i="20"/>
  <c r="A22" i="20"/>
  <c r="C22" i="20"/>
  <c r="K22" i="20"/>
  <c r="L22" i="20" s="1"/>
  <c r="M22" i="20" s="1"/>
  <c r="Q22" i="20" s="1"/>
  <c r="R22" i="20"/>
  <c r="S22" i="20"/>
  <c r="T22" i="20"/>
  <c r="U22" i="20"/>
  <c r="V22" i="20"/>
  <c r="W22" i="20"/>
  <c r="X22" i="20"/>
  <c r="Y22" i="20"/>
  <c r="Z22" i="20"/>
  <c r="AA22" i="20"/>
  <c r="AB22" i="20"/>
  <c r="AC22" i="20"/>
  <c r="A23" i="20"/>
  <c r="C23" i="20"/>
  <c r="K23" i="20"/>
  <c r="L23" i="20"/>
  <c r="M23" i="20" s="1"/>
  <c r="Q23" i="20" s="1"/>
  <c r="R23" i="20"/>
  <c r="S23" i="20"/>
  <c r="T23" i="20"/>
  <c r="U23" i="20"/>
  <c r="V23" i="20"/>
  <c r="W23" i="20"/>
  <c r="X23" i="20"/>
  <c r="Y23" i="20"/>
  <c r="Z23" i="20"/>
  <c r="AA23" i="20"/>
  <c r="AB23" i="20"/>
  <c r="AC23" i="20"/>
  <c r="A24" i="20"/>
  <c r="C24" i="20"/>
  <c r="K24" i="20"/>
  <c r="N24" i="20" s="1"/>
  <c r="O24" i="20" s="1"/>
  <c r="R24" i="20"/>
  <c r="S24" i="20"/>
  <c r="T24" i="20"/>
  <c r="U24" i="20"/>
  <c r="V24" i="20"/>
  <c r="W24" i="20"/>
  <c r="X24" i="20"/>
  <c r="Y24" i="20"/>
  <c r="Z24" i="20"/>
  <c r="AA24" i="20"/>
  <c r="AB24" i="20"/>
  <c r="AC24" i="20"/>
  <c r="A25" i="20"/>
  <c r="C25" i="20"/>
  <c r="K25" i="20"/>
  <c r="L25" i="20" s="1"/>
  <c r="M25" i="20" s="1"/>
  <c r="Q25" i="20" s="1"/>
  <c r="R25" i="20"/>
  <c r="S25" i="20"/>
  <c r="T25" i="20"/>
  <c r="U25" i="20"/>
  <c r="V25" i="20"/>
  <c r="W25" i="20"/>
  <c r="X25" i="20"/>
  <c r="Y25" i="20"/>
  <c r="Z25" i="20"/>
  <c r="AA25" i="20"/>
  <c r="AB25" i="20"/>
  <c r="AC25" i="20"/>
  <c r="A26" i="20"/>
  <c r="C26" i="20"/>
  <c r="K26" i="20"/>
  <c r="L26" i="20" s="1"/>
  <c r="M26" i="20" s="1"/>
  <c r="R26" i="20"/>
  <c r="S26" i="20"/>
  <c r="T26" i="20"/>
  <c r="U26" i="20"/>
  <c r="V26" i="20"/>
  <c r="W26" i="20"/>
  <c r="X26" i="20"/>
  <c r="Y26" i="20"/>
  <c r="Z26" i="20"/>
  <c r="AA26" i="20"/>
  <c r="AB26" i="20"/>
  <c r="AC26" i="20"/>
  <c r="A27" i="20"/>
  <c r="C27" i="20"/>
  <c r="K27" i="20"/>
  <c r="N27" i="20" s="1"/>
  <c r="O27" i="20" s="1"/>
  <c r="R27" i="20"/>
  <c r="S27" i="20"/>
  <c r="T27" i="20"/>
  <c r="U27" i="20"/>
  <c r="V27" i="20"/>
  <c r="W27" i="20"/>
  <c r="X27" i="20"/>
  <c r="Y27" i="20"/>
  <c r="Z27" i="20"/>
  <c r="AA27" i="20"/>
  <c r="AB27" i="20"/>
  <c r="AC27" i="20"/>
  <c r="A28" i="20"/>
  <c r="C28" i="20"/>
  <c r="K28" i="20"/>
  <c r="N28" i="20" s="1"/>
  <c r="O28" i="20" s="1"/>
  <c r="R28" i="20"/>
  <c r="S28" i="20"/>
  <c r="T28" i="20"/>
  <c r="U28" i="20"/>
  <c r="V28" i="20"/>
  <c r="W28" i="20"/>
  <c r="X28" i="20"/>
  <c r="Y28" i="20"/>
  <c r="Z28" i="20"/>
  <c r="AA28" i="20"/>
  <c r="AB28" i="20"/>
  <c r="AC28" i="20"/>
  <c r="A29" i="20"/>
  <c r="C29" i="20"/>
  <c r="K29" i="20"/>
  <c r="L29" i="20"/>
  <c r="M29" i="20" s="1"/>
  <c r="R29" i="20"/>
  <c r="S29" i="20"/>
  <c r="T29" i="20"/>
  <c r="U29" i="20"/>
  <c r="V29" i="20"/>
  <c r="W29" i="20"/>
  <c r="X29" i="20"/>
  <c r="X6" i="20" s="1"/>
  <c r="Y29" i="20"/>
  <c r="Z29" i="20"/>
  <c r="AA29" i="20"/>
  <c r="AB29" i="20"/>
  <c r="AC29" i="20"/>
  <c r="A30" i="20"/>
  <c r="C30" i="20"/>
  <c r="K30" i="20"/>
  <c r="L30" i="20" s="1"/>
  <c r="M30" i="20" s="1"/>
  <c r="Q30" i="20" s="1"/>
  <c r="P30" i="20"/>
  <c r="R30" i="20"/>
  <c r="S30" i="20"/>
  <c r="T30" i="20"/>
  <c r="U30" i="20"/>
  <c r="V30" i="20"/>
  <c r="W30" i="20"/>
  <c r="X30" i="20"/>
  <c r="Y30" i="20"/>
  <c r="Z30" i="20"/>
  <c r="AA30" i="20"/>
  <c r="AB30" i="20"/>
  <c r="AC30" i="20"/>
  <c r="A31" i="20"/>
  <c r="C31" i="20"/>
  <c r="K31" i="20"/>
  <c r="N31" i="20"/>
  <c r="O31" i="20" s="1"/>
  <c r="R31" i="20"/>
  <c r="S31" i="20"/>
  <c r="T31" i="20"/>
  <c r="U31" i="20"/>
  <c r="V31" i="20"/>
  <c r="W31" i="20"/>
  <c r="X31" i="20"/>
  <c r="Y31" i="20"/>
  <c r="Z31" i="20"/>
  <c r="AA31" i="20"/>
  <c r="AB31" i="20"/>
  <c r="AC31" i="20"/>
  <c r="A32" i="20"/>
  <c r="C32" i="20"/>
  <c r="K32" i="20"/>
  <c r="N32" i="20" s="1"/>
  <c r="O32" i="20" s="1"/>
  <c r="R32" i="20"/>
  <c r="S32" i="20"/>
  <c r="T32" i="20"/>
  <c r="U32" i="20"/>
  <c r="V32" i="20"/>
  <c r="W32" i="20"/>
  <c r="X32" i="20"/>
  <c r="Y32" i="20"/>
  <c r="Z32" i="20"/>
  <c r="AA32" i="20"/>
  <c r="AB32" i="20"/>
  <c r="AC32" i="20"/>
  <c r="A33" i="20"/>
  <c r="C33" i="20"/>
  <c r="K33" i="20"/>
  <c r="L33" i="20" s="1"/>
  <c r="M33" i="20" s="1"/>
  <c r="Q33" i="20" s="1"/>
  <c r="R33" i="20"/>
  <c r="S33" i="20"/>
  <c r="T33" i="20"/>
  <c r="U33" i="20"/>
  <c r="V33" i="20"/>
  <c r="W33" i="20"/>
  <c r="X33" i="20"/>
  <c r="Y33" i="20"/>
  <c r="Z33" i="20"/>
  <c r="AA33" i="20"/>
  <c r="AB33" i="20"/>
  <c r="AC33" i="20"/>
  <c r="A34" i="20"/>
  <c r="C34" i="20"/>
  <c r="K34" i="20"/>
  <c r="L34" i="20" s="1"/>
  <c r="M34" i="20" s="1"/>
  <c r="Q34" i="20" s="1"/>
  <c r="R34" i="20"/>
  <c r="S34" i="20"/>
  <c r="T34" i="20"/>
  <c r="U34" i="20"/>
  <c r="V34" i="20"/>
  <c r="W34" i="20"/>
  <c r="X34" i="20"/>
  <c r="Y34" i="20"/>
  <c r="Z34" i="20"/>
  <c r="AA34" i="20"/>
  <c r="AB34" i="20"/>
  <c r="AC34" i="20"/>
  <c r="A35" i="20"/>
  <c r="C35" i="20"/>
  <c r="K35" i="20"/>
  <c r="L35" i="20" s="1"/>
  <c r="M35" i="20" s="1"/>
  <c r="Q35" i="20" s="1"/>
  <c r="P35" i="20"/>
  <c r="R35" i="20"/>
  <c r="S35" i="20"/>
  <c r="T35" i="20"/>
  <c r="U35" i="20"/>
  <c r="V35" i="20"/>
  <c r="W35" i="20"/>
  <c r="X35" i="20"/>
  <c r="Y35" i="20"/>
  <c r="Z35" i="20"/>
  <c r="AA35" i="20"/>
  <c r="AB35" i="20"/>
  <c r="AC35" i="20"/>
  <c r="A36" i="20"/>
  <c r="C36" i="20"/>
  <c r="K36" i="20"/>
  <c r="N36" i="20"/>
  <c r="O36" i="20" s="1"/>
  <c r="R36" i="20"/>
  <c r="S36" i="20"/>
  <c r="T36" i="20"/>
  <c r="U36" i="20"/>
  <c r="V36" i="20"/>
  <c r="W36" i="20"/>
  <c r="X36" i="20"/>
  <c r="Y36" i="20"/>
  <c r="Z36" i="20"/>
  <c r="AA36" i="20"/>
  <c r="AB36" i="20"/>
  <c r="AC36" i="20"/>
  <c r="E8" i="19"/>
  <c r="E9" i="19"/>
  <c r="E10" i="19"/>
  <c r="E11" i="19"/>
  <c r="G18" i="19"/>
  <c r="G47" i="19"/>
  <c r="G48" i="19"/>
  <c r="H50" i="19"/>
  <c r="J50" i="19"/>
  <c r="L50" i="19"/>
  <c r="N50" i="19"/>
  <c r="P50" i="19"/>
  <c r="R50" i="19"/>
  <c r="T50" i="19"/>
  <c r="V50" i="19"/>
  <c r="X50" i="19"/>
  <c r="Z50" i="19"/>
  <c r="AB50" i="19"/>
  <c r="AD50" i="19"/>
  <c r="H51" i="19"/>
  <c r="H61" i="19" s="1"/>
  <c r="H59" i="19"/>
  <c r="J51" i="19"/>
  <c r="J60" i="19" s="1"/>
  <c r="L51" i="19"/>
  <c r="L60" i="19" s="1"/>
  <c r="G23" i="7" s="1"/>
  <c r="N51" i="19"/>
  <c r="N60" i="19"/>
  <c r="N161" i="19" s="1"/>
  <c r="P51" i="19"/>
  <c r="P59" i="19"/>
  <c r="P160" i="19" s="1"/>
  <c r="R51" i="19"/>
  <c r="R60" i="19" s="1"/>
  <c r="T51" i="19"/>
  <c r="T60" i="19"/>
  <c r="V51" i="19"/>
  <c r="V60" i="19" s="1"/>
  <c r="X51" i="19"/>
  <c r="X59" i="19" s="1"/>
  <c r="X160" i="19" s="1"/>
  <c r="Z51" i="19"/>
  <c r="Z60" i="19" s="1"/>
  <c r="AB51" i="19"/>
  <c r="AB60" i="19"/>
  <c r="W23" i="7" s="1"/>
  <c r="AD51" i="19"/>
  <c r="AD60" i="19"/>
  <c r="Y23" i="7" s="1"/>
  <c r="C68" i="19"/>
  <c r="E68" i="19"/>
  <c r="F68" i="19"/>
  <c r="C69" i="19"/>
  <c r="E69" i="19"/>
  <c r="F69" i="19"/>
  <c r="G69" i="19" s="1"/>
  <c r="C70" i="19"/>
  <c r="E70" i="19"/>
  <c r="F70" i="19"/>
  <c r="C71" i="19"/>
  <c r="E71" i="19"/>
  <c r="F71" i="19"/>
  <c r="C72" i="19"/>
  <c r="G72" i="19" s="1"/>
  <c r="E72" i="19"/>
  <c r="F72" i="19"/>
  <c r="C73" i="19"/>
  <c r="E73" i="19"/>
  <c r="F73" i="19"/>
  <c r="C74" i="19"/>
  <c r="E74" i="19"/>
  <c r="F74" i="19"/>
  <c r="C75" i="19"/>
  <c r="G75" i="19" s="1"/>
  <c r="E75" i="19"/>
  <c r="F75" i="19"/>
  <c r="C76" i="19"/>
  <c r="E76" i="19"/>
  <c r="F76" i="19"/>
  <c r="C77" i="19"/>
  <c r="E77" i="19"/>
  <c r="F77" i="19"/>
  <c r="G77" i="19" s="1"/>
  <c r="C78" i="19"/>
  <c r="E78" i="19"/>
  <c r="F78" i="19"/>
  <c r="C79" i="19"/>
  <c r="E79" i="19"/>
  <c r="F79" i="19"/>
  <c r="C80" i="19"/>
  <c r="E80" i="19"/>
  <c r="F80" i="19"/>
  <c r="C81" i="19"/>
  <c r="G81" i="19" s="1"/>
  <c r="AB81" i="19" s="1"/>
  <c r="E81" i="19"/>
  <c r="F81" i="19"/>
  <c r="C82" i="19"/>
  <c r="E82" i="19"/>
  <c r="F82" i="19"/>
  <c r="C83" i="19"/>
  <c r="E83" i="19"/>
  <c r="F83" i="19"/>
  <c r="C84" i="19"/>
  <c r="E84" i="19"/>
  <c r="F84" i="19"/>
  <c r="C85" i="19"/>
  <c r="E85" i="19"/>
  <c r="F85" i="19"/>
  <c r="C86" i="19"/>
  <c r="E86" i="19"/>
  <c r="F86" i="19"/>
  <c r="C87" i="19"/>
  <c r="E87" i="19"/>
  <c r="F87" i="19"/>
  <c r="C88" i="19"/>
  <c r="G88" i="19" s="1"/>
  <c r="E88" i="19"/>
  <c r="F88" i="19"/>
  <c r="C89" i="19"/>
  <c r="E89" i="19"/>
  <c r="F89" i="19"/>
  <c r="C90" i="19"/>
  <c r="E90" i="19"/>
  <c r="F90" i="19"/>
  <c r="C91" i="19"/>
  <c r="E91" i="19"/>
  <c r="F91" i="19"/>
  <c r="C92" i="19"/>
  <c r="E92" i="19"/>
  <c r="F92" i="19"/>
  <c r="C93" i="19"/>
  <c r="E93" i="19"/>
  <c r="F93" i="19"/>
  <c r="G93" i="19" s="1"/>
  <c r="C94" i="19"/>
  <c r="E94" i="19"/>
  <c r="F94" i="19"/>
  <c r="C95" i="19"/>
  <c r="E95" i="19"/>
  <c r="F95" i="19"/>
  <c r="C96" i="19"/>
  <c r="E96" i="19"/>
  <c r="G96" i="19" s="1"/>
  <c r="F96" i="19"/>
  <c r="C97" i="19"/>
  <c r="E97" i="19"/>
  <c r="F97" i="19"/>
  <c r="C98" i="19"/>
  <c r="E98" i="19"/>
  <c r="F98" i="19"/>
  <c r="C99" i="19"/>
  <c r="E99" i="19"/>
  <c r="F99" i="19"/>
  <c r="C100" i="19"/>
  <c r="E100" i="19"/>
  <c r="F100" i="19"/>
  <c r="C101" i="19"/>
  <c r="E101" i="19"/>
  <c r="F101" i="19"/>
  <c r="C102" i="19"/>
  <c r="G102" i="19" s="1"/>
  <c r="E102" i="19"/>
  <c r="F102" i="19"/>
  <c r="C107" i="19"/>
  <c r="E107" i="19"/>
  <c r="F107" i="19"/>
  <c r="H107" i="19"/>
  <c r="J107" i="19"/>
  <c r="L107" i="19"/>
  <c r="N107" i="19"/>
  <c r="P107" i="19"/>
  <c r="R107" i="19"/>
  <c r="T107" i="19"/>
  <c r="V107" i="19"/>
  <c r="X107" i="19"/>
  <c r="Z107" i="19"/>
  <c r="AB107" i="19"/>
  <c r="AD107" i="19"/>
  <c r="C108" i="19"/>
  <c r="E108" i="19"/>
  <c r="F108" i="19"/>
  <c r="H108" i="19"/>
  <c r="J108" i="19"/>
  <c r="L108" i="19"/>
  <c r="N108" i="19"/>
  <c r="P108" i="19"/>
  <c r="R108" i="19"/>
  <c r="T108" i="19"/>
  <c r="V108" i="19"/>
  <c r="X108" i="19"/>
  <c r="Z108" i="19"/>
  <c r="AB108" i="19"/>
  <c r="AD108" i="19"/>
  <c r="C109" i="19"/>
  <c r="E109" i="19"/>
  <c r="F109" i="19"/>
  <c r="H109" i="19"/>
  <c r="J109" i="19"/>
  <c r="L109" i="19"/>
  <c r="N109" i="19"/>
  <c r="P109" i="19"/>
  <c r="R109" i="19"/>
  <c r="T109" i="19"/>
  <c r="V109" i="19"/>
  <c r="X109" i="19"/>
  <c r="Z109" i="19"/>
  <c r="AB109" i="19"/>
  <c r="AD109" i="19"/>
  <c r="C110" i="19"/>
  <c r="G110" i="19" s="1"/>
  <c r="E110" i="19"/>
  <c r="F110" i="19"/>
  <c r="H110" i="19"/>
  <c r="J110" i="19"/>
  <c r="L110" i="19"/>
  <c r="N110" i="19"/>
  <c r="P110" i="19"/>
  <c r="R110" i="19"/>
  <c r="T110" i="19"/>
  <c r="V110" i="19"/>
  <c r="X110" i="19"/>
  <c r="Z110" i="19"/>
  <c r="AB110" i="19"/>
  <c r="AD110" i="19"/>
  <c r="C111" i="19"/>
  <c r="G111" i="19" s="1"/>
  <c r="E111" i="19"/>
  <c r="F111" i="19"/>
  <c r="H111" i="19"/>
  <c r="J111" i="19"/>
  <c r="L111" i="19"/>
  <c r="N111" i="19"/>
  <c r="P111" i="19"/>
  <c r="R111" i="19"/>
  <c r="T111" i="19"/>
  <c r="V111" i="19"/>
  <c r="X111" i="19"/>
  <c r="Z111" i="19"/>
  <c r="AB111" i="19"/>
  <c r="AD111" i="19"/>
  <c r="C112" i="19"/>
  <c r="G112" i="19" s="1"/>
  <c r="E112" i="19"/>
  <c r="F112" i="19"/>
  <c r="H112" i="19"/>
  <c r="J112" i="19"/>
  <c r="L112" i="19"/>
  <c r="N112" i="19"/>
  <c r="P112" i="19"/>
  <c r="R112" i="19"/>
  <c r="T112" i="19"/>
  <c r="V112" i="19"/>
  <c r="X112" i="19"/>
  <c r="Z112" i="19"/>
  <c r="AB112" i="19"/>
  <c r="AD112" i="19"/>
  <c r="C113" i="19"/>
  <c r="E113" i="19"/>
  <c r="F113" i="19"/>
  <c r="H113" i="19"/>
  <c r="J113" i="19"/>
  <c r="L113" i="19"/>
  <c r="N113" i="19"/>
  <c r="P113" i="19"/>
  <c r="R113" i="19"/>
  <c r="T113" i="19"/>
  <c r="V113" i="19"/>
  <c r="X113" i="19"/>
  <c r="Z113" i="19"/>
  <c r="AB113" i="19"/>
  <c r="AD113" i="19"/>
  <c r="C114" i="19"/>
  <c r="E114" i="19"/>
  <c r="F114" i="19"/>
  <c r="H114" i="19"/>
  <c r="J114" i="19"/>
  <c r="L114" i="19"/>
  <c r="N114" i="19"/>
  <c r="P114" i="19"/>
  <c r="R114" i="19"/>
  <c r="T114" i="19"/>
  <c r="V114" i="19"/>
  <c r="X114" i="19"/>
  <c r="Z114" i="19"/>
  <c r="AB114" i="19"/>
  <c r="AD114" i="19"/>
  <c r="C115" i="19"/>
  <c r="E115" i="19"/>
  <c r="F115" i="19"/>
  <c r="H115" i="19"/>
  <c r="J115" i="19"/>
  <c r="L115" i="19"/>
  <c r="N115" i="19"/>
  <c r="P115" i="19"/>
  <c r="R115" i="19"/>
  <c r="T115" i="19"/>
  <c r="V115" i="19"/>
  <c r="X115" i="19"/>
  <c r="Z115" i="19"/>
  <c r="AB115" i="19"/>
  <c r="AD115" i="19"/>
  <c r="C116" i="19"/>
  <c r="E116" i="19"/>
  <c r="F116" i="19"/>
  <c r="H116" i="19"/>
  <c r="J116" i="19"/>
  <c r="L116" i="19"/>
  <c r="N116" i="19"/>
  <c r="P116" i="19"/>
  <c r="R116" i="19"/>
  <c r="T116" i="19"/>
  <c r="V116" i="19"/>
  <c r="X116" i="19"/>
  <c r="Z116" i="19"/>
  <c r="AB116" i="19"/>
  <c r="AD116" i="19"/>
  <c r="C117" i="19"/>
  <c r="G117" i="19" s="1"/>
  <c r="E117" i="19"/>
  <c r="F117" i="19"/>
  <c r="H117" i="19"/>
  <c r="J117" i="19"/>
  <c r="L117" i="19"/>
  <c r="N117" i="19"/>
  <c r="P117" i="19"/>
  <c r="R117" i="19"/>
  <c r="T117" i="19"/>
  <c r="V117" i="19"/>
  <c r="X117" i="19"/>
  <c r="Z117" i="19"/>
  <c r="AB117" i="19"/>
  <c r="AD117" i="19"/>
  <c r="C118" i="19"/>
  <c r="E118" i="19"/>
  <c r="F118" i="19"/>
  <c r="H118" i="19"/>
  <c r="J118" i="19"/>
  <c r="L118" i="19"/>
  <c r="N118" i="19"/>
  <c r="P118" i="19"/>
  <c r="R118" i="19"/>
  <c r="T118" i="19"/>
  <c r="V118" i="19"/>
  <c r="X118" i="19"/>
  <c r="Z118" i="19"/>
  <c r="AB118" i="19"/>
  <c r="AD118" i="19"/>
  <c r="C119" i="19"/>
  <c r="G119" i="19" s="1"/>
  <c r="E119" i="19"/>
  <c r="F119" i="19"/>
  <c r="H119" i="19"/>
  <c r="J119" i="19"/>
  <c r="L119" i="19"/>
  <c r="N119" i="19"/>
  <c r="P119" i="19"/>
  <c r="R119" i="19"/>
  <c r="T119" i="19"/>
  <c r="V119" i="19"/>
  <c r="X119" i="19"/>
  <c r="Z119" i="19"/>
  <c r="AB119" i="19"/>
  <c r="AD119" i="19"/>
  <c r="C120" i="19"/>
  <c r="E120" i="19"/>
  <c r="F120" i="19"/>
  <c r="H120" i="19"/>
  <c r="J120" i="19"/>
  <c r="L120" i="19"/>
  <c r="N120" i="19"/>
  <c r="P120" i="19"/>
  <c r="R120" i="19"/>
  <c r="T120" i="19"/>
  <c r="V120" i="19"/>
  <c r="X120" i="19"/>
  <c r="Z120" i="19"/>
  <c r="AB120" i="19"/>
  <c r="AD120" i="19"/>
  <c r="C121" i="19"/>
  <c r="E121" i="19"/>
  <c r="F121" i="19"/>
  <c r="H121" i="19"/>
  <c r="J121" i="19"/>
  <c r="L121" i="19"/>
  <c r="N121" i="19"/>
  <c r="P121" i="19"/>
  <c r="R121" i="19"/>
  <c r="T121" i="19"/>
  <c r="V121" i="19"/>
  <c r="X121" i="19"/>
  <c r="Z121" i="19"/>
  <c r="AB121" i="19"/>
  <c r="AD121" i="19"/>
  <c r="C122" i="19"/>
  <c r="E122" i="19"/>
  <c r="F122" i="19"/>
  <c r="H122" i="19"/>
  <c r="J122" i="19"/>
  <c r="L122" i="19"/>
  <c r="N122" i="19"/>
  <c r="P122" i="19"/>
  <c r="R122" i="19"/>
  <c r="T122" i="19"/>
  <c r="V122" i="19"/>
  <c r="X122" i="19"/>
  <c r="Z122" i="19"/>
  <c r="AB122" i="19"/>
  <c r="AD122" i="19"/>
  <c r="C123" i="19"/>
  <c r="E123" i="19"/>
  <c r="F123" i="19"/>
  <c r="H123" i="19"/>
  <c r="J123" i="19"/>
  <c r="L123" i="19"/>
  <c r="N123" i="19"/>
  <c r="P123" i="19"/>
  <c r="R123" i="19"/>
  <c r="T123" i="19"/>
  <c r="V123" i="19"/>
  <c r="X123" i="19"/>
  <c r="Z123" i="19"/>
  <c r="AB123" i="19"/>
  <c r="AD123" i="19"/>
  <c r="C124" i="19"/>
  <c r="E124" i="19"/>
  <c r="F124" i="19"/>
  <c r="H124" i="19"/>
  <c r="J124" i="19"/>
  <c r="L124" i="19"/>
  <c r="N124" i="19"/>
  <c r="P124" i="19"/>
  <c r="R124" i="19"/>
  <c r="T124" i="19"/>
  <c r="V124" i="19"/>
  <c r="X124" i="19"/>
  <c r="Z124" i="19"/>
  <c r="AB124" i="19"/>
  <c r="AD124" i="19"/>
  <c r="C125" i="19"/>
  <c r="E125" i="19"/>
  <c r="F125" i="19"/>
  <c r="H125" i="19"/>
  <c r="J125" i="19"/>
  <c r="L125" i="19"/>
  <c r="N125" i="19"/>
  <c r="P125" i="19"/>
  <c r="R125" i="19"/>
  <c r="T125" i="19"/>
  <c r="V125" i="19"/>
  <c r="X125" i="19"/>
  <c r="Z125" i="19"/>
  <c r="AB125" i="19"/>
  <c r="AD125" i="19"/>
  <c r="C126" i="19"/>
  <c r="G126" i="19" s="1"/>
  <c r="E126" i="19"/>
  <c r="F126" i="19"/>
  <c r="H126" i="19"/>
  <c r="J126" i="19"/>
  <c r="L126" i="19"/>
  <c r="N126" i="19"/>
  <c r="P126" i="19"/>
  <c r="R126" i="19"/>
  <c r="T126" i="19"/>
  <c r="V126" i="19"/>
  <c r="X126" i="19"/>
  <c r="Z126" i="19"/>
  <c r="AB126" i="19"/>
  <c r="AD126" i="19"/>
  <c r="C127" i="19"/>
  <c r="E127" i="19"/>
  <c r="F127" i="19"/>
  <c r="H127" i="19"/>
  <c r="J127" i="19"/>
  <c r="L127" i="19"/>
  <c r="N127" i="19"/>
  <c r="P127" i="19"/>
  <c r="R127" i="19"/>
  <c r="T127" i="19"/>
  <c r="V127" i="19"/>
  <c r="X127" i="19"/>
  <c r="Z127" i="19"/>
  <c r="AB127" i="19"/>
  <c r="AD127" i="19"/>
  <c r="C128" i="19"/>
  <c r="G128" i="19" s="1"/>
  <c r="E128" i="19"/>
  <c r="F128" i="19"/>
  <c r="H128" i="19"/>
  <c r="J128" i="19"/>
  <c r="L128" i="19"/>
  <c r="N128" i="19"/>
  <c r="P128" i="19"/>
  <c r="R128" i="19"/>
  <c r="T128" i="19"/>
  <c r="V128" i="19"/>
  <c r="X128" i="19"/>
  <c r="Z128" i="19"/>
  <c r="AB128" i="19"/>
  <c r="AD128" i="19"/>
  <c r="C129" i="19"/>
  <c r="E129" i="19"/>
  <c r="F129" i="19"/>
  <c r="H129" i="19"/>
  <c r="J129" i="19"/>
  <c r="L129" i="19"/>
  <c r="N129" i="19"/>
  <c r="P129" i="19"/>
  <c r="R129" i="19"/>
  <c r="T129" i="19"/>
  <c r="V129" i="19"/>
  <c r="X129" i="19"/>
  <c r="Z129" i="19"/>
  <c r="AB129" i="19"/>
  <c r="AD129" i="19"/>
  <c r="C130" i="19"/>
  <c r="E130" i="19"/>
  <c r="F130" i="19"/>
  <c r="H130" i="19"/>
  <c r="J130" i="19"/>
  <c r="L130" i="19"/>
  <c r="N130" i="19"/>
  <c r="P130" i="19"/>
  <c r="R130" i="19"/>
  <c r="T130" i="19"/>
  <c r="V130" i="19"/>
  <c r="X130" i="19"/>
  <c r="Z130" i="19"/>
  <c r="AB130" i="19"/>
  <c r="AD130" i="19"/>
  <c r="C131" i="19"/>
  <c r="E131" i="19"/>
  <c r="F131" i="19"/>
  <c r="H131" i="19"/>
  <c r="J131" i="19"/>
  <c r="L131" i="19"/>
  <c r="N131" i="19"/>
  <c r="P131" i="19"/>
  <c r="R131" i="19"/>
  <c r="T131" i="19"/>
  <c r="V131" i="19"/>
  <c r="X131" i="19"/>
  <c r="Z131" i="19"/>
  <c r="AB131" i="19"/>
  <c r="AD131" i="19"/>
  <c r="C132" i="19"/>
  <c r="E132" i="19"/>
  <c r="F132" i="19"/>
  <c r="H132" i="19"/>
  <c r="J132" i="19"/>
  <c r="L132" i="19"/>
  <c r="N132" i="19"/>
  <c r="P132" i="19"/>
  <c r="R132" i="19"/>
  <c r="T132" i="19"/>
  <c r="V132" i="19"/>
  <c r="X132" i="19"/>
  <c r="Z132" i="19"/>
  <c r="AB132" i="19"/>
  <c r="AD132" i="19"/>
  <c r="C133" i="19"/>
  <c r="G133" i="19" s="1"/>
  <c r="E133" i="19"/>
  <c r="F133" i="19"/>
  <c r="H133" i="19"/>
  <c r="J133" i="19"/>
  <c r="L133" i="19"/>
  <c r="N133" i="19"/>
  <c r="P133" i="19"/>
  <c r="R133" i="19"/>
  <c r="T133" i="19"/>
  <c r="V133" i="19"/>
  <c r="X133" i="19"/>
  <c r="Z133" i="19"/>
  <c r="AB133" i="19"/>
  <c r="AD133" i="19"/>
  <c r="C134" i="19"/>
  <c r="E134" i="19"/>
  <c r="F134" i="19"/>
  <c r="H134" i="19"/>
  <c r="J134" i="19"/>
  <c r="L134" i="19"/>
  <c r="N134" i="19"/>
  <c r="P134" i="19"/>
  <c r="R134" i="19"/>
  <c r="T134" i="19"/>
  <c r="V134" i="19"/>
  <c r="X134" i="19"/>
  <c r="Z134" i="19"/>
  <c r="AB134" i="19"/>
  <c r="AD134" i="19"/>
  <c r="C135" i="19"/>
  <c r="G135" i="19" s="1"/>
  <c r="E135" i="19"/>
  <c r="F135" i="19"/>
  <c r="H135" i="19"/>
  <c r="J135" i="19"/>
  <c r="L135" i="19"/>
  <c r="N135" i="19"/>
  <c r="P135" i="19"/>
  <c r="R135" i="19"/>
  <c r="T135" i="19"/>
  <c r="V135" i="19"/>
  <c r="X135" i="19"/>
  <c r="Z135" i="19"/>
  <c r="AB135" i="19"/>
  <c r="AD135" i="19"/>
  <c r="C136" i="19"/>
  <c r="E136" i="19"/>
  <c r="F136" i="19"/>
  <c r="H136" i="19"/>
  <c r="J136" i="19"/>
  <c r="L136" i="19"/>
  <c r="N136" i="19"/>
  <c r="P136" i="19"/>
  <c r="R136" i="19"/>
  <c r="T136" i="19"/>
  <c r="V136" i="19"/>
  <c r="X136" i="19"/>
  <c r="Z136" i="19"/>
  <c r="AB136" i="19"/>
  <c r="AD136" i="19"/>
  <c r="C137" i="19"/>
  <c r="E137" i="19"/>
  <c r="F137" i="19"/>
  <c r="H137" i="19"/>
  <c r="J137" i="19"/>
  <c r="L137" i="19"/>
  <c r="N137" i="19"/>
  <c r="P137" i="19"/>
  <c r="R137" i="19"/>
  <c r="T137" i="19"/>
  <c r="V137" i="19"/>
  <c r="X137" i="19"/>
  <c r="Z137" i="19"/>
  <c r="AB137" i="19"/>
  <c r="AD137" i="19"/>
  <c r="C138" i="19"/>
  <c r="E138" i="19"/>
  <c r="F138" i="19"/>
  <c r="H138" i="19"/>
  <c r="J138" i="19"/>
  <c r="L138" i="19"/>
  <c r="N138" i="19"/>
  <c r="P138" i="19"/>
  <c r="R138" i="19"/>
  <c r="T138" i="19"/>
  <c r="V138" i="19"/>
  <c r="X138" i="19"/>
  <c r="Z138" i="19"/>
  <c r="AB138" i="19"/>
  <c r="AD138" i="19"/>
  <c r="C139" i="19"/>
  <c r="E139" i="19"/>
  <c r="F139" i="19"/>
  <c r="H139" i="19"/>
  <c r="J139" i="19"/>
  <c r="L139" i="19"/>
  <c r="N139" i="19"/>
  <c r="P139" i="19"/>
  <c r="R139" i="19"/>
  <c r="T139" i="19"/>
  <c r="V139" i="19"/>
  <c r="X139" i="19"/>
  <c r="Z139" i="19"/>
  <c r="AB139" i="19"/>
  <c r="AD139" i="19"/>
  <c r="C140" i="19"/>
  <c r="G140" i="19" s="1"/>
  <c r="E140" i="19"/>
  <c r="F140" i="19"/>
  <c r="H140" i="19"/>
  <c r="J140" i="19"/>
  <c r="L140" i="19"/>
  <c r="N140" i="19"/>
  <c r="P140" i="19"/>
  <c r="R140" i="19"/>
  <c r="T140" i="19"/>
  <c r="V140" i="19"/>
  <c r="X140" i="19"/>
  <c r="Z140" i="19"/>
  <c r="AB140" i="19"/>
  <c r="AD140" i="19"/>
  <c r="C141" i="19"/>
  <c r="G141" i="19" s="1"/>
  <c r="E141" i="19"/>
  <c r="F141" i="19"/>
  <c r="H141" i="19"/>
  <c r="J141" i="19"/>
  <c r="L141" i="19"/>
  <c r="N141" i="19"/>
  <c r="P141" i="19"/>
  <c r="R141" i="19"/>
  <c r="T141" i="19"/>
  <c r="V141" i="19"/>
  <c r="X141" i="19"/>
  <c r="Z141" i="19"/>
  <c r="AB141" i="19"/>
  <c r="AD141" i="19"/>
  <c r="G46" i="1"/>
  <c r="P7" i="20"/>
  <c r="G42" i="19"/>
  <c r="G127" i="19"/>
  <c r="G46" i="19"/>
  <c r="G14" i="19"/>
  <c r="G137" i="19"/>
  <c r="G129" i="19"/>
  <c r="G121" i="19"/>
  <c r="G113" i="19"/>
  <c r="G38" i="19"/>
  <c r="G139" i="19"/>
  <c r="G115" i="19"/>
  <c r="G131" i="19"/>
  <c r="G123" i="19"/>
  <c r="G107" i="19"/>
  <c r="G26" i="19"/>
  <c r="G125" i="19"/>
  <c r="G109" i="19"/>
  <c r="N23" i="20"/>
  <c r="O23" i="20" s="1"/>
  <c r="N11" i="20"/>
  <c r="O11" i="20" s="1"/>
  <c r="L7" i="20"/>
  <c r="M7" i="20" s="1"/>
  <c r="C72" i="7" s="1"/>
  <c r="G15" i="19"/>
  <c r="P14" i="20"/>
  <c r="G68" i="19"/>
  <c r="H56" i="19"/>
  <c r="J56" i="19"/>
  <c r="G44" i="19"/>
  <c r="G40" i="19"/>
  <c r="G36" i="19"/>
  <c r="G32" i="19"/>
  <c r="G28" i="19"/>
  <c r="G24" i="19"/>
  <c r="G20" i="19"/>
  <c r="G16" i="19"/>
  <c r="P17" i="20"/>
  <c r="P16" i="20"/>
  <c r="M64" i="25"/>
  <c r="P18" i="20"/>
  <c r="G138" i="19"/>
  <c r="G136" i="19"/>
  <c r="G134" i="19"/>
  <c r="G132" i="19"/>
  <c r="G130" i="19"/>
  <c r="G124" i="19"/>
  <c r="G122" i="19"/>
  <c r="G120" i="19"/>
  <c r="G118" i="19"/>
  <c r="G116" i="19"/>
  <c r="G114" i="19"/>
  <c r="G108" i="19"/>
  <c r="G45" i="19"/>
  <c r="G43" i="19"/>
  <c r="G41" i="19"/>
  <c r="G39" i="19"/>
  <c r="G37" i="19"/>
  <c r="G35" i="19"/>
  <c r="G33" i="19"/>
  <c r="G31" i="19"/>
  <c r="G29" i="19"/>
  <c r="G27" i="19"/>
  <c r="G25" i="19"/>
  <c r="G23" i="19"/>
  <c r="G21" i="19"/>
  <c r="G19" i="19"/>
  <c r="G17" i="19"/>
  <c r="P33" i="20"/>
  <c r="P32" i="20"/>
  <c r="P19" i="20"/>
  <c r="P34" i="20"/>
  <c r="AB161" i="19"/>
  <c r="AD161" i="19"/>
  <c r="T161" i="19"/>
  <c r="O23" i="7"/>
  <c r="G101" i="19"/>
  <c r="AB101" i="19" s="1"/>
  <c r="G82" i="19"/>
  <c r="L82" i="19"/>
  <c r="S24" i="9"/>
  <c r="AA46" i="7"/>
  <c r="G97" i="19"/>
  <c r="AB97" i="19" s="1"/>
  <c r="G76" i="19"/>
  <c r="N76" i="19" s="1"/>
  <c r="L32" i="20"/>
  <c r="M32" i="20"/>
  <c r="L31" i="20"/>
  <c r="M31" i="20" s="1"/>
  <c r="Q31" i="20" s="1"/>
  <c r="L20" i="20"/>
  <c r="M20" i="20" s="1"/>
  <c r="Q20" i="20" s="1"/>
  <c r="N18" i="20"/>
  <c r="O18" i="20" s="1"/>
  <c r="N14" i="20"/>
  <c r="O14" i="20"/>
  <c r="N30" i="20"/>
  <c r="O30" i="20" s="1"/>
  <c r="L27" i="20"/>
  <c r="M27" i="20" s="1"/>
  <c r="Q27" i="20" s="1"/>
  <c r="L16" i="20"/>
  <c r="M16" i="20"/>
  <c r="L15" i="20"/>
  <c r="M15" i="20" s="1"/>
  <c r="L36" i="20"/>
  <c r="M36" i="20" s="1"/>
  <c r="Q36" i="20" s="1"/>
  <c r="N34" i="20"/>
  <c r="O34" i="20" s="1"/>
  <c r="AA6" i="20"/>
  <c r="W6" i="20"/>
  <c r="P31" i="20"/>
  <c r="P29" i="20"/>
  <c r="P28" i="20"/>
  <c r="P15" i="20"/>
  <c r="P13" i="20"/>
  <c r="P12" i="20"/>
  <c r="P10" i="20"/>
  <c r="Z6" i="20"/>
  <c r="V6" i="20"/>
  <c r="L28" i="20"/>
  <c r="M28" i="20"/>
  <c r="Q28" i="20" s="1"/>
  <c r="P27" i="20"/>
  <c r="N26" i="20"/>
  <c r="O26" i="20" s="1"/>
  <c r="Q26" i="20" s="1"/>
  <c r="P25" i="20"/>
  <c r="P24" i="20"/>
  <c r="P22" i="20"/>
  <c r="L12" i="20"/>
  <c r="M12" i="20"/>
  <c r="Q12" i="20" s="1"/>
  <c r="P11" i="20"/>
  <c r="N10" i="20"/>
  <c r="O10" i="20"/>
  <c r="P9" i="20"/>
  <c r="G71" i="7"/>
  <c r="I18" i="25" s="1"/>
  <c r="I41" i="25" s="1"/>
  <c r="P8" i="20"/>
  <c r="E71" i="7" s="1"/>
  <c r="G18" i="25" s="1"/>
  <c r="G41" i="25" s="1"/>
  <c r="G63" i="25"/>
  <c r="AC6" i="20"/>
  <c r="Y6" i="20"/>
  <c r="U6" i="20"/>
  <c r="C71" i="7"/>
  <c r="N35" i="20"/>
  <c r="O35" i="20"/>
  <c r="P26" i="20"/>
  <c r="N19" i="20"/>
  <c r="O19" i="20"/>
  <c r="Q19" i="20" s="1"/>
  <c r="P36" i="20"/>
  <c r="L24" i="20"/>
  <c r="M24" i="20" s="1"/>
  <c r="P23" i="20"/>
  <c r="N22" i="20"/>
  <c r="O22" i="20" s="1"/>
  <c r="P21" i="20"/>
  <c r="P20" i="20"/>
  <c r="AB6" i="20"/>
  <c r="G85" i="19"/>
  <c r="P85" i="19" s="1"/>
  <c r="G99" i="19"/>
  <c r="G94" i="19"/>
  <c r="AB94" i="19" s="1"/>
  <c r="G98" i="19"/>
  <c r="V98" i="19" s="1"/>
  <c r="G89" i="19"/>
  <c r="G83" i="19"/>
  <c r="AD83" i="19" s="1"/>
  <c r="G100" i="19"/>
  <c r="T100" i="19" s="1"/>
  <c r="G95" i="19"/>
  <c r="G91" i="19"/>
  <c r="H91" i="19" s="1"/>
  <c r="G87" i="19"/>
  <c r="H87" i="19"/>
  <c r="G73" i="19"/>
  <c r="J73" i="19" s="1"/>
  <c r="N33" i="20"/>
  <c r="O33" i="20" s="1"/>
  <c r="N21" i="20"/>
  <c r="O21" i="20" s="1"/>
  <c r="N17" i="20"/>
  <c r="O17" i="20"/>
  <c r="N13" i="20"/>
  <c r="O13" i="20" s="1"/>
  <c r="N9" i="20"/>
  <c r="O9" i="20" s="1"/>
  <c r="G73" i="7" s="1"/>
  <c r="N8" i="20"/>
  <c r="O8" i="20" s="1"/>
  <c r="E73" i="7" s="1"/>
  <c r="N29" i="20"/>
  <c r="O29" i="20" s="1"/>
  <c r="Q29" i="20" s="1"/>
  <c r="N25" i="20"/>
  <c r="O25" i="20" s="1"/>
  <c r="N7" i="20"/>
  <c r="O7" i="20"/>
  <c r="C73" i="7"/>
  <c r="G92" i="19"/>
  <c r="G90" i="19"/>
  <c r="G86" i="19"/>
  <c r="G84" i="19"/>
  <c r="G78" i="19"/>
  <c r="G74" i="19"/>
  <c r="X60" i="19"/>
  <c r="X161" i="19" s="1"/>
  <c r="P60" i="19"/>
  <c r="G80" i="19"/>
  <c r="G79" i="19"/>
  <c r="G71" i="19"/>
  <c r="G70" i="19"/>
  <c r="H70" i="19"/>
  <c r="Q32" i="20"/>
  <c r="C21" i="7"/>
  <c r="J68" i="19"/>
  <c r="H68" i="19"/>
  <c r="X52" i="19"/>
  <c r="L52" i="19"/>
  <c r="L148" i="19" s="1"/>
  <c r="N68" i="19"/>
  <c r="Q7" i="20"/>
  <c r="R7" i="20" s="1"/>
  <c r="I64" i="25"/>
  <c r="E18" i="25"/>
  <c r="AA71" i="7"/>
  <c r="J82" i="19"/>
  <c r="J101" i="19"/>
  <c r="Z101" i="19"/>
  <c r="T101" i="19"/>
  <c r="V102" i="19"/>
  <c r="X101" i="19"/>
  <c r="R101" i="19"/>
  <c r="T82" i="19"/>
  <c r="Z100" i="19"/>
  <c r="P82" i="19"/>
  <c r="K23" i="7"/>
  <c r="P161" i="19"/>
  <c r="H101" i="19"/>
  <c r="AD82" i="19"/>
  <c r="N101" i="19"/>
  <c r="L101" i="19"/>
  <c r="L56" i="19"/>
  <c r="E21" i="7"/>
  <c r="AE59" i="19"/>
  <c r="H160" i="19"/>
  <c r="AD101" i="19"/>
  <c r="V101" i="19"/>
  <c r="P101" i="19"/>
  <c r="N102" i="19"/>
  <c r="H82" i="19"/>
  <c r="V82" i="19"/>
  <c r="R82" i="19"/>
  <c r="X98" i="19"/>
  <c r="AB100" i="19"/>
  <c r="X82" i="19"/>
  <c r="Z82" i="19"/>
  <c r="N82" i="19"/>
  <c r="AB82" i="19"/>
  <c r="N98" i="19"/>
  <c r="T98" i="19"/>
  <c r="I40" i="7"/>
  <c r="Q21" i="20"/>
  <c r="R98" i="19"/>
  <c r="AB98" i="19"/>
  <c r="P100" i="19"/>
  <c r="N94" i="19"/>
  <c r="R83" i="19"/>
  <c r="T94" i="19"/>
  <c r="AD97" i="19"/>
  <c r="Z99" i="19"/>
  <c r="AD100" i="19"/>
  <c r="X100" i="19"/>
  <c r="L100" i="19"/>
  <c r="L94" i="19"/>
  <c r="X94" i="19"/>
  <c r="H97" i="19"/>
  <c r="L97" i="19"/>
  <c r="H89" i="19"/>
  <c r="J99" i="19"/>
  <c r="V97" i="19"/>
  <c r="L95" i="19"/>
  <c r="L89" i="19"/>
  <c r="J97" i="19"/>
  <c r="T97" i="19"/>
  <c r="Z89" i="19"/>
  <c r="R97" i="19"/>
  <c r="J89" i="19"/>
  <c r="N89" i="19"/>
  <c r="Z97" i="19"/>
  <c r="R99" i="19"/>
  <c r="AB91" i="19"/>
  <c r="AD91" i="19"/>
  <c r="T83" i="19"/>
  <c r="V83" i="19"/>
  <c r="J98" i="19"/>
  <c r="H100" i="19"/>
  <c r="N100" i="19"/>
  <c r="H94" i="19"/>
  <c r="N83" i="19"/>
  <c r="J91" i="19"/>
  <c r="Z94" i="19"/>
  <c r="R91" i="19"/>
  <c r="V91" i="19"/>
  <c r="T85" i="19"/>
  <c r="X91" i="19"/>
  <c r="Z91" i="19"/>
  <c r="N91" i="19"/>
  <c r="Z83" i="19"/>
  <c r="V94" i="19"/>
  <c r="AD94" i="19"/>
  <c r="P94" i="19"/>
  <c r="V87" i="19"/>
  <c r="J87" i="19"/>
  <c r="L87" i="19"/>
  <c r="L83" i="19"/>
  <c r="L91" i="19"/>
  <c r="P87" i="19"/>
  <c r="P91" i="19"/>
  <c r="H83" i="19"/>
  <c r="T91" i="19"/>
  <c r="P83" i="19"/>
  <c r="V85" i="19"/>
  <c r="J94" i="19"/>
  <c r="R94" i="19"/>
  <c r="X81" i="19"/>
  <c r="P81" i="19"/>
  <c r="H76" i="19"/>
  <c r="Z76" i="19"/>
  <c r="AD76" i="19"/>
  <c r="R76" i="19"/>
  <c r="L76" i="19"/>
  <c r="V76" i="19"/>
  <c r="J76" i="19"/>
  <c r="P76" i="19"/>
  <c r="T76" i="19"/>
  <c r="X76" i="19"/>
  <c r="V73" i="19"/>
  <c r="T73" i="19"/>
  <c r="Z73" i="19"/>
  <c r="AD73" i="19"/>
  <c r="Z77" i="19"/>
  <c r="AB83" i="19"/>
  <c r="H81" i="19"/>
  <c r="V81" i="19"/>
  <c r="Z81" i="19"/>
  <c r="P68" i="19"/>
  <c r="Z68" i="19"/>
  <c r="X68" i="19"/>
  <c r="T68" i="19"/>
  <c r="AD68" i="19"/>
  <c r="L68" i="19"/>
  <c r="V68" i="19"/>
  <c r="R68" i="19"/>
  <c r="AE68" i="19"/>
  <c r="AB68" i="19"/>
  <c r="Q10" i="20"/>
  <c r="Q9" i="20"/>
  <c r="T9" i="20" s="1"/>
  <c r="T6" i="20" s="1"/>
  <c r="AB87" i="19"/>
  <c r="R85" i="19"/>
  <c r="R89" i="19"/>
  <c r="Z87" i="19"/>
  <c r="N87" i="19"/>
  <c r="T87" i="19"/>
  <c r="X87" i="19"/>
  <c r="V89" i="19"/>
  <c r="H95" i="19"/>
  <c r="P95" i="19"/>
  <c r="T99" i="19"/>
  <c r="L73" i="19"/>
  <c r="AB73" i="19"/>
  <c r="X73" i="19"/>
  <c r="AB89" i="19"/>
  <c r="R87" i="19"/>
  <c r="AD87" i="19"/>
  <c r="X89" i="19"/>
  <c r="T89" i="19"/>
  <c r="V99" i="19"/>
  <c r="H99" i="19"/>
  <c r="J83" i="19"/>
  <c r="X83" i="19"/>
  <c r="J79" i="19"/>
  <c r="R79" i="19"/>
  <c r="Z79" i="19"/>
  <c r="N79" i="19"/>
  <c r="V79" i="19"/>
  <c r="AD79" i="19"/>
  <c r="L79" i="19"/>
  <c r="AB79" i="19"/>
  <c r="H79" i="19"/>
  <c r="X79" i="19"/>
  <c r="P79" i="19"/>
  <c r="T79" i="19"/>
  <c r="N90" i="19"/>
  <c r="V90" i="19"/>
  <c r="AD90" i="19"/>
  <c r="P90" i="19"/>
  <c r="Z90" i="19"/>
  <c r="H90" i="19"/>
  <c r="T90" i="19"/>
  <c r="J90" i="19"/>
  <c r="X90" i="19"/>
  <c r="R90" i="19"/>
  <c r="L90" i="19"/>
  <c r="AB90" i="19"/>
  <c r="J74" i="19"/>
  <c r="R74" i="19"/>
  <c r="Z74" i="19"/>
  <c r="N74" i="19"/>
  <c r="V74" i="19"/>
  <c r="AD74" i="19"/>
  <c r="P74" i="19"/>
  <c r="T74" i="19"/>
  <c r="L74" i="19"/>
  <c r="AB74" i="19"/>
  <c r="X74" i="19"/>
  <c r="H74" i="19"/>
  <c r="N84" i="19"/>
  <c r="V84" i="19"/>
  <c r="AD84" i="19"/>
  <c r="P84" i="19"/>
  <c r="Z84" i="19"/>
  <c r="H84" i="19"/>
  <c r="T84" i="19"/>
  <c r="J84" i="19"/>
  <c r="X84" i="19"/>
  <c r="L84" i="19"/>
  <c r="AB84" i="19"/>
  <c r="R84" i="19"/>
  <c r="N92" i="19"/>
  <c r="V92" i="19"/>
  <c r="AD92" i="19"/>
  <c r="P92" i="19"/>
  <c r="Z92" i="19"/>
  <c r="H92" i="19"/>
  <c r="T92" i="19"/>
  <c r="J92" i="19"/>
  <c r="X92" i="19"/>
  <c r="L92" i="19"/>
  <c r="AB92" i="19"/>
  <c r="R92" i="19"/>
  <c r="N86" i="19"/>
  <c r="V86" i="19"/>
  <c r="AD86" i="19"/>
  <c r="P86" i="19"/>
  <c r="Z86" i="19"/>
  <c r="H86" i="19"/>
  <c r="T86" i="19"/>
  <c r="J86" i="19"/>
  <c r="X86" i="19"/>
  <c r="R86" i="19"/>
  <c r="L86" i="19"/>
  <c r="AB86" i="19"/>
  <c r="X58" i="19"/>
  <c r="J78" i="19"/>
  <c r="R78" i="19"/>
  <c r="Z78" i="19"/>
  <c r="N78" i="19"/>
  <c r="V78" i="19"/>
  <c r="AD78" i="19"/>
  <c r="P78" i="19"/>
  <c r="H78" i="19"/>
  <c r="AB78" i="19"/>
  <c r="L78" i="19"/>
  <c r="T78" i="19"/>
  <c r="X78" i="19"/>
  <c r="N71" i="19"/>
  <c r="AD71" i="19"/>
  <c r="J70" i="19"/>
  <c r="R70" i="19"/>
  <c r="Z70" i="19"/>
  <c r="N70" i="19"/>
  <c r="V70" i="19"/>
  <c r="AD70" i="19"/>
  <c r="P70" i="19"/>
  <c r="AB70" i="19"/>
  <c r="X70" i="19"/>
  <c r="L70" i="19"/>
  <c r="T70" i="19"/>
  <c r="N75" i="19"/>
  <c r="V75" i="19"/>
  <c r="J80" i="19"/>
  <c r="R80" i="19"/>
  <c r="Z80" i="19"/>
  <c r="N80" i="19"/>
  <c r="V80" i="19"/>
  <c r="AD80" i="19"/>
  <c r="H80" i="19"/>
  <c r="X80" i="19"/>
  <c r="P80" i="19"/>
  <c r="L80" i="19"/>
  <c r="T80" i="19"/>
  <c r="AB80" i="19"/>
  <c r="AB42" i="14"/>
  <c r="AB41" i="14"/>
  <c r="AB38" i="14"/>
  <c r="AB37" i="14"/>
  <c r="AB36" i="14"/>
  <c r="AB35" i="14"/>
  <c r="AB34" i="14"/>
  <c r="AB33" i="14"/>
  <c r="AB28" i="14"/>
  <c r="AC22" i="12"/>
  <c r="H21" i="12"/>
  <c r="E21" i="12"/>
  <c r="D11" i="14"/>
  <c r="D10" i="14" s="1"/>
  <c r="AB7" i="12"/>
  <c r="Z7" i="12"/>
  <c r="X7" i="12"/>
  <c r="V7" i="12"/>
  <c r="T7" i="12"/>
  <c r="R7" i="12"/>
  <c r="P7" i="12"/>
  <c r="N7" i="12"/>
  <c r="L7" i="12"/>
  <c r="J7" i="12"/>
  <c r="J4" i="12"/>
  <c r="H7" i="12"/>
  <c r="H4" i="12"/>
  <c r="J21" i="12"/>
  <c r="Z6" i="12"/>
  <c r="X6" i="12"/>
  <c r="V6" i="12"/>
  <c r="T6" i="12"/>
  <c r="R6" i="12"/>
  <c r="P6" i="12"/>
  <c r="N6" i="12"/>
  <c r="L6" i="12"/>
  <c r="AD86" i="5"/>
  <c r="AC35" i="5"/>
  <c r="AD35" i="5"/>
  <c r="AA35" i="5"/>
  <c r="Y35" i="5"/>
  <c r="Z35" i="5" s="1"/>
  <c r="W35" i="5"/>
  <c r="X35" i="5" s="1"/>
  <c r="U35" i="5"/>
  <c r="V35" i="5" s="1"/>
  <c r="S35" i="5"/>
  <c r="T35" i="5"/>
  <c r="Q35" i="5"/>
  <c r="R35" i="5" s="1"/>
  <c r="O35" i="5"/>
  <c r="M35" i="5"/>
  <c r="N35" i="5" s="1"/>
  <c r="K35" i="5"/>
  <c r="L35" i="5"/>
  <c r="I35" i="5"/>
  <c r="J35" i="5" s="1"/>
  <c r="G35" i="5"/>
  <c r="G79" i="5" s="1"/>
  <c r="H35" i="5"/>
  <c r="AC34" i="5"/>
  <c r="AA34" i="5"/>
  <c r="AB34" i="5" s="1"/>
  <c r="Y34" i="5"/>
  <c r="Z34" i="5" s="1"/>
  <c r="W34" i="5"/>
  <c r="X34" i="5" s="1"/>
  <c r="U34" i="5"/>
  <c r="V34" i="5"/>
  <c r="S34" i="5"/>
  <c r="Q34" i="5"/>
  <c r="R34" i="5" s="1"/>
  <c r="O34" i="5"/>
  <c r="P34" i="5"/>
  <c r="M34" i="5"/>
  <c r="N34" i="5"/>
  <c r="I34" i="5"/>
  <c r="I78" i="5" s="1"/>
  <c r="J78" i="5" s="1"/>
  <c r="J34" i="5"/>
  <c r="G34" i="5"/>
  <c r="H34" i="5" s="1"/>
  <c r="AC33" i="5"/>
  <c r="AD33" i="5"/>
  <c r="AA33" i="5"/>
  <c r="AB33" i="5" s="1"/>
  <c r="Y33" i="5"/>
  <c r="Z33" i="5"/>
  <c r="W33" i="5"/>
  <c r="X33" i="5" s="1"/>
  <c r="U33" i="5"/>
  <c r="V33" i="5" s="1"/>
  <c r="S33" i="5"/>
  <c r="T33" i="5"/>
  <c r="Q33" i="5"/>
  <c r="Q77" i="5" s="1"/>
  <c r="R77" i="5" s="1"/>
  <c r="R33" i="5"/>
  <c r="O33" i="5"/>
  <c r="P33" i="5" s="1"/>
  <c r="M33" i="5"/>
  <c r="K33" i="5"/>
  <c r="L33" i="5"/>
  <c r="I33" i="5"/>
  <c r="AC32" i="5"/>
  <c r="AD32" i="5" s="1"/>
  <c r="AA32" i="5"/>
  <c r="AA76" i="5" s="1"/>
  <c r="AA119" i="5" s="1"/>
  <c r="AB32" i="5"/>
  <c r="Y32" i="5"/>
  <c r="Y76" i="5" s="1"/>
  <c r="Y119" i="5" s="1"/>
  <c r="W32" i="5"/>
  <c r="X32" i="5"/>
  <c r="U32" i="5"/>
  <c r="V32" i="5" s="1"/>
  <c r="S32" i="5"/>
  <c r="Q32" i="5"/>
  <c r="O32" i="5"/>
  <c r="P32" i="5"/>
  <c r="M32" i="5"/>
  <c r="N32" i="5" s="1"/>
  <c r="I32" i="5"/>
  <c r="J32" i="5"/>
  <c r="G32" i="5"/>
  <c r="AC31" i="5"/>
  <c r="AD31" i="5" s="1"/>
  <c r="AA31" i="5"/>
  <c r="AB31" i="5" s="1"/>
  <c r="Y31" i="5"/>
  <c r="W31" i="5"/>
  <c r="U31" i="5"/>
  <c r="S31" i="5"/>
  <c r="T31" i="5" s="1"/>
  <c r="Q31" i="5"/>
  <c r="R31" i="5"/>
  <c r="O31" i="5"/>
  <c r="P31" i="5"/>
  <c r="M31" i="5"/>
  <c r="I31" i="5"/>
  <c r="J31" i="5" s="1"/>
  <c r="G31" i="5"/>
  <c r="H31" i="5"/>
  <c r="AC30" i="5"/>
  <c r="AA30" i="5"/>
  <c r="AA74" i="5" s="1"/>
  <c r="AB74" i="5" s="1"/>
  <c r="AB30" i="5"/>
  <c r="Y30" i="5"/>
  <c r="W30" i="5"/>
  <c r="X30" i="5"/>
  <c r="U30" i="5"/>
  <c r="V30" i="5"/>
  <c r="S30" i="5"/>
  <c r="Q30" i="5"/>
  <c r="O30" i="5"/>
  <c r="P30" i="5"/>
  <c r="M30" i="5"/>
  <c r="N30" i="5" s="1"/>
  <c r="I30" i="5"/>
  <c r="J30" i="5"/>
  <c r="G30" i="5"/>
  <c r="H30" i="5" s="1"/>
  <c r="AC29" i="5"/>
  <c r="AD29" i="5"/>
  <c r="AA29" i="5"/>
  <c r="Y29" i="5"/>
  <c r="Z29" i="5"/>
  <c r="W29" i="5"/>
  <c r="U29" i="5"/>
  <c r="V29" i="5"/>
  <c r="S29" i="5"/>
  <c r="S73" i="5" s="1"/>
  <c r="T29" i="5"/>
  <c r="Q29" i="5"/>
  <c r="R29" i="5" s="1"/>
  <c r="O29" i="5"/>
  <c r="P29" i="5" s="1"/>
  <c r="M29" i="5"/>
  <c r="N29" i="5"/>
  <c r="I29" i="5"/>
  <c r="J29" i="5"/>
  <c r="G29" i="5"/>
  <c r="AC28" i="5"/>
  <c r="AA28" i="5"/>
  <c r="AB28" i="5"/>
  <c r="Y28" i="5"/>
  <c r="Y72" i="5" s="1"/>
  <c r="Y115" i="5" s="1"/>
  <c r="Z28" i="5"/>
  <c r="W28" i="5"/>
  <c r="X28" i="5" s="1"/>
  <c r="U28" i="5"/>
  <c r="V28" i="5" s="1"/>
  <c r="S28" i="5"/>
  <c r="T28" i="5"/>
  <c r="Q28" i="5"/>
  <c r="O28" i="5"/>
  <c r="O72" i="5" s="1"/>
  <c r="P72" i="5" s="1"/>
  <c r="P28" i="5"/>
  <c r="M28" i="5"/>
  <c r="I28" i="5"/>
  <c r="J28" i="5"/>
  <c r="G28" i="5"/>
  <c r="H28" i="5"/>
  <c r="S10" i="7"/>
  <c r="T10" i="7" s="1"/>
  <c r="N58" i="19"/>
  <c r="I10" i="7"/>
  <c r="W10" i="7"/>
  <c r="AB58" i="19"/>
  <c r="G10" i="7"/>
  <c r="L57" i="19"/>
  <c r="G18" i="7"/>
  <c r="L58" i="19"/>
  <c r="E41" i="25"/>
  <c r="AD85" i="5"/>
  <c r="AD107" i="5" s="1"/>
  <c r="AD108" i="5"/>
  <c r="N56" i="19"/>
  <c r="G21" i="7"/>
  <c r="R6" i="20"/>
  <c r="AC79" i="5"/>
  <c r="AC77" i="5"/>
  <c r="AC76" i="5"/>
  <c r="AC75" i="5"/>
  <c r="AC97" i="5" s="1"/>
  <c r="AC73" i="5"/>
  <c r="AA78" i="5"/>
  <c r="AA121" i="5"/>
  <c r="AA77" i="5"/>
  <c r="AA120" i="5"/>
  <c r="AA75" i="5"/>
  <c r="AA118" i="5" s="1"/>
  <c r="AA117" i="5"/>
  <c r="AA72" i="5"/>
  <c r="AA115" i="5" s="1"/>
  <c r="Y79" i="5"/>
  <c r="Y122" i="5" s="1"/>
  <c r="Y78" i="5"/>
  <c r="Y121" i="5"/>
  <c r="Y77" i="5"/>
  <c r="Y120" i="5" s="1"/>
  <c r="Y75" i="5"/>
  <c r="Z75" i="5" s="1"/>
  <c r="Y118" i="5"/>
  <c r="Y73" i="5"/>
  <c r="Y116" i="5"/>
  <c r="W79" i="5"/>
  <c r="W122" i="5" s="1"/>
  <c r="W78" i="5"/>
  <c r="X78" i="5" s="1"/>
  <c r="W121" i="5"/>
  <c r="W77" i="5"/>
  <c r="W120" i="5" s="1"/>
  <c r="W76" i="5"/>
  <c r="W119" i="5" s="1"/>
  <c r="W74" i="5"/>
  <c r="W117" i="5"/>
  <c r="W73" i="5"/>
  <c r="U78" i="5"/>
  <c r="U77" i="5"/>
  <c r="V77" i="5" s="1"/>
  <c r="U120" i="5"/>
  <c r="U76" i="5"/>
  <c r="U119" i="5" s="1"/>
  <c r="U74" i="5"/>
  <c r="U117" i="5"/>
  <c r="U73" i="5"/>
  <c r="U116" i="5"/>
  <c r="U72" i="5"/>
  <c r="S79" i="5"/>
  <c r="S122" i="5" s="1"/>
  <c r="S77" i="5"/>
  <c r="S120" i="5" s="1"/>
  <c r="S75" i="5"/>
  <c r="S116" i="5"/>
  <c r="S72" i="5"/>
  <c r="S115" i="5"/>
  <c r="Q79" i="5"/>
  <c r="Q122" i="5"/>
  <c r="Q78" i="5"/>
  <c r="Q121" i="5" s="1"/>
  <c r="Q120" i="5"/>
  <c r="Q75" i="5"/>
  <c r="O78" i="5"/>
  <c r="O121" i="5" s="1"/>
  <c r="O77" i="5"/>
  <c r="O120" i="5"/>
  <c r="O76" i="5"/>
  <c r="O119" i="5"/>
  <c r="O75" i="5"/>
  <c r="O118" i="5"/>
  <c r="O74" i="5"/>
  <c r="O117" i="5" s="1"/>
  <c r="O73" i="5"/>
  <c r="O116" i="5"/>
  <c r="O115" i="5"/>
  <c r="M79" i="5"/>
  <c r="M122" i="5"/>
  <c r="M78" i="5"/>
  <c r="M121" i="5" s="1"/>
  <c r="M76" i="5"/>
  <c r="M119" i="5"/>
  <c r="M74" i="5"/>
  <c r="M117" i="5" s="1"/>
  <c r="M73" i="5"/>
  <c r="M116" i="5"/>
  <c r="K79" i="5"/>
  <c r="L79" i="5" s="1"/>
  <c r="K122" i="5"/>
  <c r="K77" i="5"/>
  <c r="K120" i="5" s="1"/>
  <c r="I79" i="5"/>
  <c r="I122" i="5"/>
  <c r="I121" i="5"/>
  <c r="I76" i="5"/>
  <c r="I119" i="5" s="1"/>
  <c r="I75" i="5"/>
  <c r="I118" i="5"/>
  <c r="I74" i="5"/>
  <c r="I117" i="5"/>
  <c r="I73" i="5"/>
  <c r="I72" i="5"/>
  <c r="I115" i="5" s="1"/>
  <c r="G78" i="5"/>
  <c r="G122" i="5"/>
  <c r="G75" i="5"/>
  <c r="G119" i="5" s="1"/>
  <c r="G72" i="5"/>
  <c r="H72" i="5" s="1"/>
  <c r="G116" i="5"/>
  <c r="AC27" i="5"/>
  <c r="AD27" i="5" s="1"/>
  <c r="AA27" i="5"/>
  <c r="AB27" i="5"/>
  <c r="Y27" i="5"/>
  <c r="Z27" i="5"/>
  <c r="W27" i="5"/>
  <c r="X27" i="5" s="1"/>
  <c r="U27" i="5"/>
  <c r="V27" i="5" s="1"/>
  <c r="S27" i="5"/>
  <c r="T27" i="5"/>
  <c r="Q27" i="5"/>
  <c r="R27" i="5"/>
  <c r="O27" i="5"/>
  <c r="O71" i="5" s="1"/>
  <c r="P27" i="5"/>
  <c r="M27" i="5"/>
  <c r="N27" i="5" s="1"/>
  <c r="I27" i="5"/>
  <c r="J27" i="5"/>
  <c r="G27" i="5"/>
  <c r="H27" i="5"/>
  <c r="F12" i="8"/>
  <c r="R11" i="8"/>
  <c r="K34" i="5" s="1"/>
  <c r="L34" i="5" s="1"/>
  <c r="R9" i="8"/>
  <c r="K32" i="5"/>
  <c r="L32" i="5"/>
  <c r="R8" i="8"/>
  <c r="K31" i="5" s="1"/>
  <c r="R7" i="8"/>
  <c r="K30" i="5"/>
  <c r="L30" i="5"/>
  <c r="R6" i="8"/>
  <c r="K29" i="5" s="1"/>
  <c r="R5" i="8"/>
  <c r="R4" i="8"/>
  <c r="G33" i="5"/>
  <c r="H33" i="5" s="1"/>
  <c r="AE86" i="5"/>
  <c r="AE85" i="5"/>
  <c r="F7" i="5"/>
  <c r="AD11" i="1"/>
  <c r="AB11" i="1"/>
  <c r="Z11" i="1"/>
  <c r="X11" i="1"/>
  <c r="V11" i="1"/>
  <c r="V13" i="1" s="1"/>
  <c r="T11" i="1"/>
  <c r="R11" i="1"/>
  <c r="P11" i="1"/>
  <c r="P13" i="1" s="1"/>
  <c r="N11" i="1"/>
  <c r="N13" i="1" s="1"/>
  <c r="L11" i="1"/>
  <c r="L13" i="1" s="1"/>
  <c r="J11" i="1"/>
  <c r="AB7" i="1"/>
  <c r="X7" i="1"/>
  <c r="W7" i="24" s="1"/>
  <c r="V7" i="1"/>
  <c r="T7" i="1"/>
  <c r="R7" i="1"/>
  <c r="P7" i="1"/>
  <c r="P9" i="1" s="1"/>
  <c r="N7" i="1"/>
  <c r="L7" i="1"/>
  <c r="J7" i="1"/>
  <c r="AD19" i="1"/>
  <c r="AB19" i="1"/>
  <c r="Z19" i="1"/>
  <c r="X19" i="1"/>
  <c r="V19" i="1"/>
  <c r="T19" i="1"/>
  <c r="R19" i="1"/>
  <c r="P19" i="1"/>
  <c r="N19" i="1"/>
  <c r="L19" i="1"/>
  <c r="J19" i="1"/>
  <c r="H19" i="1"/>
  <c r="F12" i="5"/>
  <c r="F11" i="5"/>
  <c r="F10" i="5"/>
  <c r="F9" i="5"/>
  <c r="Z35" i="11"/>
  <c r="Y85" i="7" s="1"/>
  <c r="X35" i="11"/>
  <c r="W85" i="7" s="1"/>
  <c r="V35" i="11"/>
  <c r="U85" i="7" s="1"/>
  <c r="T35" i="11"/>
  <c r="S85" i="7"/>
  <c r="R35" i="11"/>
  <c r="P35" i="11"/>
  <c r="O85" i="7" s="1"/>
  <c r="N35" i="11"/>
  <c r="M85" i="7" s="1"/>
  <c r="L35" i="11"/>
  <c r="K85" i="7" s="1"/>
  <c r="J35" i="11"/>
  <c r="H35" i="11"/>
  <c r="G85" i="7"/>
  <c r="F35" i="11"/>
  <c r="C85" i="7"/>
  <c r="Z13" i="11"/>
  <c r="Z53" i="11"/>
  <c r="AA10" i="12" s="1"/>
  <c r="X13" i="11"/>
  <c r="V13" i="11"/>
  <c r="T13" i="11"/>
  <c r="T11" i="11" s="1"/>
  <c r="R13" i="11"/>
  <c r="P13" i="11"/>
  <c r="N13" i="11"/>
  <c r="L13" i="11"/>
  <c r="L11" i="11" s="1"/>
  <c r="J13" i="11"/>
  <c r="H13" i="11"/>
  <c r="H11" i="11" s="1"/>
  <c r="Z6" i="11"/>
  <c r="Y94" i="7" s="1"/>
  <c r="X6" i="11"/>
  <c r="W94" i="7" s="1"/>
  <c r="V6" i="11"/>
  <c r="U94" i="7" s="1"/>
  <c r="T6" i="11"/>
  <c r="S94" i="7"/>
  <c r="R6" i="11"/>
  <c r="Q94" i="7" s="1"/>
  <c r="P6" i="11"/>
  <c r="O94" i="7"/>
  <c r="N6" i="11"/>
  <c r="L6" i="11"/>
  <c r="K94" i="7" s="1"/>
  <c r="J6" i="11"/>
  <c r="I94" i="7" s="1"/>
  <c r="H6" i="11"/>
  <c r="G94" i="7" s="1"/>
  <c r="F6" i="11"/>
  <c r="E94" i="7" s="1"/>
  <c r="C94" i="7"/>
  <c r="X11" i="11"/>
  <c r="G19" i="7"/>
  <c r="K27" i="5"/>
  <c r="L27" i="5" s="1"/>
  <c r="Z11" i="11"/>
  <c r="E63" i="25"/>
  <c r="G77" i="5"/>
  <c r="AC95" i="5"/>
  <c r="AE95" i="5" s="1"/>
  <c r="AC99" i="5"/>
  <c r="AE99" i="5" s="1"/>
  <c r="K74" i="5"/>
  <c r="K117" i="5" s="1"/>
  <c r="K76" i="5"/>
  <c r="K119" i="5" s="1"/>
  <c r="K78" i="5"/>
  <c r="AC98" i="5"/>
  <c r="AE98" i="5" s="1"/>
  <c r="O11" i="24"/>
  <c r="J13" i="1"/>
  <c r="I11" i="24"/>
  <c r="R13" i="1"/>
  <c r="Q11" i="24"/>
  <c r="Z13" i="1"/>
  <c r="Y11" i="24"/>
  <c r="K11" i="24"/>
  <c r="T13" i="1"/>
  <c r="S11" i="24"/>
  <c r="AB13" i="1"/>
  <c r="AB5" i="1" s="1"/>
  <c r="W3" i="7" s="1"/>
  <c r="AA11" i="24"/>
  <c r="X13" i="1"/>
  <c r="W11" i="24"/>
  <c r="M11" i="24"/>
  <c r="U11" i="24"/>
  <c r="AD13" i="1"/>
  <c r="AC11" i="24"/>
  <c r="P56" i="19"/>
  <c r="I21" i="7"/>
  <c r="Z102" i="11"/>
  <c r="N11" i="11"/>
  <c r="N53" i="11"/>
  <c r="V11" i="11"/>
  <c r="P11" i="11"/>
  <c r="J11" i="11"/>
  <c r="J53" i="11"/>
  <c r="R11" i="11"/>
  <c r="R53" i="11"/>
  <c r="D11" i="11"/>
  <c r="T53" i="11"/>
  <c r="J76" i="5"/>
  <c r="P94" i="5"/>
  <c r="P116" i="5" s="1"/>
  <c r="T72" i="5"/>
  <c r="V76" i="5"/>
  <c r="X76" i="5"/>
  <c r="Z72" i="5"/>
  <c r="AB72" i="5"/>
  <c r="AB76" i="5"/>
  <c r="L77" i="5"/>
  <c r="P77" i="5"/>
  <c r="T73" i="5"/>
  <c r="T77" i="5"/>
  <c r="T99" i="5" s="1"/>
  <c r="T121" i="5" s="1"/>
  <c r="Z73" i="5"/>
  <c r="Z77" i="5"/>
  <c r="Z99" i="5" s="1"/>
  <c r="AB77" i="5"/>
  <c r="AB99" i="5" s="1"/>
  <c r="J74" i="5"/>
  <c r="N74" i="5"/>
  <c r="N78" i="5"/>
  <c r="N100" i="5"/>
  <c r="N122" i="5" s="1"/>
  <c r="P78" i="5"/>
  <c r="P100" i="5" s="1"/>
  <c r="R78" i="5"/>
  <c r="V74" i="5"/>
  <c r="X74" i="5"/>
  <c r="X100" i="5"/>
  <c r="Z78" i="5"/>
  <c r="H75" i="5"/>
  <c r="J75" i="5"/>
  <c r="J97" i="5" s="1"/>
  <c r="J79" i="5"/>
  <c r="N79" i="5"/>
  <c r="N101" i="5"/>
  <c r="P75" i="5"/>
  <c r="R79" i="5"/>
  <c r="T79" i="5"/>
  <c r="T101" i="5" s="1"/>
  <c r="X79" i="5"/>
  <c r="Z97" i="5"/>
  <c r="AB75" i="5"/>
  <c r="J72" i="5"/>
  <c r="J94" i="5" s="1"/>
  <c r="N76" i="5"/>
  <c r="N98" i="5" s="1"/>
  <c r="P76" i="5"/>
  <c r="Z76" i="5"/>
  <c r="Z98" i="5"/>
  <c r="Z120" i="5" s="1"/>
  <c r="N73" i="5"/>
  <c r="N95" i="5" s="1"/>
  <c r="P73" i="5"/>
  <c r="V73" i="5"/>
  <c r="V95" i="5" s="1"/>
  <c r="X77" i="5"/>
  <c r="H78" i="5"/>
  <c r="H100" i="5" s="1"/>
  <c r="P74" i="5"/>
  <c r="P96" i="5" s="1"/>
  <c r="AB78" i="5"/>
  <c r="AD75" i="5"/>
  <c r="AD76" i="5"/>
  <c r="AD73" i="5"/>
  <c r="O7" i="24"/>
  <c r="O9" i="24"/>
  <c r="W20" i="5"/>
  <c r="X20" i="5" s="1"/>
  <c r="X9" i="1"/>
  <c r="W9" i="24"/>
  <c r="I20" i="5"/>
  <c r="J20" i="5"/>
  <c r="J9" i="1"/>
  <c r="I7" i="24"/>
  <c r="I9" i="24" s="1"/>
  <c r="Q20" i="5"/>
  <c r="R20" i="5" s="1"/>
  <c r="L9" i="1"/>
  <c r="K7" i="24"/>
  <c r="K9" i="24" s="1"/>
  <c r="T9" i="1"/>
  <c r="T5" i="1" s="1"/>
  <c r="O3" i="7" s="1"/>
  <c r="S7" i="24"/>
  <c r="S9" i="24"/>
  <c r="AB9" i="1"/>
  <c r="AA7" i="24"/>
  <c r="AA9" i="24" s="1"/>
  <c r="M20" i="5"/>
  <c r="N20" i="5" s="1"/>
  <c r="N9" i="1"/>
  <c r="N5" i="1"/>
  <c r="I3" i="7" s="1"/>
  <c r="M7" i="24"/>
  <c r="M9" i="24" s="1"/>
  <c r="V9" i="1"/>
  <c r="V5" i="1" s="1"/>
  <c r="Q3" i="7" s="1"/>
  <c r="U7" i="24"/>
  <c r="U9" i="24"/>
  <c r="U20" i="5"/>
  <c r="V20" i="5" s="1"/>
  <c r="H9" i="1"/>
  <c r="G20" i="5"/>
  <c r="K20" i="5"/>
  <c r="L20" i="5"/>
  <c r="S20" i="5"/>
  <c r="T20" i="5"/>
  <c r="AA20" i="5"/>
  <c r="AB20" i="5"/>
  <c r="Y71" i="5"/>
  <c r="Y114" i="5"/>
  <c r="I71" i="5"/>
  <c r="J71" i="5" s="1"/>
  <c r="I114" i="5"/>
  <c r="AC71" i="5"/>
  <c r="M71" i="5"/>
  <c r="M114" i="5" s="1"/>
  <c r="Q71" i="5"/>
  <c r="Q114" i="5"/>
  <c r="U71" i="5"/>
  <c r="G71" i="5"/>
  <c r="G115" i="5" s="1"/>
  <c r="O114" i="5"/>
  <c r="W71" i="5"/>
  <c r="W114" i="5"/>
  <c r="K71" i="5"/>
  <c r="K114" i="5"/>
  <c r="S71" i="5"/>
  <c r="S114" i="5"/>
  <c r="AA71" i="5"/>
  <c r="AA114" i="5"/>
  <c r="AE27" i="5"/>
  <c r="J39" i="5"/>
  <c r="L39" i="5" s="1"/>
  <c r="N39" i="5" s="1"/>
  <c r="P39" i="5" s="1"/>
  <c r="R39" i="5" s="1"/>
  <c r="T39" i="5" s="1"/>
  <c r="V39" i="5" s="1"/>
  <c r="X39" i="5" s="1"/>
  <c r="Z39" i="5" s="1"/>
  <c r="AB39" i="5" s="1"/>
  <c r="AD39" i="5" s="1"/>
  <c r="AC69" i="5"/>
  <c r="AC91" i="5" s="1"/>
  <c r="AC68" i="5"/>
  <c r="AC90" i="5"/>
  <c r="AC67" i="5"/>
  <c r="AC89" i="5" s="1"/>
  <c r="AC111" i="5" s="1"/>
  <c r="AC66" i="5"/>
  <c r="AD66" i="5" s="1"/>
  <c r="AC88" i="5"/>
  <c r="AC110" i="5" s="1"/>
  <c r="AA69" i="5"/>
  <c r="AA112" i="5" s="1"/>
  <c r="AA68" i="5"/>
  <c r="AA111" i="5" s="1"/>
  <c r="AA67" i="5"/>
  <c r="AA66" i="5"/>
  <c r="Y69" i="5"/>
  <c r="Y112" i="5" s="1"/>
  <c r="Y68" i="5"/>
  <c r="Y67" i="5"/>
  <c r="Y110" i="5" s="1"/>
  <c r="Y66" i="5"/>
  <c r="W69" i="5"/>
  <c r="W112" i="5" s="1"/>
  <c r="W68" i="5"/>
  <c r="W67" i="5"/>
  <c r="W66" i="5"/>
  <c r="U69" i="5"/>
  <c r="U68" i="5"/>
  <c r="U111" i="5"/>
  <c r="U67" i="5"/>
  <c r="U66" i="5"/>
  <c r="V66" i="5" s="1"/>
  <c r="S69" i="5"/>
  <c r="S112" i="5"/>
  <c r="S68" i="5"/>
  <c r="S67" i="5"/>
  <c r="S66" i="5"/>
  <c r="Q69" i="5"/>
  <c r="Q112" i="5" s="1"/>
  <c r="Q68" i="5"/>
  <c r="Q111" i="5" s="1"/>
  <c r="Q67" i="5"/>
  <c r="Q110" i="5" s="1"/>
  <c r="Q66" i="5"/>
  <c r="R66" i="5" s="1"/>
  <c r="Q109" i="5"/>
  <c r="O69" i="5"/>
  <c r="O112" i="5"/>
  <c r="O68" i="5"/>
  <c r="O111" i="5"/>
  <c r="O67" i="5"/>
  <c r="O110" i="5" s="1"/>
  <c r="O66" i="5"/>
  <c r="O109" i="5" s="1"/>
  <c r="M69" i="5"/>
  <c r="M112" i="5" s="1"/>
  <c r="M68" i="5"/>
  <c r="M111" i="5" s="1"/>
  <c r="M67" i="5"/>
  <c r="M66" i="5"/>
  <c r="M109" i="5"/>
  <c r="K69" i="5"/>
  <c r="K112" i="5" s="1"/>
  <c r="K68" i="5"/>
  <c r="K111" i="5"/>
  <c r="K67" i="5"/>
  <c r="K110" i="5" s="1"/>
  <c r="K66" i="5"/>
  <c r="K109" i="5" s="1"/>
  <c r="G69" i="5"/>
  <c r="H69" i="5" s="1"/>
  <c r="G68" i="5"/>
  <c r="G67" i="5"/>
  <c r="J46" i="5"/>
  <c r="N46" i="5"/>
  <c r="R46" i="5" s="1"/>
  <c r="V46" i="5" s="1"/>
  <c r="J45" i="5"/>
  <c r="N45" i="5" s="1"/>
  <c r="N68" i="5" s="1"/>
  <c r="N44" i="5"/>
  <c r="J43" i="5"/>
  <c r="N43" i="5" s="1"/>
  <c r="R43" i="5"/>
  <c r="L46" i="5"/>
  <c r="P46" i="5"/>
  <c r="T46" i="5" s="1"/>
  <c r="X46" i="5" s="1"/>
  <c r="AB46" i="5" s="1"/>
  <c r="AA16" i="4" s="1"/>
  <c r="AB16" i="4" s="1"/>
  <c r="L45" i="5"/>
  <c r="P45" i="5"/>
  <c r="L44" i="5"/>
  <c r="P44" i="5"/>
  <c r="L43" i="5"/>
  <c r="P43" i="5"/>
  <c r="AC14" i="4"/>
  <c r="AD14" i="4"/>
  <c r="AC13" i="4"/>
  <c r="AD13" i="4" s="1"/>
  <c r="AA14" i="4"/>
  <c r="AB14" i="4" s="1"/>
  <c r="AA13" i="4"/>
  <c r="AB13" i="4" s="1"/>
  <c r="Y14" i="4"/>
  <c r="Z14" i="4" s="1"/>
  <c r="Y13" i="4"/>
  <c r="Z13" i="4" s="1"/>
  <c r="W14" i="4"/>
  <c r="X14" i="4" s="1"/>
  <c r="W13" i="4"/>
  <c r="X13" i="4"/>
  <c r="U14" i="4"/>
  <c r="V14" i="4"/>
  <c r="U13" i="4"/>
  <c r="V13" i="4" s="1"/>
  <c r="S14" i="4"/>
  <c r="T14" i="4" s="1"/>
  <c r="S13" i="4"/>
  <c r="T13" i="4" s="1"/>
  <c r="X5" i="1"/>
  <c r="S3" i="7"/>
  <c r="L74" i="5"/>
  <c r="L96" i="5" s="1"/>
  <c r="R88" i="5"/>
  <c r="R110" i="5" s="1"/>
  <c r="L76" i="5"/>
  <c r="L98" i="5"/>
  <c r="V67" i="5"/>
  <c r="V89" i="5" s="1"/>
  <c r="U110" i="5"/>
  <c r="Z67" i="5"/>
  <c r="Z89" i="5" s="1"/>
  <c r="AB67" i="5"/>
  <c r="AA110" i="5"/>
  <c r="AC114" i="5"/>
  <c r="AC93" i="5"/>
  <c r="R50" i="7"/>
  <c r="R69" i="7"/>
  <c r="J7" i="11"/>
  <c r="J56" i="11" s="1"/>
  <c r="J50" i="7"/>
  <c r="J69" i="7"/>
  <c r="G110" i="5"/>
  <c r="T66" i="5"/>
  <c r="S109" i="5"/>
  <c r="V88" i="5"/>
  <c r="U109" i="5"/>
  <c r="X66" i="5"/>
  <c r="W109" i="5"/>
  <c r="Z66" i="5"/>
  <c r="Y109" i="5"/>
  <c r="AB66" i="5"/>
  <c r="AA109" i="5"/>
  <c r="AC112" i="5"/>
  <c r="AE90" i="5"/>
  <c r="J5" i="1"/>
  <c r="E3" i="7"/>
  <c r="R12" i="11"/>
  <c r="R61" i="11" s="1"/>
  <c r="J44" i="11"/>
  <c r="J46" i="11"/>
  <c r="J95" i="11" s="1"/>
  <c r="J23" i="11"/>
  <c r="J94" i="7"/>
  <c r="J89" i="7"/>
  <c r="J27" i="7"/>
  <c r="R44" i="11"/>
  <c r="R46" i="11"/>
  <c r="R95" i="11" s="1"/>
  <c r="R28" i="7"/>
  <c r="T102" i="11"/>
  <c r="U10" i="12"/>
  <c r="S10" i="12"/>
  <c r="R102" i="11"/>
  <c r="N102" i="11"/>
  <c r="O10" i="12"/>
  <c r="J102" i="11"/>
  <c r="K10" i="12"/>
  <c r="P45" i="7"/>
  <c r="R43" i="7"/>
  <c r="J45" i="7"/>
  <c r="J42" i="7"/>
  <c r="J41" i="7"/>
  <c r="J40" i="7"/>
  <c r="J33" i="7"/>
  <c r="J63" i="7"/>
  <c r="J80" i="7"/>
  <c r="J64" i="7"/>
  <c r="J79" i="7"/>
  <c r="J65" i="7"/>
  <c r="R80" i="7"/>
  <c r="R64" i="7"/>
  <c r="X80" i="7"/>
  <c r="X78" i="7"/>
  <c r="P98" i="5"/>
  <c r="P120" i="5" s="1"/>
  <c r="Z119" i="5"/>
  <c r="J119" i="5"/>
  <c r="J142" i="5" s="1"/>
  <c r="K142" i="5" s="1"/>
  <c r="Z100" i="5"/>
  <c r="Z122" i="5" s="1"/>
  <c r="Z94" i="5"/>
  <c r="Z116" i="5"/>
  <c r="AB121" i="5"/>
  <c r="P99" i="5"/>
  <c r="X122" i="5"/>
  <c r="Z121" i="5"/>
  <c r="P97" i="5"/>
  <c r="P119" i="5" s="1"/>
  <c r="AB98" i="5"/>
  <c r="AB120" i="5" s="1"/>
  <c r="V98" i="5"/>
  <c r="J100" i="5"/>
  <c r="J122" i="5"/>
  <c r="N117" i="5"/>
  <c r="R52" i="7"/>
  <c r="R53" i="7"/>
  <c r="R47" i="7"/>
  <c r="R61" i="7"/>
  <c r="R60" i="7"/>
  <c r="R68" i="7"/>
  <c r="R16" i="7"/>
  <c r="R51" i="7"/>
  <c r="R48" i="7"/>
  <c r="R20" i="7"/>
  <c r="R17" i="7"/>
  <c r="R72" i="7"/>
  <c r="R74" i="7"/>
  <c r="R71" i="7"/>
  <c r="X61" i="7"/>
  <c r="X58" i="7"/>
  <c r="X72" i="7"/>
  <c r="J53" i="7"/>
  <c r="J52" i="7"/>
  <c r="J68" i="7"/>
  <c r="J55" i="7"/>
  <c r="J51" i="7"/>
  <c r="J16" i="7"/>
  <c r="J12" i="7"/>
  <c r="J61" i="7"/>
  <c r="J56" i="7"/>
  <c r="J13" i="7"/>
  <c r="J48" i="7"/>
  <c r="J60" i="7"/>
  <c r="J47" i="7"/>
  <c r="J20" i="7"/>
  <c r="J73" i="7"/>
  <c r="J10" i="7"/>
  <c r="J21" i="7"/>
  <c r="AB71" i="5"/>
  <c r="P71" i="5"/>
  <c r="P93" i="5"/>
  <c r="N71" i="5"/>
  <c r="N93" i="5"/>
  <c r="P95" i="5"/>
  <c r="P117" i="5"/>
  <c r="T71" i="5"/>
  <c r="H71" i="5"/>
  <c r="AB100" i="5"/>
  <c r="AB122" i="5"/>
  <c r="Z71" i="5"/>
  <c r="Z93" i="5" s="1"/>
  <c r="Z115" i="5" s="1"/>
  <c r="N120" i="5"/>
  <c r="J116" i="5"/>
  <c r="L101" i="5"/>
  <c r="L123" i="5"/>
  <c r="J101" i="5"/>
  <c r="J123" i="5"/>
  <c r="X96" i="5"/>
  <c r="X118" i="5"/>
  <c r="Z95" i="5"/>
  <c r="Z117" i="5" s="1"/>
  <c r="V99" i="5"/>
  <c r="V121" i="5" s="1"/>
  <c r="L99" i="5"/>
  <c r="L121" i="5" s="1"/>
  <c r="L71" i="5"/>
  <c r="AB94" i="5"/>
  <c r="AB116" i="5"/>
  <c r="T95" i="5"/>
  <c r="T117" i="5"/>
  <c r="N96" i="5"/>
  <c r="N118" i="5"/>
  <c r="X98" i="5"/>
  <c r="X120" i="5"/>
  <c r="J96" i="5"/>
  <c r="J118" i="5"/>
  <c r="AB96" i="5"/>
  <c r="AB118" i="5"/>
  <c r="X101" i="5"/>
  <c r="X123" i="5"/>
  <c r="T123" i="5"/>
  <c r="R101" i="5"/>
  <c r="R123" i="5"/>
  <c r="R71" i="5"/>
  <c r="R93" i="5"/>
  <c r="R100" i="5"/>
  <c r="R122" i="5" s="1"/>
  <c r="J98" i="5"/>
  <c r="J120" i="5"/>
  <c r="V117" i="5"/>
  <c r="P118" i="5"/>
  <c r="L118" i="5"/>
  <c r="X71" i="5"/>
  <c r="X93" i="5" s="1"/>
  <c r="X99" i="5"/>
  <c r="X121" i="5" s="1"/>
  <c r="R99" i="5"/>
  <c r="R121" i="5" s="1"/>
  <c r="H94" i="5"/>
  <c r="H116" i="5" s="1"/>
  <c r="H139" i="5" s="1"/>
  <c r="H97" i="5"/>
  <c r="H119" i="5" s="1"/>
  <c r="H142" i="5" s="1"/>
  <c r="AE66" i="5"/>
  <c r="AD67" i="5"/>
  <c r="AD98" i="5"/>
  <c r="AD120" i="5" s="1"/>
  <c r="AD71" i="5"/>
  <c r="AE71" i="5"/>
  <c r="AD95" i="5"/>
  <c r="AD117" i="5"/>
  <c r="AD97" i="5"/>
  <c r="H20" i="5"/>
  <c r="J68" i="5"/>
  <c r="J90" i="5" s="1"/>
  <c r="P66" i="5"/>
  <c r="J67" i="5"/>
  <c r="N66" i="5"/>
  <c r="X69" i="5"/>
  <c r="J66" i="5"/>
  <c r="J69" i="5"/>
  <c r="R69" i="5"/>
  <c r="N69" i="5"/>
  <c r="L67" i="5"/>
  <c r="L68" i="5"/>
  <c r="P67" i="5"/>
  <c r="P69" i="5"/>
  <c r="L69" i="5"/>
  <c r="W16" i="4"/>
  <c r="X16" i="4" s="1"/>
  <c r="U16" i="4"/>
  <c r="V16" i="4"/>
  <c r="Z46" i="5"/>
  <c r="Z69" i="5" s="1"/>
  <c r="S16" i="4"/>
  <c r="T16" i="4" s="1"/>
  <c r="Q16" i="4"/>
  <c r="R16" i="4" s="1"/>
  <c r="Q13" i="4"/>
  <c r="R13" i="4" s="1"/>
  <c r="O16" i="4"/>
  <c r="P16" i="4" s="1"/>
  <c r="O14" i="4"/>
  <c r="P14" i="4" s="1"/>
  <c r="O13" i="4"/>
  <c r="P13" i="4" s="1"/>
  <c r="M16" i="4"/>
  <c r="N16" i="4" s="1"/>
  <c r="M15" i="4"/>
  <c r="N15" i="4" s="1"/>
  <c r="M13" i="4"/>
  <c r="N13" i="4" s="1"/>
  <c r="K16" i="4"/>
  <c r="L16" i="4" s="1"/>
  <c r="K15" i="4"/>
  <c r="L15" i="4" s="1"/>
  <c r="K14" i="4"/>
  <c r="L14" i="4" s="1"/>
  <c r="K13" i="4"/>
  <c r="L13" i="4" s="1"/>
  <c r="I16" i="4"/>
  <c r="J16" i="4"/>
  <c r="I15" i="4"/>
  <c r="J15" i="4" s="1"/>
  <c r="I14" i="4"/>
  <c r="J14" i="4" s="1"/>
  <c r="I13" i="4"/>
  <c r="J13" i="4" s="1"/>
  <c r="G16" i="4"/>
  <c r="H16" i="4" s="1"/>
  <c r="G15" i="4"/>
  <c r="H15" i="4" s="1"/>
  <c r="G14" i="4"/>
  <c r="H14" i="4" s="1"/>
  <c r="AA14" i="2"/>
  <c r="AA12" i="2" s="1"/>
  <c r="Y14" i="2"/>
  <c r="W14" i="2"/>
  <c r="U14" i="2"/>
  <c r="S14" i="2"/>
  <c r="Q14" i="2"/>
  <c r="O14" i="2"/>
  <c r="M14" i="2"/>
  <c r="K14" i="2"/>
  <c r="I14" i="2"/>
  <c r="I12" i="2" s="1"/>
  <c r="G14" i="2"/>
  <c r="E14" i="2"/>
  <c r="Z12" i="2"/>
  <c r="X12" i="2"/>
  <c r="V12" i="2"/>
  <c r="T12" i="2"/>
  <c r="R12" i="2"/>
  <c r="P12" i="2"/>
  <c r="N12" i="2"/>
  <c r="L12" i="2"/>
  <c r="J12" i="2"/>
  <c r="H12" i="2"/>
  <c r="F12" i="2"/>
  <c r="AF17" i="1"/>
  <c r="AD23" i="1"/>
  <c r="AB23" i="1"/>
  <c r="Z23" i="1"/>
  <c r="X23" i="1"/>
  <c r="V23" i="1"/>
  <c r="T23" i="1"/>
  <c r="R23" i="1"/>
  <c r="P23" i="1"/>
  <c r="N23" i="1"/>
  <c r="L23" i="1"/>
  <c r="J23" i="1"/>
  <c r="AF21" i="5"/>
  <c r="AE21" i="5"/>
  <c r="AA20" i="2"/>
  <c r="Y20" i="2"/>
  <c r="Y12" i="2" s="1"/>
  <c r="W20" i="2"/>
  <c r="U20" i="2"/>
  <c r="S20" i="2"/>
  <c r="Q20" i="2"/>
  <c r="O20" i="2"/>
  <c r="M20" i="2"/>
  <c r="K20" i="2"/>
  <c r="I20" i="2"/>
  <c r="G20" i="2"/>
  <c r="E20" i="2"/>
  <c r="AD41" i="1"/>
  <c r="AD49" i="1"/>
  <c r="AB41" i="1"/>
  <c r="AB49" i="1" s="1"/>
  <c r="Z41" i="1"/>
  <c r="Z49" i="1" s="1"/>
  <c r="X41" i="1"/>
  <c r="X49" i="1" s="1"/>
  <c r="V41" i="1"/>
  <c r="V49" i="1" s="1"/>
  <c r="T41" i="1"/>
  <c r="R41" i="1"/>
  <c r="R49" i="1" s="1"/>
  <c r="P41" i="1"/>
  <c r="P49" i="1"/>
  <c r="N41" i="1"/>
  <c r="N49" i="1"/>
  <c r="L41" i="1"/>
  <c r="L49" i="1" s="1"/>
  <c r="J41" i="1"/>
  <c r="J49" i="1"/>
  <c r="H41" i="1"/>
  <c r="H49" i="1"/>
  <c r="H57" i="1" s="1"/>
  <c r="AD39" i="1"/>
  <c r="AD48" i="1"/>
  <c r="AB39" i="1"/>
  <c r="AB36" i="1" s="1"/>
  <c r="X39" i="1"/>
  <c r="X48" i="1"/>
  <c r="V39" i="1"/>
  <c r="V48" i="1" s="1"/>
  <c r="T39" i="1"/>
  <c r="T48" i="1"/>
  <c r="R39" i="1"/>
  <c r="R48" i="1"/>
  <c r="P39" i="1"/>
  <c r="P48" i="1" s="1"/>
  <c r="N39" i="1"/>
  <c r="N48" i="1" s="1"/>
  <c r="L39" i="1"/>
  <c r="L48" i="1"/>
  <c r="J39" i="1"/>
  <c r="J48" i="1" s="1"/>
  <c r="AF29" i="1"/>
  <c r="AF32" i="1"/>
  <c r="T44" i="11"/>
  <c r="T61" i="7"/>
  <c r="T74" i="7"/>
  <c r="T27" i="11"/>
  <c r="T76" i="11" s="1"/>
  <c r="T125" i="11"/>
  <c r="T45" i="7"/>
  <c r="T60" i="7"/>
  <c r="T59" i="7"/>
  <c r="T43" i="7"/>
  <c r="T78" i="7"/>
  <c r="T64" i="7"/>
  <c r="T53" i="7"/>
  <c r="T20" i="7"/>
  <c r="T56" i="7"/>
  <c r="T47" i="7"/>
  <c r="T13" i="7"/>
  <c r="T16" i="7"/>
  <c r="T85" i="7"/>
  <c r="T42" i="7"/>
  <c r="T34" i="11"/>
  <c r="T83" i="11"/>
  <c r="T48" i="7"/>
  <c r="T72" i="7"/>
  <c r="T28" i="7"/>
  <c r="T68" i="7"/>
  <c r="T23" i="11"/>
  <c r="T33" i="7"/>
  <c r="T79" i="7"/>
  <c r="T52" i="7"/>
  <c r="T17" i="7"/>
  <c r="T39" i="7"/>
  <c r="T36" i="7"/>
  <c r="T89" i="7"/>
  <c r="T7" i="11"/>
  <c r="T56" i="11" s="1"/>
  <c r="T51" i="7"/>
  <c r="T55" i="7"/>
  <c r="T12" i="7"/>
  <c r="T94" i="7"/>
  <c r="P73" i="7"/>
  <c r="AE89" i="5"/>
  <c r="P71" i="7"/>
  <c r="P68" i="7"/>
  <c r="P59" i="7"/>
  <c r="P53" i="7"/>
  <c r="P79" i="7"/>
  <c r="P34" i="11"/>
  <c r="P83" i="11" s="1"/>
  <c r="P110" i="7"/>
  <c r="Q12" i="2"/>
  <c r="P25" i="7"/>
  <c r="P83" i="7"/>
  <c r="P44" i="11"/>
  <c r="P7" i="11"/>
  <c r="P56" i="11"/>
  <c r="F74" i="7"/>
  <c r="P13" i="7"/>
  <c r="L120" i="5"/>
  <c r="P65" i="7"/>
  <c r="P12" i="11"/>
  <c r="P61" i="11" s="1"/>
  <c r="P74" i="7"/>
  <c r="P55" i="7"/>
  <c r="P78" i="7"/>
  <c r="P36" i="11"/>
  <c r="P85" i="11" s="1"/>
  <c r="P134" i="11" s="1"/>
  <c r="P46" i="11"/>
  <c r="P95" i="11" s="1"/>
  <c r="P23" i="7"/>
  <c r="P48" i="7"/>
  <c r="P80" i="7"/>
  <c r="P42" i="7"/>
  <c r="P94" i="7"/>
  <c r="P50" i="7"/>
  <c r="H17" i="4"/>
  <c r="C10" i="2" s="1"/>
  <c r="P17" i="7"/>
  <c r="P63" i="7"/>
  <c r="O4" i="7"/>
  <c r="O5" i="7" s="1"/>
  <c r="P5" i="7" s="1"/>
  <c r="M12" i="2"/>
  <c r="U12" i="2"/>
  <c r="G12" i="2"/>
  <c r="K12" i="2"/>
  <c r="O12" i="2"/>
  <c r="S12" i="2"/>
  <c r="F73" i="7"/>
  <c r="F16" i="7"/>
  <c r="AC87" i="5"/>
  <c r="AC84" i="5" s="1"/>
  <c r="AC106" i="5" s="1"/>
  <c r="J57" i="1"/>
  <c r="I142" i="5"/>
  <c r="F46" i="7"/>
  <c r="V110" i="5"/>
  <c r="H110" i="5"/>
  <c r="H133" i="5" s="1"/>
  <c r="Z111" i="5"/>
  <c r="V111" i="5"/>
  <c r="N56" i="1"/>
  <c r="O57" i="1"/>
  <c r="S57" i="1"/>
  <c r="R57" i="1"/>
  <c r="AB89" i="5"/>
  <c r="AB111" i="5" s="1"/>
  <c r="H91" i="5"/>
  <c r="H113" i="5" s="1"/>
  <c r="AB88" i="5"/>
  <c r="AB110" i="5" s="1"/>
  <c r="X88" i="5"/>
  <c r="X110" i="5" s="1"/>
  <c r="T88" i="5"/>
  <c r="T110" i="5" s="1"/>
  <c r="AD89" i="5"/>
  <c r="F26" i="7"/>
  <c r="T110" i="7"/>
  <c r="T46" i="7"/>
  <c r="T50" i="7"/>
  <c r="AE93" i="5"/>
  <c r="F55" i="7"/>
  <c r="F29" i="7"/>
  <c r="F71" i="7"/>
  <c r="J4" i="11"/>
  <c r="J5" i="11" s="1"/>
  <c r="J54" i="11" s="1"/>
  <c r="S96" i="7"/>
  <c r="T96" i="7" s="1"/>
  <c r="T4" i="11"/>
  <c r="T5" i="11"/>
  <c r="T54" i="11"/>
  <c r="T93" i="5"/>
  <c r="AB93" i="5"/>
  <c r="AB115" i="5"/>
  <c r="X115" i="5"/>
  <c r="R115" i="5"/>
  <c r="N115" i="5"/>
  <c r="L93" i="5"/>
  <c r="H93" i="5"/>
  <c r="P115" i="5"/>
  <c r="P91" i="5"/>
  <c r="P113" i="5" s="1"/>
  <c r="N91" i="5"/>
  <c r="N113" i="5"/>
  <c r="P89" i="5"/>
  <c r="P111" i="5"/>
  <c r="R91" i="5"/>
  <c r="R113" i="5"/>
  <c r="X91" i="5"/>
  <c r="X113" i="5"/>
  <c r="L90" i="5"/>
  <c r="L112" i="5" s="1"/>
  <c r="N90" i="5"/>
  <c r="N112" i="5" s="1"/>
  <c r="Z91" i="5"/>
  <c r="Z113" i="5"/>
  <c r="L91" i="5"/>
  <c r="L113" i="5" s="1"/>
  <c r="L89" i="5"/>
  <c r="L111" i="5" s="1"/>
  <c r="J91" i="5"/>
  <c r="J113" i="5"/>
  <c r="AD88" i="5"/>
  <c r="AD110" i="5"/>
  <c r="AD93" i="5"/>
  <c r="AD115" i="5"/>
  <c r="X56" i="1"/>
  <c r="V56" i="1"/>
  <c r="P56" i="1"/>
  <c r="J88" i="5"/>
  <c r="J110" i="5"/>
  <c r="N88" i="5"/>
  <c r="N110" i="5" s="1"/>
  <c r="P88" i="5"/>
  <c r="P15" i="1"/>
  <c r="X15" i="1"/>
  <c r="X37" i="1" s="1"/>
  <c r="X36" i="1" s="1"/>
  <c r="U6" i="12" s="1"/>
  <c r="J15" i="1"/>
  <c r="R15" i="1"/>
  <c r="Z15" i="1"/>
  <c r="L15" i="1"/>
  <c r="T15" i="1"/>
  <c r="AB15" i="1"/>
  <c r="N15" i="1"/>
  <c r="V15" i="1"/>
  <c r="V37" i="1" s="1"/>
  <c r="V36" i="1" s="1"/>
  <c r="S6" i="12" s="1"/>
  <c r="AD15" i="1"/>
  <c r="AF21" i="1"/>
  <c r="H13" i="1"/>
  <c r="AF13" i="1" s="1"/>
  <c r="AB69" i="5"/>
  <c r="Y16" i="4"/>
  <c r="Z16" i="4" s="1"/>
  <c r="AD46" i="5"/>
  <c r="L17" i="4"/>
  <c r="G10" i="2" s="1"/>
  <c r="H23" i="1"/>
  <c r="P4" i="7"/>
  <c r="I133" i="5"/>
  <c r="J133" i="5"/>
  <c r="P110" i="5"/>
  <c r="H136" i="5"/>
  <c r="T115" i="5"/>
  <c r="AF11" i="1"/>
  <c r="G11" i="24"/>
  <c r="AE11" i="24" s="1"/>
  <c r="L37" i="1"/>
  <c r="L36" i="1" s="1"/>
  <c r="I6" i="12" s="1"/>
  <c r="J37" i="1"/>
  <c r="J36" i="1" s="1"/>
  <c r="G6" i="12" s="1"/>
  <c r="AD37" i="1"/>
  <c r="AD36" i="1" s="1"/>
  <c r="N37" i="1"/>
  <c r="N47" i="1" s="1"/>
  <c r="N36" i="1"/>
  <c r="K6" i="12" s="1"/>
  <c r="T37" i="1"/>
  <c r="R37" i="1"/>
  <c r="R36" i="1" s="1"/>
  <c r="AB37" i="1"/>
  <c r="Z37" i="1"/>
  <c r="Z47" i="1" s="1"/>
  <c r="P37" i="1"/>
  <c r="P36" i="1" s="1"/>
  <c r="M6" i="12" s="1"/>
  <c r="AD69" i="5"/>
  <c r="AC16" i="4"/>
  <c r="AD16" i="4"/>
  <c r="AF19" i="1"/>
  <c r="P47" i="1"/>
  <c r="P46" i="1" s="1"/>
  <c r="AB47" i="1"/>
  <c r="L47" i="1"/>
  <c r="R47" i="1"/>
  <c r="R46" i="1"/>
  <c r="AD47" i="1"/>
  <c r="AD46" i="1" s="1"/>
  <c r="J47" i="1"/>
  <c r="X47" i="1"/>
  <c r="Z55" i="1" s="1"/>
  <c r="T47" i="1"/>
  <c r="V47" i="1"/>
  <c r="Y6" i="12"/>
  <c r="AA6" i="12"/>
  <c r="O6" i="12"/>
  <c r="AD91" i="5"/>
  <c r="AD113" i="5"/>
  <c r="AC55" i="1"/>
  <c r="Q55" i="1"/>
  <c r="P55" i="1"/>
  <c r="AD55" i="1"/>
  <c r="L55" i="1"/>
  <c r="K133" i="5"/>
  <c r="S55" i="1"/>
  <c r="R55" i="1"/>
  <c r="V46" i="1"/>
  <c r="N46" i="1"/>
  <c r="Z49" i="7"/>
  <c r="R49" i="7"/>
  <c r="J49" i="7"/>
  <c r="V49" i="7"/>
  <c r="N49" i="7"/>
  <c r="F49" i="7"/>
  <c r="T49" i="7"/>
  <c r="L49" i="7"/>
  <c r="D49" i="7"/>
  <c r="X49" i="7"/>
  <c r="P49" i="7"/>
  <c r="H49" i="7"/>
  <c r="AD7" i="1"/>
  <c r="AD9" i="1" s="1"/>
  <c r="AD5" i="1" s="1"/>
  <c r="Y3" i="7" s="1"/>
  <c r="Z28" i="1"/>
  <c r="Z25" i="1"/>
  <c r="AF25" i="1" s="1"/>
  <c r="AF28" i="1" s="1"/>
  <c r="Z7" i="1"/>
  <c r="Y7" i="24"/>
  <c r="Z39" i="1"/>
  <c r="Z36" i="1" s="1"/>
  <c r="W6" i="12" s="1"/>
  <c r="Y20" i="5"/>
  <c r="Z20" i="5" s="1"/>
  <c r="AC7" i="24"/>
  <c r="AC9" i="24" s="1"/>
  <c r="AC20" i="5"/>
  <c r="Y9" i="24"/>
  <c r="Z9" i="1"/>
  <c r="AF7" i="1"/>
  <c r="AF26" i="1"/>
  <c r="Z5" i="1"/>
  <c r="U3" i="7" s="1"/>
  <c r="V52" i="7" s="1"/>
  <c r="V46" i="11"/>
  <c r="V95" i="11" s="1"/>
  <c r="V80" i="7"/>
  <c r="V60" i="7"/>
  <c r="X35" i="9"/>
  <c r="Z35" i="9"/>
  <c r="Z40" i="9" s="1"/>
  <c r="AB35" i="9"/>
  <c r="AF40" i="9"/>
  <c r="V35" i="9"/>
  <c r="X40" i="9" s="1"/>
  <c r="T35" i="9"/>
  <c r="T40" i="9"/>
  <c r="V40" i="9"/>
  <c r="G53" i="1"/>
  <c r="AH54" i="1"/>
  <c r="E17" i="3"/>
  <c r="E16" i="3" s="1"/>
  <c r="H5" i="4" l="1"/>
  <c r="G22" i="5" s="1"/>
  <c r="G6" i="4"/>
  <c r="C4" i="2"/>
  <c r="V28" i="7"/>
  <c r="V12" i="11"/>
  <c r="V61" i="11" s="1"/>
  <c r="V45" i="7"/>
  <c r="V63" i="7"/>
  <c r="V51" i="7"/>
  <c r="V14" i="7"/>
  <c r="V13" i="7"/>
  <c r="V72" i="7"/>
  <c r="V23" i="11"/>
  <c r="V79" i="7"/>
  <c r="V20" i="7"/>
  <c r="V12" i="7"/>
  <c r="V61" i="7"/>
  <c r="V68" i="7"/>
  <c r="V110" i="7"/>
  <c r="V94" i="7"/>
  <c r="V34" i="11"/>
  <c r="V83" i="11" s="1"/>
  <c r="V36" i="11"/>
  <c r="V85" i="11" s="1"/>
  <c r="V134" i="11" s="1"/>
  <c r="V132" i="11" s="1"/>
  <c r="V43" i="7"/>
  <c r="V36" i="7"/>
  <c r="V64" i="7"/>
  <c r="V56" i="7"/>
  <c r="V59" i="7"/>
  <c r="V16" i="7"/>
  <c r="V46" i="7"/>
  <c r="V74" i="7"/>
  <c r="V85" i="7"/>
  <c r="V78" i="7"/>
  <c r="V50" i="7"/>
  <c r="U4" i="7"/>
  <c r="V4" i="7" s="1"/>
  <c r="V89" i="7"/>
  <c r="V42" i="7"/>
  <c r="V65" i="7"/>
  <c r="V58" i="7"/>
  <c r="V55" i="7"/>
  <c r="V73" i="7"/>
  <c r="V27" i="11"/>
  <c r="V76" i="11" s="1"/>
  <c r="V125" i="11" s="1"/>
  <c r="V33" i="7"/>
  <c r="V83" i="7"/>
  <c r="V48" i="7"/>
  <c r="V47" i="7"/>
  <c r="V71" i="7"/>
  <c r="V7" i="11"/>
  <c r="V56" i="11" s="1"/>
  <c r="V44" i="11"/>
  <c r="V39" i="7"/>
  <c r="V53" i="7"/>
  <c r="V25" i="7"/>
  <c r="V17" i="7"/>
  <c r="Z83" i="7"/>
  <c r="Z47" i="7"/>
  <c r="Z68" i="7"/>
  <c r="Z73" i="7"/>
  <c r="AB20" i="25" s="1"/>
  <c r="Z71" i="7"/>
  <c r="AB18" i="25" s="1"/>
  <c r="Z34" i="11"/>
  <c r="Z83" i="11" s="1"/>
  <c r="Z80" i="7"/>
  <c r="Z53" i="7"/>
  <c r="Z48" i="7"/>
  <c r="Z13" i="7"/>
  <c r="Z72" i="7"/>
  <c r="AB19" i="25" s="1"/>
  <c r="Z89" i="7"/>
  <c r="Z64" i="7"/>
  <c r="Z60" i="7"/>
  <c r="Z16" i="7"/>
  <c r="Z23" i="7"/>
  <c r="Z23" i="11"/>
  <c r="Z28" i="7"/>
  <c r="Z39" i="7"/>
  <c r="Z52" i="7"/>
  <c r="Z59" i="7"/>
  <c r="Z94" i="7"/>
  <c r="Z7" i="11"/>
  <c r="Z56" i="11" s="1"/>
  <c r="Z14" i="7"/>
  <c r="Y4" i="7"/>
  <c r="Z4" i="7" s="1"/>
  <c r="Z12" i="11"/>
  <c r="Z61" i="11" s="1"/>
  <c r="Z45" i="7"/>
  <c r="Z78" i="7"/>
  <c r="Z61" i="7"/>
  <c r="Z25" i="7"/>
  <c r="Z110" i="7"/>
  <c r="Z85" i="7"/>
  <c r="Z43" i="7"/>
  <c r="Z36" i="7"/>
  <c r="Z63" i="7"/>
  <c r="Z58" i="7"/>
  <c r="Z55" i="7"/>
  <c r="Z17" i="7"/>
  <c r="Z46" i="7"/>
  <c r="Z74" i="7"/>
  <c r="AB21" i="25" s="1"/>
  <c r="Z50" i="7"/>
  <c r="Z44" i="11"/>
  <c r="Z27" i="11"/>
  <c r="Z76" i="11" s="1"/>
  <c r="Z125" i="11" s="1"/>
  <c r="Z42" i="7"/>
  <c r="Z79" i="7"/>
  <c r="Z56" i="7"/>
  <c r="Z12" i="7"/>
  <c r="AA36" i="11" s="1"/>
  <c r="Z20" i="7"/>
  <c r="Z33" i="7"/>
  <c r="Z65" i="7"/>
  <c r="Z51" i="7"/>
  <c r="Z46" i="11"/>
  <c r="Z95" i="11" s="1"/>
  <c r="Z36" i="11"/>
  <c r="Z85" i="11" s="1"/>
  <c r="Z134" i="11" s="1"/>
  <c r="Z132" i="11" s="1"/>
  <c r="W55" i="1"/>
  <c r="V55" i="1"/>
  <c r="V53" i="1" s="1"/>
  <c r="R6" i="14" s="1"/>
  <c r="AD142" i="19"/>
  <c r="AD53" i="19" s="1"/>
  <c r="T142" i="19"/>
  <c r="T53" i="19" s="1"/>
  <c r="P142" i="19"/>
  <c r="P53" i="19" s="1"/>
  <c r="H142" i="19"/>
  <c r="H53" i="19" s="1"/>
  <c r="R142" i="19"/>
  <c r="R53" i="19" s="1"/>
  <c r="AB142" i="19"/>
  <c r="AB53" i="19" s="1"/>
  <c r="X142" i="19"/>
  <c r="X53" i="19" s="1"/>
  <c r="V142" i="19"/>
  <c r="V53" i="19" s="1"/>
  <c r="Z142" i="19"/>
  <c r="Z53" i="19" s="1"/>
  <c r="L142" i="19"/>
  <c r="L53" i="19" s="1"/>
  <c r="J142" i="19"/>
  <c r="J53" i="19" s="1"/>
  <c r="N142" i="19"/>
  <c r="N53" i="19" s="1"/>
  <c r="T46" i="1"/>
  <c r="T55" i="1"/>
  <c r="U55" i="1"/>
  <c r="M57" i="1"/>
  <c r="L57" i="1"/>
  <c r="N57" i="1"/>
  <c r="Z48" i="1"/>
  <c r="O55" i="1"/>
  <c r="N55" i="1"/>
  <c r="AD57" i="1"/>
  <c r="AC57" i="1"/>
  <c r="AB57" i="1"/>
  <c r="J89" i="5"/>
  <c r="J87" i="5" s="1"/>
  <c r="J111" i="5"/>
  <c r="W116" i="5"/>
  <c r="X73" i="5"/>
  <c r="AE97" i="5"/>
  <c r="AC119" i="5"/>
  <c r="AB91" i="5"/>
  <c r="AB113" i="5"/>
  <c r="F27" i="11"/>
  <c r="F76" i="11" s="1"/>
  <c r="F125" i="11" s="1"/>
  <c r="F52" i="7"/>
  <c r="F7" i="11"/>
  <c r="F56" i="11" s="1"/>
  <c r="F28" i="7"/>
  <c r="F94" i="7"/>
  <c r="F51" i="7"/>
  <c r="F80" i="7"/>
  <c r="F44" i="11"/>
  <c r="F59" i="7"/>
  <c r="F45" i="7"/>
  <c r="F14" i="7"/>
  <c r="F64" i="7"/>
  <c r="F65" i="7"/>
  <c r="F46" i="11"/>
  <c r="F95" i="11" s="1"/>
  <c r="F33" i="7"/>
  <c r="F48" i="7"/>
  <c r="F27" i="7"/>
  <c r="F60" i="7"/>
  <c r="F36" i="7"/>
  <c r="F78" i="7"/>
  <c r="F42" i="7"/>
  <c r="F21" i="7"/>
  <c r="F56" i="7"/>
  <c r="F89" i="7"/>
  <c r="E4" i="7"/>
  <c r="F4" i="7" s="1"/>
  <c r="F20" i="7"/>
  <c r="F40" i="7"/>
  <c r="F110" i="7"/>
  <c r="F17" i="7"/>
  <c r="F13" i="7"/>
  <c r="F58" i="7"/>
  <c r="F34" i="11"/>
  <c r="F83" i="11" s="1"/>
  <c r="F43" i="7"/>
  <c r="F83" i="7"/>
  <c r="F25" i="7"/>
  <c r="F68" i="7"/>
  <c r="F23" i="11"/>
  <c r="F12" i="7"/>
  <c r="F61" i="7"/>
  <c r="F53" i="7"/>
  <c r="F36" i="11"/>
  <c r="F85" i="11" s="1"/>
  <c r="F134" i="11" s="1"/>
  <c r="F132" i="11" s="1"/>
  <c r="F79" i="7"/>
  <c r="F47" i="7"/>
  <c r="F41" i="7"/>
  <c r="F39" i="7"/>
  <c r="F63" i="7"/>
  <c r="AA55" i="1"/>
  <c r="AB55" i="1"/>
  <c r="H115" i="5"/>
  <c r="H138" i="5" s="1"/>
  <c r="X46" i="1"/>
  <c r="X55" i="1"/>
  <c r="Y55" i="1"/>
  <c r="AD40" i="9"/>
  <c r="AB40" i="9"/>
  <c r="AD20" i="5"/>
  <c r="J65" i="5"/>
  <c r="L46" i="1"/>
  <c r="AD111" i="5"/>
  <c r="H15" i="1"/>
  <c r="AF23" i="1"/>
  <c r="I139" i="5"/>
  <c r="J139" i="5"/>
  <c r="M110" i="5"/>
  <c r="N67" i="5"/>
  <c r="AE67" i="5"/>
  <c r="R28" i="5"/>
  <c r="Q72" i="5"/>
  <c r="S76" i="5"/>
  <c r="T32" i="5"/>
  <c r="AE32" i="5"/>
  <c r="J33" i="5"/>
  <c r="I77" i="5"/>
  <c r="T34" i="5"/>
  <c r="S78" i="5"/>
  <c r="H79" i="5"/>
  <c r="G123" i="5"/>
  <c r="L4" i="12"/>
  <c r="L21" i="12"/>
  <c r="J46" i="1"/>
  <c r="I136" i="5"/>
  <c r="J136" i="5" s="1"/>
  <c r="H5" i="1"/>
  <c r="L115" i="5"/>
  <c r="E12" i="2"/>
  <c r="T49" i="1"/>
  <c r="T36" i="1"/>
  <c r="Q6" i="12" s="1"/>
  <c r="AB48" i="1"/>
  <c r="V57" i="1"/>
  <c r="W57" i="1"/>
  <c r="Q85" i="7"/>
  <c r="R36" i="11"/>
  <c r="R85" i="11" s="1"/>
  <c r="R134" i="11" s="1"/>
  <c r="R132" i="11" s="1"/>
  <c r="R56" i="1"/>
  <c r="R53" i="1" s="1"/>
  <c r="N6" i="14" s="1"/>
  <c r="T56" i="1"/>
  <c r="AF41" i="1"/>
  <c r="Y57" i="1"/>
  <c r="X57" i="1"/>
  <c r="J17" i="4"/>
  <c r="E10" i="2" s="1"/>
  <c r="J93" i="5"/>
  <c r="J115" i="5"/>
  <c r="X110" i="7"/>
  <c r="X46" i="11"/>
  <c r="X95" i="11" s="1"/>
  <c r="X28" i="7"/>
  <c r="X36" i="11"/>
  <c r="X85" i="11" s="1"/>
  <c r="X134" i="11" s="1"/>
  <c r="X42" i="7"/>
  <c r="X33" i="7"/>
  <c r="X65" i="7"/>
  <c r="X52" i="7"/>
  <c r="X55" i="7"/>
  <c r="X68" i="7"/>
  <c r="X74" i="7"/>
  <c r="X46" i="7"/>
  <c r="X50" i="7"/>
  <c r="X44" i="11"/>
  <c r="X45" i="7"/>
  <c r="X64" i="7"/>
  <c r="X25" i="7"/>
  <c r="X51" i="7"/>
  <c r="X14" i="7"/>
  <c r="X71" i="7"/>
  <c r="X89" i="7"/>
  <c r="X7" i="11"/>
  <c r="X56" i="11" s="1"/>
  <c r="X48" i="7"/>
  <c r="X16" i="7"/>
  <c r="W4" i="7"/>
  <c r="X36" i="7"/>
  <c r="X17" i="7"/>
  <c r="X12" i="7"/>
  <c r="X79" i="7"/>
  <c r="X94" i="7"/>
  <c r="X63" i="7"/>
  <c r="X27" i="11"/>
  <c r="X76" i="11" s="1"/>
  <c r="X125" i="11" s="1"/>
  <c r="X39" i="7"/>
  <c r="X83" i="7"/>
  <c r="X20" i="7"/>
  <c r="X10" i="7"/>
  <c r="G76" i="5"/>
  <c r="H32" i="5"/>
  <c r="L96" i="19"/>
  <c r="AB96" i="19"/>
  <c r="J96" i="19"/>
  <c r="V96" i="19"/>
  <c r="P96" i="19"/>
  <c r="AD96" i="19"/>
  <c r="N96" i="19"/>
  <c r="T96" i="19"/>
  <c r="R96" i="19"/>
  <c r="Z96" i="19"/>
  <c r="H96" i="19"/>
  <c r="P93" i="19"/>
  <c r="T93" i="19"/>
  <c r="J93" i="19"/>
  <c r="L93" i="19"/>
  <c r="N93" i="19"/>
  <c r="AD93" i="19"/>
  <c r="X93" i="19"/>
  <c r="AB93" i="19"/>
  <c r="R93" i="19"/>
  <c r="V93" i="19"/>
  <c r="H93" i="19"/>
  <c r="Z93" i="19"/>
  <c r="J112" i="5"/>
  <c r="AE69" i="5"/>
  <c r="X73" i="7"/>
  <c r="X56" i="7"/>
  <c r="Z88" i="5"/>
  <c r="Z110" i="5" s="1"/>
  <c r="M14" i="4"/>
  <c r="N14" i="4" s="1"/>
  <c r="N17" i="4" s="1"/>
  <c r="I10" i="2" s="1"/>
  <c r="R44" i="5"/>
  <c r="U114" i="5"/>
  <c r="V71" i="5"/>
  <c r="AC120" i="5"/>
  <c r="AD77" i="5"/>
  <c r="AE77" i="5"/>
  <c r="L66" i="5"/>
  <c r="X23" i="7"/>
  <c r="X53" i="7"/>
  <c r="P46" i="7"/>
  <c r="P27" i="11"/>
  <c r="P76" i="11" s="1"/>
  <c r="P125" i="11" s="1"/>
  <c r="P43" i="7"/>
  <c r="P51" i="7"/>
  <c r="P20" i="7"/>
  <c r="P33" i="7"/>
  <c r="P72" i="7"/>
  <c r="P12" i="7"/>
  <c r="P23" i="11"/>
  <c r="P56" i="7"/>
  <c r="P61" i="7"/>
  <c r="P58" i="7"/>
  <c r="P64" i="7"/>
  <c r="P39" i="7"/>
  <c r="P60" i="7"/>
  <c r="P47" i="7"/>
  <c r="P16" i="7"/>
  <c r="P28" i="7"/>
  <c r="P52" i="7"/>
  <c r="P14" i="7"/>
  <c r="T94" i="5"/>
  <c r="T116" i="5"/>
  <c r="I116" i="5"/>
  <c r="J73" i="5"/>
  <c r="U24" i="9"/>
  <c r="K41" i="7"/>
  <c r="L56" i="1"/>
  <c r="L53" i="1" s="1"/>
  <c r="H6" i="14" s="1"/>
  <c r="Q57" i="1"/>
  <c r="P57" i="1"/>
  <c r="P53" i="1" s="1"/>
  <c r="L6" i="14" s="1"/>
  <c r="Z57" i="1"/>
  <c r="X60" i="7"/>
  <c r="X12" i="11"/>
  <c r="X61" i="11" s="1"/>
  <c r="X69" i="7"/>
  <c r="T45" i="5"/>
  <c r="P68" i="5"/>
  <c r="L31" i="5"/>
  <c r="K75" i="5"/>
  <c r="R75" i="5"/>
  <c r="Q118" i="5"/>
  <c r="T75" i="5"/>
  <c r="S118" i="5"/>
  <c r="AF49" i="1"/>
  <c r="AA57" i="1"/>
  <c r="H122" i="5"/>
  <c r="H145" i="5" s="1"/>
  <c r="X13" i="7"/>
  <c r="X43" i="7"/>
  <c r="X23" i="11"/>
  <c r="K21" i="7"/>
  <c r="R56" i="19"/>
  <c r="P35" i="5"/>
  <c r="O79" i="5"/>
  <c r="AF35" i="5"/>
  <c r="O15" i="4"/>
  <c r="P15" i="4" s="1"/>
  <c r="P17" i="4" s="1"/>
  <c r="K10" i="2" s="1"/>
  <c r="X59" i="7"/>
  <c r="X34" i="11"/>
  <c r="X83" i="11" s="1"/>
  <c r="G111" i="5"/>
  <c r="H67" i="5"/>
  <c r="AE68" i="5"/>
  <c r="Y111" i="5"/>
  <c r="V96" i="5"/>
  <c r="V118" i="5" s="1"/>
  <c r="J12" i="11"/>
  <c r="J61" i="11" s="1"/>
  <c r="I96" i="7"/>
  <c r="J96" i="7" s="1"/>
  <c r="G121" i="5"/>
  <c r="H77" i="5"/>
  <c r="AC78" i="5"/>
  <c r="AD34" i="5"/>
  <c r="AF34" i="5" s="1"/>
  <c r="AE34" i="5"/>
  <c r="X96" i="19"/>
  <c r="P36" i="7"/>
  <c r="P85" i="7"/>
  <c r="W12" i="2"/>
  <c r="X47" i="7"/>
  <c r="T80" i="7"/>
  <c r="T25" i="7"/>
  <c r="T73" i="7"/>
  <c r="T65" i="7"/>
  <c r="T36" i="11"/>
  <c r="T85" i="11" s="1"/>
  <c r="T134" i="11" s="1"/>
  <c r="T132" i="11" s="1"/>
  <c r="T101" i="11" s="1"/>
  <c r="T25" i="14" s="1"/>
  <c r="T14" i="7"/>
  <c r="T63" i="7"/>
  <c r="T71" i="7"/>
  <c r="T46" i="11"/>
  <c r="T95" i="11" s="1"/>
  <c r="T12" i="11"/>
  <c r="T61" i="11" s="1"/>
  <c r="T58" i="7"/>
  <c r="S4" i="7"/>
  <c r="T83" i="7"/>
  <c r="H68" i="5"/>
  <c r="G112" i="5"/>
  <c r="T67" i="5"/>
  <c r="S110" i="5"/>
  <c r="U112" i="5"/>
  <c r="V69" i="5"/>
  <c r="AD119" i="5"/>
  <c r="AB97" i="5"/>
  <c r="N123" i="5"/>
  <c r="K28" i="5"/>
  <c r="AF27" i="5"/>
  <c r="Z30" i="5"/>
  <c r="Y74" i="5"/>
  <c r="AE30" i="5"/>
  <c r="X102" i="19"/>
  <c r="L102" i="19"/>
  <c r="AD102" i="19"/>
  <c r="Z102" i="19"/>
  <c r="H102" i="19"/>
  <c r="AB102" i="19"/>
  <c r="J102" i="19"/>
  <c r="P102" i="19"/>
  <c r="T102" i="19"/>
  <c r="R102" i="19"/>
  <c r="R161" i="19"/>
  <c r="M23" i="7"/>
  <c r="J61" i="19"/>
  <c r="C22" i="7"/>
  <c r="E72" i="7"/>
  <c r="Q8" i="20"/>
  <c r="Y48" i="25"/>
  <c r="X24" i="14" s="1"/>
  <c r="P77" i="19"/>
  <c r="L77" i="19"/>
  <c r="V77" i="19"/>
  <c r="H77" i="19"/>
  <c r="X77" i="19"/>
  <c r="N77" i="19"/>
  <c r="AB77" i="19"/>
  <c r="J77" i="19"/>
  <c r="R77" i="19"/>
  <c r="T77" i="19"/>
  <c r="AD77" i="19"/>
  <c r="AB75" i="19"/>
  <c r="J75" i="19"/>
  <c r="T75" i="19"/>
  <c r="R75" i="19"/>
  <c r="X75" i="19"/>
  <c r="L75" i="19"/>
  <c r="H75" i="19"/>
  <c r="P75" i="19"/>
  <c r="Z75" i="19"/>
  <c r="J69" i="19"/>
  <c r="X69" i="19"/>
  <c r="V69" i="19"/>
  <c r="L69" i="19"/>
  <c r="AB69" i="19"/>
  <c r="R69" i="19"/>
  <c r="T69" i="19"/>
  <c r="H69" i="19"/>
  <c r="N69" i="19"/>
  <c r="P69" i="19"/>
  <c r="AD69" i="19"/>
  <c r="AD103" i="19" s="1"/>
  <c r="AD54" i="19" s="1"/>
  <c r="Z69" i="19"/>
  <c r="U41" i="25"/>
  <c r="U63" i="25" s="1"/>
  <c r="U48" i="25" s="1"/>
  <c r="T24" i="14" s="1"/>
  <c r="T23" i="14" s="1"/>
  <c r="Q4" i="7"/>
  <c r="R33" i="7"/>
  <c r="R83" i="7"/>
  <c r="R55" i="7"/>
  <c r="R12" i="7"/>
  <c r="R73" i="7"/>
  <c r="R94" i="7"/>
  <c r="R45" i="7"/>
  <c r="R58" i="7"/>
  <c r="R59" i="7"/>
  <c r="AD88" i="19"/>
  <c r="AB88" i="19"/>
  <c r="P88" i="19"/>
  <c r="R88" i="19"/>
  <c r="Z88" i="19"/>
  <c r="L88" i="19"/>
  <c r="N88" i="19"/>
  <c r="H88" i="19"/>
  <c r="T88" i="19"/>
  <c r="Z72" i="19"/>
  <c r="L72" i="19"/>
  <c r="N72" i="19"/>
  <c r="N103" i="19" s="1"/>
  <c r="N54" i="19" s="1"/>
  <c r="T72" i="19"/>
  <c r="V72" i="19"/>
  <c r="R72" i="19"/>
  <c r="AD72" i="19"/>
  <c r="H72" i="19"/>
  <c r="P72" i="19"/>
  <c r="J72" i="19"/>
  <c r="U64" i="25"/>
  <c r="U42" i="25"/>
  <c r="AB55" i="25"/>
  <c r="R78" i="7"/>
  <c r="R46" i="7"/>
  <c r="R45" i="5"/>
  <c r="R68" i="5" s="1"/>
  <c r="S111" i="5"/>
  <c r="T68" i="5"/>
  <c r="J34" i="11"/>
  <c r="J83" i="11" s="1"/>
  <c r="J28" i="7"/>
  <c r="J43" i="7"/>
  <c r="J78" i="7"/>
  <c r="J25" i="7"/>
  <c r="J17" i="7"/>
  <c r="J14" i="7"/>
  <c r="J72" i="7"/>
  <c r="J110" i="7"/>
  <c r="I4" i="7"/>
  <c r="J4" i="7" s="1"/>
  <c r="J46" i="7"/>
  <c r="I5" i="7"/>
  <c r="J27" i="11"/>
  <c r="J76" i="11" s="1"/>
  <c r="J125" i="11" s="1"/>
  <c r="J39" i="7"/>
  <c r="J36" i="7"/>
  <c r="J83" i="7"/>
  <c r="J59" i="7"/>
  <c r="J58" i="7"/>
  <c r="J74" i="7"/>
  <c r="J71" i="7"/>
  <c r="E85" i="7"/>
  <c r="AB35" i="11"/>
  <c r="P5" i="1"/>
  <c r="K3" i="7" s="1"/>
  <c r="L94" i="7" s="1"/>
  <c r="AD79" i="5"/>
  <c r="AC101" i="5"/>
  <c r="AB72" i="19"/>
  <c r="R65" i="7"/>
  <c r="R39" i="7"/>
  <c r="R34" i="11"/>
  <c r="R83" i="11" s="1"/>
  <c r="R7" i="11"/>
  <c r="R56" i="11" s="1"/>
  <c r="R110" i="7"/>
  <c r="X67" i="5"/>
  <c r="W110" i="5"/>
  <c r="R9" i="1"/>
  <c r="Q7" i="24"/>
  <c r="N28" i="5"/>
  <c r="M72" i="5"/>
  <c r="W72" i="5"/>
  <c r="V31" i="5"/>
  <c r="U75" i="5"/>
  <c r="X88" i="19"/>
  <c r="X72" i="19"/>
  <c r="P122" i="5"/>
  <c r="R14" i="7"/>
  <c r="R25" i="7"/>
  <c r="R63" i="7"/>
  <c r="R23" i="11"/>
  <c r="AE88" i="5"/>
  <c r="G113" i="5"/>
  <c r="T69" i="5"/>
  <c r="W111" i="5"/>
  <c r="L5" i="1"/>
  <c r="G3" i="7" s="1"/>
  <c r="H12" i="11" s="1"/>
  <c r="H61" i="11" s="1"/>
  <c r="M94" i="7"/>
  <c r="AA94" i="7" s="1"/>
  <c r="W12" i="8"/>
  <c r="AM12" i="8" s="1"/>
  <c r="D45" i="3" s="1"/>
  <c r="K12" i="8"/>
  <c r="O16" i="8" s="1"/>
  <c r="U115" i="5"/>
  <c r="V72" i="5"/>
  <c r="V78" i="5"/>
  <c r="U121" i="5"/>
  <c r="X29" i="5"/>
  <c r="AE29" i="5"/>
  <c r="W75" i="5"/>
  <c r="X31" i="5"/>
  <c r="N33" i="5"/>
  <c r="AF33" i="5" s="1"/>
  <c r="M77" i="5"/>
  <c r="J88" i="19"/>
  <c r="R13" i="7"/>
  <c r="R56" i="7"/>
  <c r="R79" i="7"/>
  <c r="R36" i="7"/>
  <c r="R42" i="7"/>
  <c r="AC113" i="5"/>
  <c r="AC109" i="5" s="1"/>
  <c r="AE91" i="5"/>
  <c r="P121" i="5"/>
  <c r="V120" i="5"/>
  <c r="I85" i="7"/>
  <c r="J36" i="11"/>
  <c r="J85" i="11" s="1"/>
  <c r="J134" i="11" s="1"/>
  <c r="J132" i="11" s="1"/>
  <c r="J101" i="11" s="1"/>
  <c r="J25" i="14" s="1"/>
  <c r="X85" i="7"/>
  <c r="N31" i="5"/>
  <c r="M75" i="5"/>
  <c r="AE35" i="5"/>
  <c r="AD75" i="19"/>
  <c r="V88" i="19"/>
  <c r="K121" i="5"/>
  <c r="L78" i="5"/>
  <c r="F5" i="5"/>
  <c r="E26" i="3" s="1"/>
  <c r="E25" i="3" s="1"/>
  <c r="L29" i="5"/>
  <c r="K73" i="5"/>
  <c r="L71" i="19"/>
  <c r="AB71" i="19"/>
  <c r="J71" i="19"/>
  <c r="H71" i="19"/>
  <c r="X71" i="19"/>
  <c r="R71" i="19"/>
  <c r="Z71" i="19"/>
  <c r="V71" i="19"/>
  <c r="G20" i="25"/>
  <c r="AA73" i="7"/>
  <c r="Q24" i="20"/>
  <c r="Q15" i="20"/>
  <c r="AE33" i="5"/>
  <c r="AB29" i="5"/>
  <c r="AF29" i="5" s="1"/>
  <c r="AA73" i="5"/>
  <c r="Z31" i="5"/>
  <c r="AE31" i="5"/>
  <c r="Z79" i="5"/>
  <c r="R30" i="5"/>
  <c r="Q74" i="5"/>
  <c r="T71" i="19"/>
  <c r="T103" i="19" s="1"/>
  <c r="T54" i="19" s="1"/>
  <c r="O20" i="5"/>
  <c r="P20" i="5" s="1"/>
  <c r="H29" i="5"/>
  <c r="G73" i="5"/>
  <c r="S74" i="5"/>
  <c r="T30" i="5"/>
  <c r="AD30" i="5"/>
  <c r="AC74" i="5"/>
  <c r="R32" i="5"/>
  <c r="Q76" i="5"/>
  <c r="P71" i="19"/>
  <c r="AB85" i="19"/>
  <c r="I20" i="25"/>
  <c r="G69" i="7"/>
  <c r="N99" i="19"/>
  <c r="AB99" i="19"/>
  <c r="X99" i="19"/>
  <c r="AD99" i="19"/>
  <c r="P99" i="19"/>
  <c r="N85" i="19"/>
  <c r="Z85" i="19"/>
  <c r="J85" i="19"/>
  <c r="L85" i="19"/>
  <c r="X85" i="19"/>
  <c r="G74" i="5"/>
  <c r="Q73" i="5"/>
  <c r="AA79" i="5"/>
  <c r="AB35" i="5"/>
  <c r="E20" i="25"/>
  <c r="C69" i="7"/>
  <c r="N95" i="19"/>
  <c r="AB95" i="19"/>
  <c r="Z95" i="19"/>
  <c r="V95" i="19"/>
  <c r="X95" i="19"/>
  <c r="T95" i="19"/>
  <c r="AD95" i="19"/>
  <c r="R95" i="19"/>
  <c r="J95" i="19"/>
  <c r="U79" i="5"/>
  <c r="AD28" i="5"/>
  <c r="AC72" i="5"/>
  <c r="Z32" i="5"/>
  <c r="H85" i="19"/>
  <c r="L99" i="19"/>
  <c r="S23" i="7"/>
  <c r="T23" i="7" s="1"/>
  <c r="X57" i="19"/>
  <c r="X148" i="19"/>
  <c r="AD85" i="19"/>
  <c r="L81" i="19"/>
  <c r="N81" i="19"/>
  <c r="AD81" i="19"/>
  <c r="J81" i="19"/>
  <c r="R81" i="19"/>
  <c r="T81" i="19"/>
  <c r="AB148" i="19"/>
  <c r="AB57" i="19"/>
  <c r="N148" i="19"/>
  <c r="N57" i="19"/>
  <c r="H73" i="19"/>
  <c r="H98" i="19"/>
  <c r="M48" i="25"/>
  <c r="L24" i="14" s="1"/>
  <c r="E19" i="25"/>
  <c r="AA72" i="7"/>
  <c r="Z161" i="19"/>
  <c r="U23" i="7"/>
  <c r="V23" i="7" s="1"/>
  <c r="Q64" i="25"/>
  <c r="Q26" i="25"/>
  <c r="Q9" i="12" s="1"/>
  <c r="O41" i="25"/>
  <c r="O26" i="25" s="1"/>
  <c r="O9" i="12" s="1"/>
  <c r="O63" i="25"/>
  <c r="Q44" i="25"/>
  <c r="Q66" i="25"/>
  <c r="Y26" i="25"/>
  <c r="Y9" i="12" s="1"/>
  <c r="N73" i="19"/>
  <c r="J100" i="19"/>
  <c r="R100" i="19"/>
  <c r="V100" i="19"/>
  <c r="M27" i="7"/>
  <c r="O23" i="9"/>
  <c r="E38" i="7"/>
  <c r="P98" i="19"/>
  <c r="P89" i="19"/>
  <c r="AD89" i="19"/>
  <c r="I63" i="25"/>
  <c r="Q23" i="7"/>
  <c r="R23" i="7" s="1"/>
  <c r="V161" i="19"/>
  <c r="Q18" i="20"/>
  <c r="AG40" i="9"/>
  <c r="Z31" i="14" s="1"/>
  <c r="U44" i="25"/>
  <c r="AB44" i="25" s="1"/>
  <c r="U66" i="25"/>
  <c r="AB53" i="25"/>
  <c r="R73" i="19"/>
  <c r="P73" i="19"/>
  <c r="L98" i="19"/>
  <c r="AD98" i="19"/>
  <c r="Z98" i="19"/>
  <c r="N97" i="19"/>
  <c r="P97" i="19"/>
  <c r="X97" i="19"/>
  <c r="L161" i="19"/>
  <c r="J161" i="19"/>
  <c r="E23" i="7"/>
  <c r="F23" i="7" s="1"/>
  <c r="T12" i="24"/>
  <c r="R13" i="24"/>
  <c r="R5" i="24" s="1"/>
  <c r="AA83" i="7"/>
  <c r="AD52" i="19"/>
  <c r="V52" i="19"/>
  <c r="J52" i="19"/>
  <c r="Z52" i="19"/>
  <c r="H52" i="19"/>
  <c r="R52" i="19"/>
  <c r="P52" i="19"/>
  <c r="T52" i="19"/>
  <c r="P13" i="24"/>
  <c r="P5" i="24" s="1"/>
  <c r="E66" i="25"/>
  <c r="AA43" i="25"/>
  <c r="AA65" i="25"/>
  <c r="G44" i="25"/>
  <c r="G66" i="25"/>
  <c r="S44" i="25"/>
  <c r="S66" i="25"/>
  <c r="T51" i="25"/>
  <c r="T26" i="25"/>
  <c r="I57" i="25"/>
  <c r="AB57" i="25" s="1"/>
  <c r="AB35" i="25"/>
  <c r="E50" i="7"/>
  <c r="F50" i="7" s="1"/>
  <c r="AA51" i="7"/>
  <c r="AB76" i="19"/>
  <c r="M69" i="7"/>
  <c r="U69" i="7"/>
  <c r="V69" i="7" s="1"/>
  <c r="W19" i="25"/>
  <c r="O43" i="25"/>
  <c r="O65" i="25"/>
  <c r="AB32" i="25"/>
  <c r="AB61" i="25"/>
  <c r="I29" i="7"/>
  <c r="G26" i="7"/>
  <c r="Y64" i="25"/>
  <c r="N13" i="24"/>
  <c r="N5" i="24" s="1"/>
  <c r="Q65" i="25"/>
  <c r="AA44" i="25"/>
  <c r="AA66" i="25"/>
  <c r="AB33" i="25"/>
  <c r="M21" i="9"/>
  <c r="C32" i="7"/>
  <c r="R49" i="25"/>
  <c r="R26" i="25"/>
  <c r="X26" i="25"/>
  <c r="X49" i="25"/>
  <c r="X48" i="25" s="1"/>
  <c r="P51" i="25"/>
  <c r="P48" i="25" s="1"/>
  <c r="P26" i="25"/>
  <c r="AB56" i="25"/>
  <c r="F112" i="11"/>
  <c r="AB63" i="11"/>
  <c r="F62" i="11"/>
  <c r="F60" i="11" s="1"/>
  <c r="H116" i="11"/>
  <c r="AB67" i="11"/>
  <c r="G41" i="7"/>
  <c r="M26" i="25"/>
  <c r="M9" i="12" s="1"/>
  <c r="Y69" i="7"/>
  <c r="Z69" i="7" s="1"/>
  <c r="H39" i="1"/>
  <c r="AF39" i="1" s="1"/>
  <c r="H48" i="1"/>
  <c r="J56" i="1" s="1"/>
  <c r="W43" i="25"/>
  <c r="W65" i="25" s="1"/>
  <c r="O44" i="25"/>
  <c r="O66" i="25"/>
  <c r="S49" i="25"/>
  <c r="O52" i="25"/>
  <c r="O48" i="25" s="1"/>
  <c r="N24" i="14" s="1"/>
  <c r="AB38" i="25"/>
  <c r="E60" i="25"/>
  <c r="AB60" i="25" s="1"/>
  <c r="K22" i="9"/>
  <c r="K25" i="9"/>
  <c r="P84" i="11"/>
  <c r="P137" i="11"/>
  <c r="P132" i="11" s="1"/>
  <c r="AB127" i="11"/>
  <c r="C38" i="7"/>
  <c r="S69" i="7"/>
  <c r="T69" i="7" s="1"/>
  <c r="K43" i="25"/>
  <c r="K26" i="25" s="1"/>
  <c r="K9" i="12" s="1"/>
  <c r="K65" i="25"/>
  <c r="AA41" i="25"/>
  <c r="AA63" i="25"/>
  <c r="AA48" i="25" s="1"/>
  <c r="Z24" i="14" s="1"/>
  <c r="AB30" i="25"/>
  <c r="Q84" i="5"/>
  <c r="G84" i="5"/>
  <c r="G106" i="5" s="1"/>
  <c r="D72" i="11"/>
  <c r="D122" i="11"/>
  <c r="I23" i="7"/>
  <c r="J23" i="7" s="1"/>
  <c r="H55" i="19"/>
  <c r="S19" i="25"/>
  <c r="O69" i="7"/>
  <c r="P69" i="7" s="1"/>
  <c r="W44" i="25"/>
  <c r="W66" i="25"/>
  <c r="AB31" i="25"/>
  <c r="H60" i="19"/>
  <c r="S43" i="25"/>
  <c r="S65" i="25"/>
  <c r="K44" i="25"/>
  <c r="K66" i="25"/>
  <c r="Y66" i="25"/>
  <c r="AB34" i="25"/>
  <c r="Z26" i="25"/>
  <c r="K58" i="25"/>
  <c r="K48" i="25" s="1"/>
  <c r="J24" i="14" s="1"/>
  <c r="J23" i="14" s="1"/>
  <c r="AB36" i="25"/>
  <c r="G59" i="25"/>
  <c r="AB37" i="25"/>
  <c r="AA52" i="7"/>
  <c r="C50" i="7"/>
  <c r="AA53" i="7"/>
  <c r="AA55" i="7"/>
  <c r="AA56" i="7"/>
  <c r="AA58" i="7"/>
  <c r="C65" i="7"/>
  <c r="O42" i="25"/>
  <c r="O64" i="25" s="1"/>
  <c r="AA30" i="9"/>
  <c r="AA35" i="9" s="1"/>
  <c r="T48" i="25"/>
  <c r="Q50" i="25"/>
  <c r="Q48" i="25" s="1"/>
  <c r="P24" i="14" s="1"/>
  <c r="V48" i="25"/>
  <c r="E50" i="25"/>
  <c r="W50" i="25"/>
  <c r="J48" i="25"/>
  <c r="AB14" i="11"/>
  <c r="M23" i="32"/>
  <c r="C97" i="7"/>
  <c r="V26" i="25"/>
  <c r="O28" i="32"/>
  <c r="O33" i="32"/>
  <c r="O38" i="32" s="1"/>
  <c r="H32" i="14" s="1"/>
  <c r="H122" i="11"/>
  <c r="AB138" i="11"/>
  <c r="F17" i="11"/>
  <c r="F69" i="11"/>
  <c r="F111" i="11"/>
  <c r="AB38" i="32"/>
  <c r="S28" i="32"/>
  <c r="S33" i="32" s="1"/>
  <c r="F66" i="11"/>
  <c r="P123" i="11"/>
  <c r="O89" i="7"/>
  <c r="P89" i="7" s="1"/>
  <c r="X137" i="11"/>
  <c r="X84" i="11"/>
  <c r="X133" i="11" s="1"/>
  <c r="V75" i="11"/>
  <c r="AB80" i="11"/>
  <c r="V129" i="11"/>
  <c r="L72" i="11"/>
  <c r="L122" i="11"/>
  <c r="D104" i="11"/>
  <c r="D53" i="11"/>
  <c r="AB39" i="25"/>
  <c r="AA33" i="32"/>
  <c r="F124" i="11"/>
  <c r="F123" i="11"/>
  <c r="Q30" i="9"/>
  <c r="Q35" i="9" s="1"/>
  <c r="AB30" i="11"/>
  <c r="AB26" i="11" s="1"/>
  <c r="R26" i="11"/>
  <c r="H84" i="11"/>
  <c r="H137" i="11"/>
  <c r="AB79" i="11"/>
  <c r="X75" i="11"/>
  <c r="X128" i="11"/>
  <c r="AB128" i="11" s="1"/>
  <c r="K21" i="32"/>
  <c r="K22" i="32"/>
  <c r="Y28" i="32"/>
  <c r="Y33" i="32"/>
  <c r="Y38" i="32" s="1"/>
  <c r="R32" i="14" s="1"/>
  <c r="AE33" i="32"/>
  <c r="AG28" i="32"/>
  <c r="AG33" i="32"/>
  <c r="W28" i="32"/>
  <c r="W33" i="32"/>
  <c r="W38" i="32" s="1"/>
  <c r="P32" i="14" s="1"/>
  <c r="AC28" i="32"/>
  <c r="AC33" i="32" s="1"/>
  <c r="AC38" i="32" s="1"/>
  <c r="V32" i="14" s="1"/>
  <c r="F114" i="11"/>
  <c r="AB114" i="11" s="1"/>
  <c r="D124" i="11"/>
  <c r="S30" i="9"/>
  <c r="S35" i="9" s="1"/>
  <c r="W40" i="9" s="1"/>
  <c r="P31" i="14" s="1"/>
  <c r="O30" i="9"/>
  <c r="O35" i="9" s="1"/>
  <c r="O40" i="9" s="1"/>
  <c r="H31" i="14" s="1"/>
  <c r="Q40" i="9"/>
  <c r="J31" i="14" s="1"/>
  <c r="S40" i="9"/>
  <c r="L31" i="14" s="1"/>
  <c r="M40" i="9"/>
  <c r="F31" i="14" s="1"/>
  <c r="K40" i="9"/>
  <c r="D31" i="14" s="1"/>
  <c r="G9" i="5" l="1"/>
  <c r="H22" i="5"/>
  <c r="C6" i="2"/>
  <c r="C21" i="2" s="1"/>
  <c r="H6" i="4"/>
  <c r="G23" i="5" s="1"/>
  <c r="G7" i="4"/>
  <c r="Q16" i="8"/>
  <c r="C77" i="7"/>
  <c r="D77" i="7" s="1"/>
  <c r="K136" i="5"/>
  <c r="L136" i="5"/>
  <c r="R90" i="5"/>
  <c r="R112" i="5" s="1"/>
  <c r="Y15" i="7"/>
  <c r="Z15" i="7" s="1"/>
  <c r="AD153" i="19"/>
  <c r="AD154" i="19"/>
  <c r="AD155" i="19" s="1"/>
  <c r="AA40" i="9"/>
  <c r="T31" i="14" s="1"/>
  <c r="AC40" i="9"/>
  <c r="V31" i="14" s="1"/>
  <c r="AE40" i="9"/>
  <c r="X31" i="14" s="1"/>
  <c r="T154" i="19"/>
  <c r="O15" i="7"/>
  <c r="P15" i="7" s="1"/>
  <c r="V164" i="19"/>
  <c r="R13" i="14" s="1"/>
  <c r="T153" i="19"/>
  <c r="V165" i="19" s="1"/>
  <c r="R14" i="14" s="1"/>
  <c r="N154" i="19"/>
  <c r="I15" i="7"/>
  <c r="J15" i="7" s="1"/>
  <c r="P164" i="19"/>
  <c r="L13" i="14" s="1"/>
  <c r="N153" i="19"/>
  <c r="P165" i="19" s="1"/>
  <c r="L14" i="14" s="1"/>
  <c r="AE38" i="32"/>
  <c r="X32" i="14" s="1"/>
  <c r="P148" i="19"/>
  <c r="P58" i="19"/>
  <c r="K10" i="7"/>
  <c r="P57" i="19"/>
  <c r="H133" i="11"/>
  <c r="H53" i="11"/>
  <c r="AB69" i="11"/>
  <c r="F118" i="11"/>
  <c r="S42" i="25"/>
  <c r="S26" i="25" s="1"/>
  <c r="S9" i="12" s="1"/>
  <c r="C90" i="7"/>
  <c r="M22" i="32"/>
  <c r="H99" i="5"/>
  <c r="H121" i="5" s="1"/>
  <c r="H144" i="5" s="1"/>
  <c r="R119" i="5"/>
  <c r="R97" i="5"/>
  <c r="H101" i="5"/>
  <c r="H123" i="5"/>
  <c r="H146" i="5" s="1"/>
  <c r="Q115" i="5"/>
  <c r="R72" i="5"/>
  <c r="AB58" i="25"/>
  <c r="AA26" i="25"/>
  <c r="AA9" i="12" s="1"/>
  <c r="R5" i="1"/>
  <c r="M3" i="7" s="1"/>
  <c r="AF9" i="1"/>
  <c r="V103" i="19"/>
  <c r="V54" i="19" s="1"/>
  <c r="P79" i="5"/>
  <c r="O122" i="5"/>
  <c r="K118" i="5"/>
  <c r="L75" i="5"/>
  <c r="J95" i="5"/>
  <c r="J117" i="5"/>
  <c r="P4" i="11"/>
  <c r="P5" i="11" s="1"/>
  <c r="P54" i="11" s="1"/>
  <c r="O96" i="7"/>
  <c r="P96" i="7" s="1"/>
  <c r="Z120" i="11"/>
  <c r="Z101" i="11" s="1"/>
  <c r="Z25" i="14" s="1"/>
  <c r="Z23" i="14" s="1"/>
  <c r="C3" i="7"/>
  <c r="AF5" i="1"/>
  <c r="S121" i="5"/>
  <c r="T78" i="5"/>
  <c r="J138" i="5"/>
  <c r="I138" i="5"/>
  <c r="N149" i="19"/>
  <c r="I11" i="7"/>
  <c r="C11" i="7"/>
  <c r="AE53" i="19"/>
  <c r="H149" i="19"/>
  <c r="E64" i="25"/>
  <c r="E42" i="25"/>
  <c r="AB84" i="11"/>
  <c r="AB85" i="11" s="1"/>
  <c r="H56" i="1"/>
  <c r="AF48" i="1"/>
  <c r="Z148" i="19"/>
  <c r="Z58" i="19"/>
  <c r="Z57" i="19"/>
  <c r="U10" i="7"/>
  <c r="K72" i="5"/>
  <c r="L28" i="5"/>
  <c r="H89" i="5"/>
  <c r="H65" i="5"/>
  <c r="AD56" i="1"/>
  <c r="AD53" i="1" s="1"/>
  <c r="Z6" i="14" s="1"/>
  <c r="AB46" i="1"/>
  <c r="AB56" i="1"/>
  <c r="C88" i="7"/>
  <c r="K20" i="32"/>
  <c r="M21" i="32"/>
  <c r="AB66" i="11"/>
  <c r="F115" i="11"/>
  <c r="AB115" i="11" s="1"/>
  <c r="J148" i="19"/>
  <c r="E10" i="7"/>
  <c r="J57" i="19"/>
  <c r="J58" i="19"/>
  <c r="E37" i="7"/>
  <c r="F37" i="7" s="1"/>
  <c r="F38" i="7"/>
  <c r="I18" i="7"/>
  <c r="J18" i="7" s="1"/>
  <c r="I19" i="7"/>
  <c r="J19" i="7" s="1"/>
  <c r="S117" i="5"/>
  <c r="T74" i="5"/>
  <c r="S38" i="32"/>
  <c r="L32" i="14" s="1"/>
  <c r="U38" i="32"/>
  <c r="N32" i="14" s="1"/>
  <c r="AA65" i="7"/>
  <c r="D65" i="7"/>
  <c r="AB72" i="11"/>
  <c r="D121" i="11"/>
  <c r="D120" i="11" s="1"/>
  <c r="C44" i="7"/>
  <c r="M25" i="9"/>
  <c r="G40" i="7"/>
  <c r="H41" i="7"/>
  <c r="Q10" i="7"/>
  <c r="V58" i="19"/>
  <c r="V148" i="19"/>
  <c r="V57" i="19"/>
  <c r="Q23" i="9"/>
  <c r="G38" i="7"/>
  <c r="G117" i="5"/>
  <c r="H73" i="5"/>
  <c r="L100" i="5"/>
  <c r="L122" i="5" s="1"/>
  <c r="W118" i="5"/>
  <c r="AE75" i="5"/>
  <c r="X75" i="5"/>
  <c r="AE87" i="5"/>
  <c r="U118" i="5"/>
  <c r="V75" i="5"/>
  <c r="H85" i="7"/>
  <c r="P103" i="19"/>
  <c r="P54" i="19" s="1"/>
  <c r="X103" i="19"/>
  <c r="X54" i="19" s="1"/>
  <c r="S8" i="20"/>
  <c r="S6" i="20" s="1"/>
  <c r="Q6" i="20"/>
  <c r="T65" i="5"/>
  <c r="T89" i="5"/>
  <c r="AD99" i="5"/>
  <c r="AD121" i="5" s="1"/>
  <c r="T57" i="1"/>
  <c r="U57" i="1"/>
  <c r="N53" i="1"/>
  <c r="J6" i="14" s="1"/>
  <c r="E11" i="7"/>
  <c r="F11" i="7" s="1"/>
  <c r="J149" i="19"/>
  <c r="P149" i="19"/>
  <c r="K11" i="7"/>
  <c r="L11" i="7" s="1"/>
  <c r="U5" i="7"/>
  <c r="G43" i="25"/>
  <c r="G65" i="25" s="1"/>
  <c r="D102" i="11"/>
  <c r="E10" i="12"/>
  <c r="R58" i="19"/>
  <c r="M10" i="7"/>
  <c r="R148" i="19"/>
  <c r="R57" i="19"/>
  <c r="P101" i="11"/>
  <c r="P25" i="14" s="1"/>
  <c r="P23" i="14" s="1"/>
  <c r="AE60" i="19"/>
  <c r="C23" i="7"/>
  <c r="H161" i="19"/>
  <c r="C31" i="7"/>
  <c r="D32" i="7"/>
  <c r="R74" i="5"/>
  <c r="Q117" i="5"/>
  <c r="Q9" i="24"/>
  <c r="AE7" i="24"/>
  <c r="Z103" i="19"/>
  <c r="Z54" i="19" s="1"/>
  <c r="I145" i="5"/>
  <c r="J145" i="5" s="1"/>
  <c r="Q14" i="4"/>
  <c r="R14" i="4" s="1"/>
  <c r="R17" i="4" s="1"/>
  <c r="M10" i="2" s="1"/>
  <c r="R67" i="5"/>
  <c r="L121" i="11"/>
  <c r="L120" i="11" s="1"/>
  <c r="L101" i="11" s="1"/>
  <c r="L25" i="14" s="1"/>
  <c r="L53" i="11"/>
  <c r="P133" i="11"/>
  <c r="P53" i="11"/>
  <c r="K29" i="7"/>
  <c r="J29" i="7"/>
  <c r="E43" i="25"/>
  <c r="AB43" i="25" s="1"/>
  <c r="AG38" i="32"/>
  <c r="Z32" i="14" s="1"/>
  <c r="C35" i="7"/>
  <c r="M22" i="9"/>
  <c r="K20" i="9"/>
  <c r="Y10" i="7"/>
  <c r="AD58" i="19"/>
  <c r="AD148" i="19"/>
  <c r="AD57" i="19"/>
  <c r="Q38" i="32"/>
  <c r="J32" i="14" s="1"/>
  <c r="AB32" i="14" s="1"/>
  <c r="W18" i="7"/>
  <c r="X18" i="7" s="1"/>
  <c r="W19" i="7"/>
  <c r="X19" i="7" s="1"/>
  <c r="AF32" i="5"/>
  <c r="AB79" i="5"/>
  <c r="AA122" i="5"/>
  <c r="AE79" i="5"/>
  <c r="AB41" i="25"/>
  <c r="J85" i="7"/>
  <c r="R4" i="11"/>
  <c r="R5" i="11" s="1"/>
  <c r="R54" i="11" s="1"/>
  <c r="Q96" i="7"/>
  <c r="R96" i="7" s="1"/>
  <c r="AC123" i="5"/>
  <c r="AE101" i="5"/>
  <c r="J103" i="19"/>
  <c r="J54" i="19" s="1"/>
  <c r="J62" i="19" s="1"/>
  <c r="G19" i="25"/>
  <c r="E69" i="7"/>
  <c r="F69" i="7" s="1"/>
  <c r="F72" i="7"/>
  <c r="T56" i="19"/>
  <c r="M21" i="7"/>
  <c r="N21" i="7" s="1"/>
  <c r="P90" i="5"/>
  <c r="P87" i="5" s="1"/>
  <c r="P65" i="5"/>
  <c r="H76" i="5"/>
  <c r="G120" i="5"/>
  <c r="R85" i="7"/>
  <c r="I120" i="5"/>
  <c r="J77" i="5"/>
  <c r="N65" i="5"/>
  <c r="N89" i="5"/>
  <c r="N87" i="5" s="1"/>
  <c r="N111" i="5"/>
  <c r="J109" i="5"/>
  <c r="X53" i="1"/>
  <c r="T6" i="14" s="1"/>
  <c r="AB53" i="1"/>
  <c r="X6" i="14" s="1"/>
  <c r="L149" i="19"/>
  <c r="G11" i="7"/>
  <c r="T149" i="19"/>
  <c r="O11" i="7"/>
  <c r="P11" i="7" s="1"/>
  <c r="AB111" i="11"/>
  <c r="F110" i="11"/>
  <c r="F108" i="11" s="1"/>
  <c r="AB60" i="11"/>
  <c r="F109" i="11"/>
  <c r="F53" i="11"/>
  <c r="AB53" i="11" s="1"/>
  <c r="AF28" i="5"/>
  <c r="O23" i="32"/>
  <c r="E97" i="7"/>
  <c r="F97" i="7" s="1"/>
  <c r="C37" i="7"/>
  <c r="D38" i="7"/>
  <c r="AB49" i="25"/>
  <c r="R48" i="25"/>
  <c r="H26" i="7"/>
  <c r="AB66" i="25"/>
  <c r="H69" i="7"/>
  <c r="T113" i="5"/>
  <c r="T91" i="5"/>
  <c r="J5" i="7"/>
  <c r="L103" i="19"/>
  <c r="L54" i="19" s="1"/>
  <c r="C31" i="2"/>
  <c r="C35" i="2"/>
  <c r="C13" i="2"/>
  <c r="C29" i="2"/>
  <c r="C23" i="2"/>
  <c r="C11" i="2"/>
  <c r="C17" i="2"/>
  <c r="C25" i="2"/>
  <c r="R149" i="19"/>
  <c r="M11" i="7"/>
  <c r="N11" i="7" s="1"/>
  <c r="Z4" i="11"/>
  <c r="Z5" i="11" s="1"/>
  <c r="Z54" i="11" s="1"/>
  <c r="Y96" i="7"/>
  <c r="Z96" i="7" s="1"/>
  <c r="O21" i="9"/>
  <c r="E32" i="7"/>
  <c r="M20" i="9"/>
  <c r="N69" i="7"/>
  <c r="I43" i="25"/>
  <c r="I26" i="25" s="1"/>
  <c r="I9" i="12" s="1"/>
  <c r="I65" i="25"/>
  <c r="I48" i="25" s="1"/>
  <c r="H24" i="14" s="1"/>
  <c r="H23" i="14" s="1"/>
  <c r="AB123" i="11"/>
  <c r="AB124" i="11" s="1"/>
  <c r="X124" i="11"/>
  <c r="X123" i="11"/>
  <c r="X101" i="11" s="1"/>
  <c r="X25" i="14" s="1"/>
  <c r="X23" i="14" s="1"/>
  <c r="X53" i="11"/>
  <c r="AB50" i="25"/>
  <c r="AB59" i="25"/>
  <c r="AB52" i="25"/>
  <c r="AB75" i="11"/>
  <c r="AB76" i="11" s="1"/>
  <c r="AA38" i="32"/>
  <c r="T32" i="14" s="1"/>
  <c r="V123" i="11"/>
  <c r="V101" i="11" s="1"/>
  <c r="V25" i="14" s="1"/>
  <c r="V124" i="11"/>
  <c r="V53" i="11"/>
  <c r="I26" i="7"/>
  <c r="J26" i="7" s="1"/>
  <c r="O10" i="7"/>
  <c r="T58" i="19"/>
  <c r="T148" i="19"/>
  <c r="T57" i="19"/>
  <c r="O27" i="7"/>
  <c r="N27" i="7"/>
  <c r="AD72" i="5"/>
  <c r="AE72" i="5"/>
  <c r="AC94" i="5"/>
  <c r="AC115" i="5"/>
  <c r="R73" i="5"/>
  <c r="Q116" i="5"/>
  <c r="R76" i="5"/>
  <c r="Q119" i="5"/>
  <c r="O15" i="8"/>
  <c r="Z101" i="5"/>
  <c r="Z123" i="5"/>
  <c r="N94" i="7"/>
  <c r="AE28" i="5"/>
  <c r="X89" i="5"/>
  <c r="X111" i="5" s="1"/>
  <c r="AD101" i="5"/>
  <c r="AD123" i="5" s="1"/>
  <c r="T90" i="5"/>
  <c r="T112" i="5"/>
  <c r="H103" i="19"/>
  <c r="H54" i="19" s="1"/>
  <c r="D22" i="7"/>
  <c r="Y117" i="5"/>
  <c r="Z74" i="5"/>
  <c r="H90" i="5"/>
  <c r="H112" i="5" s="1"/>
  <c r="H135" i="5" s="1"/>
  <c r="L21" i="7"/>
  <c r="S15" i="4"/>
  <c r="T15" i="4" s="1"/>
  <c r="T17" i="4" s="1"/>
  <c r="O10" i="2" s="1"/>
  <c r="X45" i="5"/>
  <c r="X132" i="11"/>
  <c r="U11" i="7"/>
  <c r="V11" i="7" s="1"/>
  <c r="Z149" i="19"/>
  <c r="AD149" i="19"/>
  <c r="Y11" i="7"/>
  <c r="Z11" i="7" s="1"/>
  <c r="Y5" i="7"/>
  <c r="H23" i="11"/>
  <c r="H27" i="7"/>
  <c r="H60" i="7"/>
  <c r="H21" i="7"/>
  <c r="H14" i="7"/>
  <c r="H34" i="11"/>
  <c r="H83" i="11" s="1"/>
  <c r="H29" i="7"/>
  <c r="H89" i="7"/>
  <c r="H28" i="7"/>
  <c r="H39" i="7"/>
  <c r="H80" i="7"/>
  <c r="H59" i="7"/>
  <c r="H16" i="7"/>
  <c r="H50" i="7"/>
  <c r="H27" i="11"/>
  <c r="H76" i="11" s="1"/>
  <c r="H125" i="11" s="1"/>
  <c r="H79" i="7"/>
  <c r="H51" i="7"/>
  <c r="H58" i="7"/>
  <c r="G4" i="7"/>
  <c r="H4" i="7" s="1"/>
  <c r="H36" i="11"/>
  <c r="H85" i="11" s="1"/>
  <c r="H134" i="11" s="1"/>
  <c r="H132" i="11" s="1"/>
  <c r="H101" i="11" s="1"/>
  <c r="H25" i="14" s="1"/>
  <c r="H42" i="7"/>
  <c r="H33" i="7"/>
  <c r="H63" i="7"/>
  <c r="H25" i="7"/>
  <c r="H17" i="7"/>
  <c r="H74" i="7"/>
  <c r="H36" i="7"/>
  <c r="H78" i="7"/>
  <c r="H46" i="11"/>
  <c r="H95" i="11" s="1"/>
  <c r="H65" i="7"/>
  <c r="H44" i="11"/>
  <c r="H45" i="7"/>
  <c r="H52" i="7"/>
  <c r="H61" i="7"/>
  <c r="H18" i="7"/>
  <c r="H64" i="7"/>
  <c r="H12" i="7"/>
  <c r="H83" i="7"/>
  <c r="H53" i="7"/>
  <c r="H13" i="7"/>
  <c r="H48" i="7"/>
  <c r="H23" i="7"/>
  <c r="H43" i="7"/>
  <c r="H68" i="7"/>
  <c r="H10" i="7"/>
  <c r="H110" i="7"/>
  <c r="H7" i="11"/>
  <c r="H56" i="11" s="1"/>
  <c r="H55" i="7"/>
  <c r="H71" i="7"/>
  <c r="H46" i="7"/>
  <c r="H47" i="7"/>
  <c r="H73" i="7"/>
  <c r="H94" i="7"/>
  <c r="H20" i="7"/>
  <c r="H56" i="7"/>
  <c r="H19" i="7"/>
  <c r="H72" i="7"/>
  <c r="W115" i="5"/>
  <c r="X72" i="5"/>
  <c r="L44" i="11"/>
  <c r="L85" i="7"/>
  <c r="L65" i="7"/>
  <c r="L51" i="7"/>
  <c r="L25" i="7"/>
  <c r="L46" i="11"/>
  <c r="L95" i="11" s="1"/>
  <c r="L28" i="7"/>
  <c r="L63" i="7"/>
  <c r="L53" i="7"/>
  <c r="L58" i="7"/>
  <c r="L16" i="7"/>
  <c r="L72" i="7"/>
  <c r="L69" i="7"/>
  <c r="L34" i="11"/>
  <c r="L83" i="11" s="1"/>
  <c r="L43" i="7"/>
  <c r="L78" i="7"/>
  <c r="L17" i="7"/>
  <c r="L36" i="11"/>
  <c r="L85" i="11" s="1"/>
  <c r="L134" i="11" s="1"/>
  <c r="L132" i="11" s="1"/>
  <c r="L52" i="7"/>
  <c r="L13" i="7"/>
  <c r="L74" i="7"/>
  <c r="K4" i="7"/>
  <c r="L4" i="7" s="1"/>
  <c r="L27" i="7"/>
  <c r="L39" i="7"/>
  <c r="L110" i="7"/>
  <c r="L23" i="11"/>
  <c r="L64" i="7"/>
  <c r="L47" i="7"/>
  <c r="L12" i="7"/>
  <c r="L12" i="11"/>
  <c r="L61" i="11" s="1"/>
  <c r="L45" i="7"/>
  <c r="L42" i="7"/>
  <c r="L59" i="7"/>
  <c r="L55" i="7"/>
  <c r="L23" i="7"/>
  <c r="L73" i="7"/>
  <c r="L46" i="7"/>
  <c r="L33" i="7"/>
  <c r="L80" i="7"/>
  <c r="L68" i="7"/>
  <c r="L71" i="7"/>
  <c r="L50" i="7"/>
  <c r="L79" i="7"/>
  <c r="L14" i="7"/>
  <c r="L89" i="7"/>
  <c r="L83" i="7"/>
  <c r="L20" i="7"/>
  <c r="L48" i="7"/>
  <c r="L36" i="7"/>
  <c r="L56" i="7"/>
  <c r="L7" i="11"/>
  <c r="L56" i="11" s="1"/>
  <c r="L60" i="7"/>
  <c r="L61" i="7"/>
  <c r="L27" i="11"/>
  <c r="L76" i="11" s="1"/>
  <c r="L125" i="11" s="1"/>
  <c r="R4" i="7"/>
  <c r="Q5" i="7"/>
  <c r="L61" i="19"/>
  <c r="E22" i="7"/>
  <c r="F22" i="7" s="1"/>
  <c r="AB119" i="5"/>
  <c r="W96" i="7"/>
  <c r="X96" i="7" s="1"/>
  <c r="X4" i="11"/>
  <c r="X5" i="11" s="1"/>
  <c r="X54" i="11" s="1"/>
  <c r="K139" i="5"/>
  <c r="Z56" i="1"/>
  <c r="Z53" i="1" s="1"/>
  <c r="V6" i="14" s="1"/>
  <c r="Z46" i="1"/>
  <c r="Q11" i="7"/>
  <c r="R11" i="7" s="1"/>
  <c r="V149" i="19"/>
  <c r="AE20" i="5"/>
  <c r="C9" i="2"/>
  <c r="N21" i="12"/>
  <c r="N4" i="12"/>
  <c r="H47" i="1"/>
  <c r="AF15" i="1"/>
  <c r="H37" i="1"/>
  <c r="X95" i="5"/>
  <c r="X117" i="5"/>
  <c r="S11" i="7"/>
  <c r="X149" i="19"/>
  <c r="V4" i="11"/>
  <c r="V5" i="11" s="1"/>
  <c r="V54" i="11" s="1"/>
  <c r="U96" i="7"/>
  <c r="V96" i="7" s="1"/>
  <c r="D97" i="7"/>
  <c r="AB63" i="25"/>
  <c r="S18" i="7"/>
  <c r="T18" i="7" s="1"/>
  <c r="S19" i="7"/>
  <c r="T19" i="7" s="1"/>
  <c r="G118" i="5"/>
  <c r="H74" i="5"/>
  <c r="L23" i="14"/>
  <c r="U122" i="5"/>
  <c r="V79" i="5"/>
  <c r="AE74" i="5"/>
  <c r="AC117" i="5"/>
  <c r="AD74" i="5"/>
  <c r="AC96" i="5"/>
  <c r="AF31" i="5"/>
  <c r="V100" i="5"/>
  <c r="V122" i="5" s="1"/>
  <c r="N72" i="5"/>
  <c r="M115" i="5"/>
  <c r="Q15" i="4"/>
  <c r="R15" i="4" s="1"/>
  <c r="V45" i="5"/>
  <c r="R103" i="19"/>
  <c r="R54" i="19" s="1"/>
  <c r="N23" i="7"/>
  <c r="S5" i="7"/>
  <c r="T4" i="7"/>
  <c r="T97" i="5"/>
  <c r="T119" i="5" s="1"/>
  <c r="K40" i="7"/>
  <c r="L40" i="7" s="1"/>
  <c r="L41" i="7"/>
  <c r="L65" i="5"/>
  <c r="L110" i="5"/>
  <c r="L133" i="5" s="1"/>
  <c r="L88" i="5"/>
  <c r="L87" i="5" s="1"/>
  <c r="AF66" i="5"/>
  <c r="V93" i="5"/>
  <c r="AF71" i="5"/>
  <c r="Q89" i="7"/>
  <c r="R123" i="11"/>
  <c r="R101" i="11" s="1"/>
  <c r="R25" i="14" s="1"/>
  <c r="R27" i="11"/>
  <c r="R76" i="11" s="1"/>
  <c r="R125" i="11" s="1"/>
  <c r="AB17" i="11"/>
  <c r="F13" i="11"/>
  <c r="F11" i="11" s="1"/>
  <c r="AA50" i="7"/>
  <c r="D50" i="7"/>
  <c r="U26" i="25"/>
  <c r="U9" i="12" s="1"/>
  <c r="C24" i="7"/>
  <c r="J55" i="19"/>
  <c r="AB51" i="25"/>
  <c r="W42" i="25"/>
  <c r="W26" i="25" s="1"/>
  <c r="W9" i="12" s="1"/>
  <c r="H148" i="19"/>
  <c r="H57" i="19"/>
  <c r="H58" i="19"/>
  <c r="AE58" i="19" s="1"/>
  <c r="AD151" i="19" s="1"/>
  <c r="H62" i="19"/>
  <c r="C10" i="7"/>
  <c r="AE52" i="19"/>
  <c r="V12" i="24"/>
  <c r="T13" i="24"/>
  <c r="T5" i="24" s="1"/>
  <c r="AF30" i="5"/>
  <c r="AA116" i="5"/>
  <c r="AE73" i="5"/>
  <c r="AB73" i="5"/>
  <c r="L73" i="5"/>
  <c r="K116" i="5"/>
  <c r="N75" i="5"/>
  <c r="M118" i="5"/>
  <c r="M120" i="5"/>
  <c r="N77" i="5"/>
  <c r="V94" i="5"/>
  <c r="V116" i="5" s="1"/>
  <c r="AA85" i="7"/>
  <c r="F85" i="7"/>
  <c r="AB103" i="19"/>
  <c r="AB54" i="19" s="1"/>
  <c r="V113" i="5"/>
  <c r="V91" i="5"/>
  <c r="AF91" i="5" s="1"/>
  <c r="AF69" i="5"/>
  <c r="AC100" i="5"/>
  <c r="AC121" i="5"/>
  <c r="AD78" i="5"/>
  <c r="AE78" i="5"/>
  <c r="AF67" i="5"/>
  <c r="W24" i="9"/>
  <c r="M41" i="7"/>
  <c r="X4" i="7"/>
  <c r="W5" i="7"/>
  <c r="S119" i="5"/>
  <c r="T76" i="5"/>
  <c r="AE76" i="5"/>
  <c r="AF20" i="5"/>
  <c r="E5" i="7"/>
  <c r="T53" i="1"/>
  <c r="P6" i="14" s="1"/>
  <c r="W11" i="7"/>
  <c r="AB149" i="19"/>
  <c r="U40" i="9"/>
  <c r="N31" i="14" s="1"/>
  <c r="D29" i="14"/>
  <c r="C15" i="2" l="1"/>
  <c r="C33" i="2"/>
  <c r="C19" i="2"/>
  <c r="C37" i="2"/>
  <c r="C27" i="2"/>
  <c r="G8" i="4"/>
  <c r="H8" i="4" s="1"/>
  <c r="G25" i="5" s="1"/>
  <c r="H7" i="4"/>
  <c r="G24" i="5" s="1"/>
  <c r="G10" i="5"/>
  <c r="H23" i="5"/>
  <c r="H10" i="5" s="1"/>
  <c r="H9" i="5"/>
  <c r="C76" i="7"/>
  <c r="D76" i="7" s="1"/>
  <c r="I144" i="5"/>
  <c r="K145" i="5"/>
  <c r="L145" i="5" s="1"/>
  <c r="I135" i="5"/>
  <c r="J135" i="5"/>
  <c r="Y24" i="9"/>
  <c r="O41" i="7"/>
  <c r="M133" i="5"/>
  <c r="N133" i="5"/>
  <c r="H46" i="1"/>
  <c r="AF47" i="1"/>
  <c r="H55" i="1"/>
  <c r="J55" i="1"/>
  <c r="J53" i="1" s="1"/>
  <c r="F6" i="14" s="1"/>
  <c r="N97" i="5"/>
  <c r="N119" i="5" s="1"/>
  <c r="U15" i="4"/>
  <c r="V15" i="4" s="1"/>
  <c r="V17" i="4" s="1"/>
  <c r="Q10" i="2" s="1"/>
  <c r="Z45" i="5"/>
  <c r="V68" i="5"/>
  <c r="AC118" i="5"/>
  <c r="AE96" i="5"/>
  <c r="H118" i="5"/>
  <c r="H141" i="5" s="1"/>
  <c r="H96" i="5"/>
  <c r="X5" i="7"/>
  <c r="L95" i="5"/>
  <c r="L117" i="5" s="1"/>
  <c r="AA10" i="7"/>
  <c r="D10" i="7"/>
  <c r="AF93" i="5"/>
  <c r="K5" i="7"/>
  <c r="X94" i="5"/>
  <c r="X70" i="5"/>
  <c r="X116" i="5"/>
  <c r="Q21" i="9"/>
  <c r="O20" i="9"/>
  <c r="G32" i="7"/>
  <c r="Q23" i="32"/>
  <c r="G97" i="7"/>
  <c r="AB101" i="5"/>
  <c r="AB123" i="5"/>
  <c r="L102" i="11"/>
  <c r="M10" i="12"/>
  <c r="AA23" i="7"/>
  <c r="AB23" i="7" s="1"/>
  <c r="D23" i="7"/>
  <c r="T87" i="5"/>
  <c r="Q18" i="7"/>
  <c r="R18" i="7" s="1"/>
  <c r="Q19" i="7"/>
  <c r="R19" i="7" s="1"/>
  <c r="O25" i="9"/>
  <c r="E44" i="7"/>
  <c r="F44" i="7" s="1"/>
  <c r="H87" i="5"/>
  <c r="AF57" i="1"/>
  <c r="AH57" i="1" s="1"/>
  <c r="D44" i="7"/>
  <c r="T96" i="5"/>
  <c r="T70" i="5"/>
  <c r="E19" i="7"/>
  <c r="F19" i="7" s="1"/>
  <c r="E18" i="7"/>
  <c r="F18" i="7" s="1"/>
  <c r="D88" i="7"/>
  <c r="D27" i="11"/>
  <c r="D76" i="11" s="1"/>
  <c r="D125" i="11" s="1"/>
  <c r="D7" i="11"/>
  <c r="D56" i="11" s="1"/>
  <c r="D14" i="7"/>
  <c r="D80" i="7"/>
  <c r="D71" i="7"/>
  <c r="D40" i="7"/>
  <c r="D20" i="7"/>
  <c r="D28" i="7"/>
  <c r="D45" i="7"/>
  <c r="D56" i="7"/>
  <c r="D34" i="11"/>
  <c r="D83" i="11" s="1"/>
  <c r="D44" i="11"/>
  <c r="D21" i="7"/>
  <c r="D52" i="7"/>
  <c r="D26" i="7"/>
  <c r="D55" i="7"/>
  <c r="D58" i="7"/>
  <c r="C4" i="7"/>
  <c r="D13" i="7"/>
  <c r="D17" i="7"/>
  <c r="D59" i="7"/>
  <c r="D53" i="7"/>
  <c r="C5" i="7"/>
  <c r="D73" i="7"/>
  <c r="D68" i="7"/>
  <c r="D64" i="7"/>
  <c r="D74" i="7"/>
  <c r="D29" i="7"/>
  <c r="D61" i="7"/>
  <c r="D27" i="7"/>
  <c r="D43" i="7"/>
  <c r="D41" i="7"/>
  <c r="D12" i="11"/>
  <c r="D61" i="11" s="1"/>
  <c r="D85" i="7"/>
  <c r="D63" i="7"/>
  <c r="D36" i="7"/>
  <c r="D36" i="11"/>
  <c r="D85" i="11" s="1"/>
  <c r="D134" i="11" s="1"/>
  <c r="D132" i="11" s="1"/>
  <c r="D110" i="7"/>
  <c r="D47" i="7"/>
  <c r="D79" i="7"/>
  <c r="D25" i="7"/>
  <c r="D60" i="7"/>
  <c r="D48" i="7"/>
  <c r="D46" i="11"/>
  <c r="D95" i="11" s="1"/>
  <c r="D51" i="7"/>
  <c r="D78" i="7"/>
  <c r="AA3" i="7"/>
  <c r="AB85" i="7" s="1"/>
  <c r="D33" i="7"/>
  <c r="D42" i="7"/>
  <c r="D94" i="7"/>
  <c r="D39" i="7"/>
  <c r="D12" i="7"/>
  <c r="D89" i="7"/>
  <c r="D83" i="7"/>
  <c r="D72" i="7"/>
  <c r="D23" i="11"/>
  <c r="D16" i="7"/>
  <c r="D46" i="7"/>
  <c r="Z96" i="5"/>
  <c r="Z92" i="5" s="1"/>
  <c r="Z118" i="5"/>
  <c r="Z70" i="5"/>
  <c r="Z114" i="5" s="1"/>
  <c r="F5" i="7"/>
  <c r="E24" i="7"/>
  <c r="F24" i="7" s="1"/>
  <c r="L55" i="19"/>
  <c r="N94" i="5"/>
  <c r="N92" i="5" s="1"/>
  <c r="N116" i="5"/>
  <c r="N70" i="5"/>
  <c r="AF37" i="1"/>
  <c r="AF36" i="1" s="1"/>
  <c r="H36" i="1"/>
  <c r="E6" i="12" s="1"/>
  <c r="X97" i="5"/>
  <c r="X119" i="5"/>
  <c r="AF75" i="5"/>
  <c r="D101" i="11"/>
  <c r="F10" i="7"/>
  <c r="K115" i="5"/>
  <c r="L72" i="5"/>
  <c r="P101" i="5"/>
  <c r="P92" i="5" s="1"/>
  <c r="P70" i="5"/>
  <c r="P166" i="19"/>
  <c r="L15" i="14" s="1"/>
  <c r="N155" i="19"/>
  <c r="AE94" i="5"/>
  <c r="AE92" i="5" s="1"/>
  <c r="AE84" i="5" s="1"/>
  <c r="AC116" i="5"/>
  <c r="AB48" i="25"/>
  <c r="Z10" i="7"/>
  <c r="AA34" i="11" s="1"/>
  <c r="AE9" i="24"/>
  <c r="V101" i="5"/>
  <c r="AF101" i="5" s="1"/>
  <c r="G5" i="7"/>
  <c r="AF79" i="5"/>
  <c r="Q27" i="7"/>
  <c r="P27" i="7"/>
  <c r="W10" i="12"/>
  <c r="V102" i="11"/>
  <c r="O21" i="7"/>
  <c r="P21" i="7" s="1"/>
  <c r="V56" i="19"/>
  <c r="E65" i="25"/>
  <c r="AB65" i="25" s="1"/>
  <c r="M40" i="7"/>
  <c r="N40" i="7" s="1"/>
  <c r="N41" i="7"/>
  <c r="N99" i="5"/>
  <c r="N121" i="5" s="1"/>
  <c r="C19" i="7"/>
  <c r="C18" i="7"/>
  <c r="AE57" i="19"/>
  <c r="AD150" i="19" s="1"/>
  <c r="D24" i="7"/>
  <c r="R89" i="7"/>
  <c r="AA89" i="7"/>
  <c r="T5" i="7"/>
  <c r="G96" i="7"/>
  <c r="H96" i="7" s="1"/>
  <c r="H4" i="11"/>
  <c r="H5" i="11" s="1"/>
  <c r="H54" i="11" s="1"/>
  <c r="C82" i="7"/>
  <c r="Q15" i="8"/>
  <c r="AD94" i="5"/>
  <c r="AF72" i="5"/>
  <c r="AD116" i="5"/>
  <c r="AD70" i="5"/>
  <c r="E48" i="25"/>
  <c r="D24" i="14" s="1"/>
  <c r="H11" i="7"/>
  <c r="H98" i="5"/>
  <c r="H120" i="5"/>
  <c r="H143" i="5" s="1"/>
  <c r="R65" i="5"/>
  <c r="R89" i="5"/>
  <c r="R87" i="5" s="1"/>
  <c r="R96" i="5"/>
  <c r="R118" i="5" s="1"/>
  <c r="R10" i="7"/>
  <c r="D69" i="7"/>
  <c r="V154" i="19"/>
  <c r="Q15" i="7"/>
  <c r="R15" i="7" s="1"/>
  <c r="V153" i="19"/>
  <c r="X165" i="19" s="1"/>
  <c r="T14" i="14" s="1"/>
  <c r="X164" i="19"/>
  <c r="T13" i="14" s="1"/>
  <c r="R94" i="5"/>
  <c r="R70" i="5"/>
  <c r="I10" i="12"/>
  <c r="H102" i="11"/>
  <c r="M136" i="5"/>
  <c r="N136" i="5"/>
  <c r="AE100" i="5"/>
  <c r="AC122" i="5"/>
  <c r="AF73" i="5"/>
  <c r="AB70" i="5"/>
  <c r="AB95" i="5"/>
  <c r="AB117" i="5"/>
  <c r="AB45" i="5"/>
  <c r="W15" i="4"/>
  <c r="X15" i="4" s="1"/>
  <c r="X17" i="4" s="1"/>
  <c r="S10" i="2" s="1"/>
  <c r="X68" i="5"/>
  <c r="D37" i="7"/>
  <c r="G10" i="12"/>
  <c r="F102" i="11"/>
  <c r="N109" i="5"/>
  <c r="P109" i="5"/>
  <c r="M18" i="7"/>
  <c r="N18" i="7" s="1"/>
  <c r="M19" i="7"/>
  <c r="N19" i="7" s="1"/>
  <c r="Z164" i="19"/>
  <c r="V13" i="14" s="1"/>
  <c r="S15" i="7"/>
  <c r="T15" i="7" s="1"/>
  <c r="X154" i="19"/>
  <c r="X153" i="19"/>
  <c r="AA69" i="7"/>
  <c r="AB69" i="7" s="1"/>
  <c r="K138" i="5"/>
  <c r="AD164" i="19"/>
  <c r="Z13" i="14" s="1"/>
  <c r="AB153" i="19"/>
  <c r="AD165" i="19" s="1"/>
  <c r="Z14" i="14" s="1"/>
  <c r="AB154" i="19"/>
  <c r="W15" i="7"/>
  <c r="X15" i="7" s="1"/>
  <c r="W64" i="25"/>
  <c r="W48" i="25" s="1"/>
  <c r="V24" i="14" s="1"/>
  <c r="V23" i="14" s="1"/>
  <c r="V70" i="5"/>
  <c r="L109" i="5"/>
  <c r="R154" i="19"/>
  <c r="M15" i="7"/>
  <c r="N15" i="7" s="1"/>
  <c r="R153" i="19"/>
  <c r="T165" i="19" s="1"/>
  <c r="P14" i="14" s="1"/>
  <c r="T164" i="19"/>
  <c r="P13" i="14" s="1"/>
  <c r="P4" i="12"/>
  <c r="P21" i="12"/>
  <c r="L4" i="11"/>
  <c r="L5" i="11" s="1"/>
  <c r="L54" i="11" s="1"/>
  <c r="K96" i="7"/>
  <c r="L96" i="7" s="1"/>
  <c r="Z5" i="7"/>
  <c r="H154" i="19"/>
  <c r="AE54" i="19"/>
  <c r="C15" i="7"/>
  <c r="C9" i="7" s="1"/>
  <c r="J164" i="19"/>
  <c r="F13" i="14" s="1"/>
  <c r="H153" i="19"/>
  <c r="J165" i="19" s="1"/>
  <c r="F14" i="14" s="1"/>
  <c r="R98" i="5"/>
  <c r="R120" i="5" s="1"/>
  <c r="Y10" i="12"/>
  <c r="X102" i="11"/>
  <c r="G15" i="7"/>
  <c r="H15" i="7" s="1"/>
  <c r="L153" i="19"/>
  <c r="N165" i="19" s="1"/>
  <c r="J14" i="14" s="1"/>
  <c r="N164" i="19"/>
  <c r="J13" i="14" s="1"/>
  <c r="L154" i="19"/>
  <c r="J99" i="5"/>
  <c r="J92" i="5" s="1"/>
  <c r="J121" i="5"/>
  <c r="J144" i="5" s="1"/>
  <c r="J70" i="5"/>
  <c r="P112" i="5"/>
  <c r="G42" i="25"/>
  <c r="G26" i="25" s="1"/>
  <c r="G9" i="12" s="1"/>
  <c r="G64" i="25"/>
  <c r="G48" i="25" s="1"/>
  <c r="F24" i="14" s="1"/>
  <c r="F23" i="14" s="1"/>
  <c r="O22" i="9"/>
  <c r="E35" i="7"/>
  <c r="M29" i="7"/>
  <c r="L29" i="7"/>
  <c r="K26" i="7"/>
  <c r="L26" i="7" s="1"/>
  <c r="V5" i="7"/>
  <c r="AF77" i="5"/>
  <c r="P154" i="19"/>
  <c r="K15" i="7"/>
  <c r="L15" i="7" s="1"/>
  <c r="R164" i="19"/>
  <c r="N13" i="14" s="1"/>
  <c r="P153" i="19"/>
  <c r="R165" i="19" s="1"/>
  <c r="N14" i="14" s="1"/>
  <c r="G37" i="7"/>
  <c r="H37" i="7" s="1"/>
  <c r="H38" i="7"/>
  <c r="AB65" i="7"/>
  <c r="AF56" i="1"/>
  <c r="AA11" i="7"/>
  <c r="AB11" i="7" s="1"/>
  <c r="D11" i="7"/>
  <c r="N52" i="7"/>
  <c r="N71" i="7"/>
  <c r="N55" i="7"/>
  <c r="N83" i="7"/>
  <c r="N63" i="7"/>
  <c r="N12" i="7"/>
  <c r="N79" i="7"/>
  <c r="N110" i="7"/>
  <c r="N36" i="7"/>
  <c r="N28" i="7"/>
  <c r="N25" i="7"/>
  <c r="N17" i="7"/>
  <c r="N43" i="7"/>
  <c r="N89" i="7"/>
  <c r="N39" i="7"/>
  <c r="N13" i="7"/>
  <c r="N14" i="7"/>
  <c r="N50" i="7"/>
  <c r="N36" i="11"/>
  <c r="N85" i="11" s="1"/>
  <c r="N134" i="11" s="1"/>
  <c r="N132" i="11" s="1"/>
  <c r="N47" i="7"/>
  <c r="N33" i="7"/>
  <c r="N59" i="7"/>
  <c r="N20" i="7"/>
  <c r="N73" i="7"/>
  <c r="N12" i="11"/>
  <c r="N61" i="11" s="1"/>
  <c r="N58" i="7"/>
  <c r="N23" i="11"/>
  <c r="N65" i="7"/>
  <c r="N64" i="7"/>
  <c r="N16" i="7"/>
  <c r="N68" i="7"/>
  <c r="N46" i="7"/>
  <c r="N78" i="7"/>
  <c r="M4" i="7"/>
  <c r="N4" i="7" s="1"/>
  <c r="N45" i="7"/>
  <c r="N60" i="7"/>
  <c r="N42" i="7"/>
  <c r="N53" i="7"/>
  <c r="N80" i="7"/>
  <c r="N74" i="7"/>
  <c r="N46" i="11"/>
  <c r="N95" i="11" s="1"/>
  <c r="M5" i="7"/>
  <c r="N48" i="7"/>
  <c r="N85" i="7"/>
  <c r="N61" i="7"/>
  <c r="N56" i="7"/>
  <c r="N51" i="7"/>
  <c r="N72" i="7"/>
  <c r="N27" i="11"/>
  <c r="N76" i="11" s="1"/>
  <c r="N125" i="11" s="1"/>
  <c r="N44" i="11"/>
  <c r="N34" i="11"/>
  <c r="N83" i="11" s="1"/>
  <c r="N7" i="11"/>
  <c r="N56" i="11" s="1"/>
  <c r="I146" i="5"/>
  <c r="J146" i="5" s="1"/>
  <c r="O22" i="32"/>
  <c r="E90" i="7"/>
  <c r="F90" i="7" s="1"/>
  <c r="S23" i="9"/>
  <c r="I38" i="7"/>
  <c r="H40" i="7"/>
  <c r="H111" i="5"/>
  <c r="H134" i="5" s="1"/>
  <c r="V10" i="7"/>
  <c r="T100" i="5"/>
  <c r="T122" i="5"/>
  <c r="D90" i="7"/>
  <c r="K19" i="7"/>
  <c r="L19" i="7" s="1"/>
  <c r="K18" i="7"/>
  <c r="L18" i="7" s="1"/>
  <c r="T155" i="19"/>
  <c r="V166" i="19"/>
  <c r="R15" i="14" s="1"/>
  <c r="T11" i="7"/>
  <c r="O18" i="7"/>
  <c r="P18" i="7" s="1"/>
  <c r="O19" i="7"/>
  <c r="P19" i="7" s="1"/>
  <c r="T98" i="5"/>
  <c r="AF98" i="5" s="1"/>
  <c r="AF76" i="5"/>
  <c r="X12" i="24"/>
  <c r="V13" i="24"/>
  <c r="V5" i="24" s="1"/>
  <c r="N61" i="19"/>
  <c r="G22" i="7"/>
  <c r="AB61" i="11"/>
  <c r="E15" i="7"/>
  <c r="F15" i="7" s="1"/>
  <c r="J153" i="19"/>
  <c r="L165" i="19" s="1"/>
  <c r="H14" i="14" s="1"/>
  <c r="L164" i="19"/>
  <c r="H13" i="14" s="1"/>
  <c r="J154" i="19"/>
  <c r="Y19" i="7"/>
  <c r="Z19" i="7" s="1"/>
  <c r="Y18" i="7"/>
  <c r="Z18" i="7" s="1"/>
  <c r="C34" i="7"/>
  <c r="D35" i="7"/>
  <c r="Q10" i="12"/>
  <c r="P102" i="11"/>
  <c r="D31" i="7"/>
  <c r="N10" i="7"/>
  <c r="X11" i="7"/>
  <c r="AD100" i="5"/>
  <c r="AF78" i="5"/>
  <c r="AD122" i="5"/>
  <c r="AB11" i="11"/>
  <c r="AB12" i="11" s="1"/>
  <c r="F12" i="11"/>
  <c r="F61" i="11" s="1"/>
  <c r="E96" i="7"/>
  <c r="F96" i="7" s="1"/>
  <c r="F4" i="11"/>
  <c r="F5" i="11" s="1"/>
  <c r="F54" i="11" s="1"/>
  <c r="V115" i="5"/>
  <c r="AF74" i="5"/>
  <c r="AD96" i="5"/>
  <c r="AF96" i="5" s="1"/>
  <c r="C7" i="2"/>
  <c r="R5" i="7"/>
  <c r="AF88" i="5"/>
  <c r="R117" i="5"/>
  <c r="R95" i="5"/>
  <c r="P10" i="7"/>
  <c r="E31" i="7"/>
  <c r="F32" i="7"/>
  <c r="AB108" i="11"/>
  <c r="AB109" i="11" s="1"/>
  <c r="F101" i="11"/>
  <c r="F25" i="14" s="1"/>
  <c r="AD146" i="19"/>
  <c r="Z8" i="14" s="1"/>
  <c r="U15" i="7"/>
  <c r="V15" i="7" s="1"/>
  <c r="Z153" i="19"/>
  <c r="AB165" i="19" s="1"/>
  <c r="X14" i="14" s="1"/>
  <c r="AB164" i="19"/>
  <c r="X13" i="14" s="1"/>
  <c r="Z154" i="19"/>
  <c r="T111" i="5"/>
  <c r="V97" i="5"/>
  <c r="V119" i="5" s="1"/>
  <c r="H95" i="5"/>
  <c r="H92" i="5" s="1"/>
  <c r="H70" i="5"/>
  <c r="H114" i="5" s="1"/>
  <c r="H117" i="5"/>
  <c r="H140" i="5" s="1"/>
  <c r="O21" i="32"/>
  <c r="M20" i="32"/>
  <c r="E88" i="7"/>
  <c r="H109" i="5"/>
  <c r="U18" i="7"/>
  <c r="V18" i="7" s="1"/>
  <c r="U19" i="7"/>
  <c r="V19" i="7" s="1"/>
  <c r="AB42" i="25"/>
  <c r="AB26" i="25" s="1"/>
  <c r="E26" i="25"/>
  <c r="E9" i="12" s="1"/>
  <c r="J11" i="7"/>
  <c r="L97" i="5"/>
  <c r="L119" i="5"/>
  <c r="L142" i="5" s="1"/>
  <c r="S64" i="25"/>
  <c r="S48" i="25" s="1"/>
  <c r="R24" i="14" s="1"/>
  <c r="R23" i="14" s="1"/>
  <c r="L10" i="7"/>
  <c r="E77" i="7"/>
  <c r="S16" i="8"/>
  <c r="AB31" i="14"/>
  <c r="D39" i="14"/>
  <c r="G12" i="5" l="1"/>
  <c r="H25" i="5"/>
  <c r="H12" i="5" s="1"/>
  <c r="H24" i="5"/>
  <c r="H11" i="5" s="1"/>
  <c r="G11" i="5"/>
  <c r="K144" i="5"/>
  <c r="L144" i="5" s="1"/>
  <c r="D9" i="7"/>
  <c r="L146" i="5"/>
  <c r="K146" i="5"/>
  <c r="M145" i="5"/>
  <c r="N145" i="5"/>
  <c r="H5" i="7"/>
  <c r="P114" i="5"/>
  <c r="D25" i="14"/>
  <c r="N120" i="11"/>
  <c r="D4" i="11"/>
  <c r="C96" i="7"/>
  <c r="AB23" i="11"/>
  <c r="T92" i="5"/>
  <c r="I97" i="7"/>
  <c r="J97" i="7" s="1"/>
  <c r="S23" i="32"/>
  <c r="H53" i="1"/>
  <c r="D6" i="14" s="1"/>
  <c r="AF55" i="1"/>
  <c r="AF53" i="1" s="1"/>
  <c r="AA24" i="9"/>
  <c r="Q41" i="7"/>
  <c r="R4" i="12"/>
  <c r="R21" i="12"/>
  <c r="AF95" i="5"/>
  <c r="AB92" i="5"/>
  <c r="R109" i="5"/>
  <c r="S27" i="7"/>
  <c r="R27" i="7"/>
  <c r="V123" i="5"/>
  <c r="P123" i="5"/>
  <c r="N114" i="5"/>
  <c r="AB34" i="11"/>
  <c r="AB79" i="7"/>
  <c r="AB74" i="7"/>
  <c r="AB36" i="7"/>
  <c r="AB45" i="7"/>
  <c r="AB68" i="7"/>
  <c r="AB46" i="11"/>
  <c r="AB67" i="7"/>
  <c r="AB103" i="7"/>
  <c r="AB49" i="7"/>
  <c r="AB87" i="7"/>
  <c r="AB47" i="7"/>
  <c r="AB48" i="7"/>
  <c r="AB46" i="7"/>
  <c r="AB104" i="11"/>
  <c r="AB17" i="7"/>
  <c r="AB44" i="11"/>
  <c r="AB64" i="7"/>
  <c r="AB14" i="7"/>
  <c r="AB63" i="7"/>
  <c r="AB13" i="7"/>
  <c r="AB98" i="7"/>
  <c r="AB39" i="7"/>
  <c r="AB95" i="11"/>
  <c r="AB62" i="7"/>
  <c r="AB12" i="7"/>
  <c r="AB99" i="7"/>
  <c r="AB91" i="7"/>
  <c r="AB25" i="7"/>
  <c r="AB7" i="11"/>
  <c r="AB112" i="7"/>
  <c r="AB43" i="7"/>
  <c r="AB109" i="7"/>
  <c r="AB92" i="7"/>
  <c r="AB70" i="7"/>
  <c r="AB33" i="7"/>
  <c r="AB108" i="7"/>
  <c r="AB95" i="7"/>
  <c r="AB71" i="7"/>
  <c r="AB54" i="7"/>
  <c r="AB20" i="7"/>
  <c r="AB59" i="7"/>
  <c r="AB78" i="7"/>
  <c r="AB56" i="11"/>
  <c r="AB100" i="7"/>
  <c r="AB110" i="7"/>
  <c r="AB80" i="7"/>
  <c r="AB66" i="7"/>
  <c r="AB105" i="7"/>
  <c r="AB16" i="7"/>
  <c r="AB42" i="7"/>
  <c r="AB61" i="7"/>
  <c r="AB28" i="7"/>
  <c r="AB57" i="7"/>
  <c r="AB101" i="7"/>
  <c r="AB86" i="7"/>
  <c r="AB102" i="7"/>
  <c r="AB93" i="11"/>
  <c r="AB60" i="7"/>
  <c r="AB93" i="7"/>
  <c r="AB52" i="7"/>
  <c r="AB94" i="7"/>
  <c r="AB53" i="7"/>
  <c r="AB56" i="7"/>
  <c r="AB27" i="11"/>
  <c r="AB51" i="7"/>
  <c r="AB58" i="7"/>
  <c r="AB55" i="7"/>
  <c r="AB83" i="7"/>
  <c r="AB73" i="7"/>
  <c r="AB36" i="11"/>
  <c r="AB72" i="7"/>
  <c r="D5" i="7"/>
  <c r="AA5" i="7"/>
  <c r="AB5" i="7" s="1"/>
  <c r="H32" i="7"/>
  <c r="G31" i="7"/>
  <c r="V112" i="5"/>
  <c r="V65" i="5"/>
  <c r="V90" i="5"/>
  <c r="V87" i="5" s="1"/>
  <c r="AH55" i="1"/>
  <c r="AH53" i="1" s="1"/>
  <c r="D17" i="3" s="1"/>
  <c r="D16" i="3" s="1"/>
  <c r="AF46" i="1"/>
  <c r="AH56" i="1"/>
  <c r="M96" i="7"/>
  <c r="N96" i="7" s="1"/>
  <c r="N4" i="11"/>
  <c r="N5" i="11" s="1"/>
  <c r="N54" i="11" s="1"/>
  <c r="AB24" i="14"/>
  <c r="I140" i="5"/>
  <c r="J140" i="5"/>
  <c r="H137" i="5"/>
  <c r="C40" i="2"/>
  <c r="C8" i="2"/>
  <c r="AF89" i="5"/>
  <c r="Z165" i="19"/>
  <c r="V14" i="14" s="1"/>
  <c r="AB114" i="5"/>
  <c r="R114" i="5"/>
  <c r="R111" i="5"/>
  <c r="AA18" i="7"/>
  <c r="AB18" i="7" s="1"/>
  <c r="D18" i="7"/>
  <c r="X56" i="19"/>
  <c r="Q21" i="7"/>
  <c r="R21" i="7" s="1"/>
  <c r="AB64" i="25"/>
  <c r="V92" i="5"/>
  <c r="Y15" i="4"/>
  <c r="Z15" i="4" s="1"/>
  <c r="Z17" i="4" s="1"/>
  <c r="U10" i="2" s="1"/>
  <c r="Z68" i="5"/>
  <c r="AD45" i="5"/>
  <c r="V155" i="19"/>
  <c r="V146" i="19" s="1"/>
  <c r="R8" i="14" s="1"/>
  <c r="X166" i="19"/>
  <c r="T15" i="14" s="1"/>
  <c r="D34" i="7"/>
  <c r="N5" i="7"/>
  <c r="M142" i="5"/>
  <c r="N142" i="5"/>
  <c r="AD118" i="5"/>
  <c r="P61" i="19"/>
  <c r="I22" i="7"/>
  <c r="J114" i="5"/>
  <c r="AB155" i="19"/>
  <c r="AD166" i="19"/>
  <c r="Z15" i="14" s="1"/>
  <c r="X155" i="19"/>
  <c r="X146" i="19" s="1"/>
  <c r="T8" i="14" s="1"/>
  <c r="Z166" i="19"/>
  <c r="V15" i="14" s="1"/>
  <c r="R92" i="5"/>
  <c r="J146" i="19"/>
  <c r="F8" i="14" s="1"/>
  <c r="I143" i="5"/>
  <c r="J143" i="5" s="1"/>
  <c r="AA19" i="7"/>
  <c r="AB19" i="7" s="1"/>
  <c r="D19" i="7"/>
  <c r="L116" i="5"/>
  <c r="L139" i="5" s="1"/>
  <c r="L94" i="5"/>
  <c r="L92" i="5" s="1"/>
  <c r="L70" i="5"/>
  <c r="AB132" i="11"/>
  <c r="AB133" i="11" s="1"/>
  <c r="S21" i="9"/>
  <c r="I32" i="7"/>
  <c r="O133" i="5"/>
  <c r="AB54" i="11"/>
  <c r="V114" i="5"/>
  <c r="AB14" i="14"/>
  <c r="X90" i="5"/>
  <c r="X87" i="5" s="1"/>
  <c r="X65" i="5"/>
  <c r="R116" i="5"/>
  <c r="AF94" i="5"/>
  <c r="AF92" i="5" s="1"/>
  <c r="AD92" i="5"/>
  <c r="AD114" i="5" s="1"/>
  <c r="AF97" i="5"/>
  <c r="N55" i="19"/>
  <c r="G24" i="7"/>
  <c r="L62" i="19"/>
  <c r="AB10" i="7"/>
  <c r="AB50" i="7"/>
  <c r="J166" i="19"/>
  <c r="F15" i="14" s="1"/>
  <c r="H155" i="19"/>
  <c r="L166" i="19"/>
  <c r="H15" i="14" s="1"/>
  <c r="J155" i="19"/>
  <c r="J134" i="5"/>
  <c r="I134" i="5"/>
  <c r="I132" i="5"/>
  <c r="H132" i="5"/>
  <c r="F88" i="7"/>
  <c r="E84" i="7"/>
  <c r="F84" i="7" s="1"/>
  <c r="AF100" i="5"/>
  <c r="Z12" i="24"/>
  <c r="X13" i="24"/>
  <c r="X5" i="24" s="1"/>
  <c r="O29" i="7"/>
  <c r="N29" i="7"/>
  <c r="M26" i="7"/>
  <c r="N26" i="7" s="1"/>
  <c r="AB13" i="14"/>
  <c r="R155" i="19"/>
  <c r="T166" i="19"/>
  <c r="P15" i="14" s="1"/>
  <c r="E82" i="7"/>
  <c r="S15" i="8"/>
  <c r="AB89" i="7"/>
  <c r="T167" i="19"/>
  <c r="P16" i="14" s="1"/>
  <c r="E9" i="7"/>
  <c r="F9" i="7" s="1"/>
  <c r="Q25" i="9"/>
  <c r="G44" i="7"/>
  <c r="I141" i="5"/>
  <c r="J141" i="5" s="1"/>
  <c r="K135" i="5"/>
  <c r="L135" i="5"/>
  <c r="U16" i="8"/>
  <c r="G77" i="7"/>
  <c r="R166" i="19"/>
  <c r="N15" i="14" s="1"/>
  <c r="P155" i="19"/>
  <c r="P146" i="19" s="1"/>
  <c r="L8" i="14" s="1"/>
  <c r="E34" i="7"/>
  <c r="F34" i="7" s="1"/>
  <c r="F35" i="7"/>
  <c r="L146" i="19"/>
  <c r="H8" i="14" s="1"/>
  <c r="AA15" i="7"/>
  <c r="AB15" i="7" s="1"/>
  <c r="D15" i="7"/>
  <c r="AF99" i="5"/>
  <c r="O136" i="5"/>
  <c r="P136" i="5" s="1"/>
  <c r="C81" i="7"/>
  <c r="D82" i="7"/>
  <c r="D4" i="7"/>
  <c r="AA4" i="7"/>
  <c r="AB4" i="7" s="1"/>
  <c r="T118" i="5"/>
  <c r="X92" i="5"/>
  <c r="X114" i="5" s="1"/>
  <c r="N146" i="19"/>
  <c r="J8" i="14" s="1"/>
  <c r="U23" i="9"/>
  <c r="K38" i="7"/>
  <c r="N166" i="19"/>
  <c r="J15" i="14" s="1"/>
  <c r="L155" i="19"/>
  <c r="H22" i="7"/>
  <c r="C30" i="7"/>
  <c r="Q22" i="32"/>
  <c r="G90" i="7"/>
  <c r="H90" i="7" s="1"/>
  <c r="F77" i="7"/>
  <c r="E76" i="7"/>
  <c r="F76" i="7" s="1"/>
  <c r="Q21" i="32"/>
  <c r="G88" i="7"/>
  <c r="O20" i="32"/>
  <c r="AB166" i="19"/>
  <c r="X15" i="14" s="1"/>
  <c r="Z155" i="19"/>
  <c r="Z146" i="19" s="1"/>
  <c r="V8" i="14" s="1"/>
  <c r="E30" i="7"/>
  <c r="F30" i="7" s="1"/>
  <c r="F31" i="7"/>
  <c r="T120" i="5"/>
  <c r="I37" i="7"/>
  <c r="J37" i="7" s="1"/>
  <c r="J38" i="7"/>
  <c r="Q22" i="9"/>
  <c r="G35" i="7"/>
  <c r="T146" i="19"/>
  <c r="P8" i="14" s="1"/>
  <c r="L138" i="5"/>
  <c r="AA15" i="4"/>
  <c r="AB15" i="4" s="1"/>
  <c r="AB17" i="4" s="1"/>
  <c r="W10" i="2" s="1"/>
  <c r="AB68" i="5"/>
  <c r="G9" i="7"/>
  <c r="H9" i="7" s="1"/>
  <c r="T114" i="5"/>
  <c r="T109" i="5"/>
  <c r="H97" i="7"/>
  <c r="L5" i="7"/>
  <c r="O40" i="7"/>
  <c r="P41" i="7"/>
  <c r="AB146" i="19"/>
  <c r="X8" i="14" s="1"/>
  <c r="Q136" i="5" l="1"/>
  <c r="R136" i="5"/>
  <c r="K141" i="5"/>
  <c r="L141" i="5"/>
  <c r="L143" i="5"/>
  <c r="K143" i="5"/>
  <c r="N144" i="5"/>
  <c r="M144" i="5"/>
  <c r="U21" i="9"/>
  <c r="K32" i="7"/>
  <c r="H88" i="7"/>
  <c r="G84" i="7"/>
  <c r="H84" i="7" s="1"/>
  <c r="L38" i="7"/>
  <c r="K37" i="7"/>
  <c r="Z56" i="19"/>
  <c r="S21" i="7"/>
  <c r="AC24" i="9"/>
  <c r="S41" i="7"/>
  <c r="N146" i="5"/>
  <c r="M146" i="5"/>
  <c r="Q20" i="32"/>
  <c r="S21" i="32"/>
  <c r="I88" i="7"/>
  <c r="W23" i="9"/>
  <c r="M38" i="7"/>
  <c r="D81" i="7"/>
  <c r="C75" i="7"/>
  <c r="X112" i="5"/>
  <c r="L114" i="5"/>
  <c r="O142" i="5"/>
  <c r="P142" i="5"/>
  <c r="AB15" i="14"/>
  <c r="AB65" i="5"/>
  <c r="AB90" i="5"/>
  <c r="AB87" i="5" s="1"/>
  <c r="AB112" i="5"/>
  <c r="G76" i="7"/>
  <c r="H76" i="7" s="1"/>
  <c r="H77" i="7"/>
  <c r="H44" i="7"/>
  <c r="U15" i="8"/>
  <c r="G82" i="7"/>
  <c r="Q29" i="7"/>
  <c r="P29" i="7"/>
  <c r="O26" i="7"/>
  <c r="P26" i="7" s="1"/>
  <c r="AD68" i="5"/>
  <c r="AC15" i="4"/>
  <c r="AD15" i="4" s="1"/>
  <c r="AD17" i="4" s="1"/>
  <c r="Y10" i="2" s="1"/>
  <c r="AB6" i="14"/>
  <c r="P40" i="7"/>
  <c r="K134" i="5"/>
  <c r="L134" i="5"/>
  <c r="K132" i="5"/>
  <c r="S22" i="9"/>
  <c r="I35" i="7"/>
  <c r="I77" i="7"/>
  <c r="W16" i="8"/>
  <c r="S25" i="9"/>
  <c r="I44" i="7"/>
  <c r="J44" i="7" s="1"/>
  <c r="E81" i="7"/>
  <c r="F82" i="7"/>
  <c r="J132" i="5"/>
  <c r="I31" i="7"/>
  <c r="J32" i="7"/>
  <c r="M139" i="5"/>
  <c r="N139" i="5" s="1"/>
  <c r="Z167" i="19"/>
  <c r="V16" i="14" s="1"/>
  <c r="Z112" i="5"/>
  <c r="Z90" i="5"/>
  <c r="Z87" i="5" s="1"/>
  <c r="Z65" i="5"/>
  <c r="G30" i="7"/>
  <c r="H30" i="7" s="1"/>
  <c r="H31" i="7"/>
  <c r="M138" i="5"/>
  <c r="N138" i="5"/>
  <c r="D96" i="7"/>
  <c r="AA96" i="7"/>
  <c r="AB96" i="7" s="1"/>
  <c r="C84" i="7"/>
  <c r="N135" i="5"/>
  <c r="M135" i="5"/>
  <c r="Q20" i="9"/>
  <c r="T27" i="7"/>
  <c r="U27" i="7"/>
  <c r="D5" i="11"/>
  <c r="D54" i="11" s="1"/>
  <c r="AB4" i="11"/>
  <c r="AB5" i="11" s="1"/>
  <c r="I90" i="7"/>
  <c r="J90" i="7" s="1"/>
  <c r="S22" i="32"/>
  <c r="H24" i="7"/>
  <c r="P133" i="5"/>
  <c r="J22" i="7"/>
  <c r="I137" i="5"/>
  <c r="F30" i="14" s="1"/>
  <c r="AF70" i="5"/>
  <c r="T4" i="12"/>
  <c r="T21" i="12"/>
  <c r="N101" i="11"/>
  <c r="AB120" i="11"/>
  <c r="AB12" i="24"/>
  <c r="AB13" i="24" s="1"/>
  <c r="AB5" i="24" s="1"/>
  <c r="Z13" i="24"/>
  <c r="Z5" i="24" s="1"/>
  <c r="L140" i="5"/>
  <c r="L137" i="5" s="1"/>
  <c r="K140" i="5"/>
  <c r="K137" i="5" s="1"/>
  <c r="H30" i="14" s="1"/>
  <c r="H29" i="14" s="1"/>
  <c r="H39" i="14" s="1"/>
  <c r="J137" i="5"/>
  <c r="U23" i="32"/>
  <c r="K97" i="7"/>
  <c r="O145" i="5"/>
  <c r="P145" i="5"/>
  <c r="G34" i="7"/>
  <c r="H35" i="7"/>
  <c r="D30" i="7"/>
  <c r="N167" i="19"/>
  <c r="J16" i="14" s="1"/>
  <c r="AB16" i="14" s="1"/>
  <c r="P55" i="19"/>
  <c r="I24" i="7"/>
  <c r="J24" i="7" s="1"/>
  <c r="N62" i="19"/>
  <c r="X109" i="5"/>
  <c r="R61" i="19"/>
  <c r="K22" i="7"/>
  <c r="D23" i="14"/>
  <c r="V109" i="5"/>
  <c r="R41" i="7"/>
  <c r="Q40" i="7"/>
  <c r="R40" i="7" s="1"/>
  <c r="O139" i="5" l="1"/>
  <c r="P139" i="5"/>
  <c r="I76" i="7"/>
  <c r="J76" i="7" s="1"/>
  <c r="J77" i="7"/>
  <c r="AB109" i="5"/>
  <c r="M143" i="5"/>
  <c r="N143" i="5" s="1"/>
  <c r="L22" i="7"/>
  <c r="F29" i="14"/>
  <c r="Z109" i="5"/>
  <c r="I34" i="7"/>
  <c r="J34" i="7" s="1"/>
  <c r="J35" i="7"/>
  <c r="S20" i="9"/>
  <c r="M141" i="5"/>
  <c r="N141" i="5" s="1"/>
  <c r="M22" i="7"/>
  <c r="T61" i="19"/>
  <c r="L97" i="7"/>
  <c r="I9" i="7"/>
  <c r="U22" i="9"/>
  <c r="U20" i="9" s="1"/>
  <c r="K35" i="7"/>
  <c r="L37" i="7"/>
  <c r="L32" i="7"/>
  <c r="K31" i="7"/>
  <c r="I30" i="7"/>
  <c r="J30" i="7" s="1"/>
  <c r="J31" i="7"/>
  <c r="K88" i="7"/>
  <c r="S20" i="32"/>
  <c r="U21" i="32"/>
  <c r="O135" i="5"/>
  <c r="P135" i="5"/>
  <c r="O138" i="5"/>
  <c r="P138" i="5"/>
  <c r="E75" i="7"/>
  <c r="F81" i="7"/>
  <c r="W21" i="9"/>
  <c r="M32" i="7"/>
  <c r="N25" i="14"/>
  <c r="AB101" i="11"/>
  <c r="AB102" i="11" s="1"/>
  <c r="Q133" i="5"/>
  <c r="D84" i="7"/>
  <c r="M134" i="5"/>
  <c r="N134" i="5"/>
  <c r="M132" i="5"/>
  <c r="AB56" i="19"/>
  <c r="U21" i="7"/>
  <c r="M97" i="7"/>
  <c r="N97" i="7" s="1"/>
  <c r="W23" i="32"/>
  <c r="D75" i="7"/>
  <c r="C8" i="7"/>
  <c r="D8" i="7" s="1"/>
  <c r="O146" i="5"/>
  <c r="P146" i="5" s="1"/>
  <c r="W27" i="7"/>
  <c r="V27" i="7"/>
  <c r="L132" i="5"/>
  <c r="AD90" i="5"/>
  <c r="AD112" i="5"/>
  <c r="AD65" i="5"/>
  <c r="AF68" i="5"/>
  <c r="S29" i="7"/>
  <c r="R29" i="7"/>
  <c r="Q26" i="7"/>
  <c r="M37" i="7"/>
  <c r="N37" i="7" s="1"/>
  <c r="N38" i="7"/>
  <c r="S40" i="7"/>
  <c r="T41" i="7"/>
  <c r="O144" i="5"/>
  <c r="P144" i="5" s="1"/>
  <c r="Q145" i="5"/>
  <c r="R145" i="5"/>
  <c r="H34" i="7"/>
  <c r="M140" i="5"/>
  <c r="N140" i="5" s="1"/>
  <c r="V4" i="12"/>
  <c r="V21" i="12"/>
  <c r="K44" i="7"/>
  <c r="U25" i="9"/>
  <c r="G81" i="7"/>
  <c r="H82" i="7"/>
  <c r="Q142" i="5"/>
  <c r="R142" i="5"/>
  <c r="Y23" i="9"/>
  <c r="O38" i="7"/>
  <c r="AE24" i="9"/>
  <c r="U41" i="7"/>
  <c r="S136" i="5"/>
  <c r="T136" i="5"/>
  <c r="K24" i="7"/>
  <c r="L24" i="7" s="1"/>
  <c r="R55" i="19"/>
  <c r="P62" i="19"/>
  <c r="K90" i="7"/>
  <c r="L90" i="7" s="1"/>
  <c r="U22" i="32"/>
  <c r="K77" i="7"/>
  <c r="Y16" i="8"/>
  <c r="I82" i="7"/>
  <c r="W15" i="8"/>
  <c r="J88" i="7"/>
  <c r="I84" i="7"/>
  <c r="J84" i="7" s="1"/>
  <c r="T21" i="7"/>
  <c r="O143" i="5" l="1"/>
  <c r="P143" i="5" s="1"/>
  <c r="O141" i="5"/>
  <c r="P141" i="5" s="1"/>
  <c r="Q146" i="5"/>
  <c r="R146" i="5" s="1"/>
  <c r="Q144" i="5"/>
  <c r="R144" i="5" s="1"/>
  <c r="O140" i="5"/>
  <c r="O137" i="5" s="1"/>
  <c r="L30" i="14" s="1"/>
  <c r="L29" i="14" s="1"/>
  <c r="L39" i="14" s="1"/>
  <c r="N137" i="5"/>
  <c r="Y23" i="32"/>
  <c r="O97" i="7"/>
  <c r="P97" i="7" s="1"/>
  <c r="N132" i="5"/>
  <c r="N23" i="14"/>
  <c r="AB23" i="14" s="1"/>
  <c r="AB25" i="14"/>
  <c r="J9" i="7"/>
  <c r="F39" i="14"/>
  <c r="X21" i="12"/>
  <c r="X4" i="12"/>
  <c r="Q138" i="5"/>
  <c r="R138" i="5" s="1"/>
  <c r="AG24" i="9"/>
  <c r="W41" i="7"/>
  <c r="O134" i="5"/>
  <c r="P134" i="5" s="1"/>
  <c r="AA23" i="9"/>
  <c r="Q38" i="7"/>
  <c r="N32" i="7"/>
  <c r="M31" i="7"/>
  <c r="AA16" i="8"/>
  <c r="M77" i="7"/>
  <c r="M24" i="7"/>
  <c r="T55" i="19"/>
  <c r="R62" i="19"/>
  <c r="T142" i="5"/>
  <c r="S142" i="5"/>
  <c r="AF90" i="5"/>
  <c r="AF87" i="5" s="1"/>
  <c r="AD87" i="5"/>
  <c r="AD84" i="5" s="1"/>
  <c r="AA8" i="12" s="1"/>
  <c r="AA7" i="12" s="1"/>
  <c r="V21" i="7"/>
  <c r="Y21" i="9"/>
  <c r="O32" i="7"/>
  <c r="Q139" i="5"/>
  <c r="R139" i="5" s="1"/>
  <c r="U40" i="7"/>
  <c r="V40" i="7" s="1"/>
  <c r="V41" i="7"/>
  <c r="K34" i="7"/>
  <c r="L35" i="7"/>
  <c r="AF65" i="5"/>
  <c r="AD109" i="5"/>
  <c r="AD62" i="5"/>
  <c r="AD106" i="5" s="1"/>
  <c r="J82" i="7"/>
  <c r="I81" i="7"/>
  <c r="M137" i="5"/>
  <c r="J30" i="14" s="1"/>
  <c r="R135" i="5"/>
  <c r="Q135" i="5"/>
  <c r="L31" i="7"/>
  <c r="K30" i="7"/>
  <c r="L30" i="7" s="1"/>
  <c r="W25" i="9"/>
  <c r="M44" i="7"/>
  <c r="N44" i="7" s="1"/>
  <c r="K76" i="7"/>
  <c r="L76" i="7" s="1"/>
  <c r="L77" i="7"/>
  <c r="L44" i="7"/>
  <c r="AD56" i="19"/>
  <c r="W21" i="7"/>
  <c r="K9" i="7"/>
  <c r="L9" i="7" s="1"/>
  <c r="S145" i="5"/>
  <c r="T145" i="5" s="1"/>
  <c r="T40" i="7"/>
  <c r="U29" i="7"/>
  <c r="T29" i="7"/>
  <c r="S26" i="7"/>
  <c r="T26" i="7" s="1"/>
  <c r="L88" i="7"/>
  <c r="K84" i="7"/>
  <c r="L84" i="7" s="1"/>
  <c r="M35" i="7"/>
  <c r="W22" i="9"/>
  <c r="U136" i="5"/>
  <c r="V136" i="5"/>
  <c r="R26" i="7"/>
  <c r="U20" i="32"/>
  <c r="M88" i="7"/>
  <c r="W21" i="32"/>
  <c r="V61" i="19"/>
  <c r="O22" i="7"/>
  <c r="Y15" i="8"/>
  <c r="K82" i="7"/>
  <c r="O37" i="7"/>
  <c r="P37" i="7" s="1"/>
  <c r="P38" i="7"/>
  <c r="X27" i="7"/>
  <c r="Y27" i="7"/>
  <c r="W22" i="32"/>
  <c r="M90" i="7"/>
  <c r="N90" i="7" s="1"/>
  <c r="H81" i="7"/>
  <c r="G75" i="7"/>
  <c r="R133" i="5"/>
  <c r="F75" i="7"/>
  <c r="E8" i="7"/>
  <c r="F8" i="7" s="1"/>
  <c r="N22" i="7"/>
  <c r="M9" i="7"/>
  <c r="N9" i="7" s="1"/>
  <c r="Q143" i="5" l="1"/>
  <c r="R143" i="5" s="1"/>
  <c r="S139" i="5"/>
  <c r="T139" i="5" s="1"/>
  <c r="S138" i="5"/>
  <c r="T138" i="5"/>
  <c r="Q134" i="5"/>
  <c r="R134" i="5" s="1"/>
  <c r="S144" i="5"/>
  <c r="T144" i="5" s="1"/>
  <c r="S146" i="5"/>
  <c r="T146" i="5"/>
  <c r="U145" i="5"/>
  <c r="V145" i="5" s="1"/>
  <c r="Q141" i="5"/>
  <c r="R141" i="5" s="1"/>
  <c r="Z27" i="7"/>
  <c r="X61" i="19"/>
  <c r="Q22" i="7"/>
  <c r="W136" i="5"/>
  <c r="X136" i="5" s="1"/>
  <c r="V55" i="19"/>
  <c r="O24" i="7"/>
  <c r="P24" i="7" s="1"/>
  <c r="T62" i="19"/>
  <c r="O132" i="5"/>
  <c r="Z4" i="12"/>
  <c r="Z21" i="12"/>
  <c r="AA27" i="7"/>
  <c r="AB27" i="7" s="1"/>
  <c r="W20" i="32"/>
  <c r="O88" i="7"/>
  <c r="Y21" i="32"/>
  <c r="W29" i="7"/>
  <c r="V29" i="7"/>
  <c r="U26" i="7"/>
  <c r="V26" i="7" s="1"/>
  <c r="X21" i="7"/>
  <c r="N24" i="7"/>
  <c r="P22" i="7"/>
  <c r="O9" i="7"/>
  <c r="P9" i="7" s="1"/>
  <c r="S133" i="5"/>
  <c r="T133" i="5"/>
  <c r="O44" i="7"/>
  <c r="P44" i="7" s="1"/>
  <c r="Y25" i="9"/>
  <c r="P132" i="5"/>
  <c r="Y22" i="9"/>
  <c r="O35" i="7"/>
  <c r="J29" i="14"/>
  <c r="O31" i="7"/>
  <c r="P32" i="7"/>
  <c r="AC16" i="8"/>
  <c r="O77" i="7"/>
  <c r="W40" i="7"/>
  <c r="X41" i="7"/>
  <c r="Q97" i="7"/>
  <c r="R97" i="7" s="1"/>
  <c r="AA23" i="32"/>
  <c r="S38" i="7"/>
  <c r="AC23" i="9"/>
  <c r="S135" i="5"/>
  <c r="T135" i="5"/>
  <c r="N77" i="7"/>
  <c r="M76" i="7"/>
  <c r="N76" i="7" s="1"/>
  <c r="G8" i="7"/>
  <c r="H8" i="7" s="1"/>
  <c r="H75" i="7"/>
  <c r="Y41" i="7"/>
  <c r="E24" i="9"/>
  <c r="N88" i="7"/>
  <c r="M84" i="7"/>
  <c r="Y21" i="7"/>
  <c r="AA21" i="7" s="1"/>
  <c r="AB21" i="7" s="1"/>
  <c r="AE56" i="19"/>
  <c r="H159" i="19" s="1"/>
  <c r="R159" i="19" s="1"/>
  <c r="R146" i="19" s="1"/>
  <c r="N8" i="14" s="1"/>
  <c r="L34" i="7"/>
  <c r="N35" i="7"/>
  <c r="M34" i="7"/>
  <c r="N34" i="7" s="1"/>
  <c r="I75" i="7"/>
  <c r="J81" i="7"/>
  <c r="Y20" i="9"/>
  <c r="AA21" i="9"/>
  <c r="Q32" i="7"/>
  <c r="M30" i="7"/>
  <c r="N30" i="7" s="1"/>
  <c r="N31" i="7"/>
  <c r="L82" i="7"/>
  <c r="K81" i="7"/>
  <c r="L81" i="7" s="1"/>
  <c r="W20" i="9"/>
  <c r="P140" i="5"/>
  <c r="O90" i="7"/>
  <c r="Y22" i="32"/>
  <c r="AA15" i="8"/>
  <c r="M82" i="7"/>
  <c r="U142" i="5"/>
  <c r="V142" i="5" s="1"/>
  <c r="R38" i="7"/>
  <c r="Q37" i="7"/>
  <c r="S134" i="5" l="1"/>
  <c r="T134" i="5"/>
  <c r="S132" i="5"/>
  <c r="R132" i="5"/>
  <c r="U144" i="5"/>
  <c r="V144" i="5"/>
  <c r="W142" i="5"/>
  <c r="X142" i="5" s="1"/>
  <c r="S141" i="5"/>
  <c r="T141" i="5"/>
  <c r="U139" i="5"/>
  <c r="V139" i="5" s="1"/>
  <c r="Y136" i="5"/>
  <c r="Z136" i="5"/>
  <c r="W145" i="5"/>
  <c r="X145" i="5"/>
  <c r="S143" i="5"/>
  <c r="T143" i="5" s="1"/>
  <c r="U135" i="5"/>
  <c r="V135" i="5" s="1"/>
  <c r="Y20" i="32"/>
  <c r="Q88" i="7"/>
  <c r="AA21" i="32"/>
  <c r="P90" i="7"/>
  <c r="U133" i="5"/>
  <c r="V133" i="5"/>
  <c r="P88" i="7"/>
  <c r="O84" i="7"/>
  <c r="P84" i="7" s="1"/>
  <c r="R22" i="7"/>
  <c r="U146" i="5"/>
  <c r="V146" i="5"/>
  <c r="U138" i="5"/>
  <c r="V138" i="5"/>
  <c r="Q140" i="5"/>
  <c r="Q137" i="5" s="1"/>
  <c r="N30" i="14" s="1"/>
  <c r="P137" i="5"/>
  <c r="J75" i="7"/>
  <c r="I8" i="7"/>
  <c r="J8" i="7" s="1"/>
  <c r="X40" i="7"/>
  <c r="J39" i="14"/>
  <c r="T132" i="5"/>
  <c r="Z61" i="19"/>
  <c r="S22" i="7"/>
  <c r="AE23" i="9"/>
  <c r="U38" i="7"/>
  <c r="P77" i="7"/>
  <c r="O76" i="7"/>
  <c r="P76" i="7" s="1"/>
  <c r="O34" i="7"/>
  <c r="P35" i="7"/>
  <c r="Q77" i="7"/>
  <c r="AE16" i="8"/>
  <c r="AA22" i="9"/>
  <c r="Q35" i="7"/>
  <c r="Q90" i="7"/>
  <c r="R90" i="7" s="1"/>
  <c r="AA22" i="32"/>
  <c r="Y40" i="7"/>
  <c r="Z40" i="7" s="1"/>
  <c r="Z41" i="7"/>
  <c r="AA41" i="7"/>
  <c r="AB41" i="7" s="1"/>
  <c r="Z21" i="7"/>
  <c r="S37" i="7"/>
  <c r="T37" i="7" s="1"/>
  <c r="T38" i="7"/>
  <c r="M81" i="7"/>
  <c r="N82" i="7"/>
  <c r="N84" i="7"/>
  <c r="K75" i="7"/>
  <c r="X55" i="19"/>
  <c r="Q24" i="7"/>
  <c r="V62" i="19"/>
  <c r="Q132" i="5"/>
  <c r="AC15" i="8"/>
  <c r="O82" i="7"/>
  <c r="Q31" i="7"/>
  <c r="R32" i="7"/>
  <c r="S97" i="7"/>
  <c r="AC23" i="32"/>
  <c r="Q44" i="7"/>
  <c r="AA25" i="9"/>
  <c r="R37" i="7"/>
  <c r="AC21" i="9"/>
  <c r="S32" i="7"/>
  <c r="O30" i="7"/>
  <c r="P30" i="7" s="1"/>
  <c r="P31" i="7"/>
  <c r="Y29" i="7"/>
  <c r="X29" i="7"/>
  <c r="AA29" i="7"/>
  <c r="AB29" i="7" s="1"/>
  <c r="W26" i="7"/>
  <c r="V143" i="5" l="1"/>
  <c r="U143" i="5"/>
  <c r="W135" i="5"/>
  <c r="X135" i="5"/>
  <c r="Y142" i="5"/>
  <c r="Z142" i="5"/>
  <c r="W139" i="5"/>
  <c r="X139" i="5" s="1"/>
  <c r="AG16" i="8"/>
  <c r="S77" i="7"/>
  <c r="AC22" i="32"/>
  <c r="S90" i="7"/>
  <c r="T90" i="7" s="1"/>
  <c r="U22" i="7"/>
  <c r="AB61" i="19"/>
  <c r="Q82" i="7"/>
  <c r="AE15" i="8"/>
  <c r="Z29" i="7"/>
  <c r="Y26" i="7"/>
  <c r="Z26" i="7" s="1"/>
  <c r="R24" i="7"/>
  <c r="P34" i="7"/>
  <c r="Q9" i="7"/>
  <c r="U141" i="5"/>
  <c r="V141" i="5"/>
  <c r="AC22" i="9"/>
  <c r="S35" i="7"/>
  <c r="W133" i="5"/>
  <c r="X133" i="5"/>
  <c r="AA136" i="5"/>
  <c r="AB136" i="5"/>
  <c r="R77" i="7"/>
  <c r="Q76" i="7"/>
  <c r="R76" i="7" s="1"/>
  <c r="W144" i="5"/>
  <c r="X144" i="5"/>
  <c r="T97" i="7"/>
  <c r="Z55" i="19"/>
  <c r="S24" i="7"/>
  <c r="T24" i="7" s="1"/>
  <c r="X62" i="19"/>
  <c r="R140" i="5"/>
  <c r="X26" i="7"/>
  <c r="AA26" i="7"/>
  <c r="AB26" i="7" s="1"/>
  <c r="T32" i="7"/>
  <c r="S31" i="7"/>
  <c r="AG23" i="9"/>
  <c r="W38" i="7"/>
  <c r="W138" i="5"/>
  <c r="X138" i="5"/>
  <c r="R44" i="7"/>
  <c r="AE23" i="32"/>
  <c r="U97" i="7"/>
  <c r="V97" i="7" s="1"/>
  <c r="T22" i="7"/>
  <c r="K8" i="7"/>
  <c r="L8" i="7" s="1"/>
  <c r="L75" i="7"/>
  <c r="M75" i="7"/>
  <c r="N81" i="7"/>
  <c r="N29" i="14"/>
  <c r="S88" i="7"/>
  <c r="AA20" i="32"/>
  <c r="AC21" i="32"/>
  <c r="Y145" i="5"/>
  <c r="Z145" i="5" s="1"/>
  <c r="U134" i="5"/>
  <c r="U132" i="5" s="1"/>
  <c r="AC25" i="9"/>
  <c r="S44" i="7"/>
  <c r="T44" i="7" s="1"/>
  <c r="P82" i="7"/>
  <c r="O81" i="7"/>
  <c r="AE21" i="9"/>
  <c r="U32" i="7"/>
  <c r="AA20" i="9"/>
  <c r="W146" i="5"/>
  <c r="X146" i="5"/>
  <c r="R31" i="7"/>
  <c r="Q34" i="7"/>
  <c r="R34" i="7" s="1"/>
  <c r="R35" i="7"/>
  <c r="U37" i="7"/>
  <c r="V37" i="7" s="1"/>
  <c r="V38" i="7"/>
  <c r="AA40" i="7"/>
  <c r="AB40" i="7" s="1"/>
  <c r="R88" i="7"/>
  <c r="Q84" i="7"/>
  <c r="R84" i="7" s="1"/>
  <c r="Y139" i="5" l="1"/>
  <c r="Z139" i="5" s="1"/>
  <c r="AA145" i="5"/>
  <c r="AB145" i="5"/>
  <c r="R82" i="7"/>
  <c r="Q81" i="7"/>
  <c r="T88" i="7"/>
  <c r="S84" i="7"/>
  <c r="T84" i="7" s="1"/>
  <c r="Y138" i="5"/>
  <c r="AB55" i="19"/>
  <c r="U24" i="7"/>
  <c r="V24" i="7" s="1"/>
  <c r="Z62" i="19"/>
  <c r="Y133" i="5"/>
  <c r="Z133" i="5"/>
  <c r="V22" i="7"/>
  <c r="AA142" i="5"/>
  <c r="AB142" i="5"/>
  <c r="V134" i="5"/>
  <c r="N39" i="14"/>
  <c r="S9" i="7"/>
  <c r="T9" i="7" s="1"/>
  <c r="R9" i="7"/>
  <c r="Y144" i="5"/>
  <c r="Z144" i="5"/>
  <c r="AC136" i="5"/>
  <c r="AD136" i="5" s="1"/>
  <c r="AF136" i="5" s="1"/>
  <c r="AE25" i="9"/>
  <c r="U44" i="7"/>
  <c r="V44" i="7" s="1"/>
  <c r="AC20" i="9"/>
  <c r="S140" i="5"/>
  <c r="S137" i="5" s="1"/>
  <c r="T140" i="5"/>
  <c r="R137" i="5"/>
  <c r="AE22" i="32"/>
  <c r="U90" i="7"/>
  <c r="Y135" i="5"/>
  <c r="Z135" i="5" s="1"/>
  <c r="Q30" i="7"/>
  <c r="U31" i="7"/>
  <c r="V32" i="7"/>
  <c r="X38" i="7"/>
  <c r="W37" i="7"/>
  <c r="X37" i="7" s="1"/>
  <c r="S34" i="7"/>
  <c r="T34" i="7" s="1"/>
  <c r="T35" i="7"/>
  <c r="T77" i="7"/>
  <c r="S76" i="7"/>
  <c r="T76" i="7" s="1"/>
  <c r="M8" i="7"/>
  <c r="N8" i="7" s="1"/>
  <c r="N75" i="7"/>
  <c r="AD61" i="19"/>
  <c r="W22" i="7"/>
  <c r="AG21" i="9"/>
  <c r="W32" i="7"/>
  <c r="AE20" i="9"/>
  <c r="AG23" i="32"/>
  <c r="W97" i="7"/>
  <c r="Y38" i="7"/>
  <c r="E23" i="9"/>
  <c r="AE22" i="9"/>
  <c r="U35" i="7"/>
  <c r="V132" i="5"/>
  <c r="U77" i="7"/>
  <c r="AI16" i="8"/>
  <c r="Y146" i="5"/>
  <c r="Z146" i="5"/>
  <c r="W141" i="5"/>
  <c r="X141" i="5" s="1"/>
  <c r="P81" i="7"/>
  <c r="O75" i="7"/>
  <c r="AC20" i="32"/>
  <c r="AE21" i="32"/>
  <c r="U88" i="7"/>
  <c r="T31" i="7"/>
  <c r="S30" i="7"/>
  <c r="T30" i="7" s="1"/>
  <c r="S82" i="7"/>
  <c r="AG15" i="8"/>
  <c r="W143" i="5"/>
  <c r="X143" i="5" s="1"/>
  <c r="AA135" i="5" l="1"/>
  <c r="AB135" i="5"/>
  <c r="Y141" i="5"/>
  <c r="Z141" i="5" s="1"/>
  <c r="Y143" i="5"/>
  <c r="Z143" i="5"/>
  <c r="AA139" i="5"/>
  <c r="AB139" i="5"/>
  <c r="AC142" i="5"/>
  <c r="AD142" i="5" s="1"/>
  <c r="AF142" i="5" s="1"/>
  <c r="Y32" i="7"/>
  <c r="AA32" i="7" s="1"/>
  <c r="AB32" i="7" s="1"/>
  <c r="E21" i="9"/>
  <c r="U9" i="7"/>
  <c r="V9" i="7" s="1"/>
  <c r="AC145" i="5"/>
  <c r="AD145" i="5" s="1"/>
  <c r="AF145" i="5" s="1"/>
  <c r="AA146" i="5"/>
  <c r="AB146" i="5"/>
  <c r="V90" i="7"/>
  <c r="W90" i="7"/>
  <c r="X90" i="7" s="1"/>
  <c r="AG22" i="32"/>
  <c r="Q75" i="7"/>
  <c r="R75" i="7" s="1"/>
  <c r="R81" i="7"/>
  <c r="U76" i="7"/>
  <c r="V76" i="7" s="1"/>
  <c r="V77" i="7"/>
  <c r="P30" i="14"/>
  <c r="W24" i="7"/>
  <c r="X24" i="7" s="1"/>
  <c r="AD55" i="19"/>
  <c r="AB62" i="19"/>
  <c r="X22" i="7"/>
  <c r="W9" i="7"/>
  <c r="X9" i="7" s="1"/>
  <c r="U34" i="7"/>
  <c r="V35" i="7"/>
  <c r="X97" i="7"/>
  <c r="Y22" i="7"/>
  <c r="AE61" i="19"/>
  <c r="H162" i="19" s="1"/>
  <c r="U30" i="7"/>
  <c r="V30" i="7" s="1"/>
  <c r="V31" i="7"/>
  <c r="AB144" i="5"/>
  <c r="AA144" i="5"/>
  <c r="U82" i="7"/>
  <c r="AI15" i="8"/>
  <c r="AG21" i="32"/>
  <c r="AE20" i="32"/>
  <c r="W88" i="7"/>
  <c r="U140" i="5"/>
  <c r="U137" i="5" s="1"/>
  <c r="R30" i="14" s="1"/>
  <c r="R29" i="14" s="1"/>
  <c r="R39" i="14" s="1"/>
  <c r="V140" i="5"/>
  <c r="T137" i="5"/>
  <c r="P75" i="7"/>
  <c r="O8" i="7"/>
  <c r="Y37" i="7"/>
  <c r="Z37" i="7" s="1"/>
  <c r="Z38" i="7"/>
  <c r="AG22" i="9"/>
  <c r="AG20" i="9" s="1"/>
  <c r="W35" i="7"/>
  <c r="Y97" i="7"/>
  <c r="Z97" i="7" s="1"/>
  <c r="E23" i="32"/>
  <c r="R30" i="7"/>
  <c r="W134" i="5"/>
  <c r="AB133" i="5"/>
  <c r="AA133" i="5"/>
  <c r="Z138" i="5"/>
  <c r="U84" i="7"/>
  <c r="V84" i="7" s="1"/>
  <c r="V88" i="7"/>
  <c r="W77" i="7"/>
  <c r="AK16" i="8"/>
  <c r="Y77" i="7" s="1"/>
  <c r="Y76" i="7" s="1"/>
  <c r="W31" i="7"/>
  <c r="X32" i="7"/>
  <c r="T82" i="7"/>
  <c r="S81" i="7"/>
  <c r="T81" i="7" s="1"/>
  <c r="AA38" i="7"/>
  <c r="AB38" i="7" s="1"/>
  <c r="AG25" i="9"/>
  <c r="W44" i="7"/>
  <c r="Q8" i="7" l="1"/>
  <c r="R8" i="7" s="1"/>
  <c r="Z77" i="7"/>
  <c r="AA141" i="5"/>
  <c r="AB141" i="5" s="1"/>
  <c r="E20" i="9"/>
  <c r="AK15" i="8"/>
  <c r="Y82" i="7" s="1"/>
  <c r="Z82" i="7" s="1"/>
  <c r="W82" i="7"/>
  <c r="AC146" i="5"/>
  <c r="AD146" i="5" s="1"/>
  <c r="AF146" i="5" s="1"/>
  <c r="AM16" i="8"/>
  <c r="D46" i="3" s="1"/>
  <c r="D44" i="3" s="1"/>
  <c r="D43" i="3" s="1"/>
  <c r="X44" i="7"/>
  <c r="AB138" i="5"/>
  <c r="AA138" i="5"/>
  <c r="Y35" i="7"/>
  <c r="E22" i="9"/>
  <c r="U81" i="7"/>
  <c r="V81" i="7" s="1"/>
  <c r="V82" i="7"/>
  <c r="Z22" i="7"/>
  <c r="AA22" i="7"/>
  <c r="AB22" i="7" s="1"/>
  <c r="Y44" i="7"/>
  <c r="Z44" i="7" s="1"/>
  <c r="E25" i="9"/>
  <c r="AA77" i="7"/>
  <c r="AB77" i="7" s="1"/>
  <c r="AA97" i="7"/>
  <c r="AB97" i="7" s="1"/>
  <c r="Y24" i="7"/>
  <c r="Y9" i="7" s="1"/>
  <c r="AD62" i="19"/>
  <c r="AE62" i="19" s="1"/>
  <c r="AE55" i="19"/>
  <c r="H158" i="19" s="1"/>
  <c r="H146" i="19" s="1"/>
  <c r="D8" i="14" s="1"/>
  <c r="X31" i="7"/>
  <c r="AG20" i="32"/>
  <c r="Y88" i="7"/>
  <c r="E21" i="32"/>
  <c r="E20" i="32" s="1"/>
  <c r="D66" i="3" s="1"/>
  <c r="Y31" i="7"/>
  <c r="Z32" i="7"/>
  <c r="W132" i="5"/>
  <c r="W34" i="7"/>
  <c r="X34" i="7" s="1"/>
  <c r="X35" i="7"/>
  <c r="AA35" i="7"/>
  <c r="AB35" i="7" s="1"/>
  <c r="AC133" i="5"/>
  <c r="AD133" i="5" s="1"/>
  <c r="AF133" i="5" s="1"/>
  <c r="AC144" i="5"/>
  <c r="AD144" i="5"/>
  <c r="AF144" i="5" s="1"/>
  <c r="Y90" i="7"/>
  <c r="E22" i="32"/>
  <c r="AC139" i="5"/>
  <c r="AD139" i="5"/>
  <c r="AF139" i="5" s="1"/>
  <c r="AC135" i="5"/>
  <c r="AD135" i="5" s="1"/>
  <c r="AF135" i="5" s="1"/>
  <c r="AA143" i="5"/>
  <c r="AB143" i="5"/>
  <c r="S75" i="7"/>
  <c r="W140" i="5"/>
  <c r="W137" i="5" s="1"/>
  <c r="T30" i="14" s="1"/>
  <c r="T29" i="14" s="1"/>
  <c r="T39" i="14" s="1"/>
  <c r="X140" i="5"/>
  <c r="V137" i="5"/>
  <c r="X77" i="7"/>
  <c r="W76" i="7"/>
  <c r="X76" i="7" s="1"/>
  <c r="X134" i="5"/>
  <c r="AA37" i="7"/>
  <c r="AB37" i="7" s="1"/>
  <c r="P8" i="7"/>
  <c r="X88" i="7"/>
  <c r="W84" i="7"/>
  <c r="X84" i="7" s="1"/>
  <c r="AA31" i="7"/>
  <c r="AB31" i="7" s="1"/>
  <c r="V34" i="7"/>
  <c r="P29" i="14"/>
  <c r="Z76" i="7"/>
  <c r="AA82" i="7" l="1"/>
  <c r="AB82" i="7" s="1"/>
  <c r="AA76" i="7"/>
  <c r="AB76" i="7" s="1"/>
  <c r="Y81" i="7"/>
  <c r="Z81" i="7" s="1"/>
  <c r="U75" i="7"/>
  <c r="U8" i="7" s="1"/>
  <c r="V8" i="7" s="1"/>
  <c r="AM15" i="8"/>
  <c r="Z9" i="7"/>
  <c r="AA9" i="7"/>
  <c r="AB9" i="7" s="1"/>
  <c r="AC141" i="5"/>
  <c r="AD141" i="5"/>
  <c r="AF141" i="5" s="1"/>
  <c r="AC138" i="5"/>
  <c r="AD138" i="5" s="1"/>
  <c r="AB8" i="14"/>
  <c r="Z31" i="7"/>
  <c r="W30" i="7"/>
  <c r="AA44" i="7"/>
  <c r="AB44" i="7" s="1"/>
  <c r="W81" i="7"/>
  <c r="X81" i="7" s="1"/>
  <c r="X82" i="7"/>
  <c r="Y134" i="5"/>
  <c r="Z134" i="5"/>
  <c r="Y132" i="5"/>
  <c r="AC143" i="5"/>
  <c r="AD143" i="5" s="1"/>
  <c r="AF143" i="5" s="1"/>
  <c r="T75" i="7"/>
  <c r="S8" i="7"/>
  <c r="T8" i="7" s="1"/>
  <c r="Z24" i="7"/>
  <c r="AA24" i="7"/>
  <c r="AB24" i="7" s="1"/>
  <c r="Z88" i="7"/>
  <c r="Y84" i="7"/>
  <c r="Z84" i="7" s="1"/>
  <c r="AA88" i="7"/>
  <c r="AB88" i="7" s="1"/>
  <c r="AA84" i="7"/>
  <c r="AB84" i="7" s="1"/>
  <c r="Y34" i="7"/>
  <c r="Y30" i="7" s="1"/>
  <c r="Z30" i="7" s="1"/>
  <c r="Z35" i="7"/>
  <c r="X132" i="5"/>
  <c r="Y140" i="5"/>
  <c r="Y137" i="5" s="1"/>
  <c r="V30" i="14" s="1"/>
  <c r="V29" i="14" s="1"/>
  <c r="V39" i="14" s="1"/>
  <c r="X137" i="5"/>
  <c r="P39" i="14"/>
  <c r="Z90" i="7"/>
  <c r="AA90" i="7"/>
  <c r="AB90" i="7" s="1"/>
  <c r="V75" i="7" l="1"/>
  <c r="AA81" i="7"/>
  <c r="AB81" i="7" s="1"/>
  <c r="Y75" i="7"/>
  <c r="Z75" i="7" s="1"/>
  <c r="AF138" i="5"/>
  <c r="Z140" i="5"/>
  <c r="AA134" i="5"/>
  <c r="Z132" i="5"/>
  <c r="W75" i="7"/>
  <c r="X75" i="7" s="1"/>
  <c r="X30" i="7"/>
  <c r="AA30" i="7"/>
  <c r="AB30" i="7" s="1"/>
  <c r="Z34" i="7"/>
  <c r="AA34" i="7"/>
  <c r="AB34" i="7" s="1"/>
  <c r="AA75" i="7" l="1"/>
  <c r="AB75" i="7" s="1"/>
  <c r="Y8" i="7"/>
  <c r="Z8" i="7" s="1"/>
  <c r="AA140" i="5"/>
  <c r="AA137" i="5" s="1"/>
  <c r="X30" i="14" s="1"/>
  <c r="X29" i="14" s="1"/>
  <c r="AB140" i="5"/>
  <c r="Z137" i="5"/>
  <c r="W8" i="7"/>
  <c r="X8" i="7" s="1"/>
  <c r="AA132" i="5"/>
  <c r="AB134" i="5"/>
  <c r="AB132" i="5" s="1"/>
  <c r="AA8" i="7" l="1"/>
  <c r="AB8" i="7" s="1"/>
  <c r="AC140" i="5"/>
  <c r="AC137" i="5" s="1"/>
  <c r="Z30" i="14" s="1"/>
  <c r="AD140" i="5"/>
  <c r="AB137" i="5"/>
  <c r="AC134" i="5"/>
  <c r="AD134" i="5"/>
  <c r="AF134" i="5" s="1"/>
  <c r="AC132" i="5"/>
  <c r="X39" i="14"/>
  <c r="AD132" i="5" l="1"/>
  <c r="AF140" i="5"/>
  <c r="AD137" i="5"/>
  <c r="AF137" i="5" s="1"/>
  <c r="Z29" i="14"/>
  <c r="AB30" i="14"/>
  <c r="Z39" i="14" l="1"/>
  <c r="AB39" i="14" s="1"/>
  <c r="AB29" i="14"/>
  <c r="AF132" i="5"/>
  <c r="G108" i="5" l="1"/>
  <c r="H64" i="5"/>
  <c r="H86" i="5" s="1"/>
  <c r="G63" i="5"/>
  <c r="G107" i="5" s="1"/>
  <c r="L4" i="34"/>
  <c r="O4" i="34" s="1"/>
  <c r="K64" i="5" s="1"/>
  <c r="H7" i="5" l="1"/>
  <c r="H5" i="5" s="1"/>
  <c r="K107" i="5"/>
  <c r="K63" i="5"/>
  <c r="K106" i="5" s="1"/>
  <c r="L64" i="5"/>
  <c r="H85" i="5"/>
  <c r="H84" i="5" s="1"/>
  <c r="E8" i="12" s="1"/>
  <c r="E7" i="12" s="1"/>
  <c r="E4" i="12" s="1"/>
  <c r="H108" i="5"/>
  <c r="H4" i="34"/>
  <c r="K4" i="34" s="1"/>
  <c r="I64" i="5" s="1"/>
  <c r="H63" i="5"/>
  <c r="L86" i="5" l="1"/>
  <c r="L63" i="5"/>
  <c r="I107" i="5"/>
  <c r="I63" i="5"/>
  <c r="I106" i="5" s="1"/>
  <c r="J64" i="5"/>
  <c r="H62" i="5"/>
  <c r="H106" i="5" s="1"/>
  <c r="H107" i="5"/>
  <c r="G131" i="5"/>
  <c r="G130" i="5" s="1"/>
  <c r="G129" i="5" s="1"/>
  <c r="D7" i="14" s="1"/>
  <c r="G21" i="12"/>
  <c r="G5" i="12"/>
  <c r="L62" i="5" l="1"/>
  <c r="J63" i="5"/>
  <c r="J86" i="5"/>
  <c r="J85" i="5" s="1"/>
  <c r="J84" i="5" s="1"/>
  <c r="G8" i="12" s="1"/>
  <c r="G7" i="12" s="1"/>
  <c r="G4" i="12" s="1"/>
  <c r="J108" i="5"/>
  <c r="I131" i="5" s="1"/>
  <c r="I130" i="5" s="1"/>
  <c r="I129" i="5" s="1"/>
  <c r="F7" i="14" s="1"/>
  <c r="J7" i="5"/>
  <c r="L108" i="5"/>
  <c r="L85" i="5"/>
  <c r="L84" i="5" s="1"/>
  <c r="I8" i="12" s="1"/>
  <c r="I7" i="12" s="1"/>
  <c r="H131" i="5"/>
  <c r="P4" i="34"/>
  <c r="S4" i="34" s="1"/>
  <c r="M64" i="5" s="1"/>
  <c r="F11" i="14"/>
  <c r="H130" i="5"/>
  <c r="H129" i="5" s="1"/>
  <c r="J131" i="5"/>
  <c r="D27" i="14"/>
  <c r="I5" i="12" l="1"/>
  <c r="I4" i="12" s="1"/>
  <c r="I21" i="12"/>
  <c r="H11" i="14" s="1"/>
  <c r="H10" i="14" s="1"/>
  <c r="K131" i="5"/>
  <c r="K130" i="5" s="1"/>
  <c r="K129" i="5" s="1"/>
  <c r="H7" i="14" s="1"/>
  <c r="L7" i="5"/>
  <c r="J107" i="5"/>
  <c r="J62" i="5"/>
  <c r="J106" i="5" s="1"/>
  <c r="M63" i="5"/>
  <c r="M106" i="5" s="1"/>
  <c r="N64" i="5"/>
  <c r="M107" i="5"/>
  <c r="L106" i="5"/>
  <c r="L107" i="5"/>
  <c r="D53" i="14"/>
  <c r="F10" i="14"/>
  <c r="K21" i="12"/>
  <c r="K5" i="12"/>
  <c r="J130" i="5"/>
  <c r="J129" i="5" s="1"/>
  <c r="T4" i="34"/>
  <c r="W4" i="34" s="1"/>
  <c r="O64" i="5" s="1"/>
  <c r="O63" i="5" l="1"/>
  <c r="O106" i="5" s="1"/>
  <c r="O107" i="5"/>
  <c r="P64" i="5"/>
  <c r="L131" i="5"/>
  <c r="L130" i="5" s="1"/>
  <c r="L129" i="5" s="1"/>
  <c r="N7" i="5"/>
  <c r="N63" i="5"/>
  <c r="N62" i="5" s="1"/>
  <c r="N86" i="5"/>
  <c r="N85" i="5" s="1"/>
  <c r="N108" i="5"/>
  <c r="M131" i="5" s="1"/>
  <c r="X4" i="34"/>
  <c r="AA4" i="34" s="1"/>
  <c r="Q64" i="5" s="1"/>
  <c r="J11" i="14"/>
  <c r="E7" i="28"/>
  <c r="D7" i="28"/>
  <c r="Q63" i="5" l="1"/>
  <c r="Q106" i="5" s="1"/>
  <c r="R64" i="5"/>
  <c r="Q107" i="5"/>
  <c r="P63" i="5"/>
  <c r="P62" i="5" s="1"/>
  <c r="P86" i="5"/>
  <c r="P85" i="5" s="1"/>
  <c r="M130" i="5"/>
  <c r="M129" i="5" s="1"/>
  <c r="J7" i="14" s="1"/>
  <c r="P7" i="5"/>
  <c r="N131" i="5"/>
  <c r="N130" i="5" s="1"/>
  <c r="N129" i="5" s="1"/>
  <c r="N107" i="5"/>
  <c r="N84" i="5"/>
  <c r="K8" i="12" s="1"/>
  <c r="K7" i="12" s="1"/>
  <c r="K4" i="12" s="1"/>
  <c r="N106" i="5"/>
  <c r="AB4" i="34"/>
  <c r="AE4" i="34" s="1"/>
  <c r="S64" i="5" s="1"/>
  <c r="D44" i="14"/>
  <c r="D43" i="14"/>
  <c r="F7" i="28"/>
  <c r="P107" i="5" l="1"/>
  <c r="P84" i="5"/>
  <c r="M8" i="12" s="1"/>
  <c r="M7" i="12" s="1"/>
  <c r="P108" i="5"/>
  <c r="P106" i="5"/>
  <c r="M21" i="12"/>
  <c r="L11" i="14" s="1"/>
  <c r="L10" i="14" s="1"/>
  <c r="M5" i="12"/>
  <c r="M4" i="12" s="1"/>
  <c r="R7" i="5"/>
  <c r="R86" i="5"/>
  <c r="R63" i="5"/>
  <c r="R62" i="5" s="1"/>
  <c r="S107" i="5"/>
  <c r="T64" i="5"/>
  <c r="S63" i="5"/>
  <c r="S106" i="5" s="1"/>
  <c r="AF4" i="34"/>
  <c r="AI4" i="34" s="1"/>
  <c r="U64" i="5" s="1"/>
  <c r="K7" i="28"/>
  <c r="D47" i="14"/>
  <c r="O21" i="12" l="1"/>
  <c r="N11" i="14" s="1"/>
  <c r="N10" i="14" s="1"/>
  <c r="O5" i="12"/>
  <c r="T63" i="5"/>
  <c r="T62" i="5" s="1"/>
  <c r="T86" i="5"/>
  <c r="T85" i="5" s="1"/>
  <c r="T108" i="5"/>
  <c r="Q131" i="5"/>
  <c r="O131" i="5"/>
  <c r="P131" i="5" s="1"/>
  <c r="P130" i="5" s="1"/>
  <c r="P129" i="5" s="1"/>
  <c r="R108" i="5"/>
  <c r="R85" i="5"/>
  <c r="U107" i="5"/>
  <c r="V64" i="5"/>
  <c r="U63" i="5"/>
  <c r="U106" i="5" s="1"/>
  <c r="T7" i="5"/>
  <c r="AJ4" i="34"/>
  <c r="AM4" i="34" s="1"/>
  <c r="W64" i="5" s="1"/>
  <c r="L8" i="28"/>
  <c r="M7" i="28"/>
  <c r="C106" i="7"/>
  <c r="D48" i="14"/>
  <c r="D51" i="14" s="1"/>
  <c r="F49" i="14" s="1"/>
  <c r="Q130" i="5" l="1"/>
  <c r="Q129" i="5" s="1"/>
  <c r="N7" i="14" s="1"/>
  <c r="S131" i="5"/>
  <c r="T107" i="5"/>
  <c r="T131" i="5" s="1"/>
  <c r="T130" i="5" s="1"/>
  <c r="T129" i="5" s="1"/>
  <c r="T84" i="5"/>
  <c r="Q8" i="12" s="1"/>
  <c r="Q7" i="12" s="1"/>
  <c r="V86" i="5"/>
  <c r="V85" i="5" s="1"/>
  <c r="V84" i="5" s="1"/>
  <c r="S8" i="12" s="1"/>
  <c r="S7" i="12" s="1"/>
  <c r="V108" i="5"/>
  <c r="U131" i="5" s="1"/>
  <c r="V63" i="5"/>
  <c r="V7" i="5"/>
  <c r="O130" i="5"/>
  <c r="O129" i="5" s="1"/>
  <c r="L7" i="14" s="1"/>
  <c r="R131" i="5"/>
  <c r="R130" i="5" s="1"/>
  <c r="R129" i="5" s="1"/>
  <c r="X64" i="5"/>
  <c r="W63" i="5"/>
  <c r="W106" i="5" s="1"/>
  <c r="W107" i="5"/>
  <c r="R107" i="5"/>
  <c r="R84" i="5"/>
  <c r="F9" i="14"/>
  <c r="AN4" i="34"/>
  <c r="AQ4" i="34" s="1"/>
  <c r="Y64" i="5" s="1"/>
  <c r="C107" i="7"/>
  <c r="D106" i="7"/>
  <c r="U130" i="5" l="1"/>
  <c r="U129" i="5" s="1"/>
  <c r="R7" i="14" s="1"/>
  <c r="X7" i="5"/>
  <c r="S130" i="5"/>
  <c r="S129" i="5" s="1"/>
  <c r="P7" i="14" s="1"/>
  <c r="O8" i="12"/>
  <c r="O7" i="12" s="1"/>
  <c r="O4" i="12" s="1"/>
  <c r="R106" i="5"/>
  <c r="Y107" i="5"/>
  <c r="Y63" i="5"/>
  <c r="Y106" i="5" s="1"/>
  <c r="Z64" i="5"/>
  <c r="T106" i="5"/>
  <c r="X63" i="5"/>
  <c r="X86" i="5"/>
  <c r="X85" i="5" s="1"/>
  <c r="X84" i="5" s="1"/>
  <c r="U8" i="12" s="1"/>
  <c r="U7" i="12" s="1"/>
  <c r="V107" i="5"/>
  <c r="V131" i="5" s="1"/>
  <c r="V130" i="5" s="1"/>
  <c r="V129" i="5" s="1"/>
  <c r="V62" i="5"/>
  <c r="V106" i="5" s="1"/>
  <c r="D107" i="7"/>
  <c r="AR4" i="34"/>
  <c r="AU4" i="34" s="1"/>
  <c r="AA64" i="5" s="1"/>
  <c r="F27" i="14"/>
  <c r="X108" i="5" l="1"/>
  <c r="W131" i="5" s="1"/>
  <c r="W130" i="5" s="1"/>
  <c r="W129" i="5" s="1"/>
  <c r="T7" i="14" s="1"/>
  <c r="X107" i="5"/>
  <c r="X131" i="5" s="1"/>
  <c r="X130" i="5" s="1"/>
  <c r="X129" i="5" s="1"/>
  <c r="X62" i="5"/>
  <c r="X106" i="5" s="1"/>
  <c r="Z63" i="5"/>
  <c r="Z86" i="5"/>
  <c r="Z85" i="5" s="1"/>
  <c r="Z84" i="5" s="1"/>
  <c r="W8" i="12" s="1"/>
  <c r="W7" i="12" s="1"/>
  <c r="Z7" i="5"/>
  <c r="AA63" i="5"/>
  <c r="AB64" i="5"/>
  <c r="AA107" i="5"/>
  <c r="AE64" i="5"/>
  <c r="Q21" i="12"/>
  <c r="P11" i="14" s="1"/>
  <c r="Q5" i="12"/>
  <c r="Q4" i="12" s="1"/>
  <c r="F53" i="14"/>
  <c r="AV4" i="34"/>
  <c r="AY4" i="34" s="1"/>
  <c r="Z108" i="5" l="1"/>
  <c r="Y131" i="5" s="1"/>
  <c r="Y130" i="5" s="1"/>
  <c r="Y129" i="5" s="1"/>
  <c r="V7" i="14" s="1"/>
  <c r="Z107" i="5"/>
  <c r="Z131" i="5" s="1"/>
  <c r="Z130" i="5" s="1"/>
  <c r="Z129" i="5" s="1"/>
  <c r="Z62" i="5"/>
  <c r="Z106" i="5" s="1"/>
  <c r="AB7" i="5"/>
  <c r="S5" i="12"/>
  <c r="S4" i="12" s="1"/>
  <c r="S21" i="12"/>
  <c r="R11" i="14" s="1"/>
  <c r="R10" i="14" s="1"/>
  <c r="AB86" i="5"/>
  <c r="AB63" i="5"/>
  <c r="AF64" i="5"/>
  <c r="AA106" i="5"/>
  <c r="AE63" i="5"/>
  <c r="D8" i="28"/>
  <c r="E8" i="28"/>
  <c r="U5" i="12" l="1"/>
  <c r="U4" i="12" s="1"/>
  <c r="U21" i="12"/>
  <c r="T11" i="14" s="1"/>
  <c r="T10" i="14" s="1"/>
  <c r="AD7" i="5"/>
  <c r="AB85" i="5"/>
  <c r="AB84" i="5" s="1"/>
  <c r="Y8" i="12" s="1"/>
  <c r="Y7" i="12" s="1"/>
  <c r="AF86" i="5"/>
  <c r="AF85" i="5" s="1"/>
  <c r="AF84" i="5" s="1"/>
  <c r="AB107" i="5"/>
  <c r="AB62" i="5"/>
  <c r="AB106" i="5" s="1"/>
  <c r="AF63" i="5"/>
  <c r="AF62" i="5" s="1"/>
  <c r="AB108" i="5"/>
  <c r="F44" i="14"/>
  <c r="F43" i="14"/>
  <c r="F8" i="28"/>
  <c r="AA131" i="5" l="1"/>
  <c r="AA130" i="5" s="1"/>
  <c r="AA129" i="5" s="1"/>
  <c r="X7" i="14" s="1"/>
  <c r="AC131" i="5"/>
  <c r="AC130" i="5" s="1"/>
  <c r="AC129" i="5" s="1"/>
  <c r="Z7" i="14" s="1"/>
  <c r="AB7" i="14" s="1"/>
  <c r="W21" i="12"/>
  <c r="W5" i="12"/>
  <c r="W4" i="12" s="1"/>
  <c r="F47" i="14"/>
  <c r="K8" i="28"/>
  <c r="Y21" i="12" l="1"/>
  <c r="X11" i="14" s="1"/>
  <c r="X10" i="14" s="1"/>
  <c r="Y5" i="12"/>
  <c r="Y4" i="12" s="1"/>
  <c r="V11" i="14"/>
  <c r="AB131" i="5"/>
  <c r="L9" i="28"/>
  <c r="E106" i="7"/>
  <c r="M8" i="28"/>
  <c r="F48" i="14"/>
  <c r="F51" i="14" s="1"/>
  <c r="H49" i="14" s="1"/>
  <c r="AD131" i="5" l="1"/>
  <c r="AB130" i="5"/>
  <c r="AB129" i="5" s="1"/>
  <c r="AA5" i="12"/>
  <c r="AA4" i="12" s="1"/>
  <c r="AA21" i="12"/>
  <c r="F106" i="7"/>
  <c r="E107" i="7"/>
  <c r="H9" i="14"/>
  <c r="Z11" i="14" l="1"/>
  <c r="AC21" i="12"/>
  <c r="D30" i="3"/>
  <c r="D28" i="3" s="1"/>
  <c r="D75" i="3"/>
  <c r="AF131" i="5"/>
  <c r="AD130" i="5"/>
  <c r="H27" i="14"/>
  <c r="F107" i="7"/>
  <c r="AF130" i="5" l="1"/>
  <c r="AD129" i="5"/>
  <c r="AF129" i="5" s="1"/>
  <c r="D73" i="3" s="1"/>
  <c r="Z10" i="14"/>
  <c r="AB11" i="14"/>
  <c r="H53" i="14"/>
  <c r="E9" i="28" l="1"/>
  <c r="D9" i="28"/>
  <c r="H44" i="14" l="1"/>
  <c r="H43" i="14"/>
  <c r="F9" i="28"/>
  <c r="K9" i="28" l="1"/>
  <c r="H47" i="14"/>
  <c r="H48" i="14" l="1"/>
  <c r="H51" i="14" s="1"/>
  <c r="J49" i="14" s="1"/>
  <c r="L10" i="28"/>
  <c r="G106" i="7"/>
  <c r="M9" i="28"/>
  <c r="H106" i="7" l="1"/>
  <c r="G107" i="7"/>
  <c r="J9" i="14"/>
  <c r="H107" i="7" l="1"/>
  <c r="H5" i="34" l="1"/>
  <c r="L5" i="34" l="1"/>
  <c r="K5" i="34"/>
  <c r="I4" i="4" s="1"/>
  <c r="E4" i="2" l="1"/>
  <c r="I5" i="4"/>
  <c r="P5" i="34"/>
  <c r="O5" i="34"/>
  <c r="K4" i="4" s="1"/>
  <c r="G4" i="2" l="1"/>
  <c r="G6" i="2" s="1"/>
  <c r="K5" i="4"/>
  <c r="J5" i="4"/>
  <c r="I22" i="5" s="1"/>
  <c r="I6" i="4"/>
  <c r="T5" i="34"/>
  <c r="S5" i="34"/>
  <c r="M4" i="4" s="1"/>
  <c r="E6" i="2"/>
  <c r="E35" i="2" l="1"/>
  <c r="E25" i="2"/>
  <c r="E33" i="2"/>
  <c r="E19" i="2"/>
  <c r="E31" i="2"/>
  <c r="E23" i="2"/>
  <c r="E37" i="2"/>
  <c r="E29" i="2"/>
  <c r="E15" i="2"/>
  <c r="E27" i="2"/>
  <c r="E17" i="2"/>
  <c r="E13" i="2"/>
  <c r="E21" i="2"/>
  <c r="E11" i="2"/>
  <c r="E9" i="2"/>
  <c r="J22" i="5"/>
  <c r="J9" i="5" s="1"/>
  <c r="I9" i="5"/>
  <c r="X5" i="34"/>
  <c r="W5" i="34"/>
  <c r="O4" i="4" s="1"/>
  <c r="J6" i="4"/>
  <c r="I23" i="5" s="1"/>
  <c r="I7" i="4"/>
  <c r="K6" i="4"/>
  <c r="L5" i="4"/>
  <c r="K22" i="5" s="1"/>
  <c r="L22" i="5" s="1"/>
  <c r="I4" i="2"/>
  <c r="M5" i="4"/>
  <c r="G25" i="2"/>
  <c r="G9" i="2"/>
  <c r="G23" i="2"/>
  <c r="G35" i="2"/>
  <c r="G29" i="2"/>
  <c r="G31" i="2"/>
  <c r="G17" i="2"/>
  <c r="G11" i="2"/>
  <c r="G7" i="2" s="1"/>
  <c r="G37" i="2"/>
  <c r="G27" i="2"/>
  <c r="G15" i="2"/>
  <c r="G33" i="2"/>
  <c r="G19" i="2"/>
  <c r="G13" i="2"/>
  <c r="G21" i="2"/>
  <c r="J7" i="4" l="1"/>
  <c r="I24" i="5" s="1"/>
  <c r="I8" i="4"/>
  <c r="J8" i="4" s="1"/>
  <c r="I25" i="5" s="1"/>
  <c r="J23" i="5"/>
  <c r="J10" i="5" s="1"/>
  <c r="L10" i="5" s="1"/>
  <c r="I10" i="5"/>
  <c r="K10" i="5" s="1"/>
  <c r="E7" i="2"/>
  <c r="K4" i="2"/>
  <c r="K6" i="2" s="1"/>
  <c r="O5" i="4"/>
  <c r="K7" i="4"/>
  <c r="L6" i="4"/>
  <c r="K23" i="5" s="1"/>
  <c r="L23" i="5" s="1"/>
  <c r="AB5" i="34"/>
  <c r="AA5" i="34"/>
  <c r="Q4" i="4" s="1"/>
  <c r="K9" i="5"/>
  <c r="G40" i="2"/>
  <c r="G8" i="2"/>
  <c r="N5" i="4"/>
  <c r="M22" i="5" s="1"/>
  <c r="N22" i="5" s="1"/>
  <c r="M6" i="4"/>
  <c r="I6" i="2"/>
  <c r="L9" i="5"/>
  <c r="M9" i="5" l="1"/>
  <c r="E8" i="2"/>
  <c r="E40" i="2"/>
  <c r="N9" i="5"/>
  <c r="N10" i="5"/>
  <c r="O6" i="4"/>
  <c r="P5" i="4"/>
  <c r="O22" i="5" s="1"/>
  <c r="P22" i="5" s="1"/>
  <c r="I27" i="2"/>
  <c r="I23" i="2"/>
  <c r="I17" i="2"/>
  <c r="I19" i="2"/>
  <c r="I13" i="2"/>
  <c r="I37" i="2"/>
  <c r="I21" i="2"/>
  <c r="I25" i="2"/>
  <c r="I35" i="2"/>
  <c r="I31" i="2"/>
  <c r="I29" i="2"/>
  <c r="I33" i="2"/>
  <c r="I11" i="2"/>
  <c r="I15" i="2"/>
  <c r="I9" i="2"/>
  <c r="J25" i="5"/>
  <c r="J12" i="5" s="1"/>
  <c r="L12" i="5" s="1"/>
  <c r="I12" i="5"/>
  <c r="K12" i="5" s="1"/>
  <c r="K27" i="2"/>
  <c r="K17" i="2"/>
  <c r="K33" i="2"/>
  <c r="K35" i="2"/>
  <c r="K13" i="2"/>
  <c r="K37" i="2"/>
  <c r="K29" i="2"/>
  <c r="K31" i="2"/>
  <c r="K19" i="2"/>
  <c r="K23" i="2"/>
  <c r="K15" i="2"/>
  <c r="K11" i="2"/>
  <c r="K21" i="2"/>
  <c r="K25" i="2"/>
  <c r="K9" i="2"/>
  <c r="K7" i="2" s="1"/>
  <c r="Q5" i="4"/>
  <c r="M4" i="2"/>
  <c r="M6" i="2" s="1"/>
  <c r="AF5" i="34"/>
  <c r="AE5" i="34"/>
  <c r="S4" i="4" s="1"/>
  <c r="N6" i="4"/>
  <c r="M23" i="5" s="1"/>
  <c r="N23" i="5" s="1"/>
  <c r="M7" i="4"/>
  <c r="K8" i="4"/>
  <c r="L8" i="4" s="1"/>
  <c r="K25" i="5" s="1"/>
  <c r="L25" i="5" s="1"/>
  <c r="L7" i="4"/>
  <c r="K24" i="5" s="1"/>
  <c r="L24" i="5" s="1"/>
  <c r="J24" i="5"/>
  <c r="J11" i="5" s="1"/>
  <c r="I11" i="5"/>
  <c r="K11" i="5" s="1"/>
  <c r="M31" i="2" l="1"/>
  <c r="M27" i="2"/>
  <c r="M23" i="2"/>
  <c r="M13" i="2"/>
  <c r="M21" i="2"/>
  <c r="M15" i="2"/>
  <c r="M25" i="2"/>
  <c r="M19" i="2"/>
  <c r="M35" i="2"/>
  <c r="M17" i="2"/>
  <c r="M29" i="2"/>
  <c r="M11" i="2"/>
  <c r="M33" i="2"/>
  <c r="M37" i="2"/>
  <c r="M9" i="2"/>
  <c r="M7" i="2" s="1"/>
  <c r="P9" i="5"/>
  <c r="M10" i="5"/>
  <c r="O4" i="2"/>
  <c r="O6" i="2" s="1"/>
  <c r="S5" i="4"/>
  <c r="L11" i="5"/>
  <c r="J5" i="5"/>
  <c r="K8" i="2"/>
  <c r="K40" i="2"/>
  <c r="M8" i="4"/>
  <c r="N8" i="4" s="1"/>
  <c r="M25" i="5" s="1"/>
  <c r="N25" i="5" s="1"/>
  <c r="N12" i="5" s="1"/>
  <c r="N7" i="4"/>
  <c r="M24" i="5" s="1"/>
  <c r="N24" i="5" s="1"/>
  <c r="I7" i="2"/>
  <c r="AJ5" i="34"/>
  <c r="AI5" i="34"/>
  <c r="U4" i="4" s="1"/>
  <c r="Q6" i="4"/>
  <c r="R5" i="4"/>
  <c r="Q22" i="5" s="1"/>
  <c r="R22" i="5" s="1"/>
  <c r="O7" i="4"/>
  <c r="P6" i="4"/>
  <c r="O23" i="5" s="1"/>
  <c r="P23" i="5" s="1"/>
  <c r="P10" i="5" s="1"/>
  <c r="O9" i="5"/>
  <c r="P7" i="4" l="1"/>
  <c r="O24" i="5" s="1"/>
  <c r="P24" i="5" s="1"/>
  <c r="O8" i="4"/>
  <c r="P8" i="4" s="1"/>
  <c r="O25" i="5" s="1"/>
  <c r="P25" i="5" s="1"/>
  <c r="P12" i="5" s="1"/>
  <c r="Q7" i="4"/>
  <c r="R6" i="4"/>
  <c r="Q23" i="5" s="1"/>
  <c r="R23" i="5" s="1"/>
  <c r="R10" i="5" s="1"/>
  <c r="O29" i="2"/>
  <c r="O17" i="2"/>
  <c r="O13" i="2"/>
  <c r="O15" i="2"/>
  <c r="O25" i="2"/>
  <c r="O21" i="2"/>
  <c r="O27" i="2"/>
  <c r="O35" i="2"/>
  <c r="O31" i="2"/>
  <c r="O11" i="2"/>
  <c r="O33" i="2"/>
  <c r="O23" i="2"/>
  <c r="O19" i="2"/>
  <c r="O37" i="2"/>
  <c r="O9" i="2"/>
  <c r="O10" i="5"/>
  <c r="Q10" i="5" s="1"/>
  <c r="N11" i="5"/>
  <c r="L5" i="5"/>
  <c r="M11" i="5"/>
  <c r="M12" i="5"/>
  <c r="O12" i="5" s="1"/>
  <c r="M8" i="2"/>
  <c r="M40" i="2"/>
  <c r="T5" i="4"/>
  <c r="S22" i="5" s="1"/>
  <c r="T22" i="5" s="1"/>
  <c r="S6" i="4"/>
  <c r="Q4" i="2"/>
  <c r="Q6" i="2" s="1"/>
  <c r="U5" i="4"/>
  <c r="AN5" i="34"/>
  <c r="AM5" i="34"/>
  <c r="W4" i="4" s="1"/>
  <c r="Q9" i="5"/>
  <c r="I40" i="2"/>
  <c r="I8" i="2"/>
  <c r="R9" i="5"/>
  <c r="Q31" i="2" l="1"/>
  <c r="Q37" i="2"/>
  <c r="Q29" i="2"/>
  <c r="Q15" i="2"/>
  <c r="Q17" i="2"/>
  <c r="Q13" i="2"/>
  <c r="Q19" i="2"/>
  <c r="Q35" i="2"/>
  <c r="Q23" i="2"/>
  <c r="Q33" i="2"/>
  <c r="Q27" i="2"/>
  <c r="Q11" i="2"/>
  <c r="Q25" i="2"/>
  <c r="Q21" i="2"/>
  <c r="Q9" i="2"/>
  <c r="O7" i="2"/>
  <c r="R7" i="4"/>
  <c r="Q24" i="5" s="1"/>
  <c r="R24" i="5" s="1"/>
  <c r="Q8" i="4"/>
  <c r="R8" i="4" s="1"/>
  <c r="Q25" i="5" s="1"/>
  <c r="R25" i="5" s="1"/>
  <c r="R12" i="5" s="1"/>
  <c r="P11" i="5"/>
  <c r="N5" i="5"/>
  <c r="Q12" i="5"/>
  <c r="T6" i="4"/>
  <c r="S23" i="5" s="1"/>
  <c r="T23" i="5" s="1"/>
  <c r="T10" i="5" s="1"/>
  <c r="S7" i="4"/>
  <c r="S9" i="5"/>
  <c r="W5" i="4"/>
  <c r="S4" i="2"/>
  <c r="S6" i="2" s="1"/>
  <c r="AR5" i="34"/>
  <c r="AQ5" i="34"/>
  <c r="Y4" i="4" s="1"/>
  <c r="T9" i="5"/>
  <c r="U6" i="4"/>
  <c r="V5" i="4"/>
  <c r="U22" i="5" s="1"/>
  <c r="V22" i="5" s="1"/>
  <c r="O11" i="5"/>
  <c r="Q11" i="5" s="1"/>
  <c r="S11" i="2" l="1"/>
  <c r="S35" i="2"/>
  <c r="S31" i="2"/>
  <c r="S23" i="2"/>
  <c r="S25" i="2"/>
  <c r="S29" i="2"/>
  <c r="S33" i="2"/>
  <c r="S17" i="2"/>
  <c r="S19" i="2"/>
  <c r="S15" i="2"/>
  <c r="S21" i="2"/>
  <c r="S13" i="2"/>
  <c r="S27" i="2"/>
  <c r="S37" i="2"/>
  <c r="S9" i="2"/>
  <c r="Y5" i="4"/>
  <c r="U4" i="2"/>
  <c r="U6" i="2" s="1"/>
  <c r="AV5" i="34"/>
  <c r="AY5" i="34" s="1"/>
  <c r="AC4" i="4" s="1"/>
  <c r="AU5" i="34"/>
  <c r="AA4" i="4" s="1"/>
  <c r="V6" i="4"/>
  <c r="U23" i="5" s="1"/>
  <c r="V23" i="5" s="1"/>
  <c r="V10" i="5" s="1"/>
  <c r="U7" i="4"/>
  <c r="R11" i="5"/>
  <c r="P5" i="5"/>
  <c r="U9" i="5"/>
  <c r="O8" i="2"/>
  <c r="O40" i="2"/>
  <c r="S11" i="5"/>
  <c r="X5" i="4"/>
  <c r="W22" i="5" s="1"/>
  <c r="X22" i="5" s="1"/>
  <c r="W6" i="4"/>
  <c r="V9" i="5"/>
  <c r="S8" i="4"/>
  <c r="T8" i="4" s="1"/>
  <c r="S25" i="5" s="1"/>
  <c r="T25" i="5" s="1"/>
  <c r="T12" i="5" s="1"/>
  <c r="T7" i="4"/>
  <c r="S24" i="5" s="1"/>
  <c r="T24" i="5" s="1"/>
  <c r="S10" i="5"/>
  <c r="Q7" i="2"/>
  <c r="AA5" i="4" l="1"/>
  <c r="W4" i="2"/>
  <c r="W6" i="2" s="1"/>
  <c r="AC5" i="4"/>
  <c r="Y4" i="2"/>
  <c r="U8" i="4"/>
  <c r="V8" i="4" s="1"/>
  <c r="U25" i="5" s="1"/>
  <c r="V25" i="5" s="1"/>
  <c r="V12" i="5" s="1"/>
  <c r="V7" i="4"/>
  <c r="U24" i="5" s="1"/>
  <c r="V24" i="5" s="1"/>
  <c r="U10" i="5"/>
  <c r="U33" i="2"/>
  <c r="U23" i="2"/>
  <c r="U25" i="2"/>
  <c r="U19" i="2"/>
  <c r="U31" i="2"/>
  <c r="U29" i="2"/>
  <c r="U13" i="2"/>
  <c r="U27" i="2"/>
  <c r="U17" i="2"/>
  <c r="U21" i="2"/>
  <c r="U35" i="2"/>
  <c r="U15" i="2"/>
  <c r="U11" i="2"/>
  <c r="U37" i="2"/>
  <c r="U9" i="2"/>
  <c r="Y6" i="4"/>
  <c r="Z5" i="4"/>
  <c r="Y22" i="5" s="1"/>
  <c r="Z22" i="5" s="1"/>
  <c r="S12" i="5"/>
  <c r="U11" i="5"/>
  <c r="X9" i="5"/>
  <c r="S7" i="2"/>
  <c r="Q40" i="2"/>
  <c r="Q8" i="2"/>
  <c r="W9" i="5"/>
  <c r="Y9" i="5" s="1"/>
  <c r="W7" i="4"/>
  <c r="X6" i="4"/>
  <c r="W23" i="5" s="1"/>
  <c r="X23" i="5" s="1"/>
  <c r="X10" i="5" s="1"/>
  <c r="T11" i="5"/>
  <c r="R5" i="5"/>
  <c r="S8" i="2" l="1"/>
  <c r="S40" i="2"/>
  <c r="Y6" i="2"/>
  <c r="AA4" i="2"/>
  <c r="V11" i="5"/>
  <c r="T5" i="5"/>
  <c r="Z9" i="5"/>
  <c r="AC6" i="4"/>
  <c r="AE5" i="4"/>
  <c r="AD5" i="4"/>
  <c r="W19" i="2"/>
  <c r="W37" i="2"/>
  <c r="W23" i="2"/>
  <c r="W33" i="2"/>
  <c r="W31" i="2"/>
  <c r="W13" i="2"/>
  <c r="W17" i="2"/>
  <c r="W15" i="2"/>
  <c r="W21" i="2"/>
  <c r="W29" i="2"/>
  <c r="W25" i="2"/>
  <c r="W35" i="2"/>
  <c r="W27" i="2"/>
  <c r="W11" i="2"/>
  <c r="W9" i="2"/>
  <c r="W7" i="2" s="1"/>
  <c r="W8" i="4"/>
  <c r="X8" i="4" s="1"/>
  <c r="W25" i="5" s="1"/>
  <c r="X25" i="5" s="1"/>
  <c r="X12" i="5" s="1"/>
  <c r="X7" i="4"/>
  <c r="W24" i="5" s="1"/>
  <c r="X24" i="5" s="1"/>
  <c r="U12" i="5"/>
  <c r="W12" i="5" s="1"/>
  <c r="AA6" i="4"/>
  <c r="AB5" i="4"/>
  <c r="AA22" i="5" s="1"/>
  <c r="AB22" i="5" s="1"/>
  <c r="Y7" i="4"/>
  <c r="Z6" i="4"/>
  <c r="Y23" i="5" s="1"/>
  <c r="Z23" i="5" s="1"/>
  <c r="W10" i="5"/>
  <c r="Y10" i="5" s="1"/>
  <c r="AA9" i="5"/>
  <c r="U7" i="2"/>
  <c r="W8" i="2" l="1"/>
  <c r="W40" i="2"/>
  <c r="Y17" i="2"/>
  <c r="Y35" i="2"/>
  <c r="Y21" i="2"/>
  <c r="Y27" i="2"/>
  <c r="Y25" i="2"/>
  <c r="Y37" i="2"/>
  <c r="Y19" i="2"/>
  <c r="Y31" i="2"/>
  <c r="Y23" i="2"/>
  <c r="Y11" i="2"/>
  <c r="Y15" i="2"/>
  <c r="Y29" i="2"/>
  <c r="Y33" i="2"/>
  <c r="Y13" i="2"/>
  <c r="Y9" i="2"/>
  <c r="AA6" i="2"/>
  <c r="W11" i="5"/>
  <c r="Y11" i="5" s="1"/>
  <c r="AC22" i="5"/>
  <c r="AF5" i="4"/>
  <c r="Y8" i="4"/>
  <c r="Z8" i="4" s="1"/>
  <c r="Y25" i="5" s="1"/>
  <c r="Z25" i="5" s="1"/>
  <c r="Z12" i="5" s="1"/>
  <c r="Z7" i="4"/>
  <c r="Y24" i="5" s="1"/>
  <c r="Z24" i="5" s="1"/>
  <c r="AD6" i="4"/>
  <c r="AC7" i="4"/>
  <c r="AE6" i="4"/>
  <c r="U40" i="2"/>
  <c r="U8" i="2"/>
  <c r="X11" i="5"/>
  <c r="V5" i="5"/>
  <c r="Z10" i="5"/>
  <c r="AA7" i="4"/>
  <c r="AB6" i="4"/>
  <c r="AA23" i="5" s="1"/>
  <c r="AB23" i="5" s="1"/>
  <c r="AB9" i="5"/>
  <c r="Z11" i="5" l="1"/>
  <c r="X5" i="5"/>
  <c r="AA11" i="5"/>
  <c r="AD7" i="4"/>
  <c r="AC8" i="4"/>
  <c r="AE7" i="4"/>
  <c r="AD22" i="5"/>
  <c r="AF22" i="5" s="1"/>
  <c r="AE22" i="5"/>
  <c r="AB7" i="4"/>
  <c r="AA24" i="5" s="1"/>
  <c r="AB24" i="5" s="1"/>
  <c r="AA8" i="4"/>
  <c r="AB8" i="4" s="1"/>
  <c r="AA25" i="5" s="1"/>
  <c r="AB25" i="5" s="1"/>
  <c r="AB12" i="5" s="1"/>
  <c r="AB10" i="5"/>
  <c r="AC23" i="5"/>
  <c r="AF6" i="4"/>
  <c r="Y7" i="2"/>
  <c r="AA9" i="2"/>
  <c r="AA10" i="2" s="1"/>
  <c r="AA10" i="5"/>
  <c r="AC9" i="5"/>
  <c r="Y12" i="5"/>
  <c r="AA27" i="2"/>
  <c r="AA29" i="2"/>
  <c r="AA31" i="2"/>
  <c r="AA17" i="2"/>
  <c r="AA35" i="2"/>
  <c r="AA13" i="2"/>
  <c r="AA5" i="2"/>
  <c r="AA37" i="2"/>
  <c r="AA19" i="2"/>
  <c r="AA15" i="2"/>
  <c r="AA23" i="2"/>
  <c r="AA21" i="2"/>
  <c r="AA33" i="2"/>
  <c r="AA11" i="2"/>
  <c r="AA25" i="2"/>
  <c r="AC24" i="5" l="1"/>
  <c r="AF7" i="4"/>
  <c r="AD8" i="4"/>
  <c r="AE8" i="4"/>
  <c r="AC11" i="5"/>
  <c r="AB11" i="5"/>
  <c r="Z5" i="5"/>
  <c r="AD23" i="5"/>
  <c r="AF23" i="5" s="1"/>
  <c r="AE23" i="5"/>
  <c r="AC10" i="5"/>
  <c r="AD10" i="5"/>
  <c r="AD9" i="5"/>
  <c r="AA12" i="5"/>
  <c r="Y40" i="2"/>
  <c r="Y8" i="2"/>
  <c r="AA7" i="2"/>
  <c r="AC25" i="5" l="1"/>
  <c r="AF8" i="4"/>
  <c r="AE24" i="5"/>
  <c r="AD24" i="5"/>
  <c r="AF24" i="5" s="1"/>
  <c r="AA8" i="2"/>
  <c r="AA40" i="2"/>
  <c r="G12" i="24" s="1"/>
  <c r="AB5" i="5"/>
  <c r="AD25" i="5" l="1"/>
  <c r="AE25" i="5"/>
  <c r="AC12" i="5"/>
  <c r="G13" i="24"/>
  <c r="I12" i="24"/>
  <c r="AD11" i="5"/>
  <c r="K12" i="24" l="1"/>
  <c r="I13" i="24"/>
  <c r="I5" i="24" s="1"/>
  <c r="E6" i="7" s="1"/>
  <c r="G5" i="24"/>
  <c r="AF25" i="5"/>
  <c r="AD12" i="5"/>
  <c r="AD5" i="5" s="1"/>
  <c r="D26" i="3" s="1"/>
  <c r="D25" i="3" s="1"/>
  <c r="C6" i="7" l="1"/>
  <c r="F6" i="7"/>
  <c r="E7" i="7"/>
  <c r="K13" i="24"/>
  <c r="M12" i="24"/>
  <c r="F7" i="7" l="1"/>
  <c r="E104" i="7"/>
  <c r="O12" i="24"/>
  <c r="M13" i="24"/>
  <c r="M5" i="24" s="1"/>
  <c r="I6" i="7" s="1"/>
  <c r="K5" i="24"/>
  <c r="C7" i="7"/>
  <c r="D6" i="7"/>
  <c r="C104" i="7" l="1"/>
  <c r="D7" i="7"/>
  <c r="G6" i="7"/>
  <c r="J6" i="7"/>
  <c r="I7" i="7"/>
  <c r="F104" i="7"/>
  <c r="E111" i="7"/>
  <c r="F111" i="7" s="1"/>
  <c r="O13" i="24"/>
  <c r="Q12" i="24"/>
  <c r="H6" i="7" l="1"/>
  <c r="G7" i="7"/>
  <c r="I104" i="7"/>
  <c r="J7" i="7"/>
  <c r="O5" i="24"/>
  <c r="Q13" i="24"/>
  <c r="Q5" i="24" s="1"/>
  <c r="M6" i="7" s="1"/>
  <c r="S12" i="24"/>
  <c r="D104" i="7"/>
  <c r="C111" i="7"/>
  <c r="K6" i="7" l="1"/>
  <c r="M7" i="7"/>
  <c r="N6" i="7"/>
  <c r="H7" i="7"/>
  <c r="G104" i="7"/>
  <c r="D111" i="7"/>
  <c r="J104" i="7"/>
  <c r="U12" i="24"/>
  <c r="S13" i="24"/>
  <c r="S5" i="24" s="1"/>
  <c r="O6" i="7" s="1"/>
  <c r="W12" i="24" l="1"/>
  <c r="U13" i="24"/>
  <c r="H104" i="7"/>
  <c r="G111" i="7"/>
  <c r="N7" i="7"/>
  <c r="M104" i="7"/>
  <c r="P6" i="7"/>
  <c r="O7" i="7"/>
  <c r="L6" i="7"/>
  <c r="K7" i="7"/>
  <c r="N104" i="7" l="1"/>
  <c r="H111" i="7"/>
  <c r="K14" i="12"/>
  <c r="J12" i="14" s="1"/>
  <c r="O104" i="7"/>
  <c r="P7" i="7"/>
  <c r="U5" i="24"/>
  <c r="L7" i="7"/>
  <c r="K104" i="7"/>
  <c r="W13" i="24"/>
  <c r="W5" i="24" s="1"/>
  <c r="S6" i="7" s="1"/>
  <c r="Y12" i="24"/>
  <c r="Q6" i="7" l="1"/>
  <c r="AA12" i="24"/>
  <c r="Y13" i="24"/>
  <c r="Y5" i="24" s="1"/>
  <c r="U6" i="7" s="1"/>
  <c r="P104" i="7"/>
  <c r="L104" i="7"/>
  <c r="J10" i="14"/>
  <c r="T6" i="7"/>
  <c r="S7" i="7"/>
  <c r="U7" i="7" l="1"/>
  <c r="V6" i="7"/>
  <c r="AA13" i="24"/>
  <c r="AA5" i="24" s="1"/>
  <c r="W6" i="7" s="1"/>
  <c r="AC12" i="24"/>
  <c r="AC13" i="24" s="1"/>
  <c r="T7" i="7"/>
  <c r="S104" i="7"/>
  <c r="J27" i="14"/>
  <c r="R6" i="7"/>
  <c r="Q7" i="7"/>
  <c r="T104" i="7" l="1"/>
  <c r="J53" i="14"/>
  <c r="AC5" i="24"/>
  <c r="AE13" i="24"/>
  <c r="W7" i="7"/>
  <c r="X6" i="7"/>
  <c r="R7" i="7"/>
  <c r="Q104" i="7"/>
  <c r="V7" i="7"/>
  <c r="U104" i="7"/>
  <c r="V104" i="7" l="1"/>
  <c r="R104" i="7"/>
  <c r="Y6" i="7"/>
  <c r="AE5" i="24"/>
  <c r="D10" i="28"/>
  <c r="E10" i="28"/>
  <c r="X7" i="7"/>
  <c r="W104" i="7"/>
  <c r="Z6" i="7" l="1"/>
  <c r="Y7" i="7"/>
  <c r="AA6" i="7"/>
  <c r="AB6" i="7" s="1"/>
  <c r="X104" i="7"/>
  <c r="J43" i="14"/>
  <c r="F10" i="28"/>
  <c r="J44" i="14"/>
  <c r="J47" i="14" l="1"/>
  <c r="K10" i="28"/>
  <c r="Z7" i="7"/>
  <c r="Y104" i="7"/>
  <c r="AA7" i="7"/>
  <c r="AB7" i="7" s="1"/>
  <c r="Z104" i="7" l="1"/>
  <c r="AA104" i="7"/>
  <c r="AB104" i="7" s="1"/>
  <c r="L11" i="28"/>
  <c r="M10" i="28"/>
  <c r="I106" i="7"/>
  <c r="J48" i="14"/>
  <c r="J51" i="14" s="1"/>
  <c r="L49" i="14" s="1"/>
  <c r="J106" i="7" l="1"/>
  <c r="I107" i="7"/>
  <c r="L9" i="14"/>
  <c r="L27" i="14" l="1"/>
  <c r="J107" i="7"/>
  <c r="I111" i="7"/>
  <c r="J111" i="7" l="1"/>
  <c r="L53" i="14"/>
  <c r="D11" i="28" l="1"/>
  <c r="E11" i="28"/>
  <c r="L44" i="14" l="1"/>
  <c r="L43" i="14"/>
  <c r="F11" i="28"/>
  <c r="L47" i="14" l="1"/>
  <c r="K11" i="28"/>
  <c r="K106" i="7" l="1"/>
  <c r="L12" i="28"/>
  <c r="M11" i="28"/>
  <c r="L48" i="14"/>
  <c r="L51" i="14" s="1"/>
  <c r="N49" i="14" s="1"/>
  <c r="N9" i="14" l="1"/>
  <c r="K107" i="7"/>
  <c r="L106" i="7"/>
  <c r="L107" i="7" l="1"/>
  <c r="K111" i="7"/>
  <c r="N27" i="14"/>
  <c r="N53" i="14" l="1"/>
  <c r="L111" i="7"/>
  <c r="E12" i="28" l="1"/>
  <c r="D12" i="28"/>
  <c r="N43" i="14" l="1"/>
  <c r="F12" i="28"/>
  <c r="N44" i="14"/>
  <c r="K12" i="28" l="1"/>
  <c r="N47" i="14"/>
  <c r="N48" i="14" l="1"/>
  <c r="N51" i="14" s="1"/>
  <c r="P49" i="14" s="1"/>
  <c r="M106" i="7"/>
  <c r="L13" i="28"/>
  <c r="M12" i="28"/>
  <c r="P9" i="14" l="1"/>
  <c r="N106" i="7"/>
  <c r="M107" i="7"/>
  <c r="N107" i="7" l="1"/>
  <c r="M111" i="7"/>
  <c r="N111" i="7" l="1"/>
  <c r="Q14" i="12"/>
  <c r="P12" i="14" s="1"/>
  <c r="P10" i="14" l="1"/>
  <c r="P27" i="14" l="1"/>
  <c r="P53" i="14" l="1"/>
  <c r="D13" i="28" l="1"/>
  <c r="E13" i="28"/>
  <c r="P44" i="14" l="1"/>
  <c r="P43" i="14"/>
  <c r="F13" i="28"/>
  <c r="P47" i="14" l="1"/>
  <c r="K13" i="28"/>
  <c r="L14" i="28" l="1"/>
  <c r="O106" i="7"/>
  <c r="M13" i="28"/>
  <c r="P48" i="14"/>
  <c r="P51" i="14" s="1"/>
  <c r="R49" i="14" s="1"/>
  <c r="O107" i="7" l="1"/>
  <c r="P106" i="7"/>
  <c r="R9" i="14"/>
  <c r="R27" i="14" l="1"/>
  <c r="P107" i="7"/>
  <c r="O111" i="7"/>
  <c r="P111" i="7" l="1"/>
  <c r="R53" i="14"/>
  <c r="D14" i="28" l="1"/>
  <c r="E14" i="28"/>
  <c r="R44" i="14" l="1"/>
  <c r="R43" i="14"/>
  <c r="F14" i="28"/>
  <c r="R47" i="14" l="1"/>
  <c r="K14" i="28"/>
  <c r="L15" i="28" l="1"/>
  <c r="Q106" i="7"/>
  <c r="M14" i="28"/>
  <c r="R48" i="14"/>
  <c r="R51" i="14" s="1"/>
  <c r="T49" i="14" s="1"/>
  <c r="Q107" i="7" l="1"/>
  <c r="R106" i="7"/>
  <c r="T9" i="14"/>
  <c r="T27" i="14" l="1"/>
  <c r="T53" i="14" s="1"/>
  <c r="R107" i="7"/>
  <c r="Q111" i="7"/>
  <c r="R111" i="7" l="1"/>
  <c r="D15" i="28"/>
  <c r="E15" i="28"/>
  <c r="T44" i="14" s="1"/>
  <c r="T43" i="14" l="1"/>
  <c r="T47" i="14" s="1"/>
  <c r="T48" i="14" s="1"/>
  <c r="T51" i="14" s="1"/>
  <c r="V49" i="14" s="1"/>
  <c r="F15" i="28"/>
  <c r="K15" i="28" l="1"/>
  <c r="S106" i="7" l="1"/>
  <c r="L16" i="28"/>
  <c r="V9" i="14" s="1"/>
  <c r="M15" i="28"/>
  <c r="T106" i="7" l="1"/>
  <c r="S107" i="7"/>
  <c r="T107" i="7" l="1"/>
  <c r="S111" i="7"/>
  <c r="T111" i="7" l="1"/>
  <c r="W14" i="12"/>
  <c r="V12" i="14" s="1"/>
  <c r="V10" i="14" l="1"/>
  <c r="AB12" i="14"/>
  <c r="AB10" i="14" l="1"/>
  <c r="V27" i="14"/>
  <c r="V53" i="14" s="1"/>
  <c r="D16" i="28" l="1"/>
  <c r="E16" i="28"/>
  <c r="V44" i="14" s="1"/>
  <c r="V43" i="14" l="1"/>
  <c r="V47" i="14" s="1"/>
  <c r="V48" i="14" s="1"/>
  <c r="V51" i="14" s="1"/>
  <c r="X49" i="14" s="1"/>
  <c r="F16" i="28"/>
  <c r="K16" i="28" l="1"/>
  <c r="L17" i="28" l="1"/>
  <c r="X9" i="14" s="1"/>
  <c r="X27" i="14" s="1"/>
  <c r="X53" i="14" s="1"/>
  <c r="U106" i="7"/>
  <c r="M16" i="28"/>
  <c r="U107" i="7" l="1"/>
  <c r="V106" i="7"/>
  <c r="E17" i="28"/>
  <c r="X44" i="14" s="1"/>
  <c r="D17" i="28"/>
  <c r="V107" i="7" l="1"/>
  <c r="U111" i="7"/>
  <c r="X43" i="14"/>
  <c r="X47" i="14" s="1"/>
  <c r="X48" i="14" s="1"/>
  <c r="X51" i="14" s="1"/>
  <c r="Z49" i="14" s="1"/>
  <c r="F17" i="28"/>
  <c r="K17" i="28" l="1"/>
  <c r="V111" i="7"/>
  <c r="L18" i="28" l="1"/>
  <c r="W106" i="7"/>
  <c r="M17" i="28"/>
  <c r="X106" i="7" l="1"/>
  <c r="W107" i="7"/>
  <c r="Z9" i="14"/>
  <c r="L20" i="28"/>
  <c r="Z27" i="14" l="1"/>
  <c r="AB9" i="14"/>
  <c r="X107" i="7"/>
  <c r="W111" i="7"/>
  <c r="X111" i="7" l="1"/>
  <c r="Z53" i="14"/>
  <c r="AB27" i="14"/>
  <c r="D18" i="28" l="1"/>
  <c r="E18" i="28"/>
  <c r="Z44" i="14" l="1"/>
  <c r="AB44" i="14" s="1"/>
  <c r="E20" i="28"/>
  <c r="Z43" i="14"/>
  <c r="D20" i="28"/>
  <c r="F20" i="28" s="1"/>
  <c r="D82" i="3" s="1"/>
  <c r="F18" i="28"/>
  <c r="K18" i="28" s="1"/>
  <c r="Y106" i="7" l="1"/>
  <c r="K20" i="28"/>
  <c r="M18" i="28"/>
  <c r="M20" i="28" s="1"/>
  <c r="D81" i="3" s="1"/>
  <c r="Z47" i="14"/>
  <c r="AB43" i="14"/>
  <c r="AB47" i="14" l="1"/>
  <c r="AB48" i="14" s="1"/>
  <c r="Z48" i="14"/>
  <c r="Z51" i="14" s="1"/>
  <c r="D10" i="3" s="1"/>
  <c r="D9" i="3" s="1"/>
  <c r="Y107" i="7"/>
  <c r="Z106" i="7"/>
  <c r="AA106" i="7"/>
  <c r="AB106" i="7" s="1"/>
  <c r="Z107" i="7" l="1"/>
  <c r="AA83" i="11" s="1"/>
  <c r="Y111" i="7"/>
  <c r="AA107" i="7"/>
  <c r="AB107" i="7" s="1"/>
  <c r="Z111" i="7" l="1"/>
  <c r="AA111" i="7"/>
  <c r="AB11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trangnth</author>
    <author>Trang Nguyễn Thị Hạnh</author>
  </authors>
  <commentList>
    <comment ref="L4" authorId="0" shapeId="0" xr:uid="{00000000-0006-0000-0300-000001000000}">
      <text>
        <r>
          <rPr>
            <b/>
            <sz val="8"/>
            <color indexed="81"/>
            <rFont val="Tahoma"/>
            <family val="2"/>
          </rPr>
          <t>trangnth:</t>
        </r>
        <r>
          <rPr>
            <sz val="8"/>
            <color indexed="81"/>
            <rFont val="Tahoma"/>
            <family val="2"/>
          </rPr>
          <t xml:space="preserve">
Mới bổ sung</t>
        </r>
      </text>
    </comment>
    <comment ref="L5" authorId="0" shapeId="0" xr:uid="{00000000-0006-0000-0300-000002000000}">
      <text>
        <r>
          <rPr>
            <b/>
            <sz val="8"/>
            <color indexed="81"/>
            <rFont val="Tahoma"/>
            <family val="2"/>
          </rPr>
          <t>trangnth:</t>
        </r>
        <r>
          <rPr>
            <sz val="8"/>
            <color indexed="81"/>
            <rFont val="Tahoma"/>
            <family val="2"/>
          </rPr>
          <t xml:space="preserve">
Mới bổ sung</t>
        </r>
      </text>
    </comment>
    <comment ref="L6" authorId="0" shapeId="0" xr:uid="{00000000-0006-0000-0300-000003000000}">
      <text>
        <r>
          <rPr>
            <b/>
            <sz val="8"/>
            <color indexed="81"/>
            <rFont val="Tahoma"/>
            <family val="2"/>
          </rPr>
          <t>trangnth:</t>
        </r>
        <r>
          <rPr>
            <sz val="8"/>
            <color indexed="81"/>
            <rFont val="Tahoma"/>
            <family val="2"/>
          </rPr>
          <t xml:space="preserve">
Mới bổ sung</t>
        </r>
      </text>
    </comment>
    <comment ref="L7" authorId="0" shapeId="0" xr:uid="{00000000-0006-0000-0300-000004000000}">
      <text>
        <r>
          <rPr>
            <b/>
            <sz val="8"/>
            <color indexed="81"/>
            <rFont val="Tahoma"/>
            <family val="2"/>
          </rPr>
          <t>trangnth:</t>
        </r>
        <r>
          <rPr>
            <sz val="8"/>
            <color indexed="81"/>
            <rFont val="Tahoma"/>
            <family val="2"/>
          </rPr>
          <t xml:space="preserve">
Mới bổ sung</t>
        </r>
      </text>
    </comment>
    <comment ref="L8" authorId="0" shapeId="0" xr:uid="{00000000-0006-0000-0300-000005000000}">
      <text>
        <r>
          <rPr>
            <b/>
            <sz val="8"/>
            <color indexed="81"/>
            <rFont val="Tahoma"/>
            <family val="2"/>
          </rPr>
          <t>trangnth:</t>
        </r>
        <r>
          <rPr>
            <sz val="8"/>
            <color indexed="81"/>
            <rFont val="Tahoma"/>
            <family val="2"/>
          </rPr>
          <t xml:space="preserve">
Mới bổ sung</t>
        </r>
      </text>
    </comment>
    <comment ref="L9" authorId="0" shapeId="0" xr:uid="{00000000-0006-0000-0300-000006000000}">
      <text>
        <r>
          <rPr>
            <b/>
            <sz val="8"/>
            <color indexed="81"/>
            <rFont val="Tahoma"/>
            <family val="2"/>
          </rPr>
          <t>trangnth:</t>
        </r>
        <r>
          <rPr>
            <sz val="8"/>
            <color indexed="81"/>
            <rFont val="Tahoma"/>
            <family val="2"/>
          </rPr>
          <t xml:space="preserve">
Mới bổ sung</t>
        </r>
      </text>
    </comment>
    <comment ref="L10" authorId="0" shapeId="0" xr:uid="{00000000-0006-0000-0300-000007000000}">
      <text>
        <r>
          <rPr>
            <b/>
            <sz val="8"/>
            <color indexed="81"/>
            <rFont val="Tahoma"/>
            <family val="2"/>
          </rPr>
          <t>trangnth:</t>
        </r>
        <r>
          <rPr>
            <sz val="8"/>
            <color indexed="81"/>
            <rFont val="Tahoma"/>
            <family val="2"/>
          </rPr>
          <t xml:space="preserve">
Mới bổ sung</t>
        </r>
      </text>
    </comment>
    <comment ref="C11" authorId="1" shapeId="0" xr:uid="{00000000-0006-0000-0300-000008000000}">
      <text>
        <r>
          <rPr>
            <b/>
            <sz val="9"/>
            <color indexed="81"/>
            <rFont val="Tahoma"/>
            <family val="2"/>
          </rPr>
          <t>Trang Nguyễn Thị Hạnh:</t>
        </r>
        <r>
          <rPr>
            <sz val="9"/>
            <color indexed="81"/>
            <rFont val="Tahoma"/>
            <family val="2"/>
          </rPr>
          <t xml:space="preserve">
Nhập tên thiết bị, nhãn hiệu , quy cách, màu sắc ….</t>
        </r>
      </text>
    </comment>
    <comment ref="D11" authorId="1" shapeId="0" xr:uid="{00000000-0006-0000-0300-000009000000}">
      <text>
        <r>
          <rPr>
            <b/>
            <sz val="9"/>
            <color indexed="81"/>
            <rFont val="Tahoma"/>
            <family val="2"/>
          </rPr>
          <t>Trang Nguyễn Thị Hạnh:</t>
        </r>
        <r>
          <rPr>
            <sz val="9"/>
            <color indexed="81"/>
            <rFont val="Tahoma"/>
            <family val="2"/>
          </rPr>
          <t xml:space="preserve">
Nhập số lượng </t>
        </r>
      </text>
    </comment>
    <comment ref="G11" authorId="1" shapeId="0" xr:uid="{00000000-0006-0000-0300-00000A000000}">
      <text>
        <r>
          <rPr>
            <b/>
            <sz val="9"/>
            <color indexed="81"/>
            <rFont val="Tahoma"/>
            <family val="2"/>
          </rPr>
          <t>Trang Nguyễn Thị Hạnh:</t>
        </r>
        <r>
          <rPr>
            <sz val="9"/>
            <color indexed="81"/>
            <rFont val="Tahoma"/>
            <family val="2"/>
          </rPr>
          <t xml:space="preserve">
Click vào mũi tên, chọn tháng cần đầu tư . </t>
        </r>
      </text>
    </comment>
    <comment ref="L11" authorId="0" shapeId="0" xr:uid="{00000000-0006-0000-0300-00000B000000}">
      <text>
        <r>
          <rPr>
            <b/>
            <sz val="8"/>
            <color indexed="81"/>
            <rFont val="Tahoma"/>
            <family val="2"/>
          </rPr>
          <t>trangnth:</t>
        </r>
        <r>
          <rPr>
            <sz val="8"/>
            <color indexed="81"/>
            <rFont val="Tahoma"/>
            <family val="2"/>
          </rPr>
          <t xml:space="preserve">
Mới bổ sung</t>
        </r>
      </text>
    </comment>
    <comment ref="L15" authorId="0" shapeId="0" xr:uid="{00000000-0006-0000-0300-00000C000000}">
      <text>
        <r>
          <rPr>
            <b/>
            <sz val="8"/>
            <color indexed="81"/>
            <rFont val="Tahoma"/>
            <family val="2"/>
          </rPr>
          <t>trangnth:</t>
        </r>
        <r>
          <rPr>
            <sz val="8"/>
            <color indexed="81"/>
            <rFont val="Tahoma"/>
            <family val="2"/>
          </rPr>
          <t xml:space="preserve">
Mới bổ sung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Trang Nguyễn Thị Hạnh</author>
  </authors>
  <commentList>
    <comment ref="C34" authorId="0" shapeId="0" xr:uid="{00000000-0006-0000-0400-000001000000}">
      <text>
        <r>
          <rPr>
            <b/>
            <sz val="9"/>
            <color indexed="81"/>
            <rFont val="Tahoma"/>
            <family val="2"/>
          </rPr>
          <t>Trang Nguyễn Thị Hạnh:</t>
        </r>
        <r>
          <rPr>
            <sz val="9"/>
            <color indexed="81"/>
            <rFont val="Tahoma"/>
            <family val="2"/>
          </rPr>
          <t xml:space="preserve">
Nhập tên thiết bị, nhãn hiệu , quy cách, màu sắc ….</t>
        </r>
      </text>
    </comment>
    <comment ref="C55" authorId="0" shapeId="0" xr:uid="{00000000-0006-0000-0400-000002000000}">
      <text>
        <r>
          <rPr>
            <b/>
            <sz val="9"/>
            <color indexed="81"/>
            <rFont val="Tahoma"/>
            <family val="2"/>
          </rPr>
          <t>Trang Nguyễn Thị Hạnh:</t>
        </r>
        <r>
          <rPr>
            <sz val="9"/>
            <color indexed="81"/>
            <rFont val="Tahoma"/>
            <family val="2"/>
          </rPr>
          <t xml:space="preserve">
Nhập tên thiết bị, nhãn hiệu , quy cách, màu sắc ….</t>
        </r>
      </text>
    </comment>
    <comment ref="C78" authorId="0" shapeId="0" xr:uid="{00000000-0006-0000-0400-000003000000}">
      <text>
        <r>
          <rPr>
            <b/>
            <sz val="9"/>
            <color indexed="81"/>
            <rFont val="Tahoma"/>
            <family val="2"/>
          </rPr>
          <t>Trang Nguyễn Thị Hạnh:</t>
        </r>
        <r>
          <rPr>
            <sz val="9"/>
            <color indexed="81"/>
            <rFont val="Tahoma"/>
            <family val="2"/>
          </rPr>
          <t xml:space="preserve">
Nhập tên thiết bị, nhãn hiệu , quy cách, màu sắc ….</t>
        </r>
      </text>
    </comment>
    <comment ref="H79" authorId="0" shapeId="0" xr:uid="{00000000-0006-0000-0400-000004000000}">
      <text>
        <r>
          <rPr>
            <b/>
            <sz val="9"/>
            <color indexed="81"/>
            <rFont val="Tahoma"/>
            <family val="2"/>
          </rPr>
          <t>Trang Nguyễn Thị Hạnh:</t>
        </r>
        <r>
          <rPr>
            <sz val="9"/>
            <color indexed="81"/>
            <rFont val="Tahoma"/>
            <family val="2"/>
          </rPr>
          <t xml:space="preserve">
m</t>
        </r>
      </text>
    </comment>
    <comment ref="C100" authorId="0" shapeId="0" xr:uid="{00000000-0006-0000-0400-000005000000}">
      <text>
        <r>
          <rPr>
            <b/>
            <sz val="9"/>
            <color indexed="81"/>
            <rFont val="Tahoma"/>
            <family val="2"/>
          </rPr>
          <t>Trang Nguyễn Thị Hạnh:</t>
        </r>
        <r>
          <rPr>
            <sz val="9"/>
            <color indexed="81"/>
            <rFont val="Tahoma"/>
            <family val="2"/>
          </rPr>
          <t xml:space="preserve">
Nhập tên thiết bị, nhãn hiệu , quy cách, màu sắc ….</t>
        </r>
      </text>
    </comment>
    <comment ref="C122" authorId="0" shapeId="0" xr:uid="{00000000-0006-0000-0400-000006000000}">
      <text>
        <r>
          <rPr>
            <b/>
            <sz val="9"/>
            <color indexed="81"/>
            <rFont val="Tahoma"/>
            <family val="2"/>
          </rPr>
          <t>Trang Nguyễn Thị Hạnh:</t>
        </r>
        <r>
          <rPr>
            <sz val="9"/>
            <color indexed="81"/>
            <rFont val="Tahoma"/>
            <family val="2"/>
          </rPr>
          <t xml:space="preserve">
Nhập tên thiết bị, nhãn hiệu , quy cách, màu sắc ….</t>
        </r>
      </text>
    </comment>
    <comment ref="C145" authorId="0" shapeId="0" xr:uid="{00000000-0006-0000-0400-000007000000}">
      <text>
        <r>
          <rPr>
            <b/>
            <sz val="9"/>
            <color indexed="81"/>
            <rFont val="Tahoma"/>
            <family val="2"/>
          </rPr>
          <t>Trang Nguyễn Thị Hạnh:</t>
        </r>
        <r>
          <rPr>
            <sz val="9"/>
            <color indexed="81"/>
            <rFont val="Tahoma"/>
            <family val="2"/>
          </rPr>
          <t xml:space="preserve">
Nhập tên thiết bị, nhãn hiệu , quy cách, màu sắc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uyển nhi</author>
  </authors>
  <commentList>
    <comment ref="C10" authorId="0" shapeId="0" xr:uid="{00000000-0006-0000-0500-000001000000}">
      <text>
        <r>
          <rPr>
            <b/>
            <sz val="9"/>
            <color indexed="81"/>
            <rFont val="Tahoma"/>
            <family val="2"/>
          </rPr>
          <t xml:space="preserve">uyển nhi:
</t>
        </r>
        <r>
          <rPr>
            <sz val="9"/>
            <color indexed="81"/>
            <rFont val="Tahoma"/>
            <family val="2"/>
          </rPr>
          <t xml:space="preserve">Tổng CP nguyên liệu/1 SP/giá bán 1 đvsp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Trang Nguyễn Thị Hạnh</author>
  </authors>
  <commentList>
    <comment ref="C6" authorId="0" shapeId="0" xr:uid="{00000000-0006-0000-0E00-000001000000}">
      <text>
        <r>
          <rPr>
            <b/>
            <sz val="9"/>
            <color indexed="81"/>
            <rFont val="Tahoma"/>
            <family val="2"/>
          </rPr>
          <t>Trang Nguyễn Thị Hạnh:</t>
        </r>
        <r>
          <rPr>
            <sz val="9"/>
            <color indexed="81"/>
            <rFont val="Tahoma"/>
            <family val="2"/>
          </rPr>
          <t xml:space="preserve">
Nhập diễn giải nội dung công việc </t>
        </r>
      </text>
    </comment>
    <comment ref="E6" authorId="0" shapeId="0" xr:uid="{00000000-0006-0000-0E00-000002000000}">
      <text>
        <r>
          <rPr>
            <b/>
            <sz val="9"/>
            <color indexed="81"/>
            <rFont val="Tahoma"/>
            <family val="2"/>
          </rPr>
          <t>Trang Nguyễn Thị Hạnh:</t>
        </r>
        <r>
          <rPr>
            <sz val="9"/>
            <color indexed="81"/>
            <rFont val="Tahoma"/>
            <family val="2"/>
          </rPr>
          <t xml:space="preserve">
Nhập số tiền </t>
        </r>
      </text>
    </comment>
    <comment ref="F6" authorId="0" shapeId="0" xr:uid="{00000000-0006-0000-0E00-000003000000}">
      <text>
        <r>
          <rPr>
            <b/>
            <sz val="9"/>
            <color indexed="81"/>
            <rFont val="Tahoma"/>
            <family val="2"/>
          </rPr>
          <t>Trang Nguyễn Thị Hạnh:</t>
        </r>
        <r>
          <rPr>
            <sz val="9"/>
            <color indexed="81"/>
            <rFont val="Tahoma"/>
            <family val="2"/>
          </rPr>
          <t xml:space="preserve">
Nhập tháng thực hiện</t>
        </r>
      </text>
    </comment>
    <comment ref="I6" authorId="0" shapeId="0" xr:uid="{00000000-0006-0000-0E00-000004000000}">
      <text>
        <r>
          <rPr>
            <b/>
            <sz val="9"/>
            <color indexed="81"/>
            <rFont val="Tahoma"/>
            <family val="2"/>
          </rPr>
          <t>Trang Nguyễn Thị Hạnh:</t>
        </r>
        <r>
          <rPr>
            <sz val="9"/>
            <color indexed="81"/>
            <rFont val="Tahoma"/>
            <family val="2"/>
          </rPr>
          <t xml:space="preserve">
Nhập thời gian khấu hao </t>
        </r>
      </text>
    </comment>
    <comment ref="I16" authorId="0" shapeId="0" xr:uid="{00000000-0006-0000-0E00-000005000000}">
      <text>
        <r>
          <rPr>
            <b/>
            <sz val="9"/>
            <color indexed="81"/>
            <rFont val="Tahoma"/>
            <family val="2"/>
          </rPr>
          <t>Trang Nguyễn Thị Hạnh:</t>
        </r>
        <r>
          <rPr>
            <sz val="9"/>
            <color indexed="81"/>
            <rFont val="Tahoma"/>
            <family val="2"/>
          </rPr>
          <t xml:space="preserve">
Nhập thời gian khấu hao </t>
        </r>
      </text>
    </comment>
    <comment ref="I17" authorId="0" shapeId="0" xr:uid="{00000000-0006-0000-0E00-000006000000}">
      <text>
        <r>
          <rPr>
            <b/>
            <sz val="9"/>
            <color indexed="81"/>
            <rFont val="Tahoma"/>
            <family val="2"/>
          </rPr>
          <t>Trang Nguyễn Thị Hạnh:</t>
        </r>
        <r>
          <rPr>
            <sz val="9"/>
            <color indexed="81"/>
            <rFont val="Tahoma"/>
            <family val="2"/>
          </rPr>
          <t xml:space="preserve">
Nhập thời gian khấu hao </t>
        </r>
      </text>
    </comment>
    <comment ref="I18" authorId="0" shapeId="0" xr:uid="{00000000-0006-0000-0E00-000007000000}">
      <text>
        <r>
          <rPr>
            <b/>
            <sz val="9"/>
            <color indexed="81"/>
            <rFont val="Tahoma"/>
            <family val="2"/>
          </rPr>
          <t>Trang Nguyễn Thị Hạnh:</t>
        </r>
        <r>
          <rPr>
            <sz val="9"/>
            <color indexed="81"/>
            <rFont val="Tahoma"/>
            <family val="2"/>
          </rPr>
          <t xml:space="preserve">
Nhập thời gian khấu hao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Trang Nguyễn Thị Hạnh</author>
  </authors>
  <commentList>
    <comment ref="C6" authorId="0" shapeId="0" xr:uid="{00000000-0006-0000-0F00-000001000000}">
      <text>
        <r>
          <rPr>
            <b/>
            <sz val="9"/>
            <color indexed="81"/>
            <rFont val="Tahoma"/>
            <family val="2"/>
          </rPr>
          <t>Trang Nguyễn Thị Hạnh:</t>
        </r>
        <r>
          <rPr>
            <sz val="9"/>
            <color indexed="81"/>
            <rFont val="Tahoma"/>
            <family val="2"/>
          </rPr>
          <t xml:space="preserve">
Nhập diễn giải nội dung công việc </t>
        </r>
      </text>
    </comment>
    <comment ref="E6" authorId="0" shapeId="0" xr:uid="{00000000-0006-0000-0F00-000002000000}">
      <text>
        <r>
          <rPr>
            <b/>
            <sz val="9"/>
            <color indexed="81"/>
            <rFont val="Tahoma"/>
            <family val="2"/>
          </rPr>
          <t>Trang Nguyễn Thị Hạnh:</t>
        </r>
        <r>
          <rPr>
            <sz val="9"/>
            <color indexed="81"/>
            <rFont val="Tahoma"/>
            <family val="2"/>
          </rPr>
          <t xml:space="preserve">
Nhập số tiền </t>
        </r>
      </text>
    </comment>
    <comment ref="F6" authorId="0" shapeId="0" xr:uid="{00000000-0006-0000-0F00-000003000000}">
      <text>
        <r>
          <rPr>
            <b/>
            <sz val="9"/>
            <color indexed="81"/>
            <rFont val="Tahoma"/>
            <family val="2"/>
          </rPr>
          <t>Trang Nguyễn Thị Hạnh:</t>
        </r>
        <r>
          <rPr>
            <sz val="9"/>
            <color indexed="81"/>
            <rFont val="Tahoma"/>
            <family val="2"/>
          </rPr>
          <t xml:space="preserve">
Nhập tháng thực hiện</t>
        </r>
      </text>
    </comment>
    <comment ref="I6" authorId="0" shapeId="0" xr:uid="{00000000-0006-0000-0F00-000004000000}">
      <text>
        <r>
          <rPr>
            <b/>
            <sz val="9"/>
            <color indexed="81"/>
            <rFont val="Tahoma"/>
            <family val="2"/>
          </rPr>
          <t>Trang Nguyễn Thị Hạnh:</t>
        </r>
        <r>
          <rPr>
            <sz val="9"/>
            <color indexed="81"/>
            <rFont val="Tahoma"/>
            <family val="2"/>
          </rPr>
          <t xml:space="preserve">
Nhập thời gian khấu hao </t>
        </r>
      </text>
    </comment>
    <comment ref="F8" authorId="0" shapeId="0" xr:uid="{00000000-0006-0000-0F00-000005000000}">
      <text>
        <r>
          <rPr>
            <b/>
            <sz val="9"/>
            <color indexed="81"/>
            <rFont val="Tahoma"/>
            <family val="2"/>
          </rPr>
          <t>Trang Nguyễn Thị Hạnh:</t>
        </r>
        <r>
          <rPr>
            <sz val="9"/>
            <color indexed="81"/>
            <rFont val="Tahoma"/>
            <family val="2"/>
          </rPr>
          <t xml:space="preserve">
Nhập tháng thực hiện</t>
        </r>
      </text>
    </comment>
    <comment ref="I8" authorId="0" shapeId="0" xr:uid="{00000000-0006-0000-0F00-000006000000}">
      <text>
        <r>
          <rPr>
            <b/>
            <sz val="9"/>
            <color indexed="81"/>
            <rFont val="Tahoma"/>
            <family val="2"/>
          </rPr>
          <t>Trang Nguyễn Thị Hạnh:</t>
        </r>
        <r>
          <rPr>
            <sz val="9"/>
            <color indexed="81"/>
            <rFont val="Tahoma"/>
            <family val="2"/>
          </rPr>
          <t xml:space="preserve">
Nhập thời gian khấu hao </t>
        </r>
      </text>
    </comment>
    <comment ref="I16" authorId="0" shapeId="0" xr:uid="{00000000-0006-0000-0F00-000007000000}">
      <text>
        <r>
          <rPr>
            <b/>
            <sz val="9"/>
            <color indexed="81"/>
            <rFont val="Tahoma"/>
            <family val="2"/>
          </rPr>
          <t>Trang Nguyễn Thị Hạnh:</t>
        </r>
        <r>
          <rPr>
            <sz val="9"/>
            <color indexed="81"/>
            <rFont val="Tahoma"/>
            <family val="2"/>
          </rPr>
          <t xml:space="preserve">
Nhập thời gian khấu hao </t>
        </r>
      </text>
    </comment>
    <comment ref="I17" authorId="0" shapeId="0" xr:uid="{00000000-0006-0000-0F00-000008000000}">
      <text>
        <r>
          <rPr>
            <b/>
            <sz val="9"/>
            <color indexed="81"/>
            <rFont val="Tahoma"/>
            <family val="2"/>
          </rPr>
          <t>Trang Nguyễn Thị Hạnh:</t>
        </r>
        <r>
          <rPr>
            <sz val="9"/>
            <color indexed="81"/>
            <rFont val="Tahoma"/>
            <family val="2"/>
          </rPr>
          <t xml:space="preserve">
Nhập thời gian khấu hao </t>
        </r>
      </text>
    </comment>
    <comment ref="I18" authorId="0" shapeId="0" xr:uid="{00000000-0006-0000-0F00-000009000000}">
      <text>
        <r>
          <rPr>
            <b/>
            <sz val="9"/>
            <color indexed="81"/>
            <rFont val="Tahoma"/>
            <family val="2"/>
          </rPr>
          <t>Trang Nguyễn Thị Hạnh:</t>
        </r>
        <r>
          <rPr>
            <sz val="9"/>
            <color indexed="81"/>
            <rFont val="Tahoma"/>
            <family val="2"/>
          </rPr>
          <t xml:space="preserve">
Nhập thời gian khấu hao </t>
        </r>
      </text>
    </comment>
  </commentList>
</comments>
</file>

<file path=xl/sharedStrings.xml><?xml version="1.0" encoding="utf-8"?>
<sst xmlns="http://schemas.openxmlformats.org/spreadsheetml/2006/main" count="3371" uniqueCount="775">
  <si>
    <t>Khu vực</t>
  </si>
  <si>
    <t>Ngành hàng</t>
  </si>
  <si>
    <t>THỰC HIỆN 2017</t>
  </si>
  <si>
    <t>T01</t>
  </si>
  <si>
    <t>T02</t>
  </si>
  <si>
    <t>T03</t>
  </si>
  <si>
    <t>T04</t>
  </si>
  <si>
    <t>T05</t>
  </si>
  <si>
    <t>T06</t>
  </si>
  <si>
    <t>T07</t>
  </si>
  <si>
    <t>T08</t>
  </si>
  <si>
    <t>T09</t>
  </si>
  <si>
    <t>T10</t>
  </si>
  <si>
    <t>T11</t>
  </si>
  <si>
    <t>T12</t>
  </si>
  <si>
    <t>TĂNG TRƯỞNG</t>
  </si>
  <si>
    <t>Điểm bán</t>
  </si>
  <si>
    <t>Cộng</t>
  </si>
  <si>
    <t>.....</t>
  </si>
  <si>
    <t>KẾ HOẠCH THU TIỀN</t>
  </si>
  <si>
    <t>CỘNG</t>
  </si>
  <si>
    <t>SDDK</t>
  </si>
  <si>
    <t>HCM</t>
  </si>
  <si>
    <t>HA NOI</t>
  </si>
  <si>
    <t>DA NANG</t>
  </si>
  <si>
    <t>Sản phẩm</t>
  </si>
  <si>
    <t>SP A</t>
  </si>
  <si>
    <t>Thuế suất</t>
  </si>
  <si>
    <t>KẾ HOẠCH THUẾ VAT PHẢI NỘP</t>
  </si>
  <si>
    <t>STT</t>
  </si>
  <si>
    <t>Nội dung chi phí</t>
  </si>
  <si>
    <t>Tháng 1</t>
  </si>
  <si>
    <t>Tháng 2</t>
  </si>
  <si>
    <t>Tháng 3</t>
  </si>
  <si>
    <t>Tháng 4</t>
  </si>
  <si>
    <t>Tháng 5</t>
  </si>
  <si>
    <t>Tháng 6</t>
  </si>
  <si>
    <t>Tháng 7</t>
  </si>
  <si>
    <t>Tháng 8</t>
  </si>
  <si>
    <t>Tháng 9</t>
  </si>
  <si>
    <t>Tháng 10</t>
  </si>
  <si>
    <t>Tháng 11</t>
  </si>
  <si>
    <t>Tháng 12</t>
  </si>
  <si>
    <t>Sản lượng sản phẩm</t>
  </si>
  <si>
    <t>Doanh thu</t>
  </si>
  <si>
    <t>Chi phí sản xuất chung</t>
  </si>
  <si>
    <t>%/doanh thu</t>
  </si>
  <si>
    <t>a</t>
  </si>
  <si>
    <t xml:space="preserve">Định phí </t>
  </si>
  <si>
    <t>Chi phí nhân công</t>
  </si>
  <si>
    <t>Chi phí khấu hao</t>
  </si>
  <si>
    <t>b</t>
  </si>
  <si>
    <t xml:space="preserve">Biến phí </t>
  </si>
  <si>
    <t>Gas</t>
  </si>
  <si>
    <t>Điện</t>
  </si>
  <si>
    <t>Nước</t>
  </si>
  <si>
    <t>Điện thoại</t>
  </si>
  <si>
    <t>Chi phí  vật dụng vệ sinh</t>
  </si>
  <si>
    <t>Chi phí VSATTP</t>
  </si>
  <si>
    <t>Chi phí  CCDC, TTB</t>
  </si>
  <si>
    <t>Chi phí VPP</t>
  </si>
  <si>
    <t>Chi phí bảo trì</t>
  </si>
  <si>
    <t>Giá Bán</t>
  </si>
  <si>
    <t>Chi phí nguyên vật liệu</t>
  </si>
  <si>
    <t>Giá vốn - Giá Thành</t>
  </si>
  <si>
    <t>Thành phẩm</t>
  </si>
  <si>
    <t>Định mức NVL</t>
  </si>
  <si>
    <t>Tổng cộng</t>
  </si>
  <si>
    <t>Mã thành phẩm</t>
  </si>
  <si>
    <t>Tên thành phẩm</t>
  </si>
  <si>
    <t>Mã NVL</t>
  </si>
  <si>
    <t>Tên NVL</t>
  </si>
  <si>
    <t>ĐVT</t>
  </si>
  <si>
    <t>NVL sử dụng</t>
  </si>
  <si>
    <t>R0001</t>
  </si>
  <si>
    <t>Kg</t>
  </si>
  <si>
    <t>Thành Phẩm A</t>
  </si>
  <si>
    <t>NVL A</t>
  </si>
  <si>
    <t>NVLB</t>
  </si>
  <si>
    <t>NVLC</t>
  </si>
  <si>
    <t>NVLD</t>
  </si>
  <si>
    <t>Nhu cầu NVL</t>
  </si>
  <si>
    <t>Mã hàng</t>
  </si>
  <si>
    <t>Tên hàng hóa, NVL</t>
  </si>
  <si>
    <t>VAT đầu vào</t>
  </si>
  <si>
    <t>Số lượng</t>
  </si>
  <si>
    <t>Thành tiền</t>
  </si>
  <si>
    <t>Kế hoạch NVL</t>
  </si>
  <si>
    <t>Thuế Khác</t>
  </si>
  <si>
    <t>Công</t>
  </si>
  <si>
    <t>Giá bán</t>
  </si>
  <si>
    <t>TP A</t>
  </si>
  <si>
    <t>Định mức SPA</t>
  </si>
  <si>
    <t>Giá mua NVL</t>
  </si>
  <si>
    <t>Cộng GT NVL</t>
  </si>
  <si>
    <t>Giá mua</t>
  </si>
  <si>
    <t>Số lượng mua</t>
  </si>
  <si>
    <t>DỰ BÁO NHU CẦU</t>
  </si>
  <si>
    <t>DỰ BÁO GIÁ MUA</t>
  </si>
  <si>
    <t>KẾ HOẠCH MUA HÀNG</t>
  </si>
  <si>
    <t>KẾ HOẠCH THANH TOÁN</t>
  </si>
  <si>
    <t>Thanh toán</t>
  </si>
  <si>
    <t>KẾ HOẠCH THUẾ ĐẦU VÀO</t>
  </si>
  <si>
    <t>Nội Dung</t>
  </si>
  <si>
    <t>II</t>
  </si>
  <si>
    <t>….</t>
  </si>
  <si>
    <t>III</t>
  </si>
  <si>
    <t>IV</t>
  </si>
  <si>
    <t>Ấn phẩm</t>
  </si>
  <si>
    <t>Brochure</t>
  </si>
  <si>
    <t>Profile</t>
  </si>
  <si>
    <t>V</t>
  </si>
  <si>
    <t>CRM</t>
  </si>
  <si>
    <t>Chăm sóc khách hàng thân thiết</t>
  </si>
  <si>
    <t>a. Phát hành thẻ KHTT</t>
  </si>
  <si>
    <t>SL</t>
  </si>
  <si>
    <t>Thành Tiền</t>
  </si>
  <si>
    <t>b.Tri ân KHTT , Quà tặng sinh nhật KHTT</t>
  </si>
  <si>
    <t>Đơn giá</t>
  </si>
  <si>
    <t>VI</t>
  </si>
  <si>
    <t>VII</t>
  </si>
  <si>
    <t>Tung sản phẩm mới</t>
  </si>
  <si>
    <t>SL món</t>
  </si>
  <si>
    <t>Số tiền</t>
  </si>
  <si>
    <t>VIII</t>
  </si>
  <si>
    <t>Nghiên cứu thị trường</t>
  </si>
  <si>
    <t>Digital Marketing</t>
  </si>
  <si>
    <t>CP quảng cáo phát sóng trên TV</t>
  </si>
  <si>
    <t>CP quảng cáo trên Facebook</t>
  </si>
  <si>
    <t>CP quảng cáo trên báo chí</t>
  </si>
  <si>
    <t>CP đại lý quảng cáo</t>
  </si>
  <si>
    <t>CP quảng cáo trên SMS</t>
  </si>
  <si>
    <t>CP quảng cáo khác</t>
  </si>
  <si>
    <t>Hội chợ , triển lãm</t>
  </si>
  <si>
    <t>I</t>
  </si>
  <si>
    <t>%/ Doanh thu</t>
  </si>
  <si>
    <t>…</t>
  </si>
  <si>
    <t>KẾ HOẠCH CHI TIỀN</t>
  </si>
  <si>
    <t>Giá Tồn kho</t>
  </si>
  <si>
    <t>Dư Nợ</t>
  </si>
  <si>
    <t>Hàng hóa</t>
  </si>
  <si>
    <t>Nguyên Vật Liệu</t>
  </si>
  <si>
    <t xml:space="preserve">DỰ BÁO TỒN KHO </t>
  </si>
  <si>
    <t>Cái</t>
  </si>
  <si>
    <t>Tên trang thiết bị</t>
  </si>
  <si>
    <t>Tháng phát sinh</t>
  </si>
  <si>
    <t>Mã bộ phận</t>
  </si>
  <si>
    <t>Tên bộ phận</t>
  </si>
  <si>
    <t>T1</t>
  </si>
  <si>
    <t>T2</t>
  </si>
  <si>
    <t>T3</t>
  </si>
  <si>
    <t>T4</t>
  </si>
  <si>
    <t>T5</t>
  </si>
  <si>
    <t>T6</t>
  </si>
  <si>
    <t>T7</t>
  </si>
  <si>
    <t>T8</t>
  </si>
  <si>
    <t>T9</t>
  </si>
  <si>
    <t>Mã CP trên P&amp;L</t>
  </si>
  <si>
    <t>Thời gian phân bổ</t>
  </si>
  <si>
    <t>Tủ lạnh mini</t>
  </si>
  <si>
    <t>5004</t>
  </si>
  <si>
    <t>Phòng Hành Chính Nhân Sự</t>
  </si>
  <si>
    <t>Lò vi sóng</t>
  </si>
  <si>
    <t>Máy in</t>
  </si>
  <si>
    <t>Tủ hồ sơ</t>
  </si>
  <si>
    <t>Bàn ghế Vp (ghế nv )</t>
  </si>
  <si>
    <t xml:space="preserve">Máy lạnh Toshiba 1.5 ngựa </t>
  </si>
  <si>
    <t>Máy lạnh Toshiba 2 ngựa</t>
  </si>
  <si>
    <t>Máy chiếu</t>
  </si>
  <si>
    <t>5008</t>
  </si>
  <si>
    <t>Phòng Kiểm Soát Tuân Thủ</t>
  </si>
  <si>
    <t>Chỉ tiêu trên bảng CDSPS</t>
  </si>
  <si>
    <t>Mã Thiết bị</t>
  </si>
  <si>
    <t>Giá trị Phân bổ 1 tháng</t>
  </si>
  <si>
    <t>Máy làm bánh</t>
  </si>
  <si>
    <t>Kế hoạch TTB&amp;CCDC</t>
  </si>
  <si>
    <t>TTB&amp;CCDC</t>
  </si>
  <si>
    <t>Loại Thuế</t>
  </si>
  <si>
    <t>KẾ HOẠCH THUẾ</t>
  </si>
  <si>
    <t>Thuế VAT đầu ra</t>
  </si>
  <si>
    <t>Thuế VAT đầu vào</t>
  </si>
  <si>
    <t>Thuế VAT kỳ trước chuyển sang</t>
  </si>
  <si>
    <t>KHMKT</t>
  </si>
  <si>
    <t xml:space="preserve">Thuế suất </t>
  </si>
  <si>
    <t>DỰ BÁO DÒNG TIỀN 2018</t>
  </si>
  <si>
    <t>CHỈ TIÊU</t>
  </si>
  <si>
    <t>Lưu chuyển tiền thuần từ HĐSXKD</t>
  </si>
  <si>
    <t>Chi nộp thuế VAT</t>
  </si>
  <si>
    <t>KẾ HOẠCH NỘP THUẾ</t>
  </si>
  <si>
    <t>Thuế VAT</t>
  </si>
  <si>
    <t xml:space="preserve">Thuế TNDN </t>
  </si>
  <si>
    <t>Lưu chuyển tiền từ hoạt động đầu tư</t>
  </si>
  <si>
    <t>TSCĐ, TTB&amp;CCDC</t>
  </si>
  <si>
    <t>1. Mua sắm, XD TSCD &amp; TSDH khác</t>
  </si>
  <si>
    <t>TSDH khác</t>
  </si>
  <si>
    <t>2. Tiền thu từ thanh lý , nhượng bán TSCĐ &amp; các TSDH khác.</t>
  </si>
  <si>
    <t>3. Tiền chi cho vay, mua các công cụ nợ của các đơn vị khác</t>
  </si>
  <si>
    <t>4. Tiền thu hồi cho vay, bán lại các công cụ nợ của các đơn vị khác</t>
  </si>
  <si>
    <t>5. Tiền chi đầu tư góp vốn vào đơn vị khác</t>
  </si>
  <si>
    <t>6. Tiền thu hồi đầu tư góp vốn vào đơn vị khác</t>
  </si>
  <si>
    <t>7. Tiền thu lãi cho vay, cổ tức và lợi nhuận được chia .</t>
  </si>
  <si>
    <t>LƯU CHUYỂN TIỀN THUẦN TỪ HĐKD</t>
  </si>
  <si>
    <t>LƯU CHUYỂN TIỀN THUẦN TỪ HĐĐT</t>
  </si>
  <si>
    <t>Lưu chuyển tiền thuần từ HĐTC</t>
  </si>
  <si>
    <t>1.Thu tiền từ phát hành cổ phiếu, nhận vốn góp của chủ sở hữu</t>
  </si>
  <si>
    <t>2. Tiền chi trả vốn góp cho các CSH, mua lại CP của DN đã phát hành.</t>
  </si>
  <si>
    <t>3. Tiền vay NH, DH khác</t>
  </si>
  <si>
    <t>4. Tiền chi trả nợ gốc vay</t>
  </si>
  <si>
    <t>5. Tiền chi trả nợ thuê TC</t>
  </si>
  <si>
    <t>6. Cổ tức , LN đã trả cho chủ SH</t>
  </si>
  <si>
    <t>LƯU CHUYỂN TIỀN THUẦN TỪ HĐTC</t>
  </si>
  <si>
    <t>LƯU CHUYỂN THUẦN TRONG KỲ</t>
  </si>
  <si>
    <t>TIỀN VÀ TƯƠNG ĐƯƠNG TIỀN ĐẦU KỲ</t>
  </si>
  <si>
    <t>TIỀN VÀ TƯƠNG ĐƯƠNG TIỀN CUỐI KỲ</t>
  </si>
  <si>
    <t>%</t>
  </si>
  <si>
    <t>A</t>
  </si>
  <si>
    <t>B</t>
  </si>
  <si>
    <t>Chiết khấu</t>
  </si>
  <si>
    <t>C</t>
  </si>
  <si>
    <t>Doanh thu thuần</t>
  </si>
  <si>
    <t>D</t>
  </si>
  <si>
    <t>Giá vốn hàng bán</t>
  </si>
  <si>
    <t>E</t>
  </si>
  <si>
    <t>Lợi nhuận gộp</t>
  </si>
  <si>
    <t>F</t>
  </si>
  <si>
    <t>Tổng cộng chi phí</t>
  </si>
  <si>
    <t>Chi phí nhân viên</t>
  </si>
  <si>
    <t>Lương nhân viên (theo hợp đồng)</t>
  </si>
  <si>
    <t>Phụ cấp theo lương</t>
  </si>
  <si>
    <t>Lương thời vụ</t>
  </si>
  <si>
    <t>Lương ngoài giờ hệ số 1 ( đào tạo)</t>
  </si>
  <si>
    <t xml:space="preserve">Lương ngoài giờ, phần lớn hơn hệ số 1 </t>
  </si>
  <si>
    <t xml:space="preserve">Chi phí bảo hiểm bắt buộc </t>
  </si>
  <si>
    <t>Trợ cấp thôi việc</t>
  </si>
  <si>
    <t>Trợ cấp thai sản, ốm đau</t>
  </si>
  <si>
    <t>Thưởng Lễ, Tết, lương T. 13</t>
  </si>
  <si>
    <t>Thưởng theo doanh số, KPI</t>
  </si>
  <si>
    <t>Chi phí bếp ăn tập thể</t>
  </si>
  <si>
    <t>Đồng phục, BHLĐ</t>
  </si>
  <si>
    <t>Kiểm tra sức khỏe định kỳ</t>
  </si>
  <si>
    <t>Các khoản phúc lợi CB CNV</t>
  </si>
  <si>
    <t>Bảo hiểm sức khỏe và tai nạn</t>
  </si>
  <si>
    <t>Phụ cấp khác cho người lao động</t>
  </si>
  <si>
    <t>Chi phí CCDC, đồ dùng</t>
  </si>
  <si>
    <t>Công cụ dụng cụ ngắn hạn (&lt;1 năm)</t>
  </si>
  <si>
    <t>Văn phòng phẩm</t>
  </si>
  <si>
    <t>Vật dụng linh tinh khác</t>
  </si>
  <si>
    <t>Chi phí sửa chữa</t>
  </si>
  <si>
    <t xml:space="preserve">Sửa chữa, bảo trì nhà cửa, văn phòng </t>
  </si>
  <si>
    <t>Sửa chữa máy móc thiết bị</t>
  </si>
  <si>
    <t>Sửa chữa phương tiện vận tải</t>
  </si>
  <si>
    <t>Sửa chữa, bảo trì khác</t>
  </si>
  <si>
    <t>Chi phí thuê</t>
  </si>
  <si>
    <t>Phí thuê nhà, kho</t>
  </si>
  <si>
    <t>Thuê thiết bị, máy móc</t>
  </si>
  <si>
    <t>Thuê khác</t>
  </si>
  <si>
    <t>Chi phí Hành chính</t>
  </si>
  <si>
    <t>Điện thoại, Fax, internet</t>
  </si>
  <si>
    <t>Nhiên liệu (Xăng, dầu, nhớt)</t>
  </si>
  <si>
    <t>Đào tạo</t>
  </si>
  <si>
    <t>Tuyển dụng</t>
  </si>
  <si>
    <t>Tư vấn</t>
  </si>
  <si>
    <t xml:space="preserve">Phí kiểm toán. </t>
  </si>
  <si>
    <t xml:space="preserve">Phí ngân hàng </t>
  </si>
  <si>
    <t>Thuê bảo vệ, giữ xe, vệ sinh</t>
  </si>
  <si>
    <t xml:space="preserve">Bảo hiểm tài sản, xe </t>
  </si>
  <si>
    <t>Dịch vụ photo, in ấn, đóng sách, rửa hình…</t>
  </si>
  <si>
    <t>Thuế môn bài</t>
  </si>
  <si>
    <t>Dịch vụ khác</t>
  </si>
  <si>
    <t>Đối ngoại</t>
  </si>
  <si>
    <t>Quà tặng, giao tế</t>
  </si>
  <si>
    <t>Từ thiện</t>
  </si>
  <si>
    <t>Tiếp khách</t>
  </si>
  <si>
    <t>Hội họp - Công tác phí</t>
  </si>
  <si>
    <t>Hội họp</t>
  </si>
  <si>
    <t>Vé máy bay, tàu lửa, taxi, cầu đường…</t>
  </si>
  <si>
    <t>Lưu trú</t>
  </si>
  <si>
    <t>Sinh hoạt phí</t>
  </si>
  <si>
    <t>Công tác phí khác</t>
  </si>
  <si>
    <t>Khấu hao TSCĐ hữu hình</t>
  </si>
  <si>
    <t>Khấu hao TSCĐ thuê tài chính</t>
  </si>
  <si>
    <t>Khấu hao TSCĐ vô hình</t>
  </si>
  <si>
    <t>Chi phí phân bổ dài hạn</t>
  </si>
  <si>
    <t>Chi phí Marketing</t>
  </si>
  <si>
    <t>Pano</t>
  </si>
  <si>
    <t>Quảng cáo trên báo chí</t>
  </si>
  <si>
    <t>CP phát triển thị trường, SP mới</t>
  </si>
  <si>
    <t>Chi phí hội chợ, triển lãm</t>
  </si>
  <si>
    <t>Hoa hồng môi giới bán hàng</t>
  </si>
  <si>
    <t>Trưng bày</t>
  </si>
  <si>
    <t>Vật phẩm quảng cáo (POSM,TOT)</t>
  </si>
  <si>
    <t>Vật phẩm ấn phẩm khác</t>
  </si>
  <si>
    <t>Bảng hiệu, hộp đèn</t>
  </si>
  <si>
    <t>Chi phí khuyến mãi</t>
  </si>
  <si>
    <t>Chi phí sự kiện</t>
  </si>
  <si>
    <t>Chi phí Logistic</t>
  </si>
  <si>
    <t>Chi phí Selling</t>
  </si>
  <si>
    <t>Thưởng nhân viên bán hàng</t>
  </si>
  <si>
    <t>Hỗ trợ khác cho khách hàng</t>
  </si>
  <si>
    <t>Chi phí Finance</t>
  </si>
  <si>
    <t>Chi phí khai trương</t>
  </si>
  <si>
    <t>G</t>
  </si>
  <si>
    <t>Tổng lợi nhuận trước thuế</t>
  </si>
  <si>
    <t>Doanh thu tài chính</t>
  </si>
  <si>
    <t>Chi phí tài chính</t>
  </si>
  <si>
    <t>H</t>
  </si>
  <si>
    <t>Lợi nhuận từ hoạt động tài chính</t>
  </si>
  <si>
    <t>Doanh thu khác</t>
  </si>
  <si>
    <t>Chi phí khác</t>
  </si>
  <si>
    <t>Lợi nhuận khác</t>
  </si>
  <si>
    <t>K</t>
  </si>
  <si>
    <t>EBITDA</t>
  </si>
  <si>
    <t>KẾ HOẠCH CÔNG NỢ</t>
  </si>
  <si>
    <t>DỰ KIẾN DOANH THU 2018 (CHƯA BAO GỒM vat)</t>
  </si>
  <si>
    <t>DỰ KIẾN DOANH THU 2018 (BAO GỒM vat)</t>
  </si>
  <si>
    <t>Phụ cấp cơm+Xăng Xe+Điện thọai</t>
  </si>
  <si>
    <t>Bậc</t>
  </si>
  <si>
    <t>Nghạch</t>
  </si>
  <si>
    <t>Vị trí</t>
  </si>
  <si>
    <t>Lương BHXH</t>
  </si>
  <si>
    <t>TỔNG CHI PHÍ NHÂN VIÊN</t>
  </si>
  <si>
    <t>Khám sức khỏe</t>
  </si>
  <si>
    <t>Quà sinh nhật</t>
  </si>
  <si>
    <t>Chi phí quà Lễ Tết 30/4&amp;1/5, 2/9 , Tết AL&amp;DL</t>
  </si>
  <si>
    <t>Thưởng KPI</t>
  </si>
  <si>
    <t>Lương tháng 13</t>
  </si>
  <si>
    <t>Đồng phục</t>
  </si>
  <si>
    <t>Bảo hiểm 24/24</t>
  </si>
  <si>
    <t>Tổng Phụ cấp</t>
  </si>
  <si>
    <t>Tổng Lương</t>
  </si>
  <si>
    <t>Tổng SLNV</t>
  </si>
  <si>
    <t>NỘI DUNG</t>
  </si>
  <si>
    <t>Mức lương</t>
  </si>
  <si>
    <t>Cấp</t>
  </si>
  <si>
    <t>Chức vụ</t>
  </si>
  <si>
    <t xml:space="preserve">  BỘ PHẬN:</t>
  </si>
  <si>
    <t>ĐỊNH BIÊN NHÂN SỰ</t>
  </si>
  <si>
    <t>Bảo hiểm 24/24 1 năm/1 nv</t>
  </si>
  <si>
    <t>Phụ cấp cơm 1 tháng</t>
  </si>
  <si>
    <t>G5</t>
  </si>
  <si>
    <t>Chi phí khám sức khỏe 1 nhân viên</t>
  </si>
  <si>
    <t>Lương T13</t>
  </si>
  <si>
    <t>G6</t>
  </si>
  <si>
    <t>Cấp chuyên viên</t>
  </si>
  <si>
    <t>Lao động phổ thông</t>
  </si>
  <si>
    <t>G7</t>
  </si>
  <si>
    <t>Cấp nhân viên</t>
  </si>
  <si>
    <t>Quà tặng sinh nhật</t>
  </si>
  <si>
    <t>G1</t>
  </si>
  <si>
    <t>G8</t>
  </si>
  <si>
    <t>Cấp giám sát</t>
  </si>
  <si>
    <t>Ngân sách quà 30-4&amp;1-5/1nv</t>
  </si>
  <si>
    <t>G2</t>
  </si>
  <si>
    <t>G9</t>
  </si>
  <si>
    <t>Ngân sách quà Lễ 2-9/ 1nv</t>
  </si>
  <si>
    <t>G3</t>
  </si>
  <si>
    <t>G10</t>
  </si>
  <si>
    <t>Cấp quản lý</t>
  </si>
  <si>
    <t>Ngân sách quà Tết AL&amp;DL/1 nv</t>
  </si>
  <si>
    <t>G4</t>
  </si>
  <si>
    <t>G11</t>
  </si>
  <si>
    <t>Cấp điều hành</t>
  </si>
  <si>
    <t>Ban Giám Đốc</t>
  </si>
  <si>
    <t xml:space="preserve">Bếp Trung Tâm </t>
  </si>
  <si>
    <t>Phòng IT</t>
  </si>
  <si>
    <t>Phòng Phát Triển Kinh Doanh</t>
  </si>
  <si>
    <t>Bình Dương</t>
  </si>
  <si>
    <t>Phòng Đào Tạo</t>
  </si>
  <si>
    <t>Cần Thơ</t>
  </si>
  <si>
    <t>Phòng Kho Vận</t>
  </si>
  <si>
    <t>Hội An</t>
  </si>
  <si>
    <t>Phòng Cung Ứng Sản Xuất</t>
  </si>
  <si>
    <t>Đà Nẵng</t>
  </si>
  <si>
    <t>Phòng Marketing</t>
  </si>
  <si>
    <t>Dak Lak</t>
  </si>
  <si>
    <t>Phòng Dự Án</t>
  </si>
  <si>
    <t>Quản lý/ Trưởng phòng</t>
  </si>
  <si>
    <t xml:space="preserve">Hà Nội </t>
  </si>
  <si>
    <t>Giám sát</t>
  </si>
  <si>
    <t>Nha Trang</t>
  </si>
  <si>
    <t>Phòng Kế Toán Tài Chính</t>
  </si>
  <si>
    <t>Chuyên viên</t>
  </si>
  <si>
    <t>Hồ Chí Minh</t>
  </si>
  <si>
    <t>Phòng Điều Hành</t>
  </si>
  <si>
    <t>Nhân viên</t>
  </si>
  <si>
    <t>Thành Phố</t>
  </si>
  <si>
    <t>Phòng ban</t>
  </si>
  <si>
    <t xml:space="preserve">Cộng </t>
  </si>
  <si>
    <t>Đêm</t>
  </si>
  <si>
    <t>Ngày</t>
  </si>
  <si>
    <t>Tổng công
 tác phí</t>
  </si>
  <si>
    <t>Vé máy bay/ xe 2 chiều</t>
  </si>
  <si>
    <t>Chi phí lưu trú</t>
  </si>
  <si>
    <t>Khu Vực</t>
  </si>
  <si>
    <t>Chi phí đi lại dự kiến ( ra sân bay và di chuyển trong khu vực )</t>
  </si>
  <si>
    <t>Thời gian đi</t>
  </si>
  <si>
    <t>Tháng đi</t>
  </si>
  <si>
    <t>Nơi đến</t>
  </si>
  <si>
    <t>Nơi đi</t>
  </si>
  <si>
    <t>Nội dung</t>
  </si>
  <si>
    <t>KẾ HOẠCH CÔNG TÁC</t>
  </si>
  <si>
    <t>G12</t>
  </si>
  <si>
    <t>G13</t>
  </si>
  <si>
    <t>G14</t>
  </si>
  <si>
    <t>5007</t>
  </si>
  <si>
    <t>5005</t>
  </si>
  <si>
    <t>1603</t>
  </si>
  <si>
    <t>1102</t>
  </si>
  <si>
    <t>1402</t>
  </si>
  <si>
    <t>5002</t>
  </si>
  <si>
    <t>Phòng Cung Ứng</t>
  </si>
  <si>
    <t>1602</t>
  </si>
  <si>
    <t>Mức phụ cấp xăng xe &amp; điện thoại /tháng</t>
  </si>
  <si>
    <t>Cấp bậc</t>
  </si>
  <si>
    <t>Tên phòng ban</t>
  </si>
  <si>
    <t xml:space="preserve">Mã phòng ban </t>
  </si>
  <si>
    <t>#</t>
  </si>
  <si>
    <t>Lương đóng BHXH</t>
  </si>
  <si>
    <t>BẢNG TỔNG MỨC LƯƠNG:</t>
  </si>
  <si>
    <t>TP/tỉnh</t>
  </si>
  <si>
    <t>KHU VỰC</t>
  </si>
  <si>
    <t xml:space="preserve">Giá vé </t>
  </si>
  <si>
    <t>Nếu &lt;= 500 km sử dụng vé máy bay hạng E/ ô tô công ty. Nếu &gt; 500 km sử dụng vé máy bay hạng E</t>
  </si>
  <si>
    <t>Nếu &lt;= 500 km sử dụng vé máy bay hạng E/ ô tô công ty/ tàu/ xe khách. Nếu &gt; 500 km sử dụng vé máy bay hạng E</t>
  </si>
  <si>
    <t>Phương tiện đi lại</t>
  </si>
  <si>
    <t>Sinh hoạt phí KV B*</t>
  </si>
  <si>
    <t>Sinh hoạt phí KV A*</t>
  </si>
  <si>
    <t>Lưu trú KV B*</t>
  </si>
  <si>
    <t>Lưu trú KV A*</t>
  </si>
  <si>
    <t>1.Thu tiền bán hàng</t>
  </si>
  <si>
    <t>2.Tiền chi trả cho nhà cung cấp</t>
  </si>
  <si>
    <t>3.Tiền chi trả cho người lao động</t>
  </si>
  <si>
    <t>4.Tiền chi lãi vay</t>
  </si>
  <si>
    <t>5.Tiền chi nộp Thuế TNDN, Thuế và các khoản phải nộp NN</t>
  </si>
  <si>
    <t>6.Tiền thu khác từ HĐKD</t>
  </si>
  <si>
    <t>Giá vốn/1dvsp</t>
  </si>
  <si>
    <t>Giá vốn - Giá Thành/ 1dvsp</t>
  </si>
  <si>
    <t>Kế hoạch chi tiền</t>
  </si>
  <si>
    <t>KẾ HOẠCH CHI PHÍ DỊCH VỤ MUA NGOÀI KHÁC</t>
  </si>
  <si>
    <t>KẾ HOẠCH THUẾ VAT ĐẦU VÀO</t>
  </si>
  <si>
    <t>TS</t>
  </si>
  <si>
    <t>7.Tiền chi khác cho HĐKD</t>
  </si>
  <si>
    <t>Phát sinh năm nay</t>
  </si>
  <si>
    <t>Phát sinh năm trước phân bổ năm nay</t>
  </si>
  <si>
    <t>###</t>
  </si>
  <si>
    <t>HAO MÒN TÀI SẢN CỐ ĐỊNH</t>
  </si>
  <si>
    <t>Cửa hàng</t>
  </si>
  <si>
    <t>TÊN PB</t>
  </si>
  <si>
    <t>THÁNG 01</t>
  </si>
  <si>
    <t>THÁNG 02</t>
  </si>
  <si>
    <t>THÁNG 03</t>
  </si>
  <si>
    <t>THÁNG 04</t>
  </si>
  <si>
    <t>THÁNG 05</t>
  </si>
  <si>
    <t>THÁNG 06</t>
  </si>
  <si>
    <t>THÁNG 07</t>
  </si>
  <si>
    <t>THÁNG 08</t>
  </si>
  <si>
    <t>THÁNG 09</t>
  </si>
  <si>
    <t>THÁNG 10</t>
  </si>
  <si>
    <t>THÁNG 11</t>
  </si>
  <si>
    <t>THÁNG 12</t>
  </si>
  <si>
    <t>TỔNG</t>
  </si>
  <si>
    <t>1302</t>
  </si>
  <si>
    <t>Phòng Công Nghệ Thông Tin</t>
  </si>
  <si>
    <t>5003</t>
  </si>
  <si>
    <t>9201</t>
  </si>
  <si>
    <t>KẾ HOẠCH SỬA CHỮA , CẢI TẠO</t>
  </si>
  <si>
    <t>DVT : VND</t>
  </si>
  <si>
    <t>Nội dung công việc</t>
  </si>
  <si>
    <t>Hạng mục</t>
  </si>
  <si>
    <t>Giá trị phân bổ</t>
  </si>
  <si>
    <t>Kho Vận</t>
  </si>
  <si>
    <t xml:space="preserve">Sửa chữa, bảo trì software </t>
  </si>
  <si>
    <t>Năm nay</t>
  </si>
  <si>
    <t>Năm trước</t>
  </si>
  <si>
    <t>Chi nộp thuế TNDN</t>
  </si>
  <si>
    <t>KẾ HOẠCH DÒNG TIỀN</t>
  </si>
  <si>
    <t>KẾ HOẠCH VAT ĐẦU VÀO</t>
  </si>
  <si>
    <t>KẾ HOẠCH CÔNG NỢ PHẢI TRẢ</t>
  </si>
  <si>
    <t>Xây dựng,SC</t>
  </si>
  <si>
    <t>Chi phí đi công tác</t>
  </si>
  <si>
    <t>Mua hàng (bg Mua sắm)</t>
  </si>
  <si>
    <t>CPHDKD Khác</t>
  </si>
  <si>
    <t>Thuế VAT phải nộp</t>
  </si>
  <si>
    <t>Thuế TNDN</t>
  </si>
  <si>
    <t>Tổng BHXH 17.5%,BHYT 3%,BHTN 1%,KPCD 2%</t>
  </si>
  <si>
    <t>Chi phí đồng phục 1 nv/ 1 năm</t>
  </si>
  <si>
    <t>Chỉ tiêu</t>
  </si>
  <si>
    <t>T01-T10.17</t>
  </si>
  <si>
    <t>Chiết khấu doanh số</t>
  </si>
  <si>
    <t>Diễn giải</t>
  </si>
  <si>
    <t>Số lượng giao dịch</t>
  </si>
  <si>
    <t>Doanh số chưa chiết khấu</t>
  </si>
  <si>
    <t>Nhóm hàng A</t>
  </si>
  <si>
    <t>Nhóm hàng B</t>
  </si>
  <si>
    <t>Chạy chương trình KM TPR</t>
  </si>
  <si>
    <t>Chạy chương trình KM theo chính sách</t>
  </si>
  <si>
    <t>KHTT 10%</t>
  </si>
  <si>
    <t>KHTT 15%</t>
  </si>
  <si>
    <t xml:space="preserve">CTKM3 20% </t>
  </si>
  <si>
    <t>CTKM2 20%</t>
  </si>
  <si>
    <t>CTKM1 20 %</t>
  </si>
  <si>
    <t>Discount 30</t>
  </si>
  <si>
    <t>Discount 40%</t>
  </si>
  <si>
    <t>CT2 40%</t>
  </si>
  <si>
    <t xml:space="preserve">CT1 40% </t>
  </si>
  <si>
    <t xml:space="preserve">CT3 40% </t>
  </si>
  <si>
    <t>CT4 50%</t>
  </si>
  <si>
    <t xml:space="preserve">CT5 50% </t>
  </si>
  <si>
    <t>CTKM4  20%</t>
  </si>
  <si>
    <t>CTKM5 20%</t>
  </si>
  <si>
    <t>Đính kèm kế hoạch chi tiết</t>
  </si>
  <si>
    <t>Doanh thu tăng thêm</t>
  </si>
  <si>
    <t>Tỷ lệ CPKM/ Tổng Doanh Thu</t>
  </si>
  <si>
    <t xml:space="preserve">Chi phí KM = 10% của phần tăng thêm </t>
  </si>
  <si>
    <t>=2.5%/(100%+25%)</t>
  </si>
  <si>
    <t>Ngân sách nghiên cứu 1 sp mới</t>
  </si>
  <si>
    <t>Ngân sách chương trình tung sản phẩm mới</t>
  </si>
  <si>
    <t>Tổng ngân sách nghiên cứu 1 sản phẩm mới</t>
  </si>
  <si>
    <t xml:space="preserve">LSM </t>
  </si>
  <si>
    <r>
      <t xml:space="preserve">Sự kiện </t>
    </r>
    <r>
      <rPr>
        <i/>
        <sz val="11"/>
        <color theme="1"/>
        <rFont val="Times New Roman"/>
        <family val="1"/>
      </rPr>
      <t>(đính kèm kế hoạch chi tiết)</t>
    </r>
  </si>
  <si>
    <t>KẾ HOẠCH NGÂN SÁCH MARKETING</t>
  </si>
  <si>
    <t>KẾ HOẠCH VAT ĐẦU VÀO ( THUẾ NHÀ THẦU …)</t>
  </si>
  <si>
    <t>KẾ HOẠCH CHI PHÍ DÀI HẠN KHÁC</t>
  </si>
  <si>
    <t>Hội chợ , triển lãm (chi phí trả trước dài hạn )</t>
  </si>
  <si>
    <t>Nghiên cứu thị trường (chi phí trả trước dài hạn )</t>
  </si>
  <si>
    <r>
      <t xml:space="preserve">Sự kiện </t>
    </r>
    <r>
      <rPr>
        <i/>
        <sz val="11"/>
        <color theme="1"/>
        <rFont val="Times New Roman"/>
        <family val="1"/>
      </rPr>
      <t>(đính kèm kế hoạch chi tiết) ((chi phí trả trước dài hạn )</t>
    </r>
  </si>
  <si>
    <t>Chi phí hoạt động kinh doanh khác</t>
  </si>
  <si>
    <t>Chi phí hoạt động marketing</t>
  </si>
  <si>
    <t>Cấn trừ các khoản nộp thay cho người lao động</t>
  </si>
  <si>
    <t>Nộp thuế TNCN thay cho NLĐ</t>
  </si>
  <si>
    <t>Nộp BHXH 17.5%,BHYT 3%,BHTN 1%,KPCD 2% Cty chi trả</t>
  </si>
  <si>
    <t>Nộp đoàn phí lên cấp trên</t>
  </si>
  <si>
    <t>Nộp BHTN 1% thay cho NLĐ</t>
  </si>
  <si>
    <t>Nộp BHXH 8% ,BHYT 1.5% thay cho NLĐ</t>
  </si>
  <si>
    <t>II.CHI NỘP NGÂN SÁCH NHÀ NƯỚC</t>
  </si>
  <si>
    <t>I.CỘNG CÁC KHOẢN CHI CHO NGƯỜI LAO ĐỘNG</t>
  </si>
  <si>
    <t>1.CHI LƯƠNG</t>
  </si>
  <si>
    <t>2.CHI CÁC KHOẢN KHÁC CHO NLĐ</t>
  </si>
  <si>
    <t>BAÛNG CAÂN ÑOÁI KEÁ TOAÙN</t>
  </si>
  <si>
    <t>Töø ngaøy 01/10/17 -  ñeán ngaøy 31/10/17</t>
  </si>
  <si>
    <t>Ñôn vò tính: VND</t>
  </si>
  <si>
    <t>Chæ tieâu</t>
  </si>
  <si>
    <t>Maõ soá</t>
  </si>
  <si>
    <t>Thuyeát minh</t>
  </si>
  <si>
    <t>Kyø naøy</t>
  </si>
  <si>
    <t>Kyø tröôùc</t>
  </si>
  <si>
    <t>A – TAØI SAÛN NGAÉN HAÏN (100=110+120+130+140+150)</t>
  </si>
  <si>
    <t>I. TIEÀN VAØ CAÙC KHOAÛN TÖÔNG ÑÖÔNG TIEÀN</t>
  </si>
  <si>
    <t>1. Tieàn</t>
  </si>
  <si>
    <t>2. Caùc khoaûn töông ñöông tieàn</t>
  </si>
  <si>
    <t>II. ÑAÀU TÖ TAØI CHÍNH NGAÉN HAÏN</t>
  </si>
  <si>
    <t>1. Chöùng khoaùn kinh doanh</t>
  </si>
  <si>
    <t>2. Döï phoøng giaûm giaù chöùng khoaùn kinh doanh (*)</t>
  </si>
  <si>
    <t>3. Ñaàu tö naém giöõ ñeán ngaøy ñaùo haïn</t>
  </si>
  <si>
    <t>III. CAÙC KHOAÛN PHAÛI THU NGAÉN HAÏN</t>
  </si>
  <si>
    <t>1. Phaûi thu ngaén haïn cuûa khaùch haøng</t>
  </si>
  <si>
    <t>2. Traû tröôùc cho ngöôøi baùn ngaén haïn</t>
  </si>
  <si>
    <t>3. Phaûi thu noäi boä ngaén haïn</t>
  </si>
  <si>
    <t>4. Phaûi thu theo tieán ñoä keá hoaïch hôïp ñoàng xaây döïng</t>
  </si>
  <si>
    <t>5. Caùc khoaûn phaûi thu khaùc</t>
  </si>
  <si>
    <t>6. Phaûi thu veà cho vay ngaén haïn</t>
  </si>
  <si>
    <t>7. Döï phoøng phaûi thu ngaén haïn khoù ñoøi (*)</t>
  </si>
  <si>
    <t>8. Taøi saûn thieáu chôø xöû lyù</t>
  </si>
  <si>
    <t>IV. HAØNG TOÀN KHO</t>
  </si>
  <si>
    <t>1. Haøng toàn kho</t>
  </si>
  <si>
    <t>2. Döï phoøng giaûm giaù haøng toàn kho (*)</t>
  </si>
  <si>
    <t>V. TAØI SAÛN NGAÉN HAÏN KHAÙC</t>
  </si>
  <si>
    <t>1. Chi phí traû tröôùc ngaén haïn</t>
  </si>
  <si>
    <t>2. Thueá GTGT ñöôïc khaáu tröø</t>
  </si>
  <si>
    <t>3. Thueá vaø caùc khoaûn phaûi thu nhaø nöôùc</t>
  </si>
  <si>
    <t>4.Giao dòch mua baùn laïi traùi phieáu Chính phuû</t>
  </si>
  <si>
    <t>5. Taøi saûn ngaén haïn khaùc</t>
  </si>
  <si>
    <t>B - TAØI SAÛN DAØI HAÏN (200 = 210 + 220 + 230 + 240)</t>
  </si>
  <si>
    <t>I. CAÙC KHOAÛN PHAÛI THU DAØI HAÏN</t>
  </si>
  <si>
    <t>1. Phaûi thu daøi haïn cuûa khaùch haøng</t>
  </si>
  <si>
    <t>2. Traû tröôùc cho ngöôøi baùn daøi haïn</t>
  </si>
  <si>
    <t>3. Voán kinh doanh ôû ñôn vò tröïc thuoäc</t>
  </si>
  <si>
    <t>4. Phaûi thu noäi boä daøi haïn</t>
  </si>
  <si>
    <t>5. Phaûi thu veà cho vay daøi haïn</t>
  </si>
  <si>
    <t>6. Phaûi thu daøi haïn khaùc</t>
  </si>
  <si>
    <t>7. Döï phoøng phaûi thu daøi haïn khoù ñoøi (*)</t>
  </si>
  <si>
    <t>II. TAØI SAÛN COÁ ÑÒNH</t>
  </si>
  <si>
    <t>1. Taøi saûn coá ñònh höõu hình</t>
  </si>
  <si>
    <t>1.1 Nguyeân giaù</t>
  </si>
  <si>
    <t>1.2 Giaù trò hao moøn luõy keá</t>
  </si>
  <si>
    <t>2. Taøi saûn coá ñònh thueâ taøi chính</t>
  </si>
  <si>
    <t>2.1 Nguyeân giaù</t>
  </si>
  <si>
    <t>2.2 Giaù trò hao moøn luõy keá</t>
  </si>
  <si>
    <t>3. Taøi saûn coá ñònh voâ hình</t>
  </si>
  <si>
    <t>3.1 Nguyeân giaù</t>
  </si>
  <si>
    <t>3.2 Giaù trò hao moøn luõy keá</t>
  </si>
  <si>
    <t>III. BAÁT ÑOÄNG SAÛN ÑAÀU TÖ</t>
  </si>
  <si>
    <t>1 Nguyeân giaù</t>
  </si>
  <si>
    <t>2. Giaù trò hao moøn kuõy keá</t>
  </si>
  <si>
    <t>VI. TAØI SAÛN DÔÛ DANG DAØI HAÏN</t>
  </si>
  <si>
    <t>1. Chi phí saûn xuaát, kinh doanh dôû dang daøi haïn</t>
  </si>
  <si>
    <t>2. Chi phí xaây döïng cô baûn dôû dang</t>
  </si>
  <si>
    <t>V. CAÙC KHOAÛN ÑAÀU TÖ TAØI CHÍNH DAØI HAÏN</t>
  </si>
  <si>
    <t>1. Ñaàu tö vaøo coâng ty con</t>
  </si>
  <si>
    <t>2. Ñaàu tö vaøo coâng ty lieân doanh, lieân keát</t>
  </si>
  <si>
    <t>3. Ñaàu tö goùp voán vaøo ñôn vò khaùc</t>
  </si>
  <si>
    <t>4. Döï phoøng ñaàu tö taøi chính daøi haïn (*)</t>
  </si>
  <si>
    <t>5. Ñaàu tö naém giöõ ñeán ngaøy ñaùo haïn</t>
  </si>
  <si>
    <t>VI. TAØI SAÛN DAØI HAÏN KHAÙC</t>
  </si>
  <si>
    <t>1. Chi phí traû tröôùc daøi haïn</t>
  </si>
  <si>
    <t>2. Taøi saûn thueá thu nhaäp hoaõn laïi</t>
  </si>
  <si>
    <t>3. Thieát bò, vaät tö, phuï tuøng thay theá daøi haïn</t>
  </si>
  <si>
    <t>4. Taøi saûn daøi haïn khaùc</t>
  </si>
  <si>
    <t>TOÅNG COÄNG TAØI SAÛN</t>
  </si>
  <si>
    <t>C – NÔÏ PHAÛI TRAÛ (300 = 310 + 320)</t>
  </si>
  <si>
    <t>I. NÔÏ NGAÉN HAÏN</t>
  </si>
  <si>
    <t>1. Phaûi traû ngöôøi baùn ngaén haïn</t>
  </si>
  <si>
    <t>2. Ngöôøi mua traû tröôùc ngaén haïn</t>
  </si>
  <si>
    <t>3. Thueá vaø caùc khoaûn phaûi noäp Nhaø nöôùc</t>
  </si>
  <si>
    <t>4. Phaûi traû ngöôøi lao ñoäng</t>
  </si>
  <si>
    <t>5. Chi phí phaûi traû ngaén haïn</t>
  </si>
  <si>
    <t>6. Phaûi traû noäi boä ngaén haïn</t>
  </si>
  <si>
    <t>7. Phaûi traû theo tieán ñoä keá hoaïch hôïp ñoàng xaây döïng</t>
  </si>
  <si>
    <t>8. Doanh thu chöa thöïc hieän ngaén haïn</t>
  </si>
  <si>
    <t>9. Phaûi traû ngaén haïn khaùc</t>
  </si>
  <si>
    <t>10.Vay vaø nôï thueâ taøi chính ngaén haïn</t>
  </si>
  <si>
    <t>11. Döï phoøng phaûi traû ngaén haïn</t>
  </si>
  <si>
    <t>12. Quyõ khen thöôûng, phuùc lôïi</t>
  </si>
  <si>
    <t>13. Quyõ bình oån giaù</t>
  </si>
  <si>
    <t>14. Giao dòch mua baùn laïi traùi phieáu Chính Phuû</t>
  </si>
  <si>
    <t>II.NÔÏ DAØI HAÏN</t>
  </si>
  <si>
    <t>1. Phaûi traû ngöôøi baùn daøi haïn</t>
  </si>
  <si>
    <t>2. Ngöôøi mua traû tieàn tröôùc daøi haïn</t>
  </si>
  <si>
    <t>3. Chi phí phaûi traû daøi haïn</t>
  </si>
  <si>
    <t>4. Phaûi traû noäi boä veà voán kinh doanh</t>
  </si>
  <si>
    <t>5. Phaûi traû  noäi boä daøi haïn</t>
  </si>
  <si>
    <t>6. Doanh thu chöa thöïc hieän daøi haïn</t>
  </si>
  <si>
    <t>7. Phaûi traû daøi haïn khaùc</t>
  </si>
  <si>
    <t>8. Vay vaø nôï thueâ taøi chính daøi haïn</t>
  </si>
  <si>
    <t>9. Traùi phieáu chuyeån ñoåi</t>
  </si>
  <si>
    <t>10. Coå phieáu öu ñaõi</t>
  </si>
  <si>
    <t>11. Thueá thu nhaäp hoaõn laïi phaûi traû</t>
  </si>
  <si>
    <t>12. Döï phoøng phaûi traû daøi haïn</t>
  </si>
  <si>
    <t>13. Quyõ phaùt trieån khoa hoïc vaø coâng ngheä</t>
  </si>
  <si>
    <t>B - VOÁN CHUÛ SÔÛ HÖÕU (400 = 410 + 430)</t>
  </si>
  <si>
    <t>I. VOÁN CHUÛ SÔÛ HÖÕU</t>
  </si>
  <si>
    <t>1. Voán ñaàu tö cuûa chuû sôû höõu</t>
  </si>
  <si>
    <t>1.1 Coå phieáu phoå thoâng coù quyeàn bieåu quyeát</t>
  </si>
  <si>
    <t>411A</t>
  </si>
  <si>
    <t>1.2 Coå phieáu öu ñaõi</t>
  </si>
  <si>
    <t>411B</t>
  </si>
  <si>
    <t>2. Thaëng dö voán coå phaàn</t>
  </si>
  <si>
    <t>3. Quyeàn choïn chuyeån ñoåi traùi phieáu</t>
  </si>
  <si>
    <t>4. Voán khaùc cuûa chuû sôû höõu</t>
  </si>
  <si>
    <t>5. Coå phieáu quyõ (*)</t>
  </si>
  <si>
    <t>6. Cheânh leäch ñaùnh giaù laïi taøi saûn</t>
  </si>
  <si>
    <t>7. Cheânh leäch tyû giaù hoái ñoaùi</t>
  </si>
  <si>
    <t>8. Quyõ ñaàu tö phaùt trieån</t>
  </si>
  <si>
    <t>9. Quyõ hoã trôï saép xeáp doanh nghieäp</t>
  </si>
  <si>
    <t>10. Quyõ khaùc thuoäc voán chuû sôû höõu</t>
  </si>
  <si>
    <t>11. Lôïi nhuaän sau thueá chöa phaân phoái</t>
  </si>
  <si>
    <t>11.1 LNST chöa phaân phoái luõy keá ñeán cuoái kyø tröôùc</t>
  </si>
  <si>
    <t>421A</t>
  </si>
  <si>
    <t>11.1 LNST chöa phaân phoái kyø naøy</t>
  </si>
  <si>
    <t>421B</t>
  </si>
  <si>
    <t>12. Nguoàn voán ñaàu tö xaây döïng cô baûn</t>
  </si>
  <si>
    <t>II. NGUOÀN KINH PHÍ VAØ QUYÕ KHAÙC</t>
  </si>
  <si>
    <t>2. Nguoàn kinh phí</t>
  </si>
  <si>
    <t>3. Nguoàn kinh phí ñaõ hình thaønh TSCÑ</t>
  </si>
  <si>
    <t>TOÅNG COÄNG NGUOÀN VOÁN (440 = 300 + 400)</t>
  </si>
  <si>
    <t>Ngaøy ..... Thaùng ..... Naêm .....</t>
  </si>
  <si>
    <t>Ngöôøi laäp bieåu</t>
  </si>
  <si>
    <t>Keá toaùn tröôûng</t>
  </si>
  <si>
    <t>Toång Giaùm ñoác</t>
  </si>
  <si>
    <t>(Kyù, hoï teân)</t>
  </si>
  <si>
    <t>(Kyù, hoï teân, ñoùng daáu)</t>
  </si>
  <si>
    <t>Số dư đầu kỳ</t>
  </si>
  <si>
    <t>CHI PHÍ TRẢ TRƯỚC DÀI HẠN - CHI PHÍ SỬA CHỮA LỚN</t>
  </si>
  <si>
    <t>CHI PHÍ TRẢ TRƯỚC DÀI HẠN- TRANG THIẾT BI &amp; CCDC</t>
  </si>
  <si>
    <t>CỘNG PHÂN BỔ TRONG KỲ</t>
  </si>
  <si>
    <t>Trả trước</t>
  </si>
  <si>
    <t xml:space="preserve">Nợ Phải trả </t>
  </si>
  <si>
    <t>Trả trước người bán</t>
  </si>
  <si>
    <t>Phải trả người bán</t>
  </si>
  <si>
    <t xml:space="preserve">Phải thu </t>
  </si>
  <si>
    <t>Người mua trả trước</t>
  </si>
  <si>
    <t>Ngày Vay</t>
  </si>
  <si>
    <t>Dư nợ còn lại</t>
  </si>
  <si>
    <t>Ngày phát sinh</t>
  </si>
  <si>
    <t>Ngày Tính Lãi</t>
  </si>
  <si>
    <t>Số ngày tính lãi</t>
  </si>
  <si>
    <t>Lãi suất (%)</t>
  </si>
  <si>
    <t>Lãi phát sinh</t>
  </si>
  <si>
    <t>Thanh toán Lãi</t>
  </si>
  <si>
    <t>Số Lãi còn Lại</t>
  </si>
  <si>
    <t xml:space="preserve">Ghi Chú </t>
  </si>
  <si>
    <t xml:space="preserve">KẾ HOẠCH VAY </t>
  </si>
  <si>
    <t>Tháng</t>
  </si>
  <si>
    <t>Số dư tiền tối thiểu</t>
  </si>
  <si>
    <t>Số dư đầu năm</t>
  </si>
  <si>
    <t>Số tiền vay phát sinh</t>
  </si>
  <si>
    <t>Trả gốc</t>
  </si>
  <si>
    <t>Tổng lợi nhuận trước thuế từ HĐSXKD</t>
  </si>
  <si>
    <t>LUÂN CHUYỂN TIỀN THUẦN TỪ HĐKD &amp; HĐĐT</t>
  </si>
  <si>
    <t>Ảnh hưởng của tỷ giá hối đoái, quy đổi ngoại tệ</t>
  </si>
  <si>
    <t>Doanh thu hoạt động tài chính - lãi tiền gởi</t>
  </si>
  <si>
    <t>Mua sắm TSCĐ, TSDH</t>
  </si>
  <si>
    <t>Kế hoạch sản xuất , Định mức NVL, Định mức chi phí gián tiếp &amp; trực tiếp .</t>
  </si>
  <si>
    <t>KẾ HOẠCH TÀI CHÍNH</t>
  </si>
  <si>
    <t xml:space="preserve">Xác định số dư cuối kỳ trước, đầu kỳ kế hoạch
(Số thực tế hoặc dự báo ) </t>
  </si>
  <si>
    <t>GHI CHÚ</t>
  </si>
  <si>
    <t>Người phụ trách</t>
  </si>
  <si>
    <t>PKTTC</t>
  </si>
  <si>
    <t>Phòng KD</t>
  </si>
  <si>
    <t>BP Sản Xuất</t>
  </si>
  <si>
    <t>BP Mua Hàng</t>
  </si>
  <si>
    <t>BP Marketing</t>
  </si>
  <si>
    <t xml:space="preserve">Phòng HR tập hợp từ các phòng ban =&gt; KH Tài Chính hoặc 
Các phòng ban =&gt; KH Tài chính . </t>
  </si>
  <si>
    <t xml:space="preserve">Phòng HCNS tập hợp từ các phòng ban =&gt; KH Tài Chính hoặc 
Các phòng ban =&gt; KH Tài chính . </t>
  </si>
  <si>
    <t xml:space="preserve">Các phòng ban =&gt; KH Tài chính . </t>
  </si>
  <si>
    <t>Từ CÁC KẾ HOẠCH HÀNH ĐỘNG</t>
  </si>
  <si>
    <t xml:space="preserve">Từ CÁC KẾ HOẠCH HÀNH ĐỘNG &amp; Kế hoạch vay </t>
  </si>
  <si>
    <t xml:space="preserve">Phòng KTTC
Căn cứ vào SDDK, các phát sinh tăng giảm trong kỳ, kế hoạch phân bổ vào kết quả kinh doanh </t>
  </si>
  <si>
    <t>Form :</t>
  </si>
  <si>
    <t xml:space="preserve">Số liệu </t>
  </si>
  <si>
    <t>BCKQKD, LCTT, Bảng CDKT Theo mẫu của Bộ Tài Chính 
Danh sách các khoản mục chi tiết phục vụ quản trị theo yêu cầu nội bộ .</t>
  </si>
  <si>
    <t>Kế hoạch trả nợ các khoản phải trả cuối kỳ trong năm kế hoạch.</t>
  </si>
  <si>
    <t>Kế hoạch thu tiền các khoản công nợ phải thu cuối kỳ trong năm kế hoạch .</t>
  </si>
  <si>
    <t>Kế hoạch phân bổ chi phí khấu hao phát sinh kỳ trước trong kỳ kế hoạch.</t>
  </si>
  <si>
    <t>Kế hoạch phân bổ chi phí dài hạn, ngắn hạn phát sinh kỳ trước trong kỳ kế hoạch .</t>
  </si>
  <si>
    <t>Chuẩn bị số dư các chỉ tiêu trên bảng CDKT cuối năm (theo đối tượng ).</t>
  </si>
  <si>
    <t>Kế hoạch marketing, Khung chi phí &amp; kế hoạch chi tiết ( biến phí &amp; định phí ) , ngắn hạn và dài hạn 
&amp; Kế hoạch thuế đầu vào , chính sách thanh toán của từng khoản mục và kế hoạch chi tiền .
Kế hoạch phân bổ chi phí vào BC kết quả kinh doanh</t>
  </si>
  <si>
    <t>Kế hoạch chi phí dài hạn, ngắn hạn của các phòng ban
&amp; Kế hoạch thuế đầu vào , chính sách thanh toán và kế hoạch chi tiền .
Kế hoạch phân bổ chi phí vào BC kết quả kinh doanh</t>
  </si>
  <si>
    <t xml:space="preserve">Kế hoạch mua sắm Tài sản Cố Định &amp; CCDC Dài hạn, ngắn hạn của các phòng ban 
Kế hoạch thuế đầu vào và kế hoạch chi tiền
Kế hoạch phân bổ chi phí vào BC kết quả kinh doanh </t>
  </si>
  <si>
    <t>Kế hoạch chi phí công tác , kế hoạch thuế đầu vào và kế hoạch chi tiền .
Kế hoạch hạch toán vào BC KQKD</t>
  </si>
  <si>
    <t>Kế hoạch chi phí hoạt động kinh doanh khác, thuế đầu vào và kế hoạch chi tiền
Kế hoạch hạch toán vào BC KQKD</t>
  </si>
  <si>
    <t xml:space="preserve">Kế hoạch mua hàng hóa, NVL , mua sắm TSCĐ &amp; TSDH, thuế đầu vào và kế hoạch thanh toán.
Kế hoạch tồn kho hàng hóa, NVL, CCDC…
Kế hoạch số dư công nợ nhà cung cấp </t>
  </si>
  <si>
    <t>Kế hoạch chi phí nhân sự , kế hoạch chi tiền .
Kế Hoạch Lương tháng 13, thưởng KPI và kế hoạch trích trước chi phí vào BC KQKD
Kế hoạch số dư khoản phải trả CBCNV</t>
  </si>
  <si>
    <t>Kế hoạch Thuế , kế hoạch chi tiền , kế hoạch số dư các khoản Thuế phải nộp.</t>
  </si>
  <si>
    <t>Kế hoạch dòng tiền 
Kế hoạch số dư tiền
Kế hoạch Vay 
Kế hoạch số sư phải trả nợ vay và lãi vay .</t>
  </si>
  <si>
    <t>BẢNG MÔ PHỎNG KẾ HOẠCH NGÂN SÁCH, KẾ HOẠCH TÀI CHÍNH</t>
  </si>
  <si>
    <t>KẾ HOẠCH NGÂN SÁCH HOẠT ĐỘNG</t>
  </si>
  <si>
    <t xml:space="preserve">KẾ HOẠCH BÁN HÀNG, MUA HÀNG &amp; SẢN XUẤT </t>
  </si>
  <si>
    <t>Dự Báo Kết Quả Kinh Doanh</t>
  </si>
  <si>
    <t xml:space="preserve">Bảng Cân Đối Kế Toán </t>
  </si>
  <si>
    <t>TÊN SHEET</t>
  </si>
  <si>
    <t>Kế hoạch bán hàng và Chiết Khấu &amp; Kế hoạch thuế đầu ra và kế hoạch thu tiền.
Kế hoạch số dư công nợ phải thu.</t>
  </si>
  <si>
    <t xml:space="preserve">Tất cả các phòng ban </t>
  </si>
  <si>
    <t>Định mức/
1 Thành phẩm</t>
  </si>
  <si>
    <t>Số lượng TP
 nhập kho</t>
  </si>
  <si>
    <t>Số lượng TP 
nhập kho</t>
  </si>
  <si>
    <r>
      <rPr>
        <i/>
        <sz val="10"/>
        <color rgb="FFFF0000"/>
        <rFont val="Times New Roman"/>
        <family val="1"/>
      </rPr>
      <t>Cấn Trừ -</t>
    </r>
    <r>
      <rPr>
        <i/>
        <sz val="10"/>
        <color theme="1"/>
        <rFont val="Times New Roman"/>
        <family val="1"/>
      </rPr>
      <t>BHXH 8% ,BHYT 1.5%, NLĐ chi trả</t>
    </r>
  </si>
  <si>
    <r>
      <rPr>
        <i/>
        <sz val="10"/>
        <color rgb="FFFF0000"/>
        <rFont val="Times New Roman"/>
        <family val="1"/>
      </rPr>
      <t>Cấn Trừ -</t>
    </r>
    <r>
      <rPr>
        <i/>
        <sz val="10"/>
        <color theme="1"/>
        <rFont val="Times New Roman"/>
        <family val="1"/>
      </rPr>
      <t>BHTN 1% NLD chi trả</t>
    </r>
  </si>
  <si>
    <r>
      <rPr>
        <i/>
        <sz val="10"/>
        <color rgb="FFFF0000"/>
        <rFont val="Times New Roman"/>
        <family val="1"/>
      </rPr>
      <t>Cấn Trừ -</t>
    </r>
    <r>
      <rPr>
        <i/>
        <sz val="10"/>
        <color theme="1"/>
        <rFont val="Times New Roman"/>
        <family val="1"/>
      </rPr>
      <t xml:space="preserve"> Đoàn phí NLĐ chi trả 1% (&lt;130.000)</t>
    </r>
  </si>
  <si>
    <r>
      <rPr>
        <i/>
        <sz val="10"/>
        <color rgb="FFFF0000"/>
        <rFont val="Times New Roman"/>
        <family val="1"/>
      </rPr>
      <t>Cấn Trừ -</t>
    </r>
    <r>
      <rPr>
        <i/>
        <sz val="10"/>
        <color theme="1"/>
        <rFont val="Times New Roman"/>
        <family val="1"/>
      </rPr>
      <t xml:space="preserve"> thuế TNCN NLĐ </t>
    </r>
  </si>
  <si>
    <t>Nội dung 
công việc</t>
  </si>
  <si>
    <t>Vi du ve ke hoach cong no phai thu den ngay 31/12 : vao ngay 30/9 , KH Nguyen Van A con no cong ty la 1 ty dong. Du kien den ngay 31/12 ong Nguyen van A se mua them 500 trieu , thanh toan 600 trieu =&gt; Ke hoach no phai thu ong Nguyen Van A den ngay 31/12 : 1 ty + 500 trieu - 600 trieu = 900 trieu</t>
  </si>
  <si>
    <t>Đ</t>
  </si>
  <si>
    <t>Thong thuong , khi lap xong ke hoach ngan sach thi da den ngay 31/12, cac khoan nay se duoc dieu chinh cho dung voi thuc te</t>
  </si>
  <si>
    <t>Chung ta chi uoc tinh khi ma ngan sach phai hoan thanh truoc ngay 31/12 . Trong truong hop nay doanh nghiep lap ke hoach quy 4 ,</t>
  </si>
  <si>
    <t>De uoc tinh duoc so du den ngay 31/12</t>
  </si>
  <si>
    <t>1/</t>
  </si>
  <si>
    <t>K/h bán hàng</t>
  </si>
  <si>
    <t>Trước khi lập kế hoạch Cty phải có K/h bán hàng</t>
  </si>
  <si>
    <t>Khi chi tiền
 lương sẽ trừ lại những khoản này</t>
  </si>
  <si>
    <t>TỒN KHO ĐẦU KỲ</t>
  </si>
  <si>
    <t>BÁN HÀNG</t>
  </si>
  <si>
    <t>TỒN KHO CUỐI KỲ</t>
  </si>
  <si>
    <t>SẢN PHẨM</t>
  </si>
  <si>
    <t>ĐƠN VỊ TÍNH</t>
  </si>
  <si>
    <t>THÁNG 1</t>
  </si>
  <si>
    <t>THÁNG 2</t>
  </si>
  <si>
    <t>THÁNG 3</t>
  </si>
  <si>
    <t>THÁNG 4</t>
  </si>
  <si>
    <t>THÁNG 5</t>
  </si>
  <si>
    <t>THÁNG 6</t>
  </si>
  <si>
    <t>THÁNG 7</t>
  </si>
  <si>
    <t>THÁNG 8</t>
  </si>
  <si>
    <t>THÁNG 9</t>
  </si>
  <si>
    <t>KẾ HOẠCH NHẬP KHO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</si>
</sst>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00\ _₫_-;\-* #,##0.00\ _₫_-;_-* &quot;-&quot;??\ _₫_-;_-@_-"/>
    <numFmt numFmtId="165" formatCode="_(* #,##0_);_(* \(#,##0\);_(* &quot;-&quot;??_);_(@_)"/>
    <numFmt numFmtId="166" formatCode="_(* #,##0.00000_);_(* \(#,##0.00000\);_(* &quot;-&quot;??_);_(@_)"/>
    <numFmt numFmtId="167" formatCode="_-* #,##0\ _₫_-;\-* #,##0\ _₫_-;_-* &quot;-&quot;??\ _₫_-;_-@_-"/>
    <numFmt numFmtId="168" formatCode="0.0000"/>
    <numFmt numFmtId="169" formatCode="0.000%"/>
    <numFmt numFmtId="170" formatCode="0.0%"/>
    <numFmt numFmtId="171" formatCode="_(* #,##0.0000000_);_(* \(#,##0.0000000\);_(* &quot;-&quot;??_);_(@_)"/>
    <numFmt numFmtId="172" formatCode="0.0000%"/>
  </numFmts>
  <fonts count="92">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9.6999999999999993"/>
      <color indexed="8"/>
      <name val=".VnArial"/>
      <family val="2"/>
    </font>
    <font>
      <sz val="11"/>
      <name val="Times New Roman"/>
      <family val="1"/>
    </font>
    <font>
      <sz val="11"/>
      <color theme="1"/>
      <name val="Times New Roman"/>
      <family val="2"/>
    </font>
    <font>
      <b/>
      <sz val="11"/>
      <color rgb="FF0070C0"/>
      <name val="Times New Roman"/>
      <family val="1"/>
    </font>
    <font>
      <sz val="11"/>
      <color theme="1"/>
      <name val="Times New Roman"/>
      <family val="1"/>
    </font>
    <font>
      <sz val="11"/>
      <color theme="1"/>
      <name val="Arial"/>
      <family val="2"/>
    </font>
    <font>
      <b/>
      <u/>
      <sz val="10"/>
      <color rgb="FFFF0000"/>
      <name val="Times New Roman"/>
      <family val="1"/>
    </font>
    <font>
      <b/>
      <sz val="10"/>
      <color rgb="FFFF0000"/>
      <name val="Times New Roman"/>
      <family val="1"/>
    </font>
    <font>
      <b/>
      <sz val="10"/>
      <color theme="1"/>
      <name val="Times New Roman"/>
      <family val="1"/>
    </font>
    <font>
      <sz val="14"/>
      <color theme="1"/>
      <name val="Times New Roman"/>
      <family val="1"/>
    </font>
    <font>
      <b/>
      <sz val="14"/>
      <color theme="1"/>
      <name val="Times New Roman"/>
      <family val="1"/>
    </font>
    <font>
      <b/>
      <sz val="11"/>
      <color theme="1"/>
      <name val="Times New Roman"/>
      <family val="1"/>
    </font>
    <font>
      <b/>
      <sz val="12"/>
      <color theme="1"/>
      <name val="Times New Roman"/>
      <family val="1"/>
    </font>
    <font>
      <sz val="11"/>
      <color theme="1"/>
      <name val="Calibri"/>
      <family val="2"/>
      <charset val="163"/>
      <scheme val="minor"/>
    </font>
    <font>
      <b/>
      <i/>
      <sz val="11"/>
      <color theme="1"/>
      <name val="Times New Roman"/>
      <family val="1"/>
    </font>
    <font>
      <b/>
      <u/>
      <sz val="11"/>
      <color theme="1"/>
      <name val="Times New Roman"/>
      <family val="1"/>
    </font>
    <font>
      <b/>
      <u/>
      <sz val="14"/>
      <color rgb="FFFF0000"/>
      <name val="Times New Roman"/>
      <family val="1"/>
    </font>
    <font>
      <i/>
      <sz val="11"/>
      <color theme="1"/>
      <name val="Times New Roman"/>
      <family val="1"/>
    </font>
    <font>
      <sz val="11"/>
      <color rgb="FF0070C0"/>
      <name val="Times New Roman"/>
      <family val="1"/>
    </font>
    <font>
      <sz val="12"/>
      <color theme="1"/>
      <name val="Times New Roman"/>
      <family val="1"/>
    </font>
    <font>
      <b/>
      <sz val="10"/>
      <name val="Times New Roman"/>
      <family val="1"/>
    </font>
    <font>
      <sz val="10"/>
      <name val="Times New Roman"/>
      <family val="1"/>
    </font>
    <font>
      <b/>
      <sz val="9"/>
      <color indexed="81"/>
      <name val="Tahoma"/>
      <family val="2"/>
    </font>
    <font>
      <sz val="9"/>
      <color indexed="81"/>
      <name val="Tahoma"/>
      <family val="2"/>
    </font>
    <font>
      <sz val="12"/>
      <color rgb="FF0070C0"/>
      <name val="Times New Roman"/>
      <family val="1"/>
    </font>
    <font>
      <b/>
      <sz val="8"/>
      <color indexed="81"/>
      <name val="Tahoma"/>
      <family val="2"/>
    </font>
    <font>
      <sz val="8"/>
      <color indexed="81"/>
      <name val="Tahoma"/>
      <family val="2"/>
    </font>
    <font>
      <sz val="11"/>
      <color rgb="FFFF0000"/>
      <name val="Calibri"/>
      <family val="2"/>
      <scheme val="minor"/>
    </font>
    <font>
      <sz val="10"/>
      <color theme="1"/>
      <name val="Times New Roman"/>
      <family val="1"/>
    </font>
    <font>
      <b/>
      <sz val="8"/>
      <color theme="1"/>
      <name val="Times New Roman"/>
      <family val="1"/>
    </font>
    <font>
      <b/>
      <sz val="10"/>
      <color theme="9" tint="-0.499984740745262"/>
      <name val="Times New Roman"/>
      <family val="1"/>
    </font>
    <font>
      <sz val="12"/>
      <name val="Times New Roman"/>
      <family val="1"/>
    </font>
    <font>
      <b/>
      <sz val="12"/>
      <name val="Times New Roman"/>
      <family val="1"/>
    </font>
    <font>
      <b/>
      <sz val="18"/>
      <name val="Times New Roman"/>
      <family val="1"/>
    </font>
    <font>
      <b/>
      <sz val="10"/>
      <color theme="0"/>
      <name val="Times New Roman"/>
      <family val="1"/>
    </font>
    <font>
      <b/>
      <u val="singleAccounting"/>
      <sz val="11"/>
      <color theme="1"/>
      <name val="Times New Roman"/>
      <family val="1"/>
    </font>
    <font>
      <b/>
      <sz val="18"/>
      <color theme="1"/>
      <name val="Times New Roman"/>
      <family val="1"/>
    </font>
    <font>
      <sz val="10"/>
      <color theme="1"/>
      <name val="Calibri"/>
      <family val="2"/>
      <charset val="163"/>
      <scheme val="minor"/>
    </font>
    <font>
      <sz val="10"/>
      <color theme="1"/>
      <name val="Arial"/>
      <family val="2"/>
    </font>
    <font>
      <b/>
      <sz val="10"/>
      <color theme="1"/>
      <name val="Arial"/>
      <family val="2"/>
    </font>
    <font>
      <b/>
      <sz val="10"/>
      <color theme="9" tint="-0.499984740745262"/>
      <name val="Arial"/>
      <family val="2"/>
    </font>
    <font>
      <b/>
      <sz val="10"/>
      <name val="Arial"/>
      <family val="2"/>
    </font>
    <font>
      <b/>
      <sz val="12"/>
      <color rgb="FFFF0000"/>
      <name val="Calibri"/>
      <family val="2"/>
      <charset val="163"/>
      <scheme val="minor"/>
    </font>
    <font>
      <b/>
      <sz val="10"/>
      <color rgb="FFFF0000"/>
      <name val="Calibri"/>
      <family val="2"/>
      <charset val="163"/>
      <scheme val="minor"/>
    </font>
    <font>
      <u/>
      <sz val="11"/>
      <color theme="10"/>
      <name val="Calibri"/>
      <family val="2"/>
      <scheme val="minor"/>
    </font>
    <font>
      <u/>
      <sz val="11"/>
      <color rgb="FFFF0000"/>
      <name val="Calibri"/>
      <family val="2"/>
      <scheme val="minor"/>
    </font>
    <font>
      <b/>
      <sz val="24"/>
      <color theme="1"/>
      <name val="Times New Roman"/>
      <family val="1"/>
    </font>
    <font>
      <i/>
      <sz val="12"/>
      <color theme="1"/>
      <name val="Times New Roman"/>
      <family val="1"/>
    </font>
    <font>
      <sz val="10"/>
      <name val="VNI-Times"/>
    </font>
    <font>
      <b/>
      <sz val="10"/>
      <name val="VNI-Times"/>
    </font>
    <font>
      <b/>
      <sz val="15"/>
      <name val="Times New Roman"/>
      <family val="1"/>
    </font>
    <font>
      <b/>
      <sz val="14"/>
      <color rgb="FF0070C0"/>
      <name val="Times New Roman"/>
      <family val="1"/>
    </font>
    <font>
      <sz val="12"/>
      <color rgb="FFFF0000"/>
      <name val="Times New Roman"/>
      <family val="1"/>
    </font>
    <font>
      <b/>
      <sz val="10"/>
      <color rgb="FFFF0000"/>
      <name val="VNI-Times"/>
    </font>
    <font>
      <b/>
      <sz val="11"/>
      <color rgb="FF000000"/>
      <name val="Arial"/>
      <family val="2"/>
    </font>
    <font>
      <b/>
      <sz val="11"/>
      <color theme="1"/>
      <name val="Arial"/>
      <family val="2"/>
    </font>
    <font>
      <b/>
      <u/>
      <sz val="11"/>
      <color rgb="FF000000"/>
      <name val="Arial"/>
      <family val="2"/>
    </font>
    <font>
      <sz val="11"/>
      <color rgb="FF000000"/>
      <name val="Arial"/>
      <family val="2"/>
    </font>
    <font>
      <b/>
      <u val="singleAccounting"/>
      <sz val="11"/>
      <color theme="1"/>
      <name val="Arial"/>
      <family val="2"/>
    </font>
    <font>
      <sz val="18"/>
      <color theme="0"/>
      <name val="Times New Roman"/>
      <family val="1"/>
    </font>
    <font>
      <sz val="12"/>
      <color theme="0"/>
      <name val="Times New Roman"/>
      <family val="1"/>
    </font>
    <font>
      <b/>
      <sz val="14"/>
      <color theme="1"/>
      <name val="VNI-Helve"/>
    </font>
    <font>
      <sz val="11"/>
      <color theme="1"/>
      <name val="VNI-Helve"/>
    </font>
    <font>
      <b/>
      <sz val="11"/>
      <color theme="1"/>
      <name val="VNI-Helve"/>
    </font>
    <font>
      <i/>
      <sz val="11"/>
      <color theme="1"/>
      <name val="VNI-Helve"/>
    </font>
    <font>
      <sz val="10"/>
      <color rgb="FF002060"/>
      <name val="Arial"/>
      <family val="2"/>
    </font>
    <font>
      <b/>
      <sz val="10"/>
      <color rgb="FF002060"/>
      <name val="Arial"/>
      <family val="2"/>
    </font>
    <font>
      <sz val="10"/>
      <color rgb="FF002060"/>
      <name val="Times New Roman"/>
      <family val="1"/>
    </font>
    <font>
      <b/>
      <sz val="10"/>
      <color rgb="FF002060"/>
      <name val="Times New Roman"/>
      <family val="1"/>
    </font>
    <font>
      <b/>
      <i/>
      <sz val="10"/>
      <color rgb="FF002060"/>
      <name val="Times New Roman"/>
      <family val="1"/>
    </font>
    <font>
      <b/>
      <sz val="11"/>
      <color theme="9" tint="-0.499984740745262"/>
      <name val="Times New Roman"/>
      <family val="1"/>
    </font>
    <font>
      <b/>
      <i/>
      <sz val="11"/>
      <color theme="9" tint="-0.499984740745262"/>
      <name val="Times New Roman"/>
      <family val="1"/>
    </font>
    <font>
      <b/>
      <u val="singleAccounting"/>
      <sz val="10"/>
      <color theme="1"/>
      <name val="Times New Roman"/>
      <family val="1"/>
    </font>
    <font>
      <sz val="10"/>
      <color rgb="FF0070C0"/>
      <name val="Times New Roman"/>
      <family val="1"/>
    </font>
    <font>
      <b/>
      <sz val="10"/>
      <color rgb="FF0070C0"/>
      <name val="Times New Roman"/>
      <family val="1"/>
    </font>
    <font>
      <i/>
      <sz val="10"/>
      <color theme="1"/>
      <name val="Times New Roman"/>
      <family val="1"/>
    </font>
    <font>
      <b/>
      <u/>
      <sz val="10"/>
      <color rgb="FF0070C0"/>
      <name val="Times New Roman"/>
      <family val="1"/>
    </font>
    <font>
      <b/>
      <u/>
      <sz val="10"/>
      <color theme="1"/>
      <name val="Times New Roman"/>
      <family val="1"/>
    </font>
    <font>
      <b/>
      <i/>
      <sz val="10"/>
      <color theme="1"/>
      <name val="Times New Roman"/>
      <family val="1"/>
    </font>
    <font>
      <i/>
      <sz val="10"/>
      <color rgb="FFFF0000"/>
      <name val="Times New Roman"/>
      <family val="1"/>
    </font>
    <font>
      <sz val="10"/>
      <color rgb="FFFF0000"/>
      <name val="Times New Roman"/>
      <family val="1"/>
    </font>
    <font>
      <b/>
      <i/>
      <sz val="10"/>
      <color rgb="FFFF0000"/>
      <name val="Times New Roman"/>
      <family val="1"/>
    </font>
    <font>
      <sz val="10"/>
      <color theme="0"/>
      <name val="Times New Roman"/>
      <family val="1"/>
    </font>
    <font>
      <sz val="10"/>
      <color theme="6" tint="0.59999389629810485"/>
      <name val="Times New Roman"/>
      <family val="1"/>
    </font>
    <font>
      <b/>
      <sz val="10"/>
      <color rgb="FFC00000"/>
      <name val="Times New Roman"/>
      <family val="1"/>
    </font>
    <font>
      <u/>
      <sz val="11"/>
      <color theme="10"/>
      <name val="Times New Roman"/>
      <family val="1"/>
    </font>
    <font>
      <sz val="11"/>
      <color rgb="FF90949C"/>
      <name val="Times New Roman"/>
      <family val="1"/>
    </font>
    <font>
      <sz val="11"/>
      <color rgb="FF4B4F56"/>
      <name val="Times New Roman"/>
      <family val="1"/>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FFCC"/>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6" tint="0.79998168889431442"/>
        <bgColor indexed="64"/>
      </patternFill>
    </fill>
    <fill>
      <patternFill patternType="solid">
        <fgColor indexed="9"/>
        <bgColor indexed="64"/>
      </patternFill>
    </fill>
    <fill>
      <patternFill patternType="solid">
        <fgColor rgb="FFFF0000"/>
        <bgColor indexed="64"/>
      </patternFill>
    </fill>
    <fill>
      <patternFill patternType="solid">
        <fgColor theme="9"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2" tint="-9.9978637043366805E-2"/>
        <bgColor indexed="64"/>
      </patternFill>
    </fill>
  </fills>
  <borders count="6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C00000"/>
      </left>
      <right style="thin">
        <color rgb="FFC00000"/>
      </right>
      <top style="hair">
        <color rgb="FFC00000"/>
      </top>
      <bottom style="hair">
        <color rgb="FFC00000"/>
      </bottom>
      <diagonal/>
    </border>
    <border>
      <left style="thin">
        <color rgb="FFC00000"/>
      </left>
      <right style="thin">
        <color rgb="FFC00000"/>
      </right>
      <top/>
      <bottom style="hair">
        <color rgb="FFC00000"/>
      </bottom>
      <diagonal/>
    </border>
    <border>
      <left style="thin">
        <color rgb="FFC00000"/>
      </left>
      <right style="thin">
        <color rgb="FFC00000"/>
      </right>
      <top style="hair">
        <color rgb="FFC00000"/>
      </top>
      <bottom/>
      <diagonal/>
    </border>
    <border>
      <left style="thin">
        <color rgb="FFC00000"/>
      </left>
      <right style="thin">
        <color rgb="FFC00000"/>
      </right>
      <top/>
      <bottom style="thin">
        <color rgb="FFC00000"/>
      </bottom>
      <diagonal/>
    </border>
    <border>
      <left style="thin">
        <color rgb="FFC00000"/>
      </left>
      <right style="thin">
        <color rgb="FFC00000"/>
      </right>
      <top/>
      <bottom/>
      <diagonal/>
    </border>
    <border>
      <left style="thin">
        <color rgb="FFC00000"/>
      </left>
      <right style="thin">
        <color rgb="FFC00000"/>
      </right>
      <top style="thin">
        <color rgb="FFC00000"/>
      </top>
      <bottom style="thin">
        <color rgb="FFC00000"/>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style="thin">
        <color indexed="64"/>
      </right>
      <top style="thin">
        <color indexed="64"/>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style="thin">
        <color auto="1"/>
      </left>
      <right/>
      <top style="thin">
        <color indexed="64"/>
      </top>
      <bottom style="thin">
        <color theme="0" tint="-0.14996795556505021"/>
      </bottom>
      <diagonal/>
    </border>
    <border>
      <left style="thin">
        <color auto="1"/>
      </left>
      <right/>
      <top style="thin">
        <color theme="0" tint="-0.14996795556505021"/>
      </top>
      <bottom style="thin">
        <color theme="0" tint="-0.14996795556505021"/>
      </bottom>
      <diagonal/>
    </border>
    <border>
      <left/>
      <right/>
      <top style="thin">
        <color auto="1"/>
      </top>
      <bottom style="thin">
        <color theme="0" tint="-0.14996795556505021"/>
      </bottom>
      <diagonal/>
    </border>
    <border>
      <left/>
      <right/>
      <top style="thin">
        <color theme="0" tint="-0.14996795556505021"/>
      </top>
      <bottom style="thin">
        <color theme="0" tint="-0.14996795556505021"/>
      </bottom>
      <diagonal/>
    </border>
    <border>
      <left style="medium">
        <color indexed="64"/>
      </left>
      <right/>
      <top style="medium">
        <color indexed="64"/>
      </top>
      <bottom style="medium">
        <color theme="0" tint="-0.14996795556505021"/>
      </bottom>
      <diagonal/>
    </border>
    <border>
      <left/>
      <right/>
      <top style="medium">
        <color indexed="64"/>
      </top>
      <bottom style="medium">
        <color theme="0" tint="-0.14996795556505021"/>
      </bottom>
      <diagonal/>
    </border>
    <border>
      <left/>
      <right style="thin">
        <color indexed="64"/>
      </right>
      <top style="medium">
        <color indexed="64"/>
      </top>
      <bottom style="medium">
        <color theme="0" tint="-0.14996795556505021"/>
      </bottom>
      <diagonal/>
    </border>
    <border>
      <left style="medium">
        <color indexed="64"/>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thin">
        <color indexed="64"/>
      </right>
      <top style="medium">
        <color theme="0" tint="-0.14996795556505021"/>
      </top>
      <bottom style="medium">
        <color theme="0" tint="-0.14996795556505021"/>
      </bottom>
      <diagonal/>
    </border>
    <border>
      <left style="medium">
        <color indexed="64"/>
      </left>
      <right/>
      <top style="medium">
        <color theme="0" tint="-0.14996795556505021"/>
      </top>
      <bottom style="thin">
        <color indexed="64"/>
      </bottom>
      <diagonal/>
    </border>
    <border>
      <left/>
      <right/>
      <top style="medium">
        <color theme="0" tint="-0.14996795556505021"/>
      </top>
      <bottom style="thin">
        <color indexed="64"/>
      </bottom>
      <diagonal/>
    </border>
    <border>
      <left/>
      <right style="thin">
        <color indexed="64"/>
      </right>
      <top style="medium">
        <color theme="0" tint="-0.14996795556505021"/>
      </top>
      <bottom style="thin">
        <color indexed="64"/>
      </bottom>
      <diagonal/>
    </border>
    <border>
      <left style="medium">
        <color indexed="64"/>
      </left>
      <right/>
      <top/>
      <bottom style="medium">
        <color theme="0" tint="-0.14996795556505021"/>
      </bottom>
      <diagonal/>
    </border>
    <border>
      <left/>
      <right/>
      <top/>
      <bottom style="medium">
        <color theme="0" tint="-0.14996795556505021"/>
      </bottom>
      <diagonal/>
    </border>
    <border>
      <left/>
      <right style="thin">
        <color indexed="64"/>
      </right>
      <top/>
      <bottom style="medium">
        <color theme="0" tint="-0.14996795556505021"/>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alignment wrapText="1"/>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6" fillId="0" borderId="0"/>
    <xf numFmtId="0" fontId="3" fillId="0" borderId="0"/>
    <xf numFmtId="0" fontId="1" fillId="0" borderId="0"/>
    <xf numFmtId="0" fontId="3" fillId="0" borderId="0"/>
    <xf numFmtId="0" fontId="1" fillId="0" borderId="0"/>
    <xf numFmtId="0" fontId="3" fillId="0" borderId="0"/>
    <xf numFmtId="0" fontId="3" fillId="0" borderId="0">
      <alignment wrapText="1"/>
    </xf>
    <xf numFmtId="0" fontId="1" fillId="0" borderId="0"/>
    <xf numFmtId="0" fontId="3" fillId="0" borderId="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alignment wrapText="1"/>
    </xf>
    <xf numFmtId="0" fontId="17" fillId="12" borderId="0" applyNumberFormat="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13" borderId="0" applyNumberFormat="0" applyBorder="0" applyAlignment="0" applyProtection="0"/>
    <xf numFmtId="0" fontId="17" fillId="11" borderId="0" applyNumberFormat="0" applyBorder="0" applyAlignment="0" applyProtection="0"/>
    <xf numFmtId="0" fontId="17" fillId="9" borderId="0" applyNumberFormat="0" applyBorder="0" applyAlignment="0" applyProtection="0"/>
    <xf numFmtId="0" fontId="17" fillId="7" borderId="0" applyNumberFormat="0" applyBorder="0" applyAlignment="0" applyProtection="0"/>
    <xf numFmtId="0" fontId="17" fillId="5" borderId="0" applyNumberFormat="0" applyBorder="0" applyAlignment="0" applyProtection="0"/>
    <xf numFmtId="0" fontId="17" fillId="3" borderId="0" applyNumberFormat="0" applyBorder="0" applyAlignment="0" applyProtection="0"/>
    <xf numFmtId="0" fontId="3" fillId="0" borderId="0"/>
    <xf numFmtId="0" fontId="17" fillId="2" borderId="1" applyNumberFormat="0" applyFont="0" applyAlignment="0" applyProtection="0"/>
    <xf numFmtId="43" fontId="3"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7" fillId="0" borderId="0"/>
    <xf numFmtId="0" fontId="48" fillId="0" borderId="0" applyNumberFormat="0" applyFill="0" applyBorder="0" applyAlignment="0" applyProtection="0"/>
    <xf numFmtId="0" fontId="3" fillId="0" borderId="0"/>
    <xf numFmtId="0" fontId="3" fillId="0" borderId="0"/>
    <xf numFmtId="43" fontId="25" fillId="0" borderId="0" applyFont="0" applyFill="0" applyBorder="0" applyAlignment="0" applyProtection="0"/>
  </cellStyleXfs>
  <cellXfs count="947">
    <xf numFmtId="0" fontId="0" fillId="0" borderId="0" xfId="0"/>
    <xf numFmtId="165" fontId="20" fillId="15" borderId="0" xfId="1" applyNumberFormat="1" applyFont="1" applyFill="1" applyBorder="1" applyAlignment="1">
      <alignment horizontal="centerContinuous" vertical="center"/>
    </xf>
    <xf numFmtId="165" fontId="10" fillId="15" borderId="0" xfId="1" applyNumberFormat="1" applyFont="1" applyFill="1" applyBorder="1" applyAlignment="1">
      <alignment horizontal="centerContinuous" vertical="center"/>
    </xf>
    <xf numFmtId="165" fontId="11" fillId="15" borderId="0" xfId="1" applyNumberFormat="1" applyFont="1" applyFill="1" applyBorder="1" applyAlignment="1">
      <alignment horizontal="centerContinuous" vertical="center"/>
    </xf>
    <xf numFmtId="1" fontId="12" fillId="15" borderId="0" xfId="1" applyNumberFormat="1" applyFont="1" applyFill="1" applyBorder="1" applyAlignment="1">
      <alignment horizontal="centerContinuous" vertical="center"/>
    </xf>
    <xf numFmtId="165" fontId="12" fillId="15" borderId="0" xfId="1" applyNumberFormat="1" applyFont="1" applyFill="1" applyBorder="1" applyAlignment="1">
      <alignment horizontal="centerContinuous" vertical="center"/>
    </xf>
    <xf numFmtId="165" fontId="8" fillId="0" borderId="0" xfId="0" applyNumberFormat="1" applyFont="1"/>
    <xf numFmtId="0" fontId="22" fillId="0" borderId="0" xfId="0" applyFont="1"/>
    <xf numFmtId="165" fontId="22" fillId="0" borderId="0" xfId="0" applyNumberFormat="1" applyFont="1"/>
    <xf numFmtId="165" fontId="7" fillId="0" borderId="0" xfId="0" applyNumberFormat="1" applyFont="1"/>
    <xf numFmtId="0" fontId="23" fillId="0" borderId="0" xfId="0" applyFont="1"/>
    <xf numFmtId="165" fontId="15" fillId="0" borderId="0" xfId="0" applyNumberFormat="1" applyFont="1"/>
    <xf numFmtId="165" fontId="15" fillId="0" borderId="6" xfId="0" applyNumberFormat="1" applyFont="1" applyBorder="1"/>
    <xf numFmtId="0" fontId="15" fillId="0" borderId="6" xfId="0" applyFont="1" applyBorder="1"/>
    <xf numFmtId="0" fontId="8" fillId="0" borderId="0" xfId="0" applyFont="1"/>
    <xf numFmtId="0" fontId="8" fillId="0" borderId="6" xfId="0" applyFont="1" applyBorder="1"/>
    <xf numFmtId="165" fontId="8" fillId="0" borderId="0" xfId="1" applyNumberFormat="1" applyFont="1"/>
    <xf numFmtId="0" fontId="8" fillId="0" borderId="0" xfId="0" applyFont="1" applyAlignment="1">
      <alignment horizontal="center"/>
    </xf>
    <xf numFmtId="0" fontId="21" fillId="0" borderId="0" xfId="0" applyFont="1"/>
    <xf numFmtId="0" fontId="0" fillId="0" borderId="6" xfId="0" applyBorder="1"/>
    <xf numFmtId="0" fontId="2" fillId="0" borderId="6" xfId="0" applyFont="1" applyBorder="1" applyAlignment="1">
      <alignment horizontal="center" vertical="center"/>
    </xf>
    <xf numFmtId="0" fontId="9" fillId="0" borderId="6" xfId="0" applyFont="1" applyBorder="1"/>
    <xf numFmtId="1" fontId="16" fillId="15" borderId="5" xfId="1" applyNumberFormat="1" applyFont="1" applyFill="1" applyBorder="1" applyAlignment="1">
      <alignment horizontal="center" vertical="center" wrapText="1"/>
    </xf>
    <xf numFmtId="0" fontId="23" fillId="0" borderId="0" xfId="0" applyFont="1" applyAlignment="1">
      <alignment horizontal="center"/>
    </xf>
    <xf numFmtId="165" fontId="16" fillId="15" borderId="0" xfId="1" applyNumberFormat="1" applyFont="1" applyFill="1" applyBorder="1" applyAlignment="1">
      <alignment horizontal="center" vertical="center" wrapText="1"/>
    </xf>
    <xf numFmtId="165" fontId="16" fillId="15" borderId="5" xfId="1" applyNumberFormat="1" applyFont="1" applyFill="1" applyBorder="1" applyAlignment="1">
      <alignment horizontal="center" vertical="center" wrapText="1"/>
    </xf>
    <xf numFmtId="0" fontId="8" fillId="0" borderId="6" xfId="0" applyFont="1" applyBorder="1" applyAlignment="1">
      <alignment horizontal="center"/>
    </xf>
    <xf numFmtId="0" fontId="8" fillId="0" borderId="6" xfId="0" applyFont="1" applyBorder="1" applyAlignment="1">
      <alignment horizontal="center" wrapText="1"/>
    </xf>
    <xf numFmtId="43" fontId="8" fillId="0" borderId="6" xfId="1" applyFont="1" applyFill="1" applyBorder="1"/>
    <xf numFmtId="0" fontId="8" fillId="0" borderId="10" xfId="0" applyFont="1" applyBorder="1" applyAlignment="1">
      <alignment wrapText="1"/>
    </xf>
    <xf numFmtId="0" fontId="8" fillId="0" borderId="10" xfId="0" applyFont="1" applyBorder="1"/>
    <xf numFmtId="0" fontId="21" fillId="0" borderId="10" xfId="0" applyFont="1" applyBorder="1" applyAlignment="1">
      <alignment horizontal="right" wrapText="1"/>
    </xf>
    <xf numFmtId="0" fontId="21" fillId="0" borderId="10" xfId="0" applyFont="1" applyBorder="1" applyAlignment="1">
      <alignment horizontal="right"/>
    </xf>
    <xf numFmtId="0" fontId="21" fillId="0" borderId="10" xfId="0" applyFont="1" applyBorder="1" applyAlignment="1">
      <alignment horizontal="left"/>
    </xf>
    <xf numFmtId="0" fontId="8" fillId="0" borderId="13" xfId="0" applyFont="1" applyBorder="1" applyAlignment="1">
      <alignment wrapText="1"/>
    </xf>
    <xf numFmtId="0" fontId="8" fillId="0" borderId="13" xfId="0" applyFont="1" applyBorder="1"/>
    <xf numFmtId="0" fontId="21" fillId="0" borderId="13" xfId="0" applyFont="1" applyBorder="1" applyAlignment="1">
      <alignment horizontal="right" wrapText="1"/>
    </xf>
    <xf numFmtId="0" fontId="21" fillId="0" borderId="13" xfId="0" applyFont="1" applyBorder="1" applyAlignment="1">
      <alignment horizontal="right"/>
    </xf>
    <xf numFmtId="0" fontId="21" fillId="0" borderId="13" xfId="0" applyFont="1" applyBorder="1" applyAlignment="1">
      <alignment horizontal="left"/>
    </xf>
    <xf numFmtId="0" fontId="8" fillId="0" borderId="13" xfId="0" applyFont="1" applyBorder="1" applyAlignment="1">
      <alignment horizontal="center"/>
    </xf>
    <xf numFmtId="43" fontId="8" fillId="0" borderId="0" xfId="1" applyFont="1"/>
    <xf numFmtId="43" fontId="7" fillId="0" borderId="0" xfId="1" applyFont="1"/>
    <xf numFmtId="0" fontId="24" fillId="0" borderId="6" xfId="47" applyFont="1" applyBorder="1" applyAlignment="1">
      <alignment horizontal="left" vertical="center"/>
    </xf>
    <xf numFmtId="43" fontId="24" fillId="0" borderId="6" xfId="47" applyNumberFormat="1" applyFont="1" applyBorder="1" applyAlignment="1">
      <alignment horizontal="center" vertical="center"/>
    </xf>
    <xf numFmtId="165" fontId="8" fillId="0" borderId="6" xfId="1" applyNumberFormat="1" applyFont="1" applyBorder="1"/>
    <xf numFmtId="165" fontId="25" fillId="0" borderId="6" xfId="1" applyNumberFormat="1" applyFont="1" applyFill="1" applyBorder="1" applyAlignment="1">
      <alignment horizontal="center" vertical="center"/>
    </xf>
    <xf numFmtId="0" fontId="15" fillId="0" borderId="0" xfId="0" applyFont="1"/>
    <xf numFmtId="165" fontId="24" fillId="0" borderId="6" xfId="47" applyNumberFormat="1" applyFont="1" applyBorder="1" applyAlignment="1">
      <alignment horizontal="center" vertical="center"/>
    </xf>
    <xf numFmtId="0" fontId="25" fillId="0" borderId="6" xfId="47" applyFont="1" applyBorder="1" applyAlignment="1">
      <alignment horizontal="center" vertical="center"/>
    </xf>
    <xf numFmtId="0" fontId="23" fillId="0" borderId="6" xfId="0" applyFont="1" applyBorder="1" applyAlignment="1">
      <alignment horizontal="center"/>
    </xf>
    <xf numFmtId="165" fontId="1" fillId="0" borderId="6" xfId="1" applyNumberFormat="1" applyFont="1" applyBorder="1"/>
    <xf numFmtId="0" fontId="28" fillId="0" borderId="6" xfId="3" quotePrefix="1" applyFont="1" applyBorder="1" applyAlignment="1">
      <alignment horizontal="center"/>
    </xf>
    <xf numFmtId="0" fontId="0" fillId="0" borderId="0" xfId="0" applyAlignment="1">
      <alignment horizontal="center"/>
    </xf>
    <xf numFmtId="0" fontId="25" fillId="0" borderId="0" xfId="47" applyFont="1" applyAlignment="1">
      <alignment horizontal="center" vertical="center"/>
    </xf>
    <xf numFmtId="165" fontId="25" fillId="0" borderId="0" xfId="1" applyNumberFormat="1" applyFont="1" applyFill="1" applyBorder="1" applyAlignment="1">
      <alignment horizontal="center" vertical="center"/>
    </xf>
    <xf numFmtId="165" fontId="24" fillId="0" borderId="0" xfId="47" applyNumberFormat="1" applyFont="1" applyAlignment="1">
      <alignment horizontal="center" vertical="center"/>
    </xf>
    <xf numFmtId="0" fontId="15" fillId="0" borderId="6" xfId="0" applyFont="1" applyBorder="1" applyAlignment="1">
      <alignment horizontal="center" vertical="center"/>
    </xf>
    <xf numFmtId="0" fontId="24" fillId="0" borderId="6" xfId="47" applyFont="1" applyBorder="1" applyAlignment="1">
      <alignment horizontal="center" vertical="center"/>
    </xf>
    <xf numFmtId="165" fontId="8" fillId="0" borderId="6" xfId="1" applyNumberFormat="1" applyFont="1" applyFill="1" applyBorder="1" applyAlignment="1">
      <alignment horizontal="center"/>
    </xf>
    <xf numFmtId="0" fontId="21" fillId="0" borderId="6" xfId="0" applyFont="1" applyBorder="1" applyAlignment="1">
      <alignment horizontal="center"/>
    </xf>
    <xf numFmtId="165" fontId="8" fillId="0" borderId="6" xfId="0" applyNumberFormat="1" applyFont="1" applyBorder="1" applyAlignment="1">
      <alignment horizontal="center"/>
    </xf>
    <xf numFmtId="0" fontId="15" fillId="0" borderId="6" xfId="0" applyFont="1" applyBorder="1" applyAlignment="1">
      <alignment horizontal="center" vertical="center" wrapText="1"/>
    </xf>
    <xf numFmtId="165" fontId="24" fillId="0" borderId="10" xfId="1" applyNumberFormat="1" applyFont="1" applyFill="1" applyBorder="1" applyAlignment="1">
      <alignment vertical="center"/>
    </xf>
    <xf numFmtId="0" fontId="15" fillId="0" borderId="0" xfId="0" applyFont="1" applyAlignment="1">
      <alignment horizontal="center"/>
    </xf>
    <xf numFmtId="0" fontId="21" fillId="0" borderId="0" xfId="0" applyFont="1" applyAlignment="1">
      <alignment horizontal="right"/>
    </xf>
    <xf numFmtId="0" fontId="8" fillId="0" borderId="0" xfId="0" applyFont="1" applyAlignment="1">
      <alignment horizontal="left"/>
    </xf>
    <xf numFmtId="0" fontId="8" fillId="0" borderId="0" xfId="0" applyFont="1" applyAlignment="1">
      <alignment horizontal="left" wrapText="1"/>
    </xf>
    <xf numFmtId="0" fontId="8" fillId="0" borderId="0" xfId="0" applyFont="1" applyAlignment="1">
      <alignment wrapText="1"/>
    </xf>
    <xf numFmtId="43" fontId="16" fillId="0" borderId="6" xfId="1" applyFont="1" applyFill="1" applyBorder="1" applyAlignment="1">
      <alignment horizontal="center" vertical="center"/>
    </xf>
    <xf numFmtId="10" fontId="16" fillId="0" borderId="6" xfId="0" applyNumberFormat="1" applyFont="1" applyBorder="1" applyAlignment="1">
      <alignment horizontal="center" vertical="center"/>
    </xf>
    <xf numFmtId="0" fontId="16" fillId="0" borderId="6" xfId="0" applyFont="1" applyBorder="1" applyAlignment="1">
      <alignment horizontal="center" vertical="center"/>
    </xf>
    <xf numFmtId="0" fontId="16" fillId="15" borderId="6" xfId="0" applyFont="1" applyFill="1" applyBorder="1" applyAlignment="1">
      <alignment horizontal="center"/>
    </xf>
    <xf numFmtId="0" fontId="16" fillId="15" borderId="6" xfId="0" applyFont="1" applyFill="1" applyBorder="1"/>
    <xf numFmtId="43" fontId="16" fillId="15" borderId="6" xfId="1" applyFont="1" applyFill="1" applyBorder="1"/>
    <xf numFmtId="10" fontId="16" fillId="15" borderId="6" xfId="2" applyNumberFormat="1" applyFont="1" applyFill="1" applyBorder="1"/>
    <xf numFmtId="0" fontId="23" fillId="0" borderId="6" xfId="0" applyFont="1" applyBorder="1"/>
    <xf numFmtId="10" fontId="16" fillId="0" borderId="6" xfId="2" applyNumberFormat="1" applyFont="1" applyFill="1" applyBorder="1"/>
    <xf numFmtId="0" fontId="16" fillId="19" borderId="6" xfId="0" applyFont="1" applyFill="1" applyBorder="1" applyAlignment="1">
      <alignment horizontal="center"/>
    </xf>
    <xf numFmtId="0" fontId="23" fillId="19" borderId="6" xfId="0" applyFont="1" applyFill="1" applyBorder="1"/>
    <xf numFmtId="43" fontId="16" fillId="19" borderId="6" xfId="1" applyFont="1" applyFill="1" applyBorder="1"/>
    <xf numFmtId="10" fontId="16" fillId="19" borderId="6" xfId="2" applyNumberFormat="1" applyFont="1" applyFill="1" applyBorder="1"/>
    <xf numFmtId="43" fontId="16" fillId="0" borderId="6" xfId="1" applyFont="1" applyFill="1" applyBorder="1"/>
    <xf numFmtId="0" fontId="16" fillId="0" borderId="6" xfId="0" applyFont="1" applyBorder="1"/>
    <xf numFmtId="10" fontId="33" fillId="0" borderId="6" xfId="2" applyNumberFormat="1" applyFont="1" applyFill="1" applyBorder="1"/>
    <xf numFmtId="43" fontId="16" fillId="0" borderId="6" xfId="0" applyNumberFormat="1" applyFont="1" applyBorder="1"/>
    <xf numFmtId="0" fontId="15" fillId="0" borderId="6" xfId="0" applyFont="1" applyBorder="1" applyAlignment="1">
      <alignment horizontal="center"/>
    </xf>
    <xf numFmtId="0" fontId="35" fillId="0" borderId="0" xfId="0" applyFont="1"/>
    <xf numFmtId="0" fontId="36" fillId="0" borderId="0" xfId="0" applyFont="1"/>
    <xf numFmtId="0" fontId="12" fillId="0" borderId="0" xfId="0" applyFont="1" applyAlignment="1">
      <alignment vertical="center"/>
    </xf>
    <xf numFmtId="0" fontId="37" fillId="0" borderId="0" xfId="0" applyFont="1"/>
    <xf numFmtId="0" fontId="38" fillId="0" borderId="0" xfId="0" applyFont="1" applyAlignment="1">
      <alignment horizontal="center" vertical="center"/>
    </xf>
    <xf numFmtId="165" fontId="8" fillId="16" borderId="6" xfId="1" applyNumberFormat="1" applyFont="1" applyFill="1" applyBorder="1"/>
    <xf numFmtId="0" fontId="8" fillId="16" borderId="6" xfId="0" applyFont="1" applyFill="1" applyBorder="1"/>
    <xf numFmtId="0" fontId="8" fillId="16" borderId="6" xfId="0" applyFont="1" applyFill="1" applyBorder="1" applyAlignment="1">
      <alignment horizontal="center"/>
    </xf>
    <xf numFmtId="0" fontId="8" fillId="16" borderId="6" xfId="0" applyFont="1" applyFill="1" applyBorder="1" applyAlignment="1">
      <alignment horizontal="left"/>
    </xf>
    <xf numFmtId="165" fontId="39" fillId="0" borderId="7" xfId="0" applyNumberFormat="1" applyFont="1" applyBorder="1" applyAlignment="1">
      <alignment horizontal="center" wrapText="1"/>
    </xf>
    <xf numFmtId="0" fontId="15" fillId="0" borderId="7" xfId="0" applyFont="1" applyBorder="1" applyAlignment="1">
      <alignment horizontal="center" wrapText="1"/>
    </xf>
    <xf numFmtId="0" fontId="15" fillId="0" borderId="7" xfId="0" applyFont="1" applyBorder="1" applyAlignment="1">
      <alignment horizontal="center"/>
    </xf>
    <xf numFmtId="0" fontId="15" fillId="0" borderId="8" xfId="0" applyFont="1" applyBorder="1" applyAlignment="1">
      <alignment horizontal="center"/>
    </xf>
    <xf numFmtId="0" fontId="15" fillId="0" borderId="7" xfId="0" applyFont="1" applyBorder="1" applyAlignment="1">
      <alignment horizontal="left"/>
    </xf>
    <xf numFmtId="0" fontId="19" fillId="0" borderId="7" xfId="0" applyFont="1" applyBorder="1" applyAlignment="1">
      <alignment horizontal="center"/>
    </xf>
    <xf numFmtId="0" fontId="40" fillId="0" borderId="0" xfId="0" applyFont="1"/>
    <xf numFmtId="0" fontId="15" fillId="0" borderId="0" xfId="0" applyFont="1" applyAlignment="1">
      <alignment horizontal="left"/>
    </xf>
    <xf numFmtId="0" fontId="31" fillId="0" borderId="0" xfId="0" applyFont="1"/>
    <xf numFmtId="0" fontId="41" fillId="0" borderId="0" xfId="0" applyFont="1"/>
    <xf numFmtId="167" fontId="42" fillId="24" borderId="28" xfId="1" applyNumberFormat="1" applyFont="1" applyFill="1" applyBorder="1" applyAlignment="1">
      <alignment vertical="center"/>
    </xf>
    <xf numFmtId="0" fontId="0" fillId="0" borderId="28" xfId="0" applyBorder="1"/>
    <xf numFmtId="0" fontId="43" fillId="21" borderId="28" xfId="0" applyFont="1" applyFill="1" applyBorder="1" applyAlignment="1">
      <alignment horizontal="center" vertical="center"/>
    </xf>
    <xf numFmtId="0" fontId="44" fillId="21" borderId="28" xfId="0" applyFont="1" applyFill="1" applyBorder="1" applyAlignment="1">
      <alignment vertical="center" wrapText="1"/>
    </xf>
    <xf numFmtId="0" fontId="0" fillId="0" borderId="28" xfId="0" applyBorder="1" applyAlignment="1">
      <alignment horizontal="center"/>
    </xf>
    <xf numFmtId="0" fontId="31" fillId="0" borderId="28" xfId="0" applyFont="1" applyBorder="1"/>
    <xf numFmtId="0" fontId="44" fillId="21" borderId="28" xfId="0" applyFont="1" applyFill="1" applyBorder="1" applyAlignment="1">
      <alignment vertical="center"/>
    </xf>
    <xf numFmtId="0" fontId="45" fillId="22" borderId="28" xfId="0" applyFont="1" applyFill="1" applyBorder="1" applyAlignment="1">
      <alignment horizontal="center" vertical="center"/>
    </xf>
    <xf numFmtId="0" fontId="44" fillId="22" borderId="28" xfId="0" applyFont="1" applyFill="1" applyBorder="1" applyAlignment="1">
      <alignment vertical="center"/>
    </xf>
    <xf numFmtId="0" fontId="45" fillId="24" borderId="28" xfId="0" applyFont="1" applyFill="1" applyBorder="1" applyAlignment="1">
      <alignment horizontal="center" vertical="center"/>
    </xf>
    <xf numFmtId="0" fontId="44" fillId="24" borderId="28" xfId="0" applyFont="1" applyFill="1" applyBorder="1" applyAlignment="1">
      <alignment vertical="center"/>
    </xf>
    <xf numFmtId="167" fontId="42" fillId="21" borderId="0" xfId="1" applyNumberFormat="1" applyFont="1" applyFill="1" applyBorder="1" applyAlignment="1">
      <alignment vertical="center"/>
    </xf>
    <xf numFmtId="0" fontId="0" fillId="0" borderId="6" xfId="0" applyBorder="1" applyAlignment="1">
      <alignment wrapText="1"/>
    </xf>
    <xf numFmtId="0" fontId="23" fillId="0" borderId="6" xfId="21" applyFont="1" applyBorder="1" applyAlignment="1">
      <alignment horizontal="center" vertical="center"/>
    </xf>
    <xf numFmtId="0" fontId="0" fillId="0" borderId="6" xfId="0" applyBorder="1" applyAlignment="1">
      <alignment shrinkToFit="1"/>
    </xf>
    <xf numFmtId="0" fontId="2" fillId="0" borderId="6" xfId="0" applyFont="1" applyBorder="1" applyAlignment="1">
      <alignment horizontal="center" vertical="center" wrapText="1"/>
    </xf>
    <xf numFmtId="0" fontId="2" fillId="0" borderId="6" xfId="0" applyFont="1" applyBorder="1" applyAlignment="1">
      <alignment horizontal="center" vertical="center" shrinkToFit="1"/>
    </xf>
    <xf numFmtId="0" fontId="41" fillId="0" borderId="0" xfId="0" applyFont="1" applyAlignment="1">
      <alignment horizontal="center"/>
    </xf>
    <xf numFmtId="0" fontId="43" fillId="21" borderId="0" xfId="0" applyFont="1" applyFill="1" applyAlignment="1">
      <alignment horizontal="center" vertical="center"/>
    </xf>
    <xf numFmtId="0" fontId="46" fillId="21" borderId="0" xfId="0" applyFont="1" applyFill="1" applyAlignment="1">
      <alignment horizontal="left" vertical="center"/>
    </xf>
    <xf numFmtId="0" fontId="47" fillId="21" borderId="0" xfId="0" applyFont="1" applyFill="1" applyAlignment="1">
      <alignment horizontal="left" vertical="center"/>
    </xf>
    <xf numFmtId="43" fontId="41" fillId="0" borderId="0" xfId="1" applyFont="1"/>
    <xf numFmtId="43" fontId="41" fillId="0" borderId="0" xfId="1" applyFont="1" applyFill="1"/>
    <xf numFmtId="0" fontId="49" fillId="0" borderId="0" xfId="53" applyFont="1" applyFill="1"/>
    <xf numFmtId="10" fontId="15" fillId="0" borderId="0" xfId="2" applyNumberFormat="1" applyFont="1"/>
    <xf numFmtId="0" fontId="8" fillId="0" borderId="11" xfId="0" applyFont="1" applyBorder="1"/>
    <xf numFmtId="0" fontId="0" fillId="0" borderId="0" xfId="0" applyAlignment="1">
      <alignment vertical="center"/>
    </xf>
    <xf numFmtId="165" fontId="24" fillId="25" borderId="6" xfId="47" applyNumberFormat="1" applyFont="1" applyFill="1" applyBorder="1" applyAlignment="1">
      <alignment horizontal="center" vertical="center"/>
    </xf>
    <xf numFmtId="165" fontId="24" fillId="0" borderId="13" xfId="1" applyNumberFormat="1" applyFont="1" applyFill="1" applyBorder="1" applyAlignment="1">
      <alignment vertical="center"/>
    </xf>
    <xf numFmtId="165" fontId="8" fillId="0" borderId="6" xfId="1" applyNumberFormat="1" applyFont="1" applyFill="1" applyBorder="1"/>
    <xf numFmtId="165" fontId="8" fillId="0" borderId="6" xfId="0" applyNumberFormat="1" applyFont="1" applyBorder="1"/>
    <xf numFmtId="0" fontId="52" fillId="0" borderId="0" xfId="0" applyFont="1"/>
    <xf numFmtId="0" fontId="25" fillId="0" borderId="0" xfId="0" applyFont="1"/>
    <xf numFmtId="0" fontId="25" fillId="0" borderId="32" xfId="19" applyFont="1" applyBorder="1" applyAlignment="1">
      <alignment horizontal="left"/>
    </xf>
    <xf numFmtId="165" fontId="25" fillId="0" borderId="32" xfId="1" applyNumberFormat="1" applyFont="1" applyBorder="1"/>
    <xf numFmtId="0" fontId="24" fillId="0" borderId="6" xfId="0" applyFont="1" applyBorder="1"/>
    <xf numFmtId="0" fontId="53" fillId="0" borderId="6" xfId="0" applyFont="1" applyBorder="1"/>
    <xf numFmtId="165" fontId="24" fillId="0" borderId="6" xfId="0" applyNumberFormat="1" applyFont="1" applyBorder="1"/>
    <xf numFmtId="0" fontId="54" fillId="0" borderId="0" xfId="0" applyFont="1"/>
    <xf numFmtId="0" fontId="24" fillId="26" borderId="6" xfId="0" applyFont="1" applyFill="1" applyBorder="1"/>
    <xf numFmtId="0" fontId="25" fillId="26" borderId="0" xfId="0" applyFont="1" applyFill="1"/>
    <xf numFmtId="165" fontId="8" fillId="0" borderId="6" xfId="1" applyNumberFormat="1" applyFont="1" applyFill="1" applyBorder="1" applyProtection="1"/>
    <xf numFmtId="0" fontId="8" fillId="0" borderId="6" xfId="0" applyFont="1" applyBorder="1" applyAlignment="1">
      <alignment horizontal="left" vertical="center"/>
    </xf>
    <xf numFmtId="0" fontId="8" fillId="0" borderId="6" xfId="0" applyFont="1" applyBorder="1" applyAlignment="1">
      <alignment horizontal="left" vertical="center" wrapText="1"/>
    </xf>
    <xf numFmtId="0" fontId="15" fillId="0" borderId="0" xfId="0" applyFont="1" applyAlignment="1">
      <alignment horizontal="center" vertical="center" wrapText="1"/>
    </xf>
    <xf numFmtId="0" fontId="55" fillId="0" borderId="0" xfId="0" applyFont="1" applyAlignment="1">
      <alignment wrapText="1"/>
    </xf>
    <xf numFmtId="0" fontId="7" fillId="0" borderId="0" xfId="0" applyFont="1"/>
    <xf numFmtId="0" fontId="15" fillId="0" borderId="0" xfId="0" applyFont="1" applyAlignment="1">
      <alignment wrapText="1"/>
    </xf>
    <xf numFmtId="0" fontId="19" fillId="0" borderId="0" xfId="0" applyFont="1" applyAlignment="1">
      <alignment horizontal="center"/>
    </xf>
    <xf numFmtId="0" fontId="19" fillId="0" borderId="0" xfId="0" applyFont="1" applyAlignment="1">
      <alignment horizontal="center" vertical="center" wrapText="1"/>
    </xf>
    <xf numFmtId="0" fontId="19" fillId="0" borderId="0" xfId="0" applyFont="1" applyAlignment="1">
      <alignment horizontal="center" wrapText="1"/>
    </xf>
    <xf numFmtId="0" fontId="8" fillId="0" borderId="0" xfId="0" applyFont="1" applyAlignment="1">
      <alignment horizontal="center" vertical="center" wrapText="1"/>
    </xf>
    <xf numFmtId="0" fontId="28" fillId="0" borderId="6" xfId="0" applyFont="1" applyBorder="1" applyAlignment="1">
      <alignment wrapText="1"/>
    </xf>
    <xf numFmtId="165" fontId="8" fillId="0" borderId="6" xfId="1" applyNumberFormat="1" applyFont="1" applyFill="1" applyBorder="1" applyAlignment="1">
      <alignment wrapText="1"/>
    </xf>
    <xf numFmtId="43" fontId="8" fillId="0" borderId="6" xfId="1" applyFont="1" applyFill="1" applyBorder="1" applyAlignment="1">
      <alignment horizontal="center"/>
    </xf>
    <xf numFmtId="165" fontId="15" fillId="0" borderId="6" xfId="0" applyNumberFormat="1" applyFont="1" applyBorder="1" applyAlignment="1">
      <alignment horizontal="center" vertical="center"/>
    </xf>
    <xf numFmtId="0" fontId="15" fillId="0" borderId="0" xfId="0" applyFont="1" applyAlignment="1">
      <alignment horizontal="center" vertical="center"/>
    </xf>
    <xf numFmtId="165" fontId="15" fillId="0" borderId="0" xfId="0" applyNumberFormat="1" applyFont="1" applyAlignment="1">
      <alignment horizontal="center" vertical="center"/>
    </xf>
    <xf numFmtId="0" fontId="50" fillId="0" borderId="0" xfId="0" applyFont="1"/>
    <xf numFmtId="0" fontId="21" fillId="0" borderId="0" xfId="0" applyFont="1" applyAlignment="1">
      <alignment horizontal="center"/>
    </xf>
    <xf numFmtId="0" fontId="8" fillId="0" borderId="0" xfId="0" applyFont="1" applyAlignment="1">
      <alignment horizontal="right"/>
    </xf>
    <xf numFmtId="0" fontId="16" fillId="0" borderId="0" xfId="0" applyFont="1"/>
    <xf numFmtId="165" fontId="52" fillId="0" borderId="0" xfId="1" applyNumberFormat="1" applyFont="1"/>
    <xf numFmtId="165" fontId="57" fillId="0" borderId="0" xfId="1" applyNumberFormat="1" applyFont="1"/>
    <xf numFmtId="0" fontId="11" fillId="26" borderId="6" xfId="0" applyFont="1" applyFill="1" applyBorder="1"/>
    <xf numFmtId="165" fontId="3" fillId="0" borderId="32" xfId="1" applyNumberFormat="1" applyFont="1" applyBorder="1" applyAlignment="1">
      <alignment horizontal="left"/>
    </xf>
    <xf numFmtId="165" fontId="11" fillId="0" borderId="32" xfId="1" applyNumberFormat="1" applyFont="1" applyBorder="1"/>
    <xf numFmtId="165" fontId="24" fillId="0" borderId="6" xfId="1" applyNumberFormat="1" applyFont="1" applyFill="1" applyBorder="1" applyAlignment="1">
      <alignment horizontal="center" vertical="center"/>
    </xf>
    <xf numFmtId="165" fontId="24" fillId="0" borderId="13" xfId="1" applyNumberFormat="1" applyFont="1" applyFill="1" applyBorder="1" applyAlignment="1">
      <alignment horizontal="center" vertical="center"/>
    </xf>
    <xf numFmtId="0" fontId="36" fillId="26" borderId="31" xfId="0" applyFont="1" applyFill="1" applyBorder="1" applyAlignment="1">
      <alignment horizontal="center"/>
    </xf>
    <xf numFmtId="0" fontId="35" fillId="0" borderId="32" xfId="19" applyFont="1" applyBorder="1" applyAlignment="1">
      <alignment horizontal="left"/>
    </xf>
    <xf numFmtId="165" fontId="35" fillId="0" borderId="32" xfId="1" applyNumberFormat="1" applyFont="1" applyBorder="1"/>
    <xf numFmtId="0" fontId="36" fillId="0" borderId="6" xfId="0" applyFont="1" applyBorder="1"/>
    <xf numFmtId="165" fontId="36" fillId="0" borderId="6" xfId="0" applyNumberFormat="1" applyFont="1" applyBorder="1"/>
    <xf numFmtId="165" fontId="58" fillId="0" borderId="6" xfId="1" applyNumberFormat="1" applyFont="1" applyBorder="1" applyAlignment="1">
      <alignment horizontal="center" vertical="center" wrapText="1"/>
    </xf>
    <xf numFmtId="165" fontId="59" fillId="0" borderId="6" xfId="1" applyNumberFormat="1" applyFont="1" applyBorder="1" applyAlignment="1">
      <alignment vertical="center" wrapText="1"/>
    </xf>
    <xf numFmtId="165" fontId="60" fillId="0" borderId="6" xfId="1" applyNumberFormat="1" applyFont="1" applyBorder="1" applyAlignment="1">
      <alignment vertical="center" wrapText="1"/>
    </xf>
    <xf numFmtId="9" fontId="9" fillId="0" borderId="6" xfId="2" applyFont="1" applyBorder="1"/>
    <xf numFmtId="165" fontId="58" fillId="0" borderId="7" xfId="1" applyNumberFormat="1" applyFont="1" applyBorder="1" applyAlignment="1">
      <alignment horizontal="center" vertical="center"/>
    </xf>
    <xf numFmtId="165" fontId="61" fillId="0" borderId="13" xfId="1" applyNumberFormat="1" applyFont="1" applyBorder="1" applyAlignment="1">
      <alignment vertical="center" wrapText="1"/>
    </xf>
    <xf numFmtId="165" fontId="61" fillId="0" borderId="6" xfId="1" applyNumberFormat="1" applyFont="1" applyBorder="1" applyAlignment="1">
      <alignment vertical="center" wrapText="1"/>
    </xf>
    <xf numFmtId="43" fontId="9" fillId="0" borderId="6" xfId="1" applyFont="1" applyBorder="1"/>
    <xf numFmtId="9" fontId="9" fillId="0" borderId="6" xfId="0" applyNumberFormat="1" applyFont="1" applyBorder="1" applyAlignment="1">
      <alignment horizontal="center"/>
    </xf>
    <xf numFmtId="165" fontId="9" fillId="0" borderId="13" xfId="1" applyNumberFormat="1" applyFont="1" applyBorder="1"/>
    <xf numFmtId="165" fontId="9" fillId="0" borderId="6" xfId="1" applyNumberFormat="1" applyFont="1" applyBorder="1"/>
    <xf numFmtId="165" fontId="62" fillId="0" borderId="6" xfId="1" applyNumberFormat="1" applyFont="1" applyBorder="1"/>
    <xf numFmtId="165" fontId="59" fillId="0" borderId="6" xfId="1" applyNumberFormat="1" applyFont="1" applyBorder="1"/>
    <xf numFmtId="165" fontId="9" fillId="0" borderId="6" xfId="1" applyNumberFormat="1" applyFont="1" applyFill="1" applyBorder="1"/>
    <xf numFmtId="9" fontId="59" fillId="0" borderId="6" xfId="0" applyNumberFormat="1" applyFont="1" applyBorder="1" applyAlignment="1">
      <alignment horizontal="center"/>
    </xf>
    <xf numFmtId="0" fontId="59" fillId="0" borderId="6" xfId="0" applyFont="1" applyBorder="1" applyAlignment="1">
      <alignment horizontal="center"/>
    </xf>
    <xf numFmtId="43" fontId="8" fillId="0" borderId="0" xfId="1" applyFont="1" applyFill="1" applyBorder="1"/>
    <xf numFmtId="165" fontId="8" fillId="0" borderId="0" xfId="1" applyNumberFormat="1" applyFont="1" applyFill="1" applyBorder="1"/>
    <xf numFmtId="9" fontId="8" fillId="0" borderId="0" xfId="0" applyNumberFormat="1" applyFont="1"/>
    <xf numFmtId="0" fontId="8" fillId="0" borderId="0" xfId="0" quotePrefix="1" applyFont="1"/>
    <xf numFmtId="169" fontId="8" fillId="0" borderId="0" xfId="0" applyNumberFormat="1" applyFont="1"/>
    <xf numFmtId="0" fontId="21" fillId="0" borderId="10" xfId="0" applyFont="1" applyBorder="1"/>
    <xf numFmtId="0" fontId="8" fillId="27" borderId="10" xfId="0" applyFont="1" applyFill="1" applyBorder="1" applyAlignment="1">
      <alignment wrapText="1"/>
    </xf>
    <xf numFmtId="0" fontId="8" fillId="27" borderId="13" xfId="0" applyFont="1" applyFill="1" applyBorder="1" applyAlignment="1">
      <alignment wrapText="1"/>
    </xf>
    <xf numFmtId="9" fontId="8" fillId="27" borderId="6" xfId="0" applyNumberFormat="1" applyFont="1" applyFill="1" applyBorder="1"/>
    <xf numFmtId="0" fontId="8" fillId="27" borderId="6" xfId="0" applyFont="1" applyFill="1" applyBorder="1"/>
    <xf numFmtId="165" fontId="8" fillId="27" borderId="6" xfId="1" applyNumberFormat="1" applyFont="1" applyFill="1" applyBorder="1"/>
    <xf numFmtId="0" fontId="8" fillId="27" borderId="10" xfId="0" applyFont="1" applyFill="1" applyBorder="1" applyAlignment="1">
      <alignment horizontal="left" wrapText="1"/>
    </xf>
    <xf numFmtId="0" fontId="8" fillId="27" borderId="13" xfId="0" applyFont="1" applyFill="1" applyBorder="1" applyAlignment="1">
      <alignment horizontal="left" wrapText="1"/>
    </xf>
    <xf numFmtId="0" fontId="8" fillId="16" borderId="10" xfId="0" applyFont="1" applyFill="1" applyBorder="1" applyAlignment="1">
      <alignment wrapText="1"/>
    </xf>
    <xf numFmtId="0" fontId="8" fillId="16" borderId="13" xfId="0" applyFont="1" applyFill="1" applyBorder="1" applyAlignment="1">
      <alignment wrapText="1"/>
    </xf>
    <xf numFmtId="9" fontId="8" fillId="16" borderId="6" xfId="0" applyNumberFormat="1" applyFont="1" applyFill="1" applyBorder="1"/>
    <xf numFmtId="0" fontId="8" fillId="16" borderId="13" xfId="0" applyFont="1" applyFill="1" applyBorder="1" applyAlignment="1">
      <alignment horizontal="left" wrapText="1"/>
    </xf>
    <xf numFmtId="0" fontId="19" fillId="0" borderId="10" xfId="0" applyFont="1" applyBorder="1" applyAlignment="1">
      <alignment horizontal="left"/>
    </xf>
    <xf numFmtId="0" fontId="21" fillId="0" borderId="10" xfId="0" applyFont="1" applyBorder="1" applyAlignment="1">
      <alignment horizontal="center"/>
    </xf>
    <xf numFmtId="165" fontId="8" fillId="27" borderId="6" xfId="0" applyNumberFormat="1" applyFont="1" applyFill="1" applyBorder="1"/>
    <xf numFmtId="10" fontId="8" fillId="16" borderId="6" xfId="0" applyNumberFormat="1" applyFont="1" applyFill="1" applyBorder="1"/>
    <xf numFmtId="10" fontId="8" fillId="16" borderId="6" xfId="2" applyNumberFormat="1" applyFont="1" applyFill="1" applyBorder="1"/>
    <xf numFmtId="165" fontId="8" fillId="18" borderId="10" xfId="1" applyNumberFormat="1" applyFont="1" applyFill="1" applyBorder="1" applyAlignment="1">
      <alignment horizontal="left" wrapText="1"/>
    </xf>
    <xf numFmtId="165" fontId="8" fillId="18" borderId="13" xfId="1" applyNumberFormat="1" applyFont="1" applyFill="1" applyBorder="1" applyAlignment="1">
      <alignment horizontal="center" wrapText="1"/>
    </xf>
    <xf numFmtId="165" fontId="8" fillId="18" borderId="6" xfId="1" applyNumberFormat="1" applyFont="1" applyFill="1" applyBorder="1" applyAlignment="1">
      <alignment horizontal="center"/>
    </xf>
    <xf numFmtId="165" fontId="8" fillId="18" borderId="0" xfId="1" applyNumberFormat="1" applyFont="1" applyFill="1" applyBorder="1" applyAlignment="1">
      <alignment horizontal="center"/>
    </xf>
    <xf numFmtId="165" fontId="8" fillId="0" borderId="0" xfId="1" applyNumberFormat="1" applyFont="1" applyFill="1"/>
    <xf numFmtId="165" fontId="64" fillId="28" borderId="6" xfId="1" applyNumberFormat="1" applyFont="1" applyFill="1" applyBorder="1" applyAlignment="1">
      <alignment horizontal="center"/>
    </xf>
    <xf numFmtId="0" fontId="64" fillId="28" borderId="6" xfId="0" applyFont="1" applyFill="1" applyBorder="1" applyAlignment="1">
      <alignment horizontal="center"/>
    </xf>
    <xf numFmtId="165" fontId="64" fillId="28" borderId="6" xfId="0" applyNumberFormat="1" applyFont="1" applyFill="1" applyBorder="1" applyAlignment="1">
      <alignment horizontal="center"/>
    </xf>
    <xf numFmtId="165" fontId="64" fillId="28" borderId="6" xfId="1" applyNumberFormat="1" applyFont="1" applyFill="1" applyBorder="1"/>
    <xf numFmtId="0" fontId="24" fillId="26" borderId="14" xfId="0" applyFont="1" applyFill="1" applyBorder="1"/>
    <xf numFmtId="165" fontId="21" fillId="0" borderId="0" xfId="1" applyNumberFormat="1" applyFont="1" applyAlignment="1">
      <alignment horizontal="right"/>
    </xf>
    <xf numFmtId="0" fontId="67" fillId="0" borderId="6" xfId="0" applyFont="1" applyBorder="1" applyAlignment="1">
      <alignment horizontal="center"/>
    </xf>
    <xf numFmtId="0" fontId="66" fillId="0" borderId="6" xfId="0" applyFont="1" applyBorder="1" applyAlignment="1">
      <alignment horizontal="left"/>
    </xf>
    <xf numFmtId="0" fontId="67" fillId="0" borderId="6" xfId="0" applyFont="1" applyBorder="1" applyAlignment="1">
      <alignment horizontal="left"/>
    </xf>
    <xf numFmtId="0" fontId="67" fillId="0" borderId="0" xfId="0" applyFont="1" applyAlignment="1">
      <alignment horizontal="center"/>
    </xf>
    <xf numFmtId="0" fontId="68" fillId="0" borderId="0" xfId="0" applyFont="1" applyAlignment="1">
      <alignment horizontal="center"/>
    </xf>
    <xf numFmtId="3" fontId="0" fillId="0" borderId="0" xfId="0" applyNumberFormat="1"/>
    <xf numFmtId="3" fontId="67" fillId="0" borderId="6" xfId="0" applyNumberFormat="1" applyFont="1" applyBorder="1" applyAlignment="1">
      <alignment horizontal="center"/>
    </xf>
    <xf numFmtId="43" fontId="66" fillId="0" borderId="6" xfId="1" applyFont="1" applyBorder="1" applyAlignment="1">
      <alignment horizontal="right"/>
    </xf>
    <xf numFmtId="0" fontId="35" fillId="0" borderId="32" xfId="0" applyFont="1" applyBorder="1" applyAlignment="1">
      <alignment horizontal="left"/>
    </xf>
    <xf numFmtId="0" fontId="23" fillId="0" borderId="32" xfId="0" applyFont="1" applyBorder="1" applyAlignment="1">
      <alignment wrapText="1"/>
    </xf>
    <xf numFmtId="165" fontId="23" fillId="0" borderId="32" xfId="0" applyNumberFormat="1" applyFont="1" applyBorder="1" applyAlignment="1">
      <alignment wrapText="1"/>
    </xf>
    <xf numFmtId="0" fontId="35" fillId="0" borderId="32" xfId="0" applyFont="1" applyBorder="1"/>
    <xf numFmtId="0" fontId="36" fillId="26" borderId="31" xfId="0" applyFont="1" applyFill="1" applyBorder="1" applyAlignment="1">
      <alignment horizontal="center" wrapText="1"/>
    </xf>
    <xf numFmtId="165" fontId="25" fillId="0" borderId="32" xfId="19" applyNumberFormat="1" applyFont="1" applyBorder="1" applyAlignment="1">
      <alignment horizontal="left"/>
    </xf>
    <xf numFmtId="165" fontId="53" fillId="0" borderId="6" xfId="0" applyNumberFormat="1" applyFont="1" applyBorder="1"/>
    <xf numFmtId="0" fontId="24" fillId="26" borderId="6" xfId="0" applyFont="1" applyFill="1" applyBorder="1" applyAlignment="1">
      <alignment horizontal="center"/>
    </xf>
    <xf numFmtId="0" fontId="25" fillId="0" borderId="31" xfId="19" applyFont="1" applyBorder="1" applyAlignment="1">
      <alignment horizontal="left"/>
    </xf>
    <xf numFmtId="165" fontId="25" fillId="0" borderId="31" xfId="19" applyNumberFormat="1" applyFont="1" applyBorder="1" applyAlignment="1">
      <alignment horizontal="left"/>
    </xf>
    <xf numFmtId="165" fontId="3" fillId="0" borderId="31" xfId="1" applyNumberFormat="1" applyFont="1" applyBorder="1" applyAlignment="1">
      <alignment horizontal="left"/>
    </xf>
    <xf numFmtId="165" fontId="11" fillId="0" borderId="31" xfId="1" applyNumberFormat="1" applyFont="1" applyBorder="1"/>
    <xf numFmtId="0" fontId="24" fillId="26" borderId="33" xfId="0" applyFont="1" applyFill="1" applyBorder="1"/>
    <xf numFmtId="165" fontId="24" fillId="26" borderId="33" xfId="0" applyNumberFormat="1" applyFont="1" applyFill="1" applyBorder="1"/>
    <xf numFmtId="165" fontId="15" fillId="0" borderId="10" xfId="0" applyNumberFormat="1" applyFont="1" applyBorder="1"/>
    <xf numFmtId="43" fontId="67" fillId="0" borderId="6" xfId="1" applyFont="1" applyBorder="1" applyAlignment="1">
      <alignment horizontal="right"/>
    </xf>
    <xf numFmtId="165" fontId="24" fillId="0" borderId="6" xfId="1" applyNumberFormat="1" applyFont="1" applyFill="1" applyBorder="1" applyAlignment="1">
      <alignment vertical="center"/>
    </xf>
    <xf numFmtId="165" fontId="24" fillId="0" borderId="11" xfId="1" applyNumberFormat="1" applyFont="1" applyFill="1" applyBorder="1" applyAlignment="1">
      <alignment vertical="center"/>
    </xf>
    <xf numFmtId="0" fontId="12" fillId="0" borderId="0" xfId="0" applyFont="1" applyAlignment="1">
      <alignment horizontal="center" wrapText="1"/>
    </xf>
    <xf numFmtId="0" fontId="12" fillId="0" borderId="0" xfId="0" applyFont="1" applyAlignment="1">
      <alignment horizontal="center"/>
    </xf>
    <xf numFmtId="14" fontId="69" fillId="0" borderId="0" xfId="1" applyNumberFormat="1" applyFont="1" applyFill="1"/>
    <xf numFmtId="165" fontId="69" fillId="0" borderId="0" xfId="1" applyNumberFormat="1" applyFont="1" applyFill="1"/>
    <xf numFmtId="14" fontId="69" fillId="0" borderId="0" xfId="54" applyNumberFormat="1" applyFont="1"/>
    <xf numFmtId="0" fontId="69" fillId="0" borderId="0" xfId="54" applyFont="1"/>
    <xf numFmtId="165" fontId="70" fillId="0" borderId="0" xfId="1" applyNumberFormat="1" applyFont="1" applyFill="1"/>
    <xf numFmtId="0" fontId="71" fillId="0" borderId="0" xfId="0" applyFont="1"/>
    <xf numFmtId="14" fontId="73" fillId="0" borderId="0" xfId="54" applyNumberFormat="1" applyFont="1" applyAlignment="1">
      <alignment horizontal="center"/>
    </xf>
    <xf numFmtId="165" fontId="73" fillId="0" borderId="0" xfId="1" applyNumberFormat="1" applyFont="1" applyAlignment="1">
      <alignment horizontal="center"/>
    </xf>
    <xf numFmtId="0" fontId="73" fillId="0" borderId="0" xfId="54" applyFont="1" applyAlignment="1">
      <alignment horizontal="center"/>
    </xf>
    <xf numFmtId="14" fontId="71" fillId="0" borderId="0" xfId="0" applyNumberFormat="1" applyFont="1"/>
    <xf numFmtId="165" fontId="71" fillId="0" borderId="0" xfId="1" applyNumberFormat="1" applyFont="1"/>
    <xf numFmtId="170" fontId="71" fillId="0" borderId="0" xfId="2" applyNumberFormat="1" applyFont="1"/>
    <xf numFmtId="165" fontId="72" fillId="0" borderId="0" xfId="1" applyNumberFormat="1" applyFont="1"/>
    <xf numFmtId="43" fontId="15" fillId="0" borderId="0" xfId="1" applyFont="1" applyAlignment="1">
      <alignment horizontal="center"/>
    </xf>
    <xf numFmtId="43" fontId="15" fillId="0" borderId="0" xfId="1" applyFont="1"/>
    <xf numFmtId="0" fontId="15" fillId="16" borderId="0" xfId="0" applyFont="1" applyFill="1" applyAlignment="1">
      <alignment horizontal="center"/>
    </xf>
    <xf numFmtId="43" fontId="8" fillId="16" borderId="0" xfId="1" applyFont="1" applyFill="1"/>
    <xf numFmtId="0" fontId="74" fillId="0" borderId="0" xfId="0" applyFont="1" applyAlignment="1">
      <alignment wrapText="1"/>
    </xf>
    <xf numFmtId="0" fontId="75" fillId="0" borderId="0" xfId="0" applyFont="1" applyAlignment="1">
      <alignment horizontal="left" wrapText="1"/>
    </xf>
    <xf numFmtId="0" fontId="15" fillId="32" borderId="0" xfId="0" applyFont="1" applyFill="1"/>
    <xf numFmtId="0" fontId="14" fillId="32" borderId="0" xfId="0" applyFont="1" applyFill="1"/>
    <xf numFmtId="43" fontId="15" fillId="32" borderId="0" xfId="1" applyFont="1" applyFill="1"/>
    <xf numFmtId="0" fontId="15" fillId="32" borderId="0" xfId="0" applyFont="1" applyFill="1" applyAlignment="1">
      <alignment wrapText="1"/>
    </xf>
    <xf numFmtId="0" fontId="18" fillId="0" borderId="0" xfId="0" applyFont="1"/>
    <xf numFmtId="0" fontId="18" fillId="31" borderId="0" xfId="0" applyFont="1" applyFill="1"/>
    <xf numFmtId="43" fontId="18" fillId="31" borderId="0" xfId="1" applyFont="1" applyFill="1"/>
    <xf numFmtId="43" fontId="18" fillId="0" borderId="0" xfId="1" applyFont="1"/>
    <xf numFmtId="165" fontId="24" fillId="20" borderId="6" xfId="1" applyNumberFormat="1" applyFont="1" applyFill="1" applyBorder="1" applyAlignment="1">
      <alignment horizontal="center" vertical="center"/>
    </xf>
    <xf numFmtId="0" fontId="8" fillId="0" borderId="33" xfId="0" applyFont="1" applyBorder="1" applyAlignment="1">
      <alignment vertical="center" wrapText="1"/>
    </xf>
    <xf numFmtId="0" fontId="8" fillId="0" borderId="6"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vertical="center"/>
    </xf>
    <xf numFmtId="0" fontId="8" fillId="0" borderId="33" xfId="0" applyFont="1" applyBorder="1" applyAlignment="1">
      <alignment horizontal="center" vertical="center" wrapText="1"/>
    </xf>
    <xf numFmtId="0" fontId="8" fillId="0" borderId="33" xfId="0" applyFont="1" applyBorder="1" applyAlignment="1">
      <alignment horizontal="center" vertical="center"/>
    </xf>
    <xf numFmtId="0" fontId="8" fillId="0" borderId="31" xfId="0" applyFont="1" applyBorder="1" applyAlignment="1">
      <alignment vertical="center"/>
    </xf>
    <xf numFmtId="0" fontId="8" fillId="0" borderId="32" xfId="0" applyFont="1" applyBorder="1" applyAlignment="1">
      <alignment horizontal="center" vertical="center"/>
    </xf>
    <xf numFmtId="0" fontId="8" fillId="0" borderId="33" xfId="0" applyFont="1" applyBorder="1" applyAlignment="1">
      <alignment vertical="center"/>
    </xf>
    <xf numFmtId="0" fontId="8" fillId="0" borderId="35" xfId="0" applyFont="1" applyBorder="1" applyAlignment="1">
      <alignment vertical="center"/>
    </xf>
    <xf numFmtId="0" fontId="8" fillId="0" borderId="31" xfId="0" applyFont="1" applyBorder="1" applyAlignment="1">
      <alignment vertical="center" wrapText="1"/>
    </xf>
    <xf numFmtId="0" fontId="8" fillId="0" borderId="32" xfId="0" applyFont="1" applyBorder="1" applyAlignment="1">
      <alignment vertical="center" wrapText="1"/>
    </xf>
    <xf numFmtId="0" fontId="8" fillId="0" borderId="35" xfId="0" applyFont="1" applyBorder="1" applyAlignment="1">
      <alignment vertical="center" wrapText="1"/>
    </xf>
    <xf numFmtId="0" fontId="8" fillId="0" borderId="35" xfId="0" applyFont="1" applyBorder="1" applyAlignment="1">
      <alignment horizontal="center" vertical="center"/>
    </xf>
    <xf numFmtId="0" fontId="8" fillId="0" borderId="34" xfId="0" applyFont="1" applyBorder="1" applyAlignment="1">
      <alignment vertical="center"/>
    </xf>
    <xf numFmtId="0" fontId="8" fillId="0" borderId="32" xfId="0" applyFont="1" applyBorder="1" applyAlignment="1">
      <alignment horizontal="center" vertical="center" wrapText="1"/>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33" borderId="6" xfId="0" applyFont="1" applyFill="1" applyBorder="1" applyAlignment="1">
      <alignment horizontal="center" vertical="center"/>
    </xf>
    <xf numFmtId="165" fontId="72" fillId="0" borderId="0" xfId="1" applyNumberFormat="1" applyFont="1" applyFill="1" applyBorder="1" applyAlignment="1">
      <alignment vertical="center"/>
    </xf>
    <xf numFmtId="165" fontId="72" fillId="0" borderId="0" xfId="1" applyNumberFormat="1" applyFont="1" applyAlignment="1">
      <alignment horizontal="center"/>
    </xf>
    <xf numFmtId="14" fontId="12" fillId="29" borderId="6" xfId="1" applyNumberFormat="1" applyFont="1" applyFill="1" applyBorder="1" applyAlignment="1">
      <alignment horizontal="center" vertical="center" wrapText="1"/>
    </xf>
    <xf numFmtId="165" fontId="12" fillId="29" borderId="6" xfId="1" applyNumberFormat="1" applyFont="1" applyFill="1" applyBorder="1" applyAlignment="1">
      <alignment horizontal="center" vertical="center" wrapText="1"/>
    </xf>
    <xf numFmtId="165" fontId="12" fillId="16" borderId="6" xfId="1" applyNumberFormat="1" applyFont="1" applyFill="1" applyBorder="1" applyAlignment="1">
      <alignment horizontal="center" vertical="center" wrapText="1"/>
    </xf>
    <xf numFmtId="43" fontId="12" fillId="29" borderId="6" xfId="1" applyFont="1" applyFill="1" applyBorder="1" applyAlignment="1">
      <alignment horizontal="center" vertical="center" wrapText="1"/>
    </xf>
    <xf numFmtId="170" fontId="12" fillId="29" borderId="6" xfId="2" applyNumberFormat="1" applyFont="1" applyFill="1" applyBorder="1" applyAlignment="1">
      <alignment horizontal="center" vertical="center" wrapText="1"/>
    </xf>
    <xf numFmtId="165" fontId="12" fillId="29" borderId="6" xfId="1" applyNumberFormat="1" applyFont="1" applyFill="1" applyBorder="1" applyAlignment="1">
      <alignment vertical="center" wrapText="1"/>
    </xf>
    <xf numFmtId="0" fontId="32" fillId="0" borderId="0" xfId="0" applyFont="1"/>
    <xf numFmtId="0" fontId="32" fillId="0" borderId="31" xfId="0" applyFont="1" applyBorder="1" applyAlignment="1">
      <alignment vertical="center"/>
    </xf>
    <xf numFmtId="165" fontId="12" fillId="0" borderId="32" xfId="1" applyNumberFormat="1" applyFont="1" applyFill="1" applyBorder="1" applyAlignment="1">
      <alignment vertical="center"/>
    </xf>
    <xf numFmtId="165" fontId="32" fillId="0" borderId="32" xfId="1" applyNumberFormat="1" applyFont="1" applyFill="1" applyBorder="1" applyAlignment="1">
      <alignment vertical="center"/>
    </xf>
    <xf numFmtId="14" fontId="32" fillId="0" borderId="34" xfId="55" applyNumberFormat="1" applyFont="1" applyBorder="1" applyAlignment="1">
      <alignment horizontal="center" vertical="center" wrapText="1"/>
    </xf>
    <xf numFmtId="165" fontId="32" fillId="0" borderId="34" xfId="56" applyNumberFormat="1" applyFont="1" applyFill="1" applyBorder="1" applyAlignment="1">
      <alignment vertical="center"/>
    </xf>
    <xf numFmtId="10" fontId="32" fillId="0" borderId="34" xfId="2" applyNumberFormat="1" applyFont="1" applyFill="1" applyBorder="1" applyAlignment="1">
      <alignment vertical="center"/>
    </xf>
    <xf numFmtId="165" fontId="76" fillId="0" borderId="34" xfId="1" applyNumberFormat="1" applyFont="1" applyFill="1" applyBorder="1" applyAlignment="1">
      <alignment vertical="center"/>
    </xf>
    <xf numFmtId="165" fontId="32" fillId="0" borderId="34" xfId="1" applyNumberFormat="1" applyFont="1" applyFill="1" applyBorder="1" applyAlignment="1">
      <alignment vertical="center"/>
    </xf>
    <xf numFmtId="43" fontId="32" fillId="0" borderId="34" xfId="1" applyFont="1" applyFill="1" applyBorder="1" applyAlignment="1">
      <alignment vertical="center" wrapText="1"/>
    </xf>
    <xf numFmtId="165" fontId="32" fillId="0" borderId="0" xfId="0" applyNumberFormat="1" applyFont="1" applyAlignment="1">
      <alignment vertical="center"/>
    </xf>
    <xf numFmtId="0" fontId="32" fillId="0" borderId="0" xfId="0" applyFont="1" applyAlignment="1">
      <alignment vertical="center"/>
    </xf>
    <xf numFmtId="165" fontId="32" fillId="0" borderId="32" xfId="56" applyNumberFormat="1" applyFont="1" applyFill="1" applyBorder="1" applyAlignment="1">
      <alignment vertical="center"/>
    </xf>
    <xf numFmtId="43" fontId="32" fillId="0" borderId="32" xfId="1" applyFont="1" applyFill="1" applyBorder="1" applyAlignment="1">
      <alignment vertical="center" wrapText="1"/>
    </xf>
    <xf numFmtId="14" fontId="32" fillId="0" borderId="32" xfId="55" applyNumberFormat="1" applyFont="1" applyBorder="1" applyAlignment="1">
      <alignment horizontal="center" vertical="center" wrapText="1"/>
    </xf>
    <xf numFmtId="165" fontId="32" fillId="30" borderId="32" xfId="1" applyNumberFormat="1" applyFont="1" applyFill="1" applyBorder="1" applyAlignment="1">
      <alignment vertical="center"/>
    </xf>
    <xf numFmtId="165" fontId="32" fillId="0" borderId="0" xfId="0" applyNumberFormat="1" applyFont="1"/>
    <xf numFmtId="0" fontId="32" fillId="30" borderId="0" xfId="0" applyFont="1" applyFill="1" applyAlignment="1">
      <alignment vertical="center"/>
    </xf>
    <xf numFmtId="10" fontId="32" fillId="0" borderId="32" xfId="2" applyNumberFormat="1" applyFont="1" applyFill="1" applyBorder="1" applyAlignment="1">
      <alignment vertical="center"/>
    </xf>
    <xf numFmtId="14" fontId="32" fillId="29" borderId="10" xfId="55" applyNumberFormat="1" applyFont="1" applyFill="1" applyBorder="1" applyAlignment="1">
      <alignment horizontal="center" vertical="center" wrapText="1"/>
    </xf>
    <xf numFmtId="165" fontId="12" fillId="29" borderId="6" xfId="1" applyNumberFormat="1" applyFont="1" applyFill="1" applyBorder="1" applyAlignment="1">
      <alignment vertical="center"/>
    </xf>
    <xf numFmtId="165" fontId="12" fillId="29" borderId="10" xfId="1" applyNumberFormat="1" applyFont="1" applyFill="1" applyBorder="1" applyAlignment="1">
      <alignment vertical="center"/>
    </xf>
    <xf numFmtId="165" fontId="32" fillId="29" borderId="10" xfId="56" applyNumberFormat="1" applyFont="1" applyFill="1" applyBorder="1" applyAlignment="1">
      <alignment vertical="center"/>
    </xf>
    <xf numFmtId="170" fontId="32" fillId="29" borderId="10" xfId="2" applyNumberFormat="1" applyFont="1" applyFill="1" applyBorder="1" applyAlignment="1">
      <alignment vertical="center"/>
    </xf>
    <xf numFmtId="14" fontId="32" fillId="0" borderId="0" xfId="0" applyNumberFormat="1" applyFont="1"/>
    <xf numFmtId="165" fontId="32" fillId="0" borderId="0" xfId="1" applyNumberFormat="1" applyFont="1"/>
    <xf numFmtId="170" fontId="32" fillId="0" borderId="0" xfId="2" applyNumberFormat="1" applyFont="1"/>
    <xf numFmtId="43" fontId="32" fillId="0" borderId="0" xfId="1" applyFont="1"/>
    <xf numFmtId="165" fontId="12" fillId="0" borderId="0" xfId="1" applyNumberFormat="1" applyFont="1"/>
    <xf numFmtId="171" fontId="71" fillId="0" borderId="0" xfId="1" applyNumberFormat="1" applyFont="1"/>
    <xf numFmtId="0" fontId="71" fillId="0" borderId="0" xfId="0" applyFont="1" applyAlignment="1">
      <alignment horizontal="center"/>
    </xf>
    <xf numFmtId="0" fontId="32" fillId="0" borderId="32" xfId="0" applyFont="1" applyBorder="1" applyAlignment="1">
      <alignment horizontal="center" vertical="center"/>
    </xf>
    <xf numFmtId="0" fontId="32" fillId="0" borderId="33" xfId="0" applyFont="1" applyBorder="1" applyAlignment="1">
      <alignment horizontal="center" vertical="center"/>
    </xf>
    <xf numFmtId="0" fontId="32" fillId="30" borderId="6" xfId="0" applyFont="1" applyFill="1" applyBorder="1" applyAlignment="1">
      <alignment horizontal="center" vertical="center"/>
    </xf>
    <xf numFmtId="0" fontId="32" fillId="0" borderId="0" xfId="0" applyFont="1" applyAlignment="1">
      <alignment horizontal="center"/>
    </xf>
    <xf numFmtId="165" fontId="32" fillId="0" borderId="0" xfId="1" applyNumberFormat="1" applyFont="1" applyAlignment="1">
      <alignment horizontal="center"/>
    </xf>
    <xf numFmtId="165" fontId="71" fillId="0" borderId="0" xfId="1" applyNumberFormat="1" applyFont="1" applyAlignment="1">
      <alignment horizontal="center"/>
    </xf>
    <xf numFmtId="0" fontId="8" fillId="0" borderId="36" xfId="0" applyFont="1" applyBorder="1" applyAlignment="1">
      <alignment horizontal="center"/>
    </xf>
    <xf numFmtId="165" fontId="8" fillId="0" borderId="36" xfId="1" applyNumberFormat="1" applyFont="1" applyFill="1" applyBorder="1" applyAlignment="1">
      <alignment horizontal="center"/>
    </xf>
    <xf numFmtId="0" fontId="8" fillId="0" borderId="37" xfId="0" applyFont="1" applyBorder="1" applyAlignment="1">
      <alignment horizontal="center"/>
    </xf>
    <xf numFmtId="165" fontId="8" fillId="0" borderId="37" xfId="1" applyNumberFormat="1" applyFont="1" applyFill="1" applyBorder="1" applyAlignment="1">
      <alignment horizontal="center"/>
    </xf>
    <xf numFmtId="165" fontId="8" fillId="0" borderId="37" xfId="0" applyNumberFormat="1" applyFont="1" applyBorder="1" applyAlignment="1">
      <alignment horizontal="center"/>
    </xf>
    <xf numFmtId="0" fontId="21" fillId="0" borderId="37" xfId="0" applyFont="1" applyBorder="1" applyAlignment="1">
      <alignment horizontal="center"/>
    </xf>
    <xf numFmtId="43" fontId="8" fillId="0" borderId="37" xfId="1" applyFont="1" applyFill="1" applyBorder="1" applyAlignment="1">
      <alignment horizontal="center"/>
    </xf>
    <xf numFmtId="0" fontId="8" fillId="0" borderId="38" xfId="0" applyFont="1" applyBorder="1" applyAlignment="1">
      <alignment horizontal="center"/>
    </xf>
    <xf numFmtId="165" fontId="12" fillId="15" borderId="0" xfId="1" applyNumberFormat="1" applyFont="1" applyFill="1" applyBorder="1" applyAlignment="1">
      <alignment horizontal="center" vertical="center" wrapText="1"/>
    </xf>
    <xf numFmtId="165" fontId="12" fillId="15" borderId="5" xfId="1" applyNumberFormat="1" applyFont="1" applyFill="1" applyBorder="1" applyAlignment="1">
      <alignment horizontal="center" vertical="center" wrapText="1"/>
    </xf>
    <xf numFmtId="1" fontId="12" fillId="15" borderId="5" xfId="1" applyNumberFormat="1" applyFont="1" applyFill="1" applyBorder="1" applyAlignment="1">
      <alignment horizontal="center" vertical="center" wrapText="1"/>
    </xf>
    <xf numFmtId="0" fontId="77" fillId="0" borderId="0" xfId="0" applyFont="1"/>
    <xf numFmtId="165" fontId="78" fillId="0" borderId="0" xfId="0" applyNumberFormat="1" applyFont="1"/>
    <xf numFmtId="165" fontId="77" fillId="0" borderId="0" xfId="0" applyNumberFormat="1" applyFont="1"/>
    <xf numFmtId="0" fontId="79" fillId="0" borderId="0" xfId="0" applyFont="1"/>
    <xf numFmtId="43" fontId="78" fillId="0" borderId="0" xfId="1" applyFont="1"/>
    <xf numFmtId="165" fontId="12" fillId="0" borderId="0" xfId="0" applyNumberFormat="1" applyFont="1"/>
    <xf numFmtId="0" fontId="78" fillId="0" borderId="0" xfId="0" applyFont="1"/>
    <xf numFmtId="0" fontId="80" fillId="0" borderId="0" xfId="0" applyFont="1"/>
    <xf numFmtId="0" fontId="81" fillId="0" borderId="0" xfId="0" applyFont="1"/>
    <xf numFmtId="43" fontId="32" fillId="0" borderId="0" xfId="0" applyNumberFormat="1" applyFont="1"/>
    <xf numFmtId="0" fontId="81" fillId="0" borderId="0" xfId="0" applyFont="1" applyAlignment="1">
      <alignment horizontal="center"/>
    </xf>
    <xf numFmtId="165" fontId="78" fillId="0" borderId="0" xfId="1" applyNumberFormat="1" applyFont="1"/>
    <xf numFmtId="9" fontId="32" fillId="0" borderId="0" xfId="2" applyFont="1"/>
    <xf numFmtId="0" fontId="12" fillId="0" borderId="6" xfId="0" applyFont="1" applyBorder="1" applyAlignment="1">
      <alignment horizontal="center" vertical="center" wrapText="1"/>
    </xf>
    <xf numFmtId="0" fontId="12" fillId="0" borderId="6" xfId="0" applyFont="1" applyBorder="1" applyAlignment="1">
      <alignment horizontal="center" vertical="center"/>
    </xf>
    <xf numFmtId="0" fontId="32" fillId="0" borderId="6" xfId="0" applyFont="1" applyBorder="1"/>
    <xf numFmtId="165" fontId="12" fillId="0" borderId="6" xfId="1" applyNumberFormat="1" applyFont="1" applyBorder="1"/>
    <xf numFmtId="165" fontId="32" fillId="0" borderId="6" xfId="1" applyNumberFormat="1" applyFont="1" applyBorder="1"/>
    <xf numFmtId="165" fontId="32" fillId="0" borderId="6" xfId="0" applyNumberFormat="1" applyFont="1" applyBorder="1"/>
    <xf numFmtId="0" fontId="32" fillId="0" borderId="6" xfId="0" applyFont="1" applyBorder="1" applyAlignment="1">
      <alignment horizontal="center"/>
    </xf>
    <xf numFmtId="0" fontId="12" fillId="0" borderId="6" xfId="0" applyFont="1" applyBorder="1" applyAlignment="1">
      <alignment horizontal="center"/>
    </xf>
    <xf numFmtId="0" fontId="32" fillId="0" borderId="0" xfId="0" applyFont="1" applyAlignment="1">
      <alignment horizontal="center" vertical="center"/>
    </xf>
    <xf numFmtId="165" fontId="12" fillId="0" borderId="6" xfId="1" applyNumberFormat="1" applyFont="1" applyBorder="1" applyAlignment="1">
      <alignment horizontal="center" vertical="center" wrapText="1"/>
    </xf>
    <xf numFmtId="0" fontId="12" fillId="16" borderId="6" xfId="0" applyFont="1" applyFill="1" applyBorder="1" applyAlignment="1">
      <alignment horizontal="center" vertical="center" wrapText="1"/>
    </xf>
    <xf numFmtId="0" fontId="12" fillId="34" borderId="6" xfId="0" applyFont="1" applyFill="1" applyBorder="1" applyAlignment="1">
      <alignment horizontal="center" vertical="center" wrapText="1"/>
    </xf>
    <xf numFmtId="0" fontId="12" fillId="34" borderId="6" xfId="0" applyFont="1" applyFill="1" applyBorder="1" applyAlignment="1">
      <alignment horizontal="center" vertical="center"/>
    </xf>
    <xf numFmtId="165" fontId="12" fillId="34" borderId="6" xfId="1" applyNumberFormat="1" applyFont="1" applyFill="1" applyBorder="1" applyAlignment="1">
      <alignment horizontal="center" vertical="center" wrapText="1"/>
    </xf>
    <xf numFmtId="0" fontId="32" fillId="0" borderId="36" xfId="0" applyFont="1" applyBorder="1"/>
    <xf numFmtId="0" fontId="12" fillId="0" borderId="36" xfId="0" applyFont="1" applyBorder="1" applyAlignment="1">
      <alignment horizontal="center" vertical="center"/>
    </xf>
    <xf numFmtId="0" fontId="12" fillId="0" borderId="36" xfId="0" applyFont="1" applyBorder="1" applyAlignment="1">
      <alignment horizontal="center" vertical="center" wrapText="1"/>
    </xf>
    <xf numFmtId="165" fontId="12" fillId="0" borderId="36" xfId="1" applyNumberFormat="1" applyFont="1" applyBorder="1"/>
    <xf numFmtId="165" fontId="12" fillId="0" borderId="36" xfId="1" applyNumberFormat="1" applyFont="1" applyBorder="1" applyAlignment="1">
      <alignment horizontal="center" wrapText="1"/>
    </xf>
    <xf numFmtId="165" fontId="12" fillId="0" borderId="36" xfId="1" applyNumberFormat="1" applyFont="1" applyFill="1" applyBorder="1" applyAlignment="1">
      <alignment horizontal="center" vertical="center" wrapText="1"/>
    </xf>
    <xf numFmtId="0" fontId="12" fillId="16" borderId="36" xfId="0" applyFont="1" applyFill="1" applyBorder="1" applyAlignment="1">
      <alignment horizontal="center" wrapText="1"/>
    </xf>
    <xf numFmtId="0" fontId="32" fillId="0" borderId="37" xfId="0" applyFont="1" applyBorder="1"/>
    <xf numFmtId="0" fontId="32" fillId="0" borderId="37" xfId="0" applyFont="1" applyBorder="1" applyAlignment="1">
      <alignment horizontal="center"/>
    </xf>
    <xf numFmtId="166" fontId="32" fillId="0" borderId="37" xfId="1" applyNumberFormat="1" applyFont="1" applyBorder="1"/>
    <xf numFmtId="165" fontId="32" fillId="0" borderId="37" xfId="1" applyNumberFormat="1" applyFont="1" applyBorder="1"/>
    <xf numFmtId="43" fontId="32" fillId="0" borderId="37" xfId="1" applyFont="1" applyBorder="1"/>
    <xf numFmtId="0" fontId="32" fillId="0" borderId="38" xfId="0" applyFont="1" applyBorder="1"/>
    <xf numFmtId="0" fontId="32" fillId="0" borderId="38" xfId="0" applyFont="1" applyBorder="1" applyAlignment="1">
      <alignment horizontal="center"/>
    </xf>
    <xf numFmtId="166" fontId="32" fillId="0" borderId="38" xfId="1" applyNumberFormat="1" applyFont="1" applyBorder="1"/>
    <xf numFmtId="165" fontId="32" fillId="0" borderId="38" xfId="1" applyNumberFormat="1" applyFont="1" applyBorder="1"/>
    <xf numFmtId="43" fontId="32" fillId="0" borderId="38" xfId="1" applyFont="1" applyBorder="1"/>
    <xf numFmtId="0" fontId="12" fillId="0" borderId="6" xfId="0" applyFont="1" applyBorder="1"/>
    <xf numFmtId="0" fontId="32" fillId="0" borderId="36" xfId="0" applyFont="1" applyBorder="1" applyAlignment="1">
      <alignment horizontal="center"/>
    </xf>
    <xf numFmtId="166" fontId="32" fillId="0" borderId="36" xfId="1" applyNumberFormat="1" applyFont="1" applyBorder="1"/>
    <xf numFmtId="165" fontId="32" fillId="0" borderId="36" xfId="1" applyNumberFormat="1" applyFont="1" applyBorder="1"/>
    <xf numFmtId="165" fontId="12" fillId="0" borderId="6" xfId="0" applyNumberFormat="1" applyFont="1" applyBorder="1"/>
    <xf numFmtId="0" fontId="12" fillId="0" borderId="0" xfId="0" applyFont="1"/>
    <xf numFmtId="165" fontId="12" fillId="22" borderId="6" xfId="0" applyNumberFormat="1" applyFont="1" applyFill="1" applyBorder="1"/>
    <xf numFmtId="0" fontId="12" fillId="22" borderId="6" xfId="0" applyFont="1" applyFill="1" applyBorder="1"/>
    <xf numFmtId="0" fontId="15" fillId="15" borderId="10" xfId="0" applyFont="1" applyFill="1" applyBorder="1" applyAlignment="1">
      <alignment horizontal="center" vertical="center"/>
    </xf>
    <xf numFmtId="0" fontId="15" fillId="15" borderId="6" xfId="0" applyFont="1" applyFill="1" applyBorder="1" applyAlignment="1">
      <alignment horizontal="center" vertical="center"/>
    </xf>
    <xf numFmtId="0" fontId="8" fillId="0" borderId="36" xfId="0" applyFont="1" applyBorder="1"/>
    <xf numFmtId="0" fontId="23" fillId="0" borderId="36" xfId="0" applyFont="1" applyBorder="1" applyAlignment="1">
      <alignment horizontal="left"/>
    </xf>
    <xf numFmtId="0" fontId="23" fillId="0" borderId="36" xfId="0" applyFont="1" applyBorder="1" applyAlignment="1">
      <alignment horizontal="center"/>
    </xf>
    <xf numFmtId="165" fontId="8" fillId="0" borderId="36" xfId="1" applyNumberFormat="1" applyFont="1" applyFill="1" applyBorder="1"/>
    <xf numFmtId="165" fontId="8" fillId="0" borderId="36" xfId="0" applyNumberFormat="1" applyFont="1" applyBorder="1"/>
    <xf numFmtId="0" fontId="28" fillId="0" borderId="36" xfId="3" quotePrefix="1" applyFont="1" applyBorder="1" applyAlignment="1">
      <alignment horizontal="center"/>
    </xf>
    <xf numFmtId="165" fontId="8" fillId="0" borderId="36" xfId="1" applyNumberFormat="1" applyFont="1" applyBorder="1"/>
    <xf numFmtId="0" fontId="8" fillId="0" borderId="37" xfId="0" applyFont="1" applyBorder="1"/>
    <xf numFmtId="0" fontId="23" fillId="0" borderId="37" xfId="0" applyFont="1" applyBorder="1" applyAlignment="1">
      <alignment horizontal="left"/>
    </xf>
    <xf numFmtId="0" fontId="23" fillId="0" borderId="37" xfId="0" applyFont="1" applyBorder="1" applyAlignment="1">
      <alignment horizontal="center"/>
    </xf>
    <xf numFmtId="165" fontId="8" fillId="0" borderId="37" xfId="1" applyNumberFormat="1" applyFont="1" applyFill="1" applyBorder="1"/>
    <xf numFmtId="165" fontId="8" fillId="0" borderId="37" xfId="0" applyNumberFormat="1" applyFont="1" applyBorder="1"/>
    <xf numFmtId="0" fontId="28" fillId="0" borderId="37" xfId="3" quotePrefix="1" applyFont="1" applyBorder="1" applyAlignment="1">
      <alignment horizontal="center"/>
    </xf>
    <xf numFmtId="165" fontId="8" fillId="0" borderId="37" xfId="1" applyNumberFormat="1" applyFont="1" applyBorder="1"/>
    <xf numFmtId="0" fontId="8" fillId="0" borderId="38" xfId="0" applyFont="1" applyBorder="1"/>
    <xf numFmtId="0" fontId="23" fillId="0" borderId="38" xfId="0" applyFont="1" applyBorder="1" applyAlignment="1">
      <alignment horizontal="left"/>
    </xf>
    <xf numFmtId="0" fontId="23" fillId="0" borderId="38" xfId="0" applyFont="1" applyBorder="1" applyAlignment="1">
      <alignment horizontal="center"/>
    </xf>
    <xf numFmtId="165" fontId="8" fillId="0" borderId="38" xfId="1" applyNumberFormat="1" applyFont="1" applyFill="1" applyBorder="1"/>
    <xf numFmtId="165" fontId="8" fillId="0" borderId="38" xfId="0" applyNumberFormat="1" applyFont="1" applyBorder="1"/>
    <xf numFmtId="165" fontId="8" fillId="0" borderId="38" xfId="1" applyNumberFormat="1" applyFont="1" applyBorder="1"/>
    <xf numFmtId="0" fontId="28" fillId="0" borderId="38" xfId="3" quotePrefix="1" applyFont="1" applyBorder="1" applyAlignment="1">
      <alignment horizontal="center"/>
    </xf>
    <xf numFmtId="43" fontId="24" fillId="0" borderId="36" xfId="47" applyNumberFormat="1" applyFont="1" applyBorder="1" applyAlignment="1">
      <alignment horizontal="center" vertical="center"/>
    </xf>
    <xf numFmtId="165" fontId="24" fillId="0" borderId="36" xfId="1" applyNumberFormat="1" applyFont="1" applyFill="1" applyBorder="1" applyAlignment="1">
      <alignment horizontal="center" vertical="center"/>
    </xf>
    <xf numFmtId="43" fontId="24" fillId="0" borderId="37" xfId="47" applyNumberFormat="1" applyFont="1" applyBorder="1" applyAlignment="1">
      <alignment horizontal="center" vertical="center"/>
    </xf>
    <xf numFmtId="165" fontId="24" fillId="0" borderId="37" xfId="1" applyNumberFormat="1" applyFont="1" applyFill="1" applyBorder="1" applyAlignment="1">
      <alignment horizontal="center" vertical="center"/>
    </xf>
    <xf numFmtId="43" fontId="24" fillId="0" borderId="38" xfId="47" applyNumberFormat="1" applyFont="1" applyBorder="1" applyAlignment="1">
      <alignment horizontal="center" vertical="center"/>
    </xf>
    <xf numFmtId="165" fontId="24" fillId="0" borderId="38" xfId="1" applyNumberFormat="1" applyFont="1" applyFill="1" applyBorder="1" applyAlignment="1">
      <alignment horizontal="center" vertical="center"/>
    </xf>
    <xf numFmtId="0" fontId="24" fillId="0" borderId="36" xfId="47" applyFont="1" applyBorder="1" applyAlignment="1">
      <alignment horizontal="center" vertical="center"/>
    </xf>
    <xf numFmtId="165" fontId="25" fillId="0" borderId="39" xfId="1" applyNumberFormat="1" applyFont="1" applyFill="1" applyBorder="1" applyAlignment="1">
      <alignment horizontal="center" vertical="center"/>
    </xf>
    <xf numFmtId="165" fontId="25" fillId="0" borderId="36" xfId="1" applyNumberFormat="1" applyFont="1" applyFill="1" applyBorder="1" applyAlignment="1">
      <alignment horizontal="center" vertical="center"/>
    </xf>
    <xf numFmtId="0" fontId="24" fillId="0" borderId="37" xfId="47" applyFont="1" applyBorder="1" applyAlignment="1">
      <alignment horizontal="center" vertical="center"/>
    </xf>
    <xf numFmtId="165" fontId="25" fillId="0" borderId="40" xfId="1" applyNumberFormat="1" applyFont="1" applyFill="1" applyBorder="1" applyAlignment="1">
      <alignment horizontal="center" vertical="center"/>
    </xf>
    <xf numFmtId="165" fontId="25" fillId="0" borderId="37" xfId="1" applyNumberFormat="1" applyFont="1" applyFill="1" applyBorder="1" applyAlignment="1">
      <alignment horizontal="center" vertical="center"/>
    </xf>
    <xf numFmtId="0" fontId="24" fillId="0" borderId="38" xfId="47" applyFont="1" applyBorder="1" applyAlignment="1">
      <alignment horizontal="center" vertical="center"/>
    </xf>
    <xf numFmtId="165" fontId="25" fillId="0" borderId="41" xfId="1" applyNumberFormat="1" applyFont="1" applyFill="1" applyBorder="1" applyAlignment="1">
      <alignment horizontal="center" vertical="center"/>
    </xf>
    <xf numFmtId="165" fontId="25" fillId="0" borderId="38" xfId="1" applyNumberFormat="1" applyFont="1" applyFill="1" applyBorder="1" applyAlignment="1">
      <alignment horizontal="center" vertical="center"/>
    </xf>
    <xf numFmtId="165" fontId="25" fillId="0" borderId="38" xfId="47" applyNumberFormat="1" applyFont="1" applyBorder="1" applyAlignment="1">
      <alignment horizontal="center" vertical="center"/>
    </xf>
    <xf numFmtId="43" fontId="25" fillId="0" borderId="38" xfId="1" applyFont="1" applyFill="1" applyBorder="1" applyAlignment="1">
      <alignment horizontal="center" vertical="center"/>
    </xf>
    <xf numFmtId="0" fontId="12" fillId="0" borderId="0" xfId="0" applyFont="1" applyAlignment="1">
      <alignment horizontal="left"/>
    </xf>
    <xf numFmtId="0" fontId="12" fillId="0" borderId="8" xfId="0" applyFont="1" applyBorder="1" applyAlignment="1">
      <alignment horizontal="center" vertical="center"/>
    </xf>
    <xf numFmtId="0" fontId="12" fillId="0" borderId="8" xfId="0" applyFont="1" applyBorder="1" applyAlignment="1">
      <alignment horizontal="center" vertical="center" wrapText="1"/>
    </xf>
    <xf numFmtId="0" fontId="12" fillId="0" borderId="8" xfId="0" applyFont="1" applyBorder="1" applyAlignment="1">
      <alignment horizontal="left" vertical="center"/>
    </xf>
    <xf numFmtId="165" fontId="32" fillId="0" borderId="6" xfId="1" applyNumberFormat="1" applyFont="1" applyBorder="1" applyAlignment="1">
      <alignment horizontal="left" vertical="center"/>
    </xf>
    <xf numFmtId="0" fontId="32" fillId="0" borderId="36" xfId="0" applyFont="1" applyBorder="1" applyAlignment="1">
      <alignment horizontal="center" vertical="center"/>
    </xf>
    <xf numFmtId="165" fontId="32" fillId="0" borderId="36" xfId="1" applyNumberFormat="1" applyFont="1" applyBorder="1" applyAlignment="1">
      <alignment horizontal="left" vertical="center"/>
    </xf>
    <xf numFmtId="0" fontId="32" fillId="0" borderId="37" xfId="0" applyFont="1" applyBorder="1" applyAlignment="1">
      <alignment horizontal="center" vertical="center"/>
    </xf>
    <xf numFmtId="165" fontId="32" fillId="0" borderId="37" xfId="1" applyNumberFormat="1" applyFont="1" applyBorder="1" applyAlignment="1">
      <alignment horizontal="left" vertical="center"/>
    </xf>
    <xf numFmtId="0" fontId="32" fillId="0" borderId="38" xfId="0" applyFont="1" applyBorder="1" applyAlignment="1">
      <alignment horizontal="center" vertical="center"/>
    </xf>
    <xf numFmtId="165" fontId="32" fillId="0" borderId="38" xfId="1" applyNumberFormat="1" applyFont="1" applyBorder="1" applyAlignment="1">
      <alignment horizontal="left" vertical="center"/>
    </xf>
    <xf numFmtId="165" fontId="12" fillId="0" borderId="6" xfId="1" applyNumberFormat="1" applyFont="1" applyBorder="1" applyAlignment="1">
      <alignment horizontal="center" vertical="center"/>
    </xf>
    <xf numFmtId="0" fontId="12" fillId="0" borderId="6" xfId="0" applyFont="1" applyBorder="1" applyAlignment="1">
      <alignment horizontal="left" vertical="center"/>
    </xf>
    <xf numFmtId="0" fontId="32" fillId="0" borderId="6" xfId="0" applyFont="1" applyBorder="1" applyAlignment="1">
      <alignment horizontal="center" vertical="center"/>
    </xf>
    <xf numFmtId="0" fontId="32" fillId="0" borderId="0" xfId="0" applyFont="1" applyAlignment="1">
      <alignment horizontal="left"/>
    </xf>
    <xf numFmtId="165" fontId="12" fillId="0" borderId="6" xfId="1" applyNumberFormat="1" applyFont="1" applyFill="1" applyBorder="1" applyAlignment="1">
      <alignment horizontal="center" vertical="center"/>
    </xf>
    <xf numFmtId="165" fontId="32" fillId="0" borderId="0" xfId="1" applyNumberFormat="1" applyFont="1" applyBorder="1" applyAlignment="1">
      <alignment horizontal="left" vertical="center"/>
    </xf>
    <xf numFmtId="0" fontId="12" fillId="25" borderId="6" xfId="0" applyFont="1" applyFill="1" applyBorder="1" applyAlignment="1">
      <alignment horizontal="center" vertical="center"/>
    </xf>
    <xf numFmtId="0" fontId="32" fillId="0" borderId="0" xfId="0" applyFont="1" applyAlignment="1">
      <alignment horizontal="left" vertical="center"/>
    </xf>
    <xf numFmtId="0" fontId="12" fillId="0" borderId="7" xfId="0" applyFont="1" applyBorder="1" applyAlignment="1">
      <alignment horizontal="center" vertical="center" wrapText="1"/>
    </xf>
    <xf numFmtId="0" fontId="12" fillId="18" borderId="8" xfId="0" applyFont="1" applyFill="1" applyBorder="1" applyAlignment="1">
      <alignment horizontal="center" vertical="center"/>
    </xf>
    <xf numFmtId="0" fontId="12" fillId="18" borderId="8" xfId="0" applyFont="1" applyFill="1" applyBorder="1" applyAlignment="1">
      <alignment horizontal="center" vertical="center" wrapText="1"/>
    </xf>
    <xf numFmtId="165" fontId="12" fillId="18" borderId="7" xfId="1" applyNumberFormat="1" applyFont="1" applyFill="1" applyBorder="1" applyAlignment="1">
      <alignment horizontal="center" vertical="center" wrapText="1"/>
    </xf>
    <xf numFmtId="165" fontId="12" fillId="0" borderId="6" xfId="0" applyNumberFormat="1" applyFont="1" applyBorder="1" applyAlignment="1">
      <alignment horizontal="center" vertical="center" wrapText="1"/>
    </xf>
    <xf numFmtId="0" fontId="32" fillId="0" borderId="36" xfId="0" applyFont="1" applyBorder="1" applyAlignment="1">
      <alignment horizontal="left"/>
    </xf>
    <xf numFmtId="0" fontId="32" fillId="0" borderId="37" xfId="0" applyFont="1" applyBorder="1" applyAlignment="1">
      <alignment horizontal="left"/>
    </xf>
    <xf numFmtId="0" fontId="32" fillId="0" borderId="38" xfId="0" applyFont="1" applyBorder="1" applyAlignment="1">
      <alignment horizontal="left"/>
    </xf>
    <xf numFmtId="0" fontId="12" fillId="0" borderId="6" xfId="0" applyFont="1" applyBorder="1" applyAlignment="1">
      <alignment vertical="center"/>
    </xf>
    <xf numFmtId="165" fontId="32" fillId="0" borderId="36" xfId="0" applyNumberFormat="1" applyFont="1" applyBorder="1"/>
    <xf numFmtId="165" fontId="32" fillId="0" borderId="37" xfId="0" applyNumberFormat="1" applyFont="1" applyBorder="1"/>
    <xf numFmtId="165" fontId="32" fillId="0" borderId="38" xfId="0" applyNumberFormat="1" applyFont="1" applyBorder="1"/>
    <xf numFmtId="0" fontId="32" fillId="0" borderId="42" xfId="0" applyFont="1" applyBorder="1" applyAlignment="1">
      <alignment horizontal="center"/>
    </xf>
    <xf numFmtId="165" fontId="32" fillId="0" borderId="6" xfId="1" applyNumberFormat="1" applyFont="1" applyFill="1" applyBorder="1"/>
    <xf numFmtId="165" fontId="24" fillId="0" borderId="36" xfId="47" applyNumberFormat="1" applyFont="1" applyBorder="1" applyAlignment="1">
      <alignment horizontal="center" vertical="center"/>
    </xf>
    <xf numFmtId="165" fontId="24" fillId="0" borderId="37" xfId="47" applyNumberFormat="1" applyFont="1" applyBorder="1" applyAlignment="1">
      <alignment horizontal="center" vertical="center"/>
    </xf>
    <xf numFmtId="0" fontId="25" fillId="0" borderId="37" xfId="47" applyFont="1" applyBorder="1" applyAlignment="1">
      <alignment horizontal="center" vertical="center"/>
    </xf>
    <xf numFmtId="165" fontId="24" fillId="0" borderId="38" xfId="47" applyNumberFormat="1" applyFont="1" applyBorder="1" applyAlignment="1">
      <alignment horizontal="center" vertical="center"/>
    </xf>
    <xf numFmtId="0" fontId="25" fillId="0" borderId="38" xfId="47" applyFont="1" applyBorder="1" applyAlignment="1">
      <alignment horizontal="center" vertical="center"/>
    </xf>
    <xf numFmtId="165" fontId="32" fillId="0" borderId="36" xfId="1" applyNumberFormat="1" applyFont="1" applyFill="1" applyBorder="1"/>
    <xf numFmtId="165" fontId="32" fillId="0" borderId="37" xfId="1" applyNumberFormat="1" applyFont="1" applyFill="1" applyBorder="1"/>
    <xf numFmtId="165" fontId="32" fillId="0" borderId="38" xfId="1" applyNumberFormat="1" applyFont="1" applyFill="1" applyBorder="1"/>
    <xf numFmtId="165" fontId="25" fillId="0" borderId="43" xfId="1" applyNumberFormat="1" applyFont="1" applyFill="1" applyBorder="1" applyAlignment="1">
      <alignment horizontal="center" vertical="center"/>
    </xf>
    <xf numFmtId="0" fontId="25" fillId="0" borderId="36" xfId="47" applyFont="1" applyBorder="1" applyAlignment="1">
      <alignment horizontal="center" vertical="center"/>
    </xf>
    <xf numFmtId="0" fontId="12" fillId="36" borderId="6" xfId="0" applyFont="1" applyFill="1" applyBorder="1" applyAlignment="1">
      <alignment horizontal="center" vertical="center"/>
    </xf>
    <xf numFmtId="0" fontId="24" fillId="36" borderId="6" xfId="47" applyFont="1" applyFill="1" applyBorder="1" applyAlignment="1">
      <alignment horizontal="center" vertical="center"/>
    </xf>
    <xf numFmtId="0" fontId="12" fillId="36" borderId="6" xfId="47" applyFont="1" applyFill="1" applyBorder="1" applyAlignment="1">
      <alignment horizontal="center" vertical="center"/>
    </xf>
    <xf numFmtId="43" fontId="32" fillId="0" borderId="36" xfId="1" applyFont="1" applyFill="1" applyBorder="1"/>
    <xf numFmtId="43" fontId="32" fillId="0" borderId="37" xfId="1" applyFont="1" applyFill="1" applyBorder="1"/>
    <xf numFmtId="43" fontId="32" fillId="0" borderId="38" xfId="1" applyFont="1" applyFill="1" applyBorder="1"/>
    <xf numFmtId="0" fontId="12" fillId="22" borderId="6" xfId="0" applyFont="1" applyFill="1" applyBorder="1" applyAlignment="1">
      <alignment horizontal="center" vertical="center"/>
    </xf>
    <xf numFmtId="165" fontId="12" fillId="22" borderId="6" xfId="1" applyNumberFormat="1" applyFont="1" applyFill="1" applyBorder="1" applyAlignment="1">
      <alignment horizontal="center" vertical="center"/>
    </xf>
    <xf numFmtId="43" fontId="32" fillId="22" borderId="36" xfId="1" applyFont="1" applyFill="1" applyBorder="1" applyAlignment="1">
      <alignment horizontal="center" vertical="center"/>
    </xf>
    <xf numFmtId="43" fontId="32" fillId="22" borderId="37" xfId="1" applyFont="1" applyFill="1" applyBorder="1" applyAlignment="1">
      <alignment horizontal="center" vertical="center"/>
    </xf>
    <xf numFmtId="43" fontId="32" fillId="22" borderId="38" xfId="1" applyFont="1" applyFill="1" applyBorder="1" applyAlignment="1">
      <alignment horizontal="center" vertical="center"/>
    </xf>
    <xf numFmtId="0" fontId="24" fillId="22" borderId="6" xfId="47" applyFont="1" applyFill="1" applyBorder="1" applyAlignment="1">
      <alignment horizontal="center" vertical="center"/>
    </xf>
    <xf numFmtId="43" fontId="32" fillId="22" borderId="36" xfId="1" applyFont="1" applyFill="1" applyBorder="1"/>
    <xf numFmtId="43" fontId="32" fillId="22" borderId="37" xfId="1" applyFont="1" applyFill="1" applyBorder="1"/>
    <xf numFmtId="43" fontId="32" fillId="22" borderId="38" xfId="1" applyFont="1" applyFill="1" applyBorder="1"/>
    <xf numFmtId="10" fontId="32" fillId="0" borderId="0" xfId="0" applyNumberFormat="1" applyFont="1"/>
    <xf numFmtId="168" fontId="32" fillId="0" borderId="6" xfId="1" applyNumberFormat="1" applyFont="1" applyBorder="1"/>
    <xf numFmtId="168" fontId="32" fillId="0" borderId="6" xfId="0" applyNumberFormat="1" applyFont="1" applyBorder="1"/>
    <xf numFmtId="0" fontId="12" fillId="0" borderId="37" xfId="0" applyFont="1" applyBorder="1" applyAlignment="1">
      <alignment horizontal="center"/>
    </xf>
    <xf numFmtId="0" fontId="82" fillId="0" borderId="37" xfId="0" applyFont="1" applyBorder="1"/>
    <xf numFmtId="43" fontId="12" fillId="0" borderId="37" xfId="1" applyFont="1" applyBorder="1"/>
    <xf numFmtId="0" fontId="12" fillId="0" borderId="37" xfId="0" applyFont="1" applyBorder="1"/>
    <xf numFmtId="165" fontId="12" fillId="0" borderId="37" xfId="1" applyNumberFormat="1" applyFont="1" applyBorder="1"/>
    <xf numFmtId="165" fontId="12" fillId="0" borderId="37" xfId="0" applyNumberFormat="1" applyFont="1" applyBorder="1"/>
    <xf numFmtId="0" fontId="83" fillId="16" borderId="37" xfId="0" applyFont="1" applyFill="1" applyBorder="1"/>
    <xf numFmtId="10" fontId="84" fillId="16" borderId="37" xfId="1" applyNumberFormat="1" applyFont="1" applyFill="1" applyBorder="1"/>
    <xf numFmtId="0" fontId="84" fillId="0" borderId="37" xfId="0" applyFont="1" applyBorder="1" applyAlignment="1">
      <alignment horizontal="center"/>
    </xf>
    <xf numFmtId="0" fontId="11" fillId="0" borderId="37" xfId="0" applyFont="1" applyBorder="1" applyAlignment="1">
      <alignment horizontal="center"/>
    </xf>
    <xf numFmtId="0" fontId="85" fillId="17" borderId="37" xfId="0" applyFont="1" applyFill="1" applyBorder="1"/>
    <xf numFmtId="10" fontId="11" fillId="17" borderId="37" xfId="2" applyNumberFormat="1" applyFont="1" applyFill="1" applyBorder="1"/>
    <xf numFmtId="0" fontId="83" fillId="0" borderId="37" xfId="0" applyFont="1" applyBorder="1"/>
    <xf numFmtId="10" fontId="84" fillId="0" borderId="37" xfId="2" applyNumberFormat="1" applyFont="1" applyBorder="1"/>
    <xf numFmtId="0" fontId="25" fillId="0" borderId="37" xfId="0" applyFont="1" applyBorder="1" applyAlignment="1">
      <alignment horizontal="center"/>
    </xf>
    <xf numFmtId="0" fontId="25" fillId="0" borderId="37" xfId="0" applyFont="1" applyBorder="1"/>
    <xf numFmtId="10" fontId="84" fillId="0" borderId="37" xfId="0" applyNumberFormat="1" applyFont="1" applyBorder="1" applyAlignment="1">
      <alignment horizontal="center"/>
    </xf>
    <xf numFmtId="10" fontId="83" fillId="0" borderId="37" xfId="0" applyNumberFormat="1" applyFont="1" applyBorder="1"/>
    <xf numFmtId="10" fontId="84" fillId="0" borderId="38" xfId="0" applyNumberFormat="1" applyFont="1" applyBorder="1" applyAlignment="1">
      <alignment horizontal="center"/>
    </xf>
    <xf numFmtId="10" fontId="83" fillId="0" borderId="38" xfId="0" applyNumberFormat="1" applyFont="1" applyBorder="1"/>
    <xf numFmtId="10" fontId="84" fillId="0" borderId="38" xfId="2" applyNumberFormat="1" applyFont="1" applyBorder="1"/>
    <xf numFmtId="0" fontId="12" fillId="22" borderId="36" xfId="0" applyFont="1" applyFill="1" applyBorder="1" applyAlignment="1">
      <alignment horizontal="center"/>
    </xf>
    <xf numFmtId="0" fontId="12" fillId="22" borderId="36" xfId="0" applyFont="1" applyFill="1" applyBorder="1"/>
    <xf numFmtId="165" fontId="12" fillId="22" borderId="36" xfId="1" applyNumberFormat="1" applyFont="1" applyFill="1" applyBorder="1"/>
    <xf numFmtId="165" fontId="12" fillId="22" borderId="36" xfId="0" applyNumberFormat="1" applyFont="1" applyFill="1" applyBorder="1"/>
    <xf numFmtId="0" fontId="83" fillId="22" borderId="37" xfId="0" applyFont="1" applyFill="1" applyBorder="1"/>
    <xf numFmtId="10" fontId="84" fillId="22" borderId="37" xfId="1" applyNumberFormat="1" applyFont="1" applyFill="1" applyBorder="1"/>
    <xf numFmtId="172" fontId="32" fillId="0" borderId="0" xfId="0" applyNumberFormat="1" applyFont="1"/>
    <xf numFmtId="0" fontId="21" fillId="22" borderId="0" xfId="0" applyFont="1" applyFill="1"/>
    <xf numFmtId="165" fontId="7" fillId="22" borderId="0" xfId="0" applyNumberFormat="1" applyFont="1" applyFill="1"/>
    <xf numFmtId="43" fontId="7" fillId="22" borderId="0" xfId="1" applyFont="1" applyFill="1"/>
    <xf numFmtId="0" fontId="86" fillId="0" borderId="0" xfId="0" applyFont="1"/>
    <xf numFmtId="0" fontId="34" fillId="0" borderId="25" xfId="0" applyFont="1" applyBorder="1" applyAlignment="1">
      <alignment horizontal="left" vertical="center"/>
    </xf>
    <xf numFmtId="0" fontId="24" fillId="0" borderId="23"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Alignment="1">
      <alignment horizontal="center" vertical="center"/>
    </xf>
    <xf numFmtId="0" fontId="25" fillId="0" borderId="10" xfId="0" applyFont="1" applyBorder="1"/>
    <xf numFmtId="0" fontId="25" fillId="0" borderId="11" xfId="0" applyFont="1" applyBorder="1"/>
    <xf numFmtId="0" fontId="86" fillId="0" borderId="13" xfId="0" applyFont="1" applyBorder="1"/>
    <xf numFmtId="165" fontId="25" fillId="0" borderId="6" xfId="1" applyNumberFormat="1" applyFont="1" applyFill="1" applyBorder="1"/>
    <xf numFmtId="165" fontId="25" fillId="0" borderId="0" xfId="1" applyNumberFormat="1" applyFont="1" applyFill="1" applyBorder="1"/>
    <xf numFmtId="0" fontId="34" fillId="0" borderId="27" xfId="0" applyFont="1" applyBorder="1" applyAlignment="1">
      <alignment horizontal="left" vertical="center"/>
    </xf>
    <xf numFmtId="0" fontId="34" fillId="0" borderId="24" xfId="0" applyFont="1" applyBorder="1" applyAlignment="1">
      <alignment horizontal="left" vertical="center"/>
    </xf>
    <xf numFmtId="0" fontId="34" fillId="0" borderId="25" xfId="0" applyFont="1" applyBorder="1" applyAlignment="1">
      <alignment horizontal="left" vertical="center" wrapText="1"/>
    </xf>
    <xf numFmtId="0" fontId="34" fillId="0" borderId="26" xfId="0" applyFont="1" applyBorder="1" applyAlignment="1">
      <alignment horizontal="left" vertical="center" wrapText="1"/>
    </xf>
    <xf numFmtId="10" fontId="32" fillId="0" borderId="6" xfId="0" applyNumberFormat="1" applyFont="1" applyBorder="1"/>
    <xf numFmtId="0" fontId="25" fillId="0" borderId="10" xfId="0" applyFont="1" applyBorder="1" applyAlignment="1">
      <alignment horizontal="left"/>
    </xf>
    <xf numFmtId="0" fontId="25" fillId="0" borderId="11" xfId="0" applyFont="1" applyBorder="1" applyAlignment="1">
      <alignment horizontal="left"/>
    </xf>
    <xf numFmtId="165" fontId="32" fillId="0" borderId="0" xfId="1" applyNumberFormat="1" applyFont="1" applyBorder="1"/>
    <xf numFmtId="0" fontId="34" fillId="0" borderId="0" xfId="0" applyFont="1" applyAlignment="1">
      <alignment horizontal="left" vertical="center"/>
    </xf>
    <xf numFmtId="0" fontId="25" fillId="0" borderId="0" xfId="0" applyFont="1" applyAlignment="1">
      <alignment horizontal="left"/>
    </xf>
    <xf numFmtId="0" fontId="86" fillId="23" borderId="0" xfId="0" applyFont="1" applyFill="1"/>
    <xf numFmtId="0" fontId="87" fillId="23" borderId="0" xfId="0" applyFont="1" applyFill="1"/>
    <xf numFmtId="0" fontId="32" fillId="16" borderId="0" xfId="0" applyFont="1" applyFill="1"/>
    <xf numFmtId="0" fontId="12" fillId="0" borderId="22" xfId="0" applyFont="1" applyBorder="1" applyAlignment="1">
      <alignment horizontal="center"/>
    </xf>
    <xf numFmtId="0" fontId="12" fillId="0" borderId="30" xfId="0" applyFont="1" applyBorder="1" applyAlignment="1">
      <alignment horizontal="center"/>
    </xf>
    <xf numFmtId="0" fontId="12" fillId="0" borderId="21" xfId="0" applyFont="1" applyBorder="1" applyAlignment="1">
      <alignment horizontal="center"/>
    </xf>
    <xf numFmtId="165" fontId="72" fillId="0" borderId="6" xfId="1" applyNumberFormat="1" applyFont="1" applyFill="1" applyBorder="1" applyAlignment="1">
      <alignment horizontal="center"/>
    </xf>
    <xf numFmtId="165" fontId="72" fillId="0" borderId="10" xfId="1" applyNumberFormat="1" applyFont="1" applyFill="1" applyBorder="1" applyAlignment="1">
      <alignment horizontal="center"/>
    </xf>
    <xf numFmtId="0" fontId="72" fillId="0" borderId="6" xfId="0" applyFont="1" applyBorder="1"/>
    <xf numFmtId="0" fontId="72" fillId="0" borderId="0" xfId="0" applyFont="1"/>
    <xf numFmtId="165" fontId="12" fillId="0" borderId="17" xfId="0" applyNumberFormat="1" applyFont="1" applyBorder="1"/>
    <xf numFmtId="165" fontId="12" fillId="0" borderId="29" xfId="0" applyNumberFormat="1" applyFont="1" applyBorder="1"/>
    <xf numFmtId="0" fontId="88" fillId="0" borderId="0" xfId="0" applyFont="1" applyAlignment="1">
      <alignment horizontal="center"/>
    </xf>
    <xf numFmtId="165" fontId="32" fillId="0" borderId="16" xfId="0" applyNumberFormat="1" applyFont="1" applyBorder="1"/>
    <xf numFmtId="0" fontId="32" fillId="0" borderId="16" xfId="0" applyFont="1" applyBorder="1"/>
    <xf numFmtId="0" fontId="32" fillId="0" borderId="16" xfId="0" applyFont="1" applyBorder="1" applyAlignment="1">
      <alignment horizontal="left"/>
    </xf>
    <xf numFmtId="0" fontId="84" fillId="16" borderId="0" xfId="0" applyFont="1" applyFill="1"/>
    <xf numFmtId="0" fontId="12" fillId="0" borderId="10" xfId="0" applyFont="1" applyBorder="1"/>
    <xf numFmtId="0" fontId="32" fillId="0" borderId="11" xfId="0" applyFont="1" applyBorder="1"/>
    <xf numFmtId="0" fontId="32" fillId="0" borderId="13" xfId="0" applyFont="1" applyBorder="1" applyAlignment="1">
      <alignment horizontal="center"/>
    </xf>
    <xf numFmtId="165" fontId="12" fillId="0" borderId="13" xfId="0" applyNumberFormat="1" applyFont="1" applyBorder="1"/>
    <xf numFmtId="165" fontId="32" fillId="0" borderId="13" xfId="1" applyNumberFormat="1" applyFont="1" applyBorder="1"/>
    <xf numFmtId="0" fontId="32" fillId="0" borderId="44" xfId="0" applyFont="1" applyBorder="1"/>
    <xf numFmtId="0" fontId="32" fillId="0" borderId="46" xfId="0" applyFont="1" applyBorder="1"/>
    <xf numFmtId="0" fontId="32" fillId="0" borderId="45" xfId="0" applyFont="1" applyBorder="1" applyAlignment="1">
      <alignment horizontal="left"/>
    </xf>
    <xf numFmtId="0" fontId="32" fillId="0" borderId="47" xfId="0" applyFont="1" applyBorder="1"/>
    <xf numFmtId="0" fontId="32" fillId="0" borderId="40" xfId="0" applyFont="1" applyBorder="1"/>
    <xf numFmtId="0" fontId="32" fillId="0" borderId="45" xfId="0" applyFont="1" applyBorder="1"/>
    <xf numFmtId="0" fontId="32" fillId="0" borderId="42" xfId="0" applyFont="1" applyBorder="1"/>
    <xf numFmtId="0" fontId="32" fillId="0" borderId="43" xfId="0" applyFont="1" applyBorder="1"/>
    <xf numFmtId="0" fontId="32" fillId="0" borderId="41" xfId="0" applyFont="1" applyBorder="1"/>
    <xf numFmtId="0" fontId="25" fillId="0" borderId="0" xfId="0" applyFont="1" applyAlignment="1">
      <alignment horizontal="center"/>
    </xf>
    <xf numFmtId="0" fontId="25" fillId="23" borderId="0" xfId="0" applyFont="1" applyFill="1" applyAlignment="1">
      <alignment horizontal="center"/>
    </xf>
    <xf numFmtId="0" fontId="24" fillId="0" borderId="6" xfId="0" applyFont="1" applyBorder="1" applyAlignment="1">
      <alignment horizontal="center"/>
    </xf>
    <xf numFmtId="0" fontId="24" fillId="0" borderId="0" xfId="0" applyFont="1" applyAlignment="1">
      <alignment horizontal="center"/>
    </xf>
    <xf numFmtId="165" fontId="25" fillId="0" borderId="0" xfId="1" applyNumberFormat="1" applyFont="1" applyAlignment="1">
      <alignment horizontal="center"/>
    </xf>
    <xf numFmtId="0" fontId="24" fillId="0" borderId="0" xfId="0" applyFont="1" applyAlignment="1">
      <alignment horizontal="left"/>
    </xf>
    <xf numFmtId="0" fontId="86" fillId="0" borderId="0" xfId="0" applyFont="1" applyAlignment="1">
      <alignment horizontal="center"/>
    </xf>
    <xf numFmtId="0" fontId="86" fillId="23" borderId="0" xfId="0" applyFont="1" applyFill="1" applyAlignment="1">
      <alignment horizontal="center"/>
    </xf>
    <xf numFmtId="0" fontId="32" fillId="0" borderId="11" xfId="0" applyFont="1" applyBorder="1" applyAlignment="1">
      <alignment horizontal="center"/>
    </xf>
    <xf numFmtId="0" fontId="32" fillId="0" borderId="39" xfId="0" applyFont="1" applyBorder="1" applyAlignment="1">
      <alignment horizontal="center"/>
    </xf>
    <xf numFmtId="0" fontId="32" fillId="0" borderId="40" xfId="0" applyFont="1" applyBorder="1" applyAlignment="1">
      <alignment horizontal="center"/>
    </xf>
    <xf numFmtId="0" fontId="32" fillId="0" borderId="41" xfId="0" applyFont="1" applyBorder="1" applyAlignment="1">
      <alignment horizontal="center"/>
    </xf>
    <xf numFmtId="0" fontId="32" fillId="36" borderId="7" xfId="0" applyFont="1" applyFill="1" applyBorder="1"/>
    <xf numFmtId="0" fontId="24" fillId="18" borderId="7" xfId="0" applyFont="1" applyFill="1" applyBorder="1" applyAlignment="1">
      <alignment vertical="center"/>
    </xf>
    <xf numFmtId="0" fontId="24" fillId="18" borderId="7" xfId="0" applyFont="1" applyFill="1" applyBorder="1" applyAlignment="1">
      <alignment horizontal="center" vertical="center"/>
    </xf>
    <xf numFmtId="0" fontId="24" fillId="18" borderId="7" xfId="0" applyFont="1" applyFill="1" applyBorder="1" applyAlignment="1">
      <alignment horizontal="center"/>
    </xf>
    <xf numFmtId="0" fontId="32" fillId="36" borderId="14" xfId="0" applyFont="1" applyFill="1" applyBorder="1"/>
    <xf numFmtId="0" fontId="24" fillId="18" borderId="14" xfId="0" applyFont="1" applyFill="1" applyBorder="1" applyAlignment="1">
      <alignment vertical="center"/>
    </xf>
    <xf numFmtId="0" fontId="24" fillId="18" borderId="14" xfId="0" applyFont="1" applyFill="1" applyBorder="1" applyAlignment="1">
      <alignment horizontal="center" vertical="center"/>
    </xf>
    <xf numFmtId="0" fontId="24" fillId="18" borderId="14" xfId="0" applyFont="1" applyFill="1" applyBorder="1" applyAlignment="1">
      <alignment horizontal="center"/>
    </xf>
    <xf numFmtId="0" fontId="32" fillId="36" borderId="8" xfId="0" applyFont="1" applyFill="1" applyBorder="1"/>
    <xf numFmtId="0" fontId="24" fillId="18" borderId="8" xfId="0" applyFont="1" applyFill="1" applyBorder="1" applyAlignment="1">
      <alignment vertical="center"/>
    </xf>
    <xf numFmtId="0" fontId="24" fillId="18" borderId="8" xfId="0" applyFont="1" applyFill="1" applyBorder="1" applyAlignment="1">
      <alignment horizontal="center" vertical="center"/>
    </xf>
    <xf numFmtId="0" fontId="24" fillId="18" borderId="8" xfId="0" applyFont="1" applyFill="1" applyBorder="1" applyAlignment="1">
      <alignment horizontal="center"/>
    </xf>
    <xf numFmtId="165" fontId="32" fillId="0" borderId="7" xfId="1" applyNumberFormat="1" applyFont="1" applyFill="1" applyBorder="1" applyAlignment="1">
      <alignment horizontal="center" wrapText="1"/>
    </xf>
    <xf numFmtId="165" fontId="32" fillId="0" borderId="14" xfId="1" applyNumberFormat="1" applyFont="1" applyFill="1" applyBorder="1" applyAlignment="1">
      <alignment horizontal="center" wrapText="1"/>
    </xf>
    <xf numFmtId="165" fontId="32" fillId="0" borderId="8" xfId="1" applyNumberFormat="1" applyFont="1" applyFill="1" applyBorder="1" applyAlignment="1">
      <alignment horizontal="center" wrapText="1"/>
    </xf>
    <xf numFmtId="165" fontId="32" fillId="35" borderId="7" xfId="1" applyNumberFormat="1" applyFont="1" applyFill="1" applyBorder="1" applyAlignment="1" applyProtection="1">
      <alignment horizontal="center"/>
    </xf>
    <xf numFmtId="165" fontId="32" fillId="35" borderId="14" xfId="1" applyNumberFormat="1" applyFont="1" applyFill="1" applyBorder="1" applyAlignment="1" applyProtection="1">
      <alignment horizontal="center"/>
    </xf>
    <xf numFmtId="165" fontId="32" fillId="35" borderId="14" xfId="1" applyNumberFormat="1" applyFont="1" applyFill="1" applyBorder="1" applyAlignment="1">
      <alignment horizontal="center"/>
    </xf>
    <xf numFmtId="165" fontId="32" fillId="35" borderId="8" xfId="1" applyNumberFormat="1" applyFont="1" applyFill="1" applyBorder="1" applyAlignment="1">
      <alignment horizontal="center"/>
    </xf>
    <xf numFmtId="165" fontId="32" fillId="0" borderId="44" xfId="1" applyNumberFormat="1" applyFont="1" applyBorder="1"/>
    <xf numFmtId="165" fontId="32" fillId="0" borderId="45" xfId="0" applyNumberFormat="1" applyFont="1" applyBorder="1"/>
    <xf numFmtId="43" fontId="32" fillId="0" borderId="37" xfId="0" applyNumberFormat="1" applyFont="1" applyBorder="1"/>
    <xf numFmtId="43" fontId="32" fillId="0" borderId="45" xfId="0" applyNumberFormat="1" applyFont="1" applyBorder="1"/>
    <xf numFmtId="165" fontId="32" fillId="0" borderId="42" xfId="0" applyNumberFormat="1" applyFont="1" applyBorder="1"/>
    <xf numFmtId="43" fontId="34" fillId="22" borderId="36" xfId="1" applyFont="1" applyFill="1" applyBorder="1" applyAlignment="1">
      <alignment horizontal="center" vertical="center"/>
    </xf>
    <xf numFmtId="49" fontId="34" fillId="22" borderId="36" xfId="1" applyNumberFormat="1" applyFont="1" applyFill="1" applyBorder="1" applyAlignment="1">
      <alignment horizontal="center" vertical="center"/>
    </xf>
    <xf numFmtId="43" fontId="34" fillId="22" borderId="37" xfId="1" applyFont="1" applyFill="1" applyBorder="1" applyAlignment="1">
      <alignment horizontal="center" vertical="center"/>
    </xf>
    <xf numFmtId="49" fontId="34" fillId="22" borderId="37" xfId="1" applyNumberFormat="1" applyFont="1" applyFill="1" applyBorder="1" applyAlignment="1">
      <alignment horizontal="center" vertical="center"/>
    </xf>
    <xf numFmtId="43" fontId="34" fillId="22" borderId="38" xfId="1" applyFont="1" applyFill="1" applyBorder="1" applyAlignment="1">
      <alignment horizontal="center" vertical="center"/>
    </xf>
    <xf numFmtId="49" fontId="34" fillId="22" borderId="38" xfId="1" applyNumberFormat="1" applyFont="1" applyFill="1" applyBorder="1" applyAlignment="1">
      <alignment horizontal="center" vertical="center"/>
    </xf>
    <xf numFmtId="0" fontId="25" fillId="0" borderId="0" xfId="0" applyFont="1" applyAlignment="1">
      <alignment horizontal="center" vertical="center"/>
    </xf>
    <xf numFmtId="0" fontId="32" fillId="0" borderId="6" xfId="0" applyFont="1" applyBorder="1" applyAlignment="1">
      <alignment horizontal="center" vertical="center" wrapText="1"/>
    </xf>
    <xf numFmtId="165" fontId="34" fillId="22" borderId="36" xfId="1" applyNumberFormat="1" applyFont="1" applyFill="1" applyBorder="1" applyAlignment="1">
      <alignment vertical="center"/>
    </xf>
    <xf numFmtId="165" fontId="34" fillId="22" borderId="37" xfId="1" applyNumberFormat="1" applyFont="1" applyFill="1" applyBorder="1" applyAlignment="1">
      <alignment vertical="center"/>
    </xf>
    <xf numFmtId="165" fontId="34" fillId="22" borderId="38" xfId="1" applyNumberFormat="1" applyFont="1" applyFill="1" applyBorder="1" applyAlignment="1">
      <alignment vertical="center"/>
    </xf>
    <xf numFmtId="0" fontId="79" fillId="0" borderId="44" xfId="0" applyFont="1" applyBorder="1" applyAlignment="1">
      <alignment horizontal="left"/>
    </xf>
    <xf numFmtId="0" fontId="79" fillId="0" borderId="45" xfId="0" applyFont="1" applyBorder="1" applyAlignment="1">
      <alignment horizontal="left"/>
    </xf>
    <xf numFmtId="0" fontId="79" fillId="0" borderId="42" xfId="0" applyFont="1" applyBorder="1" applyAlignment="1">
      <alignment horizontal="left"/>
    </xf>
    <xf numFmtId="165" fontId="32" fillId="0" borderId="39" xfId="0" applyNumberFormat="1" applyFont="1" applyBorder="1"/>
    <xf numFmtId="165" fontId="32" fillId="0" borderId="40" xfId="0" applyNumberFormat="1" applyFont="1" applyBorder="1"/>
    <xf numFmtId="165" fontId="32" fillId="0" borderId="41" xfId="0" applyNumberFormat="1" applyFont="1" applyBorder="1"/>
    <xf numFmtId="0" fontId="25" fillId="0" borderId="36" xfId="0" applyFont="1" applyBorder="1" applyAlignment="1">
      <alignment horizontal="center"/>
    </xf>
    <xf numFmtId="0" fontId="25" fillId="0" borderId="38" xfId="0" applyFont="1" applyBorder="1" applyAlignment="1">
      <alignment horizontal="center"/>
    </xf>
    <xf numFmtId="0" fontId="8" fillId="0" borderId="36" xfId="0" applyFont="1" applyBorder="1" applyAlignment="1">
      <alignment horizontal="left" vertical="center" wrapText="1"/>
    </xf>
    <xf numFmtId="0" fontId="28" fillId="0" borderId="36" xfId="0" applyFont="1" applyBorder="1" applyAlignment="1">
      <alignment wrapText="1"/>
    </xf>
    <xf numFmtId="165" fontId="8" fillId="0" borderId="36" xfId="1" applyNumberFormat="1" applyFont="1" applyFill="1" applyBorder="1" applyProtection="1"/>
    <xf numFmtId="165" fontId="8" fillId="0" borderId="36" xfId="1" applyNumberFormat="1" applyFont="1" applyFill="1" applyBorder="1" applyAlignment="1">
      <alignment wrapText="1"/>
    </xf>
    <xf numFmtId="0" fontId="8" fillId="0" borderId="37" xfId="0" applyFont="1" applyBorder="1" applyAlignment="1">
      <alignment horizontal="left" vertical="center" wrapText="1"/>
    </xf>
    <xf numFmtId="0" fontId="28" fillId="0" borderId="37" xfId="0" applyFont="1" applyBorder="1" applyAlignment="1">
      <alignment wrapText="1"/>
    </xf>
    <xf numFmtId="165" fontId="8" fillId="0" borderId="37" xfId="1" applyNumberFormat="1" applyFont="1" applyFill="1" applyBorder="1" applyProtection="1"/>
    <xf numFmtId="165" fontId="8" fillId="0" borderId="37" xfId="1" applyNumberFormat="1" applyFont="1" applyFill="1" applyBorder="1" applyAlignment="1">
      <alignment wrapText="1"/>
    </xf>
    <xf numFmtId="0" fontId="8" fillId="0" borderId="37" xfId="0" applyFont="1" applyBorder="1" applyAlignment="1">
      <alignment horizontal="left" vertical="center"/>
    </xf>
    <xf numFmtId="0" fontId="8" fillId="0" borderId="37" xfId="0" applyFont="1" applyBorder="1" applyAlignment="1">
      <alignment horizontal="center" wrapText="1"/>
    </xf>
    <xf numFmtId="0" fontId="8" fillId="0" borderId="38" xfId="0" applyFont="1" applyBorder="1" applyAlignment="1">
      <alignment horizontal="left" vertical="center" wrapText="1"/>
    </xf>
    <xf numFmtId="0" fontId="28" fillId="0" borderId="38" xfId="0" applyFont="1" applyBorder="1" applyAlignment="1">
      <alignment wrapText="1"/>
    </xf>
    <xf numFmtId="165" fontId="8" fillId="0" borderId="38" xfId="1" applyNumberFormat="1" applyFont="1" applyFill="1" applyBorder="1" applyProtection="1"/>
    <xf numFmtId="0" fontId="8" fillId="0" borderId="38" xfId="0" applyFont="1" applyBorder="1" applyAlignment="1">
      <alignment horizontal="center" wrapText="1"/>
    </xf>
    <xf numFmtId="43" fontId="8" fillId="0" borderId="38" xfId="1" applyFont="1" applyFill="1" applyBorder="1" applyAlignment="1">
      <alignment horizontal="center"/>
    </xf>
    <xf numFmtId="0" fontId="23" fillId="0" borderId="44" xfId="0" applyFont="1" applyBorder="1"/>
    <xf numFmtId="0" fontId="23" fillId="0" borderId="45" xfId="0" applyFont="1" applyBorder="1"/>
    <xf numFmtId="0" fontId="23" fillId="0" borderId="42" xfId="0" applyFont="1" applyBorder="1"/>
    <xf numFmtId="0" fontId="16" fillId="0" borderId="6" xfId="0" applyFont="1" applyBorder="1" applyAlignment="1">
      <alignment horizontal="center"/>
    </xf>
    <xf numFmtId="0" fontId="23" fillId="0" borderId="36" xfId="0" applyFont="1" applyBorder="1"/>
    <xf numFmtId="0" fontId="23" fillId="0" borderId="37" xfId="0" applyFont="1" applyBorder="1"/>
    <xf numFmtId="43" fontId="8" fillId="0" borderId="37" xfId="1" applyFont="1" applyBorder="1"/>
    <xf numFmtId="0" fontId="23" fillId="0" borderId="38" xfId="0" applyFont="1" applyBorder="1"/>
    <xf numFmtId="43" fontId="8" fillId="0" borderId="37" xfId="1" applyFont="1" applyBorder="1" applyAlignment="1">
      <alignment horizontal="center"/>
    </xf>
    <xf numFmtId="43" fontId="8" fillId="0" borderId="38" xfId="1" applyFont="1" applyBorder="1" applyAlignment="1">
      <alignment horizontal="center"/>
    </xf>
    <xf numFmtId="165" fontId="15" fillId="0" borderId="0" xfId="1" applyNumberFormat="1" applyFont="1" applyAlignment="1">
      <alignment horizontal="center"/>
    </xf>
    <xf numFmtId="165" fontId="15" fillId="0" borderId="6" xfId="1" applyNumberFormat="1" applyFont="1" applyBorder="1" applyAlignment="1">
      <alignment horizontal="center"/>
    </xf>
    <xf numFmtId="165" fontId="8" fillId="0" borderId="36" xfId="1" applyNumberFormat="1" applyFont="1" applyBorder="1" applyAlignment="1">
      <alignment horizontal="center"/>
    </xf>
    <xf numFmtId="165" fontId="8" fillId="0" borderId="37" xfId="1" applyNumberFormat="1" applyFont="1" applyBorder="1" applyAlignment="1">
      <alignment horizontal="center"/>
    </xf>
    <xf numFmtId="165" fontId="8" fillId="0" borderId="38" xfId="1" applyNumberFormat="1" applyFont="1" applyBorder="1" applyAlignment="1">
      <alignment horizontal="center"/>
    </xf>
    <xf numFmtId="165" fontId="8" fillId="0" borderId="0" xfId="1" applyNumberFormat="1" applyFont="1" applyBorder="1" applyAlignment="1">
      <alignment horizontal="center"/>
    </xf>
    <xf numFmtId="165" fontId="8" fillId="0" borderId="0" xfId="1" applyNumberFormat="1" applyFont="1" applyAlignment="1">
      <alignment horizontal="center"/>
    </xf>
    <xf numFmtId="9" fontId="23" fillId="0" borderId="36" xfId="0" applyNumberFormat="1" applyFont="1" applyBorder="1"/>
    <xf numFmtId="9" fontId="23" fillId="0" borderId="37" xfId="0" applyNumberFormat="1" applyFont="1" applyBorder="1"/>
    <xf numFmtId="43" fontId="23" fillId="0" borderId="37" xfId="1" applyFont="1" applyFill="1" applyBorder="1"/>
    <xf numFmtId="43" fontId="21" fillId="0" borderId="37" xfId="1" applyFont="1" applyBorder="1"/>
    <xf numFmtId="43" fontId="21" fillId="0" borderId="38" xfId="1" applyFont="1" applyBorder="1"/>
    <xf numFmtId="43" fontId="23" fillId="0" borderId="38" xfId="1" applyFont="1" applyFill="1" applyBorder="1"/>
    <xf numFmtId="165" fontId="23" fillId="0" borderId="37" xfId="1" applyNumberFormat="1" applyFont="1" applyFill="1" applyBorder="1"/>
    <xf numFmtId="165" fontId="8" fillId="0" borderId="47" xfId="1" applyNumberFormat="1" applyFont="1" applyBorder="1" applyAlignment="1">
      <alignment horizontal="center"/>
    </xf>
    <xf numFmtId="43" fontId="8" fillId="0" borderId="37" xfId="0" applyNumberFormat="1" applyFont="1" applyBorder="1"/>
    <xf numFmtId="43" fontId="21" fillId="0" borderId="37" xfId="0" applyNumberFormat="1" applyFont="1" applyBorder="1"/>
    <xf numFmtId="43" fontId="21" fillId="0" borderId="38" xfId="0" applyNumberFormat="1" applyFont="1" applyBorder="1"/>
    <xf numFmtId="164" fontId="8" fillId="0" borderId="37" xfId="1" applyNumberFormat="1" applyFont="1" applyBorder="1" applyAlignment="1">
      <alignment horizontal="center"/>
    </xf>
    <xf numFmtId="165" fontId="8" fillId="34" borderId="36" xfId="1" applyNumberFormat="1" applyFont="1" applyFill="1" applyBorder="1" applyAlignment="1">
      <alignment horizontal="center"/>
    </xf>
    <xf numFmtId="165" fontId="8" fillId="34" borderId="37" xfId="1" applyNumberFormat="1" applyFont="1" applyFill="1" applyBorder="1" applyAlignment="1">
      <alignment horizontal="center"/>
    </xf>
    <xf numFmtId="165" fontId="8" fillId="34" borderId="38" xfId="1" applyNumberFormat="1" applyFont="1" applyFill="1" applyBorder="1" applyAlignment="1">
      <alignment horizontal="center"/>
    </xf>
    <xf numFmtId="165" fontId="15" fillId="34" borderId="6" xfId="1" applyNumberFormat="1" applyFont="1" applyFill="1" applyBorder="1" applyAlignment="1">
      <alignment horizontal="center"/>
    </xf>
    <xf numFmtId="0" fontId="37" fillId="0" borderId="0" xfId="0" applyFont="1" applyAlignment="1">
      <alignment horizontal="left"/>
    </xf>
    <xf numFmtId="0" fontId="8" fillId="0" borderId="0" xfId="0" applyFont="1" applyAlignment="1">
      <alignment vertical="center"/>
    </xf>
    <xf numFmtId="0" fontId="19" fillId="0" borderId="0" xfId="0" applyFont="1" applyAlignment="1">
      <alignment horizontal="left"/>
    </xf>
    <xf numFmtId="0" fontId="19" fillId="0" borderId="0" xfId="0" applyFont="1"/>
    <xf numFmtId="0" fontId="89" fillId="0" borderId="0" xfId="53" quotePrefix="1" applyFont="1"/>
    <xf numFmtId="0" fontId="8" fillId="16" borderId="6" xfId="0" applyFont="1" applyFill="1" applyBorder="1" applyAlignment="1">
      <alignment horizontal="center" vertical="center"/>
    </xf>
    <xf numFmtId="0" fontId="8" fillId="0" borderId="6" xfId="0" applyFont="1" applyBorder="1" applyAlignment="1">
      <alignment vertical="center"/>
    </xf>
    <xf numFmtId="165" fontId="8" fillId="0" borderId="6" xfId="1" applyNumberFormat="1" applyFont="1" applyBorder="1" applyAlignment="1">
      <alignment vertical="center"/>
    </xf>
    <xf numFmtId="0" fontId="8" fillId="0" borderId="6" xfId="0" applyFont="1" applyBorder="1" applyAlignment="1">
      <alignment vertical="center" wrapText="1"/>
    </xf>
    <xf numFmtId="3" fontId="32" fillId="0" borderId="36" xfId="0" applyNumberFormat="1" applyFont="1" applyBorder="1"/>
    <xf numFmtId="3" fontId="32" fillId="0" borderId="37" xfId="0" applyNumberFormat="1" applyFont="1" applyBorder="1"/>
    <xf numFmtId="3" fontId="32" fillId="0" borderId="38" xfId="0" applyNumberFormat="1" applyFont="1" applyBorder="1"/>
    <xf numFmtId="0" fontId="8" fillId="16" borderId="36" xfId="0" applyFont="1" applyFill="1" applyBorder="1"/>
    <xf numFmtId="0" fontId="8" fillId="0" borderId="36" xfId="0" applyFont="1" applyBorder="1" applyAlignment="1">
      <alignment horizontal="center" wrapText="1"/>
    </xf>
    <xf numFmtId="0" fontId="8" fillId="16" borderId="36" xfId="0" applyFont="1" applyFill="1" applyBorder="1" applyAlignment="1">
      <alignment horizontal="left" wrapText="1"/>
    </xf>
    <xf numFmtId="0" fontId="8" fillId="16" borderId="36" xfId="0" applyFont="1" applyFill="1" applyBorder="1" applyAlignment="1">
      <alignment horizontal="center"/>
    </xf>
    <xf numFmtId="165" fontId="8" fillId="16" borderId="36" xfId="1" applyNumberFormat="1" applyFont="1" applyFill="1" applyBorder="1"/>
    <xf numFmtId="0" fontId="8" fillId="16" borderId="37" xfId="0" applyFont="1" applyFill="1" applyBorder="1"/>
    <xf numFmtId="0" fontId="8" fillId="16" borderId="37" xfId="0" applyFont="1" applyFill="1" applyBorder="1" applyAlignment="1">
      <alignment horizontal="left" wrapText="1"/>
    </xf>
    <xf numFmtId="0" fontId="8" fillId="16" borderId="37" xfId="0" applyFont="1" applyFill="1" applyBorder="1" applyAlignment="1">
      <alignment horizontal="center"/>
    </xf>
    <xf numFmtId="165" fontId="8" fillId="16" borderId="37" xfId="1" applyNumberFormat="1" applyFont="1" applyFill="1" applyBorder="1"/>
    <xf numFmtId="0" fontId="8" fillId="16" borderId="37" xfId="0" applyFont="1" applyFill="1" applyBorder="1" applyAlignment="1">
      <alignment horizontal="left"/>
    </xf>
    <xf numFmtId="0" fontId="8" fillId="16" borderId="38" xfId="0" applyFont="1" applyFill="1" applyBorder="1"/>
    <xf numFmtId="0" fontId="8" fillId="16" borderId="38" xfId="0" applyFont="1" applyFill="1" applyBorder="1" applyAlignment="1">
      <alignment horizontal="left"/>
    </xf>
    <xf numFmtId="0" fontId="8" fillId="16" borderId="38" xfId="0" applyFont="1" applyFill="1" applyBorder="1" applyAlignment="1">
      <alignment horizontal="center"/>
    </xf>
    <xf numFmtId="165" fontId="8" fillId="16" borderId="38" xfId="1" applyNumberFormat="1" applyFont="1" applyFill="1" applyBorder="1"/>
    <xf numFmtId="165" fontId="8" fillId="0" borderId="38" xfId="1" applyNumberFormat="1" applyFont="1" applyFill="1" applyBorder="1" applyAlignment="1">
      <alignment horizontal="center"/>
    </xf>
    <xf numFmtId="0" fontId="15" fillId="34" borderId="6" xfId="0" applyFont="1" applyFill="1" applyBorder="1" applyAlignment="1">
      <alignment horizontal="center"/>
    </xf>
    <xf numFmtId="0" fontId="7" fillId="0" borderId="6" xfId="0" applyFont="1" applyBorder="1" applyAlignment="1">
      <alignment horizontal="center"/>
    </xf>
    <xf numFmtId="165" fontId="7" fillId="0" borderId="6" xfId="1" applyNumberFormat="1" applyFont="1" applyFill="1" applyBorder="1" applyAlignment="1">
      <alignment horizontal="center"/>
    </xf>
    <xf numFmtId="165" fontId="7" fillId="0" borderId="6" xfId="0" applyNumberFormat="1" applyFont="1" applyBorder="1" applyAlignment="1">
      <alignment horizontal="center"/>
    </xf>
    <xf numFmtId="0" fontId="16" fillId="15" borderId="36" xfId="0" applyFont="1" applyFill="1" applyBorder="1" applyAlignment="1">
      <alignment horizontal="center"/>
    </xf>
    <xf numFmtId="0" fontId="16" fillId="15" borderId="36" xfId="0" applyFont="1" applyFill="1" applyBorder="1"/>
    <xf numFmtId="43" fontId="16" fillId="15" borderId="36" xfId="1" applyFont="1" applyFill="1" applyBorder="1"/>
    <xf numFmtId="10" fontId="16" fillId="15" borderId="36" xfId="2" applyNumberFormat="1" applyFont="1" applyFill="1" applyBorder="1"/>
    <xf numFmtId="0" fontId="16" fillId="15" borderId="37" xfId="0" applyFont="1" applyFill="1" applyBorder="1" applyAlignment="1">
      <alignment horizontal="center"/>
    </xf>
    <xf numFmtId="0" fontId="16" fillId="15" borderId="37" xfId="0" applyFont="1" applyFill="1" applyBorder="1"/>
    <xf numFmtId="43" fontId="16" fillId="15" borderId="37" xfId="1" applyFont="1" applyFill="1" applyBorder="1"/>
    <xf numFmtId="10" fontId="16" fillId="15" borderId="37" xfId="2" applyNumberFormat="1" applyFont="1" applyFill="1" applyBorder="1"/>
    <xf numFmtId="0" fontId="16" fillId="15" borderId="38" xfId="0" applyFont="1" applyFill="1" applyBorder="1" applyAlignment="1">
      <alignment horizontal="center"/>
    </xf>
    <xf numFmtId="0" fontId="16" fillId="15" borderId="38" xfId="0" applyFont="1" applyFill="1" applyBorder="1"/>
    <xf numFmtId="43" fontId="16" fillId="15" borderId="38" xfId="1" applyFont="1" applyFill="1" applyBorder="1"/>
    <xf numFmtId="10" fontId="16" fillId="15" borderId="38" xfId="2" applyNumberFormat="1" applyFont="1" applyFill="1" applyBorder="1"/>
    <xf numFmtId="0" fontId="23" fillId="0" borderId="36" xfId="3" quotePrefix="1" applyFont="1" applyBorder="1" applyAlignment="1">
      <alignment horizontal="center"/>
    </xf>
    <xf numFmtId="43" fontId="23" fillId="0" borderId="36" xfId="1" applyFont="1" applyFill="1" applyBorder="1"/>
    <xf numFmtId="10" fontId="16" fillId="0" borderId="36" xfId="2" applyNumberFormat="1" applyFont="1" applyFill="1" applyBorder="1"/>
    <xf numFmtId="0" fontId="23" fillId="0" borderId="37" xfId="3" quotePrefix="1" applyFont="1" applyBorder="1" applyAlignment="1">
      <alignment horizontal="center"/>
    </xf>
    <xf numFmtId="10" fontId="16" fillId="0" borderId="37" xfId="2" applyNumberFormat="1" applyFont="1" applyFill="1" applyBorder="1"/>
    <xf numFmtId="43" fontId="23" fillId="0" borderId="47" xfId="1" applyFont="1" applyFill="1" applyBorder="1"/>
    <xf numFmtId="0" fontId="23" fillId="0" borderId="38" xfId="3" quotePrefix="1" applyFont="1" applyBorder="1" applyAlignment="1">
      <alignment horizontal="center"/>
    </xf>
    <xf numFmtId="10" fontId="16" fillId="0" borderId="38" xfId="2" applyNumberFormat="1" applyFont="1" applyFill="1" applyBorder="1"/>
    <xf numFmtId="43" fontId="56" fillId="0" borderId="36" xfId="1" applyFont="1" applyFill="1" applyBorder="1"/>
    <xf numFmtId="43" fontId="56" fillId="0" borderId="38" xfId="1" applyFont="1" applyFill="1" applyBorder="1"/>
    <xf numFmtId="0" fontId="51" fillId="0" borderId="37" xfId="0" applyFont="1" applyBorder="1" applyAlignment="1">
      <alignment horizontal="center"/>
    </xf>
    <xf numFmtId="0" fontId="51" fillId="0" borderId="38" xfId="0" applyFont="1" applyBorder="1" applyAlignment="1">
      <alignment horizontal="center"/>
    </xf>
    <xf numFmtId="43" fontId="16" fillId="0" borderId="37" xfId="1" applyFont="1" applyFill="1" applyBorder="1"/>
    <xf numFmtId="0" fontId="16" fillId="19" borderId="36" xfId="0" applyFont="1" applyFill="1" applyBorder="1" applyAlignment="1">
      <alignment horizontal="center"/>
    </xf>
    <xf numFmtId="0" fontId="23" fillId="19" borderId="36" xfId="0" applyFont="1" applyFill="1" applyBorder="1"/>
    <xf numFmtId="43" fontId="16" fillId="19" borderId="36" xfId="1" applyFont="1" applyFill="1" applyBorder="1"/>
    <xf numFmtId="10" fontId="16" fillId="19" borderId="36" xfId="2" applyNumberFormat="1" applyFont="1" applyFill="1" applyBorder="1"/>
    <xf numFmtId="0" fontId="16" fillId="19" borderId="37" xfId="0" applyFont="1" applyFill="1" applyBorder="1" applyAlignment="1">
      <alignment horizontal="center"/>
    </xf>
    <xf numFmtId="0" fontId="23" fillId="19" borderId="37" xfId="0" applyFont="1" applyFill="1" applyBorder="1"/>
    <xf numFmtId="43" fontId="16" fillId="19" borderId="37" xfId="1" applyFont="1" applyFill="1" applyBorder="1"/>
    <xf numFmtId="10" fontId="16" fillId="19" borderId="37" xfId="2" applyNumberFormat="1" applyFont="1" applyFill="1" applyBorder="1"/>
    <xf numFmtId="0" fontId="16" fillId="19" borderId="38" xfId="0" applyFont="1" applyFill="1" applyBorder="1" applyAlignment="1">
      <alignment horizontal="center"/>
    </xf>
    <xf numFmtId="0" fontId="23" fillId="19" borderId="38" xfId="0" applyFont="1" applyFill="1" applyBorder="1"/>
    <xf numFmtId="43" fontId="16" fillId="19" borderId="38" xfId="1" applyFont="1" applyFill="1" applyBorder="1"/>
    <xf numFmtId="10" fontId="16" fillId="19" borderId="38" xfId="2" applyNumberFormat="1" applyFont="1" applyFill="1" applyBorder="1"/>
    <xf numFmtId="10" fontId="12" fillId="0" borderId="36" xfId="2" applyNumberFormat="1" applyFont="1" applyFill="1" applyBorder="1"/>
    <xf numFmtId="43" fontId="16" fillId="0" borderId="38" xfId="1" applyFont="1" applyFill="1" applyBorder="1"/>
    <xf numFmtId="0" fontId="51" fillId="0" borderId="37" xfId="0" applyFont="1" applyBorder="1" applyAlignment="1">
      <alignment horizontal="right"/>
    </xf>
    <xf numFmtId="0" fontId="51" fillId="0" borderId="38" xfId="0" applyFont="1" applyBorder="1" applyAlignment="1">
      <alignment horizontal="right"/>
    </xf>
    <xf numFmtId="0" fontId="5" fillId="21" borderId="36" xfId="3" quotePrefix="1" applyFont="1" applyFill="1" applyBorder="1" applyAlignment="1">
      <alignment horizontal="center"/>
    </xf>
    <xf numFmtId="0" fontId="23" fillId="21" borderId="36" xfId="0" applyFont="1" applyFill="1" applyBorder="1"/>
    <xf numFmtId="43" fontId="16" fillId="21" borderId="36" xfId="1" applyFont="1" applyFill="1" applyBorder="1"/>
    <xf numFmtId="10" fontId="16" fillId="21" borderId="36" xfId="2" applyNumberFormat="1" applyFont="1" applyFill="1" applyBorder="1"/>
    <xf numFmtId="0" fontId="16" fillId="21" borderId="38" xfId="0" applyFont="1" applyFill="1" applyBorder="1" applyAlignment="1">
      <alignment horizontal="center"/>
    </xf>
    <xf numFmtId="0" fontId="23" fillId="21" borderId="38" xfId="0" applyFont="1" applyFill="1" applyBorder="1"/>
    <xf numFmtId="43" fontId="16" fillId="21" borderId="38" xfId="1" applyFont="1" applyFill="1" applyBorder="1"/>
    <xf numFmtId="10" fontId="16" fillId="21" borderId="38" xfId="2" applyNumberFormat="1" applyFont="1" applyFill="1" applyBorder="1"/>
    <xf numFmtId="0" fontId="89" fillId="0" borderId="0" xfId="53" applyFont="1" applyAlignment="1">
      <alignment horizontal="left" vertical="center" wrapText="1"/>
    </xf>
    <xf numFmtId="0" fontId="90" fillId="0" borderId="0" xfId="0" applyFont="1" applyAlignment="1">
      <alignment horizontal="center" vertical="center" wrapText="1"/>
    </xf>
    <xf numFmtId="0" fontId="91" fillId="0" borderId="0" xfId="0" applyFont="1"/>
    <xf numFmtId="0" fontId="91" fillId="0" borderId="0" xfId="0" applyFont="1" applyAlignment="1">
      <alignment vertical="center" wrapText="1"/>
    </xf>
    <xf numFmtId="0" fontId="0" fillId="0" borderId="6" xfId="0" applyBorder="1" applyAlignment="1">
      <alignment horizontal="center"/>
    </xf>
    <xf numFmtId="0" fontId="0" fillId="0" borderId="6" xfId="0" applyBorder="1" applyAlignment="1">
      <alignment horizontal="center" vertical="center" wrapText="1"/>
    </xf>
    <xf numFmtId="165" fontId="0" fillId="0" borderId="6" xfId="0" applyNumberFormat="1" applyBorder="1"/>
    <xf numFmtId="0" fontId="0" fillId="16" borderId="6" xfId="0" applyFill="1" applyBorder="1" applyAlignment="1">
      <alignment horizontal="center" vertical="center" wrapText="1"/>
    </xf>
    <xf numFmtId="165" fontId="0" fillId="16" borderId="6" xfId="0" applyNumberFormat="1" applyFill="1" applyBorder="1"/>
    <xf numFmtId="0" fontId="12" fillId="0" borderId="0" xfId="0" applyFont="1" applyAlignment="1">
      <alignment horizontal="center"/>
    </xf>
    <xf numFmtId="165" fontId="12" fillId="15" borderId="0" xfId="1" applyNumberFormat="1" applyFont="1" applyFill="1" applyBorder="1" applyAlignment="1">
      <alignment horizontal="center" vertical="center" wrapText="1"/>
    </xf>
    <xf numFmtId="165" fontId="12" fillId="15" borderId="5" xfId="1" applyNumberFormat="1" applyFont="1" applyFill="1" applyBorder="1" applyAlignment="1">
      <alignment horizontal="center" vertical="center" wrapText="1"/>
    </xf>
    <xf numFmtId="0" fontId="2" fillId="0" borderId="6" xfId="0" applyFont="1" applyBorder="1" applyAlignment="1">
      <alignment horizontal="center" vertical="center" wrapText="1"/>
    </xf>
    <xf numFmtId="0" fontId="0" fillId="0" borderId="6" xfId="0" applyBorder="1" applyAlignment="1">
      <alignment horizontal="center" wrapText="1"/>
    </xf>
    <xf numFmtId="0" fontId="0" fillId="0" borderId="6" xfId="0" applyBorder="1" applyAlignment="1">
      <alignment horizontal="center"/>
    </xf>
    <xf numFmtId="0" fontId="12" fillId="0" borderId="6" xfId="0" applyFont="1" applyBorder="1" applyAlignment="1">
      <alignment horizontal="center" vertical="center"/>
    </xf>
    <xf numFmtId="0" fontId="32" fillId="0" borderId="7" xfId="0" applyFont="1" applyBorder="1" applyAlignment="1">
      <alignment horizontal="center" vertical="center"/>
    </xf>
    <xf numFmtId="165" fontId="32" fillId="0" borderId="7" xfId="1" applyNumberFormat="1" applyFont="1" applyBorder="1" applyAlignment="1">
      <alignment horizontal="center" vertical="center"/>
    </xf>
    <xf numFmtId="0" fontId="12" fillId="22" borderId="6" xfId="0" applyFont="1" applyFill="1" applyBorder="1" applyAlignment="1">
      <alignment horizontal="center"/>
    </xf>
    <xf numFmtId="0" fontId="12" fillId="0" borderId="7" xfId="0" applyFont="1" applyBorder="1" applyAlignment="1">
      <alignment horizontal="center" vertical="center"/>
    </xf>
    <xf numFmtId="165" fontId="12" fillId="0" borderId="7" xfId="1" applyNumberFormat="1"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12"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9" xfId="0" applyFont="1" applyBorder="1" applyAlignment="1">
      <alignment horizontal="center" vertical="center"/>
    </xf>
    <xf numFmtId="0" fontId="12" fillId="16" borderId="7" xfId="0" applyFont="1" applyFill="1" applyBorder="1" applyAlignment="1">
      <alignment horizontal="center" vertical="center"/>
    </xf>
    <xf numFmtId="0" fontId="8" fillId="15" borderId="6" xfId="0" applyFont="1" applyFill="1" applyBorder="1" applyAlignment="1">
      <alignment horizontal="center"/>
    </xf>
    <xf numFmtId="0" fontId="15" fillId="15" borderId="7" xfId="0" applyFont="1" applyFill="1" applyBorder="1" applyAlignment="1">
      <alignment horizontal="center" vertical="center" wrapText="1"/>
    </xf>
    <xf numFmtId="0" fontId="15" fillId="15" borderId="8" xfId="0" applyFont="1" applyFill="1" applyBorder="1" applyAlignment="1">
      <alignment horizontal="center" vertical="center" wrapText="1"/>
    </xf>
    <xf numFmtId="0" fontId="15" fillId="15" borderId="10" xfId="0" applyFont="1" applyFill="1" applyBorder="1" applyAlignment="1">
      <alignment horizontal="center" vertical="center"/>
    </xf>
    <xf numFmtId="0" fontId="15" fillId="15" borderId="13" xfId="0" applyFont="1" applyFill="1" applyBorder="1" applyAlignment="1">
      <alignment horizontal="center" vertical="center"/>
    </xf>
    <xf numFmtId="0" fontId="12" fillId="0" borderId="6" xfId="0" applyFont="1" applyBorder="1" applyAlignment="1">
      <alignment horizontal="center" vertical="center" wrapText="1"/>
    </xf>
    <xf numFmtId="0" fontId="12" fillId="15" borderId="2" xfId="0" applyFont="1" applyFill="1" applyBorder="1" applyAlignment="1">
      <alignment horizontal="center" vertical="center"/>
    </xf>
    <xf numFmtId="0" fontId="12" fillId="15" borderId="12" xfId="0" applyFont="1" applyFill="1" applyBorder="1" applyAlignment="1">
      <alignment horizontal="center" vertical="center"/>
    </xf>
    <xf numFmtId="0" fontId="12" fillId="15" borderId="15" xfId="0" applyFont="1" applyFill="1" applyBorder="1" applyAlignment="1">
      <alignment horizontal="center" vertical="center"/>
    </xf>
    <xf numFmtId="0" fontId="12" fillId="15" borderId="16" xfId="0" applyFont="1" applyFill="1" applyBorder="1" applyAlignment="1">
      <alignment horizontal="center" vertical="center"/>
    </xf>
    <xf numFmtId="0" fontId="12" fillId="15" borderId="4" xfId="0" applyFont="1" applyFill="1" applyBorder="1" applyAlignment="1">
      <alignment horizontal="center" vertical="center"/>
    </xf>
    <xf numFmtId="0" fontId="12" fillId="15" borderId="9" xfId="0" applyFont="1" applyFill="1" applyBorder="1" applyAlignment="1">
      <alignment horizontal="center" vertical="center"/>
    </xf>
    <xf numFmtId="0" fontId="12" fillId="17" borderId="7" xfId="0" applyFont="1" applyFill="1" applyBorder="1" applyAlignment="1">
      <alignment horizontal="center" vertical="center"/>
    </xf>
    <xf numFmtId="0" fontId="12" fillId="17" borderId="14" xfId="0" applyFont="1" applyFill="1" applyBorder="1" applyAlignment="1">
      <alignment horizontal="center" vertical="center"/>
    </xf>
    <xf numFmtId="0" fontId="12" fillId="17" borderId="8" xfId="0" applyFont="1" applyFill="1" applyBorder="1" applyAlignment="1">
      <alignment horizontal="center" vertical="center"/>
    </xf>
    <xf numFmtId="0" fontId="12" fillId="17" borderId="2" xfId="0" applyFont="1" applyFill="1" applyBorder="1" applyAlignment="1">
      <alignment horizontal="center" vertical="center"/>
    </xf>
    <xf numFmtId="0" fontId="12" fillId="17" borderId="12" xfId="0" applyFont="1" applyFill="1" applyBorder="1" applyAlignment="1">
      <alignment horizontal="center" vertical="center"/>
    </xf>
    <xf numFmtId="0" fontId="12" fillId="17" borderId="15" xfId="0" applyFont="1" applyFill="1" applyBorder="1" applyAlignment="1">
      <alignment horizontal="center" vertical="center"/>
    </xf>
    <xf numFmtId="0" fontId="12" fillId="17" borderId="16" xfId="0" applyFont="1" applyFill="1" applyBorder="1" applyAlignment="1">
      <alignment horizontal="center" vertical="center"/>
    </xf>
    <xf numFmtId="0" fontId="12" fillId="17" borderId="4" xfId="0" applyFont="1" applyFill="1" applyBorder="1" applyAlignment="1">
      <alignment horizontal="center" vertical="center"/>
    </xf>
    <xf numFmtId="0" fontId="12" fillId="17"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3" xfId="0" applyFont="1" applyBorder="1" applyAlignment="1">
      <alignment horizontal="center" vertical="center"/>
    </xf>
    <xf numFmtId="0" fontId="12" fillId="36" borderId="6" xfId="0" applyFont="1" applyFill="1" applyBorder="1" applyAlignment="1">
      <alignment horizontal="center" vertical="center"/>
    </xf>
    <xf numFmtId="0" fontId="12" fillId="36" borderId="10" xfId="0" applyFont="1" applyFill="1" applyBorder="1" applyAlignment="1">
      <alignment horizontal="center" vertical="center"/>
    </xf>
    <xf numFmtId="0" fontId="12" fillId="36" borderId="11" xfId="0" applyFont="1" applyFill="1" applyBorder="1" applyAlignment="1">
      <alignment horizontal="center" vertical="center"/>
    </xf>
    <xf numFmtId="0" fontId="12" fillId="36" borderId="7" xfId="0" applyFont="1" applyFill="1" applyBorder="1" applyAlignment="1">
      <alignment horizontal="center" vertical="center"/>
    </xf>
    <xf numFmtId="0" fontId="12" fillId="36" borderId="8" xfId="0" applyFont="1" applyFill="1" applyBorder="1" applyAlignment="1">
      <alignment horizontal="center" vertical="center"/>
    </xf>
    <xf numFmtId="0" fontId="12" fillId="36" borderId="7" xfId="0" applyFont="1" applyFill="1" applyBorder="1" applyAlignment="1">
      <alignment horizontal="center" vertical="center" wrapText="1"/>
    </xf>
    <xf numFmtId="0" fontId="12" fillId="36" borderId="8" xfId="0" applyFont="1" applyFill="1" applyBorder="1" applyAlignment="1">
      <alignment horizontal="center" vertical="center" wrapText="1"/>
    </xf>
    <xf numFmtId="0" fontId="12" fillId="36" borderId="13" xfId="0" applyFont="1" applyFill="1" applyBorder="1" applyAlignment="1">
      <alignment horizontal="center" vertical="center"/>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8" xfId="0" applyFont="1" applyBorder="1" applyAlignment="1">
      <alignment horizontal="center" vertical="center"/>
    </xf>
    <xf numFmtId="9" fontId="12" fillId="0" borderId="45" xfId="0" applyNumberFormat="1" applyFont="1" applyBorder="1" applyAlignment="1">
      <alignment horizontal="center" vertical="center" wrapText="1"/>
    </xf>
    <xf numFmtId="9" fontId="12" fillId="0" borderId="40" xfId="0" applyNumberFormat="1" applyFont="1" applyBorder="1" applyAlignment="1">
      <alignment horizontal="center" vertical="center" wrapText="1"/>
    </xf>
    <xf numFmtId="9" fontId="12" fillId="0" borderId="42" xfId="0" applyNumberFormat="1" applyFont="1" applyBorder="1" applyAlignment="1">
      <alignment horizontal="center" vertical="center" wrapText="1"/>
    </xf>
    <xf numFmtId="9" fontId="12" fillId="0" borderId="41" xfId="0" applyNumberFormat="1" applyFont="1" applyBorder="1" applyAlignment="1">
      <alignment horizontal="center" vertical="center" wrapText="1"/>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12" fillId="18" borderId="10" xfId="0" applyFont="1" applyFill="1" applyBorder="1" applyAlignment="1">
      <alignment horizontal="center" vertical="center"/>
    </xf>
    <xf numFmtId="0" fontId="12" fillId="18" borderId="13" xfId="0" applyFont="1" applyFill="1" applyBorder="1" applyAlignment="1">
      <alignment horizontal="center" vertical="center"/>
    </xf>
    <xf numFmtId="0" fontId="12" fillId="0" borderId="10" xfId="0" applyFont="1" applyBorder="1" applyAlignment="1">
      <alignment horizontal="center" vertical="center" wrapText="1"/>
    </xf>
    <xf numFmtId="0" fontId="12" fillId="0" borderId="13" xfId="0" applyFont="1" applyBorder="1" applyAlignment="1">
      <alignment horizontal="center" vertical="center" wrapText="1"/>
    </xf>
    <xf numFmtId="9" fontId="12" fillId="0" borderId="10" xfId="2" applyFont="1" applyBorder="1" applyAlignment="1">
      <alignment horizontal="center" vertical="center" wrapText="1"/>
    </xf>
    <xf numFmtId="0" fontId="32" fillId="0" borderId="13" xfId="0" applyFont="1" applyBorder="1" applyAlignment="1">
      <alignment horizontal="center" vertical="center" wrapText="1"/>
    </xf>
    <xf numFmtId="9" fontId="12" fillId="0" borderId="44" xfId="0" applyNumberFormat="1" applyFont="1" applyBorder="1" applyAlignment="1">
      <alignment horizontal="center" vertical="center" wrapText="1"/>
    </xf>
    <xf numFmtId="9" fontId="12" fillId="0" borderId="39" xfId="0" applyNumberFormat="1" applyFont="1" applyBorder="1" applyAlignment="1">
      <alignment horizontal="center" vertical="center" wrapText="1"/>
    </xf>
    <xf numFmtId="165" fontId="32" fillId="0" borderId="10" xfId="1" applyNumberFormat="1" applyFont="1" applyBorder="1" applyAlignment="1">
      <alignment horizontal="center"/>
    </xf>
    <xf numFmtId="165" fontId="32" fillId="0" borderId="13" xfId="1" applyNumberFormat="1" applyFont="1" applyBorder="1" applyAlignment="1">
      <alignment horizontal="center"/>
    </xf>
    <xf numFmtId="165" fontId="16" fillId="15" borderId="0" xfId="1" applyNumberFormat="1" applyFont="1" applyFill="1" applyBorder="1" applyAlignment="1">
      <alignment horizontal="center" vertical="center" wrapText="1"/>
    </xf>
    <xf numFmtId="165" fontId="16" fillId="15" borderId="5" xfId="1" applyNumberFormat="1" applyFont="1" applyFill="1" applyBorder="1" applyAlignment="1">
      <alignment horizontal="center" vertical="center" wrapText="1"/>
    </xf>
    <xf numFmtId="0" fontId="12" fillId="0" borderId="10" xfId="0" applyFont="1" applyBorder="1" applyAlignment="1">
      <alignment horizontal="center"/>
    </xf>
    <xf numFmtId="0" fontId="12" fillId="0" borderId="11" xfId="0" applyFont="1" applyBorder="1" applyAlignment="1">
      <alignment horizontal="center"/>
    </xf>
    <xf numFmtId="0" fontId="12" fillId="0" borderId="13" xfId="0" applyFont="1" applyBorder="1" applyAlignment="1">
      <alignment horizontal="center"/>
    </xf>
    <xf numFmtId="0" fontId="78" fillId="0" borderId="10" xfId="0" applyFont="1" applyBorder="1" applyAlignment="1">
      <alignment horizontal="center"/>
    </xf>
    <xf numFmtId="0" fontId="78" fillId="0" borderId="11" xfId="0" applyFont="1" applyBorder="1" applyAlignment="1">
      <alignment horizontal="center"/>
    </xf>
    <xf numFmtId="0" fontId="78" fillId="0" borderId="13" xfId="0" applyFont="1" applyBorder="1" applyAlignment="1">
      <alignment horizontal="center"/>
    </xf>
    <xf numFmtId="0" fontId="78" fillId="0" borderId="10" xfId="0" applyFont="1" applyBorder="1" applyAlignment="1">
      <alignment horizontal="left"/>
    </xf>
    <xf numFmtId="0" fontId="78" fillId="0" borderId="11" xfId="0" applyFont="1" applyBorder="1" applyAlignment="1">
      <alignment horizontal="left"/>
    </xf>
    <xf numFmtId="0" fontId="78" fillId="0" borderId="13" xfId="0" applyFont="1" applyBorder="1" applyAlignment="1">
      <alignment horizontal="left"/>
    </xf>
    <xf numFmtId="43" fontId="34" fillId="22" borderId="37" xfId="1" applyFont="1" applyFill="1" applyBorder="1" applyAlignment="1">
      <alignment horizontal="left" vertical="center"/>
    </xf>
    <xf numFmtId="43" fontId="34" fillId="22" borderId="38" xfId="1" applyFont="1" applyFill="1" applyBorder="1" applyAlignment="1">
      <alignment horizontal="left" vertical="center"/>
    </xf>
    <xf numFmtId="0" fontId="12" fillId="0" borderId="6" xfId="0" applyFont="1" applyBorder="1" applyAlignment="1">
      <alignment horizontal="center"/>
    </xf>
    <xf numFmtId="43" fontId="34" fillId="22" borderId="36" xfId="1" applyFont="1" applyFill="1" applyBorder="1" applyAlignment="1">
      <alignment horizontal="left" vertical="center"/>
    </xf>
    <xf numFmtId="0" fontId="32" fillId="0" borderId="6" xfId="0" applyFont="1" applyBorder="1" applyAlignment="1">
      <alignment horizontal="center" vertical="center"/>
    </xf>
    <xf numFmtId="0" fontId="32" fillId="0" borderId="10" xfId="0" applyFont="1" applyBorder="1" applyAlignment="1">
      <alignment horizontal="center"/>
    </xf>
    <xf numFmtId="0" fontId="32" fillId="0" borderId="13" xfId="0" applyFont="1" applyBorder="1" applyAlignment="1">
      <alignment horizontal="center"/>
    </xf>
    <xf numFmtId="0" fontId="72" fillId="0" borderId="54" xfId="0" applyFont="1" applyBorder="1" applyAlignment="1">
      <alignment horizontal="left" vertical="center"/>
    </xf>
    <xf numFmtId="0" fontId="72" fillId="0" borderId="55" xfId="0" applyFont="1" applyBorder="1" applyAlignment="1">
      <alignment horizontal="left" vertical="center"/>
    </xf>
    <xf numFmtId="0" fontId="72" fillId="0" borderId="56" xfId="0" applyFont="1" applyBorder="1" applyAlignment="1">
      <alignment horizontal="left" vertical="center"/>
    </xf>
    <xf numFmtId="0" fontId="34" fillId="22" borderId="57" xfId="0" applyFont="1" applyFill="1" applyBorder="1" applyAlignment="1">
      <alignment horizontal="left" vertical="center"/>
    </xf>
    <xf numFmtId="0" fontId="34" fillId="22" borderId="58" xfId="0" applyFont="1" applyFill="1" applyBorder="1" applyAlignment="1">
      <alignment horizontal="left" vertical="center"/>
    </xf>
    <xf numFmtId="0" fontId="34" fillId="22" borderId="59" xfId="0" applyFont="1" applyFill="1" applyBorder="1" applyAlignment="1">
      <alignment horizontal="left" vertical="center"/>
    </xf>
    <xf numFmtId="0" fontId="34" fillId="22" borderId="51" xfId="0" applyFont="1" applyFill="1" applyBorder="1" applyAlignment="1">
      <alignment horizontal="left" vertical="center"/>
    </xf>
    <xf numFmtId="0" fontId="34" fillId="22" borderId="52" xfId="0" applyFont="1" applyFill="1" applyBorder="1" applyAlignment="1">
      <alignment horizontal="left" vertical="center"/>
    </xf>
    <xf numFmtId="0" fontId="34" fillId="22" borderId="53" xfId="0" applyFont="1" applyFill="1" applyBorder="1" applyAlignment="1">
      <alignment horizontal="left" vertical="center"/>
    </xf>
    <xf numFmtId="0" fontId="34" fillId="22" borderId="51" xfId="0" applyFont="1" applyFill="1" applyBorder="1" applyAlignment="1">
      <alignment horizontal="left" vertical="center" wrapText="1"/>
    </xf>
    <xf numFmtId="0" fontId="34" fillId="22" borderId="52" xfId="0" applyFont="1" applyFill="1" applyBorder="1" applyAlignment="1">
      <alignment horizontal="left" vertical="center" wrapText="1"/>
    </xf>
    <xf numFmtId="0" fontId="34" fillId="22" borderId="53" xfId="0" applyFont="1" applyFill="1" applyBorder="1" applyAlignment="1">
      <alignment horizontal="left" vertical="center" wrapText="1"/>
    </xf>
    <xf numFmtId="0" fontId="34" fillId="22" borderId="54" xfId="0" applyFont="1" applyFill="1" applyBorder="1" applyAlignment="1">
      <alignment horizontal="left" vertical="center" wrapText="1"/>
    </xf>
    <xf numFmtId="0" fontId="34" fillId="22" borderId="55" xfId="0" applyFont="1" applyFill="1" applyBorder="1" applyAlignment="1">
      <alignment horizontal="left" vertical="center" wrapText="1"/>
    </xf>
    <xf numFmtId="0" fontId="34" fillId="22" borderId="56" xfId="0" applyFont="1" applyFill="1" applyBorder="1" applyAlignment="1">
      <alignment horizontal="left" vertical="center" wrapText="1"/>
    </xf>
    <xf numFmtId="0" fontId="88" fillId="0" borderId="20" xfId="0" applyFont="1" applyBorder="1" applyAlignment="1">
      <alignment horizontal="center"/>
    </xf>
    <xf numFmtId="0" fontId="88" fillId="0" borderId="19" xfId="0" applyFont="1" applyBorder="1" applyAlignment="1">
      <alignment horizontal="center"/>
    </xf>
    <xf numFmtId="0" fontId="88" fillId="0" borderId="18" xfId="0" applyFont="1" applyBorder="1" applyAlignment="1">
      <alignment horizontal="center"/>
    </xf>
    <xf numFmtId="0" fontId="12" fillId="0" borderId="48" xfId="0" applyFont="1" applyBorder="1" applyAlignment="1">
      <alignment horizontal="center"/>
    </xf>
    <xf numFmtId="0" fontId="12" fillId="0" borderId="49" xfId="0" applyFont="1" applyBorder="1" applyAlignment="1">
      <alignment horizontal="center"/>
    </xf>
    <xf numFmtId="0" fontId="12" fillId="0" borderId="50" xfId="0" applyFont="1" applyBorder="1" applyAlignment="1">
      <alignment horizontal="center"/>
    </xf>
    <xf numFmtId="0" fontId="25" fillId="0" borderId="16" xfId="0" applyFont="1" applyBorder="1" applyAlignment="1">
      <alignment horizontal="center" wrapText="1"/>
    </xf>
    <xf numFmtId="0" fontId="63" fillId="28" borderId="10" xfId="0" applyFont="1" applyFill="1" applyBorder="1" applyAlignment="1">
      <alignment horizontal="center" wrapText="1"/>
    </xf>
    <xf numFmtId="0" fontId="63" fillId="28" borderId="13" xfId="0" applyFont="1" applyFill="1" applyBorder="1" applyAlignment="1">
      <alignment horizontal="center" wrapText="1"/>
    </xf>
    <xf numFmtId="0" fontId="8" fillId="0" borderId="10" xfId="0" applyFont="1" applyBorder="1" applyAlignment="1">
      <alignment horizontal="center" wrapText="1"/>
    </xf>
    <xf numFmtId="0" fontId="8" fillId="0" borderId="13" xfId="0" applyFont="1" applyBorder="1" applyAlignment="1">
      <alignment horizontal="center" wrapText="1"/>
    </xf>
    <xf numFmtId="0" fontId="59" fillId="0" borderId="6" xfId="0" applyFont="1" applyBorder="1" applyAlignment="1">
      <alignment horizontal="center"/>
    </xf>
    <xf numFmtId="165" fontId="58" fillId="0" borderId="6" xfId="1" applyNumberFormat="1" applyFont="1" applyBorder="1" applyAlignment="1">
      <alignment horizontal="center" vertical="center"/>
    </xf>
    <xf numFmtId="0" fontId="58"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165" fontId="58" fillId="0" borderId="7" xfId="1" applyNumberFormat="1" applyFont="1" applyBorder="1" applyAlignment="1">
      <alignment horizontal="center" vertical="center"/>
    </xf>
    <xf numFmtId="165" fontId="8" fillId="0" borderId="42" xfId="0" applyNumberFormat="1" applyFont="1" applyBorder="1" applyAlignment="1">
      <alignment horizontal="center"/>
    </xf>
    <xf numFmtId="165" fontId="8" fillId="0" borderId="43" xfId="0" applyNumberFormat="1" applyFont="1" applyBorder="1" applyAlignment="1">
      <alignment horizontal="center"/>
    </xf>
    <xf numFmtId="165" fontId="8" fillId="0" borderId="41" xfId="0" applyNumberFormat="1" applyFont="1" applyBorder="1" applyAlignment="1">
      <alignment horizontal="center"/>
    </xf>
    <xf numFmtId="165" fontId="15" fillId="0" borderId="10" xfId="0" applyNumberFormat="1" applyFont="1" applyBorder="1" applyAlignment="1">
      <alignment horizontal="center"/>
    </xf>
    <xf numFmtId="165" fontId="15" fillId="0" borderId="11" xfId="0" applyNumberFormat="1" applyFont="1" applyBorder="1" applyAlignment="1">
      <alignment horizontal="center"/>
    </xf>
    <xf numFmtId="165" fontId="15" fillId="0" borderId="13" xfId="0" applyNumberFormat="1" applyFont="1" applyBorder="1" applyAlignment="1">
      <alignment horizontal="center"/>
    </xf>
    <xf numFmtId="165" fontId="8" fillId="0" borderId="44" xfId="0" applyNumberFormat="1" applyFont="1" applyBorder="1" applyAlignment="1">
      <alignment horizontal="center"/>
    </xf>
    <xf numFmtId="165" fontId="8" fillId="0" borderId="46" xfId="0" applyNumberFormat="1" applyFont="1" applyBorder="1" applyAlignment="1">
      <alignment horizontal="center"/>
    </xf>
    <xf numFmtId="165" fontId="8" fillId="0" borderId="39" xfId="0" applyNumberFormat="1" applyFont="1" applyBorder="1" applyAlignment="1">
      <alignment horizontal="center"/>
    </xf>
    <xf numFmtId="165" fontId="8" fillId="0" borderId="45" xfId="0" applyNumberFormat="1" applyFont="1" applyBorder="1" applyAlignment="1">
      <alignment horizontal="center"/>
    </xf>
    <xf numFmtId="165" fontId="8" fillId="0" borderId="47" xfId="0" applyNumberFormat="1" applyFont="1" applyBorder="1" applyAlignment="1">
      <alignment horizontal="center"/>
    </xf>
    <xf numFmtId="165" fontId="8" fillId="0" borderId="40" xfId="0" applyNumberFormat="1" applyFont="1" applyBorder="1" applyAlignment="1">
      <alignment horizontal="center"/>
    </xf>
    <xf numFmtId="165" fontId="8" fillId="0" borderId="10" xfId="0" applyNumberFormat="1" applyFont="1" applyBorder="1" applyAlignment="1">
      <alignment horizontal="center"/>
    </xf>
    <xf numFmtId="165" fontId="8" fillId="0" borderId="11" xfId="0" applyNumberFormat="1" applyFont="1" applyBorder="1" applyAlignment="1">
      <alignment horizontal="center"/>
    </xf>
    <xf numFmtId="165" fontId="8" fillId="0" borderId="13" xfId="0" applyNumberFormat="1" applyFont="1" applyBorder="1" applyAlignment="1">
      <alignment horizontal="center"/>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10" xfId="0" applyFont="1" applyBorder="1" applyAlignment="1">
      <alignment horizontal="center" vertical="center"/>
    </xf>
    <xf numFmtId="0" fontId="15" fillId="0" borderId="13" xfId="0" applyFont="1" applyBorder="1" applyAlignment="1">
      <alignment horizontal="center" vertical="center"/>
    </xf>
    <xf numFmtId="0" fontId="15" fillId="0" borderId="10" xfId="0" applyFont="1" applyBorder="1" applyAlignment="1">
      <alignment horizontal="center" vertical="center" wrapText="1"/>
    </xf>
    <xf numFmtId="0" fontId="15" fillId="0" borderId="13" xfId="0" applyFont="1" applyBorder="1" applyAlignment="1">
      <alignment horizontal="center" vertical="center" wrapText="1"/>
    </xf>
    <xf numFmtId="0" fontId="8" fillId="0" borderId="6" xfId="0" applyFont="1" applyBorder="1" applyAlignment="1">
      <alignment horizontal="center"/>
    </xf>
    <xf numFmtId="0" fontId="16" fillId="0" borderId="10" xfId="0" applyFont="1" applyBorder="1" applyAlignment="1">
      <alignment horizontal="center" vertical="center"/>
    </xf>
    <xf numFmtId="0" fontId="16" fillId="0" borderId="13"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68" fillId="0" borderId="0" xfId="0" applyFont="1" applyAlignment="1">
      <alignment horizontal="center"/>
    </xf>
    <xf numFmtId="0" fontId="65" fillId="0" borderId="0" xfId="0" applyFont="1" applyAlignment="1">
      <alignment horizontal="center"/>
    </xf>
    <xf numFmtId="0" fontId="66" fillId="0" borderId="0" xfId="0" applyFont="1" applyAlignment="1">
      <alignment horizontal="center"/>
    </xf>
    <xf numFmtId="0" fontId="66" fillId="0" borderId="0" xfId="0" applyFont="1" applyAlignment="1">
      <alignment horizontal="left"/>
    </xf>
    <xf numFmtId="0" fontId="66" fillId="0" borderId="3" xfId="0" applyFont="1" applyBorder="1" applyAlignment="1">
      <alignment horizontal="center"/>
    </xf>
    <xf numFmtId="0" fontId="67" fillId="0" borderId="0" xfId="0" applyFont="1" applyAlignment="1">
      <alignment horizontal="center"/>
    </xf>
    <xf numFmtId="0" fontId="8" fillId="0" borderId="31"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35" xfId="0" applyFont="1" applyBorder="1" applyAlignment="1">
      <alignment horizontal="center" vertical="center" wrapText="1"/>
    </xf>
    <xf numFmtId="0" fontId="13" fillId="0" borderId="0" xfId="0" applyFont="1" applyAlignment="1">
      <alignment horizontal="center"/>
    </xf>
    <xf numFmtId="0" fontId="8" fillId="0" borderId="31" xfId="0" applyFont="1" applyBorder="1" applyAlignment="1">
      <alignment horizontal="center" vertical="center"/>
    </xf>
    <xf numFmtId="0" fontId="8" fillId="0" borderId="33" xfId="0" applyFont="1" applyBorder="1" applyAlignment="1">
      <alignment horizontal="center" vertical="center"/>
    </xf>
  </cellXfs>
  <cellStyles count="57">
    <cellStyle name="_x000d__x000a_JournalTemplate=C:\COMFO\CTALK\JOURSTD.TPL_x000d__x000a_LbStateAddress=3 3 0 251 1 89 2 311_x000d__x000a_LbStateJou 3" xfId="3" xr:uid="{00000000-0005-0000-0000-000000000000}"/>
    <cellStyle name="20% - Accent1 2" xfId="46" xr:uid="{00000000-0005-0000-0000-000001000000}"/>
    <cellStyle name="20% - Accent2 2" xfId="45" xr:uid="{00000000-0005-0000-0000-000002000000}"/>
    <cellStyle name="20% - Accent3 2" xfId="44" xr:uid="{00000000-0005-0000-0000-000003000000}"/>
    <cellStyle name="20% - Accent4 2" xfId="43" xr:uid="{00000000-0005-0000-0000-000004000000}"/>
    <cellStyle name="20% - Accent5 2" xfId="42" xr:uid="{00000000-0005-0000-0000-000005000000}"/>
    <cellStyle name="20% - Accent6 2" xfId="41" xr:uid="{00000000-0005-0000-0000-000006000000}"/>
    <cellStyle name="40% - Accent1 2" xfId="40" xr:uid="{00000000-0005-0000-0000-000007000000}"/>
    <cellStyle name="40% - Accent2 2" xfId="39" xr:uid="{00000000-0005-0000-0000-000008000000}"/>
    <cellStyle name="40% - Accent3 2" xfId="38" xr:uid="{00000000-0005-0000-0000-000009000000}"/>
    <cellStyle name="40% - Accent4 2" xfId="37" xr:uid="{00000000-0005-0000-0000-00000A000000}"/>
    <cellStyle name="40% - Accent5 2" xfId="33" xr:uid="{00000000-0005-0000-0000-00000B000000}"/>
    <cellStyle name="40% - Accent6 2" xfId="36" xr:uid="{00000000-0005-0000-0000-00000C000000}"/>
    <cellStyle name="Comma" xfId="1" builtinId="3"/>
    <cellStyle name="Comma 100" xfId="49" xr:uid="{00000000-0005-0000-0000-00000E000000}"/>
    <cellStyle name="Comma 107" xfId="50" xr:uid="{00000000-0005-0000-0000-00000F000000}"/>
    <cellStyle name="Comma 108" xfId="51" xr:uid="{00000000-0005-0000-0000-000010000000}"/>
    <cellStyle name="Comma 185 2" xfId="4" xr:uid="{00000000-0005-0000-0000-000011000000}"/>
    <cellStyle name="Comma 185 5" xfId="5" xr:uid="{00000000-0005-0000-0000-000012000000}"/>
    <cellStyle name="Comma 189" xfId="6" xr:uid="{00000000-0005-0000-0000-000013000000}"/>
    <cellStyle name="Comma 2" xfId="7" xr:uid="{00000000-0005-0000-0000-000014000000}"/>
    <cellStyle name="Comma 2 2" xfId="34" xr:uid="{00000000-0005-0000-0000-000015000000}"/>
    <cellStyle name="Comma 2 2 2" xfId="8" xr:uid="{00000000-0005-0000-0000-000016000000}"/>
    <cellStyle name="Comma 2 3" xfId="35" xr:uid="{00000000-0005-0000-0000-000017000000}"/>
    <cellStyle name="Comma 3" xfId="9" xr:uid="{00000000-0005-0000-0000-000018000000}"/>
    <cellStyle name="Comma 3 2" xfId="10" xr:uid="{00000000-0005-0000-0000-000019000000}"/>
    <cellStyle name="Comma 4" xfId="11" xr:uid="{00000000-0005-0000-0000-00001A000000}"/>
    <cellStyle name="Comma 6" xfId="12" xr:uid="{00000000-0005-0000-0000-00001B000000}"/>
    <cellStyle name="Comma 9" xfId="13" xr:uid="{00000000-0005-0000-0000-00001C000000}"/>
    <cellStyle name="Comma_VIETCOMBANK" xfId="56" xr:uid="{00000000-0005-0000-0000-00001D000000}"/>
    <cellStyle name="Hyperlink" xfId="53" builtinId="8"/>
    <cellStyle name="Normal" xfId="0" builtinId="0"/>
    <cellStyle name="Normal - Style1" xfId="14" xr:uid="{00000000-0005-0000-0000-000020000000}"/>
    <cellStyle name="Normal - Style1 2" xfId="15" xr:uid="{00000000-0005-0000-0000-000021000000}"/>
    <cellStyle name="Normal 100" xfId="16" xr:uid="{00000000-0005-0000-0000-000022000000}"/>
    <cellStyle name="Normal 2" xfId="17" xr:uid="{00000000-0005-0000-0000-000023000000}"/>
    <cellStyle name="Normal 2 2" xfId="18" xr:uid="{00000000-0005-0000-0000-000024000000}"/>
    <cellStyle name="Normal 240" xfId="19" xr:uid="{00000000-0005-0000-0000-000025000000}"/>
    <cellStyle name="Normal 240 3" xfId="20" xr:uid="{00000000-0005-0000-0000-000026000000}"/>
    <cellStyle name="Normal 3" xfId="21" xr:uid="{00000000-0005-0000-0000-000027000000}"/>
    <cellStyle name="Normal 3 2" xfId="22" xr:uid="{00000000-0005-0000-0000-000028000000}"/>
    <cellStyle name="Normal 384" xfId="23" xr:uid="{00000000-0005-0000-0000-000029000000}"/>
    <cellStyle name="Normal 4" xfId="24" xr:uid="{00000000-0005-0000-0000-00002A000000}"/>
    <cellStyle name="Normal 413" xfId="25" xr:uid="{00000000-0005-0000-0000-00002B000000}"/>
    <cellStyle name="Normal 424" xfId="26" xr:uid="{00000000-0005-0000-0000-00002C000000}"/>
    <cellStyle name="Normal 5" xfId="27" xr:uid="{00000000-0005-0000-0000-00002D000000}"/>
    <cellStyle name="Normal 6" xfId="47" xr:uid="{00000000-0005-0000-0000-00002E000000}"/>
    <cellStyle name="Normal 77" xfId="28" xr:uid="{00000000-0005-0000-0000-00002F000000}"/>
    <cellStyle name="Normal 8" xfId="29" xr:uid="{00000000-0005-0000-0000-000030000000}"/>
    <cellStyle name="Normal 81" xfId="52" xr:uid="{00000000-0005-0000-0000-000031000000}"/>
    <cellStyle name="Normal_BAO_CAO_NGAY_24(1).05" xfId="55" xr:uid="{00000000-0005-0000-0000-000032000000}"/>
    <cellStyle name="Normal_Sheet1" xfId="54" xr:uid="{00000000-0005-0000-0000-000033000000}"/>
    <cellStyle name="Note 2" xfId="48" xr:uid="{00000000-0005-0000-0000-000034000000}"/>
    <cellStyle name="Percent" xfId="2" builtinId="5"/>
    <cellStyle name="Percent 10" xfId="30" xr:uid="{00000000-0005-0000-0000-000036000000}"/>
    <cellStyle name="Percent 132" xfId="31" xr:uid="{00000000-0005-0000-0000-000037000000}"/>
    <cellStyle name="Percent 2" xfId="32" xr:uid="{00000000-0005-0000-0000-00003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9525</xdr:colOff>
      <xdr:row>3</xdr:row>
      <xdr:rowOff>9525</xdr:rowOff>
    </xdr:to>
    <xdr:pic>
      <xdr:nvPicPr>
        <xdr:cNvPr id="2" name="Picture 1" descr="https://static.xx.fbcdn.net/rsrc.php/v3/y4/r/-PAXP-deijE.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58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76200</xdr:colOff>
      <xdr:row>22</xdr:row>
      <xdr:rowOff>28575</xdr:rowOff>
    </xdr:from>
    <xdr:to>
      <xdr:col>28</xdr:col>
      <xdr:colOff>495300</xdr:colOff>
      <xdr:row>24</xdr:row>
      <xdr:rowOff>28575</xdr:rowOff>
    </xdr:to>
    <xdr:sp macro="" textlink="">
      <xdr:nvSpPr>
        <xdr:cNvPr id="5" name="Right Arrow 4">
          <a:extLst>
            <a:ext uri="{FF2B5EF4-FFF2-40B4-BE49-F238E27FC236}">
              <a16:creationId xmlns:a16="http://schemas.microsoft.com/office/drawing/2014/main" id="{00000000-0008-0000-0900-000005000000}"/>
            </a:ext>
          </a:extLst>
        </xdr:cNvPr>
        <xdr:cNvSpPr/>
      </xdr:nvSpPr>
      <xdr:spPr>
        <a:xfrm>
          <a:off x="15773400" y="3962400"/>
          <a:ext cx="419100"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76200</xdr:colOff>
      <xdr:row>71</xdr:row>
      <xdr:rowOff>28575</xdr:rowOff>
    </xdr:from>
    <xdr:to>
      <xdr:col>28</xdr:col>
      <xdr:colOff>495300</xdr:colOff>
      <xdr:row>73</xdr:row>
      <xdr:rowOff>28575</xdr:rowOff>
    </xdr:to>
    <xdr:sp macro="" textlink="">
      <xdr:nvSpPr>
        <xdr:cNvPr id="7" name="Right Arrow 6">
          <a:extLst>
            <a:ext uri="{FF2B5EF4-FFF2-40B4-BE49-F238E27FC236}">
              <a16:creationId xmlns:a16="http://schemas.microsoft.com/office/drawing/2014/main" id="{00000000-0008-0000-0900-000007000000}"/>
            </a:ext>
          </a:extLst>
        </xdr:cNvPr>
        <xdr:cNvSpPr/>
      </xdr:nvSpPr>
      <xdr:spPr>
        <a:xfrm>
          <a:off x="16106775" y="19059525"/>
          <a:ext cx="419100" cy="552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76200</xdr:colOff>
      <xdr:row>119</xdr:row>
      <xdr:rowOff>28575</xdr:rowOff>
    </xdr:from>
    <xdr:to>
      <xdr:col>28</xdr:col>
      <xdr:colOff>495300</xdr:colOff>
      <xdr:row>121</xdr:row>
      <xdr:rowOff>28575</xdr:rowOff>
    </xdr:to>
    <xdr:sp macro="" textlink="">
      <xdr:nvSpPr>
        <xdr:cNvPr id="8" name="Right Arrow 7">
          <a:extLst>
            <a:ext uri="{FF2B5EF4-FFF2-40B4-BE49-F238E27FC236}">
              <a16:creationId xmlns:a16="http://schemas.microsoft.com/office/drawing/2014/main" id="{00000000-0008-0000-0900-000008000000}"/>
            </a:ext>
          </a:extLst>
        </xdr:cNvPr>
        <xdr:cNvSpPr/>
      </xdr:nvSpPr>
      <xdr:spPr>
        <a:xfrm>
          <a:off x="18110200" y="16856075"/>
          <a:ext cx="419100" cy="279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UONG%20THI%20HIEP/TRUNG%20NGUYEN%2020-12-2014/CHAM%20CONG/BCC%20T12-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ONG%20THI%20HIEP/TRUNG%20NGUYEN%2020-12-2014/DANH%20SACH%20NHAN%20VIEN/Employee%20Data%20-TNF%20(Hiep)%20-%20CHINH%20SU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C"/>
      <sheetName val="Sheet1"/>
      <sheetName val="Sheet2"/>
      <sheetName val="NV KHÔNG CO CÔNG"/>
      <sheetName val="Sheet3"/>
      <sheetName val="Sheet4"/>
      <sheetName val="TONGCONG"/>
    </sheetNames>
    <sheetDataSet>
      <sheetData sheetId="0" refreshError="1">
        <row r="10">
          <cell r="C10" t="str">
            <v>QUÁN 157 D2</v>
          </cell>
          <cell r="F10" t="str">
            <v>Giờ LV</v>
          </cell>
          <cell r="AK10">
            <v>0</v>
          </cell>
          <cell r="AL10">
            <v>0</v>
          </cell>
          <cell r="AM10">
            <v>0</v>
          </cell>
          <cell r="AN10">
            <v>0</v>
          </cell>
          <cell r="AO10">
            <v>0</v>
          </cell>
          <cell r="AP10">
            <v>0</v>
          </cell>
          <cell r="AQ10">
            <v>0</v>
          </cell>
          <cell r="AR10">
            <v>0</v>
          </cell>
          <cell r="AS10">
            <v>0</v>
          </cell>
          <cell r="AT10">
            <v>0</v>
          </cell>
          <cell r="AU10">
            <v>0</v>
          </cell>
          <cell r="AV10" t="e">
            <v>#REF!</v>
          </cell>
          <cell r="AW10">
            <v>0</v>
          </cell>
          <cell r="BZ10">
            <v>0</v>
          </cell>
          <cell r="CA10">
            <v>0</v>
          </cell>
          <cell r="CE10">
            <v>0</v>
          </cell>
          <cell r="CF10">
            <v>0</v>
          </cell>
          <cell r="CG10" t="b">
            <v>1</v>
          </cell>
          <cell r="CH10">
            <v>0</v>
          </cell>
          <cell r="CI10">
            <v>0</v>
          </cell>
          <cell r="CJ10">
            <v>0</v>
          </cell>
        </row>
        <row r="11">
          <cell r="F11" t="str">
            <v>OT</v>
          </cell>
          <cell r="AT11">
            <v>0</v>
          </cell>
          <cell r="AV11" t="e">
            <v>#REF!</v>
          </cell>
          <cell r="AW11">
            <v>0</v>
          </cell>
          <cell r="CM11">
            <v>18</v>
          </cell>
          <cell r="CN11">
            <v>19</v>
          </cell>
          <cell r="CO11">
            <v>20</v>
          </cell>
          <cell r="CP11">
            <v>24</v>
          </cell>
        </row>
        <row r="12">
          <cell r="B12" t="str">
            <v>EQQ100112</v>
          </cell>
          <cell r="C12" t="str">
            <v>TRỊNH THỊ KIM HẰNG</v>
          </cell>
          <cell r="D12" t="str">
            <v>Fulltime</v>
          </cell>
          <cell r="E12" t="str">
            <v>QUẢN LÝ QUÁN</v>
          </cell>
          <cell r="F12" t="str">
            <v>Giờ LV</v>
          </cell>
          <cell r="G12" t="str">
            <v>off</v>
          </cell>
          <cell r="H12">
            <v>8</v>
          </cell>
          <cell r="I12">
            <v>8</v>
          </cell>
          <cell r="J12">
            <v>8</v>
          </cell>
          <cell r="K12">
            <v>8</v>
          </cell>
          <cell r="L12">
            <v>8</v>
          </cell>
          <cell r="M12" t="str">
            <v>off</v>
          </cell>
          <cell r="N12">
            <v>8</v>
          </cell>
          <cell r="O12">
            <v>8</v>
          </cell>
          <cell r="P12">
            <v>8</v>
          </cell>
          <cell r="Q12">
            <v>8</v>
          </cell>
          <cell r="R12">
            <v>8</v>
          </cell>
          <cell r="S12">
            <v>8</v>
          </cell>
          <cell r="T12" t="str">
            <v>off</v>
          </cell>
          <cell r="U12">
            <v>8</v>
          </cell>
          <cell r="V12">
            <v>8</v>
          </cell>
          <cell r="W12">
            <v>8</v>
          </cell>
          <cell r="X12">
            <v>8</v>
          </cell>
          <cell r="Y12">
            <v>8</v>
          </cell>
          <cell r="Z12">
            <v>8</v>
          </cell>
          <cell r="AA12" t="str">
            <v>off</v>
          </cell>
          <cell r="AB12">
            <v>8</v>
          </cell>
          <cell r="AC12">
            <v>8</v>
          </cell>
          <cell r="AD12">
            <v>8</v>
          </cell>
          <cell r="AE12">
            <v>8</v>
          </cell>
          <cell r="AF12">
            <v>8</v>
          </cell>
          <cell r="AG12">
            <v>8</v>
          </cell>
          <cell r="AH12">
            <v>8</v>
          </cell>
          <cell r="AI12">
            <v>8</v>
          </cell>
          <cell r="AJ12">
            <v>8</v>
          </cell>
          <cell r="AK12">
            <v>26</v>
          </cell>
          <cell r="AL12">
            <v>0</v>
          </cell>
          <cell r="AM12">
            <v>4</v>
          </cell>
          <cell r="AN12">
            <v>0</v>
          </cell>
          <cell r="AO12">
            <v>0</v>
          </cell>
          <cell r="AP12">
            <v>0</v>
          </cell>
          <cell r="AQ12">
            <v>0</v>
          </cell>
          <cell r="AR12">
            <v>0</v>
          </cell>
          <cell r="AS12">
            <v>0</v>
          </cell>
          <cell r="AT12">
            <v>0</v>
          </cell>
          <cell r="AU12">
            <v>26</v>
          </cell>
          <cell r="AV12" t="e">
            <v>#REF!</v>
          </cell>
          <cell r="AW12">
            <v>0</v>
          </cell>
          <cell r="BZ12">
            <v>26</v>
          </cell>
          <cell r="CA12">
            <v>0</v>
          </cell>
          <cell r="CE12">
            <v>0</v>
          </cell>
          <cell r="CF12">
            <v>26</v>
          </cell>
          <cell r="CG12" t="b">
            <v>1</v>
          </cell>
          <cell r="CH12">
            <v>26</v>
          </cell>
          <cell r="CI12">
            <v>0</v>
          </cell>
          <cell r="CJ12">
            <v>0</v>
          </cell>
          <cell r="CK12" t="str">
            <v>HTQ HỒ CHÍ MINH</v>
          </cell>
          <cell r="CM12">
            <v>26</v>
          </cell>
          <cell r="CN12">
            <v>0</v>
          </cell>
          <cell r="CO12">
            <v>0</v>
          </cell>
          <cell r="CP12">
            <v>0</v>
          </cell>
        </row>
        <row r="13">
          <cell r="F13" t="str">
            <v>OT</v>
          </cell>
          <cell r="AT13">
            <v>0</v>
          </cell>
          <cell r="AV13" t="e">
            <v>#REF!</v>
          </cell>
          <cell r="AW13">
            <v>0</v>
          </cell>
          <cell r="CK13" t="e">
            <v>#N/A</v>
          </cell>
        </row>
        <row r="14">
          <cell r="B14" t="str">
            <v>EQQ101660</v>
          </cell>
          <cell r="C14" t="str">
            <v>VŨ MẠNH TIẾN</v>
          </cell>
          <cell r="D14" t="str">
            <v>Fulltime</v>
          </cell>
          <cell r="E14" t="str">
            <v>TRƯỞNG CA</v>
          </cell>
          <cell r="F14" t="str">
            <v>Giờ LV</v>
          </cell>
          <cell r="G14">
            <v>8</v>
          </cell>
          <cell r="H14">
            <v>8</v>
          </cell>
          <cell r="I14">
            <v>8</v>
          </cell>
          <cell r="J14">
            <v>8</v>
          </cell>
          <cell r="K14" t="str">
            <v>off</v>
          </cell>
          <cell r="L14">
            <v>8</v>
          </cell>
          <cell r="M14">
            <v>8</v>
          </cell>
          <cell r="N14" t="str">
            <v>off</v>
          </cell>
          <cell r="O14">
            <v>8</v>
          </cell>
          <cell r="P14">
            <v>8</v>
          </cell>
          <cell r="Q14">
            <v>8</v>
          </cell>
          <cell r="R14">
            <v>8</v>
          </cell>
          <cell r="S14">
            <v>8</v>
          </cell>
          <cell r="T14">
            <v>8</v>
          </cell>
          <cell r="U14">
            <v>8</v>
          </cell>
          <cell r="V14">
            <v>8</v>
          </cell>
          <cell r="W14">
            <v>8</v>
          </cell>
          <cell r="X14" t="str">
            <v>off</v>
          </cell>
          <cell r="Y14">
            <v>8</v>
          </cell>
          <cell r="Z14">
            <v>8</v>
          </cell>
          <cell r="AA14">
            <v>8</v>
          </cell>
          <cell r="AB14">
            <v>8</v>
          </cell>
          <cell r="AC14">
            <v>8</v>
          </cell>
          <cell r="AD14">
            <v>8</v>
          </cell>
          <cell r="AE14">
            <v>8</v>
          </cell>
          <cell r="AF14" t="str">
            <v>off</v>
          </cell>
          <cell r="AG14">
            <v>8</v>
          </cell>
          <cell r="AH14">
            <v>8</v>
          </cell>
          <cell r="AI14">
            <v>8</v>
          </cell>
          <cell r="AJ14">
            <v>8</v>
          </cell>
          <cell r="AK14">
            <v>26</v>
          </cell>
          <cell r="AL14">
            <v>7.5</v>
          </cell>
          <cell r="AM14">
            <v>4</v>
          </cell>
          <cell r="AN14">
            <v>0</v>
          </cell>
          <cell r="AO14">
            <v>0</v>
          </cell>
          <cell r="AP14">
            <v>0</v>
          </cell>
          <cell r="AQ14">
            <v>0</v>
          </cell>
          <cell r="AR14">
            <v>0</v>
          </cell>
          <cell r="AS14">
            <v>0</v>
          </cell>
          <cell r="AT14">
            <v>0</v>
          </cell>
          <cell r="AU14">
            <v>33.5</v>
          </cell>
          <cell r="AV14" t="e">
            <v>#REF!</v>
          </cell>
          <cell r="AW14">
            <v>0</v>
          </cell>
          <cell r="BZ14">
            <v>26</v>
          </cell>
          <cell r="CA14">
            <v>0</v>
          </cell>
          <cell r="CE14">
            <v>60</v>
          </cell>
          <cell r="CF14">
            <v>33.5</v>
          </cell>
          <cell r="CG14" t="b">
            <v>1</v>
          </cell>
          <cell r="CH14">
            <v>26</v>
          </cell>
          <cell r="CI14">
            <v>0</v>
          </cell>
          <cell r="CJ14">
            <v>0</v>
          </cell>
          <cell r="CK14" t="str">
            <v>HTQ HỒ CHÍ MINH</v>
          </cell>
          <cell r="CM14">
            <v>26</v>
          </cell>
          <cell r="CN14">
            <v>0</v>
          </cell>
          <cell r="CO14">
            <v>0</v>
          </cell>
          <cell r="CP14">
            <v>60</v>
          </cell>
        </row>
        <row r="15">
          <cell r="F15" t="str">
            <v>OT</v>
          </cell>
          <cell r="K15">
            <v>8</v>
          </cell>
          <cell r="N15">
            <v>8</v>
          </cell>
          <cell r="S15">
            <v>6</v>
          </cell>
          <cell r="T15">
            <v>6</v>
          </cell>
          <cell r="U15">
            <v>6</v>
          </cell>
          <cell r="V15">
            <v>6</v>
          </cell>
          <cell r="W15">
            <v>6</v>
          </cell>
          <cell r="Z15">
            <v>6</v>
          </cell>
          <cell r="AF15">
            <v>8</v>
          </cell>
          <cell r="AT15">
            <v>0</v>
          </cell>
          <cell r="AV15" t="e">
            <v>#REF!</v>
          </cell>
          <cell r="AW15">
            <v>0</v>
          </cell>
          <cell r="CK15" t="e">
            <v>#N/A</v>
          </cell>
        </row>
        <row r="16">
          <cell r="B16" t="str">
            <v>EQQ102177</v>
          </cell>
          <cell r="C16" t="str">
            <v>NGUYỄN THỊ KIM HUỆ</v>
          </cell>
          <cell r="D16" t="str">
            <v>Fulltime</v>
          </cell>
          <cell r="E16" t="str">
            <v>NHÂN VIÊN BẾP</v>
          </cell>
          <cell r="F16" t="str">
            <v>Giờ LV</v>
          </cell>
          <cell r="G16">
            <v>8</v>
          </cell>
          <cell r="H16">
            <v>8</v>
          </cell>
          <cell r="I16" t="str">
            <v>off</v>
          </cell>
          <cell r="J16">
            <v>8</v>
          </cell>
          <cell r="K16">
            <v>8</v>
          </cell>
          <cell r="L16">
            <v>8</v>
          </cell>
          <cell r="M16">
            <v>8</v>
          </cell>
          <cell r="N16">
            <v>8</v>
          </cell>
          <cell r="O16">
            <v>8</v>
          </cell>
          <cell r="P16" t="str">
            <v>off</v>
          </cell>
          <cell r="Q16">
            <v>8</v>
          </cell>
          <cell r="R16">
            <v>8</v>
          </cell>
          <cell r="S16">
            <v>8</v>
          </cell>
          <cell r="T16">
            <v>8</v>
          </cell>
          <cell r="U16">
            <v>8</v>
          </cell>
          <cell r="V16">
            <v>8</v>
          </cell>
          <cell r="W16" t="str">
            <v>off</v>
          </cell>
          <cell r="X16">
            <v>8</v>
          </cell>
          <cell r="Y16">
            <v>8</v>
          </cell>
          <cell r="Z16">
            <v>8</v>
          </cell>
          <cell r="AA16">
            <v>8</v>
          </cell>
          <cell r="AB16">
            <v>8</v>
          </cell>
          <cell r="AC16">
            <v>8</v>
          </cell>
          <cell r="AD16">
            <v>8</v>
          </cell>
          <cell r="AE16" t="str">
            <v>off</v>
          </cell>
          <cell r="AF16">
            <v>8</v>
          </cell>
          <cell r="AG16">
            <v>8</v>
          </cell>
          <cell r="AH16">
            <v>8</v>
          </cell>
          <cell r="AI16">
            <v>8</v>
          </cell>
          <cell r="AJ16">
            <v>8</v>
          </cell>
          <cell r="AK16">
            <v>26</v>
          </cell>
          <cell r="AL16">
            <v>2</v>
          </cell>
          <cell r="AM16">
            <v>4</v>
          </cell>
          <cell r="AN16">
            <v>0</v>
          </cell>
          <cell r="AO16">
            <v>0</v>
          </cell>
          <cell r="AP16">
            <v>0</v>
          </cell>
          <cell r="AQ16">
            <v>0</v>
          </cell>
          <cell r="AR16">
            <v>0</v>
          </cell>
          <cell r="AS16">
            <v>0</v>
          </cell>
          <cell r="AT16">
            <v>0</v>
          </cell>
          <cell r="AU16">
            <v>28</v>
          </cell>
          <cell r="AV16" t="e">
            <v>#REF!</v>
          </cell>
          <cell r="AW16">
            <v>0</v>
          </cell>
          <cell r="BZ16">
            <v>26</v>
          </cell>
          <cell r="CA16">
            <v>0</v>
          </cell>
          <cell r="CE16">
            <v>0</v>
          </cell>
          <cell r="CF16">
            <v>28</v>
          </cell>
          <cell r="CG16" t="b">
            <v>1</v>
          </cell>
          <cell r="CH16">
            <v>26</v>
          </cell>
          <cell r="CI16">
            <v>0</v>
          </cell>
          <cell r="CJ16">
            <v>16</v>
          </cell>
          <cell r="CK16" t="str">
            <v>HTQ HỒ CHÍ MINH</v>
          </cell>
          <cell r="CM16">
            <v>26</v>
          </cell>
          <cell r="CN16">
            <v>0</v>
          </cell>
          <cell r="CO16">
            <v>0</v>
          </cell>
          <cell r="CP16">
            <v>0</v>
          </cell>
        </row>
        <row r="17">
          <cell r="F17" t="str">
            <v>OT</v>
          </cell>
          <cell r="P17">
            <v>8</v>
          </cell>
          <cell r="AE17">
            <v>8</v>
          </cell>
          <cell r="AT17">
            <v>0</v>
          </cell>
          <cell r="AV17" t="e">
            <v>#REF!</v>
          </cell>
          <cell r="AW17">
            <v>0</v>
          </cell>
          <cell r="CK17" t="e">
            <v>#N/A</v>
          </cell>
        </row>
        <row r="18">
          <cell r="B18" t="str">
            <v>EQQ102302</v>
          </cell>
          <cell r="C18" t="str">
            <v>PHẠM THỊ YẾN KIỀU</v>
          </cell>
          <cell r="D18" t="str">
            <v>Partime</v>
          </cell>
          <cell r="E18" t="str">
            <v>NHÂN VIÊN PHỤC VỤ</v>
          </cell>
          <cell r="F18" t="str">
            <v>Giờ LV</v>
          </cell>
          <cell r="G18">
            <v>8</v>
          </cell>
          <cell r="H18">
            <v>12</v>
          </cell>
          <cell r="I18">
            <v>8</v>
          </cell>
          <cell r="J18">
            <v>8</v>
          </cell>
          <cell r="K18">
            <v>8</v>
          </cell>
          <cell r="L18">
            <v>12</v>
          </cell>
          <cell r="M18">
            <v>8</v>
          </cell>
          <cell r="N18">
            <v>8</v>
          </cell>
          <cell r="O18">
            <v>12</v>
          </cell>
          <cell r="P18">
            <v>8</v>
          </cell>
          <cell r="Q18">
            <v>12</v>
          </cell>
          <cell r="R18">
            <v>8</v>
          </cell>
          <cell r="S18">
            <v>12</v>
          </cell>
          <cell r="T18">
            <v>12</v>
          </cell>
          <cell r="U18">
            <v>8</v>
          </cell>
          <cell r="V18">
            <v>8</v>
          </cell>
          <cell r="W18">
            <v>12</v>
          </cell>
          <cell r="X18">
            <v>12</v>
          </cell>
          <cell r="Y18">
            <v>8</v>
          </cell>
          <cell r="Z18">
            <v>12</v>
          </cell>
          <cell r="AA18">
            <v>12</v>
          </cell>
          <cell r="AB18">
            <v>8</v>
          </cell>
          <cell r="AC18">
            <v>8</v>
          </cell>
          <cell r="AD18">
            <v>12</v>
          </cell>
          <cell r="AE18">
            <v>12</v>
          </cell>
          <cell r="AF18">
            <v>8</v>
          </cell>
          <cell r="AG18">
            <v>12</v>
          </cell>
          <cell r="AH18">
            <v>12</v>
          </cell>
          <cell r="AI18">
            <v>8</v>
          </cell>
          <cell r="AJ18">
            <v>12</v>
          </cell>
          <cell r="AK18">
            <v>37.5</v>
          </cell>
          <cell r="AL18">
            <v>0</v>
          </cell>
          <cell r="AM18">
            <v>0</v>
          </cell>
          <cell r="AN18">
            <v>0</v>
          </cell>
          <cell r="AO18">
            <v>0</v>
          </cell>
          <cell r="AP18">
            <v>0</v>
          </cell>
          <cell r="AQ18">
            <v>0</v>
          </cell>
          <cell r="AR18">
            <v>0</v>
          </cell>
          <cell r="AS18">
            <v>0</v>
          </cell>
          <cell r="AT18">
            <v>0</v>
          </cell>
          <cell r="AU18">
            <v>37.5</v>
          </cell>
          <cell r="AV18" t="e">
            <v>#REF!</v>
          </cell>
          <cell r="AW18">
            <v>0</v>
          </cell>
          <cell r="BZ18">
            <v>0</v>
          </cell>
          <cell r="CA18">
            <v>0</v>
          </cell>
          <cell r="CE18">
            <v>0</v>
          </cell>
          <cell r="CF18">
            <v>37.5</v>
          </cell>
          <cell r="CG18" t="b">
            <v>1</v>
          </cell>
          <cell r="CH18">
            <v>0</v>
          </cell>
          <cell r="CI18">
            <v>300</v>
          </cell>
          <cell r="CJ18">
            <v>0</v>
          </cell>
          <cell r="CK18" t="str">
            <v>HTQ HỒ CHÍ MINH</v>
          </cell>
          <cell r="CM18">
            <v>0</v>
          </cell>
          <cell r="CN18">
            <v>0</v>
          </cell>
          <cell r="CO18">
            <v>300</v>
          </cell>
          <cell r="CP18">
            <v>0</v>
          </cell>
        </row>
        <row r="19">
          <cell r="F19" t="str">
            <v>OT</v>
          </cell>
          <cell r="AT19">
            <v>0</v>
          </cell>
          <cell r="AV19" t="e">
            <v>#REF!</v>
          </cell>
          <cell r="AW19">
            <v>0</v>
          </cell>
          <cell r="CK19" t="e">
            <v>#N/A</v>
          </cell>
        </row>
        <row r="20">
          <cell r="B20" t="str">
            <v>EQQ102507</v>
          </cell>
          <cell r="C20" t="str">
            <v>TRẦN QUỐC VIỆT</v>
          </cell>
          <cell r="D20" t="str">
            <v>Partime</v>
          </cell>
          <cell r="E20" t="str">
            <v>NHÂN VIÊN PHỤC VỤ</v>
          </cell>
          <cell r="F20" t="str">
            <v>Giờ LV</v>
          </cell>
          <cell r="G20">
            <v>8</v>
          </cell>
          <cell r="H20">
            <v>8</v>
          </cell>
          <cell r="I20">
            <v>8</v>
          </cell>
          <cell r="J20">
            <v>8</v>
          </cell>
          <cell r="K20">
            <v>8</v>
          </cell>
          <cell r="L20">
            <v>8</v>
          </cell>
          <cell r="M20">
            <v>8</v>
          </cell>
          <cell r="N20">
            <v>8</v>
          </cell>
          <cell r="O20">
            <v>8</v>
          </cell>
          <cell r="P20">
            <v>8</v>
          </cell>
          <cell r="Q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30</v>
          </cell>
          <cell r="AL20">
            <v>0</v>
          </cell>
          <cell r="AM20">
            <v>0</v>
          </cell>
          <cell r="AN20">
            <v>0</v>
          </cell>
          <cell r="AO20">
            <v>0</v>
          </cell>
          <cell r="AP20">
            <v>0</v>
          </cell>
          <cell r="AQ20">
            <v>0</v>
          </cell>
          <cell r="AR20">
            <v>0</v>
          </cell>
          <cell r="AS20">
            <v>0</v>
          </cell>
          <cell r="AT20">
            <v>0</v>
          </cell>
          <cell r="AU20">
            <v>30</v>
          </cell>
          <cell r="AV20" t="e">
            <v>#REF!</v>
          </cell>
          <cell r="AW20">
            <v>0</v>
          </cell>
          <cell r="BZ20">
            <v>0</v>
          </cell>
          <cell r="CA20">
            <v>0</v>
          </cell>
          <cell r="CE20">
            <v>0</v>
          </cell>
          <cell r="CF20">
            <v>30</v>
          </cell>
          <cell r="CG20" t="b">
            <v>1</v>
          </cell>
          <cell r="CH20">
            <v>0</v>
          </cell>
          <cell r="CI20">
            <v>240</v>
          </cell>
          <cell r="CJ20">
            <v>0</v>
          </cell>
          <cell r="CK20" t="str">
            <v>HTQ HỒ CHÍ MINH</v>
          </cell>
          <cell r="CM20">
            <v>0</v>
          </cell>
          <cell r="CN20">
            <v>0</v>
          </cell>
          <cell r="CO20">
            <v>240</v>
          </cell>
          <cell r="CP20">
            <v>0</v>
          </cell>
        </row>
        <row r="21">
          <cell r="F21" t="str">
            <v>OT</v>
          </cell>
          <cell r="AT21">
            <v>0</v>
          </cell>
          <cell r="AV21" t="e">
            <v>#REF!</v>
          </cell>
          <cell r="AW21">
            <v>0</v>
          </cell>
          <cell r="CK21" t="e">
            <v>#N/A</v>
          </cell>
        </row>
        <row r="22">
          <cell r="B22" t="str">
            <v>EQQ102648</v>
          </cell>
          <cell r="C22" t="str">
            <v>TRẦN NGUYÊN BẢO TRÂM</v>
          </cell>
          <cell r="D22" t="str">
            <v>Partime</v>
          </cell>
          <cell r="E22" t="str">
            <v>NHÂN VIÊN PHỤC VỤ</v>
          </cell>
          <cell r="F22" t="str">
            <v>Giờ LV</v>
          </cell>
          <cell r="G22">
            <v>8</v>
          </cell>
          <cell r="H22">
            <v>8</v>
          </cell>
          <cell r="I22">
            <v>8</v>
          </cell>
          <cell r="J22">
            <v>8</v>
          </cell>
          <cell r="K22">
            <v>8</v>
          </cell>
          <cell r="L22">
            <v>8</v>
          </cell>
          <cell r="M22">
            <v>8</v>
          </cell>
          <cell r="N22">
            <v>8</v>
          </cell>
          <cell r="O22">
            <v>4</v>
          </cell>
          <cell r="P22">
            <v>4</v>
          </cell>
          <cell r="Q22">
            <v>4</v>
          </cell>
          <cell r="R22">
            <v>4</v>
          </cell>
          <cell r="S22">
            <v>8</v>
          </cell>
          <cell r="T22">
            <v>4</v>
          </cell>
          <cell r="U22">
            <v>4</v>
          </cell>
          <cell r="V22" t="str">
            <v>off</v>
          </cell>
          <cell r="W22">
            <v>4</v>
          </cell>
          <cell r="X22">
            <v>4</v>
          </cell>
          <cell r="Y22">
            <v>8</v>
          </cell>
          <cell r="Z22" t="str">
            <v>off</v>
          </cell>
          <cell r="AA22">
            <v>4</v>
          </cell>
          <cell r="AB22" t="str">
            <v>off</v>
          </cell>
          <cell r="AC22">
            <v>8</v>
          </cell>
          <cell r="AD22">
            <v>8</v>
          </cell>
          <cell r="AE22">
            <v>8</v>
          </cell>
          <cell r="AF22" t="str">
            <v>off</v>
          </cell>
          <cell r="AG22">
            <v>8</v>
          </cell>
          <cell r="AH22">
            <v>8</v>
          </cell>
          <cell r="AI22">
            <v>8</v>
          </cell>
          <cell r="AJ22">
            <v>8</v>
          </cell>
          <cell r="AK22">
            <v>21.5</v>
          </cell>
          <cell r="AL22">
            <v>0</v>
          </cell>
          <cell r="AM22">
            <v>4</v>
          </cell>
          <cell r="AN22">
            <v>0</v>
          </cell>
          <cell r="AO22">
            <v>0</v>
          </cell>
          <cell r="AP22">
            <v>0</v>
          </cell>
          <cell r="AQ22">
            <v>0</v>
          </cell>
          <cell r="AR22">
            <v>0</v>
          </cell>
          <cell r="AS22">
            <v>0</v>
          </cell>
          <cell r="AT22">
            <v>0</v>
          </cell>
          <cell r="AU22">
            <v>21.5</v>
          </cell>
          <cell r="AV22" t="e">
            <v>#REF!</v>
          </cell>
          <cell r="AW22">
            <v>0</v>
          </cell>
          <cell r="BZ22">
            <v>0</v>
          </cell>
          <cell r="CA22">
            <v>0</v>
          </cell>
          <cell r="CE22">
            <v>0</v>
          </cell>
          <cell r="CF22">
            <v>21.5</v>
          </cell>
          <cell r="CG22" t="b">
            <v>1</v>
          </cell>
          <cell r="CH22">
            <v>0</v>
          </cell>
          <cell r="CI22">
            <v>172</v>
          </cell>
          <cell r="CJ22">
            <v>0</v>
          </cell>
          <cell r="CK22" t="str">
            <v>HTQ HỒ CHÍ MINH</v>
          </cell>
          <cell r="CM22">
            <v>0</v>
          </cell>
          <cell r="CN22">
            <v>0</v>
          </cell>
          <cell r="CO22">
            <v>172</v>
          </cell>
          <cell r="CP22">
            <v>0</v>
          </cell>
        </row>
        <row r="23">
          <cell r="F23" t="str">
            <v>OT</v>
          </cell>
          <cell r="AT23">
            <v>0</v>
          </cell>
          <cell r="AV23" t="e">
            <v>#REF!</v>
          </cell>
          <cell r="AW23">
            <v>0</v>
          </cell>
          <cell r="CK23" t="e">
            <v>#N/A</v>
          </cell>
        </row>
        <row r="24">
          <cell r="B24" t="str">
            <v>EQQ102678</v>
          </cell>
          <cell r="C24" t="str">
            <v>LÊ THỊ HẰNG NGA</v>
          </cell>
          <cell r="D24" t="str">
            <v>Partime</v>
          </cell>
          <cell r="E24" t="str">
            <v>NHÂN VIÊN PHỤC VỤ</v>
          </cell>
          <cell r="F24" t="str">
            <v>Giờ LV</v>
          </cell>
          <cell r="G24">
            <v>8</v>
          </cell>
          <cell r="H24" t="str">
            <v>off</v>
          </cell>
          <cell r="I24">
            <v>8</v>
          </cell>
          <cell r="J24">
            <v>8</v>
          </cell>
          <cell r="K24">
            <v>8</v>
          </cell>
          <cell r="L24" t="str">
            <v>off</v>
          </cell>
          <cell r="M24" t="str">
            <v>off</v>
          </cell>
          <cell r="N24" t="str">
            <v>off</v>
          </cell>
          <cell r="O24">
            <v>4</v>
          </cell>
          <cell r="P24" t="str">
            <v>off</v>
          </cell>
          <cell r="Q24" t="str">
            <v>off</v>
          </cell>
          <cell r="R24">
            <v>8</v>
          </cell>
          <cell r="S24">
            <v>8</v>
          </cell>
          <cell r="T24">
            <v>4</v>
          </cell>
          <cell r="U24" t="str">
            <v>off</v>
          </cell>
          <cell r="V24">
            <v>4</v>
          </cell>
          <cell r="W24">
            <v>8</v>
          </cell>
          <cell r="X24">
            <v>8</v>
          </cell>
          <cell r="Y24">
            <v>8</v>
          </cell>
          <cell r="Z24">
            <v>8</v>
          </cell>
          <cell r="AA24">
            <v>8</v>
          </cell>
          <cell r="AB24">
            <v>8</v>
          </cell>
          <cell r="AC24">
            <v>8</v>
          </cell>
          <cell r="AD24">
            <v>8</v>
          </cell>
          <cell r="AE24" t="str">
            <v>off</v>
          </cell>
          <cell r="AF24">
            <v>8</v>
          </cell>
          <cell r="AG24">
            <v>8</v>
          </cell>
          <cell r="AH24">
            <v>8</v>
          </cell>
          <cell r="AI24">
            <v>8</v>
          </cell>
          <cell r="AJ24">
            <v>8</v>
          </cell>
          <cell r="AK24">
            <v>20.5</v>
          </cell>
          <cell r="AL24">
            <v>0</v>
          </cell>
          <cell r="AM24">
            <v>8</v>
          </cell>
          <cell r="AN24">
            <v>0</v>
          </cell>
          <cell r="AO24">
            <v>0</v>
          </cell>
          <cell r="AP24">
            <v>0</v>
          </cell>
          <cell r="AQ24">
            <v>0</v>
          </cell>
          <cell r="AR24">
            <v>0</v>
          </cell>
          <cell r="AS24">
            <v>0</v>
          </cell>
          <cell r="AT24">
            <v>0</v>
          </cell>
          <cell r="AU24">
            <v>20.5</v>
          </cell>
          <cell r="AV24" t="e">
            <v>#REF!</v>
          </cell>
          <cell r="AW24">
            <v>0</v>
          </cell>
          <cell r="BZ24">
            <v>0</v>
          </cell>
          <cell r="CA24">
            <v>0</v>
          </cell>
          <cell r="CE24">
            <v>0</v>
          </cell>
          <cell r="CF24">
            <v>20.5</v>
          </cell>
          <cell r="CG24" t="b">
            <v>1</v>
          </cell>
          <cell r="CH24">
            <v>0</v>
          </cell>
          <cell r="CI24">
            <v>164</v>
          </cell>
          <cell r="CJ24">
            <v>0</v>
          </cell>
          <cell r="CK24" t="str">
            <v>HTQ HỒ CHÍ MINH</v>
          </cell>
          <cell r="CM24">
            <v>0</v>
          </cell>
          <cell r="CN24">
            <v>0</v>
          </cell>
          <cell r="CO24">
            <v>164</v>
          </cell>
          <cell r="CP24">
            <v>0</v>
          </cell>
        </row>
        <row r="25">
          <cell r="F25" t="str">
            <v>OT</v>
          </cell>
          <cell r="AT25">
            <v>0</v>
          </cell>
          <cell r="AV25" t="e">
            <v>#REF!</v>
          </cell>
          <cell r="AW25">
            <v>0</v>
          </cell>
          <cell r="CK25" t="e">
            <v>#N/A</v>
          </cell>
        </row>
        <row r="26">
          <cell r="B26" t="str">
            <v>EQQ102725</v>
          </cell>
          <cell r="C26" t="str">
            <v>BÙI NGUYỄN HOÀNG HÀ</v>
          </cell>
          <cell r="D26" t="str">
            <v>Partime</v>
          </cell>
          <cell r="E26" t="str">
            <v>NHÂN VIÊN PHỤC VỤ</v>
          </cell>
          <cell r="F26" t="str">
            <v>Giờ LV</v>
          </cell>
          <cell r="G26">
            <v>4</v>
          </cell>
          <cell r="H26">
            <v>8</v>
          </cell>
          <cell r="I26">
            <v>8</v>
          </cell>
          <cell r="J26">
            <v>8</v>
          </cell>
          <cell r="K26">
            <v>8</v>
          </cell>
          <cell r="L26">
            <v>4</v>
          </cell>
          <cell r="M26">
            <v>4</v>
          </cell>
          <cell r="N26" t="str">
            <v>off</v>
          </cell>
          <cell r="O26">
            <v>8</v>
          </cell>
          <cell r="P26">
            <v>8</v>
          </cell>
          <cell r="Q26">
            <v>8</v>
          </cell>
          <cell r="R26">
            <v>8</v>
          </cell>
          <cell r="S26">
            <v>4</v>
          </cell>
          <cell r="T26">
            <v>4</v>
          </cell>
          <cell r="U26">
            <v>8</v>
          </cell>
          <cell r="V26">
            <v>8</v>
          </cell>
          <cell r="W26">
            <v>8</v>
          </cell>
          <cell r="X26">
            <v>8</v>
          </cell>
          <cell r="Y26">
            <v>8</v>
          </cell>
          <cell r="Z26">
            <v>8</v>
          </cell>
          <cell r="AA26">
            <v>8</v>
          </cell>
          <cell r="AB26">
            <v>8</v>
          </cell>
          <cell r="AC26">
            <v>8</v>
          </cell>
          <cell r="AD26">
            <v>8</v>
          </cell>
          <cell r="AE26">
            <v>4</v>
          </cell>
          <cell r="AF26">
            <v>8</v>
          </cell>
          <cell r="AG26">
            <v>8</v>
          </cell>
          <cell r="AH26">
            <v>8</v>
          </cell>
          <cell r="AI26">
            <v>8</v>
          </cell>
          <cell r="AJ26">
            <v>8</v>
          </cell>
          <cell r="AK26">
            <v>26</v>
          </cell>
          <cell r="AL26">
            <v>0</v>
          </cell>
          <cell r="AM26">
            <v>1</v>
          </cell>
          <cell r="AN26">
            <v>0</v>
          </cell>
          <cell r="AO26">
            <v>0</v>
          </cell>
          <cell r="AP26">
            <v>0</v>
          </cell>
          <cell r="AQ26">
            <v>0</v>
          </cell>
          <cell r="AR26">
            <v>0</v>
          </cell>
          <cell r="AS26">
            <v>0</v>
          </cell>
          <cell r="AT26">
            <v>0</v>
          </cell>
          <cell r="AU26">
            <v>26</v>
          </cell>
          <cell r="AV26" t="e">
            <v>#REF!</v>
          </cell>
          <cell r="AW26">
            <v>0</v>
          </cell>
          <cell r="BZ26">
            <v>0</v>
          </cell>
          <cell r="CA26">
            <v>0</v>
          </cell>
          <cell r="CE26">
            <v>0</v>
          </cell>
          <cell r="CF26">
            <v>26</v>
          </cell>
          <cell r="CG26" t="b">
            <v>1</v>
          </cell>
          <cell r="CH26">
            <v>0</v>
          </cell>
          <cell r="CI26">
            <v>208</v>
          </cell>
          <cell r="CJ26">
            <v>0</v>
          </cell>
          <cell r="CK26" t="str">
            <v>HTQ HỒ CHÍ MINH</v>
          </cell>
          <cell r="CM26">
            <v>0</v>
          </cell>
          <cell r="CN26">
            <v>0</v>
          </cell>
          <cell r="CO26">
            <v>208</v>
          </cell>
          <cell r="CP26">
            <v>0</v>
          </cell>
        </row>
        <row r="27">
          <cell r="F27" t="str">
            <v>OT</v>
          </cell>
          <cell r="AT27">
            <v>0</v>
          </cell>
          <cell r="AV27" t="e">
            <v>#REF!</v>
          </cell>
          <cell r="AW27">
            <v>0</v>
          </cell>
          <cell r="CK27" t="e">
            <v>#N/A</v>
          </cell>
        </row>
        <row r="28">
          <cell r="B28" t="str">
            <v>EQQ102781</v>
          </cell>
          <cell r="C28" t="str">
            <v>NGUYỄN NGỌC TIẾN</v>
          </cell>
          <cell r="D28" t="str">
            <v>Partime</v>
          </cell>
          <cell r="E28" t="str">
            <v>NHÂN VIÊN PHỤC VỤ</v>
          </cell>
          <cell r="F28" t="str">
            <v>Giờ LV</v>
          </cell>
          <cell r="G28">
            <v>8</v>
          </cell>
          <cell r="H28">
            <v>8</v>
          </cell>
          <cell r="I28">
            <v>8</v>
          </cell>
          <cell r="J28">
            <v>8</v>
          </cell>
          <cell r="K28" t="str">
            <v>off</v>
          </cell>
          <cell r="L28">
            <v>4</v>
          </cell>
          <cell r="M28">
            <v>8</v>
          </cell>
          <cell r="N28">
            <v>8</v>
          </cell>
          <cell r="O28">
            <v>8</v>
          </cell>
          <cell r="P28">
            <v>8</v>
          </cell>
          <cell r="Q28">
            <v>8</v>
          </cell>
          <cell r="R28" t="str">
            <v>off</v>
          </cell>
          <cell r="S28">
            <v>4</v>
          </cell>
          <cell r="T28">
            <v>4</v>
          </cell>
          <cell r="U28">
            <v>4</v>
          </cell>
          <cell r="V28">
            <v>8</v>
          </cell>
          <cell r="W28">
            <v>8</v>
          </cell>
          <cell r="X28">
            <v>12</v>
          </cell>
          <cell r="Y28" t="str">
            <v>off</v>
          </cell>
          <cell r="Z28">
            <v>4</v>
          </cell>
          <cell r="AA28">
            <v>4</v>
          </cell>
          <cell r="AB28">
            <v>4</v>
          </cell>
          <cell r="AC28">
            <v>8</v>
          </cell>
          <cell r="AD28">
            <v>8</v>
          </cell>
          <cell r="AE28">
            <v>8</v>
          </cell>
          <cell r="AF28">
            <v>8</v>
          </cell>
          <cell r="AG28">
            <v>4</v>
          </cell>
          <cell r="AH28">
            <v>4</v>
          </cell>
          <cell r="AI28">
            <v>4</v>
          </cell>
          <cell r="AJ28">
            <v>8</v>
          </cell>
          <cell r="AK28">
            <v>22.5</v>
          </cell>
          <cell r="AL28">
            <v>0</v>
          </cell>
          <cell r="AM28">
            <v>3</v>
          </cell>
          <cell r="AN28">
            <v>0</v>
          </cell>
          <cell r="AO28">
            <v>0</v>
          </cell>
          <cell r="AP28">
            <v>0</v>
          </cell>
          <cell r="AQ28">
            <v>0</v>
          </cell>
          <cell r="AR28">
            <v>0</v>
          </cell>
          <cell r="AS28">
            <v>0</v>
          </cell>
          <cell r="AT28">
            <v>0</v>
          </cell>
          <cell r="AU28">
            <v>22.5</v>
          </cell>
          <cell r="AV28" t="e">
            <v>#REF!</v>
          </cell>
          <cell r="AW28">
            <v>0</v>
          </cell>
          <cell r="BZ28">
            <v>0</v>
          </cell>
          <cell r="CA28">
            <v>0</v>
          </cell>
          <cell r="CE28">
            <v>0</v>
          </cell>
          <cell r="CF28">
            <v>22.5</v>
          </cell>
          <cell r="CG28" t="b">
            <v>1</v>
          </cell>
          <cell r="CH28">
            <v>0</v>
          </cell>
          <cell r="CI28">
            <v>180</v>
          </cell>
          <cell r="CJ28">
            <v>0</v>
          </cell>
          <cell r="CK28" t="str">
            <v>HTQ HỒ CHÍ MINH</v>
          </cell>
          <cell r="CM28">
            <v>0</v>
          </cell>
          <cell r="CN28">
            <v>0</v>
          </cell>
          <cell r="CO28">
            <v>180</v>
          </cell>
          <cell r="CP28">
            <v>0</v>
          </cell>
        </row>
        <row r="29">
          <cell r="F29" t="str">
            <v>OT</v>
          </cell>
          <cell r="AT29">
            <v>0</v>
          </cell>
          <cell r="AV29" t="e">
            <v>#REF!</v>
          </cell>
          <cell r="AW29">
            <v>0</v>
          </cell>
          <cell r="CK29" t="e">
            <v>#N/A</v>
          </cell>
        </row>
        <row r="30">
          <cell r="B30" t="str">
            <v>EQQ102926</v>
          </cell>
          <cell r="C30" t="str">
            <v>ĐỖ TRUNG TIẾN</v>
          </cell>
          <cell r="D30" t="str">
            <v>Partime</v>
          </cell>
          <cell r="E30" t="str">
            <v>NHÂN VIÊN PHỤC VỤ</v>
          </cell>
          <cell r="F30" t="str">
            <v>Giờ LV</v>
          </cell>
          <cell r="P30">
            <v>8</v>
          </cell>
          <cell r="Q30">
            <v>8</v>
          </cell>
          <cell r="R30">
            <v>8</v>
          </cell>
          <cell r="S30" t="str">
            <v>off</v>
          </cell>
          <cell r="T30">
            <v>8</v>
          </cell>
          <cell r="U30">
            <v>8</v>
          </cell>
          <cell r="V30">
            <v>8</v>
          </cell>
          <cell r="W30">
            <v>8</v>
          </cell>
          <cell r="X30">
            <v>8</v>
          </cell>
          <cell r="Y30">
            <v>8</v>
          </cell>
          <cell r="Z30">
            <v>8</v>
          </cell>
          <cell r="AA30">
            <v>8</v>
          </cell>
          <cell r="AB30">
            <v>8</v>
          </cell>
          <cell r="AC30">
            <v>8</v>
          </cell>
          <cell r="AD30" t="str">
            <v>off</v>
          </cell>
          <cell r="AE30">
            <v>8</v>
          </cell>
          <cell r="AF30">
            <v>8</v>
          </cell>
          <cell r="AG30">
            <v>8</v>
          </cell>
          <cell r="AH30">
            <v>8</v>
          </cell>
          <cell r="AI30">
            <v>8</v>
          </cell>
          <cell r="AJ30">
            <v>8</v>
          </cell>
          <cell r="AK30">
            <v>19</v>
          </cell>
          <cell r="AL30">
            <v>0</v>
          </cell>
          <cell r="AM30">
            <v>2</v>
          </cell>
          <cell r="AN30">
            <v>0</v>
          </cell>
          <cell r="AO30">
            <v>0</v>
          </cell>
          <cell r="AP30">
            <v>0</v>
          </cell>
          <cell r="AQ30">
            <v>0</v>
          </cell>
          <cell r="AR30">
            <v>0</v>
          </cell>
          <cell r="AS30">
            <v>0</v>
          </cell>
          <cell r="AT30">
            <v>0</v>
          </cell>
          <cell r="AU30">
            <v>19</v>
          </cell>
          <cell r="AV30" t="e">
            <v>#REF!</v>
          </cell>
          <cell r="AW30">
            <v>0</v>
          </cell>
          <cell r="BZ30">
            <v>0</v>
          </cell>
          <cell r="CA30">
            <v>0</v>
          </cell>
          <cell r="CE30">
            <v>0</v>
          </cell>
          <cell r="CF30">
            <v>19</v>
          </cell>
          <cell r="CG30" t="b">
            <v>1</v>
          </cell>
          <cell r="CH30">
            <v>0</v>
          </cell>
          <cell r="CI30">
            <v>152</v>
          </cell>
          <cell r="CJ30">
            <v>0</v>
          </cell>
          <cell r="CK30" t="str">
            <v>HTQ HỒ CHÍ MINH</v>
          </cell>
          <cell r="CM30">
            <v>0</v>
          </cell>
          <cell r="CN30">
            <v>0</v>
          </cell>
          <cell r="CO30">
            <v>152</v>
          </cell>
          <cell r="CP30">
            <v>0</v>
          </cell>
        </row>
        <row r="31">
          <cell r="F31" t="str">
            <v>OT</v>
          </cell>
          <cell r="AT31">
            <v>0</v>
          </cell>
          <cell r="AV31" t="e">
            <v>#REF!</v>
          </cell>
          <cell r="AW31">
            <v>0</v>
          </cell>
          <cell r="CK31" t="e">
            <v>#N/A</v>
          </cell>
        </row>
        <row r="32">
          <cell r="C32" t="str">
            <v>BẢO TRÌ</v>
          </cell>
          <cell r="F32" t="str">
            <v>Giờ LV</v>
          </cell>
          <cell r="AK32">
            <v>0</v>
          </cell>
          <cell r="AL32">
            <v>0</v>
          </cell>
          <cell r="AM32">
            <v>0</v>
          </cell>
          <cell r="AN32">
            <v>0</v>
          </cell>
          <cell r="AO32">
            <v>0</v>
          </cell>
          <cell r="AP32">
            <v>0</v>
          </cell>
          <cell r="AQ32">
            <v>0</v>
          </cell>
          <cell r="AR32">
            <v>0</v>
          </cell>
          <cell r="AS32">
            <v>0</v>
          </cell>
          <cell r="AT32">
            <v>0</v>
          </cell>
          <cell r="AU32">
            <v>0</v>
          </cell>
          <cell r="AV32" t="e">
            <v>#REF!</v>
          </cell>
          <cell r="AW32">
            <v>0</v>
          </cell>
          <cell r="BZ32">
            <v>0</v>
          </cell>
          <cell r="CA32">
            <v>0</v>
          </cell>
          <cell r="CE32">
            <v>0</v>
          </cell>
          <cell r="CF32">
            <v>0</v>
          </cell>
          <cell r="CG32" t="b">
            <v>1</v>
          </cell>
          <cell r="CH32">
            <v>0</v>
          </cell>
          <cell r="CI32">
            <v>0</v>
          </cell>
          <cell r="CJ32">
            <v>0</v>
          </cell>
          <cell r="CK32" t="e">
            <v>#N/A</v>
          </cell>
        </row>
        <row r="33">
          <cell r="F33" t="str">
            <v>OT</v>
          </cell>
          <cell r="AT33">
            <v>0</v>
          </cell>
          <cell r="AV33" t="e">
            <v>#REF!</v>
          </cell>
          <cell r="AW33">
            <v>0</v>
          </cell>
          <cell r="CK33" t="e">
            <v>#N/A</v>
          </cell>
        </row>
        <row r="34">
          <cell r="B34" t="str">
            <v>EVV6000211</v>
          </cell>
          <cell r="C34" t="str">
            <v>NGUYỄN TRUNG HIẾU</v>
          </cell>
          <cell r="D34" t="str">
            <v>Fulltime</v>
          </cell>
          <cell r="E34" t="str">
            <v>NHÂN VIÊN BẢO TRÌ</v>
          </cell>
          <cell r="F34" t="str">
            <v>Giờ LV</v>
          </cell>
          <cell r="G34">
            <v>8</v>
          </cell>
          <cell r="H34">
            <v>8</v>
          </cell>
          <cell r="I34">
            <v>8</v>
          </cell>
          <cell r="J34">
            <v>8</v>
          </cell>
          <cell r="K34" t="str">
            <v>OFF</v>
          </cell>
          <cell r="L34">
            <v>8</v>
          </cell>
          <cell r="M34">
            <v>8</v>
          </cell>
          <cell r="N34">
            <v>8</v>
          </cell>
          <cell r="O34">
            <v>8</v>
          </cell>
          <cell r="P34">
            <v>8</v>
          </cell>
          <cell r="Q34">
            <v>8</v>
          </cell>
          <cell r="R34" t="str">
            <v>OFF</v>
          </cell>
          <cell r="S34">
            <v>8</v>
          </cell>
          <cell r="T34">
            <v>8</v>
          </cell>
          <cell r="U34">
            <v>8</v>
          </cell>
          <cell r="V34">
            <v>8</v>
          </cell>
          <cell r="W34">
            <v>8</v>
          </cell>
          <cell r="X34">
            <v>8</v>
          </cell>
          <cell r="Y34" t="str">
            <v>OFF</v>
          </cell>
          <cell r="Z34">
            <v>8</v>
          </cell>
          <cell r="AA34">
            <v>8</v>
          </cell>
          <cell r="AB34">
            <v>8</v>
          </cell>
          <cell r="AC34">
            <v>8</v>
          </cell>
          <cell r="AD34">
            <v>8</v>
          </cell>
          <cell r="AE34">
            <v>8</v>
          </cell>
          <cell r="AF34" t="str">
            <v>OFF</v>
          </cell>
          <cell r="AG34">
            <v>8</v>
          </cell>
          <cell r="AH34">
            <v>8</v>
          </cell>
          <cell r="AI34">
            <v>8</v>
          </cell>
          <cell r="AJ34">
            <v>8</v>
          </cell>
          <cell r="AK34">
            <v>26</v>
          </cell>
          <cell r="AL34">
            <v>4</v>
          </cell>
          <cell r="AM34">
            <v>4</v>
          </cell>
          <cell r="AN34">
            <v>0</v>
          </cell>
          <cell r="AO34">
            <v>0</v>
          </cell>
          <cell r="AP34">
            <v>0</v>
          </cell>
          <cell r="AQ34">
            <v>0</v>
          </cell>
          <cell r="AR34">
            <v>0</v>
          </cell>
          <cell r="AS34">
            <v>0</v>
          </cell>
          <cell r="AT34">
            <v>0</v>
          </cell>
          <cell r="AU34">
            <v>30</v>
          </cell>
          <cell r="AV34" t="e">
            <v>#REF!</v>
          </cell>
          <cell r="AW34">
            <v>0</v>
          </cell>
          <cell r="BZ34">
            <v>26</v>
          </cell>
          <cell r="CA34">
            <v>0</v>
          </cell>
          <cell r="CD34">
            <v>32</v>
          </cell>
          <cell r="CE34">
            <v>0</v>
          </cell>
          <cell r="CF34">
            <v>26</v>
          </cell>
          <cell r="CG34" t="b">
            <v>0</v>
          </cell>
          <cell r="CH34">
            <v>26</v>
          </cell>
          <cell r="CI34">
            <v>0</v>
          </cell>
          <cell r="CK34" t="str">
            <v>VP HỒ CHÍ MINH</v>
          </cell>
          <cell r="CM34">
            <v>26</v>
          </cell>
          <cell r="CN34">
            <v>0</v>
          </cell>
          <cell r="CO34">
            <v>0</v>
          </cell>
          <cell r="CP34">
            <v>0</v>
          </cell>
        </row>
        <row r="35">
          <cell r="F35" t="str">
            <v>OT</v>
          </cell>
          <cell r="K35">
            <v>8</v>
          </cell>
          <cell r="R35">
            <v>8</v>
          </cell>
          <cell r="Y35">
            <v>8</v>
          </cell>
          <cell r="AF35">
            <v>8</v>
          </cell>
          <cell r="AT35">
            <v>0</v>
          </cell>
          <cell r="AV35" t="e">
            <v>#REF!</v>
          </cell>
          <cell r="AW35">
            <v>0</v>
          </cell>
          <cell r="CK35" t="e">
            <v>#N/A</v>
          </cell>
        </row>
        <row r="36">
          <cell r="B36" t="str">
            <v>EVV6000216</v>
          </cell>
          <cell r="C36" t="str">
            <v>PHAN BÁ ĐĂNG</v>
          </cell>
          <cell r="D36" t="str">
            <v>Fulltime</v>
          </cell>
          <cell r="E36" t="str">
            <v>NHÂN VIÊN BẢO TRÌ</v>
          </cell>
          <cell r="F36" t="str">
            <v>Giờ LV</v>
          </cell>
          <cell r="G36">
            <v>8</v>
          </cell>
          <cell r="H36">
            <v>8</v>
          </cell>
          <cell r="I36">
            <v>8</v>
          </cell>
          <cell r="J36">
            <v>8</v>
          </cell>
          <cell r="K36" t="str">
            <v>OFF</v>
          </cell>
          <cell r="L36">
            <v>8</v>
          </cell>
          <cell r="M36">
            <v>8</v>
          </cell>
          <cell r="N36">
            <v>8</v>
          </cell>
          <cell r="O36">
            <v>8</v>
          </cell>
          <cell r="P36">
            <v>8</v>
          </cell>
          <cell r="Q36">
            <v>8</v>
          </cell>
          <cell r="R36" t="str">
            <v>OFF</v>
          </cell>
          <cell r="S36">
            <v>8</v>
          </cell>
          <cell r="T36">
            <v>8</v>
          </cell>
          <cell r="U36">
            <v>8</v>
          </cell>
          <cell r="V36">
            <v>8</v>
          </cell>
          <cell r="W36">
            <v>8</v>
          </cell>
          <cell r="X36">
            <v>8</v>
          </cell>
          <cell r="Y36" t="str">
            <v>OFF</v>
          </cell>
          <cell r="Z36">
            <v>8</v>
          </cell>
          <cell r="AA36">
            <v>8</v>
          </cell>
          <cell r="AB36">
            <v>8</v>
          </cell>
          <cell r="AC36">
            <v>8</v>
          </cell>
          <cell r="AD36">
            <v>8</v>
          </cell>
          <cell r="AE36">
            <v>8</v>
          </cell>
          <cell r="AF36" t="str">
            <v>OFF</v>
          </cell>
          <cell r="AG36">
            <v>8</v>
          </cell>
          <cell r="AH36">
            <v>8</v>
          </cell>
          <cell r="AI36">
            <v>8</v>
          </cell>
          <cell r="AJ36">
            <v>8</v>
          </cell>
          <cell r="AK36">
            <v>26</v>
          </cell>
          <cell r="AL36">
            <v>6</v>
          </cell>
          <cell r="AM36">
            <v>4</v>
          </cell>
          <cell r="AN36">
            <v>0</v>
          </cell>
          <cell r="AO36">
            <v>0</v>
          </cell>
          <cell r="AP36">
            <v>0</v>
          </cell>
          <cell r="AQ36">
            <v>0</v>
          </cell>
          <cell r="AR36">
            <v>0</v>
          </cell>
          <cell r="AS36">
            <v>0</v>
          </cell>
          <cell r="AT36">
            <v>0</v>
          </cell>
          <cell r="AU36">
            <v>32</v>
          </cell>
          <cell r="AV36" t="e">
            <v>#REF!</v>
          </cell>
          <cell r="AW36">
            <v>0</v>
          </cell>
          <cell r="BZ36">
            <v>26</v>
          </cell>
          <cell r="CA36">
            <v>0</v>
          </cell>
          <cell r="CD36">
            <v>32</v>
          </cell>
          <cell r="CE36">
            <v>0</v>
          </cell>
          <cell r="CF36">
            <v>26</v>
          </cell>
          <cell r="CG36" t="b">
            <v>0</v>
          </cell>
          <cell r="CH36">
            <v>26</v>
          </cell>
          <cell r="CI36">
            <v>0</v>
          </cell>
          <cell r="CK36" t="str">
            <v>VP HỒ CHÍ MINH</v>
          </cell>
          <cell r="CM36">
            <v>26</v>
          </cell>
          <cell r="CN36">
            <v>0</v>
          </cell>
          <cell r="CO36">
            <v>0</v>
          </cell>
          <cell r="CP36">
            <v>0</v>
          </cell>
        </row>
        <row r="37">
          <cell r="F37" t="str">
            <v>OT</v>
          </cell>
          <cell r="J37">
            <v>8</v>
          </cell>
          <cell r="K37">
            <v>8</v>
          </cell>
          <cell r="M37">
            <v>8</v>
          </cell>
          <cell r="R37">
            <v>8</v>
          </cell>
          <cell r="Y37">
            <v>8</v>
          </cell>
          <cell r="AF37">
            <v>8</v>
          </cell>
          <cell r="AT37">
            <v>0</v>
          </cell>
          <cell r="AV37" t="e">
            <v>#REF!</v>
          </cell>
          <cell r="AW37">
            <v>0</v>
          </cell>
          <cell r="CK37" t="e">
            <v>#N/A</v>
          </cell>
        </row>
        <row r="38">
          <cell r="B38" t="str">
            <v>EVV6000150</v>
          </cell>
          <cell r="C38" t="str">
            <v>TRẦN DUY VŨ</v>
          </cell>
          <cell r="D38" t="str">
            <v>Fulltime</v>
          </cell>
          <cell r="E38" t="str">
            <v>NHÂN VIÊN BẢO TRÌ</v>
          </cell>
          <cell r="F38" t="str">
            <v>Giờ LV</v>
          </cell>
          <cell r="G38">
            <v>8</v>
          </cell>
          <cell r="H38">
            <v>8</v>
          </cell>
          <cell r="I38">
            <v>8</v>
          </cell>
          <cell r="J38">
            <v>8</v>
          </cell>
          <cell r="K38" t="str">
            <v>OFF</v>
          </cell>
          <cell r="L38">
            <v>8</v>
          </cell>
          <cell r="M38">
            <v>8</v>
          </cell>
          <cell r="N38">
            <v>8</v>
          </cell>
          <cell r="O38">
            <v>8</v>
          </cell>
          <cell r="P38">
            <v>8</v>
          </cell>
          <cell r="Q38">
            <v>8</v>
          </cell>
          <cell r="R38" t="str">
            <v>OFF</v>
          </cell>
          <cell r="S38">
            <v>8</v>
          </cell>
          <cell r="T38">
            <v>8</v>
          </cell>
          <cell r="U38">
            <v>8</v>
          </cell>
          <cell r="V38">
            <v>8</v>
          </cell>
          <cell r="W38">
            <v>8</v>
          </cell>
          <cell r="X38">
            <v>8</v>
          </cell>
          <cell r="Y38" t="str">
            <v>OFF</v>
          </cell>
          <cell r="Z38">
            <v>8</v>
          </cell>
          <cell r="AA38">
            <v>8</v>
          </cell>
          <cell r="AB38">
            <v>8</v>
          </cell>
          <cell r="AC38">
            <v>8</v>
          </cell>
          <cell r="AD38">
            <v>8</v>
          </cell>
          <cell r="AE38">
            <v>8</v>
          </cell>
          <cell r="AF38" t="str">
            <v>OFF</v>
          </cell>
          <cell r="AG38">
            <v>8</v>
          </cell>
          <cell r="AH38">
            <v>8</v>
          </cell>
          <cell r="AI38">
            <v>8</v>
          </cell>
          <cell r="AJ38">
            <v>8</v>
          </cell>
          <cell r="AK38">
            <v>26</v>
          </cell>
          <cell r="AL38">
            <v>4</v>
          </cell>
          <cell r="AM38">
            <v>4</v>
          </cell>
          <cell r="AN38">
            <v>0</v>
          </cell>
          <cell r="AO38">
            <v>0</v>
          </cell>
          <cell r="AP38">
            <v>0</v>
          </cell>
          <cell r="AQ38">
            <v>0</v>
          </cell>
          <cell r="AR38">
            <v>0</v>
          </cell>
          <cell r="AS38">
            <v>0</v>
          </cell>
          <cell r="AT38">
            <v>0</v>
          </cell>
          <cell r="AU38">
            <v>30</v>
          </cell>
          <cell r="AV38" t="e">
            <v>#REF!</v>
          </cell>
          <cell r="AW38">
            <v>0</v>
          </cell>
          <cell r="BZ38">
            <v>26</v>
          </cell>
          <cell r="CA38">
            <v>0</v>
          </cell>
          <cell r="CD38">
            <v>32</v>
          </cell>
          <cell r="CE38">
            <v>0</v>
          </cell>
          <cell r="CF38">
            <v>26</v>
          </cell>
          <cell r="CG38" t="b">
            <v>0</v>
          </cell>
          <cell r="CH38">
            <v>26</v>
          </cell>
          <cell r="CI38">
            <v>0</v>
          </cell>
          <cell r="CK38" t="str">
            <v>VP HỒ CHÍ MINH</v>
          </cell>
          <cell r="CM38">
            <v>26</v>
          </cell>
          <cell r="CN38">
            <v>0</v>
          </cell>
          <cell r="CO38">
            <v>0</v>
          </cell>
          <cell r="CP38">
            <v>0</v>
          </cell>
        </row>
        <row r="39">
          <cell r="F39" t="str">
            <v>OT</v>
          </cell>
          <cell r="K39">
            <v>8</v>
          </cell>
          <cell r="R39">
            <v>8</v>
          </cell>
          <cell r="Y39">
            <v>8</v>
          </cell>
          <cell r="AF39">
            <v>8</v>
          </cell>
          <cell r="AT39">
            <v>0</v>
          </cell>
          <cell r="AV39" t="e">
            <v>#REF!</v>
          </cell>
          <cell r="AW39">
            <v>0</v>
          </cell>
          <cell r="CK39" t="e">
            <v>#N/A</v>
          </cell>
        </row>
        <row r="40">
          <cell r="B40" t="str">
            <v>EVV6000206</v>
          </cell>
          <cell r="C40" t="str">
            <v>TRỊNH HOÀNG NAM</v>
          </cell>
          <cell r="D40" t="str">
            <v>Fulltime</v>
          </cell>
          <cell r="E40" t="str">
            <v>NHÂN VIÊN BẢO TRÌ</v>
          </cell>
          <cell r="F40" t="str">
            <v>Giờ LV</v>
          </cell>
          <cell r="G40">
            <v>8</v>
          </cell>
          <cell r="H40">
            <v>8</v>
          </cell>
          <cell r="I40">
            <v>8</v>
          </cell>
          <cell r="J40">
            <v>8</v>
          </cell>
          <cell r="K40" t="str">
            <v>OFF</v>
          </cell>
          <cell r="L40">
            <v>8</v>
          </cell>
          <cell r="M40">
            <v>8</v>
          </cell>
          <cell r="N40">
            <v>8</v>
          </cell>
          <cell r="O40">
            <v>8</v>
          </cell>
          <cell r="P40">
            <v>8</v>
          </cell>
          <cell r="Q40">
            <v>8</v>
          </cell>
          <cell r="R40" t="str">
            <v>OFF</v>
          </cell>
          <cell r="S40">
            <v>8</v>
          </cell>
          <cell r="T40">
            <v>8</v>
          </cell>
          <cell r="U40">
            <v>8</v>
          </cell>
          <cell r="V40">
            <v>8</v>
          </cell>
          <cell r="W40">
            <v>8</v>
          </cell>
          <cell r="X40">
            <v>8</v>
          </cell>
          <cell r="Y40" t="str">
            <v>OFF</v>
          </cell>
          <cell r="Z40">
            <v>8</v>
          </cell>
          <cell r="AA40">
            <v>8</v>
          </cell>
          <cell r="AB40">
            <v>8</v>
          </cell>
          <cell r="AC40">
            <v>8</v>
          </cell>
          <cell r="AD40">
            <v>8</v>
          </cell>
          <cell r="AE40">
            <v>8</v>
          </cell>
          <cell r="AF40" t="str">
            <v>OFF</v>
          </cell>
          <cell r="AG40">
            <v>8</v>
          </cell>
          <cell r="AH40">
            <v>8</v>
          </cell>
          <cell r="AI40">
            <v>8</v>
          </cell>
          <cell r="AJ40">
            <v>8</v>
          </cell>
          <cell r="AK40">
            <v>26</v>
          </cell>
          <cell r="AL40">
            <v>4</v>
          </cell>
          <cell r="AM40">
            <v>4</v>
          </cell>
          <cell r="AN40">
            <v>0</v>
          </cell>
          <cell r="AO40">
            <v>0</v>
          </cell>
          <cell r="AP40">
            <v>0</v>
          </cell>
          <cell r="AQ40">
            <v>0</v>
          </cell>
          <cell r="AR40">
            <v>0</v>
          </cell>
          <cell r="AS40">
            <v>0</v>
          </cell>
          <cell r="AT40">
            <v>0</v>
          </cell>
          <cell r="AU40">
            <v>30</v>
          </cell>
          <cell r="AV40" t="e">
            <v>#REF!</v>
          </cell>
          <cell r="AW40">
            <v>0</v>
          </cell>
          <cell r="BZ40">
            <v>26</v>
          </cell>
          <cell r="CA40">
            <v>0</v>
          </cell>
          <cell r="CD40">
            <v>32</v>
          </cell>
          <cell r="CE40">
            <v>0</v>
          </cell>
          <cell r="CF40">
            <v>26</v>
          </cell>
          <cell r="CG40" t="b">
            <v>0</v>
          </cell>
          <cell r="CH40">
            <v>26</v>
          </cell>
          <cell r="CI40">
            <v>0</v>
          </cell>
          <cell r="CK40" t="str">
            <v>VP HỒ CHÍ MINH</v>
          </cell>
          <cell r="CM40">
            <v>26</v>
          </cell>
          <cell r="CN40">
            <v>0</v>
          </cell>
          <cell r="CO40">
            <v>0</v>
          </cell>
          <cell r="CP40">
            <v>0</v>
          </cell>
        </row>
        <row r="41">
          <cell r="F41" t="str">
            <v>OT</v>
          </cell>
          <cell r="K41">
            <v>8</v>
          </cell>
          <cell r="R41">
            <v>8</v>
          </cell>
          <cell r="Y41">
            <v>8</v>
          </cell>
          <cell r="AF41">
            <v>8</v>
          </cell>
          <cell r="AT41">
            <v>0</v>
          </cell>
          <cell r="AV41" t="e">
            <v>#REF!</v>
          </cell>
          <cell r="AW41">
            <v>0</v>
          </cell>
          <cell r="CK41" t="e">
            <v>#N/A</v>
          </cell>
        </row>
        <row r="42">
          <cell r="B42" t="str">
            <v>EQQ100001</v>
          </cell>
          <cell r="C42" t="str">
            <v>THÂN VIẾT TRÁNG</v>
          </cell>
          <cell r="D42" t="str">
            <v>Fulltime</v>
          </cell>
          <cell r="E42" t="str">
            <v>TỔ TRƯỞNG BẢO TRÌ</v>
          </cell>
          <cell r="F42" t="str">
            <v>Giờ LV</v>
          </cell>
          <cell r="G42">
            <v>8</v>
          </cell>
          <cell r="H42">
            <v>8</v>
          </cell>
          <cell r="I42">
            <v>8</v>
          </cell>
          <cell r="J42">
            <v>8</v>
          </cell>
          <cell r="K42" t="str">
            <v>OFF</v>
          </cell>
          <cell r="L42">
            <v>8</v>
          </cell>
          <cell r="M42">
            <v>8</v>
          </cell>
          <cell r="N42">
            <v>8</v>
          </cell>
          <cell r="O42">
            <v>8</v>
          </cell>
          <cell r="P42">
            <v>8</v>
          </cell>
          <cell r="Q42">
            <v>8</v>
          </cell>
          <cell r="R42" t="str">
            <v>OFF</v>
          </cell>
          <cell r="S42">
            <v>8</v>
          </cell>
          <cell r="T42">
            <v>8</v>
          </cell>
          <cell r="U42">
            <v>8</v>
          </cell>
          <cell r="V42">
            <v>8</v>
          </cell>
          <cell r="W42">
            <v>8</v>
          </cell>
          <cell r="X42">
            <v>8</v>
          </cell>
          <cell r="Y42" t="str">
            <v>OFF</v>
          </cell>
          <cell r="Z42">
            <v>8</v>
          </cell>
          <cell r="AA42">
            <v>8</v>
          </cell>
          <cell r="AB42">
            <v>8</v>
          </cell>
          <cell r="AC42">
            <v>8</v>
          </cell>
          <cell r="AD42">
            <v>8</v>
          </cell>
          <cell r="AE42">
            <v>8</v>
          </cell>
          <cell r="AF42" t="str">
            <v>OFF</v>
          </cell>
          <cell r="AG42">
            <v>8</v>
          </cell>
          <cell r="AH42">
            <v>8</v>
          </cell>
          <cell r="AI42">
            <v>8</v>
          </cell>
          <cell r="AJ42">
            <v>8</v>
          </cell>
          <cell r="AK42">
            <v>26</v>
          </cell>
          <cell r="AL42">
            <v>4</v>
          </cell>
          <cell r="AM42">
            <v>4</v>
          </cell>
          <cell r="AN42">
            <v>0</v>
          </cell>
          <cell r="AO42">
            <v>0</v>
          </cell>
          <cell r="AP42">
            <v>0</v>
          </cell>
          <cell r="AQ42">
            <v>0</v>
          </cell>
          <cell r="AR42">
            <v>0</v>
          </cell>
          <cell r="AS42">
            <v>0</v>
          </cell>
          <cell r="AT42">
            <v>0</v>
          </cell>
          <cell r="AU42">
            <v>30</v>
          </cell>
          <cell r="AV42" t="e">
            <v>#REF!</v>
          </cell>
          <cell r="AW42">
            <v>0</v>
          </cell>
          <cell r="BZ42">
            <v>26</v>
          </cell>
          <cell r="CA42">
            <v>0</v>
          </cell>
          <cell r="CD42">
            <v>32</v>
          </cell>
          <cell r="CE42">
            <v>0</v>
          </cell>
          <cell r="CF42">
            <v>26</v>
          </cell>
          <cell r="CG42" t="b">
            <v>0</v>
          </cell>
          <cell r="CH42">
            <v>26</v>
          </cell>
          <cell r="CI42">
            <v>0</v>
          </cell>
          <cell r="CK42" t="str">
            <v>VP HỒ CHÍ MINH</v>
          </cell>
          <cell r="CM42">
            <v>26</v>
          </cell>
          <cell r="CN42">
            <v>0</v>
          </cell>
          <cell r="CO42">
            <v>0</v>
          </cell>
          <cell r="CP42">
            <v>0</v>
          </cell>
        </row>
        <row r="43">
          <cell r="F43" t="str">
            <v>OT</v>
          </cell>
          <cell r="K43">
            <v>8</v>
          </cell>
          <cell r="R43">
            <v>8</v>
          </cell>
          <cell r="Y43">
            <v>8</v>
          </cell>
          <cell r="AF43">
            <v>8</v>
          </cell>
          <cell r="AT43">
            <v>0</v>
          </cell>
          <cell r="AV43" t="e">
            <v>#REF!</v>
          </cell>
          <cell r="AW43">
            <v>0</v>
          </cell>
          <cell r="CK43" t="e">
            <v>#N/A</v>
          </cell>
        </row>
        <row r="44">
          <cell r="C44" t="str">
            <v>BIG C BÌNH DƯƠNG</v>
          </cell>
          <cell r="F44" t="str">
            <v>Giờ LV</v>
          </cell>
          <cell r="AK44">
            <v>0</v>
          </cell>
          <cell r="AL44">
            <v>0</v>
          </cell>
          <cell r="AM44">
            <v>0</v>
          </cell>
          <cell r="AN44">
            <v>0</v>
          </cell>
          <cell r="AO44">
            <v>0</v>
          </cell>
          <cell r="AP44">
            <v>0</v>
          </cell>
          <cell r="AQ44">
            <v>0</v>
          </cell>
          <cell r="AR44">
            <v>0</v>
          </cell>
          <cell r="AS44">
            <v>0</v>
          </cell>
          <cell r="AT44">
            <v>0</v>
          </cell>
          <cell r="AU44">
            <v>0</v>
          </cell>
          <cell r="AV44" t="e">
            <v>#REF!</v>
          </cell>
          <cell r="AW44">
            <v>0</v>
          </cell>
          <cell r="BZ44">
            <v>0</v>
          </cell>
          <cell r="CA44">
            <v>0</v>
          </cell>
          <cell r="CE44">
            <v>0</v>
          </cell>
          <cell r="CF44">
            <v>0</v>
          </cell>
          <cell r="CG44" t="b">
            <v>1</v>
          </cell>
          <cell r="CH44">
            <v>0</v>
          </cell>
          <cell r="CI44">
            <v>0</v>
          </cell>
          <cell r="CJ44">
            <v>0</v>
          </cell>
          <cell r="CK44" t="e">
            <v>#N/A</v>
          </cell>
        </row>
        <row r="45">
          <cell r="F45" t="str">
            <v>OT</v>
          </cell>
          <cell r="AT45">
            <v>0</v>
          </cell>
          <cell r="AV45" t="e">
            <v>#REF!</v>
          </cell>
          <cell r="AW45">
            <v>0</v>
          </cell>
          <cell r="CK45" t="e">
            <v>#N/A</v>
          </cell>
        </row>
        <row r="46">
          <cell r="B46" t="str">
            <v>EQQ101943</v>
          </cell>
          <cell r="C46" t="str">
            <v>LĂNG THỊ LAM GIANG</v>
          </cell>
          <cell r="D46" t="str">
            <v>Partime</v>
          </cell>
          <cell r="E46" t="str">
            <v>NHÂN VIÊN PHỤC VỤ</v>
          </cell>
          <cell r="F46" t="str">
            <v>Giờ LV</v>
          </cell>
          <cell r="G46">
            <v>4.5</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4</v>
          </cell>
          <cell r="AC46">
            <v>0</v>
          </cell>
          <cell r="AD46">
            <v>0</v>
          </cell>
          <cell r="AE46">
            <v>0</v>
          </cell>
          <cell r="AF46">
            <v>0</v>
          </cell>
          <cell r="AG46">
            <v>0</v>
          </cell>
          <cell r="AH46">
            <v>0</v>
          </cell>
          <cell r="AI46">
            <v>0</v>
          </cell>
          <cell r="AJ46">
            <v>0</v>
          </cell>
          <cell r="AK46">
            <v>1.0625</v>
          </cell>
          <cell r="AL46">
            <v>0</v>
          </cell>
          <cell r="AM46">
            <v>0</v>
          </cell>
          <cell r="AN46">
            <v>0</v>
          </cell>
          <cell r="AO46">
            <v>0</v>
          </cell>
          <cell r="AP46">
            <v>0</v>
          </cell>
          <cell r="AQ46">
            <v>0</v>
          </cell>
          <cell r="AR46">
            <v>0</v>
          </cell>
          <cell r="AS46">
            <v>0</v>
          </cell>
          <cell r="AT46">
            <v>0</v>
          </cell>
          <cell r="AU46">
            <v>1.0625</v>
          </cell>
          <cell r="AV46" t="e">
            <v>#REF!</v>
          </cell>
          <cell r="AW46">
            <v>0</v>
          </cell>
          <cell r="BZ46">
            <v>0</v>
          </cell>
          <cell r="CA46">
            <v>0</v>
          </cell>
          <cell r="CE46">
            <v>0</v>
          </cell>
          <cell r="CF46">
            <v>1.0625</v>
          </cell>
          <cell r="CG46" t="b">
            <v>1</v>
          </cell>
          <cell r="CH46">
            <v>0</v>
          </cell>
          <cell r="CI46">
            <v>8.5</v>
          </cell>
          <cell r="CJ46">
            <v>0</v>
          </cell>
          <cell r="CK46" t="str">
            <v>CN BÌNH DƯƠNG</v>
          </cell>
          <cell r="CM46">
            <v>0</v>
          </cell>
          <cell r="CN46">
            <v>0</v>
          </cell>
          <cell r="CO46">
            <v>8.5</v>
          </cell>
          <cell r="CP46">
            <v>0</v>
          </cell>
        </row>
        <row r="47">
          <cell r="F47" t="str">
            <v>OT</v>
          </cell>
          <cell r="AT47">
            <v>0</v>
          </cell>
          <cell r="AV47" t="e">
            <v>#REF!</v>
          </cell>
          <cell r="AW47">
            <v>0</v>
          </cell>
          <cell r="CK47" t="e">
            <v>#N/A</v>
          </cell>
        </row>
        <row r="48">
          <cell r="B48" t="str">
            <v>EQQ102064</v>
          </cell>
          <cell r="C48" t="str">
            <v>TÔ QUỐC VINH</v>
          </cell>
          <cell r="D48" t="str">
            <v>Partime</v>
          </cell>
          <cell r="E48" t="str">
            <v>NHÂN VIÊN PHỤC VỤ</v>
          </cell>
          <cell r="F48" t="str">
            <v>Giờ LV</v>
          </cell>
          <cell r="G48">
            <v>0</v>
          </cell>
          <cell r="H48">
            <v>0</v>
          </cell>
          <cell r="I48">
            <v>0</v>
          </cell>
          <cell r="J48">
            <v>14.5</v>
          </cell>
          <cell r="K48">
            <v>7.5</v>
          </cell>
          <cell r="L48">
            <v>7</v>
          </cell>
          <cell r="M48">
            <v>5</v>
          </cell>
          <cell r="N48">
            <v>9.5</v>
          </cell>
          <cell r="O48">
            <v>7.5</v>
          </cell>
          <cell r="P48">
            <v>0</v>
          </cell>
          <cell r="Q48">
            <v>13</v>
          </cell>
          <cell r="R48">
            <v>0</v>
          </cell>
          <cell r="S48">
            <v>7</v>
          </cell>
          <cell r="T48">
            <v>7.5</v>
          </cell>
          <cell r="U48">
            <v>5</v>
          </cell>
          <cell r="V48">
            <v>0</v>
          </cell>
          <cell r="W48">
            <v>0</v>
          </cell>
          <cell r="X48">
            <v>7.5</v>
          </cell>
          <cell r="Y48">
            <v>14.5</v>
          </cell>
          <cell r="Z48">
            <v>8</v>
          </cell>
          <cell r="AA48">
            <v>0</v>
          </cell>
          <cell r="AB48">
            <v>5</v>
          </cell>
          <cell r="AC48">
            <v>5</v>
          </cell>
          <cell r="AD48">
            <v>0</v>
          </cell>
          <cell r="AE48">
            <v>11</v>
          </cell>
          <cell r="AF48">
            <v>7</v>
          </cell>
          <cell r="AG48">
            <v>4.5</v>
          </cell>
          <cell r="AH48">
            <v>4.5</v>
          </cell>
          <cell r="AI48">
            <v>4.5</v>
          </cell>
          <cell r="AJ48">
            <v>7.5</v>
          </cell>
          <cell r="AK48">
            <v>20.3125</v>
          </cell>
          <cell r="AL48">
            <v>0</v>
          </cell>
          <cell r="AM48">
            <v>0</v>
          </cell>
          <cell r="AN48">
            <v>0</v>
          </cell>
          <cell r="AO48">
            <v>0</v>
          </cell>
          <cell r="AP48">
            <v>0</v>
          </cell>
          <cell r="AQ48">
            <v>0</v>
          </cell>
          <cell r="AR48">
            <v>0</v>
          </cell>
          <cell r="AS48">
            <v>0</v>
          </cell>
          <cell r="AT48">
            <v>0</v>
          </cell>
          <cell r="AU48">
            <v>20.3125</v>
          </cell>
          <cell r="AV48" t="e">
            <v>#REF!</v>
          </cell>
          <cell r="AW48">
            <v>0</v>
          </cell>
          <cell r="BZ48">
            <v>0</v>
          </cell>
          <cell r="CA48">
            <v>0</v>
          </cell>
          <cell r="CE48">
            <v>0</v>
          </cell>
          <cell r="CF48">
            <v>20.3125</v>
          </cell>
          <cell r="CG48" t="b">
            <v>1</v>
          </cell>
          <cell r="CH48">
            <v>0</v>
          </cell>
          <cell r="CI48">
            <v>162.5</v>
          </cell>
          <cell r="CJ48">
            <v>0</v>
          </cell>
          <cell r="CK48" t="str">
            <v>CN BÌNH DƯƠNG</v>
          </cell>
          <cell r="CM48">
            <v>0</v>
          </cell>
          <cell r="CN48">
            <v>0</v>
          </cell>
          <cell r="CO48">
            <v>162.5</v>
          </cell>
          <cell r="CP48">
            <v>0</v>
          </cell>
        </row>
        <row r="49">
          <cell r="F49" t="str">
            <v>OT</v>
          </cell>
          <cell r="AT49">
            <v>0</v>
          </cell>
          <cell r="AV49" t="e">
            <v>#REF!</v>
          </cell>
          <cell r="AW49">
            <v>0</v>
          </cell>
          <cell r="CK49" t="e">
            <v>#N/A</v>
          </cell>
        </row>
        <row r="50">
          <cell r="B50" t="str">
            <v>EQQ102081</v>
          </cell>
          <cell r="C50" t="str">
            <v>VŨ KHẮC DUY</v>
          </cell>
          <cell r="D50" t="str">
            <v>Partime</v>
          </cell>
          <cell r="E50" t="str">
            <v>NHÂN VIÊN PHỤC VỤ</v>
          </cell>
          <cell r="F50" t="str">
            <v>Giờ LV</v>
          </cell>
          <cell r="G50">
            <v>0</v>
          </cell>
          <cell r="H50">
            <v>5.5</v>
          </cell>
          <cell r="I50">
            <v>5.5</v>
          </cell>
          <cell r="J50">
            <v>0</v>
          </cell>
          <cell r="K50">
            <v>0</v>
          </cell>
          <cell r="L50">
            <v>5</v>
          </cell>
          <cell r="M50">
            <v>5.5</v>
          </cell>
          <cell r="N50">
            <v>5.5</v>
          </cell>
          <cell r="O50">
            <v>0</v>
          </cell>
          <cell r="P50">
            <v>0</v>
          </cell>
          <cell r="Q50">
            <v>0</v>
          </cell>
          <cell r="R50">
            <v>0</v>
          </cell>
          <cell r="S50">
            <v>0</v>
          </cell>
          <cell r="T50">
            <v>5.5</v>
          </cell>
          <cell r="U50">
            <v>5.5</v>
          </cell>
          <cell r="V50">
            <v>5.5</v>
          </cell>
          <cell r="W50">
            <v>0</v>
          </cell>
          <cell r="X50">
            <v>5.5</v>
          </cell>
          <cell r="Y50">
            <v>0</v>
          </cell>
          <cell r="Z50">
            <v>5</v>
          </cell>
          <cell r="AA50">
            <v>0</v>
          </cell>
          <cell r="AB50">
            <v>0</v>
          </cell>
          <cell r="AC50">
            <v>0</v>
          </cell>
          <cell r="AD50">
            <v>4.5</v>
          </cell>
          <cell r="AE50">
            <v>0</v>
          </cell>
          <cell r="AF50">
            <v>0</v>
          </cell>
          <cell r="AG50">
            <v>0</v>
          </cell>
          <cell r="AH50">
            <v>0</v>
          </cell>
          <cell r="AI50">
            <v>0</v>
          </cell>
          <cell r="AJ50">
            <v>0</v>
          </cell>
          <cell r="AK50">
            <v>7.3125</v>
          </cell>
          <cell r="AL50">
            <v>0</v>
          </cell>
          <cell r="AM50">
            <v>0</v>
          </cell>
          <cell r="AN50">
            <v>0</v>
          </cell>
          <cell r="AO50">
            <v>0</v>
          </cell>
          <cell r="AP50">
            <v>0</v>
          </cell>
          <cell r="AQ50">
            <v>0</v>
          </cell>
          <cell r="AR50">
            <v>0</v>
          </cell>
          <cell r="AS50">
            <v>0</v>
          </cell>
          <cell r="AT50">
            <v>0</v>
          </cell>
          <cell r="AU50">
            <v>7.3125</v>
          </cell>
          <cell r="AV50" t="e">
            <v>#REF!</v>
          </cell>
          <cell r="AW50">
            <v>0</v>
          </cell>
          <cell r="BZ50">
            <v>0</v>
          </cell>
          <cell r="CA50">
            <v>0</v>
          </cell>
          <cell r="CE50">
            <v>0</v>
          </cell>
          <cell r="CF50">
            <v>7.3125</v>
          </cell>
          <cell r="CG50" t="b">
            <v>1</v>
          </cell>
          <cell r="CH50">
            <v>0</v>
          </cell>
          <cell r="CI50">
            <v>58.5</v>
          </cell>
          <cell r="CJ50">
            <v>0</v>
          </cell>
          <cell r="CK50" t="str">
            <v>CN BÌNH DƯƠNG</v>
          </cell>
          <cell r="CM50">
            <v>0</v>
          </cell>
          <cell r="CN50">
            <v>0</v>
          </cell>
          <cell r="CO50">
            <v>58.5</v>
          </cell>
          <cell r="CP50">
            <v>0</v>
          </cell>
        </row>
        <row r="51">
          <cell r="F51" t="str">
            <v>OT</v>
          </cell>
          <cell r="AT51">
            <v>0</v>
          </cell>
          <cell r="AV51" t="e">
            <v>#REF!</v>
          </cell>
          <cell r="AW51">
            <v>0</v>
          </cell>
          <cell r="CK51" t="e">
            <v>#N/A</v>
          </cell>
        </row>
        <row r="52">
          <cell r="B52" t="str">
            <v>EQQ102173</v>
          </cell>
          <cell r="C52" t="str">
            <v>HUỲNH THỊ MỸ DUYÊN</v>
          </cell>
          <cell r="D52" t="str">
            <v>Partime</v>
          </cell>
          <cell r="E52" t="str">
            <v>NHÂN VIÊN THU NGÂN</v>
          </cell>
          <cell r="F52" t="str">
            <v>Giờ LV</v>
          </cell>
          <cell r="G52">
            <v>0</v>
          </cell>
          <cell r="H52">
            <v>4.5</v>
          </cell>
          <cell r="I52">
            <v>0</v>
          </cell>
          <cell r="J52">
            <v>0</v>
          </cell>
          <cell r="K52">
            <v>5.5</v>
          </cell>
          <cell r="L52">
            <v>0</v>
          </cell>
          <cell r="M52">
            <v>0</v>
          </cell>
          <cell r="N52">
            <v>4.5</v>
          </cell>
          <cell r="O52">
            <v>0</v>
          </cell>
          <cell r="P52">
            <v>14</v>
          </cell>
          <cell r="Q52">
            <v>0</v>
          </cell>
          <cell r="R52">
            <v>5.5</v>
          </cell>
          <cell r="S52">
            <v>0</v>
          </cell>
          <cell r="T52">
            <v>0</v>
          </cell>
          <cell r="U52">
            <v>6.5</v>
          </cell>
          <cell r="V52">
            <v>0</v>
          </cell>
          <cell r="W52">
            <v>0</v>
          </cell>
          <cell r="X52">
            <v>5.5</v>
          </cell>
          <cell r="Y52">
            <v>5.5</v>
          </cell>
          <cell r="Z52">
            <v>0</v>
          </cell>
          <cell r="AA52">
            <v>0</v>
          </cell>
          <cell r="AB52">
            <v>4.5</v>
          </cell>
          <cell r="AC52">
            <v>4.5</v>
          </cell>
          <cell r="AD52">
            <v>4.5</v>
          </cell>
          <cell r="AE52">
            <v>0</v>
          </cell>
          <cell r="AF52">
            <v>5</v>
          </cell>
          <cell r="AG52">
            <v>5.5</v>
          </cell>
          <cell r="AH52">
            <v>5</v>
          </cell>
          <cell r="AI52">
            <v>0</v>
          </cell>
          <cell r="AJ52">
            <v>0</v>
          </cell>
          <cell r="AK52">
            <v>10.0625</v>
          </cell>
          <cell r="AL52">
            <v>0</v>
          </cell>
          <cell r="AM52">
            <v>0</v>
          </cell>
          <cell r="AN52">
            <v>0</v>
          </cell>
          <cell r="AO52">
            <v>0</v>
          </cell>
          <cell r="AP52">
            <v>0</v>
          </cell>
          <cell r="AQ52">
            <v>0</v>
          </cell>
          <cell r="AR52">
            <v>0</v>
          </cell>
          <cell r="AS52">
            <v>0</v>
          </cell>
          <cell r="AT52">
            <v>0</v>
          </cell>
          <cell r="AU52">
            <v>10.0625</v>
          </cell>
          <cell r="AV52" t="e">
            <v>#REF!</v>
          </cell>
          <cell r="AW52">
            <v>0</v>
          </cell>
          <cell r="BZ52">
            <v>0</v>
          </cell>
          <cell r="CA52">
            <v>0</v>
          </cell>
          <cell r="CE52">
            <v>0</v>
          </cell>
          <cell r="CF52">
            <v>10.0625</v>
          </cell>
          <cell r="CG52" t="b">
            <v>1</v>
          </cell>
          <cell r="CH52">
            <v>0</v>
          </cell>
          <cell r="CI52">
            <v>80.5</v>
          </cell>
          <cell r="CJ52">
            <v>0</v>
          </cell>
          <cell r="CK52" t="str">
            <v>CN BÌNH DƯƠNG</v>
          </cell>
          <cell r="CM52">
            <v>0</v>
          </cell>
          <cell r="CN52">
            <v>0</v>
          </cell>
          <cell r="CO52">
            <v>80.5</v>
          </cell>
          <cell r="CP52">
            <v>0</v>
          </cell>
        </row>
        <row r="53">
          <cell r="F53" t="str">
            <v>OT</v>
          </cell>
          <cell r="AT53">
            <v>0</v>
          </cell>
          <cell r="AV53" t="e">
            <v>#REF!</v>
          </cell>
          <cell r="AW53">
            <v>0</v>
          </cell>
          <cell r="CK53" t="e">
            <v>#N/A</v>
          </cell>
        </row>
        <row r="54">
          <cell r="B54" t="str">
            <v>EQQ102174</v>
          </cell>
          <cell r="C54" t="str">
            <v>TRẦN NGUYỄN TRÂM ANH</v>
          </cell>
          <cell r="D54" t="str">
            <v>Partime</v>
          </cell>
          <cell r="E54" t="str">
            <v>NHÂN VIÊN PHỤC VỤ</v>
          </cell>
          <cell r="F54" t="str">
            <v>Giờ LV</v>
          </cell>
          <cell r="G54">
            <v>7</v>
          </cell>
          <cell r="H54">
            <v>0</v>
          </cell>
          <cell r="I54">
            <v>4.5</v>
          </cell>
          <cell r="J54">
            <v>14.5</v>
          </cell>
          <cell r="K54">
            <v>7.5</v>
          </cell>
          <cell r="L54">
            <v>4.5</v>
          </cell>
          <cell r="M54">
            <v>4.5</v>
          </cell>
          <cell r="N54">
            <v>7</v>
          </cell>
          <cell r="O54">
            <v>0</v>
          </cell>
          <cell r="P54">
            <v>14.5</v>
          </cell>
          <cell r="Q54">
            <v>7.5</v>
          </cell>
          <cell r="R54">
            <v>14.5</v>
          </cell>
          <cell r="S54">
            <v>7</v>
          </cell>
          <cell r="T54">
            <v>4.5</v>
          </cell>
          <cell r="U54">
            <v>8.5</v>
          </cell>
          <cell r="V54">
            <v>5.5</v>
          </cell>
          <cell r="W54">
            <v>7</v>
          </cell>
          <cell r="X54">
            <v>7</v>
          </cell>
          <cell r="Y54">
            <v>0</v>
          </cell>
          <cell r="Z54">
            <v>5</v>
          </cell>
          <cell r="AA54">
            <v>9.5</v>
          </cell>
          <cell r="AB54">
            <v>4.5</v>
          </cell>
          <cell r="AC54">
            <v>4.5</v>
          </cell>
          <cell r="AD54">
            <v>4.5</v>
          </cell>
          <cell r="AE54">
            <v>7</v>
          </cell>
          <cell r="AF54">
            <v>7.5</v>
          </cell>
          <cell r="AG54">
            <v>5</v>
          </cell>
          <cell r="AH54">
            <v>9</v>
          </cell>
          <cell r="AI54">
            <v>7.5</v>
          </cell>
          <cell r="AJ54">
            <v>0</v>
          </cell>
          <cell r="AK54">
            <v>23.6875</v>
          </cell>
          <cell r="AL54">
            <v>0</v>
          </cell>
          <cell r="AM54">
            <v>0</v>
          </cell>
          <cell r="AN54">
            <v>0</v>
          </cell>
          <cell r="AO54">
            <v>0</v>
          </cell>
          <cell r="AP54">
            <v>0</v>
          </cell>
          <cell r="AQ54">
            <v>0</v>
          </cell>
          <cell r="AR54">
            <v>0</v>
          </cell>
          <cell r="AS54">
            <v>0</v>
          </cell>
          <cell r="AT54">
            <v>0</v>
          </cell>
          <cell r="AU54">
            <v>23.6875</v>
          </cell>
          <cell r="AV54" t="e">
            <v>#REF!</v>
          </cell>
          <cell r="AW54">
            <v>0</v>
          </cell>
          <cell r="BZ54">
            <v>0</v>
          </cell>
          <cell r="CA54">
            <v>0</v>
          </cell>
          <cell r="CE54">
            <v>0</v>
          </cell>
          <cell r="CF54">
            <v>23.6875</v>
          </cell>
          <cell r="CG54" t="b">
            <v>1</v>
          </cell>
          <cell r="CH54">
            <v>0</v>
          </cell>
          <cell r="CI54">
            <v>189.5</v>
          </cell>
          <cell r="CJ54">
            <v>0</v>
          </cell>
          <cell r="CK54" t="str">
            <v>CN BÌNH DƯƠNG</v>
          </cell>
          <cell r="CM54">
            <v>0</v>
          </cell>
          <cell r="CN54">
            <v>0</v>
          </cell>
          <cell r="CO54">
            <v>189.5</v>
          </cell>
          <cell r="CP54">
            <v>0</v>
          </cell>
        </row>
        <row r="55">
          <cell r="F55" t="str">
            <v>OT</v>
          </cell>
          <cell r="AT55">
            <v>0</v>
          </cell>
          <cell r="AV55" t="e">
            <v>#REF!</v>
          </cell>
          <cell r="AW55">
            <v>0</v>
          </cell>
          <cell r="CK55" t="e">
            <v>#N/A</v>
          </cell>
        </row>
        <row r="56">
          <cell r="B56" t="str">
            <v>EQQ102229</v>
          </cell>
          <cell r="C56" t="str">
            <v>NGUYỄN THỊ THU HIỀN</v>
          </cell>
          <cell r="D56" t="str">
            <v>Partime</v>
          </cell>
          <cell r="E56" t="str">
            <v>NHÂN VIÊN PHỤC VỤ</v>
          </cell>
          <cell r="F56" t="str">
            <v>Giờ LV</v>
          </cell>
          <cell r="G56">
            <v>0</v>
          </cell>
          <cell r="H56">
            <v>0</v>
          </cell>
          <cell r="I56">
            <v>0</v>
          </cell>
          <cell r="J56">
            <v>0</v>
          </cell>
          <cell r="K56">
            <v>0</v>
          </cell>
          <cell r="L56">
            <v>0</v>
          </cell>
          <cell r="M56">
            <v>9.5</v>
          </cell>
          <cell r="N56">
            <v>5</v>
          </cell>
          <cell r="O56">
            <v>0</v>
          </cell>
          <cell r="P56">
            <v>0</v>
          </cell>
          <cell r="Q56">
            <v>7</v>
          </cell>
          <cell r="R56">
            <v>14</v>
          </cell>
          <cell r="S56">
            <v>7</v>
          </cell>
          <cell r="T56">
            <v>0</v>
          </cell>
          <cell r="U56">
            <v>5</v>
          </cell>
          <cell r="V56">
            <v>4.5</v>
          </cell>
          <cell r="W56">
            <v>4.5</v>
          </cell>
          <cell r="X56">
            <v>5</v>
          </cell>
          <cell r="Y56">
            <v>7.5</v>
          </cell>
          <cell r="Z56">
            <v>5</v>
          </cell>
          <cell r="AA56">
            <v>7.5</v>
          </cell>
          <cell r="AB56">
            <v>4.5</v>
          </cell>
          <cell r="AC56">
            <v>0</v>
          </cell>
          <cell r="AD56">
            <v>5.5</v>
          </cell>
          <cell r="AE56">
            <v>7</v>
          </cell>
          <cell r="AF56">
            <v>9</v>
          </cell>
          <cell r="AG56">
            <v>0</v>
          </cell>
          <cell r="AH56">
            <v>0</v>
          </cell>
          <cell r="AI56">
            <v>7</v>
          </cell>
          <cell r="AJ56">
            <v>4.5</v>
          </cell>
          <cell r="AK56">
            <v>14.875</v>
          </cell>
          <cell r="AL56">
            <v>0</v>
          </cell>
          <cell r="AM56">
            <v>0</v>
          </cell>
          <cell r="AN56">
            <v>0</v>
          </cell>
          <cell r="AO56">
            <v>0</v>
          </cell>
          <cell r="AP56">
            <v>0</v>
          </cell>
          <cell r="AQ56">
            <v>0</v>
          </cell>
          <cell r="AR56">
            <v>0</v>
          </cell>
          <cell r="AS56">
            <v>0</v>
          </cell>
          <cell r="AT56">
            <v>0</v>
          </cell>
          <cell r="AU56">
            <v>14.875</v>
          </cell>
          <cell r="AV56" t="e">
            <v>#REF!</v>
          </cell>
          <cell r="AW56">
            <v>0</v>
          </cell>
          <cell r="BZ56">
            <v>0</v>
          </cell>
          <cell r="CA56">
            <v>0</v>
          </cell>
          <cell r="CE56">
            <v>0</v>
          </cell>
          <cell r="CF56">
            <v>14.875</v>
          </cell>
          <cell r="CG56" t="b">
            <v>1</v>
          </cell>
          <cell r="CH56">
            <v>0</v>
          </cell>
          <cell r="CI56">
            <v>119</v>
          </cell>
          <cell r="CJ56">
            <v>0</v>
          </cell>
          <cell r="CK56" t="str">
            <v>CN BÌNH DƯƠNG</v>
          </cell>
          <cell r="CM56">
            <v>0</v>
          </cell>
          <cell r="CN56">
            <v>0</v>
          </cell>
          <cell r="CO56">
            <v>119</v>
          </cell>
          <cell r="CP56">
            <v>0</v>
          </cell>
        </row>
        <row r="57">
          <cell r="F57" t="str">
            <v>OT</v>
          </cell>
          <cell r="AT57">
            <v>0</v>
          </cell>
          <cell r="AV57" t="e">
            <v>#REF!</v>
          </cell>
          <cell r="AW57">
            <v>0</v>
          </cell>
          <cell r="CK57" t="e">
            <v>#N/A</v>
          </cell>
        </row>
        <row r="58">
          <cell r="B58" t="str">
            <v>EQQ102942</v>
          </cell>
          <cell r="C58" t="str">
            <v>NGUYỄN THỊ THU TUYẾT</v>
          </cell>
          <cell r="D58" t="str">
            <v>Partime</v>
          </cell>
          <cell r="E58" t="str">
            <v>NHÂN VIÊN PHỤC VỤ</v>
          </cell>
          <cell r="F58" t="str">
            <v>Giờ LV</v>
          </cell>
          <cell r="G58">
            <v>0</v>
          </cell>
          <cell r="H58">
            <v>0</v>
          </cell>
          <cell r="I58">
            <v>0</v>
          </cell>
          <cell r="J58">
            <v>8</v>
          </cell>
          <cell r="K58">
            <v>8</v>
          </cell>
          <cell r="L58">
            <v>0</v>
          </cell>
          <cell r="M58">
            <v>0</v>
          </cell>
          <cell r="N58">
            <v>0</v>
          </cell>
          <cell r="O58">
            <v>0</v>
          </cell>
          <cell r="P58">
            <v>0</v>
          </cell>
          <cell r="Q58">
            <v>0</v>
          </cell>
          <cell r="R58">
            <v>0</v>
          </cell>
          <cell r="S58">
            <v>0</v>
          </cell>
          <cell r="T58">
            <v>6</v>
          </cell>
          <cell r="U58">
            <v>0</v>
          </cell>
          <cell r="V58">
            <v>9</v>
          </cell>
          <cell r="W58">
            <v>4</v>
          </cell>
          <cell r="X58">
            <v>9</v>
          </cell>
          <cell r="Y58">
            <v>6.5</v>
          </cell>
          <cell r="Z58">
            <v>0</v>
          </cell>
          <cell r="AA58">
            <v>6.5</v>
          </cell>
          <cell r="AB58">
            <v>0</v>
          </cell>
          <cell r="AC58">
            <v>5</v>
          </cell>
          <cell r="AD58">
            <v>0</v>
          </cell>
          <cell r="AE58">
            <v>7.5</v>
          </cell>
          <cell r="AF58">
            <v>7</v>
          </cell>
          <cell r="AG58">
            <v>4</v>
          </cell>
          <cell r="AH58">
            <v>7</v>
          </cell>
          <cell r="AI58">
            <v>7.5</v>
          </cell>
          <cell r="AJ58">
            <v>7</v>
          </cell>
          <cell r="AK58">
            <v>12.75</v>
          </cell>
          <cell r="AL58">
            <v>0</v>
          </cell>
          <cell r="AM58">
            <v>0</v>
          </cell>
          <cell r="AN58">
            <v>0</v>
          </cell>
          <cell r="AO58">
            <v>0</v>
          </cell>
          <cell r="AP58">
            <v>0</v>
          </cell>
          <cell r="AQ58">
            <v>0</v>
          </cell>
          <cell r="AR58">
            <v>0</v>
          </cell>
          <cell r="AS58">
            <v>0</v>
          </cell>
          <cell r="AT58">
            <v>0</v>
          </cell>
          <cell r="AU58">
            <v>12.75</v>
          </cell>
          <cell r="AV58" t="e">
            <v>#REF!</v>
          </cell>
          <cell r="AW58">
            <v>0</v>
          </cell>
          <cell r="BZ58">
            <v>0</v>
          </cell>
          <cell r="CA58">
            <v>0</v>
          </cell>
          <cell r="CE58">
            <v>0</v>
          </cell>
          <cell r="CF58">
            <v>12.75</v>
          </cell>
          <cell r="CG58" t="b">
            <v>1</v>
          </cell>
          <cell r="CH58">
            <v>0</v>
          </cell>
          <cell r="CI58">
            <v>102</v>
          </cell>
          <cell r="CJ58">
            <v>0</v>
          </cell>
          <cell r="CK58" t="str">
            <v>CN BÌNH DƯƠNG</v>
          </cell>
          <cell r="CM58">
            <v>0</v>
          </cell>
          <cell r="CN58">
            <v>0</v>
          </cell>
          <cell r="CO58">
            <v>102</v>
          </cell>
          <cell r="CP58">
            <v>0</v>
          </cell>
        </row>
        <row r="59">
          <cell r="F59" t="str">
            <v>OT</v>
          </cell>
          <cell r="AT59">
            <v>0</v>
          </cell>
          <cell r="AV59" t="e">
            <v>#REF!</v>
          </cell>
          <cell r="AW59">
            <v>0</v>
          </cell>
          <cell r="CK59" t="e">
            <v>#N/A</v>
          </cell>
        </row>
        <row r="60">
          <cell r="B60" t="str">
            <v>EQQ102704</v>
          </cell>
          <cell r="C60" t="str">
            <v>LÊ ANH NHỰT</v>
          </cell>
          <cell r="D60" t="str">
            <v>Partime</v>
          </cell>
          <cell r="E60" t="str">
            <v>NHÂN VIÊN PHỤC VỤ</v>
          </cell>
          <cell r="F60" t="str">
            <v>Giờ LV</v>
          </cell>
          <cell r="G60">
            <v>4.5</v>
          </cell>
          <cell r="H60">
            <v>10</v>
          </cell>
          <cell r="I60">
            <v>10</v>
          </cell>
          <cell r="J60">
            <v>7.5</v>
          </cell>
          <cell r="K60">
            <v>9</v>
          </cell>
          <cell r="L60">
            <v>9.5</v>
          </cell>
          <cell r="M60">
            <v>0</v>
          </cell>
          <cell r="N60">
            <v>0</v>
          </cell>
          <cell r="O60">
            <v>11</v>
          </cell>
          <cell r="P60">
            <v>4.5</v>
          </cell>
          <cell r="Q60">
            <v>9</v>
          </cell>
          <cell r="R60">
            <v>5.5</v>
          </cell>
          <cell r="S60">
            <v>7.5</v>
          </cell>
          <cell r="T60">
            <v>4.5</v>
          </cell>
          <cell r="U60">
            <v>5</v>
          </cell>
          <cell r="V60">
            <v>0</v>
          </cell>
          <cell r="W60">
            <v>9.5</v>
          </cell>
          <cell r="X60">
            <v>5.5</v>
          </cell>
          <cell r="Y60">
            <v>9.5</v>
          </cell>
          <cell r="Z60">
            <v>4.5</v>
          </cell>
          <cell r="AA60">
            <v>9.5</v>
          </cell>
          <cell r="AB60">
            <v>4.5</v>
          </cell>
          <cell r="AC60">
            <v>4.5</v>
          </cell>
          <cell r="AD60">
            <v>4</v>
          </cell>
          <cell r="AE60">
            <v>0</v>
          </cell>
          <cell r="AF60">
            <v>7.5</v>
          </cell>
          <cell r="AG60">
            <v>7</v>
          </cell>
          <cell r="AH60">
            <v>5</v>
          </cell>
          <cell r="AI60">
            <v>0</v>
          </cell>
          <cell r="AJ60">
            <v>5</v>
          </cell>
          <cell r="AK60">
            <v>21.6875</v>
          </cell>
          <cell r="AL60">
            <v>0</v>
          </cell>
          <cell r="AM60">
            <v>0</v>
          </cell>
          <cell r="AN60">
            <v>0</v>
          </cell>
          <cell r="AO60">
            <v>0</v>
          </cell>
          <cell r="AP60">
            <v>0</v>
          </cell>
          <cell r="AQ60">
            <v>0</v>
          </cell>
          <cell r="AR60">
            <v>0</v>
          </cell>
          <cell r="AS60">
            <v>0</v>
          </cell>
          <cell r="AT60">
            <v>0</v>
          </cell>
          <cell r="AU60">
            <v>21.6875</v>
          </cell>
          <cell r="AV60" t="e">
            <v>#REF!</v>
          </cell>
          <cell r="AW60">
            <v>0</v>
          </cell>
          <cell r="BZ60">
            <v>0</v>
          </cell>
          <cell r="CA60">
            <v>0</v>
          </cell>
          <cell r="CE60">
            <v>0</v>
          </cell>
          <cell r="CF60">
            <v>21.6875</v>
          </cell>
          <cell r="CG60" t="b">
            <v>1</v>
          </cell>
          <cell r="CH60">
            <v>0</v>
          </cell>
          <cell r="CI60">
            <v>173.5</v>
          </cell>
          <cell r="CJ60">
            <v>0</v>
          </cell>
          <cell r="CK60" t="str">
            <v>CN BÌNH DƯƠNG</v>
          </cell>
          <cell r="CM60">
            <v>0</v>
          </cell>
          <cell r="CN60">
            <v>0</v>
          </cell>
          <cell r="CO60">
            <v>173.5</v>
          </cell>
          <cell r="CP60">
            <v>0</v>
          </cell>
        </row>
        <row r="61">
          <cell r="F61" t="str">
            <v>OT</v>
          </cell>
          <cell r="AT61">
            <v>0</v>
          </cell>
          <cell r="AV61" t="e">
            <v>#REF!</v>
          </cell>
          <cell r="AW61">
            <v>0</v>
          </cell>
          <cell r="CK61" t="e">
            <v>#N/A</v>
          </cell>
        </row>
        <row r="62">
          <cell r="B62" t="str">
            <v>EQQ102711</v>
          </cell>
          <cell r="C62" t="str">
            <v>NGUYỄN THỊ MÙA</v>
          </cell>
          <cell r="D62" t="str">
            <v>Partime</v>
          </cell>
          <cell r="E62" t="str">
            <v>NHÂN VIÊN PHỤC VỤ</v>
          </cell>
          <cell r="F62" t="str">
            <v>Giờ LV</v>
          </cell>
          <cell r="G62">
            <v>9.5</v>
          </cell>
          <cell r="H62">
            <v>7.5</v>
          </cell>
          <cell r="I62">
            <v>0</v>
          </cell>
          <cell r="J62">
            <v>7</v>
          </cell>
          <cell r="K62">
            <v>4</v>
          </cell>
          <cell r="L62">
            <v>0</v>
          </cell>
          <cell r="M62">
            <v>7.5</v>
          </cell>
          <cell r="N62">
            <v>0</v>
          </cell>
          <cell r="O62">
            <v>14</v>
          </cell>
          <cell r="P62">
            <v>0</v>
          </cell>
          <cell r="Q62">
            <v>7</v>
          </cell>
          <cell r="R62">
            <v>4.5</v>
          </cell>
          <cell r="S62">
            <v>0</v>
          </cell>
          <cell r="T62">
            <v>6.5</v>
          </cell>
          <cell r="U62">
            <v>0</v>
          </cell>
          <cell r="V62">
            <v>9.5</v>
          </cell>
          <cell r="W62">
            <v>0</v>
          </cell>
          <cell r="X62">
            <v>0</v>
          </cell>
          <cell r="Y62">
            <v>0</v>
          </cell>
          <cell r="Z62">
            <v>10</v>
          </cell>
          <cell r="AA62">
            <v>0</v>
          </cell>
          <cell r="AB62">
            <v>4.5</v>
          </cell>
          <cell r="AC62">
            <v>4.5</v>
          </cell>
          <cell r="AD62">
            <v>0</v>
          </cell>
          <cell r="AE62">
            <v>7.5</v>
          </cell>
          <cell r="AF62">
            <v>0</v>
          </cell>
          <cell r="AG62">
            <v>0</v>
          </cell>
          <cell r="AH62">
            <v>0</v>
          </cell>
          <cell r="AI62">
            <v>4.5</v>
          </cell>
          <cell r="AJ62">
            <v>7</v>
          </cell>
          <cell r="AK62">
            <v>14.375</v>
          </cell>
          <cell r="AL62">
            <v>0</v>
          </cell>
          <cell r="AM62">
            <v>0</v>
          </cell>
          <cell r="AN62">
            <v>0</v>
          </cell>
          <cell r="AO62">
            <v>0</v>
          </cell>
          <cell r="AP62">
            <v>0</v>
          </cell>
          <cell r="AQ62">
            <v>0</v>
          </cell>
          <cell r="AR62">
            <v>0</v>
          </cell>
          <cell r="AS62">
            <v>0</v>
          </cell>
          <cell r="AT62">
            <v>0</v>
          </cell>
          <cell r="AU62">
            <v>14.375</v>
          </cell>
          <cell r="AV62" t="e">
            <v>#REF!</v>
          </cell>
          <cell r="AW62">
            <v>0</v>
          </cell>
          <cell r="BZ62">
            <v>0</v>
          </cell>
          <cell r="CA62">
            <v>0</v>
          </cell>
          <cell r="CE62">
            <v>0</v>
          </cell>
          <cell r="CF62">
            <v>14.375</v>
          </cell>
          <cell r="CG62" t="b">
            <v>1</v>
          </cell>
          <cell r="CH62">
            <v>0</v>
          </cell>
          <cell r="CI62">
            <v>115</v>
          </cell>
          <cell r="CJ62">
            <v>0</v>
          </cell>
          <cell r="CK62" t="str">
            <v>CN BÌNH DƯƠNG</v>
          </cell>
          <cell r="CM62">
            <v>0</v>
          </cell>
          <cell r="CN62">
            <v>0</v>
          </cell>
          <cell r="CO62">
            <v>115</v>
          </cell>
          <cell r="CP62">
            <v>0</v>
          </cell>
        </row>
        <row r="63">
          <cell r="F63" t="str">
            <v>OT</v>
          </cell>
          <cell r="AT63">
            <v>0</v>
          </cell>
          <cell r="AV63" t="e">
            <v>#REF!</v>
          </cell>
          <cell r="AW63">
            <v>0</v>
          </cell>
          <cell r="CK63" t="e">
            <v>#N/A</v>
          </cell>
        </row>
        <row r="64">
          <cell r="B64" t="str">
            <v>EQQ101212</v>
          </cell>
          <cell r="C64" t="str">
            <v>VĂN TÚ LINH</v>
          </cell>
          <cell r="D64" t="str">
            <v>Fulltime</v>
          </cell>
          <cell r="E64" t="str">
            <v>TRƯỞNG CA</v>
          </cell>
          <cell r="F64" t="str">
            <v>Giờ LV</v>
          </cell>
          <cell r="G64">
            <v>8</v>
          </cell>
          <cell r="H64" t="str">
            <v>off</v>
          </cell>
          <cell r="I64">
            <v>8</v>
          </cell>
          <cell r="J64">
            <v>8</v>
          </cell>
          <cell r="K64">
            <v>8</v>
          </cell>
          <cell r="L64">
            <v>8</v>
          </cell>
          <cell r="M64">
            <v>8</v>
          </cell>
          <cell r="N64">
            <v>8</v>
          </cell>
          <cell r="O64" t="str">
            <v>off</v>
          </cell>
          <cell r="P64">
            <v>8</v>
          </cell>
          <cell r="Q64">
            <v>8</v>
          </cell>
          <cell r="R64">
            <v>8</v>
          </cell>
          <cell r="S64">
            <v>8</v>
          </cell>
          <cell r="T64">
            <v>8</v>
          </cell>
          <cell r="U64">
            <v>8</v>
          </cell>
          <cell r="V64">
            <v>8</v>
          </cell>
          <cell r="W64">
            <v>8</v>
          </cell>
          <cell r="X64" t="str">
            <v>off</v>
          </cell>
          <cell r="Y64">
            <v>8</v>
          </cell>
          <cell r="Z64">
            <v>8</v>
          </cell>
          <cell r="AA64">
            <v>8</v>
          </cell>
          <cell r="AB64">
            <v>8</v>
          </cell>
          <cell r="AC64">
            <v>8</v>
          </cell>
          <cell r="AD64">
            <v>8</v>
          </cell>
          <cell r="AE64">
            <v>8</v>
          </cell>
          <cell r="AF64">
            <v>8</v>
          </cell>
          <cell r="AG64">
            <v>8</v>
          </cell>
          <cell r="AH64">
            <v>8</v>
          </cell>
          <cell r="AI64">
            <v>8</v>
          </cell>
          <cell r="AJ64" t="str">
            <v>off</v>
          </cell>
          <cell r="AK64">
            <v>26</v>
          </cell>
          <cell r="AL64">
            <v>3</v>
          </cell>
          <cell r="AM64">
            <v>4</v>
          </cell>
          <cell r="AN64">
            <v>0</v>
          </cell>
          <cell r="AO64">
            <v>0</v>
          </cell>
          <cell r="AP64">
            <v>0</v>
          </cell>
          <cell r="AQ64">
            <v>0</v>
          </cell>
          <cell r="AR64">
            <v>0</v>
          </cell>
          <cell r="AS64">
            <v>0</v>
          </cell>
          <cell r="AT64">
            <v>0</v>
          </cell>
          <cell r="AU64">
            <v>29</v>
          </cell>
          <cell r="AV64" t="e">
            <v>#REF!</v>
          </cell>
          <cell r="AW64">
            <v>0</v>
          </cell>
          <cell r="BZ64">
            <v>26</v>
          </cell>
          <cell r="CA64">
            <v>0</v>
          </cell>
          <cell r="CE64">
            <v>24</v>
          </cell>
          <cell r="CF64">
            <v>29</v>
          </cell>
          <cell r="CG64" t="b">
            <v>1</v>
          </cell>
          <cell r="CH64">
            <v>26</v>
          </cell>
          <cell r="CI64">
            <v>0</v>
          </cell>
          <cell r="CJ64">
            <v>0</v>
          </cell>
          <cell r="CK64" t="str">
            <v>CN BÌNH DƯƠNG</v>
          </cell>
          <cell r="CM64">
            <v>26</v>
          </cell>
          <cell r="CN64">
            <v>0</v>
          </cell>
          <cell r="CO64">
            <v>0</v>
          </cell>
          <cell r="CP64">
            <v>24</v>
          </cell>
        </row>
        <row r="65">
          <cell r="F65" t="str">
            <v>OT</v>
          </cell>
          <cell r="J65">
            <v>6</v>
          </cell>
          <cell r="Q65">
            <v>6</v>
          </cell>
          <cell r="U65">
            <v>6</v>
          </cell>
          <cell r="AE65">
            <v>6</v>
          </cell>
          <cell r="AT65">
            <v>0</v>
          </cell>
          <cell r="AV65" t="e">
            <v>#REF!</v>
          </cell>
          <cell r="AW65">
            <v>0</v>
          </cell>
          <cell r="CK65" t="e">
            <v>#N/A</v>
          </cell>
        </row>
        <row r="66">
          <cell r="B66" t="str">
            <v>EQQ101220</v>
          </cell>
          <cell r="C66" t="str">
            <v>TRẦN THỊ THANH HƯỜNG</v>
          </cell>
          <cell r="D66" t="str">
            <v>Fulltime</v>
          </cell>
          <cell r="E66" t="str">
            <v>TRƯỞNG CA</v>
          </cell>
          <cell r="F66" t="str">
            <v>Giờ LV</v>
          </cell>
          <cell r="G66">
            <v>8</v>
          </cell>
          <cell r="H66">
            <v>8</v>
          </cell>
          <cell r="I66">
            <v>8</v>
          </cell>
          <cell r="J66" t="str">
            <v>off</v>
          </cell>
          <cell r="K66">
            <v>8</v>
          </cell>
          <cell r="L66">
            <v>8</v>
          </cell>
          <cell r="M66">
            <v>8</v>
          </cell>
          <cell r="N66">
            <v>8</v>
          </cell>
          <cell r="O66">
            <v>8</v>
          </cell>
          <cell r="P66">
            <v>8</v>
          </cell>
          <cell r="Q66" t="str">
            <v>off</v>
          </cell>
          <cell r="R66">
            <v>8</v>
          </cell>
          <cell r="S66">
            <v>8</v>
          </cell>
          <cell r="T66">
            <v>8</v>
          </cell>
          <cell r="U66" t="str">
            <v>off</v>
          </cell>
          <cell r="V66">
            <v>8</v>
          </cell>
          <cell r="W66">
            <v>8</v>
          </cell>
          <cell r="X66">
            <v>8</v>
          </cell>
          <cell r="Y66">
            <v>8</v>
          </cell>
          <cell r="Z66">
            <v>8</v>
          </cell>
          <cell r="AA66">
            <v>8</v>
          </cell>
          <cell r="AB66">
            <v>8</v>
          </cell>
          <cell r="AC66">
            <v>8</v>
          </cell>
          <cell r="AD66">
            <v>8</v>
          </cell>
          <cell r="AE66" t="str">
            <v>off</v>
          </cell>
          <cell r="AF66">
            <v>8</v>
          </cell>
          <cell r="AG66">
            <v>8</v>
          </cell>
          <cell r="AH66">
            <v>8</v>
          </cell>
          <cell r="AI66">
            <v>8</v>
          </cell>
          <cell r="AJ66">
            <v>8</v>
          </cell>
          <cell r="AK66">
            <v>26</v>
          </cell>
          <cell r="AL66">
            <v>2.25</v>
          </cell>
          <cell r="AM66">
            <v>4</v>
          </cell>
          <cell r="AN66">
            <v>0</v>
          </cell>
          <cell r="AO66">
            <v>0</v>
          </cell>
          <cell r="AP66">
            <v>0</v>
          </cell>
          <cell r="AQ66">
            <v>0</v>
          </cell>
          <cell r="AR66">
            <v>0</v>
          </cell>
          <cell r="AS66">
            <v>0</v>
          </cell>
          <cell r="AT66">
            <v>0</v>
          </cell>
          <cell r="AU66">
            <v>28.25</v>
          </cell>
          <cell r="AV66" t="e">
            <v>#REF!</v>
          </cell>
          <cell r="AW66">
            <v>0</v>
          </cell>
          <cell r="BZ66">
            <v>26</v>
          </cell>
          <cell r="CA66">
            <v>0</v>
          </cell>
          <cell r="CE66">
            <v>18</v>
          </cell>
          <cell r="CF66">
            <v>28.25</v>
          </cell>
          <cell r="CG66" t="b">
            <v>1</v>
          </cell>
          <cell r="CH66">
            <v>26</v>
          </cell>
          <cell r="CI66">
            <v>0</v>
          </cell>
          <cell r="CJ66">
            <v>0</v>
          </cell>
          <cell r="CK66" t="str">
            <v>CN BÌNH DƯƠNG</v>
          </cell>
          <cell r="CM66">
            <v>26</v>
          </cell>
          <cell r="CN66">
            <v>0</v>
          </cell>
          <cell r="CO66">
            <v>0</v>
          </cell>
          <cell r="CP66">
            <v>18</v>
          </cell>
        </row>
        <row r="67">
          <cell r="F67" t="str">
            <v>OT</v>
          </cell>
          <cell r="H67">
            <v>6</v>
          </cell>
          <cell r="O67">
            <v>6</v>
          </cell>
          <cell r="X67">
            <v>6</v>
          </cell>
          <cell r="AT67">
            <v>0</v>
          </cell>
          <cell r="AV67" t="e">
            <v>#REF!</v>
          </cell>
          <cell r="AW67">
            <v>0</v>
          </cell>
          <cell r="CK67" t="e">
            <v>#N/A</v>
          </cell>
        </row>
        <row r="68">
          <cell r="C68" t="str">
            <v>FSOFT</v>
          </cell>
          <cell r="F68" t="str">
            <v>Giờ LV</v>
          </cell>
          <cell r="AK68">
            <v>0</v>
          </cell>
          <cell r="AL68">
            <v>0</v>
          </cell>
          <cell r="AM68">
            <v>0</v>
          </cell>
          <cell r="AN68">
            <v>0</v>
          </cell>
          <cell r="AO68">
            <v>0</v>
          </cell>
          <cell r="AP68">
            <v>0</v>
          </cell>
          <cell r="AQ68">
            <v>0</v>
          </cell>
          <cell r="AR68">
            <v>0</v>
          </cell>
          <cell r="AS68">
            <v>0</v>
          </cell>
          <cell r="AT68">
            <v>0</v>
          </cell>
          <cell r="AU68">
            <v>0</v>
          </cell>
          <cell r="AV68" t="e">
            <v>#REF!</v>
          </cell>
          <cell r="AW68">
            <v>0</v>
          </cell>
          <cell r="BZ68">
            <v>0</v>
          </cell>
          <cell r="CA68">
            <v>0</v>
          </cell>
          <cell r="CE68">
            <v>0</v>
          </cell>
          <cell r="CF68">
            <v>0</v>
          </cell>
          <cell r="CG68" t="b">
            <v>1</v>
          </cell>
          <cell r="CH68">
            <v>0</v>
          </cell>
          <cell r="CI68">
            <v>0</v>
          </cell>
          <cell r="CJ68">
            <v>0</v>
          </cell>
          <cell r="CK68" t="e">
            <v>#N/A</v>
          </cell>
        </row>
        <row r="69">
          <cell r="F69" t="str">
            <v>OT</v>
          </cell>
          <cell r="AT69">
            <v>0</v>
          </cell>
          <cell r="AV69" t="e">
            <v>#REF!</v>
          </cell>
          <cell r="AW69">
            <v>0</v>
          </cell>
          <cell r="CK69" t="e">
            <v>#N/A</v>
          </cell>
        </row>
        <row r="70">
          <cell r="B70" t="str">
            <v>EQQ100914</v>
          </cell>
          <cell r="C70" t="str">
            <v>TRẦN QUỐC VŨ</v>
          </cell>
          <cell r="D70" t="str">
            <v>Fulltime</v>
          </cell>
          <cell r="E70" t="str">
            <v>QUẢN LÝ QUÁN</v>
          </cell>
          <cell r="F70" t="str">
            <v>Giờ LV</v>
          </cell>
          <cell r="G70">
            <v>8</v>
          </cell>
          <cell r="H70">
            <v>8</v>
          </cell>
          <cell r="I70">
            <v>8</v>
          </cell>
          <cell r="J70">
            <v>8</v>
          </cell>
          <cell r="K70" t="str">
            <v>off</v>
          </cell>
          <cell r="L70">
            <v>8</v>
          </cell>
          <cell r="M70">
            <v>8</v>
          </cell>
          <cell r="N70">
            <v>8</v>
          </cell>
          <cell r="O70">
            <v>8</v>
          </cell>
          <cell r="P70">
            <v>8</v>
          </cell>
          <cell r="Q70">
            <v>8</v>
          </cell>
          <cell r="R70">
            <v>8</v>
          </cell>
          <cell r="S70" t="str">
            <v>off</v>
          </cell>
          <cell r="T70">
            <v>8</v>
          </cell>
          <cell r="U70">
            <v>8</v>
          </cell>
          <cell r="V70">
            <v>8</v>
          </cell>
          <cell r="W70">
            <v>8</v>
          </cell>
          <cell r="X70">
            <v>8</v>
          </cell>
          <cell r="Y70" t="str">
            <v>off</v>
          </cell>
          <cell r="Z70">
            <v>8</v>
          </cell>
          <cell r="AA70">
            <v>8</v>
          </cell>
          <cell r="AB70">
            <v>8</v>
          </cell>
          <cell r="AC70">
            <v>8</v>
          </cell>
          <cell r="AD70">
            <v>8</v>
          </cell>
          <cell r="AE70">
            <v>8</v>
          </cell>
          <cell r="AF70" t="str">
            <v>off</v>
          </cell>
          <cell r="AG70">
            <v>8</v>
          </cell>
          <cell r="AH70">
            <v>8</v>
          </cell>
          <cell r="AI70">
            <v>8</v>
          </cell>
          <cell r="AJ70">
            <v>8</v>
          </cell>
          <cell r="AK70">
            <v>26</v>
          </cell>
          <cell r="AL70">
            <v>0</v>
          </cell>
          <cell r="AM70">
            <v>4</v>
          </cell>
          <cell r="AN70">
            <v>0</v>
          </cell>
          <cell r="AO70">
            <v>0</v>
          </cell>
          <cell r="AP70">
            <v>0</v>
          </cell>
          <cell r="AQ70">
            <v>0</v>
          </cell>
          <cell r="AR70">
            <v>0</v>
          </cell>
          <cell r="AS70">
            <v>0</v>
          </cell>
          <cell r="AT70">
            <v>0</v>
          </cell>
          <cell r="AU70">
            <v>26</v>
          </cell>
          <cell r="AV70" t="e">
            <v>#REF!</v>
          </cell>
          <cell r="AW70">
            <v>0</v>
          </cell>
          <cell r="BZ70">
            <v>26</v>
          </cell>
          <cell r="CA70">
            <v>0</v>
          </cell>
          <cell r="CE70">
            <v>0</v>
          </cell>
          <cell r="CF70">
            <v>26</v>
          </cell>
          <cell r="CG70" t="b">
            <v>1</v>
          </cell>
          <cell r="CH70">
            <v>26</v>
          </cell>
          <cell r="CI70">
            <v>0</v>
          </cell>
          <cell r="CJ70">
            <v>0</v>
          </cell>
          <cell r="CK70" t="str">
            <v>HTQ HỒ CHÍ MINH</v>
          </cell>
          <cell r="CM70">
            <v>26</v>
          </cell>
          <cell r="CN70">
            <v>0</v>
          </cell>
          <cell r="CO70">
            <v>0</v>
          </cell>
          <cell r="CP70">
            <v>0</v>
          </cell>
        </row>
        <row r="71">
          <cell r="F71" t="str">
            <v>OT</v>
          </cell>
          <cell r="AT71">
            <v>0</v>
          </cell>
          <cell r="AV71" t="e">
            <v>#REF!</v>
          </cell>
          <cell r="AW71">
            <v>0</v>
          </cell>
          <cell r="CK71" t="e">
            <v>#N/A</v>
          </cell>
        </row>
        <row r="72">
          <cell r="B72" t="str">
            <v>EQQ100694</v>
          </cell>
          <cell r="C72" t="str">
            <v>TRẦN THỊ KIM</v>
          </cell>
          <cell r="D72" t="str">
            <v>Fulltime</v>
          </cell>
          <cell r="E72" t="str">
            <v>TRƯỞNG CA TẬP SỰ</v>
          </cell>
          <cell r="F72" t="str">
            <v>Giờ LV</v>
          </cell>
          <cell r="G72">
            <v>8</v>
          </cell>
          <cell r="H72">
            <v>8</v>
          </cell>
          <cell r="I72">
            <v>8</v>
          </cell>
          <cell r="J72">
            <v>8</v>
          </cell>
          <cell r="K72" t="str">
            <v>off</v>
          </cell>
          <cell r="L72">
            <v>8</v>
          </cell>
          <cell r="M72">
            <v>8</v>
          </cell>
          <cell r="N72">
            <v>8</v>
          </cell>
          <cell r="O72" t="str">
            <v>off</v>
          </cell>
          <cell r="P72">
            <v>8</v>
          </cell>
          <cell r="Q72">
            <v>8</v>
          </cell>
          <cell r="R72">
            <v>8</v>
          </cell>
          <cell r="S72">
            <v>8</v>
          </cell>
          <cell r="T72">
            <v>8</v>
          </cell>
          <cell r="U72">
            <v>8</v>
          </cell>
          <cell r="V72">
            <v>8</v>
          </cell>
          <cell r="W72">
            <v>8</v>
          </cell>
          <cell r="X72">
            <v>8</v>
          </cell>
          <cell r="Y72" t="str">
            <v>off</v>
          </cell>
          <cell r="Z72">
            <v>8</v>
          </cell>
          <cell r="AA72">
            <v>8</v>
          </cell>
          <cell r="AB72">
            <v>8</v>
          </cell>
          <cell r="AC72">
            <v>8</v>
          </cell>
          <cell r="AD72">
            <v>8</v>
          </cell>
          <cell r="AE72">
            <v>8</v>
          </cell>
          <cell r="AF72" t="str">
            <v>off</v>
          </cell>
          <cell r="AG72">
            <v>8</v>
          </cell>
          <cell r="AH72">
            <v>8</v>
          </cell>
          <cell r="AI72">
            <v>8</v>
          </cell>
          <cell r="AJ72">
            <v>8</v>
          </cell>
          <cell r="AK72">
            <v>26</v>
          </cell>
          <cell r="AL72">
            <v>6.25</v>
          </cell>
          <cell r="AM72">
            <v>4</v>
          </cell>
          <cell r="AN72">
            <v>0</v>
          </cell>
          <cell r="AO72">
            <v>0</v>
          </cell>
          <cell r="AP72">
            <v>0</v>
          </cell>
          <cell r="AQ72">
            <v>0</v>
          </cell>
          <cell r="AR72">
            <v>0</v>
          </cell>
          <cell r="AS72">
            <v>0</v>
          </cell>
          <cell r="AT72">
            <v>0</v>
          </cell>
          <cell r="AU72">
            <v>32.25</v>
          </cell>
          <cell r="AV72" t="e">
            <v>#REF!</v>
          </cell>
          <cell r="AW72">
            <v>0</v>
          </cell>
          <cell r="BZ72">
            <v>26</v>
          </cell>
          <cell r="CA72">
            <v>0</v>
          </cell>
          <cell r="CE72">
            <v>50</v>
          </cell>
          <cell r="CF72">
            <v>32.25</v>
          </cell>
          <cell r="CG72" t="b">
            <v>1</v>
          </cell>
          <cell r="CH72">
            <v>26</v>
          </cell>
          <cell r="CI72">
            <v>0</v>
          </cell>
          <cell r="CJ72">
            <v>0</v>
          </cell>
          <cell r="CK72" t="str">
            <v>HTQ HỒ CHÍ MINH</v>
          </cell>
          <cell r="CM72">
            <v>26</v>
          </cell>
          <cell r="CN72">
            <v>0</v>
          </cell>
          <cell r="CO72">
            <v>0</v>
          </cell>
          <cell r="CP72">
            <v>50</v>
          </cell>
        </row>
        <row r="73">
          <cell r="F73" t="str">
            <v>OT</v>
          </cell>
          <cell r="R73">
            <v>5</v>
          </cell>
          <cell r="S73">
            <v>5</v>
          </cell>
          <cell r="T73">
            <v>5</v>
          </cell>
          <cell r="U73">
            <v>5</v>
          </cell>
          <cell r="V73">
            <v>5</v>
          </cell>
          <cell r="W73">
            <v>5</v>
          </cell>
          <cell r="Z73">
            <v>5</v>
          </cell>
          <cell r="AA73">
            <v>5</v>
          </cell>
          <cell r="AB73">
            <v>5</v>
          </cell>
          <cell r="AC73">
            <v>5</v>
          </cell>
          <cell r="AT73">
            <v>0</v>
          </cell>
          <cell r="AV73" t="e">
            <v>#REF!</v>
          </cell>
          <cell r="AW73">
            <v>0</v>
          </cell>
          <cell r="CK73" t="e">
            <v>#N/A</v>
          </cell>
        </row>
        <row r="74">
          <cell r="B74" t="str">
            <v>EQQ102847</v>
          </cell>
          <cell r="C74" t="str">
            <v>LÊ THỊ HỒNG LOAN</v>
          </cell>
          <cell r="D74" t="str">
            <v>Fulltime</v>
          </cell>
          <cell r="E74" t="str">
            <v>TRƯỞNG CA</v>
          </cell>
          <cell r="F74" t="str">
            <v>Giờ LV</v>
          </cell>
          <cell r="G74">
            <v>8</v>
          </cell>
          <cell r="H74">
            <v>8</v>
          </cell>
          <cell r="I74">
            <v>8</v>
          </cell>
          <cell r="J74">
            <v>8</v>
          </cell>
          <cell r="K74" t="str">
            <v>off</v>
          </cell>
          <cell r="L74">
            <v>8</v>
          </cell>
          <cell r="M74">
            <v>8</v>
          </cell>
          <cell r="N74">
            <v>8</v>
          </cell>
          <cell r="O74" t="str">
            <v>off</v>
          </cell>
          <cell r="P74">
            <v>8</v>
          </cell>
          <cell r="Q74">
            <v>8</v>
          </cell>
          <cell r="R74">
            <v>8</v>
          </cell>
          <cell r="S74">
            <v>8</v>
          </cell>
          <cell r="T74">
            <v>8</v>
          </cell>
          <cell r="U74">
            <v>8</v>
          </cell>
          <cell r="V74">
            <v>8</v>
          </cell>
          <cell r="W74">
            <v>8</v>
          </cell>
          <cell r="X74">
            <v>8</v>
          </cell>
          <cell r="Y74" t="str">
            <v>off</v>
          </cell>
          <cell r="Z74">
            <v>8</v>
          </cell>
          <cell r="AA74">
            <v>8</v>
          </cell>
          <cell r="AB74">
            <v>8</v>
          </cell>
          <cell r="AC74">
            <v>8</v>
          </cell>
          <cell r="AD74">
            <v>8</v>
          </cell>
          <cell r="AE74">
            <v>8</v>
          </cell>
          <cell r="AF74" t="str">
            <v>off</v>
          </cell>
          <cell r="AG74">
            <v>8</v>
          </cell>
          <cell r="AH74">
            <v>8</v>
          </cell>
          <cell r="AI74">
            <v>8</v>
          </cell>
          <cell r="AJ74">
            <v>8</v>
          </cell>
          <cell r="AK74">
            <v>26</v>
          </cell>
          <cell r="AL74">
            <v>6.25</v>
          </cell>
          <cell r="AM74">
            <v>4</v>
          </cell>
          <cell r="AN74">
            <v>0</v>
          </cell>
          <cell r="AO74">
            <v>0</v>
          </cell>
          <cell r="AP74">
            <v>0</v>
          </cell>
          <cell r="AQ74">
            <v>0</v>
          </cell>
          <cell r="AR74">
            <v>0</v>
          </cell>
          <cell r="AS74">
            <v>0</v>
          </cell>
          <cell r="AT74">
            <v>0</v>
          </cell>
          <cell r="AU74">
            <v>32.25</v>
          </cell>
          <cell r="AV74" t="e">
            <v>#REF!</v>
          </cell>
          <cell r="AW74">
            <v>0</v>
          </cell>
          <cell r="BZ74">
            <v>26</v>
          </cell>
          <cell r="CA74">
            <v>0</v>
          </cell>
          <cell r="CE74">
            <v>50</v>
          </cell>
          <cell r="CF74">
            <v>32.25</v>
          </cell>
          <cell r="CG74" t="b">
            <v>1</v>
          </cell>
          <cell r="CH74">
            <v>26</v>
          </cell>
          <cell r="CI74">
            <v>0</v>
          </cell>
          <cell r="CJ74">
            <v>0</v>
          </cell>
          <cell r="CK74" t="str">
            <v>HTQ HỒ CHÍ MINH</v>
          </cell>
          <cell r="CM74">
            <v>26</v>
          </cell>
          <cell r="CN74">
            <v>0</v>
          </cell>
          <cell r="CO74">
            <v>0</v>
          </cell>
          <cell r="CP74">
            <v>50</v>
          </cell>
        </row>
        <row r="75">
          <cell r="F75" t="str">
            <v>OT</v>
          </cell>
          <cell r="R75">
            <v>5</v>
          </cell>
          <cell r="S75">
            <v>5</v>
          </cell>
          <cell r="T75">
            <v>5</v>
          </cell>
          <cell r="U75">
            <v>5</v>
          </cell>
          <cell r="V75">
            <v>5</v>
          </cell>
          <cell r="W75">
            <v>5</v>
          </cell>
          <cell r="Z75">
            <v>5</v>
          </cell>
          <cell r="AA75">
            <v>5</v>
          </cell>
          <cell r="AB75">
            <v>5</v>
          </cell>
          <cell r="AC75">
            <v>5</v>
          </cell>
          <cell r="AT75">
            <v>0</v>
          </cell>
          <cell r="AV75" t="e">
            <v>#REF!</v>
          </cell>
          <cell r="AW75">
            <v>0</v>
          </cell>
          <cell r="CK75" t="e">
            <v>#N/A</v>
          </cell>
        </row>
        <row r="76">
          <cell r="B76" t="str">
            <v>EQQ102858</v>
          </cell>
          <cell r="C76" t="str">
            <v>TRỊNH MINH ĐỨC</v>
          </cell>
          <cell r="D76" t="str">
            <v>Fulltime</v>
          </cell>
          <cell r="E76" t="str">
            <v>NHÂN VIÊN BẾP</v>
          </cell>
          <cell r="F76" t="str">
            <v>Giờ LV</v>
          </cell>
          <cell r="G76">
            <v>8</v>
          </cell>
          <cell r="H76">
            <v>8</v>
          </cell>
          <cell r="I76">
            <v>8</v>
          </cell>
          <cell r="J76">
            <v>8</v>
          </cell>
          <cell r="K76" t="str">
            <v>off</v>
          </cell>
          <cell r="L76">
            <v>8</v>
          </cell>
          <cell r="M76">
            <v>8</v>
          </cell>
          <cell r="N76">
            <v>8</v>
          </cell>
          <cell r="O76">
            <v>8</v>
          </cell>
          <cell r="P76">
            <v>8</v>
          </cell>
          <cell r="Q76" t="str">
            <v>off</v>
          </cell>
          <cell r="R76">
            <v>8</v>
          </cell>
          <cell r="S76">
            <v>8</v>
          </cell>
          <cell r="T76">
            <v>8</v>
          </cell>
          <cell r="U76">
            <v>8</v>
          </cell>
          <cell r="V76">
            <v>8</v>
          </cell>
          <cell r="W76">
            <v>8</v>
          </cell>
          <cell r="X76">
            <v>8</v>
          </cell>
          <cell r="Y76" t="str">
            <v>off</v>
          </cell>
          <cell r="Z76">
            <v>8</v>
          </cell>
          <cell r="AA76">
            <v>8</v>
          </cell>
          <cell r="AB76">
            <v>8</v>
          </cell>
          <cell r="AC76">
            <v>8</v>
          </cell>
          <cell r="AD76">
            <v>8</v>
          </cell>
          <cell r="AE76">
            <v>4</v>
          </cell>
          <cell r="AF76" t="str">
            <v>off</v>
          </cell>
          <cell r="AG76">
            <v>8</v>
          </cell>
          <cell r="AH76">
            <v>8</v>
          </cell>
          <cell r="AI76">
            <v>8</v>
          </cell>
          <cell r="AJ76">
            <v>8</v>
          </cell>
          <cell r="AK76">
            <v>25.5</v>
          </cell>
          <cell r="AL76">
            <v>6.75</v>
          </cell>
          <cell r="AM76">
            <v>4</v>
          </cell>
          <cell r="AN76">
            <v>0</v>
          </cell>
          <cell r="AO76">
            <v>0</v>
          </cell>
          <cell r="AP76">
            <v>0</v>
          </cell>
          <cell r="AQ76">
            <v>0</v>
          </cell>
          <cell r="AR76">
            <v>0</v>
          </cell>
          <cell r="AS76">
            <v>0</v>
          </cell>
          <cell r="AT76">
            <v>0</v>
          </cell>
          <cell r="AU76">
            <v>32.25</v>
          </cell>
          <cell r="AV76" t="e">
            <v>#REF!</v>
          </cell>
          <cell r="AW76">
            <v>0</v>
          </cell>
          <cell r="BZ76">
            <v>25.5</v>
          </cell>
          <cell r="CA76">
            <v>0</v>
          </cell>
          <cell r="CE76">
            <v>0</v>
          </cell>
          <cell r="CF76">
            <v>32.25</v>
          </cell>
          <cell r="CG76" t="b">
            <v>1</v>
          </cell>
          <cell r="CH76">
            <v>25.5</v>
          </cell>
          <cell r="CI76">
            <v>0</v>
          </cell>
          <cell r="CJ76">
            <v>54</v>
          </cell>
          <cell r="CK76" t="str">
            <v>HTQ HỒ CHÍ MINH</v>
          </cell>
          <cell r="CM76">
            <v>25.5</v>
          </cell>
          <cell r="CN76">
            <v>0</v>
          </cell>
          <cell r="CO76">
            <v>0</v>
          </cell>
          <cell r="CP76">
            <v>0</v>
          </cell>
        </row>
        <row r="77">
          <cell r="F77" t="str">
            <v>OT</v>
          </cell>
          <cell r="R77">
            <v>5</v>
          </cell>
          <cell r="S77">
            <v>5</v>
          </cell>
          <cell r="T77">
            <v>5</v>
          </cell>
          <cell r="U77">
            <v>5</v>
          </cell>
          <cell r="V77">
            <v>5</v>
          </cell>
          <cell r="W77">
            <v>5</v>
          </cell>
          <cell r="Z77">
            <v>5</v>
          </cell>
          <cell r="AA77">
            <v>4</v>
          </cell>
          <cell r="AB77">
            <v>5</v>
          </cell>
          <cell r="AC77">
            <v>5</v>
          </cell>
          <cell r="AD77">
            <v>5</v>
          </cell>
          <cell r="AT77">
            <v>0</v>
          </cell>
          <cell r="AV77" t="e">
            <v>#REF!</v>
          </cell>
          <cell r="AW77">
            <v>0</v>
          </cell>
          <cell r="CK77" t="e">
            <v>#N/A</v>
          </cell>
        </row>
        <row r="78">
          <cell r="B78" t="str">
            <v>EQQ102868</v>
          </cell>
          <cell r="C78" t="str">
            <v>LÝ HỒNG CHÂU</v>
          </cell>
          <cell r="D78" t="str">
            <v>Fulltime</v>
          </cell>
          <cell r="E78" t="str">
            <v>NHÂN VIÊN BẾP</v>
          </cell>
          <cell r="F78" t="str">
            <v>Giờ LV</v>
          </cell>
          <cell r="G78">
            <v>8</v>
          </cell>
          <cell r="H78">
            <v>8</v>
          </cell>
          <cell r="I78">
            <v>8</v>
          </cell>
          <cell r="J78">
            <v>8</v>
          </cell>
          <cell r="K78" t="str">
            <v>off</v>
          </cell>
          <cell r="L78">
            <v>8</v>
          </cell>
          <cell r="M78">
            <v>8</v>
          </cell>
          <cell r="N78">
            <v>8</v>
          </cell>
          <cell r="O78">
            <v>8</v>
          </cell>
          <cell r="P78">
            <v>8</v>
          </cell>
          <cell r="Q78" t="str">
            <v>off</v>
          </cell>
          <cell r="R78">
            <v>8</v>
          </cell>
          <cell r="S78">
            <v>8</v>
          </cell>
          <cell r="T78">
            <v>8</v>
          </cell>
          <cell r="U78">
            <v>8</v>
          </cell>
          <cell r="V78">
            <v>8</v>
          </cell>
          <cell r="W78">
            <v>8</v>
          </cell>
          <cell r="X78">
            <v>8</v>
          </cell>
          <cell r="Y78" t="str">
            <v>off</v>
          </cell>
          <cell r="Z78">
            <v>8</v>
          </cell>
          <cell r="AA78">
            <v>8</v>
          </cell>
          <cell r="AB78">
            <v>8</v>
          </cell>
          <cell r="AC78">
            <v>8</v>
          </cell>
          <cell r="AD78">
            <v>8</v>
          </cell>
          <cell r="AE78">
            <v>4</v>
          </cell>
          <cell r="AF78" t="str">
            <v>off</v>
          </cell>
          <cell r="AG78">
            <v>8</v>
          </cell>
          <cell r="AH78">
            <v>8</v>
          </cell>
          <cell r="AI78">
            <v>8</v>
          </cell>
          <cell r="AJ78">
            <v>8</v>
          </cell>
          <cell r="AK78">
            <v>25.5</v>
          </cell>
          <cell r="AL78">
            <v>5</v>
          </cell>
          <cell r="AM78">
            <v>4</v>
          </cell>
          <cell r="AN78">
            <v>0</v>
          </cell>
          <cell r="AO78">
            <v>0</v>
          </cell>
          <cell r="AP78">
            <v>0</v>
          </cell>
          <cell r="AQ78">
            <v>0</v>
          </cell>
          <cell r="AR78">
            <v>0</v>
          </cell>
          <cell r="AS78">
            <v>0</v>
          </cell>
          <cell r="AT78">
            <v>0</v>
          </cell>
          <cell r="AU78">
            <v>30.5</v>
          </cell>
          <cell r="AV78" t="e">
            <v>#REF!</v>
          </cell>
          <cell r="AW78">
            <v>0</v>
          </cell>
          <cell r="BZ78">
            <v>25.5</v>
          </cell>
          <cell r="CA78">
            <v>0</v>
          </cell>
          <cell r="CE78">
            <v>0</v>
          </cell>
          <cell r="CF78">
            <v>30.5</v>
          </cell>
          <cell r="CG78" t="b">
            <v>1</v>
          </cell>
          <cell r="CH78">
            <v>25.5</v>
          </cell>
          <cell r="CI78">
            <v>0</v>
          </cell>
          <cell r="CJ78">
            <v>40</v>
          </cell>
          <cell r="CK78" t="str">
            <v>HTQ HỒ CHÍ MINH</v>
          </cell>
          <cell r="CM78">
            <v>25.5</v>
          </cell>
          <cell r="CN78">
            <v>0</v>
          </cell>
          <cell r="CO78">
            <v>0</v>
          </cell>
          <cell r="CP78">
            <v>0</v>
          </cell>
        </row>
        <row r="79">
          <cell r="F79" t="str">
            <v>OT</v>
          </cell>
          <cell r="R79">
            <v>5</v>
          </cell>
          <cell r="S79">
            <v>5</v>
          </cell>
          <cell r="T79">
            <v>5</v>
          </cell>
          <cell r="U79">
            <v>5</v>
          </cell>
          <cell r="V79">
            <v>5</v>
          </cell>
          <cell r="W79">
            <v>5</v>
          </cell>
          <cell r="Z79">
            <v>5</v>
          </cell>
          <cell r="AA79">
            <v>5</v>
          </cell>
          <cell r="AT79">
            <v>0</v>
          </cell>
          <cell r="AV79" t="e">
            <v>#REF!</v>
          </cell>
          <cell r="AW79">
            <v>0</v>
          </cell>
          <cell r="CK79" t="e">
            <v>#N/A</v>
          </cell>
        </row>
        <row r="80">
          <cell r="B80" t="str">
            <v>EQQ102870</v>
          </cell>
          <cell r="C80" t="str">
            <v>LÊ VĂN THÀNH</v>
          </cell>
          <cell r="D80" t="str">
            <v>Fulltime</v>
          </cell>
          <cell r="E80" t="str">
            <v>NHÂN VIÊN BẾP</v>
          </cell>
          <cell r="F80" t="str">
            <v>Giờ LV</v>
          </cell>
          <cell r="G80">
            <v>8</v>
          </cell>
          <cell r="H80">
            <v>8</v>
          </cell>
          <cell r="I80">
            <v>8</v>
          </cell>
          <cell r="J80">
            <v>8</v>
          </cell>
          <cell r="K80" t="str">
            <v>off</v>
          </cell>
          <cell r="L80">
            <v>8</v>
          </cell>
          <cell r="M80">
            <v>8</v>
          </cell>
          <cell r="N80">
            <v>8</v>
          </cell>
          <cell r="O80">
            <v>8</v>
          </cell>
          <cell r="P80">
            <v>8</v>
          </cell>
          <cell r="Q80" t="str">
            <v>off</v>
          </cell>
          <cell r="R80">
            <v>8</v>
          </cell>
          <cell r="S80">
            <v>8</v>
          </cell>
          <cell r="T80">
            <v>8</v>
          </cell>
          <cell r="U80">
            <v>8</v>
          </cell>
          <cell r="V80">
            <v>8</v>
          </cell>
          <cell r="W80">
            <v>8</v>
          </cell>
          <cell r="X80">
            <v>8</v>
          </cell>
          <cell r="Y80" t="str">
            <v>off</v>
          </cell>
          <cell r="Z80">
            <v>8</v>
          </cell>
          <cell r="AA80">
            <v>8</v>
          </cell>
          <cell r="AB80">
            <v>8</v>
          </cell>
          <cell r="AC80">
            <v>8</v>
          </cell>
          <cell r="AD80">
            <v>8</v>
          </cell>
          <cell r="AE80">
            <v>4</v>
          </cell>
          <cell r="AF80" t="str">
            <v>off</v>
          </cell>
          <cell r="AG80">
            <v>8</v>
          </cell>
          <cell r="AH80">
            <v>8</v>
          </cell>
          <cell r="AI80">
            <v>8</v>
          </cell>
          <cell r="AJ80">
            <v>8</v>
          </cell>
          <cell r="AK80">
            <v>25.5</v>
          </cell>
          <cell r="AL80">
            <v>5.625</v>
          </cell>
          <cell r="AM80">
            <v>4</v>
          </cell>
          <cell r="AN80">
            <v>0</v>
          </cell>
          <cell r="AO80">
            <v>0</v>
          </cell>
          <cell r="AP80">
            <v>0</v>
          </cell>
          <cell r="AQ80">
            <v>0</v>
          </cell>
          <cell r="AR80">
            <v>0</v>
          </cell>
          <cell r="AS80">
            <v>0</v>
          </cell>
          <cell r="AT80">
            <v>0</v>
          </cell>
          <cell r="AU80">
            <v>31.125</v>
          </cell>
          <cell r="AV80" t="e">
            <v>#REF!</v>
          </cell>
          <cell r="AW80">
            <v>0</v>
          </cell>
          <cell r="BZ80">
            <v>25.5</v>
          </cell>
          <cell r="CA80">
            <v>0</v>
          </cell>
          <cell r="CE80">
            <v>0</v>
          </cell>
          <cell r="CF80">
            <v>31.125</v>
          </cell>
          <cell r="CG80" t="b">
            <v>1</v>
          </cell>
          <cell r="CH80">
            <v>25.5</v>
          </cell>
          <cell r="CI80">
            <v>0</v>
          </cell>
          <cell r="CJ80">
            <v>45</v>
          </cell>
          <cell r="CK80" t="str">
            <v>HTQ HỒ CHÍ MINH</v>
          </cell>
          <cell r="CM80">
            <v>25.5</v>
          </cell>
          <cell r="CN80">
            <v>0</v>
          </cell>
          <cell r="CO80">
            <v>0</v>
          </cell>
          <cell r="CP80">
            <v>0</v>
          </cell>
        </row>
        <row r="81">
          <cell r="F81" t="str">
            <v>OT</v>
          </cell>
          <cell r="R81">
            <v>5</v>
          </cell>
          <cell r="S81">
            <v>5</v>
          </cell>
          <cell r="T81">
            <v>5</v>
          </cell>
          <cell r="U81">
            <v>5</v>
          </cell>
          <cell r="V81">
            <v>5</v>
          </cell>
          <cell r="W81">
            <v>5</v>
          </cell>
          <cell r="Z81">
            <v>5</v>
          </cell>
          <cell r="AA81">
            <v>5</v>
          </cell>
          <cell r="AB81">
            <v>5</v>
          </cell>
          <cell r="AT81">
            <v>0</v>
          </cell>
          <cell r="AV81" t="e">
            <v>#REF!</v>
          </cell>
          <cell r="AW81">
            <v>0</v>
          </cell>
          <cell r="CK81" t="e">
            <v>#N/A</v>
          </cell>
        </row>
        <row r="82">
          <cell r="B82" t="str">
            <v>EQQ102935</v>
          </cell>
          <cell r="C82" t="str">
            <v>NGUYỄN MINH NHỰT</v>
          </cell>
          <cell r="D82" t="str">
            <v>Fulltime</v>
          </cell>
          <cell r="E82" t="str">
            <v>NHÂN VIÊN BẾP</v>
          </cell>
          <cell r="F82" t="str">
            <v>Giờ LV</v>
          </cell>
          <cell r="V82">
            <v>8</v>
          </cell>
          <cell r="W82">
            <v>8</v>
          </cell>
          <cell r="X82">
            <v>8</v>
          </cell>
          <cell r="Y82" t="str">
            <v>off</v>
          </cell>
          <cell r="Z82">
            <v>8</v>
          </cell>
          <cell r="AA82">
            <v>8</v>
          </cell>
          <cell r="AB82">
            <v>8</v>
          </cell>
          <cell r="AC82">
            <v>8</v>
          </cell>
          <cell r="AD82">
            <v>8</v>
          </cell>
          <cell r="AE82">
            <v>4</v>
          </cell>
          <cell r="AF82" t="str">
            <v>off</v>
          </cell>
          <cell r="AG82">
            <v>8</v>
          </cell>
          <cell r="AH82">
            <v>8</v>
          </cell>
          <cell r="AI82">
            <v>8</v>
          </cell>
          <cell r="AJ82">
            <v>8</v>
          </cell>
          <cell r="AK82">
            <v>12.5</v>
          </cell>
          <cell r="AL82">
            <v>2.5</v>
          </cell>
          <cell r="AM82">
            <v>2</v>
          </cell>
          <cell r="AN82">
            <v>0</v>
          </cell>
          <cell r="AO82">
            <v>0</v>
          </cell>
          <cell r="AP82">
            <v>0</v>
          </cell>
          <cell r="AQ82">
            <v>0</v>
          </cell>
          <cell r="AR82">
            <v>0</v>
          </cell>
          <cell r="AS82">
            <v>0</v>
          </cell>
          <cell r="AT82">
            <v>0</v>
          </cell>
          <cell r="AU82">
            <v>15</v>
          </cell>
          <cell r="AV82" t="e">
            <v>#REF!</v>
          </cell>
          <cell r="AW82">
            <v>0</v>
          </cell>
          <cell r="BZ82">
            <v>12.5</v>
          </cell>
          <cell r="CA82">
            <v>0</v>
          </cell>
          <cell r="CE82">
            <v>0</v>
          </cell>
          <cell r="CF82">
            <v>15</v>
          </cell>
          <cell r="CG82" t="b">
            <v>1</v>
          </cell>
          <cell r="CH82">
            <v>12.5</v>
          </cell>
          <cell r="CI82">
            <v>0</v>
          </cell>
          <cell r="CJ82">
            <v>20</v>
          </cell>
          <cell r="CK82" t="str">
            <v>HTQ HỒ CHÍ MINH</v>
          </cell>
          <cell r="CM82">
            <v>12.5</v>
          </cell>
          <cell r="CN82">
            <v>0</v>
          </cell>
          <cell r="CO82">
            <v>0</v>
          </cell>
          <cell r="CP82">
            <v>0</v>
          </cell>
        </row>
        <row r="83">
          <cell r="F83" t="str">
            <v>OT</v>
          </cell>
          <cell r="V83">
            <v>5</v>
          </cell>
          <cell r="W83">
            <v>5</v>
          </cell>
          <cell r="Z83">
            <v>5</v>
          </cell>
          <cell r="AH83">
            <v>5</v>
          </cell>
          <cell r="AT83">
            <v>0</v>
          </cell>
          <cell r="AV83" t="e">
            <v>#REF!</v>
          </cell>
          <cell r="AW83">
            <v>0</v>
          </cell>
          <cell r="CK83" t="e">
            <v>#N/A</v>
          </cell>
        </row>
        <row r="84">
          <cell r="B84" t="str">
            <v>EQQ102936</v>
          </cell>
          <cell r="C84" t="str">
            <v>NGUYỄN THỊ UYÊN UYÊN</v>
          </cell>
          <cell r="D84" t="str">
            <v>Fulltime</v>
          </cell>
          <cell r="E84" t="str">
            <v>NHÂN VIÊN BẾP</v>
          </cell>
          <cell r="F84" t="str">
            <v>Giờ LV</v>
          </cell>
          <cell r="P84">
            <v>8</v>
          </cell>
          <cell r="Q84">
            <v>8</v>
          </cell>
          <cell r="R84">
            <v>8</v>
          </cell>
          <cell r="S84">
            <v>8</v>
          </cell>
          <cell r="T84">
            <v>8</v>
          </cell>
          <cell r="U84">
            <v>8</v>
          </cell>
          <cell r="V84">
            <v>8</v>
          </cell>
          <cell r="W84">
            <v>8</v>
          </cell>
          <cell r="X84">
            <v>8</v>
          </cell>
          <cell r="Y84" t="str">
            <v>off</v>
          </cell>
          <cell r="Z84">
            <v>8</v>
          </cell>
          <cell r="AA84">
            <v>8</v>
          </cell>
          <cell r="AB84">
            <v>8</v>
          </cell>
          <cell r="AC84">
            <v>8</v>
          </cell>
          <cell r="AD84">
            <v>8</v>
          </cell>
          <cell r="AE84">
            <v>4</v>
          </cell>
          <cell r="AF84" t="str">
            <v>off</v>
          </cell>
          <cell r="AG84">
            <v>0</v>
          </cell>
          <cell r="AH84">
            <v>0</v>
          </cell>
          <cell r="AI84">
            <v>8</v>
          </cell>
          <cell r="AJ84">
            <v>8</v>
          </cell>
          <cell r="AK84">
            <v>16.5</v>
          </cell>
          <cell r="AL84">
            <v>4.375</v>
          </cell>
          <cell r="AM84">
            <v>2</v>
          </cell>
          <cell r="AN84">
            <v>0</v>
          </cell>
          <cell r="AO84">
            <v>0</v>
          </cell>
          <cell r="AP84">
            <v>0</v>
          </cell>
          <cell r="AQ84">
            <v>0</v>
          </cell>
          <cell r="AR84">
            <v>0</v>
          </cell>
          <cell r="AS84">
            <v>0</v>
          </cell>
          <cell r="AT84">
            <v>0</v>
          </cell>
          <cell r="AU84">
            <v>20.875</v>
          </cell>
          <cell r="AV84" t="e">
            <v>#REF!</v>
          </cell>
          <cell r="AW84">
            <v>0</v>
          </cell>
          <cell r="BZ84">
            <v>16.5</v>
          </cell>
          <cell r="CA84">
            <v>0</v>
          </cell>
          <cell r="CE84">
            <v>0</v>
          </cell>
          <cell r="CF84">
            <v>20.875</v>
          </cell>
          <cell r="CG84" t="b">
            <v>1</v>
          </cell>
          <cell r="CH84">
            <v>16.5</v>
          </cell>
          <cell r="CI84">
            <v>0</v>
          </cell>
          <cell r="CJ84">
            <v>35</v>
          </cell>
          <cell r="CK84" t="str">
            <v>HTQ HỒ CHÍ MINH</v>
          </cell>
          <cell r="CM84">
            <v>16.5</v>
          </cell>
          <cell r="CN84">
            <v>0</v>
          </cell>
          <cell r="CO84">
            <v>0</v>
          </cell>
          <cell r="CP84">
            <v>0</v>
          </cell>
        </row>
        <row r="85">
          <cell r="F85" t="str">
            <v>OT</v>
          </cell>
          <cell r="R85">
            <v>5</v>
          </cell>
          <cell r="S85">
            <v>5</v>
          </cell>
          <cell r="T85">
            <v>5</v>
          </cell>
          <cell r="U85">
            <v>5</v>
          </cell>
          <cell r="V85">
            <v>5</v>
          </cell>
          <cell r="W85">
            <v>5</v>
          </cell>
          <cell r="Z85">
            <v>5</v>
          </cell>
          <cell r="AT85">
            <v>0</v>
          </cell>
          <cell r="AV85" t="e">
            <v>#REF!</v>
          </cell>
          <cell r="AW85">
            <v>0</v>
          </cell>
          <cell r="CK85" t="e">
            <v>#N/A</v>
          </cell>
        </row>
        <row r="86">
          <cell r="B86" t="str">
            <v>EQQ102439</v>
          </cell>
          <cell r="C86" t="str">
            <v>PHẠM ĐỨC HẬU</v>
          </cell>
          <cell r="D86" t="str">
            <v>Fulltime</v>
          </cell>
          <cell r="E86" t="str">
            <v>NHÂN VIÊN BẾP</v>
          </cell>
          <cell r="F86" t="str">
            <v>Giờ LV</v>
          </cell>
          <cell r="G86">
            <v>8</v>
          </cell>
          <cell r="H86">
            <v>8</v>
          </cell>
          <cell r="I86">
            <v>8</v>
          </cell>
          <cell r="J86">
            <v>8</v>
          </cell>
          <cell r="K86" t="str">
            <v>off</v>
          </cell>
          <cell r="L86">
            <v>8</v>
          </cell>
          <cell r="M86">
            <v>8</v>
          </cell>
          <cell r="N86">
            <v>8</v>
          </cell>
          <cell r="O86">
            <v>8</v>
          </cell>
          <cell r="P86">
            <v>8</v>
          </cell>
          <cell r="Q86">
            <v>8</v>
          </cell>
          <cell r="R86" t="str">
            <v>off</v>
          </cell>
          <cell r="S86">
            <v>8</v>
          </cell>
          <cell r="T86">
            <v>8</v>
          </cell>
          <cell r="U86">
            <v>8</v>
          </cell>
          <cell r="V86">
            <v>8</v>
          </cell>
          <cell r="W86">
            <v>8</v>
          </cell>
          <cell r="X86">
            <v>8</v>
          </cell>
          <cell r="Y86" t="str">
            <v>off</v>
          </cell>
          <cell r="Z86">
            <v>8</v>
          </cell>
          <cell r="AA86">
            <v>8</v>
          </cell>
          <cell r="AB86">
            <v>8</v>
          </cell>
          <cell r="AC86">
            <v>8</v>
          </cell>
          <cell r="AD86">
            <v>8</v>
          </cell>
          <cell r="AE86">
            <v>8</v>
          </cell>
          <cell r="AF86" t="str">
            <v>off</v>
          </cell>
          <cell r="AG86">
            <v>8</v>
          </cell>
          <cell r="AH86">
            <v>8</v>
          </cell>
          <cell r="AI86">
            <v>8</v>
          </cell>
          <cell r="AJ86">
            <v>8</v>
          </cell>
          <cell r="AK86">
            <v>26</v>
          </cell>
          <cell r="AL86">
            <v>0</v>
          </cell>
          <cell r="AM86">
            <v>4</v>
          </cell>
          <cell r="AN86">
            <v>0</v>
          </cell>
          <cell r="AO86">
            <v>0</v>
          </cell>
          <cell r="AP86">
            <v>0</v>
          </cell>
          <cell r="AQ86">
            <v>0</v>
          </cell>
          <cell r="AR86">
            <v>0</v>
          </cell>
          <cell r="AS86">
            <v>0</v>
          </cell>
          <cell r="AT86">
            <v>0</v>
          </cell>
          <cell r="AU86">
            <v>26</v>
          </cell>
          <cell r="AV86" t="e">
            <v>#REF!</v>
          </cell>
          <cell r="AW86">
            <v>0</v>
          </cell>
          <cell r="BZ86">
            <v>26</v>
          </cell>
          <cell r="CA86">
            <v>0</v>
          </cell>
          <cell r="CE86">
            <v>0</v>
          </cell>
          <cell r="CF86">
            <v>26</v>
          </cell>
          <cell r="CG86" t="b">
            <v>1</v>
          </cell>
          <cell r="CH86">
            <v>26</v>
          </cell>
          <cell r="CI86">
            <v>0</v>
          </cell>
          <cell r="CJ86">
            <v>0</v>
          </cell>
          <cell r="CK86" t="str">
            <v>HTQ HỒ CHÍ MINH</v>
          </cell>
          <cell r="CM86">
            <v>26</v>
          </cell>
          <cell r="CN86">
            <v>0</v>
          </cell>
          <cell r="CO86">
            <v>0</v>
          </cell>
          <cell r="CP86">
            <v>0</v>
          </cell>
        </row>
        <row r="87">
          <cell r="F87" t="str">
            <v>OT</v>
          </cell>
          <cell r="AT87">
            <v>0</v>
          </cell>
          <cell r="AV87" t="e">
            <v>#REF!</v>
          </cell>
          <cell r="AW87">
            <v>0</v>
          </cell>
          <cell r="CK87" t="e">
            <v>#N/A</v>
          </cell>
        </row>
        <row r="88">
          <cell r="B88" t="str">
            <v>EQQ102859</v>
          </cell>
          <cell r="C88" t="str">
            <v>TRƯƠNG THỊ BẢO HÂN</v>
          </cell>
          <cell r="D88" t="str">
            <v>Partime</v>
          </cell>
          <cell r="E88" t="str">
            <v>NHÂN VIÊN PHA CHẾ</v>
          </cell>
          <cell r="F88" t="str">
            <v>Giờ LV</v>
          </cell>
          <cell r="G88">
            <v>8</v>
          </cell>
          <cell r="H88">
            <v>8</v>
          </cell>
          <cell r="I88">
            <v>8</v>
          </cell>
          <cell r="J88">
            <v>8</v>
          </cell>
          <cell r="K88" t="str">
            <v>off</v>
          </cell>
          <cell r="L88">
            <v>8</v>
          </cell>
          <cell r="M88">
            <v>8</v>
          </cell>
          <cell r="N88">
            <v>8</v>
          </cell>
          <cell r="O88">
            <v>8</v>
          </cell>
          <cell r="P88">
            <v>8</v>
          </cell>
          <cell r="Q88">
            <v>8</v>
          </cell>
          <cell r="R88">
            <v>8</v>
          </cell>
          <cell r="S88">
            <v>8</v>
          </cell>
          <cell r="T88">
            <v>8</v>
          </cell>
          <cell r="U88">
            <v>8</v>
          </cell>
          <cell r="V88">
            <v>8</v>
          </cell>
          <cell r="W88">
            <v>8</v>
          </cell>
          <cell r="X88">
            <v>8</v>
          </cell>
          <cell r="Y88" t="str">
            <v>off</v>
          </cell>
          <cell r="Z88">
            <v>8</v>
          </cell>
          <cell r="AA88">
            <v>8</v>
          </cell>
          <cell r="AB88">
            <v>8</v>
          </cell>
          <cell r="AC88">
            <v>8</v>
          </cell>
          <cell r="AD88">
            <v>8</v>
          </cell>
          <cell r="AE88">
            <v>4</v>
          </cell>
          <cell r="AF88" t="str">
            <v>off</v>
          </cell>
          <cell r="AG88">
            <v>8</v>
          </cell>
          <cell r="AH88">
            <v>8</v>
          </cell>
          <cell r="AI88">
            <v>8</v>
          </cell>
          <cell r="AJ88">
            <v>8</v>
          </cell>
          <cell r="AK88">
            <v>26.5</v>
          </cell>
          <cell r="AL88">
            <v>4.375</v>
          </cell>
          <cell r="AM88">
            <v>3</v>
          </cell>
          <cell r="AN88">
            <v>0</v>
          </cell>
          <cell r="AO88">
            <v>0</v>
          </cell>
          <cell r="AP88">
            <v>0</v>
          </cell>
          <cell r="AQ88">
            <v>0</v>
          </cell>
          <cell r="AR88">
            <v>0</v>
          </cell>
          <cell r="AS88">
            <v>0</v>
          </cell>
          <cell r="AT88">
            <v>0</v>
          </cell>
          <cell r="AU88">
            <v>30.875</v>
          </cell>
          <cell r="AV88" t="e">
            <v>#REF!</v>
          </cell>
          <cell r="AW88">
            <v>0</v>
          </cell>
          <cell r="BZ88">
            <v>0</v>
          </cell>
          <cell r="CA88">
            <v>0</v>
          </cell>
          <cell r="CE88">
            <v>0</v>
          </cell>
          <cell r="CF88">
            <v>30.875</v>
          </cell>
          <cell r="CG88" t="b">
            <v>1</v>
          </cell>
          <cell r="CH88">
            <v>0</v>
          </cell>
          <cell r="CI88">
            <v>247</v>
          </cell>
          <cell r="CJ88">
            <v>0</v>
          </cell>
          <cell r="CK88" t="str">
            <v>HTQ HỒ CHÍ MINH</v>
          </cell>
          <cell r="CM88">
            <v>0</v>
          </cell>
          <cell r="CN88">
            <v>0</v>
          </cell>
          <cell r="CO88">
            <v>247</v>
          </cell>
          <cell r="CP88">
            <v>0</v>
          </cell>
        </row>
        <row r="89">
          <cell r="F89" t="str">
            <v>OT</v>
          </cell>
          <cell r="R89">
            <v>5</v>
          </cell>
          <cell r="S89">
            <v>5</v>
          </cell>
          <cell r="T89">
            <v>5</v>
          </cell>
          <cell r="U89">
            <v>5</v>
          </cell>
          <cell r="V89">
            <v>5</v>
          </cell>
          <cell r="W89">
            <v>5</v>
          </cell>
          <cell r="Z89">
            <v>5</v>
          </cell>
          <cell r="AT89">
            <v>0</v>
          </cell>
          <cell r="AV89" t="e">
            <v>#REF!</v>
          </cell>
          <cell r="AW89">
            <v>0</v>
          </cell>
          <cell r="CK89" t="e">
            <v>#N/A</v>
          </cell>
        </row>
        <row r="90">
          <cell r="B90" t="str">
            <v>EQQ102862</v>
          </cell>
          <cell r="C90" t="str">
            <v>ĐINH THỊ MẦU</v>
          </cell>
          <cell r="D90" t="str">
            <v>Partime</v>
          </cell>
          <cell r="E90" t="str">
            <v>NHÂN VIÊN PHA CHẾ</v>
          </cell>
          <cell r="F90" t="str">
            <v>Giờ LV</v>
          </cell>
          <cell r="G90">
            <v>8</v>
          </cell>
          <cell r="H90">
            <v>8</v>
          </cell>
          <cell r="I90">
            <v>8</v>
          </cell>
          <cell r="J90">
            <v>8</v>
          </cell>
          <cell r="K90" t="str">
            <v>off</v>
          </cell>
          <cell r="L90">
            <v>8</v>
          </cell>
          <cell r="M90">
            <v>8</v>
          </cell>
          <cell r="N90">
            <v>8</v>
          </cell>
          <cell r="O90">
            <v>8</v>
          </cell>
          <cell r="P90">
            <v>8</v>
          </cell>
          <cell r="Q90">
            <v>8</v>
          </cell>
          <cell r="R90">
            <v>8</v>
          </cell>
          <cell r="S90">
            <v>8</v>
          </cell>
          <cell r="T90">
            <v>8</v>
          </cell>
          <cell r="U90">
            <v>8</v>
          </cell>
          <cell r="V90">
            <v>8</v>
          </cell>
          <cell r="W90">
            <v>8</v>
          </cell>
          <cell r="X90">
            <v>4</v>
          </cell>
          <cell r="Y90" t="str">
            <v>off</v>
          </cell>
          <cell r="Z90">
            <v>8</v>
          </cell>
          <cell r="AA90">
            <v>8</v>
          </cell>
          <cell r="AB90">
            <v>8</v>
          </cell>
          <cell r="AC90">
            <v>8</v>
          </cell>
          <cell r="AD90">
            <v>8</v>
          </cell>
          <cell r="AE90">
            <v>4</v>
          </cell>
          <cell r="AF90" t="str">
            <v>off</v>
          </cell>
          <cell r="AG90">
            <v>8</v>
          </cell>
          <cell r="AH90">
            <v>8</v>
          </cell>
          <cell r="AI90">
            <v>8</v>
          </cell>
          <cell r="AJ90">
            <v>8</v>
          </cell>
          <cell r="AK90">
            <v>26</v>
          </cell>
          <cell r="AL90">
            <v>3.75</v>
          </cell>
          <cell r="AM90">
            <v>3</v>
          </cell>
          <cell r="AN90">
            <v>0</v>
          </cell>
          <cell r="AO90">
            <v>0</v>
          </cell>
          <cell r="AP90">
            <v>0</v>
          </cell>
          <cell r="AQ90">
            <v>0</v>
          </cell>
          <cell r="AR90">
            <v>0</v>
          </cell>
          <cell r="AS90">
            <v>0</v>
          </cell>
          <cell r="AT90">
            <v>0</v>
          </cell>
          <cell r="AU90">
            <v>29.75</v>
          </cell>
          <cell r="AV90" t="e">
            <v>#REF!</v>
          </cell>
          <cell r="AW90">
            <v>0</v>
          </cell>
          <cell r="BZ90">
            <v>0</v>
          </cell>
          <cell r="CA90">
            <v>0</v>
          </cell>
          <cell r="CE90">
            <v>0</v>
          </cell>
          <cell r="CF90">
            <v>29.75</v>
          </cell>
          <cell r="CG90" t="b">
            <v>1</v>
          </cell>
          <cell r="CH90">
            <v>0</v>
          </cell>
          <cell r="CI90">
            <v>238</v>
          </cell>
          <cell r="CJ90">
            <v>0</v>
          </cell>
          <cell r="CK90" t="str">
            <v>HTQ HỒ CHÍ MINH</v>
          </cell>
          <cell r="CM90">
            <v>0</v>
          </cell>
          <cell r="CN90">
            <v>0</v>
          </cell>
          <cell r="CO90">
            <v>238</v>
          </cell>
          <cell r="CP90">
            <v>0</v>
          </cell>
        </row>
        <row r="91">
          <cell r="F91" t="str">
            <v>OT</v>
          </cell>
          <cell r="R91">
            <v>5</v>
          </cell>
          <cell r="S91">
            <v>5</v>
          </cell>
          <cell r="T91">
            <v>5</v>
          </cell>
          <cell r="U91">
            <v>5</v>
          </cell>
          <cell r="V91">
            <v>5</v>
          </cell>
          <cell r="W91">
            <v>5</v>
          </cell>
          <cell r="AT91">
            <v>0</v>
          </cell>
          <cell r="AV91" t="e">
            <v>#REF!</v>
          </cell>
          <cell r="AW91">
            <v>0</v>
          </cell>
          <cell r="CK91" t="e">
            <v>#N/A</v>
          </cell>
        </row>
        <row r="92">
          <cell r="B92" t="str">
            <v>EQQ102866</v>
          </cell>
          <cell r="C92" t="str">
            <v>BÙI MINH NHỰT</v>
          </cell>
          <cell r="D92" t="str">
            <v>Partime</v>
          </cell>
          <cell r="E92" t="str">
            <v>NHÂN VIÊN PHA CHẾ</v>
          </cell>
          <cell r="F92" t="str">
            <v>Giờ LV</v>
          </cell>
          <cell r="G92">
            <v>8</v>
          </cell>
          <cell r="H92">
            <v>8</v>
          </cell>
          <cell r="I92">
            <v>8</v>
          </cell>
          <cell r="J92">
            <v>8</v>
          </cell>
          <cell r="K92" t="str">
            <v>off</v>
          </cell>
          <cell r="L92">
            <v>8</v>
          </cell>
          <cell r="M92">
            <v>8</v>
          </cell>
          <cell r="N92">
            <v>8</v>
          </cell>
          <cell r="O92">
            <v>8</v>
          </cell>
          <cell r="P92">
            <v>8</v>
          </cell>
          <cell r="Q92">
            <v>8</v>
          </cell>
          <cell r="R92">
            <v>8</v>
          </cell>
          <cell r="S92">
            <v>8</v>
          </cell>
          <cell r="T92">
            <v>8</v>
          </cell>
          <cell r="U92">
            <v>8</v>
          </cell>
          <cell r="V92">
            <v>8</v>
          </cell>
          <cell r="W92">
            <v>8</v>
          </cell>
          <cell r="X92">
            <v>4</v>
          </cell>
          <cell r="Y92" t="str">
            <v>off</v>
          </cell>
          <cell r="Z92">
            <v>8</v>
          </cell>
          <cell r="AA92">
            <v>8</v>
          </cell>
          <cell r="AB92">
            <v>8</v>
          </cell>
          <cell r="AC92">
            <v>8</v>
          </cell>
          <cell r="AD92">
            <v>8</v>
          </cell>
          <cell r="AE92">
            <v>4</v>
          </cell>
          <cell r="AF92" t="str">
            <v>off</v>
          </cell>
          <cell r="AG92">
            <v>8</v>
          </cell>
          <cell r="AH92">
            <v>8</v>
          </cell>
          <cell r="AI92">
            <v>8</v>
          </cell>
          <cell r="AJ92">
            <v>8</v>
          </cell>
          <cell r="AK92">
            <v>26</v>
          </cell>
          <cell r="AL92">
            <v>4.375</v>
          </cell>
          <cell r="AM92">
            <v>3</v>
          </cell>
          <cell r="AN92">
            <v>0</v>
          </cell>
          <cell r="AO92">
            <v>0</v>
          </cell>
          <cell r="AP92">
            <v>0</v>
          </cell>
          <cell r="AQ92">
            <v>0</v>
          </cell>
          <cell r="AR92">
            <v>0</v>
          </cell>
          <cell r="AS92">
            <v>0</v>
          </cell>
          <cell r="AT92">
            <v>0</v>
          </cell>
          <cell r="AU92">
            <v>30.375</v>
          </cell>
          <cell r="AV92" t="e">
            <v>#REF!</v>
          </cell>
          <cell r="AW92">
            <v>0</v>
          </cell>
          <cell r="BZ92">
            <v>0</v>
          </cell>
          <cell r="CA92">
            <v>0</v>
          </cell>
          <cell r="CE92">
            <v>0</v>
          </cell>
          <cell r="CF92">
            <v>30.375</v>
          </cell>
          <cell r="CG92" t="b">
            <v>1</v>
          </cell>
          <cell r="CH92">
            <v>0</v>
          </cell>
          <cell r="CI92">
            <v>243</v>
          </cell>
          <cell r="CJ92">
            <v>0</v>
          </cell>
          <cell r="CK92" t="str">
            <v>HTQ HỒ CHÍ MINH</v>
          </cell>
          <cell r="CM92">
            <v>0</v>
          </cell>
          <cell r="CN92">
            <v>0</v>
          </cell>
          <cell r="CO92">
            <v>243</v>
          </cell>
          <cell r="CP92">
            <v>0</v>
          </cell>
        </row>
        <row r="93">
          <cell r="F93" t="str">
            <v>OT</v>
          </cell>
          <cell r="R93">
            <v>5</v>
          </cell>
          <cell r="S93">
            <v>5</v>
          </cell>
          <cell r="T93">
            <v>5</v>
          </cell>
          <cell r="U93">
            <v>5</v>
          </cell>
          <cell r="V93">
            <v>5</v>
          </cell>
          <cell r="W93">
            <v>5</v>
          </cell>
          <cell r="Z93">
            <v>5</v>
          </cell>
          <cell r="AT93">
            <v>0</v>
          </cell>
          <cell r="AV93" t="e">
            <v>#REF!</v>
          </cell>
          <cell r="AW93">
            <v>0</v>
          </cell>
          <cell r="CK93" t="e">
            <v>#N/A</v>
          </cell>
        </row>
        <row r="94">
          <cell r="B94" t="str">
            <v>EQQ100064</v>
          </cell>
          <cell r="C94" t="str">
            <v>VŨ ĐỨC TÂM</v>
          </cell>
          <cell r="D94" t="str">
            <v>Fulltime</v>
          </cell>
          <cell r="E94" t="str">
            <v>NHÂN VIÊN PHA CHẾ</v>
          </cell>
          <cell r="F94" t="str">
            <v>Giờ LV</v>
          </cell>
          <cell r="G94">
            <v>8</v>
          </cell>
          <cell r="H94">
            <v>8</v>
          </cell>
          <cell r="I94">
            <v>8</v>
          </cell>
          <cell r="J94">
            <v>8</v>
          </cell>
          <cell r="K94" t="str">
            <v>off</v>
          </cell>
          <cell r="L94">
            <v>8</v>
          </cell>
          <cell r="M94">
            <v>8</v>
          </cell>
          <cell r="N94">
            <v>8</v>
          </cell>
          <cell r="O94">
            <v>8</v>
          </cell>
          <cell r="P94">
            <v>8</v>
          </cell>
          <cell r="Q94">
            <v>8</v>
          </cell>
          <cell r="R94" t="str">
            <v>off</v>
          </cell>
          <cell r="S94">
            <v>8</v>
          </cell>
          <cell r="T94">
            <v>8</v>
          </cell>
          <cell r="U94">
            <v>8</v>
          </cell>
          <cell r="V94">
            <v>8</v>
          </cell>
          <cell r="W94">
            <v>8</v>
          </cell>
          <cell r="X94">
            <v>8</v>
          </cell>
          <cell r="Y94" t="str">
            <v>off</v>
          </cell>
          <cell r="Z94">
            <v>8</v>
          </cell>
          <cell r="AA94">
            <v>8</v>
          </cell>
          <cell r="AB94">
            <v>8</v>
          </cell>
          <cell r="AC94">
            <v>8</v>
          </cell>
          <cell r="AD94">
            <v>8</v>
          </cell>
          <cell r="AE94">
            <v>8</v>
          </cell>
          <cell r="AF94" t="str">
            <v>off</v>
          </cell>
          <cell r="AG94">
            <v>8</v>
          </cell>
          <cell r="AH94">
            <v>8</v>
          </cell>
          <cell r="AI94">
            <v>8</v>
          </cell>
          <cell r="AJ94">
            <v>8</v>
          </cell>
          <cell r="AK94">
            <v>26</v>
          </cell>
          <cell r="AL94">
            <v>0</v>
          </cell>
          <cell r="AM94">
            <v>4</v>
          </cell>
          <cell r="AN94">
            <v>0</v>
          </cell>
          <cell r="AO94">
            <v>0</v>
          </cell>
          <cell r="AP94">
            <v>0</v>
          </cell>
          <cell r="AQ94">
            <v>0</v>
          </cell>
          <cell r="AR94">
            <v>0</v>
          </cell>
          <cell r="AS94">
            <v>0</v>
          </cell>
          <cell r="AT94">
            <v>0</v>
          </cell>
          <cell r="AU94">
            <v>26</v>
          </cell>
          <cell r="AV94" t="e">
            <v>#REF!</v>
          </cell>
          <cell r="AW94">
            <v>0</v>
          </cell>
          <cell r="BZ94">
            <v>26</v>
          </cell>
          <cell r="CA94">
            <v>0</v>
          </cell>
          <cell r="CE94">
            <v>0</v>
          </cell>
          <cell r="CF94">
            <v>26</v>
          </cell>
          <cell r="CG94" t="b">
            <v>1</v>
          </cell>
          <cell r="CH94">
            <v>26</v>
          </cell>
          <cell r="CI94">
            <v>0</v>
          </cell>
          <cell r="CJ94">
            <v>0</v>
          </cell>
          <cell r="CK94" t="str">
            <v>HTQ HỒ CHÍ MINH</v>
          </cell>
          <cell r="CM94">
            <v>26</v>
          </cell>
          <cell r="CN94">
            <v>0</v>
          </cell>
          <cell r="CO94">
            <v>0</v>
          </cell>
          <cell r="CP94">
            <v>0</v>
          </cell>
        </row>
        <row r="95">
          <cell r="F95" t="str">
            <v>OT</v>
          </cell>
          <cell r="AT95">
            <v>0</v>
          </cell>
          <cell r="AV95" t="e">
            <v>#REF!</v>
          </cell>
          <cell r="AW95">
            <v>0</v>
          </cell>
          <cell r="CK95" t="e">
            <v>#N/A</v>
          </cell>
        </row>
        <row r="96">
          <cell r="B96" t="str">
            <v>EQQ102871</v>
          </cell>
          <cell r="C96" t="str">
            <v>VÕ THỊ NGỌC NHI</v>
          </cell>
          <cell r="D96" t="str">
            <v>Partime</v>
          </cell>
          <cell r="E96" t="str">
            <v>NHÂN VIÊN THU NGÂN</v>
          </cell>
          <cell r="F96" t="str">
            <v>Giờ LV</v>
          </cell>
          <cell r="G96">
            <v>8</v>
          </cell>
          <cell r="H96">
            <v>8</v>
          </cell>
          <cell r="I96">
            <v>8</v>
          </cell>
          <cell r="J96">
            <v>8</v>
          </cell>
          <cell r="K96" t="str">
            <v>off</v>
          </cell>
          <cell r="L96">
            <v>8</v>
          </cell>
          <cell r="M96">
            <v>8</v>
          </cell>
          <cell r="N96">
            <v>8</v>
          </cell>
          <cell r="O96">
            <v>8</v>
          </cell>
          <cell r="P96">
            <v>8</v>
          </cell>
          <cell r="Q96">
            <v>8</v>
          </cell>
          <cell r="R96">
            <v>8</v>
          </cell>
          <cell r="S96">
            <v>8</v>
          </cell>
          <cell r="T96">
            <v>8</v>
          </cell>
          <cell r="U96">
            <v>8</v>
          </cell>
          <cell r="V96">
            <v>8</v>
          </cell>
          <cell r="W96">
            <v>8</v>
          </cell>
          <cell r="X96">
            <v>4</v>
          </cell>
          <cell r="Y96" t="str">
            <v>off</v>
          </cell>
          <cell r="Z96">
            <v>8</v>
          </cell>
          <cell r="AA96">
            <v>8</v>
          </cell>
          <cell r="AB96">
            <v>8</v>
          </cell>
          <cell r="AC96">
            <v>8</v>
          </cell>
          <cell r="AD96">
            <v>8</v>
          </cell>
          <cell r="AE96">
            <v>4</v>
          </cell>
          <cell r="AF96" t="str">
            <v>off</v>
          </cell>
          <cell r="AG96">
            <v>8</v>
          </cell>
          <cell r="AH96">
            <v>8</v>
          </cell>
          <cell r="AI96">
            <v>8</v>
          </cell>
          <cell r="AJ96">
            <v>8</v>
          </cell>
          <cell r="AK96">
            <v>26</v>
          </cell>
          <cell r="AL96">
            <v>2.5</v>
          </cell>
          <cell r="AM96">
            <v>3</v>
          </cell>
          <cell r="AN96">
            <v>0</v>
          </cell>
          <cell r="AO96">
            <v>0</v>
          </cell>
          <cell r="AP96">
            <v>0</v>
          </cell>
          <cell r="AQ96">
            <v>0</v>
          </cell>
          <cell r="AR96">
            <v>0</v>
          </cell>
          <cell r="AS96">
            <v>0</v>
          </cell>
          <cell r="AT96">
            <v>0</v>
          </cell>
          <cell r="AU96">
            <v>28.5</v>
          </cell>
          <cell r="AV96" t="e">
            <v>#REF!</v>
          </cell>
          <cell r="AW96">
            <v>0</v>
          </cell>
          <cell r="BZ96">
            <v>0</v>
          </cell>
          <cell r="CA96">
            <v>0</v>
          </cell>
          <cell r="CE96">
            <v>0</v>
          </cell>
          <cell r="CF96">
            <v>28.5</v>
          </cell>
          <cell r="CG96" t="b">
            <v>1</v>
          </cell>
          <cell r="CH96">
            <v>0</v>
          </cell>
          <cell r="CI96">
            <v>228</v>
          </cell>
          <cell r="CJ96">
            <v>0</v>
          </cell>
          <cell r="CK96" t="str">
            <v>HTQ HỒ CHÍ MINH</v>
          </cell>
          <cell r="CM96">
            <v>0</v>
          </cell>
          <cell r="CN96">
            <v>0</v>
          </cell>
          <cell r="CO96">
            <v>228</v>
          </cell>
          <cell r="CP96">
            <v>0</v>
          </cell>
        </row>
        <row r="97">
          <cell r="F97" t="str">
            <v>OT</v>
          </cell>
          <cell r="R97">
            <v>5</v>
          </cell>
          <cell r="S97">
            <v>5</v>
          </cell>
          <cell r="W97">
            <v>5</v>
          </cell>
          <cell r="Z97">
            <v>5</v>
          </cell>
          <cell r="AT97">
            <v>0</v>
          </cell>
          <cell r="AV97" t="e">
            <v>#REF!</v>
          </cell>
          <cell r="AW97">
            <v>0</v>
          </cell>
          <cell r="CK97" t="e">
            <v>#N/A</v>
          </cell>
        </row>
        <row r="98">
          <cell r="B98" t="str">
            <v>EQQ102860</v>
          </cell>
          <cell r="C98" t="str">
            <v>NGUYỄN THỊ TRƯỜNG AN</v>
          </cell>
          <cell r="D98" t="str">
            <v>Partime</v>
          </cell>
          <cell r="E98" t="str">
            <v>NHÂN VIÊN PHỤC VỤ</v>
          </cell>
          <cell r="F98" t="str">
            <v>Giờ LV</v>
          </cell>
          <cell r="G98">
            <v>8</v>
          </cell>
          <cell r="H98">
            <v>8</v>
          </cell>
          <cell r="I98">
            <v>8</v>
          </cell>
          <cell r="J98">
            <v>8</v>
          </cell>
          <cell r="K98" t="str">
            <v>off</v>
          </cell>
          <cell r="L98">
            <v>8</v>
          </cell>
          <cell r="M98">
            <v>8</v>
          </cell>
          <cell r="N98">
            <v>8</v>
          </cell>
          <cell r="O98">
            <v>8</v>
          </cell>
          <cell r="P98">
            <v>8</v>
          </cell>
          <cell r="Q98">
            <v>8</v>
          </cell>
          <cell r="R98">
            <v>8</v>
          </cell>
          <cell r="S98">
            <v>8</v>
          </cell>
          <cell r="T98">
            <v>8</v>
          </cell>
          <cell r="U98">
            <v>8</v>
          </cell>
          <cell r="V98">
            <v>8</v>
          </cell>
          <cell r="W98">
            <v>8</v>
          </cell>
          <cell r="X98">
            <v>4</v>
          </cell>
          <cell r="Y98" t="str">
            <v>off</v>
          </cell>
          <cell r="Z98">
            <v>8</v>
          </cell>
          <cell r="AA98">
            <v>8</v>
          </cell>
          <cell r="AB98">
            <v>8</v>
          </cell>
          <cell r="AC98">
            <v>8</v>
          </cell>
          <cell r="AD98">
            <v>8</v>
          </cell>
          <cell r="AE98">
            <v>4</v>
          </cell>
          <cell r="AF98" t="str">
            <v>off</v>
          </cell>
          <cell r="AG98">
            <v>8</v>
          </cell>
          <cell r="AH98">
            <v>8</v>
          </cell>
          <cell r="AI98">
            <v>8</v>
          </cell>
          <cell r="AJ98">
            <v>8</v>
          </cell>
          <cell r="AK98">
            <v>26</v>
          </cell>
          <cell r="AL98">
            <v>1.125</v>
          </cell>
          <cell r="AM98">
            <v>3</v>
          </cell>
          <cell r="AN98">
            <v>0</v>
          </cell>
          <cell r="AO98">
            <v>0</v>
          </cell>
          <cell r="AP98">
            <v>0</v>
          </cell>
          <cell r="AQ98">
            <v>0</v>
          </cell>
          <cell r="AR98">
            <v>0</v>
          </cell>
          <cell r="AS98">
            <v>0</v>
          </cell>
          <cell r="AT98">
            <v>0</v>
          </cell>
          <cell r="AU98">
            <v>27.125</v>
          </cell>
          <cell r="AV98" t="e">
            <v>#REF!</v>
          </cell>
          <cell r="AW98">
            <v>0</v>
          </cell>
          <cell r="BZ98">
            <v>0</v>
          </cell>
          <cell r="CA98">
            <v>0</v>
          </cell>
          <cell r="CE98">
            <v>0</v>
          </cell>
          <cell r="CF98">
            <v>27.125</v>
          </cell>
          <cell r="CG98" t="b">
            <v>1</v>
          </cell>
          <cell r="CH98">
            <v>0</v>
          </cell>
          <cell r="CI98">
            <v>217</v>
          </cell>
          <cell r="CJ98">
            <v>0</v>
          </cell>
          <cell r="CK98" t="str">
            <v>HTQ HỒ CHÍ MINH</v>
          </cell>
          <cell r="CM98">
            <v>0</v>
          </cell>
          <cell r="CN98">
            <v>0</v>
          </cell>
          <cell r="CO98">
            <v>217</v>
          </cell>
          <cell r="CP98">
            <v>0</v>
          </cell>
        </row>
        <row r="99">
          <cell r="F99" t="str">
            <v>OT</v>
          </cell>
          <cell r="S99">
            <v>2</v>
          </cell>
          <cell r="T99">
            <v>2</v>
          </cell>
          <cell r="V99">
            <v>5</v>
          </cell>
          <cell r="AT99">
            <v>0</v>
          </cell>
          <cell r="AV99" t="e">
            <v>#REF!</v>
          </cell>
          <cell r="AW99">
            <v>0</v>
          </cell>
          <cell r="CK99" t="e">
            <v>#N/A</v>
          </cell>
        </row>
        <row r="100">
          <cell r="B100" t="str">
            <v>EQQ102861</v>
          </cell>
          <cell r="C100" t="str">
            <v>NGUYỄN THỊ NGỌC ÁNH</v>
          </cell>
          <cell r="D100" t="str">
            <v>Partime</v>
          </cell>
          <cell r="E100" t="str">
            <v>NHÂN VIÊN PHỤC VỤ</v>
          </cell>
          <cell r="F100" t="str">
            <v>Giờ LV</v>
          </cell>
          <cell r="G100">
            <v>8</v>
          </cell>
          <cell r="H100">
            <v>8</v>
          </cell>
          <cell r="I100">
            <v>8</v>
          </cell>
          <cell r="J100">
            <v>8</v>
          </cell>
          <cell r="K100" t="str">
            <v>off</v>
          </cell>
          <cell r="L100">
            <v>8</v>
          </cell>
          <cell r="M100">
            <v>8</v>
          </cell>
          <cell r="N100">
            <v>8</v>
          </cell>
          <cell r="O100">
            <v>8</v>
          </cell>
          <cell r="P100">
            <v>8</v>
          </cell>
          <cell r="Q100">
            <v>8</v>
          </cell>
          <cell r="R100">
            <v>8</v>
          </cell>
          <cell r="S100">
            <v>8</v>
          </cell>
          <cell r="T100">
            <v>8</v>
          </cell>
          <cell r="U100">
            <v>8</v>
          </cell>
          <cell r="V100">
            <v>8</v>
          </cell>
          <cell r="W100">
            <v>8</v>
          </cell>
          <cell r="X100">
            <v>4</v>
          </cell>
          <cell r="Y100" t="str">
            <v>off</v>
          </cell>
          <cell r="Z100">
            <v>8</v>
          </cell>
          <cell r="AA100">
            <v>8</v>
          </cell>
          <cell r="AB100">
            <v>8</v>
          </cell>
          <cell r="AC100">
            <v>8</v>
          </cell>
          <cell r="AD100">
            <v>8</v>
          </cell>
          <cell r="AE100">
            <v>4</v>
          </cell>
          <cell r="AF100" t="str">
            <v>off</v>
          </cell>
          <cell r="AG100">
            <v>8</v>
          </cell>
          <cell r="AH100">
            <v>8</v>
          </cell>
          <cell r="AI100">
            <v>8</v>
          </cell>
          <cell r="AJ100">
            <v>8</v>
          </cell>
          <cell r="AK100">
            <v>26</v>
          </cell>
          <cell r="AL100">
            <v>3.75</v>
          </cell>
          <cell r="AM100">
            <v>3</v>
          </cell>
          <cell r="AN100">
            <v>0</v>
          </cell>
          <cell r="AO100">
            <v>0</v>
          </cell>
          <cell r="AP100">
            <v>0</v>
          </cell>
          <cell r="AQ100">
            <v>0</v>
          </cell>
          <cell r="AR100">
            <v>0</v>
          </cell>
          <cell r="AS100">
            <v>0</v>
          </cell>
          <cell r="AT100">
            <v>0</v>
          </cell>
          <cell r="AU100">
            <v>29.75</v>
          </cell>
          <cell r="AV100" t="e">
            <v>#REF!</v>
          </cell>
          <cell r="AW100">
            <v>0</v>
          </cell>
          <cell r="BZ100">
            <v>0</v>
          </cell>
          <cell r="CA100">
            <v>0</v>
          </cell>
          <cell r="CE100">
            <v>0</v>
          </cell>
          <cell r="CF100">
            <v>29.75</v>
          </cell>
          <cell r="CG100" t="b">
            <v>1</v>
          </cell>
          <cell r="CH100">
            <v>0</v>
          </cell>
          <cell r="CI100">
            <v>238</v>
          </cell>
          <cell r="CJ100">
            <v>0</v>
          </cell>
          <cell r="CK100" t="str">
            <v>HTQ HỒ CHÍ MINH</v>
          </cell>
          <cell r="CM100">
            <v>0</v>
          </cell>
          <cell r="CN100">
            <v>0</v>
          </cell>
          <cell r="CO100">
            <v>238</v>
          </cell>
          <cell r="CP100">
            <v>0</v>
          </cell>
        </row>
        <row r="101">
          <cell r="F101" t="str">
            <v>OT</v>
          </cell>
          <cell r="S101">
            <v>5</v>
          </cell>
          <cell r="T101">
            <v>5</v>
          </cell>
          <cell r="U101">
            <v>5</v>
          </cell>
          <cell r="V101">
            <v>5</v>
          </cell>
          <cell r="W101">
            <v>5</v>
          </cell>
          <cell r="Z101">
            <v>5</v>
          </cell>
          <cell r="AT101">
            <v>0</v>
          </cell>
          <cell r="AV101" t="e">
            <v>#REF!</v>
          </cell>
          <cell r="AW101">
            <v>0</v>
          </cell>
          <cell r="CK101" t="e">
            <v>#N/A</v>
          </cell>
        </row>
        <row r="102">
          <cell r="B102" t="str">
            <v>EQQ102864</v>
          </cell>
          <cell r="C102" t="str">
            <v>VÕ THỊ THU VÂN</v>
          </cell>
          <cell r="D102" t="str">
            <v>Partime</v>
          </cell>
          <cell r="E102" t="str">
            <v>NHÂN VIÊN PHỤC VỤ</v>
          </cell>
          <cell r="F102" t="str">
            <v>Giờ LV</v>
          </cell>
          <cell r="G102">
            <v>8</v>
          </cell>
          <cell r="H102">
            <v>8</v>
          </cell>
          <cell r="I102">
            <v>8</v>
          </cell>
          <cell r="J102">
            <v>8</v>
          </cell>
          <cell r="K102" t="str">
            <v>off</v>
          </cell>
          <cell r="L102">
            <v>8</v>
          </cell>
          <cell r="M102">
            <v>8</v>
          </cell>
          <cell r="N102">
            <v>8</v>
          </cell>
          <cell r="O102">
            <v>8</v>
          </cell>
          <cell r="P102">
            <v>8</v>
          </cell>
          <cell r="Q102">
            <v>8</v>
          </cell>
          <cell r="R102">
            <v>8</v>
          </cell>
          <cell r="S102">
            <v>8</v>
          </cell>
          <cell r="T102">
            <v>8</v>
          </cell>
          <cell r="U102">
            <v>8</v>
          </cell>
          <cell r="V102">
            <v>8</v>
          </cell>
          <cell r="W102">
            <v>8</v>
          </cell>
          <cell r="X102">
            <v>4</v>
          </cell>
          <cell r="Y102" t="str">
            <v>off</v>
          </cell>
          <cell r="Z102">
            <v>8</v>
          </cell>
          <cell r="AA102">
            <v>8</v>
          </cell>
          <cell r="AB102">
            <v>8</v>
          </cell>
          <cell r="AC102">
            <v>8</v>
          </cell>
          <cell r="AD102">
            <v>8</v>
          </cell>
          <cell r="AE102">
            <v>4</v>
          </cell>
          <cell r="AF102" t="str">
            <v>off</v>
          </cell>
          <cell r="AG102">
            <v>8</v>
          </cell>
          <cell r="AH102">
            <v>8</v>
          </cell>
          <cell r="AI102">
            <v>8</v>
          </cell>
          <cell r="AJ102">
            <v>8</v>
          </cell>
          <cell r="AK102">
            <v>26</v>
          </cell>
          <cell r="AL102">
            <v>2</v>
          </cell>
          <cell r="AM102">
            <v>3</v>
          </cell>
          <cell r="AN102">
            <v>0</v>
          </cell>
          <cell r="AO102">
            <v>0</v>
          </cell>
          <cell r="AP102">
            <v>0</v>
          </cell>
          <cell r="AQ102">
            <v>0</v>
          </cell>
          <cell r="AR102">
            <v>0</v>
          </cell>
          <cell r="AS102">
            <v>0</v>
          </cell>
          <cell r="AT102">
            <v>0</v>
          </cell>
          <cell r="AU102">
            <v>28</v>
          </cell>
          <cell r="AV102" t="e">
            <v>#REF!</v>
          </cell>
          <cell r="AW102">
            <v>0</v>
          </cell>
          <cell r="BZ102">
            <v>0</v>
          </cell>
          <cell r="CA102">
            <v>0</v>
          </cell>
          <cell r="CE102">
            <v>0</v>
          </cell>
          <cell r="CF102">
            <v>28</v>
          </cell>
          <cell r="CG102" t="b">
            <v>1</v>
          </cell>
          <cell r="CH102">
            <v>0</v>
          </cell>
          <cell r="CI102">
            <v>224</v>
          </cell>
          <cell r="CJ102">
            <v>0</v>
          </cell>
          <cell r="CK102" t="str">
            <v>HTQ HỒ CHÍ MINH</v>
          </cell>
          <cell r="CM102">
            <v>0</v>
          </cell>
          <cell r="CN102">
            <v>0</v>
          </cell>
          <cell r="CO102">
            <v>224</v>
          </cell>
          <cell r="CP102">
            <v>0</v>
          </cell>
        </row>
        <row r="103">
          <cell r="F103" t="str">
            <v>OT</v>
          </cell>
          <cell r="Q103">
            <v>2</v>
          </cell>
          <cell r="R103">
            <v>2</v>
          </cell>
          <cell r="S103">
            <v>2</v>
          </cell>
          <cell r="W103">
            <v>5</v>
          </cell>
          <cell r="Z103">
            <v>5</v>
          </cell>
          <cell r="AT103">
            <v>0</v>
          </cell>
          <cell r="AV103" t="e">
            <v>#REF!</v>
          </cell>
          <cell r="AW103">
            <v>0</v>
          </cell>
          <cell r="CK103" t="e">
            <v>#N/A</v>
          </cell>
        </row>
        <row r="104">
          <cell r="B104" t="str">
            <v>EQQ102869</v>
          </cell>
          <cell r="C104" t="str">
            <v>ĐOÀN VĂN LỘC</v>
          </cell>
          <cell r="D104" t="str">
            <v>Partime</v>
          </cell>
          <cell r="E104" t="str">
            <v>NHÂN VIÊN PHỤC VỤ</v>
          </cell>
          <cell r="F104" t="str">
            <v>Giờ LV</v>
          </cell>
          <cell r="G104">
            <v>8</v>
          </cell>
          <cell r="H104">
            <v>8</v>
          </cell>
          <cell r="I104">
            <v>8</v>
          </cell>
          <cell r="J104">
            <v>8</v>
          </cell>
          <cell r="K104" t="str">
            <v>off</v>
          </cell>
          <cell r="L104">
            <v>8</v>
          </cell>
          <cell r="M104">
            <v>8</v>
          </cell>
          <cell r="N104">
            <v>8</v>
          </cell>
          <cell r="O104">
            <v>8</v>
          </cell>
          <cell r="P104">
            <v>8</v>
          </cell>
          <cell r="Q104">
            <v>8</v>
          </cell>
          <cell r="R104">
            <v>8</v>
          </cell>
          <cell r="S104">
            <v>8</v>
          </cell>
          <cell r="T104">
            <v>8</v>
          </cell>
          <cell r="U104">
            <v>8</v>
          </cell>
          <cell r="V104">
            <v>8</v>
          </cell>
          <cell r="W104">
            <v>8</v>
          </cell>
          <cell r="X104">
            <v>4</v>
          </cell>
          <cell r="Y104" t="str">
            <v>off</v>
          </cell>
          <cell r="Z104">
            <v>8</v>
          </cell>
          <cell r="AA104">
            <v>8</v>
          </cell>
          <cell r="AB104">
            <v>8</v>
          </cell>
          <cell r="AC104">
            <v>8</v>
          </cell>
          <cell r="AD104">
            <v>8</v>
          </cell>
          <cell r="AE104">
            <v>4</v>
          </cell>
          <cell r="AF104" t="str">
            <v>off</v>
          </cell>
          <cell r="AG104">
            <v>8</v>
          </cell>
          <cell r="AH104">
            <v>8</v>
          </cell>
          <cell r="AI104">
            <v>8</v>
          </cell>
          <cell r="AJ104">
            <v>8</v>
          </cell>
          <cell r="AK104">
            <v>26</v>
          </cell>
          <cell r="AL104">
            <v>4.375</v>
          </cell>
          <cell r="AM104">
            <v>3</v>
          </cell>
          <cell r="AN104">
            <v>0</v>
          </cell>
          <cell r="AO104">
            <v>0</v>
          </cell>
          <cell r="AP104">
            <v>0</v>
          </cell>
          <cell r="AQ104">
            <v>0</v>
          </cell>
          <cell r="AR104">
            <v>0</v>
          </cell>
          <cell r="AS104">
            <v>0</v>
          </cell>
          <cell r="AT104">
            <v>0</v>
          </cell>
          <cell r="AU104">
            <v>30.375</v>
          </cell>
          <cell r="AV104" t="e">
            <v>#REF!</v>
          </cell>
          <cell r="AW104">
            <v>0</v>
          </cell>
          <cell r="BZ104">
            <v>0</v>
          </cell>
          <cell r="CA104">
            <v>0</v>
          </cell>
          <cell r="CE104">
            <v>0</v>
          </cell>
          <cell r="CF104">
            <v>30.375</v>
          </cell>
          <cell r="CG104" t="b">
            <v>1</v>
          </cell>
          <cell r="CH104">
            <v>0</v>
          </cell>
          <cell r="CI104">
            <v>243</v>
          </cell>
          <cell r="CJ104">
            <v>0</v>
          </cell>
          <cell r="CK104" t="str">
            <v>HTQ HỒ CHÍ MINH</v>
          </cell>
          <cell r="CM104">
            <v>0</v>
          </cell>
          <cell r="CN104">
            <v>0</v>
          </cell>
          <cell r="CO104">
            <v>243</v>
          </cell>
          <cell r="CP104">
            <v>0</v>
          </cell>
        </row>
        <row r="105">
          <cell r="F105" t="str">
            <v>OT</v>
          </cell>
          <cell r="R105">
            <v>5</v>
          </cell>
          <cell r="S105">
            <v>5</v>
          </cell>
          <cell r="T105">
            <v>5</v>
          </cell>
          <cell r="U105">
            <v>5</v>
          </cell>
          <cell r="V105">
            <v>5</v>
          </cell>
          <cell r="W105">
            <v>5</v>
          </cell>
          <cell r="AA105">
            <v>5</v>
          </cell>
          <cell r="AT105">
            <v>0</v>
          </cell>
          <cell r="AV105" t="e">
            <v>#REF!</v>
          </cell>
          <cell r="AW105">
            <v>0</v>
          </cell>
          <cell r="CK105" t="e">
            <v>#N/A</v>
          </cell>
        </row>
        <row r="106">
          <cell r="B106" t="str">
            <v>EQQ102934</v>
          </cell>
          <cell r="C106" t="str">
            <v>LÊ THỊ CẨM THÚY</v>
          </cell>
          <cell r="D106" t="str">
            <v>Partime</v>
          </cell>
          <cell r="E106" t="str">
            <v>NHÂN VIÊN PHỤC VỤ</v>
          </cell>
          <cell r="F106" t="str">
            <v>Giờ LV</v>
          </cell>
          <cell r="R106">
            <v>8</v>
          </cell>
          <cell r="S106">
            <v>8</v>
          </cell>
          <cell r="T106">
            <v>8</v>
          </cell>
          <cell r="U106">
            <v>8</v>
          </cell>
          <cell r="V106">
            <v>8</v>
          </cell>
          <cell r="W106">
            <v>8</v>
          </cell>
          <cell r="X106">
            <v>4</v>
          </cell>
          <cell r="Y106" t="str">
            <v>off</v>
          </cell>
          <cell r="Z106">
            <v>8</v>
          </cell>
          <cell r="AA106">
            <v>8</v>
          </cell>
          <cell r="AB106">
            <v>8</v>
          </cell>
          <cell r="AC106">
            <v>8</v>
          </cell>
          <cell r="AD106">
            <v>8</v>
          </cell>
          <cell r="AE106">
            <v>4</v>
          </cell>
          <cell r="AF106" t="str">
            <v>off</v>
          </cell>
          <cell r="AG106">
            <v>8</v>
          </cell>
          <cell r="AH106">
            <v>8</v>
          </cell>
          <cell r="AI106">
            <v>8</v>
          </cell>
          <cell r="AJ106">
            <v>8</v>
          </cell>
          <cell r="AK106">
            <v>16</v>
          </cell>
          <cell r="AL106">
            <v>0</v>
          </cell>
          <cell r="AM106">
            <v>2</v>
          </cell>
          <cell r="AN106">
            <v>0</v>
          </cell>
          <cell r="AO106">
            <v>0</v>
          </cell>
          <cell r="AP106">
            <v>0</v>
          </cell>
          <cell r="AQ106">
            <v>0</v>
          </cell>
          <cell r="AR106">
            <v>0</v>
          </cell>
          <cell r="AS106">
            <v>0</v>
          </cell>
          <cell r="AT106">
            <v>0</v>
          </cell>
          <cell r="AU106">
            <v>16</v>
          </cell>
          <cell r="AV106" t="e">
            <v>#REF!</v>
          </cell>
          <cell r="AW106">
            <v>0</v>
          </cell>
          <cell r="BZ106">
            <v>0</v>
          </cell>
          <cell r="CA106">
            <v>0</v>
          </cell>
          <cell r="CE106">
            <v>0</v>
          </cell>
          <cell r="CF106">
            <v>16</v>
          </cell>
          <cell r="CG106" t="b">
            <v>1</v>
          </cell>
          <cell r="CH106">
            <v>0</v>
          </cell>
          <cell r="CI106">
            <v>128</v>
          </cell>
          <cell r="CJ106">
            <v>0</v>
          </cell>
          <cell r="CK106" t="str">
            <v>HTQ HỒ CHÍ MINH</v>
          </cell>
          <cell r="CM106">
            <v>0</v>
          </cell>
          <cell r="CN106">
            <v>0</v>
          </cell>
          <cell r="CO106">
            <v>128</v>
          </cell>
          <cell r="CP106">
            <v>0</v>
          </cell>
        </row>
        <row r="107">
          <cell r="F107" t="str">
            <v>OT</v>
          </cell>
          <cell r="AT107">
            <v>0</v>
          </cell>
          <cell r="AV107" t="e">
            <v>#REF!</v>
          </cell>
          <cell r="AW107">
            <v>0</v>
          </cell>
          <cell r="CK107" t="e">
            <v>#N/A</v>
          </cell>
        </row>
        <row r="108">
          <cell r="B108" t="str">
            <v>EQQ102933</v>
          </cell>
          <cell r="C108" t="str">
            <v>LÊ THỊ ANH THƯ</v>
          </cell>
          <cell r="D108" t="str">
            <v>Partime</v>
          </cell>
          <cell r="E108" t="str">
            <v>NHÂN VIÊN PHỤC VỤ</v>
          </cell>
          <cell r="F108" t="str">
            <v>Giờ LV</v>
          </cell>
          <cell r="R108">
            <v>8</v>
          </cell>
          <cell r="S108">
            <v>8</v>
          </cell>
          <cell r="T108">
            <v>8</v>
          </cell>
          <cell r="U108">
            <v>8</v>
          </cell>
          <cell r="V108">
            <v>8</v>
          </cell>
          <cell r="W108">
            <v>8</v>
          </cell>
          <cell r="X108">
            <v>4</v>
          </cell>
          <cell r="Y108" t="str">
            <v>off</v>
          </cell>
          <cell r="Z108">
            <v>8</v>
          </cell>
          <cell r="AA108">
            <v>8</v>
          </cell>
          <cell r="AB108">
            <v>8</v>
          </cell>
          <cell r="AC108">
            <v>8</v>
          </cell>
          <cell r="AD108">
            <v>8</v>
          </cell>
          <cell r="AE108">
            <v>4</v>
          </cell>
          <cell r="AF108" t="str">
            <v>off</v>
          </cell>
          <cell r="AG108">
            <v>8</v>
          </cell>
          <cell r="AH108">
            <v>8</v>
          </cell>
          <cell r="AI108">
            <v>8</v>
          </cell>
          <cell r="AJ108">
            <v>8</v>
          </cell>
          <cell r="AK108">
            <v>16</v>
          </cell>
          <cell r="AL108">
            <v>0</v>
          </cell>
          <cell r="AM108">
            <v>2</v>
          </cell>
          <cell r="AN108">
            <v>0</v>
          </cell>
          <cell r="AO108">
            <v>0</v>
          </cell>
          <cell r="AP108">
            <v>0</v>
          </cell>
          <cell r="AQ108">
            <v>0</v>
          </cell>
          <cell r="AR108">
            <v>0</v>
          </cell>
          <cell r="AS108">
            <v>0</v>
          </cell>
          <cell r="AT108">
            <v>0</v>
          </cell>
          <cell r="AU108">
            <v>16</v>
          </cell>
          <cell r="AV108" t="e">
            <v>#REF!</v>
          </cell>
          <cell r="AW108">
            <v>0</v>
          </cell>
          <cell r="BZ108">
            <v>0</v>
          </cell>
          <cell r="CA108">
            <v>0</v>
          </cell>
          <cell r="CE108">
            <v>0</v>
          </cell>
          <cell r="CF108">
            <v>16</v>
          </cell>
          <cell r="CG108" t="b">
            <v>1</v>
          </cell>
          <cell r="CH108">
            <v>0</v>
          </cell>
          <cell r="CI108">
            <v>128</v>
          </cell>
          <cell r="CJ108">
            <v>0</v>
          </cell>
          <cell r="CK108" t="str">
            <v>HTQ HỒ CHÍ MINH</v>
          </cell>
          <cell r="CM108">
            <v>0</v>
          </cell>
          <cell r="CN108">
            <v>0</v>
          </cell>
          <cell r="CO108">
            <v>128</v>
          </cell>
          <cell r="CP108">
            <v>0</v>
          </cell>
        </row>
        <row r="109">
          <cell r="F109" t="str">
            <v>OT</v>
          </cell>
          <cell r="AT109">
            <v>0</v>
          </cell>
          <cell r="AV109" t="e">
            <v>#REF!</v>
          </cell>
          <cell r="AW109">
            <v>0</v>
          </cell>
          <cell r="CK109" t="e">
            <v>#N/A</v>
          </cell>
        </row>
        <row r="110">
          <cell r="B110" t="str">
            <v>EQQ102900</v>
          </cell>
          <cell r="C110" t="str">
            <v xml:space="preserve">TRƯƠNG NGUYÊN MỸ TRINH </v>
          </cell>
          <cell r="D110" t="str">
            <v>Partime</v>
          </cell>
          <cell r="E110" t="str">
            <v>NHÂN VIÊN PHỤC VỤ</v>
          </cell>
          <cell r="F110" t="str">
            <v>Giờ LV</v>
          </cell>
          <cell r="N110">
            <v>8</v>
          </cell>
          <cell r="O110">
            <v>8</v>
          </cell>
          <cell r="P110">
            <v>8</v>
          </cell>
          <cell r="Q110">
            <v>8</v>
          </cell>
          <cell r="R110">
            <v>8</v>
          </cell>
          <cell r="S110">
            <v>8</v>
          </cell>
          <cell r="T110">
            <v>8</v>
          </cell>
          <cell r="U110">
            <v>8</v>
          </cell>
          <cell r="V110">
            <v>8</v>
          </cell>
          <cell r="W110">
            <v>8</v>
          </cell>
          <cell r="X110">
            <v>4</v>
          </cell>
          <cell r="Y110" t="str">
            <v>off</v>
          </cell>
          <cell r="Z110">
            <v>8</v>
          </cell>
          <cell r="AA110">
            <v>8</v>
          </cell>
          <cell r="AB110">
            <v>8</v>
          </cell>
          <cell r="AC110">
            <v>8</v>
          </cell>
          <cell r="AD110">
            <v>8</v>
          </cell>
          <cell r="AE110">
            <v>4</v>
          </cell>
          <cell r="AF110" t="str">
            <v>off</v>
          </cell>
          <cell r="AG110">
            <v>8</v>
          </cell>
          <cell r="AH110">
            <v>8</v>
          </cell>
          <cell r="AI110">
            <v>8</v>
          </cell>
          <cell r="AJ110">
            <v>8</v>
          </cell>
          <cell r="AK110">
            <v>20</v>
          </cell>
          <cell r="AL110">
            <v>0</v>
          </cell>
          <cell r="AM110">
            <v>2</v>
          </cell>
          <cell r="AN110">
            <v>0</v>
          </cell>
          <cell r="AO110">
            <v>0</v>
          </cell>
          <cell r="AP110">
            <v>0</v>
          </cell>
          <cell r="AQ110">
            <v>0</v>
          </cell>
          <cell r="AR110">
            <v>0</v>
          </cell>
          <cell r="AS110">
            <v>0</v>
          </cell>
          <cell r="AT110">
            <v>0</v>
          </cell>
          <cell r="AU110">
            <v>20</v>
          </cell>
          <cell r="AV110" t="e">
            <v>#REF!</v>
          </cell>
          <cell r="AW110">
            <v>0</v>
          </cell>
          <cell r="BZ110">
            <v>0</v>
          </cell>
          <cell r="CA110">
            <v>0</v>
          </cell>
          <cell r="CE110">
            <v>0</v>
          </cell>
          <cell r="CF110">
            <v>20</v>
          </cell>
          <cell r="CG110" t="b">
            <v>1</v>
          </cell>
          <cell r="CH110">
            <v>0</v>
          </cell>
          <cell r="CI110">
            <v>160</v>
          </cell>
          <cell r="CJ110">
            <v>0</v>
          </cell>
          <cell r="CK110" t="str">
            <v>HTQ HỒ CHÍ MINH</v>
          </cell>
          <cell r="CM110">
            <v>0</v>
          </cell>
          <cell r="CN110">
            <v>0</v>
          </cell>
          <cell r="CO110">
            <v>160</v>
          </cell>
          <cell r="CP110">
            <v>0</v>
          </cell>
        </row>
        <row r="111">
          <cell r="F111" t="str">
            <v>OT</v>
          </cell>
          <cell r="AT111">
            <v>0</v>
          </cell>
          <cell r="AV111" t="e">
            <v>#REF!</v>
          </cell>
          <cell r="AW111">
            <v>0</v>
          </cell>
          <cell r="CK111" t="e">
            <v>#N/A</v>
          </cell>
        </row>
        <row r="112">
          <cell r="B112" t="str">
            <v>EQQ102897</v>
          </cell>
          <cell r="C112" t="str">
            <v>VƯƠNG KIỀU ANH</v>
          </cell>
          <cell r="D112" t="str">
            <v>Partime</v>
          </cell>
          <cell r="E112" t="str">
            <v>NHÂN VIÊN PHỤC VỤ</v>
          </cell>
          <cell r="F112" t="str">
            <v>Giờ LV</v>
          </cell>
          <cell r="N112">
            <v>8</v>
          </cell>
          <cell r="O112">
            <v>8</v>
          </cell>
          <cell r="P112">
            <v>8</v>
          </cell>
          <cell r="Q112">
            <v>8</v>
          </cell>
          <cell r="R112">
            <v>8</v>
          </cell>
          <cell r="S112">
            <v>8</v>
          </cell>
          <cell r="T112">
            <v>8</v>
          </cell>
          <cell r="U112">
            <v>8</v>
          </cell>
          <cell r="V112">
            <v>8</v>
          </cell>
          <cell r="W112">
            <v>8</v>
          </cell>
          <cell r="X112">
            <v>4</v>
          </cell>
          <cell r="Y112" t="str">
            <v>off</v>
          </cell>
          <cell r="Z112">
            <v>8</v>
          </cell>
          <cell r="AA112">
            <v>8</v>
          </cell>
          <cell r="AB112">
            <v>8</v>
          </cell>
          <cell r="AC112">
            <v>8</v>
          </cell>
          <cell r="AD112">
            <v>8</v>
          </cell>
          <cell r="AE112">
            <v>4</v>
          </cell>
          <cell r="AF112" t="str">
            <v>off</v>
          </cell>
          <cell r="AG112">
            <v>8</v>
          </cell>
          <cell r="AH112">
            <v>8</v>
          </cell>
          <cell r="AI112">
            <v>8</v>
          </cell>
          <cell r="AJ112">
            <v>8</v>
          </cell>
          <cell r="AK112">
            <v>20</v>
          </cell>
          <cell r="AL112">
            <v>1.5</v>
          </cell>
          <cell r="AM112">
            <v>2</v>
          </cell>
          <cell r="AN112">
            <v>0</v>
          </cell>
          <cell r="AO112">
            <v>0</v>
          </cell>
          <cell r="AP112">
            <v>0</v>
          </cell>
          <cell r="AQ112">
            <v>0</v>
          </cell>
          <cell r="AR112">
            <v>0</v>
          </cell>
          <cell r="AS112">
            <v>0</v>
          </cell>
          <cell r="AT112">
            <v>0</v>
          </cell>
          <cell r="AU112">
            <v>21.5</v>
          </cell>
          <cell r="AV112" t="e">
            <v>#REF!</v>
          </cell>
          <cell r="AW112">
            <v>0</v>
          </cell>
          <cell r="BZ112">
            <v>0</v>
          </cell>
          <cell r="CA112">
            <v>0</v>
          </cell>
          <cell r="CE112">
            <v>0</v>
          </cell>
          <cell r="CF112">
            <v>21.5</v>
          </cell>
          <cell r="CG112" t="b">
            <v>1</v>
          </cell>
          <cell r="CH112">
            <v>0</v>
          </cell>
          <cell r="CI112">
            <v>172</v>
          </cell>
          <cell r="CJ112">
            <v>0</v>
          </cell>
          <cell r="CK112" t="str">
            <v>HTQ HỒ CHÍ MINH</v>
          </cell>
          <cell r="CM112">
            <v>0</v>
          </cell>
          <cell r="CN112">
            <v>0</v>
          </cell>
          <cell r="CO112">
            <v>172</v>
          </cell>
          <cell r="CP112">
            <v>0</v>
          </cell>
        </row>
        <row r="113">
          <cell r="F113" t="str">
            <v>OT</v>
          </cell>
          <cell r="R113">
            <v>2</v>
          </cell>
          <cell r="S113">
            <v>2</v>
          </cell>
          <cell r="T113">
            <v>2</v>
          </cell>
          <cell r="U113">
            <v>2</v>
          </cell>
          <cell r="V113">
            <v>2</v>
          </cell>
          <cell r="Z113">
            <v>2</v>
          </cell>
          <cell r="AT113">
            <v>0</v>
          </cell>
          <cell r="AV113" t="e">
            <v>#REF!</v>
          </cell>
          <cell r="AW113">
            <v>0</v>
          </cell>
          <cell r="CK113" t="e">
            <v>#N/A</v>
          </cell>
        </row>
        <row r="114">
          <cell r="B114" t="str">
            <v>EQQ102898</v>
          </cell>
          <cell r="C114" t="str">
            <v>LÊ HỮU TOÀN</v>
          </cell>
          <cell r="D114" t="str">
            <v>Partime</v>
          </cell>
          <cell r="E114" t="str">
            <v>NHÂN VIÊN PHỤC VỤ</v>
          </cell>
          <cell r="F114" t="str">
            <v>Giờ LV</v>
          </cell>
          <cell r="O114">
            <v>8</v>
          </cell>
          <cell r="P114">
            <v>8</v>
          </cell>
          <cell r="Q114">
            <v>8</v>
          </cell>
          <cell r="R114">
            <v>8</v>
          </cell>
          <cell r="S114">
            <v>8</v>
          </cell>
          <cell r="T114">
            <v>8</v>
          </cell>
          <cell r="U114">
            <v>8</v>
          </cell>
          <cell r="V114">
            <v>8</v>
          </cell>
          <cell r="W114">
            <v>8</v>
          </cell>
          <cell r="X114">
            <v>4</v>
          </cell>
          <cell r="Y114" t="str">
            <v>off</v>
          </cell>
          <cell r="Z114">
            <v>8</v>
          </cell>
          <cell r="AA114">
            <v>8</v>
          </cell>
          <cell r="AB114">
            <v>8</v>
          </cell>
          <cell r="AC114">
            <v>8</v>
          </cell>
          <cell r="AD114">
            <v>8</v>
          </cell>
          <cell r="AE114">
            <v>4</v>
          </cell>
          <cell r="AF114" t="str">
            <v>off</v>
          </cell>
          <cell r="AG114">
            <v>8</v>
          </cell>
          <cell r="AH114">
            <v>8</v>
          </cell>
          <cell r="AI114">
            <v>8</v>
          </cell>
          <cell r="AJ114">
            <v>8</v>
          </cell>
          <cell r="AK114">
            <v>19</v>
          </cell>
          <cell r="AL114">
            <v>0</v>
          </cell>
          <cell r="AM114">
            <v>2</v>
          </cell>
          <cell r="AN114">
            <v>0</v>
          </cell>
          <cell r="AO114">
            <v>0</v>
          </cell>
          <cell r="AP114">
            <v>0</v>
          </cell>
          <cell r="AQ114">
            <v>0</v>
          </cell>
          <cell r="AR114">
            <v>0</v>
          </cell>
          <cell r="AS114">
            <v>0</v>
          </cell>
          <cell r="AT114">
            <v>0</v>
          </cell>
          <cell r="AU114">
            <v>19</v>
          </cell>
          <cell r="AV114" t="e">
            <v>#REF!</v>
          </cell>
          <cell r="AW114">
            <v>0</v>
          </cell>
          <cell r="BZ114">
            <v>0</v>
          </cell>
          <cell r="CA114">
            <v>0</v>
          </cell>
          <cell r="CE114">
            <v>0</v>
          </cell>
          <cell r="CF114">
            <v>19</v>
          </cell>
          <cell r="CG114" t="b">
            <v>1</v>
          </cell>
          <cell r="CH114">
            <v>0</v>
          </cell>
          <cell r="CI114">
            <v>152</v>
          </cell>
          <cell r="CJ114">
            <v>0</v>
          </cell>
          <cell r="CK114" t="str">
            <v>HTQ HỒ CHÍ MINH</v>
          </cell>
          <cell r="CM114">
            <v>0</v>
          </cell>
          <cell r="CN114">
            <v>0</v>
          </cell>
          <cell r="CO114">
            <v>152</v>
          </cell>
          <cell r="CP114">
            <v>0</v>
          </cell>
        </row>
        <row r="115">
          <cell r="F115" t="str">
            <v>OT</v>
          </cell>
          <cell r="AT115">
            <v>0</v>
          </cell>
          <cell r="AV115" t="e">
            <v>#REF!</v>
          </cell>
          <cell r="AW115">
            <v>0</v>
          </cell>
          <cell r="CK115" t="e">
            <v>#N/A</v>
          </cell>
        </row>
        <row r="116">
          <cell r="B116" t="str">
            <v>EQQ102899</v>
          </cell>
          <cell r="C116" t="str">
            <v>LƯU CÔNG VŨ</v>
          </cell>
          <cell r="D116" t="str">
            <v>Partime</v>
          </cell>
          <cell r="E116" t="str">
            <v>NHÂN VIÊN PHỤC VỤ</v>
          </cell>
          <cell r="F116" t="str">
            <v>Giờ LV</v>
          </cell>
          <cell r="O116">
            <v>8</v>
          </cell>
          <cell r="P116">
            <v>8</v>
          </cell>
          <cell r="Q116">
            <v>8</v>
          </cell>
          <cell r="R116">
            <v>8</v>
          </cell>
          <cell r="S116">
            <v>8</v>
          </cell>
          <cell r="T116">
            <v>8</v>
          </cell>
          <cell r="U116">
            <v>8</v>
          </cell>
          <cell r="V116">
            <v>8</v>
          </cell>
          <cell r="W116">
            <v>8</v>
          </cell>
          <cell r="X116">
            <v>4</v>
          </cell>
          <cell r="Y116" t="str">
            <v>off</v>
          </cell>
          <cell r="Z116">
            <v>8</v>
          </cell>
          <cell r="AA116">
            <v>8</v>
          </cell>
          <cell r="AB116">
            <v>8</v>
          </cell>
          <cell r="AC116">
            <v>8</v>
          </cell>
          <cell r="AD116">
            <v>8</v>
          </cell>
          <cell r="AE116">
            <v>4</v>
          </cell>
          <cell r="AF116" t="str">
            <v>off</v>
          </cell>
          <cell r="AG116">
            <v>8</v>
          </cell>
          <cell r="AH116">
            <v>8</v>
          </cell>
          <cell r="AI116">
            <v>8</v>
          </cell>
          <cell r="AJ116">
            <v>8</v>
          </cell>
          <cell r="AK116">
            <v>19</v>
          </cell>
          <cell r="AL116">
            <v>0</v>
          </cell>
          <cell r="AM116">
            <v>2</v>
          </cell>
          <cell r="AN116">
            <v>0</v>
          </cell>
          <cell r="AO116">
            <v>0</v>
          </cell>
          <cell r="AP116">
            <v>0</v>
          </cell>
          <cell r="AQ116">
            <v>0</v>
          </cell>
          <cell r="AR116">
            <v>0</v>
          </cell>
          <cell r="AS116">
            <v>0</v>
          </cell>
          <cell r="AT116">
            <v>0</v>
          </cell>
          <cell r="AU116">
            <v>19</v>
          </cell>
          <cell r="AV116" t="e">
            <v>#REF!</v>
          </cell>
          <cell r="AW116">
            <v>0</v>
          </cell>
          <cell r="BZ116">
            <v>0</v>
          </cell>
          <cell r="CA116">
            <v>0</v>
          </cell>
          <cell r="CE116">
            <v>0</v>
          </cell>
          <cell r="CF116">
            <v>19</v>
          </cell>
          <cell r="CG116" t="b">
            <v>1</v>
          </cell>
          <cell r="CH116">
            <v>0</v>
          </cell>
          <cell r="CI116">
            <v>152</v>
          </cell>
          <cell r="CJ116">
            <v>0</v>
          </cell>
          <cell r="CK116" t="str">
            <v>HTQ HỒ CHÍ MINH</v>
          </cell>
          <cell r="CM116">
            <v>0</v>
          </cell>
          <cell r="CN116">
            <v>0</v>
          </cell>
          <cell r="CO116">
            <v>152</v>
          </cell>
          <cell r="CP116">
            <v>0</v>
          </cell>
        </row>
        <row r="117">
          <cell r="F117" t="str">
            <v>OT</v>
          </cell>
          <cell r="AT117">
            <v>0</v>
          </cell>
          <cell r="AV117" t="e">
            <v>#REF!</v>
          </cell>
          <cell r="AW117">
            <v>0</v>
          </cell>
          <cell r="CK117" t="e">
            <v>#N/A</v>
          </cell>
        </row>
        <row r="118">
          <cell r="B118" t="str">
            <v>EQQ102948</v>
          </cell>
          <cell r="C118" t="str">
            <v>ĐOÀN XUÂN TRÍ</v>
          </cell>
          <cell r="D118" t="str">
            <v>Partime</v>
          </cell>
          <cell r="E118" t="str">
            <v>NHÂN VIÊN PHỤC VỤ</v>
          </cell>
          <cell r="F118" t="str">
            <v>Giờ LV</v>
          </cell>
          <cell r="AA118">
            <v>8</v>
          </cell>
          <cell r="AB118">
            <v>8</v>
          </cell>
          <cell r="AC118">
            <v>8</v>
          </cell>
          <cell r="AD118">
            <v>0</v>
          </cell>
          <cell r="AE118" t="str">
            <v>off</v>
          </cell>
          <cell r="AF118">
            <v>8</v>
          </cell>
          <cell r="AG118">
            <v>8</v>
          </cell>
          <cell r="AH118">
            <v>8</v>
          </cell>
          <cell r="AI118">
            <v>8</v>
          </cell>
          <cell r="AJ118">
            <v>8</v>
          </cell>
          <cell r="AK118">
            <v>8</v>
          </cell>
          <cell r="AL118">
            <v>0</v>
          </cell>
          <cell r="AM118">
            <v>1</v>
          </cell>
          <cell r="AN118">
            <v>0</v>
          </cell>
          <cell r="AO118">
            <v>0</v>
          </cell>
          <cell r="AP118">
            <v>0</v>
          </cell>
          <cell r="AQ118">
            <v>0</v>
          </cell>
          <cell r="AR118">
            <v>0</v>
          </cell>
          <cell r="AS118">
            <v>0</v>
          </cell>
          <cell r="AT118">
            <v>0</v>
          </cell>
          <cell r="AU118">
            <v>8</v>
          </cell>
          <cell r="AV118" t="e">
            <v>#REF!</v>
          </cell>
          <cell r="AW118">
            <v>0</v>
          </cell>
          <cell r="BZ118">
            <v>0</v>
          </cell>
          <cell r="CA118">
            <v>0</v>
          </cell>
          <cell r="CE118">
            <v>0</v>
          </cell>
          <cell r="CF118">
            <v>8</v>
          </cell>
          <cell r="CG118" t="b">
            <v>1</v>
          </cell>
          <cell r="CH118">
            <v>0</v>
          </cell>
          <cell r="CI118">
            <v>64</v>
          </cell>
          <cell r="CJ118">
            <v>0</v>
          </cell>
          <cell r="CK118" t="str">
            <v>HTQ HỒ CHÍ MINH</v>
          </cell>
          <cell r="CM118">
            <v>0</v>
          </cell>
          <cell r="CN118">
            <v>0</v>
          </cell>
          <cell r="CO118">
            <v>64</v>
          </cell>
          <cell r="CP118">
            <v>0</v>
          </cell>
        </row>
        <row r="119">
          <cell r="F119" t="str">
            <v>OT</v>
          </cell>
          <cell r="AT119">
            <v>0</v>
          </cell>
          <cell r="AV119" t="e">
            <v>#REF!</v>
          </cell>
          <cell r="AW119">
            <v>0</v>
          </cell>
          <cell r="CK119" t="e">
            <v>#N/A</v>
          </cell>
        </row>
        <row r="120">
          <cell r="B120" t="str">
            <v>EQQ102949</v>
          </cell>
          <cell r="C120" t="str">
            <v>NGUYỄN THỊ CHI</v>
          </cell>
          <cell r="D120" t="str">
            <v>Partime</v>
          </cell>
          <cell r="E120" t="str">
            <v>NHÂN VIÊN PHỤC VỤ</v>
          </cell>
          <cell r="F120" t="str">
            <v>Giờ LV</v>
          </cell>
          <cell r="AA120">
            <v>8</v>
          </cell>
          <cell r="AB120">
            <v>8</v>
          </cell>
          <cell r="AC120">
            <v>8</v>
          </cell>
          <cell r="AD120">
            <v>4</v>
          </cell>
          <cell r="AE120" t="str">
            <v>off</v>
          </cell>
          <cell r="AF120">
            <v>8</v>
          </cell>
          <cell r="AG120">
            <v>8</v>
          </cell>
          <cell r="AH120">
            <v>8</v>
          </cell>
          <cell r="AI120">
            <v>8</v>
          </cell>
          <cell r="AJ120">
            <v>8</v>
          </cell>
          <cell r="AK120">
            <v>8.5</v>
          </cell>
          <cell r="AL120">
            <v>0</v>
          </cell>
          <cell r="AM120">
            <v>1</v>
          </cell>
          <cell r="AN120">
            <v>0</v>
          </cell>
          <cell r="AO120">
            <v>0</v>
          </cell>
          <cell r="AP120">
            <v>0</v>
          </cell>
          <cell r="AQ120">
            <v>0</v>
          </cell>
          <cell r="AR120">
            <v>0</v>
          </cell>
          <cell r="AS120">
            <v>0</v>
          </cell>
          <cell r="AT120">
            <v>0</v>
          </cell>
          <cell r="AU120">
            <v>8.5</v>
          </cell>
          <cell r="AV120" t="e">
            <v>#REF!</v>
          </cell>
          <cell r="AW120">
            <v>0</v>
          </cell>
          <cell r="BZ120">
            <v>0</v>
          </cell>
          <cell r="CA120">
            <v>0</v>
          </cell>
          <cell r="CE120">
            <v>0</v>
          </cell>
          <cell r="CF120">
            <v>8.5</v>
          </cell>
          <cell r="CG120" t="b">
            <v>1</v>
          </cell>
          <cell r="CH120">
            <v>0</v>
          </cell>
          <cell r="CI120">
            <v>68</v>
          </cell>
          <cell r="CJ120">
            <v>0</v>
          </cell>
          <cell r="CK120" t="str">
            <v>HTQ HỒ CHÍ MINH</v>
          </cell>
          <cell r="CM120">
            <v>0</v>
          </cell>
          <cell r="CN120">
            <v>0</v>
          </cell>
          <cell r="CO120">
            <v>68</v>
          </cell>
          <cell r="CP120">
            <v>0</v>
          </cell>
        </row>
        <row r="121">
          <cell r="F121" t="str">
            <v>OT</v>
          </cell>
          <cell r="AT121">
            <v>0</v>
          </cell>
          <cell r="AV121" t="e">
            <v>#REF!</v>
          </cell>
          <cell r="AW121">
            <v>0</v>
          </cell>
          <cell r="CK121" t="e">
            <v>#N/A</v>
          </cell>
        </row>
        <row r="122">
          <cell r="B122" t="str">
            <v>EQQ102950</v>
          </cell>
          <cell r="C122" t="str">
            <v>HOÀN THỊ HÀ</v>
          </cell>
          <cell r="D122" t="str">
            <v>Partime</v>
          </cell>
          <cell r="E122" t="str">
            <v>NHÂN VIÊN PHỤC VỤ</v>
          </cell>
          <cell r="F122" t="str">
            <v>Giờ LV</v>
          </cell>
          <cell r="AA122">
            <v>8</v>
          </cell>
          <cell r="AB122">
            <v>8</v>
          </cell>
          <cell r="AC122">
            <v>8</v>
          </cell>
          <cell r="AD122">
            <v>4</v>
          </cell>
          <cell r="AE122" t="str">
            <v>off</v>
          </cell>
          <cell r="AF122">
            <v>8</v>
          </cell>
          <cell r="AG122">
            <v>8</v>
          </cell>
          <cell r="AH122">
            <v>8</v>
          </cell>
          <cell r="AI122">
            <v>8</v>
          </cell>
          <cell r="AJ122">
            <v>8</v>
          </cell>
          <cell r="AK122">
            <v>8.5</v>
          </cell>
          <cell r="AL122">
            <v>0</v>
          </cell>
          <cell r="AM122">
            <v>1</v>
          </cell>
          <cell r="AN122">
            <v>0</v>
          </cell>
          <cell r="AO122">
            <v>0</v>
          </cell>
          <cell r="AP122">
            <v>0</v>
          </cell>
          <cell r="AQ122">
            <v>0</v>
          </cell>
          <cell r="AR122">
            <v>0</v>
          </cell>
          <cell r="AS122">
            <v>0</v>
          </cell>
          <cell r="AT122">
            <v>0</v>
          </cell>
          <cell r="AU122">
            <v>8.5</v>
          </cell>
          <cell r="AV122" t="e">
            <v>#REF!</v>
          </cell>
          <cell r="AW122">
            <v>0</v>
          </cell>
          <cell r="BZ122">
            <v>0</v>
          </cell>
          <cell r="CA122">
            <v>0</v>
          </cell>
          <cell r="CE122">
            <v>0</v>
          </cell>
          <cell r="CF122">
            <v>8.5</v>
          </cell>
          <cell r="CG122" t="b">
            <v>1</v>
          </cell>
          <cell r="CH122">
            <v>0</v>
          </cell>
          <cell r="CI122">
            <v>68</v>
          </cell>
          <cell r="CJ122">
            <v>0</v>
          </cell>
          <cell r="CK122" t="str">
            <v>HTQ HỒ CHÍ MINH</v>
          </cell>
          <cell r="CM122">
            <v>0</v>
          </cell>
          <cell r="CN122">
            <v>0</v>
          </cell>
          <cell r="CO122">
            <v>68</v>
          </cell>
          <cell r="CP122">
            <v>0</v>
          </cell>
        </row>
        <row r="123">
          <cell r="F123" t="str">
            <v>OT</v>
          </cell>
          <cell r="AT123">
            <v>0</v>
          </cell>
          <cell r="AV123" t="e">
            <v>#REF!</v>
          </cell>
          <cell r="AW123">
            <v>0</v>
          </cell>
          <cell r="CK123" t="e">
            <v>#N/A</v>
          </cell>
        </row>
        <row r="124">
          <cell r="B124" t="str">
            <v>EQQ102952</v>
          </cell>
          <cell r="C124" t="str">
            <v>NGUYỄN THỊ NGỌC HÀ</v>
          </cell>
          <cell r="D124" t="str">
            <v>Partime</v>
          </cell>
          <cell r="E124" t="str">
            <v>NHÂN VIÊN PHỤC VỤ</v>
          </cell>
          <cell r="F124" t="str">
            <v>Giờ LV</v>
          </cell>
          <cell r="AA124">
            <v>8</v>
          </cell>
          <cell r="AB124">
            <v>8</v>
          </cell>
          <cell r="AC124">
            <v>8</v>
          </cell>
          <cell r="AD124">
            <v>4</v>
          </cell>
          <cell r="AE124" t="str">
            <v>off</v>
          </cell>
          <cell r="AF124">
            <v>8</v>
          </cell>
          <cell r="AG124">
            <v>8</v>
          </cell>
          <cell r="AH124">
            <v>8</v>
          </cell>
          <cell r="AI124">
            <v>8</v>
          </cell>
          <cell r="AJ124">
            <v>8</v>
          </cell>
          <cell r="AK124">
            <v>8.5</v>
          </cell>
          <cell r="AL124">
            <v>0</v>
          </cell>
          <cell r="AM124">
            <v>1</v>
          </cell>
          <cell r="AN124">
            <v>0</v>
          </cell>
          <cell r="AO124">
            <v>0</v>
          </cell>
          <cell r="AP124">
            <v>0</v>
          </cell>
          <cell r="AQ124">
            <v>0</v>
          </cell>
          <cell r="AR124">
            <v>0</v>
          </cell>
          <cell r="AS124">
            <v>0</v>
          </cell>
          <cell r="AT124">
            <v>0</v>
          </cell>
          <cell r="AU124">
            <v>8.5</v>
          </cell>
          <cell r="AV124" t="e">
            <v>#REF!</v>
          </cell>
          <cell r="AW124">
            <v>0</v>
          </cell>
          <cell r="BZ124">
            <v>0</v>
          </cell>
          <cell r="CA124">
            <v>0</v>
          </cell>
          <cell r="CE124">
            <v>0</v>
          </cell>
          <cell r="CF124">
            <v>8.5</v>
          </cell>
          <cell r="CG124" t="b">
            <v>1</v>
          </cell>
          <cell r="CH124">
            <v>0</v>
          </cell>
          <cell r="CI124">
            <v>68</v>
          </cell>
          <cell r="CJ124">
            <v>0</v>
          </cell>
          <cell r="CK124" t="str">
            <v>HTQ HỒ CHÍ MINH</v>
          </cell>
          <cell r="CM124">
            <v>0</v>
          </cell>
          <cell r="CN124">
            <v>0</v>
          </cell>
          <cell r="CO124">
            <v>68</v>
          </cell>
          <cell r="CP124">
            <v>0</v>
          </cell>
        </row>
        <row r="125">
          <cell r="F125" t="str">
            <v>OT</v>
          </cell>
          <cell r="AT125">
            <v>0</v>
          </cell>
          <cell r="AV125" t="e">
            <v>#REF!</v>
          </cell>
          <cell r="AW125">
            <v>0</v>
          </cell>
          <cell r="CK125" t="e">
            <v>#N/A</v>
          </cell>
        </row>
        <row r="126">
          <cell r="B126" t="str">
            <v>EQQ102953</v>
          </cell>
          <cell r="C126" t="str">
            <v>DƯƠNG VĂN NU</v>
          </cell>
          <cell r="D126" t="str">
            <v>Partime</v>
          </cell>
          <cell r="E126" t="str">
            <v>NHÂN VIÊN PHỤC VỤ</v>
          </cell>
          <cell r="F126" t="str">
            <v>Giờ LV</v>
          </cell>
          <cell r="AC126">
            <v>8</v>
          </cell>
          <cell r="AD126">
            <v>0</v>
          </cell>
          <cell r="AE126" t="str">
            <v>off</v>
          </cell>
          <cell r="AF126">
            <v>8</v>
          </cell>
          <cell r="AG126">
            <v>8</v>
          </cell>
          <cell r="AH126">
            <v>8</v>
          </cell>
          <cell r="AI126">
            <v>8</v>
          </cell>
          <cell r="AJ126">
            <v>8</v>
          </cell>
          <cell r="AK126">
            <v>6</v>
          </cell>
          <cell r="AL126">
            <v>0</v>
          </cell>
          <cell r="AM126">
            <v>1</v>
          </cell>
          <cell r="AN126">
            <v>0</v>
          </cell>
          <cell r="AO126">
            <v>0</v>
          </cell>
          <cell r="AP126">
            <v>0</v>
          </cell>
          <cell r="AQ126">
            <v>0</v>
          </cell>
          <cell r="AR126">
            <v>0</v>
          </cell>
          <cell r="AS126">
            <v>0</v>
          </cell>
          <cell r="AT126">
            <v>0</v>
          </cell>
          <cell r="AU126">
            <v>6</v>
          </cell>
          <cell r="AV126" t="e">
            <v>#REF!</v>
          </cell>
          <cell r="AW126">
            <v>0</v>
          </cell>
          <cell r="BZ126">
            <v>0</v>
          </cell>
          <cell r="CA126">
            <v>0</v>
          </cell>
          <cell r="CE126">
            <v>0</v>
          </cell>
          <cell r="CF126">
            <v>6</v>
          </cell>
          <cell r="CG126" t="b">
            <v>1</v>
          </cell>
          <cell r="CH126">
            <v>0</v>
          </cell>
          <cell r="CI126">
            <v>48</v>
          </cell>
          <cell r="CJ126">
            <v>0</v>
          </cell>
          <cell r="CK126" t="str">
            <v>HTQ HỒ CHÍ MINH</v>
          </cell>
          <cell r="CM126">
            <v>0</v>
          </cell>
          <cell r="CN126">
            <v>0</v>
          </cell>
          <cell r="CO126">
            <v>48</v>
          </cell>
          <cell r="CP126">
            <v>0</v>
          </cell>
        </row>
        <row r="127">
          <cell r="F127" t="str">
            <v>OT</v>
          </cell>
          <cell r="AT127">
            <v>0</v>
          </cell>
          <cell r="AV127" t="e">
            <v>#REF!</v>
          </cell>
          <cell r="AW127">
            <v>0</v>
          </cell>
          <cell r="CK127" t="e">
            <v>#N/A</v>
          </cell>
        </row>
        <row r="128">
          <cell r="B128" t="str">
            <v>EQQ102954</v>
          </cell>
          <cell r="C128" t="str">
            <v>NGUYỄN THỊ THÁI</v>
          </cell>
          <cell r="D128" t="str">
            <v>Partime</v>
          </cell>
          <cell r="E128" t="str">
            <v>NHÂN VIÊN PHỤC VỤ</v>
          </cell>
          <cell r="F128" t="str">
            <v>Giờ LV</v>
          </cell>
          <cell r="AC128">
            <v>8</v>
          </cell>
          <cell r="AD128">
            <v>0</v>
          </cell>
          <cell r="AE128" t="str">
            <v>off</v>
          </cell>
          <cell r="AF128">
            <v>8</v>
          </cell>
          <cell r="AG128">
            <v>8</v>
          </cell>
          <cell r="AH128">
            <v>8</v>
          </cell>
          <cell r="AI128">
            <v>8</v>
          </cell>
          <cell r="AJ128">
            <v>8</v>
          </cell>
          <cell r="AK128">
            <v>6</v>
          </cell>
          <cell r="AL128">
            <v>0</v>
          </cell>
          <cell r="AM128">
            <v>1</v>
          </cell>
          <cell r="AN128">
            <v>0</v>
          </cell>
          <cell r="AO128">
            <v>0</v>
          </cell>
          <cell r="AP128">
            <v>0</v>
          </cell>
          <cell r="AQ128">
            <v>0</v>
          </cell>
          <cell r="AR128">
            <v>0</v>
          </cell>
          <cell r="AS128">
            <v>0</v>
          </cell>
          <cell r="AT128">
            <v>0</v>
          </cell>
          <cell r="AU128">
            <v>6</v>
          </cell>
          <cell r="AV128" t="e">
            <v>#REF!</v>
          </cell>
          <cell r="AW128">
            <v>0</v>
          </cell>
          <cell r="BZ128">
            <v>0</v>
          </cell>
          <cell r="CA128">
            <v>0</v>
          </cell>
          <cell r="CE128">
            <v>0</v>
          </cell>
          <cell r="CF128">
            <v>6</v>
          </cell>
          <cell r="CG128" t="b">
            <v>1</v>
          </cell>
          <cell r="CH128">
            <v>0</v>
          </cell>
          <cell r="CI128">
            <v>48</v>
          </cell>
          <cell r="CJ128">
            <v>0</v>
          </cell>
          <cell r="CK128" t="str">
            <v>HTQ HỒ CHÍ MINH</v>
          </cell>
          <cell r="CM128">
            <v>0</v>
          </cell>
          <cell r="CN128">
            <v>0</v>
          </cell>
          <cell r="CO128">
            <v>48</v>
          </cell>
          <cell r="CP128">
            <v>0</v>
          </cell>
        </row>
        <row r="129">
          <cell r="F129" t="str">
            <v>OT</v>
          </cell>
          <cell r="AT129">
            <v>0</v>
          </cell>
          <cell r="AV129" t="e">
            <v>#REF!</v>
          </cell>
          <cell r="AW129">
            <v>0</v>
          </cell>
          <cell r="CK129" t="e">
            <v>#N/A</v>
          </cell>
        </row>
        <row r="130">
          <cell r="B130" t="str">
            <v>EQQ102957</v>
          </cell>
          <cell r="C130" t="str">
            <v>TRẦN NGỌC QUANG</v>
          </cell>
          <cell r="D130" t="str">
            <v>Partime</v>
          </cell>
          <cell r="E130" t="str">
            <v>NHÂN VIÊN PHỤC VỤ</v>
          </cell>
          <cell r="F130" t="str">
            <v>Giờ LV</v>
          </cell>
          <cell r="AB130">
            <v>8</v>
          </cell>
          <cell r="AC130">
            <v>8</v>
          </cell>
          <cell r="AD130">
            <v>0</v>
          </cell>
          <cell r="AE130" t="str">
            <v>off</v>
          </cell>
          <cell r="AF130">
            <v>8</v>
          </cell>
          <cell r="AG130">
            <v>8</v>
          </cell>
          <cell r="AH130">
            <v>8</v>
          </cell>
          <cell r="AI130">
            <v>8</v>
          </cell>
          <cell r="AJ130">
            <v>8</v>
          </cell>
          <cell r="AK130">
            <v>7</v>
          </cell>
          <cell r="AL130">
            <v>0</v>
          </cell>
          <cell r="AM130">
            <v>1</v>
          </cell>
          <cell r="AN130">
            <v>0</v>
          </cell>
          <cell r="AO130">
            <v>0</v>
          </cell>
          <cell r="AP130">
            <v>0</v>
          </cell>
          <cell r="AQ130">
            <v>0</v>
          </cell>
          <cell r="AR130">
            <v>0</v>
          </cell>
          <cell r="AS130">
            <v>0</v>
          </cell>
          <cell r="AT130">
            <v>0</v>
          </cell>
          <cell r="AU130">
            <v>7</v>
          </cell>
          <cell r="AV130" t="e">
            <v>#REF!</v>
          </cell>
          <cell r="AW130">
            <v>0</v>
          </cell>
          <cell r="BZ130">
            <v>0</v>
          </cell>
          <cell r="CA130">
            <v>0</v>
          </cell>
          <cell r="CE130">
            <v>0</v>
          </cell>
          <cell r="CF130">
            <v>7</v>
          </cell>
          <cell r="CG130" t="b">
            <v>1</v>
          </cell>
          <cell r="CH130">
            <v>0</v>
          </cell>
          <cell r="CI130">
            <v>56</v>
          </cell>
          <cell r="CJ130">
            <v>0</v>
          </cell>
          <cell r="CK130" t="str">
            <v>HTQ HỒ CHÍ MINH</v>
          </cell>
          <cell r="CM130">
            <v>0</v>
          </cell>
          <cell r="CN130">
            <v>0</v>
          </cell>
          <cell r="CO130">
            <v>56</v>
          </cell>
          <cell r="CP130">
            <v>0</v>
          </cell>
        </row>
        <row r="131">
          <cell r="F131" t="str">
            <v>OT</v>
          </cell>
          <cell r="AT131">
            <v>0</v>
          </cell>
          <cell r="AV131" t="e">
            <v>#REF!</v>
          </cell>
          <cell r="AW131">
            <v>0</v>
          </cell>
          <cell r="CK131" t="e">
            <v>#N/A</v>
          </cell>
        </row>
        <row r="132">
          <cell r="B132" t="str">
            <v>EQQ102956</v>
          </cell>
          <cell r="C132" t="str">
            <v>NGUYỄN TUẤN ĐẠT</v>
          </cell>
          <cell r="D132" t="str">
            <v>Partime</v>
          </cell>
          <cell r="E132" t="str">
            <v>NHÂN VIÊN PHỤC VỤ</v>
          </cell>
          <cell r="F132" t="str">
            <v>Giờ LV</v>
          </cell>
          <cell r="AB132">
            <v>8</v>
          </cell>
          <cell r="AC132">
            <v>8</v>
          </cell>
          <cell r="AD132">
            <v>0</v>
          </cell>
          <cell r="AE132" t="str">
            <v>off</v>
          </cell>
          <cell r="AF132">
            <v>8</v>
          </cell>
          <cell r="AG132">
            <v>8</v>
          </cell>
          <cell r="AH132">
            <v>8</v>
          </cell>
          <cell r="AI132">
            <v>8</v>
          </cell>
          <cell r="AJ132">
            <v>8</v>
          </cell>
          <cell r="AK132">
            <v>7</v>
          </cell>
          <cell r="AL132">
            <v>0</v>
          </cell>
          <cell r="AM132">
            <v>1</v>
          </cell>
          <cell r="AN132">
            <v>0</v>
          </cell>
          <cell r="AO132">
            <v>0</v>
          </cell>
          <cell r="AP132">
            <v>0</v>
          </cell>
          <cell r="AQ132">
            <v>0</v>
          </cell>
          <cell r="AR132">
            <v>0</v>
          </cell>
          <cell r="AS132">
            <v>0</v>
          </cell>
          <cell r="AT132">
            <v>0</v>
          </cell>
          <cell r="AU132">
            <v>7</v>
          </cell>
          <cell r="AV132" t="e">
            <v>#REF!</v>
          </cell>
          <cell r="AW132">
            <v>0</v>
          </cell>
          <cell r="BZ132">
            <v>0</v>
          </cell>
          <cell r="CA132">
            <v>0</v>
          </cell>
          <cell r="CE132">
            <v>0</v>
          </cell>
          <cell r="CF132">
            <v>7</v>
          </cell>
          <cell r="CG132" t="b">
            <v>1</v>
          </cell>
          <cell r="CH132">
            <v>0</v>
          </cell>
          <cell r="CI132">
            <v>56</v>
          </cell>
          <cell r="CJ132">
            <v>0</v>
          </cell>
          <cell r="CK132" t="str">
            <v>HTQ HỒ CHÍ MINH</v>
          </cell>
          <cell r="CM132">
            <v>0</v>
          </cell>
          <cell r="CN132">
            <v>0</v>
          </cell>
          <cell r="CO132">
            <v>56</v>
          </cell>
          <cell r="CP132">
            <v>0</v>
          </cell>
        </row>
        <row r="133">
          <cell r="F133" t="str">
            <v>OT</v>
          </cell>
          <cell r="AT133">
            <v>0</v>
          </cell>
          <cell r="AV133" t="e">
            <v>#REF!</v>
          </cell>
          <cell r="AW133">
            <v>0</v>
          </cell>
          <cell r="CK133" t="e">
            <v>#N/A</v>
          </cell>
        </row>
        <row r="134">
          <cell r="B134" t="str">
            <v>EQQ102867</v>
          </cell>
          <cell r="C134" t="str">
            <v>HUỲNH LÝ HỒNG VY</v>
          </cell>
          <cell r="D134" t="str">
            <v>Partime</v>
          </cell>
          <cell r="E134" t="str">
            <v>NHÂN VIÊN PHỤC VỤ</v>
          </cell>
          <cell r="F134" t="str">
            <v>Giờ LV</v>
          </cell>
          <cell r="G134">
            <v>8</v>
          </cell>
          <cell r="H134">
            <v>6</v>
          </cell>
          <cell r="I134">
            <v>6</v>
          </cell>
          <cell r="J134">
            <v>8</v>
          </cell>
          <cell r="K134">
            <v>8</v>
          </cell>
          <cell r="L134">
            <v>8</v>
          </cell>
          <cell r="M134" t="str">
            <v>Off</v>
          </cell>
          <cell r="N134">
            <v>8</v>
          </cell>
          <cell r="O134" t="str">
            <v>Off</v>
          </cell>
          <cell r="P134">
            <v>5</v>
          </cell>
          <cell r="Q134">
            <v>7</v>
          </cell>
          <cell r="R134">
            <v>8</v>
          </cell>
          <cell r="S134">
            <v>8</v>
          </cell>
          <cell r="T134" t="str">
            <v>Off</v>
          </cell>
          <cell r="U134">
            <v>8</v>
          </cell>
          <cell r="V134" t="str">
            <v>Off</v>
          </cell>
          <cell r="W134">
            <v>5</v>
          </cell>
          <cell r="X134">
            <v>5</v>
          </cell>
          <cell r="Y134" t="str">
            <v>Off</v>
          </cell>
          <cell r="Z134">
            <v>10</v>
          </cell>
          <cell r="AA134">
            <v>5</v>
          </cell>
          <cell r="AB134">
            <v>9</v>
          </cell>
          <cell r="AC134" t="str">
            <v>Off</v>
          </cell>
          <cell r="AD134">
            <v>5</v>
          </cell>
          <cell r="AE134" t="str">
            <v>Off</v>
          </cell>
          <cell r="AF134" t="str">
            <v>Off</v>
          </cell>
          <cell r="AG134">
            <v>6</v>
          </cell>
          <cell r="AH134" t="str">
            <v>Off</v>
          </cell>
          <cell r="AI134">
            <v>6</v>
          </cell>
          <cell r="AJ134" t="str">
            <v>Off</v>
          </cell>
          <cell r="AK134">
            <v>17.375</v>
          </cell>
          <cell r="AL134">
            <v>0</v>
          </cell>
          <cell r="AM134">
            <v>10</v>
          </cell>
          <cell r="AN134">
            <v>0</v>
          </cell>
          <cell r="AO134">
            <v>0</v>
          </cell>
          <cell r="AP134">
            <v>0</v>
          </cell>
          <cell r="AQ134">
            <v>0</v>
          </cell>
          <cell r="AR134">
            <v>0</v>
          </cell>
          <cell r="AS134">
            <v>0</v>
          </cell>
          <cell r="AT134">
            <v>0</v>
          </cell>
          <cell r="AU134">
            <v>17.375</v>
          </cell>
          <cell r="AV134" t="e">
            <v>#REF!</v>
          </cell>
          <cell r="AW134">
            <v>0</v>
          </cell>
          <cell r="BZ134">
            <v>0</v>
          </cell>
          <cell r="CA134">
            <v>0</v>
          </cell>
          <cell r="CE134">
            <v>0</v>
          </cell>
          <cell r="CF134">
            <v>17.375</v>
          </cell>
          <cell r="CG134" t="b">
            <v>1</v>
          </cell>
          <cell r="CH134">
            <v>0</v>
          </cell>
          <cell r="CI134">
            <v>139</v>
          </cell>
          <cell r="CJ134">
            <v>0</v>
          </cell>
          <cell r="CK134" t="str">
            <v>HTQ HỒ CHÍ MINH</v>
          </cell>
          <cell r="CM134">
            <v>0</v>
          </cell>
          <cell r="CN134">
            <v>0</v>
          </cell>
          <cell r="CO134">
            <v>139</v>
          </cell>
          <cell r="CP134">
            <v>0</v>
          </cell>
        </row>
        <row r="135">
          <cell r="F135" t="str">
            <v>OT</v>
          </cell>
          <cell r="AT135">
            <v>0</v>
          </cell>
          <cell r="AV135" t="e">
            <v>#REF!</v>
          </cell>
          <cell r="AW135">
            <v>0</v>
          </cell>
          <cell r="CK135" t="e">
            <v>#N/A</v>
          </cell>
        </row>
        <row r="136">
          <cell r="B136" t="str">
            <v>EQQ102914</v>
          </cell>
          <cell r="C136" t="str">
            <v>HUỲNH THỊ MỸ UYÊN</v>
          </cell>
          <cell r="D136" t="str">
            <v>Fulltime</v>
          </cell>
          <cell r="E136" t="str">
            <v>TRƯỞNG KIOSK</v>
          </cell>
          <cell r="F136" t="str">
            <v>Giờ LV</v>
          </cell>
          <cell r="Q136">
            <v>2</v>
          </cell>
          <cell r="R136">
            <v>9</v>
          </cell>
          <cell r="S136">
            <v>9</v>
          </cell>
          <cell r="T136">
            <v>9</v>
          </cell>
          <cell r="U136" t="str">
            <v>Off</v>
          </cell>
          <cell r="V136">
            <v>6</v>
          </cell>
          <cell r="W136">
            <v>6</v>
          </cell>
          <cell r="X136">
            <v>6</v>
          </cell>
          <cell r="Y136" t="str">
            <v>Off</v>
          </cell>
          <cell r="Z136">
            <v>9</v>
          </cell>
          <cell r="AA136">
            <v>8</v>
          </cell>
          <cell r="AB136">
            <v>8</v>
          </cell>
          <cell r="AC136">
            <v>8</v>
          </cell>
          <cell r="AD136">
            <v>8</v>
          </cell>
          <cell r="AE136">
            <v>3</v>
          </cell>
          <cell r="AF136" t="str">
            <v>Off</v>
          </cell>
          <cell r="AG136">
            <v>6</v>
          </cell>
          <cell r="AH136">
            <v>6</v>
          </cell>
          <cell r="AI136">
            <v>6</v>
          </cell>
          <cell r="AJ136">
            <v>6</v>
          </cell>
          <cell r="AK136">
            <v>14.375</v>
          </cell>
          <cell r="AL136">
            <v>0</v>
          </cell>
          <cell r="AM136">
            <v>3</v>
          </cell>
          <cell r="AN136">
            <v>0</v>
          </cell>
          <cell r="AO136">
            <v>0</v>
          </cell>
          <cell r="AP136">
            <v>0</v>
          </cell>
          <cell r="AQ136">
            <v>0</v>
          </cell>
          <cell r="AR136">
            <v>0</v>
          </cell>
          <cell r="AS136">
            <v>0</v>
          </cell>
          <cell r="AT136">
            <v>0</v>
          </cell>
          <cell r="AU136">
            <v>14.375</v>
          </cell>
          <cell r="AV136" t="e">
            <v>#REF!</v>
          </cell>
          <cell r="AW136">
            <v>0</v>
          </cell>
          <cell r="BZ136">
            <v>14.375</v>
          </cell>
          <cell r="CA136">
            <v>0</v>
          </cell>
          <cell r="CE136">
            <v>0</v>
          </cell>
          <cell r="CF136">
            <v>14.375</v>
          </cell>
          <cell r="CG136" t="b">
            <v>1</v>
          </cell>
          <cell r="CH136">
            <v>14.375</v>
          </cell>
          <cell r="CI136">
            <v>0</v>
          </cell>
          <cell r="CJ136">
            <v>0</v>
          </cell>
          <cell r="CK136" t="str">
            <v>HTQ HỒ CHÍ MINH</v>
          </cell>
          <cell r="CM136">
            <v>14.375</v>
          </cell>
          <cell r="CN136">
            <v>0</v>
          </cell>
          <cell r="CO136">
            <v>0</v>
          </cell>
          <cell r="CP136">
            <v>0</v>
          </cell>
        </row>
        <row r="137">
          <cell r="F137" t="str">
            <v>OT</v>
          </cell>
          <cell r="AT137">
            <v>0</v>
          </cell>
          <cell r="AV137" t="e">
            <v>#REF!</v>
          </cell>
          <cell r="AW137">
            <v>0</v>
          </cell>
          <cell r="CK137" t="e">
            <v>#N/A</v>
          </cell>
        </row>
        <row r="138">
          <cell r="B138" t="str">
            <v>EQQ102928</v>
          </cell>
          <cell r="C138" t="str">
            <v>LÊ THỊ NGA</v>
          </cell>
          <cell r="D138" t="str">
            <v>Partime</v>
          </cell>
          <cell r="E138" t="str">
            <v>NHÂN VIÊN KIOSK</v>
          </cell>
          <cell r="F138" t="str">
            <v>Giờ LV</v>
          </cell>
          <cell r="O138">
            <v>6</v>
          </cell>
          <cell r="P138">
            <v>6</v>
          </cell>
          <cell r="Q138">
            <v>13</v>
          </cell>
          <cell r="R138">
            <v>9</v>
          </cell>
          <cell r="S138">
            <v>9</v>
          </cell>
          <cell r="T138">
            <v>8</v>
          </cell>
          <cell r="U138">
            <v>8</v>
          </cell>
          <cell r="V138">
            <v>6</v>
          </cell>
          <cell r="W138">
            <v>6</v>
          </cell>
          <cell r="X138">
            <v>4</v>
          </cell>
          <cell r="Y138" t="str">
            <v>Off</v>
          </cell>
          <cell r="Z138">
            <v>8</v>
          </cell>
          <cell r="AA138">
            <v>8</v>
          </cell>
          <cell r="AB138">
            <v>8</v>
          </cell>
          <cell r="AC138">
            <v>8</v>
          </cell>
          <cell r="AD138">
            <v>8</v>
          </cell>
          <cell r="AE138">
            <v>4</v>
          </cell>
          <cell r="AF138" t="str">
            <v>Off</v>
          </cell>
          <cell r="AG138">
            <v>6</v>
          </cell>
          <cell r="AH138">
            <v>6</v>
          </cell>
          <cell r="AI138">
            <v>6</v>
          </cell>
          <cell r="AJ138">
            <v>6</v>
          </cell>
          <cell r="AK138">
            <v>17.875</v>
          </cell>
          <cell r="AL138">
            <v>0</v>
          </cell>
          <cell r="AM138">
            <v>2</v>
          </cell>
          <cell r="AN138">
            <v>0</v>
          </cell>
          <cell r="AO138">
            <v>0</v>
          </cell>
          <cell r="AP138">
            <v>0</v>
          </cell>
          <cell r="AQ138">
            <v>0</v>
          </cell>
          <cell r="AR138">
            <v>0</v>
          </cell>
          <cell r="AS138">
            <v>0</v>
          </cell>
          <cell r="AT138">
            <v>0</v>
          </cell>
          <cell r="AU138">
            <v>17.875</v>
          </cell>
          <cell r="AV138" t="e">
            <v>#REF!</v>
          </cell>
          <cell r="AW138">
            <v>0</v>
          </cell>
          <cell r="BZ138">
            <v>0</v>
          </cell>
          <cell r="CA138">
            <v>0</v>
          </cell>
          <cell r="CE138">
            <v>0</v>
          </cell>
          <cell r="CF138">
            <v>17.875</v>
          </cell>
          <cell r="CG138" t="b">
            <v>1</v>
          </cell>
          <cell r="CH138">
            <v>0</v>
          </cell>
          <cell r="CI138">
            <v>143</v>
          </cell>
          <cell r="CJ138">
            <v>0</v>
          </cell>
          <cell r="CK138" t="str">
            <v>HTQ HỒ CHÍ MINH</v>
          </cell>
          <cell r="CM138">
            <v>0</v>
          </cell>
          <cell r="CN138">
            <v>0</v>
          </cell>
          <cell r="CO138">
            <v>143</v>
          </cell>
          <cell r="CP138">
            <v>0</v>
          </cell>
        </row>
        <row r="139">
          <cell r="F139" t="str">
            <v>OT</v>
          </cell>
          <cell r="AT139">
            <v>0</v>
          </cell>
          <cell r="AV139" t="e">
            <v>#REF!</v>
          </cell>
          <cell r="AW139">
            <v>0</v>
          </cell>
          <cell r="CK139" t="e">
            <v>#N/A</v>
          </cell>
        </row>
        <row r="140">
          <cell r="B140" t="str">
            <v>EQQ102916</v>
          </cell>
          <cell r="C140" t="str">
            <v>NGUYỄN THỊ NGỌC LAN</v>
          </cell>
          <cell r="D140" t="str">
            <v>Partime</v>
          </cell>
          <cell r="E140" t="str">
            <v>NHÂN VIÊN KIOSK</v>
          </cell>
          <cell r="F140" t="str">
            <v>Giờ LV</v>
          </cell>
          <cell r="O140">
            <v>6</v>
          </cell>
          <cell r="P140">
            <v>6</v>
          </cell>
          <cell r="Q140">
            <v>13</v>
          </cell>
          <cell r="R140" t="str">
            <v>Off</v>
          </cell>
          <cell r="S140">
            <v>10</v>
          </cell>
          <cell r="T140">
            <v>8</v>
          </cell>
          <cell r="U140">
            <v>9</v>
          </cell>
          <cell r="V140">
            <v>6</v>
          </cell>
          <cell r="W140">
            <v>6</v>
          </cell>
          <cell r="X140">
            <v>4</v>
          </cell>
          <cell r="Y140" t="str">
            <v>Off</v>
          </cell>
          <cell r="Z140">
            <v>8</v>
          </cell>
          <cell r="AA140">
            <v>8</v>
          </cell>
          <cell r="AB140">
            <v>8</v>
          </cell>
          <cell r="AC140">
            <v>6</v>
          </cell>
          <cell r="AD140">
            <v>8</v>
          </cell>
          <cell r="AE140">
            <v>4</v>
          </cell>
          <cell r="AF140" t="str">
            <v>Off</v>
          </cell>
          <cell r="AG140">
            <v>6</v>
          </cell>
          <cell r="AH140">
            <v>6</v>
          </cell>
          <cell r="AI140">
            <v>6</v>
          </cell>
          <cell r="AJ140" t="str">
            <v>Off</v>
          </cell>
          <cell r="AK140">
            <v>16</v>
          </cell>
          <cell r="AL140">
            <v>0</v>
          </cell>
          <cell r="AM140">
            <v>4</v>
          </cell>
          <cell r="AN140">
            <v>0</v>
          </cell>
          <cell r="AO140">
            <v>0</v>
          </cell>
          <cell r="AP140">
            <v>0</v>
          </cell>
          <cell r="AQ140">
            <v>0</v>
          </cell>
          <cell r="AR140">
            <v>0</v>
          </cell>
          <cell r="AS140">
            <v>0</v>
          </cell>
          <cell r="AT140">
            <v>0</v>
          </cell>
          <cell r="AU140">
            <v>16</v>
          </cell>
          <cell r="AV140" t="e">
            <v>#REF!</v>
          </cell>
          <cell r="AW140">
            <v>0</v>
          </cell>
          <cell r="BZ140">
            <v>0</v>
          </cell>
          <cell r="CA140">
            <v>0</v>
          </cell>
          <cell r="CE140">
            <v>0</v>
          </cell>
          <cell r="CF140">
            <v>16</v>
          </cell>
          <cell r="CG140" t="b">
            <v>1</v>
          </cell>
          <cell r="CH140">
            <v>0</v>
          </cell>
          <cell r="CI140">
            <v>128</v>
          </cell>
          <cell r="CJ140">
            <v>0</v>
          </cell>
          <cell r="CK140" t="str">
            <v>HTQ HỒ CHÍ MINH</v>
          </cell>
          <cell r="CM140">
            <v>0</v>
          </cell>
          <cell r="CN140">
            <v>0</v>
          </cell>
          <cell r="CO140">
            <v>128</v>
          </cell>
          <cell r="CP140">
            <v>0</v>
          </cell>
        </row>
        <row r="141">
          <cell r="F141" t="str">
            <v>OT</v>
          </cell>
          <cell r="AT141">
            <v>0</v>
          </cell>
          <cell r="AV141" t="e">
            <v>#REF!</v>
          </cell>
          <cell r="AW141">
            <v>0</v>
          </cell>
          <cell r="CK141" t="e">
            <v>#N/A</v>
          </cell>
        </row>
        <row r="142">
          <cell r="B142" t="str">
            <v>EQQ102943</v>
          </cell>
          <cell r="C142" t="str">
            <v>GIẢNG NGỌC PHƯƠNG TRÂN</v>
          </cell>
          <cell r="D142" t="str">
            <v>Partime</v>
          </cell>
          <cell r="E142" t="str">
            <v>NHÂN VIÊN KIOSK</v>
          </cell>
          <cell r="F142" t="str">
            <v>Giờ LV</v>
          </cell>
          <cell r="Z142">
            <v>6</v>
          </cell>
          <cell r="AA142">
            <v>6</v>
          </cell>
          <cell r="AB142">
            <v>8</v>
          </cell>
          <cell r="AC142">
            <v>6</v>
          </cell>
          <cell r="AD142">
            <v>8</v>
          </cell>
          <cell r="AE142" t="str">
            <v>Off</v>
          </cell>
          <cell r="AF142" t="str">
            <v>Off</v>
          </cell>
          <cell r="AG142">
            <v>6</v>
          </cell>
          <cell r="AH142">
            <v>6</v>
          </cell>
          <cell r="AI142">
            <v>6</v>
          </cell>
          <cell r="AJ142">
            <v>6</v>
          </cell>
          <cell r="AK142">
            <v>7.25</v>
          </cell>
          <cell r="AL142">
            <v>0</v>
          </cell>
          <cell r="AM142">
            <v>2</v>
          </cell>
          <cell r="AN142">
            <v>0</v>
          </cell>
          <cell r="AO142">
            <v>0</v>
          </cell>
          <cell r="AP142">
            <v>0</v>
          </cell>
          <cell r="AQ142">
            <v>0</v>
          </cell>
          <cell r="AR142">
            <v>0</v>
          </cell>
          <cell r="AS142">
            <v>0</v>
          </cell>
          <cell r="AT142">
            <v>0</v>
          </cell>
          <cell r="AU142">
            <v>7.25</v>
          </cell>
          <cell r="AV142" t="e">
            <v>#REF!</v>
          </cell>
          <cell r="AW142">
            <v>0</v>
          </cell>
          <cell r="BZ142">
            <v>0</v>
          </cell>
          <cell r="CA142">
            <v>0</v>
          </cell>
          <cell r="CE142">
            <v>0</v>
          </cell>
          <cell r="CF142">
            <v>7.25</v>
          </cell>
          <cell r="CG142" t="b">
            <v>1</v>
          </cell>
          <cell r="CH142">
            <v>0</v>
          </cell>
          <cell r="CI142">
            <v>58</v>
          </cell>
          <cell r="CJ142">
            <v>0</v>
          </cell>
          <cell r="CK142" t="str">
            <v>HTQ HỒ CHÍ MINH</v>
          </cell>
          <cell r="CM142">
            <v>0</v>
          </cell>
          <cell r="CN142">
            <v>0</v>
          </cell>
          <cell r="CO142">
            <v>58</v>
          </cell>
          <cell r="CP142">
            <v>0</v>
          </cell>
        </row>
        <row r="143">
          <cell r="F143" t="str">
            <v>OT</v>
          </cell>
          <cell r="AT143">
            <v>0</v>
          </cell>
          <cell r="AV143" t="e">
            <v>#REF!</v>
          </cell>
          <cell r="AW143">
            <v>0</v>
          </cell>
          <cell r="CK143" t="e">
            <v>#N/A</v>
          </cell>
        </row>
        <row r="144">
          <cell r="C144" t="str">
            <v>PANDORA</v>
          </cell>
          <cell r="F144" t="str">
            <v>Giờ LV</v>
          </cell>
          <cell r="AK144">
            <v>0</v>
          </cell>
          <cell r="AL144">
            <v>0</v>
          </cell>
          <cell r="AM144">
            <v>0</v>
          </cell>
          <cell r="AN144">
            <v>0</v>
          </cell>
          <cell r="AO144">
            <v>0</v>
          </cell>
          <cell r="AP144">
            <v>0</v>
          </cell>
          <cell r="AQ144">
            <v>0</v>
          </cell>
          <cell r="AR144">
            <v>0</v>
          </cell>
          <cell r="AS144">
            <v>0</v>
          </cell>
          <cell r="AT144">
            <v>0</v>
          </cell>
          <cell r="AU144">
            <v>0</v>
          </cell>
          <cell r="AV144" t="e">
            <v>#REF!</v>
          </cell>
          <cell r="AW144">
            <v>0</v>
          </cell>
          <cell r="BZ144">
            <v>0</v>
          </cell>
          <cell r="CA144">
            <v>0</v>
          </cell>
          <cell r="CE144">
            <v>0</v>
          </cell>
          <cell r="CF144">
            <v>0</v>
          </cell>
          <cell r="CG144" t="b">
            <v>1</v>
          </cell>
          <cell r="CH144">
            <v>0</v>
          </cell>
          <cell r="CI144">
            <v>0</v>
          </cell>
          <cell r="CJ144">
            <v>0</v>
          </cell>
          <cell r="CK144" t="e">
            <v>#N/A</v>
          </cell>
        </row>
        <row r="145">
          <cell r="F145" t="str">
            <v>OT</v>
          </cell>
          <cell r="AT145">
            <v>0</v>
          </cell>
          <cell r="AV145" t="e">
            <v>#REF!</v>
          </cell>
          <cell r="AW145">
            <v>0</v>
          </cell>
          <cell r="CK145" t="e">
            <v>#N/A</v>
          </cell>
        </row>
        <row r="146">
          <cell r="B146" t="str">
            <v>EQQ100286</v>
          </cell>
          <cell r="C146" t="str">
            <v>NGUYỄN QUỐC PHÚ</v>
          </cell>
          <cell r="D146" t="str">
            <v>Fulltime</v>
          </cell>
          <cell r="E146" t="str">
            <v>QUẢN LÝ QUÁN</v>
          </cell>
          <cell r="F146" t="str">
            <v>Giờ LV</v>
          </cell>
          <cell r="G146">
            <v>8</v>
          </cell>
          <cell r="H146" t="str">
            <v>off</v>
          </cell>
          <cell r="I146">
            <v>8</v>
          </cell>
          <cell r="J146">
            <v>8</v>
          </cell>
          <cell r="K146" t="str">
            <v>off</v>
          </cell>
          <cell r="L146">
            <v>8</v>
          </cell>
          <cell r="M146">
            <v>8</v>
          </cell>
          <cell r="N146">
            <v>8</v>
          </cell>
          <cell r="O146">
            <v>8</v>
          </cell>
          <cell r="P146">
            <v>8</v>
          </cell>
          <cell r="Q146">
            <v>8</v>
          </cell>
          <cell r="R146">
            <v>8</v>
          </cell>
          <cell r="S146">
            <v>8</v>
          </cell>
          <cell r="T146">
            <v>8</v>
          </cell>
          <cell r="U146">
            <v>8</v>
          </cell>
          <cell r="V146">
            <v>8</v>
          </cell>
          <cell r="W146">
            <v>8</v>
          </cell>
          <cell r="X146">
            <v>8</v>
          </cell>
          <cell r="Y146" t="str">
            <v>off</v>
          </cell>
          <cell r="Z146">
            <v>8</v>
          </cell>
          <cell r="AA146">
            <v>8</v>
          </cell>
          <cell r="AB146">
            <v>8</v>
          </cell>
          <cell r="AC146">
            <v>8</v>
          </cell>
          <cell r="AD146" t="str">
            <v>off</v>
          </cell>
          <cell r="AE146">
            <v>8</v>
          </cell>
          <cell r="AF146">
            <v>8</v>
          </cell>
          <cell r="AG146">
            <v>8</v>
          </cell>
          <cell r="AH146">
            <v>8</v>
          </cell>
          <cell r="AI146">
            <v>8</v>
          </cell>
          <cell r="AJ146">
            <v>8</v>
          </cell>
          <cell r="AK146">
            <v>26</v>
          </cell>
          <cell r="AL146">
            <v>0</v>
          </cell>
          <cell r="AM146">
            <v>4</v>
          </cell>
          <cell r="AN146">
            <v>0</v>
          </cell>
          <cell r="AO146">
            <v>0</v>
          </cell>
          <cell r="AP146">
            <v>0</v>
          </cell>
          <cell r="AQ146">
            <v>0</v>
          </cell>
          <cell r="AR146">
            <v>0</v>
          </cell>
          <cell r="AS146">
            <v>0</v>
          </cell>
          <cell r="AT146">
            <v>0</v>
          </cell>
          <cell r="AU146">
            <v>26</v>
          </cell>
          <cell r="AV146" t="e">
            <v>#REF!</v>
          </cell>
          <cell r="AW146">
            <v>0</v>
          </cell>
          <cell r="BZ146">
            <v>26</v>
          </cell>
          <cell r="CA146">
            <v>0</v>
          </cell>
          <cell r="CE146">
            <v>0</v>
          </cell>
          <cell r="CF146">
            <v>26</v>
          </cell>
          <cell r="CG146" t="b">
            <v>1</v>
          </cell>
          <cell r="CH146">
            <v>26</v>
          </cell>
          <cell r="CI146">
            <v>0</v>
          </cell>
          <cell r="CJ146">
            <v>0</v>
          </cell>
          <cell r="CK146" t="str">
            <v>HTQ HỒ CHÍ MINH</v>
          </cell>
          <cell r="CM146">
            <v>26</v>
          </cell>
          <cell r="CN146">
            <v>0</v>
          </cell>
          <cell r="CO146">
            <v>0</v>
          </cell>
          <cell r="CP146">
            <v>0</v>
          </cell>
        </row>
        <row r="147">
          <cell r="F147" t="str">
            <v>OT</v>
          </cell>
          <cell r="AT147">
            <v>0</v>
          </cell>
          <cell r="AV147" t="e">
            <v>#REF!</v>
          </cell>
          <cell r="AW147">
            <v>0</v>
          </cell>
          <cell r="CK147" t="e">
            <v>#N/A</v>
          </cell>
        </row>
        <row r="148">
          <cell r="B148" t="str">
            <v>EQQ100512</v>
          </cell>
          <cell r="C148" t="str">
            <v>VÕ THỊ THANH THÚY</v>
          </cell>
          <cell r="D148" t="str">
            <v>Fulltime</v>
          </cell>
          <cell r="E148" t="str">
            <v>TRƯỞNG CA</v>
          </cell>
          <cell r="F148" t="str">
            <v>Giờ LV</v>
          </cell>
          <cell r="G148">
            <v>8</v>
          </cell>
          <cell r="H148">
            <v>8</v>
          </cell>
          <cell r="I148" t="str">
            <v>off</v>
          </cell>
          <cell r="J148">
            <v>8</v>
          </cell>
          <cell r="K148">
            <v>8</v>
          </cell>
          <cell r="L148" t="str">
            <v>off</v>
          </cell>
          <cell r="M148">
            <v>8</v>
          </cell>
          <cell r="N148">
            <v>8</v>
          </cell>
          <cell r="O148">
            <v>8</v>
          </cell>
          <cell r="P148">
            <v>8</v>
          </cell>
          <cell r="Q148">
            <v>8</v>
          </cell>
          <cell r="R148">
            <v>8</v>
          </cell>
          <cell r="S148" t="str">
            <v>off</v>
          </cell>
          <cell r="T148">
            <v>8</v>
          </cell>
          <cell r="U148">
            <v>8</v>
          </cell>
          <cell r="V148">
            <v>8</v>
          </cell>
          <cell r="W148">
            <v>8</v>
          </cell>
          <cell r="X148">
            <v>8</v>
          </cell>
          <cell r="Y148">
            <v>8</v>
          </cell>
          <cell r="Z148" t="str">
            <v>off</v>
          </cell>
          <cell r="AA148">
            <v>8</v>
          </cell>
          <cell r="AB148">
            <v>8</v>
          </cell>
          <cell r="AC148">
            <v>8</v>
          </cell>
          <cell r="AD148">
            <v>8</v>
          </cell>
          <cell r="AE148">
            <v>8</v>
          </cell>
          <cell r="AF148">
            <v>8</v>
          </cell>
          <cell r="AG148">
            <v>8</v>
          </cell>
          <cell r="AH148">
            <v>8</v>
          </cell>
          <cell r="AI148">
            <v>8</v>
          </cell>
          <cell r="AJ148">
            <v>8</v>
          </cell>
          <cell r="AK148">
            <v>26</v>
          </cell>
          <cell r="AL148">
            <v>0</v>
          </cell>
          <cell r="AM148">
            <v>4</v>
          </cell>
          <cell r="AN148">
            <v>0</v>
          </cell>
          <cell r="AO148">
            <v>0</v>
          </cell>
          <cell r="AP148">
            <v>0</v>
          </cell>
          <cell r="AQ148">
            <v>0</v>
          </cell>
          <cell r="AR148">
            <v>0</v>
          </cell>
          <cell r="AS148">
            <v>0</v>
          </cell>
          <cell r="AT148">
            <v>0</v>
          </cell>
          <cell r="AU148">
            <v>26</v>
          </cell>
          <cell r="AV148" t="e">
            <v>#REF!</v>
          </cell>
          <cell r="AW148">
            <v>0</v>
          </cell>
          <cell r="BZ148">
            <v>26</v>
          </cell>
          <cell r="CA148">
            <v>0</v>
          </cell>
          <cell r="CE148">
            <v>0</v>
          </cell>
          <cell r="CF148">
            <v>26</v>
          </cell>
          <cell r="CG148" t="b">
            <v>1</v>
          </cell>
          <cell r="CH148">
            <v>26</v>
          </cell>
          <cell r="CI148">
            <v>0</v>
          </cell>
          <cell r="CJ148">
            <v>0</v>
          </cell>
          <cell r="CK148" t="str">
            <v>HTQ HỒ CHÍ MINH</v>
          </cell>
          <cell r="CM148">
            <v>26</v>
          </cell>
          <cell r="CN148">
            <v>0</v>
          </cell>
          <cell r="CO148">
            <v>0</v>
          </cell>
          <cell r="CP148">
            <v>0</v>
          </cell>
        </row>
        <row r="149">
          <cell r="F149" t="str">
            <v>OT</v>
          </cell>
          <cell r="AT149">
            <v>0</v>
          </cell>
          <cell r="AV149" t="e">
            <v>#REF!</v>
          </cell>
          <cell r="AW149">
            <v>0</v>
          </cell>
          <cell r="CK149" t="e">
            <v>#N/A</v>
          </cell>
        </row>
        <row r="150">
          <cell r="B150" t="str">
            <v>EQQ100849</v>
          </cell>
          <cell r="C150" t="str">
            <v>THÂN VĂN TRỌNG</v>
          </cell>
          <cell r="D150" t="str">
            <v>Fulltime</v>
          </cell>
          <cell r="E150" t="str">
            <v>NHÂN VIÊN PHỤC VỤ</v>
          </cell>
          <cell r="F150" t="str">
            <v>Giờ LV</v>
          </cell>
          <cell r="G150">
            <v>8</v>
          </cell>
          <cell r="H150">
            <v>8</v>
          </cell>
          <cell r="I150">
            <v>8</v>
          </cell>
          <cell r="J150">
            <v>8</v>
          </cell>
          <cell r="K150" t="str">
            <v>off</v>
          </cell>
          <cell r="L150">
            <v>8</v>
          </cell>
          <cell r="M150" t="str">
            <v>off</v>
          </cell>
          <cell r="N150" t="str">
            <v>off</v>
          </cell>
          <cell r="O150">
            <v>8</v>
          </cell>
          <cell r="P150">
            <v>8</v>
          </cell>
          <cell r="Q150">
            <v>8</v>
          </cell>
          <cell r="R150">
            <v>8</v>
          </cell>
          <cell r="S150">
            <v>8</v>
          </cell>
          <cell r="T150">
            <v>8</v>
          </cell>
          <cell r="U150" t="str">
            <v>off</v>
          </cell>
          <cell r="V150">
            <v>8</v>
          </cell>
          <cell r="W150">
            <v>8</v>
          </cell>
          <cell r="X150">
            <v>8</v>
          </cell>
          <cell r="Y150">
            <v>8</v>
          </cell>
          <cell r="Z150">
            <v>7</v>
          </cell>
          <cell r="AA150">
            <v>8</v>
          </cell>
          <cell r="AB150">
            <v>8</v>
          </cell>
          <cell r="AC150">
            <v>8</v>
          </cell>
          <cell r="AD150">
            <v>8</v>
          </cell>
          <cell r="AE150">
            <v>8</v>
          </cell>
          <cell r="AF150" t="str">
            <v>pa</v>
          </cell>
          <cell r="AG150">
            <v>6</v>
          </cell>
          <cell r="AH150">
            <v>8</v>
          </cell>
          <cell r="AI150">
            <v>8</v>
          </cell>
          <cell r="AJ150" t="str">
            <v>pa</v>
          </cell>
          <cell r="AK150">
            <v>23.625</v>
          </cell>
          <cell r="AL150">
            <v>0</v>
          </cell>
          <cell r="AM150">
            <v>4</v>
          </cell>
          <cell r="AN150">
            <v>0</v>
          </cell>
          <cell r="AO150">
            <v>2</v>
          </cell>
          <cell r="AP150">
            <v>0</v>
          </cell>
          <cell r="AQ150">
            <v>0</v>
          </cell>
          <cell r="AR150">
            <v>0</v>
          </cell>
          <cell r="AS150">
            <v>0</v>
          </cell>
          <cell r="AT150">
            <v>0</v>
          </cell>
          <cell r="AU150">
            <v>25.625</v>
          </cell>
          <cell r="AV150" t="e">
            <v>#REF!</v>
          </cell>
          <cell r="AW150">
            <v>0</v>
          </cell>
          <cell r="BZ150">
            <v>23.625</v>
          </cell>
          <cell r="CA150">
            <v>2</v>
          </cell>
          <cell r="CE150">
            <v>0</v>
          </cell>
          <cell r="CF150">
            <v>25.625</v>
          </cell>
          <cell r="CG150" t="b">
            <v>1</v>
          </cell>
          <cell r="CH150">
            <v>23.625</v>
          </cell>
          <cell r="CI150">
            <v>0</v>
          </cell>
          <cell r="CJ150">
            <v>0</v>
          </cell>
          <cell r="CK150" t="str">
            <v>HTQ HỒ CHÍ MINH</v>
          </cell>
          <cell r="CM150">
            <v>23.625</v>
          </cell>
          <cell r="CN150">
            <v>2</v>
          </cell>
          <cell r="CO150">
            <v>0</v>
          </cell>
          <cell r="CP150">
            <v>0</v>
          </cell>
        </row>
        <row r="151">
          <cell r="F151" t="str">
            <v>OT</v>
          </cell>
          <cell r="AT151">
            <v>0</v>
          </cell>
          <cell r="AV151" t="e">
            <v>#REF!</v>
          </cell>
          <cell r="AW151">
            <v>0</v>
          </cell>
          <cell r="CK151" t="e">
            <v>#N/A</v>
          </cell>
        </row>
        <row r="152">
          <cell r="B152" t="str">
            <v>EQQ101083</v>
          </cell>
          <cell r="C152" t="str">
            <v>NGUYỄN THỊ THÙY TRANG</v>
          </cell>
          <cell r="D152" t="str">
            <v>Fulltime</v>
          </cell>
          <cell r="E152" t="str">
            <v>TRƯỞNG CA</v>
          </cell>
          <cell r="F152" t="str">
            <v>Giờ LV</v>
          </cell>
          <cell r="G152" t="str">
            <v>Nghỉ thai sản</v>
          </cell>
          <cell r="AK152">
            <v>0</v>
          </cell>
          <cell r="AL152">
            <v>0</v>
          </cell>
          <cell r="AM152">
            <v>0</v>
          </cell>
          <cell r="AN152">
            <v>0</v>
          </cell>
          <cell r="AO152">
            <v>0</v>
          </cell>
          <cell r="AP152">
            <v>0</v>
          </cell>
          <cell r="AQ152">
            <v>0</v>
          </cell>
          <cell r="AR152">
            <v>0</v>
          </cell>
          <cell r="AS152">
            <v>0</v>
          </cell>
          <cell r="AT152">
            <v>0</v>
          </cell>
          <cell r="AU152">
            <v>0</v>
          </cell>
          <cell r="AV152" t="e">
            <v>#REF!</v>
          </cell>
          <cell r="AW152">
            <v>0</v>
          </cell>
          <cell r="BZ152">
            <v>0</v>
          </cell>
          <cell r="CA152">
            <v>0</v>
          </cell>
          <cell r="CE152">
            <v>0</v>
          </cell>
          <cell r="CF152">
            <v>0</v>
          </cell>
          <cell r="CG152" t="b">
            <v>1</v>
          </cell>
          <cell r="CH152">
            <v>0</v>
          </cell>
          <cell r="CI152">
            <v>0</v>
          </cell>
          <cell r="CJ152">
            <v>0</v>
          </cell>
          <cell r="CK152" t="str">
            <v>HTQ HỒ CHÍ MINH</v>
          </cell>
          <cell r="CM152" t="e">
            <v>#N/A</v>
          </cell>
          <cell r="CN152" t="e">
            <v>#N/A</v>
          </cell>
          <cell r="CO152" t="e">
            <v>#N/A</v>
          </cell>
          <cell r="CP152" t="e">
            <v>#N/A</v>
          </cell>
        </row>
        <row r="153">
          <cell r="F153" t="str">
            <v>OT</v>
          </cell>
          <cell r="AT153">
            <v>0</v>
          </cell>
          <cell r="AV153" t="e">
            <v>#REF!</v>
          </cell>
          <cell r="AW153">
            <v>0</v>
          </cell>
          <cell r="CK153" t="e">
            <v>#N/A</v>
          </cell>
        </row>
        <row r="154">
          <cell r="B154" t="str">
            <v>EQQ101104</v>
          </cell>
          <cell r="C154" t="str">
            <v>HOÀNG THỊ NAM HÀ</v>
          </cell>
          <cell r="D154" t="str">
            <v>Fulltime</v>
          </cell>
          <cell r="E154" t="str">
            <v>NHÂN VIÊN BẾP</v>
          </cell>
          <cell r="F154" t="str">
            <v>Giờ LV</v>
          </cell>
          <cell r="G154">
            <v>8</v>
          </cell>
          <cell r="H154">
            <v>8</v>
          </cell>
          <cell r="I154">
            <v>8</v>
          </cell>
          <cell r="J154">
            <v>8</v>
          </cell>
          <cell r="K154">
            <v>8</v>
          </cell>
          <cell r="L154">
            <v>8</v>
          </cell>
          <cell r="M154">
            <v>8</v>
          </cell>
          <cell r="N154" t="str">
            <v>off</v>
          </cell>
          <cell r="O154">
            <v>8</v>
          </cell>
          <cell r="P154">
            <v>8</v>
          </cell>
          <cell r="Q154">
            <v>8</v>
          </cell>
          <cell r="R154">
            <v>8</v>
          </cell>
          <cell r="S154">
            <v>8</v>
          </cell>
          <cell r="T154">
            <v>8</v>
          </cell>
          <cell r="U154">
            <v>8</v>
          </cell>
          <cell r="V154" t="str">
            <v>off</v>
          </cell>
          <cell r="W154">
            <v>8</v>
          </cell>
          <cell r="X154">
            <v>8</v>
          </cell>
          <cell r="Y154">
            <v>8</v>
          </cell>
          <cell r="Z154">
            <v>8</v>
          </cell>
          <cell r="AA154">
            <v>8</v>
          </cell>
          <cell r="AB154" t="str">
            <v>off</v>
          </cell>
          <cell r="AC154">
            <v>8</v>
          </cell>
          <cell r="AD154">
            <v>8</v>
          </cell>
          <cell r="AE154">
            <v>8</v>
          </cell>
          <cell r="AF154">
            <v>8</v>
          </cell>
          <cell r="AG154">
            <v>8</v>
          </cell>
          <cell r="AH154">
            <v>8</v>
          </cell>
          <cell r="AI154">
            <v>8</v>
          </cell>
          <cell r="AJ154" t="str">
            <v>off</v>
          </cell>
          <cell r="AK154">
            <v>26</v>
          </cell>
          <cell r="AL154">
            <v>0</v>
          </cell>
          <cell r="AM154">
            <v>4</v>
          </cell>
          <cell r="AN154">
            <v>0</v>
          </cell>
          <cell r="AO154">
            <v>0</v>
          </cell>
          <cell r="AP154">
            <v>0</v>
          </cell>
          <cell r="AQ154">
            <v>0</v>
          </cell>
          <cell r="AR154">
            <v>0</v>
          </cell>
          <cell r="AS154">
            <v>0</v>
          </cell>
          <cell r="AT154">
            <v>0</v>
          </cell>
          <cell r="AU154">
            <v>26</v>
          </cell>
          <cell r="AV154" t="e">
            <v>#REF!</v>
          </cell>
          <cell r="AW154">
            <v>0</v>
          </cell>
          <cell r="BZ154">
            <v>26</v>
          </cell>
          <cell r="CA154">
            <v>0</v>
          </cell>
          <cell r="CE154">
            <v>0</v>
          </cell>
          <cell r="CF154">
            <v>26</v>
          </cell>
          <cell r="CG154" t="b">
            <v>1</v>
          </cell>
          <cell r="CH154">
            <v>26</v>
          </cell>
          <cell r="CI154">
            <v>0</v>
          </cell>
          <cell r="CJ154">
            <v>0</v>
          </cell>
          <cell r="CK154" t="str">
            <v>HTQ HỒ CHÍ MINH</v>
          </cell>
          <cell r="CM154">
            <v>26</v>
          </cell>
          <cell r="CN154">
            <v>0</v>
          </cell>
          <cell r="CO154">
            <v>0</v>
          </cell>
          <cell r="CP154">
            <v>0</v>
          </cell>
        </row>
        <row r="155">
          <cell r="F155" t="str">
            <v>OT</v>
          </cell>
          <cell r="AT155">
            <v>0</v>
          </cell>
          <cell r="AV155" t="e">
            <v>#REF!</v>
          </cell>
          <cell r="AW155">
            <v>0</v>
          </cell>
          <cell r="CK155" t="e">
            <v>#N/A</v>
          </cell>
        </row>
        <row r="156">
          <cell r="B156" t="str">
            <v>EQQ101610</v>
          </cell>
          <cell r="C156" t="str">
            <v>NGUYỄN ĐỨC ANH</v>
          </cell>
          <cell r="D156" t="str">
            <v>Fulltime</v>
          </cell>
          <cell r="E156" t="str">
            <v>NHÂN VIÊN PHỤC VỤ</v>
          </cell>
          <cell r="F156" t="str">
            <v>Giờ LV</v>
          </cell>
          <cell r="G156">
            <v>8</v>
          </cell>
          <cell r="H156" t="str">
            <v>off</v>
          </cell>
          <cell r="I156">
            <v>8</v>
          </cell>
          <cell r="J156">
            <v>8</v>
          </cell>
          <cell r="K156">
            <v>8</v>
          </cell>
          <cell r="L156">
            <v>8</v>
          </cell>
          <cell r="M156">
            <v>8</v>
          </cell>
          <cell r="N156">
            <v>8</v>
          </cell>
          <cell r="O156" t="str">
            <v>off</v>
          </cell>
          <cell r="P156">
            <v>8</v>
          </cell>
          <cell r="Q156">
            <v>8</v>
          </cell>
          <cell r="R156">
            <v>8</v>
          </cell>
          <cell r="S156">
            <v>8</v>
          </cell>
          <cell r="T156" t="str">
            <v>off</v>
          </cell>
          <cell r="U156">
            <v>8</v>
          </cell>
          <cell r="V156">
            <v>8</v>
          </cell>
          <cell r="W156">
            <v>8</v>
          </cell>
          <cell r="X156">
            <v>8</v>
          </cell>
          <cell r="Y156">
            <v>8</v>
          </cell>
          <cell r="Z156">
            <v>8</v>
          </cell>
          <cell r="AA156" t="str">
            <v>off</v>
          </cell>
          <cell r="AB156">
            <v>8</v>
          </cell>
          <cell r="AC156">
            <v>8</v>
          </cell>
          <cell r="AD156">
            <v>8</v>
          </cell>
          <cell r="AE156">
            <v>8</v>
          </cell>
          <cell r="AF156">
            <v>8</v>
          </cell>
          <cell r="AG156" t="str">
            <v>pa</v>
          </cell>
          <cell r="AH156">
            <v>8</v>
          </cell>
          <cell r="AI156">
            <v>8</v>
          </cell>
          <cell r="AJ156">
            <v>8</v>
          </cell>
          <cell r="AK156">
            <v>25</v>
          </cell>
          <cell r="AL156">
            <v>0</v>
          </cell>
          <cell r="AM156">
            <v>4</v>
          </cell>
          <cell r="AN156">
            <v>0</v>
          </cell>
          <cell r="AO156">
            <v>1</v>
          </cell>
          <cell r="AP156">
            <v>0</v>
          </cell>
          <cell r="AQ156">
            <v>0</v>
          </cell>
          <cell r="AR156">
            <v>0</v>
          </cell>
          <cell r="AS156">
            <v>0</v>
          </cell>
          <cell r="AT156">
            <v>0</v>
          </cell>
          <cell r="AU156">
            <v>26</v>
          </cell>
          <cell r="AV156" t="e">
            <v>#REF!</v>
          </cell>
          <cell r="AW156">
            <v>0</v>
          </cell>
          <cell r="BZ156">
            <v>25</v>
          </cell>
          <cell r="CA156">
            <v>1</v>
          </cell>
          <cell r="CE156">
            <v>0</v>
          </cell>
          <cell r="CF156">
            <v>26</v>
          </cell>
          <cell r="CG156" t="b">
            <v>1</v>
          </cell>
          <cell r="CH156">
            <v>25</v>
          </cell>
          <cell r="CI156">
            <v>0</v>
          </cell>
          <cell r="CJ156">
            <v>0</v>
          </cell>
          <cell r="CK156" t="str">
            <v>HTQ HỒ CHÍ MINH</v>
          </cell>
          <cell r="CM156">
            <v>25</v>
          </cell>
          <cell r="CN156">
            <v>1</v>
          </cell>
          <cell r="CO156">
            <v>0</v>
          </cell>
          <cell r="CP156">
            <v>0</v>
          </cell>
        </row>
        <row r="157">
          <cell r="F157" t="str">
            <v>OT</v>
          </cell>
          <cell r="AT157">
            <v>0</v>
          </cell>
          <cell r="AV157" t="e">
            <v>#REF!</v>
          </cell>
          <cell r="AW157">
            <v>0</v>
          </cell>
          <cell r="CK157" t="e">
            <v>#N/A</v>
          </cell>
        </row>
        <row r="158">
          <cell r="B158" t="str">
            <v>EQQ102041</v>
          </cell>
          <cell r="C158" t="str">
            <v>NGUYỄN NGỌC ANH</v>
          </cell>
          <cell r="D158" t="str">
            <v>Fulltime</v>
          </cell>
          <cell r="E158" t="str">
            <v>NHÂN VIÊN PHA CHẾ</v>
          </cell>
          <cell r="F158" t="str">
            <v>Giờ LV</v>
          </cell>
          <cell r="G158" t="str">
            <v>off</v>
          </cell>
          <cell r="H158">
            <v>8</v>
          </cell>
          <cell r="I158">
            <v>8</v>
          </cell>
          <cell r="J158">
            <v>8</v>
          </cell>
          <cell r="K158">
            <v>8</v>
          </cell>
          <cell r="L158">
            <v>8</v>
          </cell>
          <cell r="M158">
            <v>8</v>
          </cell>
          <cell r="N158" t="str">
            <v>off</v>
          </cell>
          <cell r="O158">
            <v>8</v>
          </cell>
          <cell r="P158">
            <v>8</v>
          </cell>
          <cell r="Q158">
            <v>8</v>
          </cell>
          <cell r="R158">
            <v>8</v>
          </cell>
          <cell r="S158">
            <v>8</v>
          </cell>
          <cell r="T158">
            <v>8</v>
          </cell>
          <cell r="U158" t="str">
            <v>off</v>
          </cell>
          <cell r="V158">
            <v>8</v>
          </cell>
          <cell r="W158">
            <v>8</v>
          </cell>
          <cell r="X158">
            <v>8</v>
          </cell>
          <cell r="Y158">
            <v>8</v>
          </cell>
          <cell r="Z158">
            <v>8</v>
          </cell>
          <cell r="AA158">
            <v>8</v>
          </cell>
          <cell r="AB158">
            <v>8</v>
          </cell>
          <cell r="AC158" t="str">
            <v>off</v>
          </cell>
          <cell r="AD158">
            <v>8</v>
          </cell>
          <cell r="AE158">
            <v>8</v>
          </cell>
          <cell r="AF158">
            <v>8</v>
          </cell>
          <cell r="AG158">
            <v>8</v>
          </cell>
          <cell r="AH158" t="str">
            <v>oth</v>
          </cell>
          <cell r="AI158">
            <v>8</v>
          </cell>
          <cell r="AJ158">
            <v>8</v>
          </cell>
          <cell r="AK158">
            <v>25</v>
          </cell>
          <cell r="AL158">
            <v>0</v>
          </cell>
          <cell r="AM158">
            <v>4</v>
          </cell>
          <cell r="AN158">
            <v>0</v>
          </cell>
          <cell r="AO158">
            <v>0</v>
          </cell>
          <cell r="AP158">
            <v>0</v>
          </cell>
          <cell r="AQ158">
            <v>0</v>
          </cell>
          <cell r="AR158">
            <v>0</v>
          </cell>
          <cell r="AS158">
            <v>0</v>
          </cell>
          <cell r="AT158">
            <v>1</v>
          </cell>
          <cell r="AU158">
            <v>26</v>
          </cell>
          <cell r="AV158" t="e">
            <v>#REF!</v>
          </cell>
          <cell r="AW158">
            <v>0</v>
          </cell>
          <cell r="BZ158">
            <v>26</v>
          </cell>
          <cell r="CA158">
            <v>0</v>
          </cell>
          <cell r="CE158">
            <v>0</v>
          </cell>
          <cell r="CF158">
            <v>26</v>
          </cell>
          <cell r="CG158" t="b">
            <v>1</v>
          </cell>
          <cell r="CH158">
            <v>25</v>
          </cell>
          <cell r="CI158">
            <v>0</v>
          </cell>
          <cell r="CJ158">
            <v>0</v>
          </cell>
          <cell r="CK158" t="str">
            <v>HTQ HỒ CHÍ MINH</v>
          </cell>
          <cell r="CM158">
            <v>26</v>
          </cell>
          <cell r="CN158">
            <v>0</v>
          </cell>
          <cell r="CO158">
            <v>0</v>
          </cell>
          <cell r="CP158">
            <v>0</v>
          </cell>
        </row>
        <row r="159">
          <cell r="F159" t="str">
            <v>OT</v>
          </cell>
          <cell r="AT159">
            <v>0</v>
          </cell>
          <cell r="AV159" t="e">
            <v>#REF!</v>
          </cell>
          <cell r="AW159">
            <v>0</v>
          </cell>
          <cell r="CK159" t="e">
            <v>#N/A</v>
          </cell>
        </row>
        <row r="160">
          <cell r="B160" t="str">
            <v>EQQ102312</v>
          </cell>
          <cell r="C160" t="str">
            <v>LÊ NAM</v>
          </cell>
          <cell r="D160" t="str">
            <v>Partime</v>
          </cell>
          <cell r="E160" t="str">
            <v>NHÂN VIÊN PHỤC VỤ</v>
          </cell>
          <cell r="F160" t="str">
            <v>Giờ LV</v>
          </cell>
          <cell r="G160">
            <v>0</v>
          </cell>
          <cell r="H160">
            <v>8</v>
          </cell>
          <cell r="I160">
            <v>6</v>
          </cell>
          <cell r="J160">
            <v>7</v>
          </cell>
          <cell r="K160">
            <v>8</v>
          </cell>
          <cell r="L160">
            <v>8</v>
          </cell>
          <cell r="M160">
            <v>8</v>
          </cell>
          <cell r="N160">
            <v>6</v>
          </cell>
          <cell r="O160">
            <v>7</v>
          </cell>
          <cell r="P160">
            <v>7</v>
          </cell>
          <cell r="Q160">
            <v>7</v>
          </cell>
          <cell r="R160">
            <v>0</v>
          </cell>
          <cell r="S160">
            <v>8</v>
          </cell>
          <cell r="T160">
            <v>6</v>
          </cell>
          <cell r="U160">
            <v>0</v>
          </cell>
          <cell r="V160">
            <v>8</v>
          </cell>
          <cell r="W160">
            <v>7</v>
          </cell>
          <cell r="X160">
            <v>7</v>
          </cell>
          <cell r="Y160">
            <v>8</v>
          </cell>
          <cell r="Z160">
            <v>7</v>
          </cell>
          <cell r="AA160">
            <v>6</v>
          </cell>
          <cell r="AB160">
            <v>0</v>
          </cell>
          <cell r="AC160">
            <v>8</v>
          </cell>
          <cell r="AD160">
            <v>7</v>
          </cell>
          <cell r="AE160">
            <v>7</v>
          </cell>
          <cell r="AF160">
            <v>8</v>
          </cell>
          <cell r="AG160">
            <v>0</v>
          </cell>
          <cell r="AH160">
            <v>7</v>
          </cell>
          <cell r="AI160">
            <v>7</v>
          </cell>
          <cell r="AJ160">
            <v>8</v>
          </cell>
          <cell r="AK160">
            <v>22.625</v>
          </cell>
          <cell r="AL160">
            <v>0</v>
          </cell>
          <cell r="AM160">
            <v>0</v>
          </cell>
          <cell r="AN160">
            <v>0</v>
          </cell>
          <cell r="AO160">
            <v>0</v>
          </cell>
          <cell r="AP160">
            <v>0</v>
          </cell>
          <cell r="AQ160">
            <v>0</v>
          </cell>
          <cell r="AR160">
            <v>0</v>
          </cell>
          <cell r="AS160">
            <v>0</v>
          </cell>
          <cell r="AT160">
            <v>0</v>
          </cell>
          <cell r="AU160">
            <v>22.625</v>
          </cell>
          <cell r="AV160" t="e">
            <v>#REF!</v>
          </cell>
          <cell r="AW160">
            <v>0</v>
          </cell>
          <cell r="BZ160">
            <v>0</v>
          </cell>
          <cell r="CA160">
            <v>0</v>
          </cell>
          <cell r="CE160">
            <v>0</v>
          </cell>
          <cell r="CF160">
            <v>22.625</v>
          </cell>
          <cell r="CG160" t="b">
            <v>1</v>
          </cell>
          <cell r="CH160">
            <v>0</v>
          </cell>
          <cell r="CI160">
            <v>181</v>
          </cell>
          <cell r="CJ160">
            <v>0</v>
          </cell>
          <cell r="CK160" t="str">
            <v>HTQ HỒ CHÍ MINH</v>
          </cell>
          <cell r="CM160">
            <v>0</v>
          </cell>
          <cell r="CN160">
            <v>0</v>
          </cell>
          <cell r="CO160">
            <v>181</v>
          </cell>
          <cell r="CP160">
            <v>0</v>
          </cell>
        </row>
        <row r="161">
          <cell r="F161" t="str">
            <v>OT</v>
          </cell>
          <cell r="AT161">
            <v>0</v>
          </cell>
          <cell r="AV161" t="e">
            <v>#REF!</v>
          </cell>
          <cell r="AW161">
            <v>0</v>
          </cell>
          <cell r="CK161" t="e">
            <v>#N/A</v>
          </cell>
        </row>
        <row r="162">
          <cell r="B162" t="str">
            <v>EQQ102387</v>
          </cell>
          <cell r="C162" t="str">
            <v>PHẠM THỊ NGỌC TRÂM</v>
          </cell>
          <cell r="D162" t="str">
            <v>Partime</v>
          </cell>
          <cell r="E162" t="str">
            <v>NHÂN VIÊN PHỤC VỤ</v>
          </cell>
          <cell r="F162" t="str">
            <v>Giờ LV</v>
          </cell>
          <cell r="G162">
            <v>8</v>
          </cell>
          <cell r="H162">
            <v>4</v>
          </cell>
          <cell r="I162">
            <v>7</v>
          </cell>
          <cell r="J162">
            <v>7</v>
          </cell>
          <cell r="K162">
            <v>8</v>
          </cell>
          <cell r="L162">
            <v>0</v>
          </cell>
          <cell r="M162">
            <v>0</v>
          </cell>
          <cell r="N162">
            <v>8</v>
          </cell>
          <cell r="O162">
            <v>4</v>
          </cell>
          <cell r="P162">
            <v>7</v>
          </cell>
          <cell r="Q162">
            <v>7</v>
          </cell>
          <cell r="R162">
            <v>8</v>
          </cell>
          <cell r="S162">
            <v>7</v>
          </cell>
          <cell r="T162">
            <v>0</v>
          </cell>
          <cell r="U162">
            <v>7</v>
          </cell>
          <cell r="V162">
            <v>7</v>
          </cell>
          <cell r="W162">
            <v>8</v>
          </cell>
          <cell r="X162">
            <v>6</v>
          </cell>
          <cell r="Y162">
            <v>7</v>
          </cell>
          <cell r="Z162">
            <v>8</v>
          </cell>
          <cell r="AA162">
            <v>7</v>
          </cell>
          <cell r="AB162">
            <v>0</v>
          </cell>
          <cell r="AC162">
            <v>0</v>
          </cell>
          <cell r="AD162">
            <v>0</v>
          </cell>
          <cell r="AE162">
            <v>6</v>
          </cell>
          <cell r="AF162">
            <v>8</v>
          </cell>
          <cell r="AG162">
            <v>7</v>
          </cell>
          <cell r="AH162">
            <v>6</v>
          </cell>
          <cell r="AI162">
            <v>6</v>
          </cell>
          <cell r="AJ162">
            <v>6</v>
          </cell>
          <cell r="AK162">
            <v>20.5</v>
          </cell>
          <cell r="AL162">
            <v>0</v>
          </cell>
          <cell r="AM162">
            <v>0</v>
          </cell>
          <cell r="AN162">
            <v>0</v>
          </cell>
          <cell r="AO162">
            <v>0</v>
          </cell>
          <cell r="AP162">
            <v>0</v>
          </cell>
          <cell r="AQ162">
            <v>0</v>
          </cell>
          <cell r="AR162">
            <v>0</v>
          </cell>
          <cell r="AS162">
            <v>0</v>
          </cell>
          <cell r="AT162">
            <v>0</v>
          </cell>
          <cell r="AU162">
            <v>20.5</v>
          </cell>
          <cell r="AV162" t="e">
            <v>#REF!</v>
          </cell>
          <cell r="AW162">
            <v>0</v>
          </cell>
          <cell r="BZ162">
            <v>0</v>
          </cell>
          <cell r="CA162">
            <v>0</v>
          </cell>
          <cell r="CE162">
            <v>0</v>
          </cell>
          <cell r="CF162">
            <v>20.5</v>
          </cell>
          <cell r="CG162" t="b">
            <v>1</v>
          </cell>
          <cell r="CH162">
            <v>0</v>
          </cell>
          <cell r="CI162">
            <v>164</v>
          </cell>
          <cell r="CJ162">
            <v>0</v>
          </cell>
          <cell r="CK162" t="str">
            <v>HTQ HỒ CHÍ MINH</v>
          </cell>
          <cell r="CM162">
            <v>0</v>
          </cell>
          <cell r="CN162">
            <v>0</v>
          </cell>
          <cell r="CO162">
            <v>164</v>
          </cell>
          <cell r="CP162">
            <v>0</v>
          </cell>
        </row>
        <row r="163">
          <cell r="F163" t="str">
            <v>OT</v>
          </cell>
          <cell r="AT163">
            <v>0</v>
          </cell>
          <cell r="AV163" t="e">
            <v>#REF!</v>
          </cell>
          <cell r="AW163">
            <v>0</v>
          </cell>
          <cell r="CK163" t="e">
            <v>#N/A</v>
          </cell>
        </row>
        <row r="164">
          <cell r="B164" t="str">
            <v>EQQ102418</v>
          </cell>
          <cell r="C164" t="str">
            <v>NGUYỄN ĐỨC HIỀN</v>
          </cell>
          <cell r="D164" t="str">
            <v>Fulltime</v>
          </cell>
          <cell r="F164" t="str">
            <v>Giờ LV</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t="str">
            <v>nghỉ</v>
          </cell>
          <cell r="AK164">
            <v>0</v>
          </cell>
          <cell r="AL164">
            <v>0</v>
          </cell>
          <cell r="AM164">
            <v>0</v>
          </cell>
          <cell r="AN164">
            <v>0</v>
          </cell>
          <cell r="AO164">
            <v>0</v>
          </cell>
          <cell r="AP164">
            <v>0</v>
          </cell>
          <cell r="AQ164">
            <v>0</v>
          </cell>
          <cell r="AR164">
            <v>0</v>
          </cell>
          <cell r="AS164">
            <v>0</v>
          </cell>
          <cell r="AT164">
            <v>0</v>
          </cell>
          <cell r="AU164">
            <v>0</v>
          </cell>
          <cell r="AV164" t="e">
            <v>#REF!</v>
          </cell>
          <cell r="AW164">
            <v>0</v>
          </cell>
          <cell r="BZ164">
            <v>0</v>
          </cell>
          <cell r="CA164">
            <v>0</v>
          </cell>
          <cell r="CE164">
            <v>0</v>
          </cell>
          <cell r="CF164">
            <v>0</v>
          </cell>
          <cell r="CG164" t="b">
            <v>1</v>
          </cell>
          <cell r="CH164">
            <v>0</v>
          </cell>
          <cell r="CI164">
            <v>0</v>
          </cell>
          <cell r="CJ164">
            <v>0</v>
          </cell>
          <cell r="CK164" t="e">
            <v>#N/A</v>
          </cell>
        </row>
        <row r="165">
          <cell r="F165" t="str">
            <v>OT</v>
          </cell>
          <cell r="AT165">
            <v>0</v>
          </cell>
          <cell r="AV165" t="e">
            <v>#REF!</v>
          </cell>
          <cell r="AW165">
            <v>0</v>
          </cell>
          <cell r="CK165" t="e">
            <v>#N/A</v>
          </cell>
        </row>
        <row r="166">
          <cell r="B166" t="str">
            <v>EQQ102448</v>
          </cell>
          <cell r="C166" t="str">
            <v>TRẦN LÊ TRÚC ANH</v>
          </cell>
          <cell r="D166" t="str">
            <v>Partime</v>
          </cell>
          <cell r="E166" t="str">
            <v>NHÂN VIÊN PHỤC VỤ</v>
          </cell>
          <cell r="F166" t="str">
            <v>Giờ LV</v>
          </cell>
          <cell r="G166">
            <v>7</v>
          </cell>
          <cell r="H166">
            <v>7</v>
          </cell>
          <cell r="I166">
            <v>6</v>
          </cell>
          <cell r="J166">
            <v>7</v>
          </cell>
          <cell r="K166">
            <v>6</v>
          </cell>
          <cell r="L166">
            <v>7</v>
          </cell>
          <cell r="M166">
            <v>6</v>
          </cell>
          <cell r="N166">
            <v>7</v>
          </cell>
          <cell r="O166">
            <v>7</v>
          </cell>
          <cell r="P166">
            <v>0</v>
          </cell>
          <cell r="Q166">
            <v>7</v>
          </cell>
          <cell r="R166">
            <v>6</v>
          </cell>
          <cell r="S166">
            <v>7</v>
          </cell>
          <cell r="T166">
            <v>7</v>
          </cell>
          <cell r="U166">
            <v>6</v>
          </cell>
          <cell r="V166">
            <v>7</v>
          </cell>
          <cell r="W166">
            <v>0</v>
          </cell>
          <cell r="X166">
            <v>7</v>
          </cell>
          <cell r="Y166">
            <v>7</v>
          </cell>
          <cell r="Z166">
            <v>0</v>
          </cell>
          <cell r="AA166">
            <v>0</v>
          </cell>
          <cell r="AB166">
            <v>7</v>
          </cell>
          <cell r="AC166">
            <v>7</v>
          </cell>
          <cell r="AD166">
            <v>7</v>
          </cell>
          <cell r="AE166">
            <v>7</v>
          </cell>
          <cell r="AF166">
            <v>7</v>
          </cell>
          <cell r="AG166">
            <v>7</v>
          </cell>
          <cell r="AH166">
            <v>0</v>
          </cell>
          <cell r="AI166">
            <v>7</v>
          </cell>
          <cell r="AJ166">
            <v>7</v>
          </cell>
          <cell r="AK166">
            <v>21.25</v>
          </cell>
          <cell r="AL166">
            <v>0</v>
          </cell>
          <cell r="AM166">
            <v>0</v>
          </cell>
          <cell r="AN166">
            <v>0</v>
          </cell>
          <cell r="AO166">
            <v>0</v>
          </cell>
          <cell r="AP166">
            <v>0</v>
          </cell>
          <cell r="AQ166">
            <v>0</v>
          </cell>
          <cell r="AR166">
            <v>0</v>
          </cell>
          <cell r="AS166">
            <v>0</v>
          </cell>
          <cell r="AT166">
            <v>0</v>
          </cell>
          <cell r="AU166">
            <v>21.25</v>
          </cell>
          <cell r="AV166" t="e">
            <v>#REF!</v>
          </cell>
          <cell r="AW166">
            <v>0</v>
          </cell>
          <cell r="BZ166">
            <v>0</v>
          </cell>
          <cell r="CA166">
            <v>0</v>
          </cell>
          <cell r="CE166">
            <v>0</v>
          </cell>
          <cell r="CF166">
            <v>21.25</v>
          </cell>
          <cell r="CG166" t="b">
            <v>1</v>
          </cell>
          <cell r="CH166">
            <v>0</v>
          </cell>
          <cell r="CI166">
            <v>170</v>
          </cell>
          <cell r="CJ166">
            <v>0</v>
          </cell>
          <cell r="CK166" t="str">
            <v>HTQ HỒ CHÍ MINH</v>
          </cell>
          <cell r="CM166">
            <v>0</v>
          </cell>
          <cell r="CN166">
            <v>0</v>
          </cell>
          <cell r="CO166">
            <v>170</v>
          </cell>
          <cell r="CP166">
            <v>0</v>
          </cell>
        </row>
        <row r="167">
          <cell r="F167" t="str">
            <v>OT</v>
          </cell>
          <cell r="AT167">
            <v>0</v>
          </cell>
          <cell r="AV167" t="e">
            <v>#REF!</v>
          </cell>
          <cell r="AW167">
            <v>0</v>
          </cell>
          <cell r="CK167" t="e">
            <v>#N/A</v>
          </cell>
        </row>
        <row r="168">
          <cell r="B168" t="str">
            <v>EQQ102499</v>
          </cell>
          <cell r="C168" t="str">
            <v>TRẦN HỮU DƯ</v>
          </cell>
          <cell r="D168" t="str">
            <v>Partime</v>
          </cell>
          <cell r="E168" t="str">
            <v>NHÂN VIÊN PHỤC VỤ</v>
          </cell>
          <cell r="F168" t="str">
            <v>Giờ LV</v>
          </cell>
          <cell r="G168">
            <v>6</v>
          </cell>
          <cell r="H168">
            <v>0</v>
          </cell>
          <cell r="I168">
            <v>7</v>
          </cell>
          <cell r="J168">
            <v>7</v>
          </cell>
          <cell r="K168">
            <v>7</v>
          </cell>
          <cell r="L168">
            <v>6</v>
          </cell>
          <cell r="M168">
            <v>7</v>
          </cell>
          <cell r="N168">
            <v>7</v>
          </cell>
          <cell r="O168">
            <v>0</v>
          </cell>
          <cell r="P168">
            <v>6</v>
          </cell>
          <cell r="Q168">
            <v>7</v>
          </cell>
          <cell r="R168">
            <v>8</v>
          </cell>
          <cell r="S168">
            <v>6</v>
          </cell>
          <cell r="T168">
            <v>8</v>
          </cell>
          <cell r="U168">
            <v>8</v>
          </cell>
          <cell r="V168">
            <v>0</v>
          </cell>
          <cell r="W168">
            <v>8</v>
          </cell>
          <cell r="X168">
            <v>8</v>
          </cell>
          <cell r="Y168">
            <v>7</v>
          </cell>
          <cell r="Z168">
            <v>6</v>
          </cell>
          <cell r="AA168">
            <v>8</v>
          </cell>
          <cell r="AB168">
            <v>6</v>
          </cell>
          <cell r="AC168">
            <v>0</v>
          </cell>
          <cell r="AD168">
            <v>7</v>
          </cell>
          <cell r="AE168">
            <v>8</v>
          </cell>
          <cell r="AF168">
            <v>7</v>
          </cell>
          <cell r="AG168">
            <v>6</v>
          </cell>
          <cell r="AH168">
            <v>6</v>
          </cell>
          <cell r="AI168">
            <v>7</v>
          </cell>
          <cell r="AJ168">
            <v>8</v>
          </cell>
          <cell r="AK168">
            <v>22.75</v>
          </cell>
          <cell r="AL168">
            <v>0</v>
          </cell>
          <cell r="AM168">
            <v>0</v>
          </cell>
          <cell r="AN168">
            <v>0</v>
          </cell>
          <cell r="AO168">
            <v>0</v>
          </cell>
          <cell r="AP168">
            <v>0</v>
          </cell>
          <cell r="AQ168">
            <v>0</v>
          </cell>
          <cell r="AR168">
            <v>0</v>
          </cell>
          <cell r="AS168">
            <v>0</v>
          </cell>
          <cell r="AT168">
            <v>0</v>
          </cell>
          <cell r="AU168">
            <v>22.75</v>
          </cell>
          <cell r="AV168" t="e">
            <v>#REF!</v>
          </cell>
          <cell r="AW168">
            <v>0</v>
          </cell>
          <cell r="BZ168">
            <v>0</v>
          </cell>
          <cell r="CA168">
            <v>0</v>
          </cell>
          <cell r="CE168">
            <v>0</v>
          </cell>
          <cell r="CF168">
            <v>22.75</v>
          </cell>
          <cell r="CG168" t="b">
            <v>1</v>
          </cell>
          <cell r="CH168">
            <v>0</v>
          </cell>
          <cell r="CI168">
            <v>182</v>
          </cell>
          <cell r="CJ168">
            <v>0</v>
          </cell>
          <cell r="CK168" t="str">
            <v>HTQ HỒ CHÍ MINH</v>
          </cell>
          <cell r="CM168">
            <v>0</v>
          </cell>
          <cell r="CN168">
            <v>0</v>
          </cell>
          <cell r="CO168">
            <v>182</v>
          </cell>
          <cell r="CP168">
            <v>0</v>
          </cell>
        </row>
        <row r="169">
          <cell r="F169" t="str">
            <v>OT</v>
          </cell>
          <cell r="AT169">
            <v>0</v>
          </cell>
          <cell r="AV169" t="e">
            <v>#REF!</v>
          </cell>
          <cell r="AW169">
            <v>0</v>
          </cell>
          <cell r="CK169" t="e">
            <v>#N/A</v>
          </cell>
        </row>
        <row r="170">
          <cell r="C170" t="str">
            <v>44 CỬU LONG</v>
          </cell>
          <cell r="F170" t="str">
            <v>Giờ LV</v>
          </cell>
          <cell r="AK170">
            <v>0</v>
          </cell>
          <cell r="AL170">
            <v>0</v>
          </cell>
          <cell r="AM170">
            <v>0</v>
          </cell>
          <cell r="AN170">
            <v>0</v>
          </cell>
          <cell r="AO170">
            <v>0</v>
          </cell>
          <cell r="AP170">
            <v>0</v>
          </cell>
          <cell r="AQ170">
            <v>0</v>
          </cell>
          <cell r="AR170">
            <v>0</v>
          </cell>
          <cell r="AS170">
            <v>0</v>
          </cell>
          <cell r="AT170">
            <v>0</v>
          </cell>
          <cell r="AU170">
            <v>0</v>
          </cell>
          <cell r="AV170" t="e">
            <v>#REF!</v>
          </cell>
          <cell r="AW170">
            <v>0</v>
          </cell>
          <cell r="BZ170">
            <v>0</v>
          </cell>
          <cell r="CA170">
            <v>0</v>
          </cell>
          <cell r="CE170">
            <v>0</v>
          </cell>
          <cell r="CF170">
            <v>0</v>
          </cell>
          <cell r="CG170" t="b">
            <v>1</v>
          </cell>
          <cell r="CH170">
            <v>0</v>
          </cell>
          <cell r="CI170">
            <v>0</v>
          </cell>
          <cell r="CJ170">
            <v>0</v>
          </cell>
          <cell r="CK170" t="e">
            <v>#N/A</v>
          </cell>
        </row>
        <row r="171">
          <cell r="F171" t="str">
            <v>OT</v>
          </cell>
          <cell r="AT171">
            <v>0</v>
          </cell>
          <cell r="AV171" t="e">
            <v>#REF!</v>
          </cell>
          <cell r="AW171">
            <v>0</v>
          </cell>
          <cell r="CK171" t="e">
            <v>#N/A</v>
          </cell>
        </row>
        <row r="172">
          <cell r="B172" t="str">
            <v>EQQ100486</v>
          </cell>
          <cell r="C172" t="str">
            <v>LỤC VŨ MINH</v>
          </cell>
          <cell r="D172" t="str">
            <v>Fulltime</v>
          </cell>
          <cell r="E172" t="str">
            <v>NHÂN VIÊN PHA CHẾ</v>
          </cell>
          <cell r="F172" t="str">
            <v>Giờ LV</v>
          </cell>
          <cell r="G172" t="str">
            <v>off</v>
          </cell>
          <cell r="H172">
            <v>8</v>
          </cell>
          <cell r="I172">
            <v>8</v>
          </cell>
          <cell r="J172">
            <v>8</v>
          </cell>
          <cell r="K172">
            <v>8</v>
          </cell>
          <cell r="L172">
            <v>8</v>
          </cell>
          <cell r="M172">
            <v>8</v>
          </cell>
          <cell r="N172" t="str">
            <v>pa</v>
          </cell>
          <cell r="O172" t="str">
            <v>pa</v>
          </cell>
          <cell r="P172">
            <v>8</v>
          </cell>
          <cell r="Q172">
            <v>8</v>
          </cell>
          <cell r="R172">
            <v>8</v>
          </cell>
          <cell r="S172">
            <v>8</v>
          </cell>
          <cell r="T172">
            <v>8</v>
          </cell>
          <cell r="U172">
            <v>8</v>
          </cell>
          <cell r="V172" t="str">
            <v>off</v>
          </cell>
          <cell r="W172">
            <v>8</v>
          </cell>
          <cell r="X172">
            <v>8</v>
          </cell>
          <cell r="Y172" t="str">
            <v>off</v>
          </cell>
          <cell r="Z172">
            <v>8</v>
          </cell>
          <cell r="AA172">
            <v>8</v>
          </cell>
          <cell r="AB172">
            <v>8</v>
          </cell>
          <cell r="AC172">
            <v>8</v>
          </cell>
          <cell r="AD172">
            <v>8</v>
          </cell>
          <cell r="AE172">
            <v>8</v>
          </cell>
          <cell r="AF172">
            <v>8</v>
          </cell>
          <cell r="AG172">
            <v>8</v>
          </cell>
          <cell r="AH172">
            <v>8</v>
          </cell>
          <cell r="AI172" t="str">
            <v>off</v>
          </cell>
          <cell r="AJ172">
            <v>8</v>
          </cell>
          <cell r="AK172">
            <v>24</v>
          </cell>
          <cell r="AL172">
            <v>0</v>
          </cell>
          <cell r="AM172">
            <v>4</v>
          </cell>
          <cell r="AN172">
            <v>0</v>
          </cell>
          <cell r="AO172">
            <v>2</v>
          </cell>
          <cell r="AP172">
            <v>0</v>
          </cell>
          <cell r="AQ172">
            <v>0</v>
          </cell>
          <cell r="AR172">
            <v>0</v>
          </cell>
          <cell r="AS172">
            <v>0</v>
          </cell>
          <cell r="AT172">
            <v>0</v>
          </cell>
          <cell r="AU172">
            <v>26</v>
          </cell>
          <cell r="AV172" t="e">
            <v>#REF!</v>
          </cell>
          <cell r="AW172">
            <v>0</v>
          </cell>
          <cell r="BZ172">
            <v>24</v>
          </cell>
          <cell r="CA172">
            <v>2</v>
          </cell>
          <cell r="CE172">
            <v>0</v>
          </cell>
          <cell r="CF172">
            <v>26</v>
          </cell>
          <cell r="CG172" t="b">
            <v>1</v>
          </cell>
          <cell r="CH172">
            <v>24</v>
          </cell>
          <cell r="CI172">
            <v>0</v>
          </cell>
          <cell r="CJ172">
            <v>0</v>
          </cell>
          <cell r="CK172" t="str">
            <v>HTQ HỒ CHÍ MINH</v>
          </cell>
          <cell r="CM172">
            <v>24</v>
          </cell>
          <cell r="CN172">
            <v>2</v>
          </cell>
          <cell r="CO172">
            <v>0</v>
          </cell>
          <cell r="CP172">
            <v>0</v>
          </cell>
        </row>
        <row r="173">
          <cell r="F173" t="str">
            <v>OT</v>
          </cell>
          <cell r="AT173">
            <v>0</v>
          </cell>
          <cell r="AV173" t="e">
            <v>#REF!</v>
          </cell>
          <cell r="AW173">
            <v>0</v>
          </cell>
          <cell r="CK173" t="e">
            <v>#N/A</v>
          </cell>
        </row>
        <row r="174">
          <cell r="B174" t="str">
            <v>EQQ101518</v>
          </cell>
          <cell r="C174" t="str">
            <v>PHẠM TRẦN KHOA NGUYÊN</v>
          </cell>
          <cell r="D174" t="str">
            <v>Fulltime</v>
          </cell>
          <cell r="E174" t="str">
            <v>TRƯỞNG CA</v>
          </cell>
          <cell r="F174" t="str">
            <v>Giờ LV</v>
          </cell>
          <cell r="G174" t="str">
            <v>pa</v>
          </cell>
          <cell r="H174" t="str">
            <v>pa</v>
          </cell>
          <cell r="I174">
            <v>8</v>
          </cell>
          <cell r="J174">
            <v>8</v>
          </cell>
          <cell r="K174">
            <v>8</v>
          </cell>
          <cell r="L174" t="str">
            <v>off</v>
          </cell>
          <cell r="M174">
            <v>8</v>
          </cell>
          <cell r="N174">
            <v>8</v>
          </cell>
          <cell r="O174">
            <v>8</v>
          </cell>
          <cell r="P174">
            <v>8</v>
          </cell>
          <cell r="Q174">
            <v>8</v>
          </cell>
          <cell r="R174">
            <v>8</v>
          </cell>
          <cell r="S174" t="str">
            <v>off</v>
          </cell>
          <cell r="T174">
            <v>8</v>
          </cell>
          <cell r="U174">
            <v>8</v>
          </cell>
          <cell r="V174">
            <v>8</v>
          </cell>
          <cell r="W174">
            <v>8</v>
          </cell>
          <cell r="X174">
            <v>8</v>
          </cell>
          <cell r="Y174">
            <v>8</v>
          </cell>
          <cell r="Z174" t="str">
            <v>off</v>
          </cell>
          <cell r="AA174">
            <v>8</v>
          </cell>
          <cell r="AB174">
            <v>8</v>
          </cell>
          <cell r="AC174">
            <v>8</v>
          </cell>
          <cell r="AD174">
            <v>8</v>
          </cell>
          <cell r="AE174">
            <v>8</v>
          </cell>
          <cell r="AF174">
            <v>8</v>
          </cell>
          <cell r="AG174" t="str">
            <v>off</v>
          </cell>
          <cell r="AH174">
            <v>8</v>
          </cell>
          <cell r="AI174">
            <v>8</v>
          </cell>
          <cell r="AJ174">
            <v>8</v>
          </cell>
          <cell r="AK174">
            <v>24</v>
          </cell>
          <cell r="AL174">
            <v>0</v>
          </cell>
          <cell r="AM174">
            <v>4</v>
          </cell>
          <cell r="AN174">
            <v>0</v>
          </cell>
          <cell r="AO174">
            <v>2</v>
          </cell>
          <cell r="AP174">
            <v>0</v>
          </cell>
          <cell r="AQ174">
            <v>0</v>
          </cell>
          <cell r="AR174">
            <v>0</v>
          </cell>
          <cell r="AS174">
            <v>0</v>
          </cell>
          <cell r="AT174">
            <v>0</v>
          </cell>
          <cell r="AU174">
            <v>26</v>
          </cell>
          <cell r="AV174" t="e">
            <v>#REF!</v>
          </cell>
          <cell r="AW174">
            <v>0</v>
          </cell>
          <cell r="BZ174">
            <v>24</v>
          </cell>
          <cell r="CA174">
            <v>2</v>
          </cell>
          <cell r="CE174">
            <v>0</v>
          </cell>
          <cell r="CF174">
            <v>26</v>
          </cell>
          <cell r="CG174" t="b">
            <v>1</v>
          </cell>
          <cell r="CH174">
            <v>24</v>
          </cell>
          <cell r="CI174">
            <v>0</v>
          </cell>
          <cell r="CJ174">
            <v>0</v>
          </cell>
          <cell r="CK174" t="str">
            <v>HTQ HỒ CHÍ MINH</v>
          </cell>
          <cell r="CM174">
            <v>24</v>
          </cell>
          <cell r="CN174">
            <v>2</v>
          </cell>
          <cell r="CO174">
            <v>0</v>
          </cell>
          <cell r="CP174">
            <v>0</v>
          </cell>
        </row>
        <row r="175">
          <cell r="F175" t="str">
            <v>OT</v>
          </cell>
          <cell r="AT175">
            <v>0</v>
          </cell>
          <cell r="AV175" t="e">
            <v>#REF!</v>
          </cell>
          <cell r="AW175">
            <v>0</v>
          </cell>
          <cell r="CK175" t="e">
            <v>#N/A</v>
          </cell>
        </row>
        <row r="176">
          <cell r="B176" t="str">
            <v>EQQ101799</v>
          </cell>
          <cell r="C176" t="str">
            <v>NGUYỄN THỤY THÙY TRANG</v>
          </cell>
          <cell r="D176" t="str">
            <v>Fulltime</v>
          </cell>
          <cell r="E176" t="str">
            <v>NHÂN VIÊN PHỤC VỤ</v>
          </cell>
          <cell r="F176" t="str">
            <v>Giờ LV</v>
          </cell>
          <cell r="G176">
            <v>8</v>
          </cell>
          <cell r="H176">
            <v>8</v>
          </cell>
          <cell r="I176">
            <v>8</v>
          </cell>
          <cell r="J176">
            <v>8</v>
          </cell>
          <cell r="K176">
            <v>6</v>
          </cell>
          <cell r="L176">
            <v>8</v>
          </cell>
          <cell r="M176" t="str">
            <v>off</v>
          </cell>
          <cell r="N176">
            <v>8</v>
          </cell>
          <cell r="O176">
            <v>8</v>
          </cell>
          <cell r="P176" t="str">
            <v>off</v>
          </cell>
          <cell r="Q176">
            <v>8</v>
          </cell>
          <cell r="R176">
            <v>5</v>
          </cell>
          <cell r="S176">
            <v>8</v>
          </cell>
          <cell r="T176">
            <v>5</v>
          </cell>
          <cell r="U176">
            <v>8</v>
          </cell>
          <cell r="V176">
            <v>8</v>
          </cell>
          <cell r="W176" t="str">
            <v>pa</v>
          </cell>
          <cell r="X176" t="str">
            <v>pa</v>
          </cell>
          <cell r="Y176">
            <v>8</v>
          </cell>
          <cell r="Z176">
            <v>8</v>
          </cell>
          <cell r="AA176" t="str">
            <v>off</v>
          </cell>
          <cell r="AB176">
            <v>8</v>
          </cell>
          <cell r="AC176">
            <v>8</v>
          </cell>
          <cell r="AD176">
            <v>8</v>
          </cell>
          <cell r="AE176">
            <v>4</v>
          </cell>
          <cell r="AF176">
            <v>8</v>
          </cell>
          <cell r="AG176">
            <v>8</v>
          </cell>
          <cell r="AH176" t="str">
            <v>off</v>
          </cell>
          <cell r="AI176">
            <v>8</v>
          </cell>
          <cell r="AJ176">
            <v>8</v>
          </cell>
          <cell r="AK176">
            <v>22.5</v>
          </cell>
          <cell r="AL176">
            <v>0</v>
          </cell>
          <cell r="AM176">
            <v>4</v>
          </cell>
          <cell r="AN176">
            <v>0</v>
          </cell>
          <cell r="AO176">
            <v>2</v>
          </cell>
          <cell r="AP176">
            <v>0</v>
          </cell>
          <cell r="AQ176">
            <v>0</v>
          </cell>
          <cell r="AR176">
            <v>0</v>
          </cell>
          <cell r="AS176">
            <v>0</v>
          </cell>
          <cell r="AT176">
            <v>0</v>
          </cell>
          <cell r="AU176">
            <v>24.5</v>
          </cell>
          <cell r="AV176" t="e">
            <v>#REF!</v>
          </cell>
          <cell r="AW176">
            <v>0</v>
          </cell>
          <cell r="BZ176">
            <v>22.5</v>
          </cell>
          <cell r="CA176">
            <v>2</v>
          </cell>
          <cell r="CE176">
            <v>0</v>
          </cell>
          <cell r="CF176">
            <v>24.5</v>
          </cell>
          <cell r="CG176" t="b">
            <v>1</v>
          </cell>
          <cell r="CH176">
            <v>22.5</v>
          </cell>
          <cell r="CI176">
            <v>0</v>
          </cell>
          <cell r="CJ176">
            <v>0</v>
          </cell>
          <cell r="CK176" t="str">
            <v>HTQ HỒ CHÍ MINH</v>
          </cell>
          <cell r="CM176">
            <v>22.5</v>
          </cell>
          <cell r="CN176">
            <v>2</v>
          </cell>
          <cell r="CO176">
            <v>0</v>
          </cell>
          <cell r="CP176">
            <v>0</v>
          </cell>
        </row>
        <row r="177">
          <cell r="F177" t="str">
            <v>OT</v>
          </cell>
          <cell r="AT177">
            <v>0</v>
          </cell>
          <cell r="AV177" t="e">
            <v>#REF!</v>
          </cell>
          <cell r="AW177">
            <v>0</v>
          </cell>
          <cell r="CK177" t="e">
            <v>#N/A</v>
          </cell>
        </row>
        <row r="178">
          <cell r="B178" t="str">
            <v>EQQ100719</v>
          </cell>
          <cell r="C178" t="str">
            <v>NGUYỄN THỊ HỒNG</v>
          </cell>
          <cell r="D178" t="str">
            <v>Fulltime</v>
          </cell>
          <cell r="E178" t="str">
            <v>QUYỀN QUẢN LÝ QUÁN</v>
          </cell>
          <cell r="F178" t="str">
            <v>Giờ LV</v>
          </cell>
          <cell r="G178">
            <v>8</v>
          </cell>
          <cell r="H178">
            <v>8</v>
          </cell>
          <cell r="I178">
            <v>8</v>
          </cell>
          <cell r="J178">
            <v>8</v>
          </cell>
          <cell r="K178" t="str">
            <v>off</v>
          </cell>
          <cell r="L178">
            <v>8</v>
          </cell>
          <cell r="M178">
            <v>8</v>
          </cell>
          <cell r="N178">
            <v>8</v>
          </cell>
          <cell r="O178">
            <v>8</v>
          </cell>
          <cell r="P178">
            <v>8</v>
          </cell>
          <cell r="Q178">
            <v>8</v>
          </cell>
          <cell r="R178" t="str">
            <v>off</v>
          </cell>
          <cell r="S178">
            <v>8</v>
          </cell>
          <cell r="T178">
            <v>8</v>
          </cell>
          <cell r="U178">
            <v>8</v>
          </cell>
          <cell r="V178">
            <v>8</v>
          </cell>
          <cell r="W178">
            <v>8</v>
          </cell>
          <cell r="X178">
            <v>8</v>
          </cell>
          <cell r="Y178" t="str">
            <v>off</v>
          </cell>
          <cell r="Z178">
            <v>8</v>
          </cell>
          <cell r="AA178">
            <v>8</v>
          </cell>
          <cell r="AB178">
            <v>8</v>
          </cell>
          <cell r="AC178">
            <v>8</v>
          </cell>
          <cell r="AD178">
            <v>8</v>
          </cell>
          <cell r="AE178">
            <v>8</v>
          </cell>
          <cell r="AF178" t="str">
            <v>off</v>
          </cell>
          <cell r="AG178">
            <v>8</v>
          </cell>
          <cell r="AH178">
            <v>8</v>
          </cell>
          <cell r="AI178">
            <v>8</v>
          </cell>
          <cell r="AJ178">
            <v>8</v>
          </cell>
          <cell r="AK178">
            <v>26</v>
          </cell>
          <cell r="AL178">
            <v>0</v>
          </cell>
          <cell r="AM178">
            <v>4</v>
          </cell>
          <cell r="AN178">
            <v>0</v>
          </cell>
          <cell r="AO178">
            <v>0</v>
          </cell>
          <cell r="AP178">
            <v>0</v>
          </cell>
          <cell r="AQ178">
            <v>0</v>
          </cell>
          <cell r="AR178">
            <v>0</v>
          </cell>
          <cell r="AS178">
            <v>0</v>
          </cell>
          <cell r="AT178">
            <v>0</v>
          </cell>
          <cell r="AU178">
            <v>26</v>
          </cell>
          <cell r="AV178" t="e">
            <v>#REF!</v>
          </cell>
          <cell r="AW178">
            <v>0</v>
          </cell>
          <cell r="BZ178">
            <v>26</v>
          </cell>
          <cell r="CA178">
            <v>0</v>
          </cell>
          <cell r="CE178">
            <v>0</v>
          </cell>
          <cell r="CF178">
            <v>26</v>
          </cell>
          <cell r="CG178" t="b">
            <v>1</v>
          </cell>
          <cell r="CH178">
            <v>26</v>
          </cell>
          <cell r="CI178">
            <v>0</v>
          </cell>
          <cell r="CJ178">
            <v>0</v>
          </cell>
          <cell r="CK178" t="str">
            <v>HTQ HỒ CHÍ MINH</v>
          </cell>
          <cell r="CM178">
            <v>26</v>
          </cell>
          <cell r="CN178">
            <v>0</v>
          </cell>
          <cell r="CO178">
            <v>0</v>
          </cell>
          <cell r="CP178">
            <v>0</v>
          </cell>
        </row>
        <row r="179">
          <cell r="F179" t="str">
            <v>OT</v>
          </cell>
          <cell r="AT179">
            <v>0</v>
          </cell>
          <cell r="AV179" t="e">
            <v>#REF!</v>
          </cell>
          <cell r="AW179">
            <v>0</v>
          </cell>
          <cell r="CK179" t="e">
            <v>#N/A</v>
          </cell>
        </row>
        <row r="180">
          <cell r="B180" t="str">
            <v>EQQ102463</v>
          </cell>
          <cell r="C180" t="str">
            <v>TRẦN THỊ PHƯỢNG HẰNG</v>
          </cell>
          <cell r="D180" t="str">
            <v>Partime</v>
          </cell>
          <cell r="E180" t="str">
            <v>NHÂN VIÊN PHỤC VỤ</v>
          </cell>
          <cell r="F180" t="str">
            <v>Giờ LV</v>
          </cell>
          <cell r="G180">
            <v>8</v>
          </cell>
          <cell r="H180" t="str">
            <v>off</v>
          </cell>
          <cell r="I180" t="str">
            <v>off</v>
          </cell>
          <cell r="J180" t="str">
            <v>off</v>
          </cell>
          <cell r="K180" t="str">
            <v>off</v>
          </cell>
          <cell r="L180" t="str">
            <v>off</v>
          </cell>
          <cell r="M180" t="str">
            <v>off</v>
          </cell>
          <cell r="N180" t="str">
            <v>off</v>
          </cell>
          <cell r="O180" t="str">
            <v>off</v>
          </cell>
          <cell r="P180" t="str">
            <v>off</v>
          </cell>
          <cell r="Q180" t="str">
            <v>off</v>
          </cell>
          <cell r="R180" t="str">
            <v>off</v>
          </cell>
          <cell r="S180" t="str">
            <v>off</v>
          </cell>
          <cell r="T180" t="str">
            <v>off</v>
          </cell>
          <cell r="U180" t="str">
            <v>off</v>
          </cell>
          <cell r="V180" t="str">
            <v>off</v>
          </cell>
          <cell r="W180" t="str">
            <v>off</v>
          </cell>
          <cell r="X180" t="str">
            <v>off</v>
          </cell>
          <cell r="Y180" t="str">
            <v>off</v>
          </cell>
          <cell r="Z180" t="str">
            <v>off</v>
          </cell>
          <cell r="AA180" t="str">
            <v>off</v>
          </cell>
          <cell r="AB180" t="str">
            <v>off</v>
          </cell>
          <cell r="AC180" t="str">
            <v>off</v>
          </cell>
          <cell r="AD180" t="str">
            <v>off</v>
          </cell>
          <cell r="AE180" t="str">
            <v>off</v>
          </cell>
          <cell r="AF180" t="str">
            <v>off</v>
          </cell>
          <cell r="AG180" t="str">
            <v>off</v>
          </cell>
          <cell r="AH180" t="str">
            <v>off</v>
          </cell>
          <cell r="AI180" t="str">
            <v>off</v>
          </cell>
          <cell r="AJ180" t="str">
            <v>off</v>
          </cell>
          <cell r="AK180">
            <v>1</v>
          </cell>
          <cell r="AL180">
            <v>0</v>
          </cell>
          <cell r="AM180">
            <v>29</v>
          </cell>
          <cell r="AN180">
            <v>0</v>
          </cell>
          <cell r="AO180">
            <v>0</v>
          </cell>
          <cell r="AP180">
            <v>0</v>
          </cell>
          <cell r="AQ180">
            <v>0</v>
          </cell>
          <cell r="AR180">
            <v>0</v>
          </cell>
          <cell r="AS180">
            <v>0</v>
          </cell>
          <cell r="AT180">
            <v>0</v>
          </cell>
          <cell r="AU180">
            <v>1</v>
          </cell>
          <cell r="AV180" t="e">
            <v>#REF!</v>
          </cell>
          <cell r="AW180">
            <v>0</v>
          </cell>
          <cell r="BZ180">
            <v>0</v>
          </cell>
          <cell r="CA180">
            <v>0</v>
          </cell>
          <cell r="CE180">
            <v>0</v>
          </cell>
          <cell r="CF180">
            <v>1</v>
          </cell>
          <cell r="CG180" t="b">
            <v>1</v>
          </cell>
          <cell r="CH180">
            <v>0</v>
          </cell>
          <cell r="CI180">
            <v>8</v>
          </cell>
          <cell r="CJ180">
            <v>0</v>
          </cell>
          <cell r="CK180" t="str">
            <v>HTQ HỒ CHÍ MINH</v>
          </cell>
          <cell r="CM180">
            <v>0</v>
          </cell>
          <cell r="CN180">
            <v>0</v>
          </cell>
          <cell r="CO180">
            <v>8</v>
          </cell>
          <cell r="CP180">
            <v>0</v>
          </cell>
        </row>
        <row r="181">
          <cell r="F181" t="str">
            <v>OT</v>
          </cell>
          <cell r="AT181">
            <v>0</v>
          </cell>
          <cell r="AV181" t="e">
            <v>#REF!</v>
          </cell>
          <cell r="AW181">
            <v>0</v>
          </cell>
          <cell r="CK181" t="e">
            <v>#N/A</v>
          </cell>
        </row>
        <row r="182">
          <cell r="B182" t="str">
            <v>EQQ101999</v>
          </cell>
          <cell r="C182" t="str">
            <v>LÊ ĐÌNH NGỌC ÁNH</v>
          </cell>
          <cell r="D182" t="str">
            <v>Fulltime</v>
          </cell>
          <cell r="E182" t="str">
            <v>NHÂN VIÊN PHỤC VỤ</v>
          </cell>
          <cell r="F182" t="str">
            <v>Giờ LV</v>
          </cell>
          <cell r="G182">
            <v>4</v>
          </cell>
          <cell r="H182">
            <v>5</v>
          </cell>
          <cell r="I182">
            <v>5</v>
          </cell>
          <cell r="J182" t="str">
            <v>off</v>
          </cell>
          <cell r="K182">
            <v>5</v>
          </cell>
          <cell r="L182">
            <v>5</v>
          </cell>
          <cell r="M182">
            <v>5</v>
          </cell>
          <cell r="N182">
            <v>4</v>
          </cell>
          <cell r="O182">
            <v>5</v>
          </cell>
          <cell r="P182">
            <v>4</v>
          </cell>
          <cell r="Q182" t="str">
            <v>off</v>
          </cell>
          <cell r="R182">
            <v>8</v>
          </cell>
          <cell r="S182">
            <v>5</v>
          </cell>
          <cell r="T182" t="str">
            <v>off</v>
          </cell>
          <cell r="U182">
            <v>5</v>
          </cell>
          <cell r="V182">
            <v>5</v>
          </cell>
          <cell r="W182">
            <v>5</v>
          </cell>
          <cell r="X182" t="str">
            <v>off</v>
          </cell>
          <cell r="Y182">
            <v>8</v>
          </cell>
          <cell r="Z182">
            <v>5</v>
          </cell>
          <cell r="AA182">
            <v>4</v>
          </cell>
          <cell r="AB182">
            <v>5</v>
          </cell>
          <cell r="AC182">
            <v>5</v>
          </cell>
          <cell r="AD182">
            <v>5</v>
          </cell>
          <cell r="AE182" t="str">
            <v>off</v>
          </cell>
          <cell r="AF182">
            <v>7</v>
          </cell>
          <cell r="AG182">
            <v>5</v>
          </cell>
          <cell r="AH182">
            <v>5</v>
          </cell>
          <cell r="AI182">
            <v>5</v>
          </cell>
          <cell r="AJ182">
            <v>5</v>
          </cell>
          <cell r="AK182">
            <v>16.125</v>
          </cell>
          <cell r="AL182">
            <v>0.75</v>
          </cell>
          <cell r="AM182">
            <v>5</v>
          </cell>
          <cell r="AN182">
            <v>0</v>
          </cell>
          <cell r="AO182">
            <v>0</v>
          </cell>
          <cell r="AP182">
            <v>0</v>
          </cell>
          <cell r="AQ182">
            <v>0</v>
          </cell>
          <cell r="AR182">
            <v>0</v>
          </cell>
          <cell r="AS182">
            <v>0</v>
          </cell>
          <cell r="AT182">
            <v>0</v>
          </cell>
          <cell r="AU182">
            <v>16.875</v>
          </cell>
          <cell r="AV182" t="e">
            <v>#REF!</v>
          </cell>
          <cell r="AW182">
            <v>0</v>
          </cell>
          <cell r="BZ182">
            <v>16.125</v>
          </cell>
          <cell r="CA182">
            <v>0</v>
          </cell>
          <cell r="CE182">
            <v>0</v>
          </cell>
          <cell r="CF182">
            <v>16.875</v>
          </cell>
          <cell r="CG182" t="b">
            <v>1</v>
          </cell>
          <cell r="CH182">
            <v>16.125</v>
          </cell>
          <cell r="CI182">
            <v>0</v>
          </cell>
          <cell r="CJ182">
            <v>6</v>
          </cell>
          <cell r="CK182" t="str">
            <v>HTQ HỒ CHÍ MINH</v>
          </cell>
          <cell r="CM182">
            <v>16.125</v>
          </cell>
          <cell r="CN182">
            <v>0</v>
          </cell>
          <cell r="CO182">
            <v>0</v>
          </cell>
          <cell r="CP182">
            <v>0</v>
          </cell>
        </row>
        <row r="183">
          <cell r="F183" t="str">
            <v>OT</v>
          </cell>
          <cell r="Y183">
            <v>6</v>
          </cell>
          <cell r="AT183">
            <v>0</v>
          </cell>
          <cell r="AV183" t="e">
            <v>#REF!</v>
          </cell>
          <cell r="AW183">
            <v>0</v>
          </cell>
          <cell r="CK183" t="e">
            <v>#N/A</v>
          </cell>
        </row>
        <row r="184">
          <cell r="B184" t="str">
            <v>EQQ102001</v>
          </cell>
          <cell r="C184" t="str">
            <v>NGUYỄN HOÀNG NHÂN</v>
          </cell>
          <cell r="D184" t="str">
            <v>Partime</v>
          </cell>
          <cell r="E184" t="str">
            <v>NHÂN VIÊN PHỤC VỤ</v>
          </cell>
          <cell r="F184" t="str">
            <v>Giờ LV</v>
          </cell>
          <cell r="G184">
            <v>8</v>
          </cell>
          <cell r="H184">
            <v>8</v>
          </cell>
          <cell r="I184">
            <v>9</v>
          </cell>
          <cell r="J184">
            <v>8</v>
          </cell>
          <cell r="K184" t="str">
            <v>off</v>
          </cell>
          <cell r="L184">
            <v>8</v>
          </cell>
          <cell r="M184">
            <v>8</v>
          </cell>
          <cell r="N184">
            <v>8</v>
          </cell>
          <cell r="O184">
            <v>9</v>
          </cell>
          <cell r="P184">
            <v>8</v>
          </cell>
          <cell r="Q184">
            <v>8</v>
          </cell>
          <cell r="R184">
            <v>8</v>
          </cell>
          <cell r="S184">
            <v>8</v>
          </cell>
          <cell r="T184" t="str">
            <v>off</v>
          </cell>
          <cell r="U184">
            <v>8</v>
          </cell>
          <cell r="V184">
            <v>8</v>
          </cell>
          <cell r="W184">
            <v>8</v>
          </cell>
          <cell r="X184">
            <v>8</v>
          </cell>
          <cell r="Y184">
            <v>8</v>
          </cell>
          <cell r="Z184">
            <v>8</v>
          </cell>
          <cell r="AA184">
            <v>8</v>
          </cell>
          <cell r="AB184">
            <v>8</v>
          </cell>
          <cell r="AC184">
            <v>8</v>
          </cell>
          <cell r="AD184">
            <v>8</v>
          </cell>
          <cell r="AE184">
            <v>8</v>
          </cell>
          <cell r="AF184">
            <v>8</v>
          </cell>
          <cell r="AG184">
            <v>8</v>
          </cell>
          <cell r="AH184">
            <v>11</v>
          </cell>
          <cell r="AI184">
            <v>8</v>
          </cell>
          <cell r="AJ184">
            <v>8</v>
          </cell>
          <cell r="AK184">
            <v>28.625</v>
          </cell>
          <cell r="AL184">
            <v>0</v>
          </cell>
          <cell r="AM184">
            <v>2</v>
          </cell>
          <cell r="AN184">
            <v>0</v>
          </cell>
          <cell r="AO184">
            <v>0</v>
          </cell>
          <cell r="AP184">
            <v>0</v>
          </cell>
          <cell r="AQ184">
            <v>0</v>
          </cell>
          <cell r="AR184">
            <v>0</v>
          </cell>
          <cell r="AS184">
            <v>0</v>
          </cell>
          <cell r="AT184">
            <v>0</v>
          </cell>
          <cell r="AU184">
            <v>28.625</v>
          </cell>
          <cell r="AV184" t="e">
            <v>#REF!</v>
          </cell>
          <cell r="AW184">
            <v>0</v>
          </cell>
          <cell r="BZ184">
            <v>0</v>
          </cell>
          <cell r="CA184">
            <v>0</v>
          </cell>
          <cell r="CE184">
            <v>0</v>
          </cell>
          <cell r="CF184">
            <v>28.625</v>
          </cell>
          <cell r="CG184" t="b">
            <v>1</v>
          </cell>
          <cell r="CH184">
            <v>0</v>
          </cell>
          <cell r="CI184">
            <v>229</v>
          </cell>
          <cell r="CJ184">
            <v>0</v>
          </cell>
          <cell r="CK184" t="str">
            <v>HTQ HỒ CHÍ MINH</v>
          </cell>
          <cell r="CM184">
            <v>0</v>
          </cell>
          <cell r="CN184">
            <v>0</v>
          </cell>
          <cell r="CO184">
            <v>229</v>
          </cell>
          <cell r="CP184">
            <v>0</v>
          </cell>
        </row>
        <row r="185">
          <cell r="F185" t="str">
            <v>OT</v>
          </cell>
          <cell r="AT185">
            <v>0</v>
          </cell>
          <cell r="AV185" t="e">
            <v>#REF!</v>
          </cell>
          <cell r="AW185">
            <v>0</v>
          </cell>
          <cell r="CK185" t="e">
            <v>#N/A</v>
          </cell>
        </row>
        <row r="186">
          <cell r="B186" t="str">
            <v>EQQ102464</v>
          </cell>
          <cell r="C186" t="str">
            <v>LÊ THỊ THÙY LINH</v>
          </cell>
          <cell r="D186" t="str">
            <v>Partime</v>
          </cell>
          <cell r="E186" t="str">
            <v>NHÂN VIÊN PHỤC VỤ</v>
          </cell>
          <cell r="F186" t="str">
            <v>Giờ LV</v>
          </cell>
          <cell r="G186">
            <v>6</v>
          </cell>
          <cell r="H186" t="str">
            <v>off</v>
          </cell>
          <cell r="I186" t="str">
            <v>off</v>
          </cell>
          <cell r="J186">
            <v>8</v>
          </cell>
          <cell r="K186">
            <v>8</v>
          </cell>
          <cell r="L186">
            <v>8</v>
          </cell>
          <cell r="M186">
            <v>8</v>
          </cell>
          <cell r="N186">
            <v>8</v>
          </cell>
          <cell r="O186">
            <v>8</v>
          </cell>
          <cell r="P186" t="str">
            <v>off</v>
          </cell>
          <cell r="Q186" t="str">
            <v>off</v>
          </cell>
          <cell r="R186">
            <v>8</v>
          </cell>
          <cell r="S186">
            <v>8</v>
          </cell>
          <cell r="T186">
            <v>8</v>
          </cell>
          <cell r="U186" t="str">
            <v>off</v>
          </cell>
          <cell r="V186">
            <v>8</v>
          </cell>
          <cell r="W186" t="str">
            <v>off</v>
          </cell>
          <cell r="X186" t="str">
            <v>off</v>
          </cell>
          <cell r="Y186" t="str">
            <v>off</v>
          </cell>
          <cell r="Z186" t="str">
            <v>off</v>
          </cell>
          <cell r="AA186" t="str">
            <v>off</v>
          </cell>
          <cell r="AB186" t="str">
            <v>off</v>
          </cell>
          <cell r="AC186" t="str">
            <v>off</v>
          </cell>
          <cell r="AD186" t="str">
            <v>off</v>
          </cell>
          <cell r="AE186" t="str">
            <v>off</v>
          </cell>
          <cell r="AF186" t="str">
            <v>off</v>
          </cell>
          <cell r="AG186" t="str">
            <v>off</v>
          </cell>
          <cell r="AH186" t="str">
            <v>off</v>
          </cell>
          <cell r="AI186" t="str">
            <v>off</v>
          </cell>
          <cell r="AJ186" t="str">
            <v>off</v>
          </cell>
          <cell r="AK186">
            <v>10.75</v>
          </cell>
          <cell r="AL186">
            <v>0</v>
          </cell>
          <cell r="AM186">
            <v>19</v>
          </cell>
          <cell r="AN186">
            <v>0</v>
          </cell>
          <cell r="AO186">
            <v>0</v>
          </cell>
          <cell r="AP186">
            <v>0</v>
          </cell>
          <cell r="AQ186">
            <v>0</v>
          </cell>
          <cell r="AR186">
            <v>0</v>
          </cell>
          <cell r="AS186">
            <v>0</v>
          </cell>
          <cell r="AT186">
            <v>0</v>
          </cell>
          <cell r="AU186">
            <v>10.75</v>
          </cell>
          <cell r="AV186" t="e">
            <v>#REF!</v>
          </cell>
          <cell r="AW186">
            <v>0</v>
          </cell>
          <cell r="BZ186">
            <v>0</v>
          </cell>
          <cell r="CA186">
            <v>0</v>
          </cell>
          <cell r="CE186">
            <v>0</v>
          </cell>
          <cell r="CF186">
            <v>10.75</v>
          </cell>
          <cell r="CG186" t="b">
            <v>1</v>
          </cell>
          <cell r="CH186">
            <v>0</v>
          </cell>
          <cell r="CI186">
            <v>86</v>
          </cell>
          <cell r="CJ186">
            <v>0</v>
          </cell>
          <cell r="CK186" t="str">
            <v>HTQ HỒ CHÍ MINH</v>
          </cell>
          <cell r="CM186">
            <v>0</v>
          </cell>
          <cell r="CN186">
            <v>0</v>
          </cell>
          <cell r="CO186">
            <v>86</v>
          </cell>
          <cell r="CP186">
            <v>0</v>
          </cell>
        </row>
        <row r="187">
          <cell r="F187" t="str">
            <v>OT</v>
          </cell>
          <cell r="AT187">
            <v>0</v>
          </cell>
          <cell r="AV187" t="e">
            <v>#REF!</v>
          </cell>
          <cell r="AW187">
            <v>0</v>
          </cell>
          <cell r="CK187" t="e">
            <v>#N/A</v>
          </cell>
        </row>
        <row r="188">
          <cell r="B188" t="str">
            <v>EQQ102603</v>
          </cell>
          <cell r="C188" t="str">
            <v>VÕ THÀNH PHÁT</v>
          </cell>
          <cell r="D188" t="str">
            <v>Partime</v>
          </cell>
          <cell r="E188" t="str">
            <v>NHÂN VIÊN PHỤC VỤ</v>
          </cell>
          <cell r="F188" t="str">
            <v>Giờ LV</v>
          </cell>
          <cell r="G188" t="str">
            <v>off</v>
          </cell>
          <cell r="H188" t="str">
            <v>off</v>
          </cell>
          <cell r="I188">
            <v>8</v>
          </cell>
          <cell r="J188">
            <v>8</v>
          </cell>
          <cell r="K188">
            <v>13</v>
          </cell>
          <cell r="L188">
            <v>8</v>
          </cell>
          <cell r="M188">
            <v>6</v>
          </cell>
          <cell r="N188" t="str">
            <v>off</v>
          </cell>
          <cell r="O188" t="str">
            <v>off</v>
          </cell>
          <cell r="P188">
            <v>8</v>
          </cell>
          <cell r="Q188">
            <v>8</v>
          </cell>
          <cell r="R188">
            <v>8</v>
          </cell>
          <cell r="S188">
            <v>8</v>
          </cell>
          <cell r="T188">
            <v>8</v>
          </cell>
          <cell r="U188" t="str">
            <v>off</v>
          </cell>
          <cell r="V188" t="str">
            <v>off</v>
          </cell>
          <cell r="W188">
            <v>8</v>
          </cell>
          <cell r="X188">
            <v>8</v>
          </cell>
          <cell r="Y188">
            <v>8</v>
          </cell>
          <cell r="Z188">
            <v>8</v>
          </cell>
          <cell r="AA188">
            <v>8</v>
          </cell>
          <cell r="AB188" t="str">
            <v>off</v>
          </cell>
          <cell r="AC188" t="str">
            <v>off</v>
          </cell>
          <cell r="AD188">
            <v>8</v>
          </cell>
          <cell r="AE188">
            <v>8</v>
          </cell>
          <cell r="AF188">
            <v>8</v>
          </cell>
          <cell r="AG188">
            <v>8</v>
          </cell>
          <cell r="AH188">
            <v>6</v>
          </cell>
          <cell r="AI188" t="str">
            <v>off</v>
          </cell>
          <cell r="AJ188" t="str">
            <v>off</v>
          </cell>
          <cell r="AK188">
            <v>20.125</v>
          </cell>
          <cell r="AL188">
            <v>0</v>
          </cell>
          <cell r="AM188">
            <v>10</v>
          </cell>
          <cell r="AN188">
            <v>0</v>
          </cell>
          <cell r="AO188">
            <v>0</v>
          </cell>
          <cell r="AP188">
            <v>0</v>
          </cell>
          <cell r="AQ188">
            <v>0</v>
          </cell>
          <cell r="AR188">
            <v>0</v>
          </cell>
          <cell r="AS188">
            <v>0</v>
          </cell>
          <cell r="AT188">
            <v>0</v>
          </cell>
          <cell r="AU188">
            <v>20.125</v>
          </cell>
          <cell r="AV188" t="e">
            <v>#REF!</v>
          </cell>
          <cell r="AW188">
            <v>0</v>
          </cell>
          <cell r="BZ188">
            <v>0</v>
          </cell>
          <cell r="CA188">
            <v>0</v>
          </cell>
          <cell r="CE188">
            <v>0</v>
          </cell>
          <cell r="CF188">
            <v>20.125</v>
          </cell>
          <cell r="CG188" t="b">
            <v>1</v>
          </cell>
          <cell r="CH188">
            <v>0</v>
          </cell>
          <cell r="CI188">
            <v>161</v>
          </cell>
          <cell r="CJ188">
            <v>0</v>
          </cell>
          <cell r="CK188" t="str">
            <v>HTQ HỒ CHÍ MINH</v>
          </cell>
          <cell r="CM188">
            <v>0</v>
          </cell>
          <cell r="CN188">
            <v>0</v>
          </cell>
          <cell r="CO188">
            <v>161</v>
          </cell>
          <cell r="CP188">
            <v>0</v>
          </cell>
        </row>
        <row r="189">
          <cell r="F189" t="str">
            <v>OT</v>
          </cell>
          <cell r="AT189">
            <v>0</v>
          </cell>
          <cell r="AV189" t="e">
            <v>#REF!</v>
          </cell>
          <cell r="AW189">
            <v>0</v>
          </cell>
          <cell r="CK189" t="e">
            <v>#N/A</v>
          </cell>
        </row>
        <row r="190">
          <cell r="C190" t="str">
            <v>01 NGUYỄN THÔNG</v>
          </cell>
          <cell r="F190" t="str">
            <v>Giờ LV</v>
          </cell>
          <cell r="AK190">
            <v>0</v>
          </cell>
          <cell r="AL190">
            <v>0</v>
          </cell>
          <cell r="AM190">
            <v>0</v>
          </cell>
          <cell r="AN190">
            <v>0</v>
          </cell>
          <cell r="AO190">
            <v>0</v>
          </cell>
          <cell r="AP190">
            <v>0</v>
          </cell>
          <cell r="AQ190">
            <v>0</v>
          </cell>
          <cell r="AR190">
            <v>0</v>
          </cell>
          <cell r="AS190">
            <v>0</v>
          </cell>
          <cell r="AT190">
            <v>0</v>
          </cell>
          <cell r="AU190">
            <v>0</v>
          </cell>
          <cell r="AV190" t="e">
            <v>#REF!</v>
          </cell>
          <cell r="AW190">
            <v>0</v>
          </cell>
          <cell r="BZ190">
            <v>0</v>
          </cell>
          <cell r="CA190">
            <v>0</v>
          </cell>
          <cell r="CE190">
            <v>0</v>
          </cell>
          <cell r="CF190">
            <v>0</v>
          </cell>
          <cell r="CG190" t="b">
            <v>1</v>
          </cell>
          <cell r="CH190">
            <v>0</v>
          </cell>
          <cell r="CI190">
            <v>0</v>
          </cell>
          <cell r="CJ190">
            <v>0</v>
          </cell>
          <cell r="CK190" t="e">
            <v>#N/A</v>
          </cell>
        </row>
        <row r="191">
          <cell r="F191" t="str">
            <v>OT</v>
          </cell>
          <cell r="AT191">
            <v>0</v>
          </cell>
          <cell r="AV191" t="e">
            <v>#REF!</v>
          </cell>
          <cell r="AW191">
            <v>0</v>
          </cell>
          <cell r="CK191" t="e">
            <v>#N/A</v>
          </cell>
        </row>
        <row r="192">
          <cell r="B192" t="str">
            <v>EQQ100284</v>
          </cell>
          <cell r="C192" t="str">
            <v>DƯƠNG THỊ CHIỂU</v>
          </cell>
          <cell r="D192" t="str">
            <v>Fulltime</v>
          </cell>
          <cell r="E192" t="str">
            <v>NHÂN VIÊN BẾP</v>
          </cell>
          <cell r="F192" t="str">
            <v>Giờ LV</v>
          </cell>
          <cell r="G192">
            <v>8</v>
          </cell>
          <cell r="H192" t="str">
            <v>oth8</v>
          </cell>
          <cell r="I192" t="str">
            <v>OFF</v>
          </cell>
          <cell r="J192">
            <v>8</v>
          </cell>
          <cell r="K192">
            <v>8</v>
          </cell>
          <cell r="L192">
            <v>8</v>
          </cell>
          <cell r="M192">
            <v>8</v>
          </cell>
          <cell r="N192">
            <v>8</v>
          </cell>
          <cell r="O192">
            <v>8</v>
          </cell>
          <cell r="P192" t="str">
            <v>OFF</v>
          </cell>
          <cell r="Q192">
            <v>8</v>
          </cell>
          <cell r="R192">
            <v>8</v>
          </cell>
          <cell r="S192">
            <v>8</v>
          </cell>
          <cell r="T192">
            <v>8</v>
          </cell>
          <cell r="U192">
            <v>8</v>
          </cell>
          <cell r="V192">
            <v>8</v>
          </cell>
          <cell r="W192">
            <v>8</v>
          </cell>
          <cell r="X192" t="str">
            <v>OFF</v>
          </cell>
          <cell r="Y192" t="str">
            <v>oth8</v>
          </cell>
          <cell r="Z192">
            <v>8</v>
          </cell>
          <cell r="AA192">
            <v>8</v>
          </cell>
          <cell r="AB192" t="str">
            <v>oth8</v>
          </cell>
          <cell r="AC192">
            <v>8</v>
          </cell>
          <cell r="AD192" t="str">
            <v>OFF</v>
          </cell>
          <cell r="AE192" t="str">
            <v>PA</v>
          </cell>
          <cell r="AF192" t="str">
            <v>PA</v>
          </cell>
          <cell r="AG192">
            <v>8</v>
          </cell>
          <cell r="AH192">
            <v>8</v>
          </cell>
          <cell r="AI192">
            <v>8</v>
          </cell>
          <cell r="AJ192">
            <v>8</v>
          </cell>
          <cell r="AK192">
            <v>21</v>
          </cell>
          <cell r="AL192">
            <v>4</v>
          </cell>
          <cell r="AM192">
            <v>4</v>
          </cell>
          <cell r="AN192">
            <v>0</v>
          </cell>
          <cell r="AO192">
            <v>2</v>
          </cell>
          <cell r="AP192">
            <v>0</v>
          </cell>
          <cell r="AQ192">
            <v>0</v>
          </cell>
          <cell r="AR192">
            <v>0</v>
          </cell>
          <cell r="AS192">
            <v>0</v>
          </cell>
          <cell r="AT192">
            <v>3</v>
          </cell>
          <cell r="AU192">
            <v>30</v>
          </cell>
          <cell r="AV192" t="e">
            <v>#REF!</v>
          </cell>
          <cell r="AW192">
            <v>0</v>
          </cell>
          <cell r="BZ192">
            <v>24</v>
          </cell>
          <cell r="CA192">
            <v>2</v>
          </cell>
          <cell r="CE192">
            <v>0</v>
          </cell>
          <cell r="CF192">
            <v>30</v>
          </cell>
          <cell r="CG192" t="b">
            <v>1</v>
          </cell>
          <cell r="CH192">
            <v>21</v>
          </cell>
          <cell r="CI192">
            <v>0</v>
          </cell>
          <cell r="CJ192">
            <v>32</v>
          </cell>
          <cell r="CK192" t="str">
            <v>HTQ HỒ CHÍ MINH</v>
          </cell>
          <cell r="CM192">
            <v>24</v>
          </cell>
          <cell r="CN192">
            <v>2</v>
          </cell>
          <cell r="CO192">
            <v>0</v>
          </cell>
          <cell r="CP192">
            <v>0</v>
          </cell>
        </row>
        <row r="193">
          <cell r="F193" t="str">
            <v>OT</v>
          </cell>
          <cell r="I193">
            <v>8</v>
          </cell>
          <cell r="P193">
            <v>8</v>
          </cell>
          <cell r="X193">
            <v>8</v>
          </cell>
          <cell r="AD193">
            <v>8</v>
          </cell>
          <cell r="AT193">
            <v>0</v>
          </cell>
          <cell r="AV193" t="e">
            <v>#REF!</v>
          </cell>
          <cell r="AW193">
            <v>0</v>
          </cell>
          <cell r="CK193" t="e">
            <v>#N/A</v>
          </cell>
        </row>
        <row r="194">
          <cell r="B194" t="str">
            <v>EQQ100291</v>
          </cell>
          <cell r="C194" t="str">
            <v>VÕ THANH NHÂN</v>
          </cell>
          <cell r="D194" t="str">
            <v>Fulltime</v>
          </cell>
          <cell r="E194" t="str">
            <v>NHÂN VIÊN BẢO VỆ</v>
          </cell>
          <cell r="F194" t="str">
            <v>Giờ LV</v>
          </cell>
          <cell r="G194">
            <v>8</v>
          </cell>
          <cell r="H194">
            <v>8</v>
          </cell>
          <cell r="I194">
            <v>8</v>
          </cell>
          <cell r="J194">
            <v>8</v>
          </cell>
          <cell r="K194">
            <v>8</v>
          </cell>
          <cell r="L194">
            <v>8</v>
          </cell>
          <cell r="M194">
            <v>8</v>
          </cell>
          <cell r="N194">
            <v>8</v>
          </cell>
          <cell r="O194">
            <v>8</v>
          </cell>
          <cell r="P194">
            <v>8</v>
          </cell>
          <cell r="Q194">
            <v>8</v>
          </cell>
          <cell r="R194">
            <v>8</v>
          </cell>
          <cell r="S194">
            <v>8</v>
          </cell>
          <cell r="T194">
            <v>8</v>
          </cell>
          <cell r="U194">
            <v>8</v>
          </cell>
          <cell r="V194" t="str">
            <v>oth8</v>
          </cell>
          <cell r="W194" t="str">
            <v>oth8</v>
          </cell>
          <cell r="X194">
            <v>8</v>
          </cell>
          <cell r="Y194">
            <v>8</v>
          </cell>
          <cell r="Z194">
            <v>8</v>
          </cell>
          <cell r="AA194">
            <v>8</v>
          </cell>
          <cell r="AB194">
            <v>8</v>
          </cell>
          <cell r="AC194">
            <v>8</v>
          </cell>
          <cell r="AD194">
            <v>8</v>
          </cell>
          <cell r="AE194">
            <v>8</v>
          </cell>
          <cell r="AF194">
            <v>8</v>
          </cell>
          <cell r="AG194">
            <v>8</v>
          </cell>
          <cell r="AH194">
            <v>8</v>
          </cell>
          <cell r="AI194">
            <v>8</v>
          </cell>
          <cell r="AJ194">
            <v>8</v>
          </cell>
          <cell r="AK194">
            <v>28</v>
          </cell>
          <cell r="AL194">
            <v>0</v>
          </cell>
          <cell r="AM194">
            <v>0</v>
          </cell>
          <cell r="AN194">
            <v>0</v>
          </cell>
          <cell r="AO194">
            <v>0</v>
          </cell>
          <cell r="AP194">
            <v>0</v>
          </cell>
          <cell r="AQ194">
            <v>0</v>
          </cell>
          <cell r="AR194">
            <v>0</v>
          </cell>
          <cell r="AS194">
            <v>0</v>
          </cell>
          <cell r="AT194">
            <v>2</v>
          </cell>
          <cell r="AU194">
            <v>30</v>
          </cell>
          <cell r="AV194" t="e">
            <v>#REF!</v>
          </cell>
          <cell r="AW194">
            <v>0</v>
          </cell>
          <cell r="BZ194">
            <v>30</v>
          </cell>
          <cell r="CA194">
            <v>0</v>
          </cell>
          <cell r="CE194">
            <v>0</v>
          </cell>
          <cell r="CF194">
            <v>30</v>
          </cell>
          <cell r="CG194" t="b">
            <v>1</v>
          </cell>
          <cell r="CH194">
            <v>28</v>
          </cell>
          <cell r="CI194">
            <v>0</v>
          </cell>
          <cell r="CJ194">
            <v>0</v>
          </cell>
          <cell r="CK194" t="str">
            <v>HTQ HỒ CHÍ MINH</v>
          </cell>
          <cell r="CM194">
            <v>30</v>
          </cell>
          <cell r="CN194">
            <v>0</v>
          </cell>
          <cell r="CO194">
            <v>0</v>
          </cell>
          <cell r="CP194">
            <v>0</v>
          </cell>
        </row>
        <row r="195">
          <cell r="F195" t="str">
            <v>OT</v>
          </cell>
          <cell r="AT195">
            <v>0</v>
          </cell>
          <cell r="AV195" t="e">
            <v>#REF!</v>
          </cell>
          <cell r="AW195">
            <v>0</v>
          </cell>
          <cell r="CK195" t="e">
            <v>#N/A</v>
          </cell>
        </row>
        <row r="196">
          <cell r="B196" t="str">
            <v>EQQ100474</v>
          </cell>
          <cell r="C196" t="str">
            <v>LÊ MINH TRUNG</v>
          </cell>
          <cell r="D196" t="str">
            <v>Fulltime</v>
          </cell>
          <cell r="E196" t="str">
            <v>NHÂN VIÊN PHA CHẾ</v>
          </cell>
          <cell r="F196" t="str">
            <v>Giờ LV</v>
          </cell>
          <cell r="G196">
            <v>6.5</v>
          </cell>
          <cell r="H196">
            <v>6.5</v>
          </cell>
          <cell r="I196">
            <v>6.5</v>
          </cell>
          <cell r="J196">
            <v>6.5</v>
          </cell>
          <cell r="K196">
            <v>6.5</v>
          </cell>
          <cell r="L196" t="str">
            <v>OFF</v>
          </cell>
          <cell r="M196" t="str">
            <v>OFF</v>
          </cell>
          <cell r="N196" t="str">
            <v>OFF</v>
          </cell>
          <cell r="O196">
            <v>6.5</v>
          </cell>
          <cell r="P196">
            <v>6.5</v>
          </cell>
          <cell r="Q196">
            <v>6.5</v>
          </cell>
          <cell r="R196">
            <v>6.5</v>
          </cell>
          <cell r="S196">
            <v>6.5</v>
          </cell>
          <cell r="T196" t="str">
            <v>OFF</v>
          </cell>
          <cell r="U196">
            <v>6.5</v>
          </cell>
          <cell r="V196">
            <v>6.5</v>
          </cell>
          <cell r="W196">
            <v>6.5</v>
          </cell>
          <cell r="X196">
            <v>6.5</v>
          </cell>
          <cell r="Y196" t="str">
            <v>oth8</v>
          </cell>
          <cell r="Z196">
            <v>6.5</v>
          </cell>
          <cell r="AA196">
            <v>6.5</v>
          </cell>
          <cell r="AB196" t="str">
            <v>oth8</v>
          </cell>
          <cell r="AC196">
            <v>6.5</v>
          </cell>
          <cell r="AD196">
            <v>6.5</v>
          </cell>
          <cell r="AE196">
            <v>6.5</v>
          </cell>
          <cell r="AF196">
            <v>6.5</v>
          </cell>
          <cell r="AG196" t="str">
            <v>oth8</v>
          </cell>
          <cell r="AH196">
            <v>6.5</v>
          </cell>
          <cell r="AI196">
            <v>6.5</v>
          </cell>
          <cell r="AJ196">
            <v>6.5</v>
          </cell>
          <cell r="AK196">
            <v>18.6875</v>
          </cell>
          <cell r="AL196">
            <v>0</v>
          </cell>
          <cell r="AM196">
            <v>4</v>
          </cell>
          <cell r="AN196">
            <v>0</v>
          </cell>
          <cell r="AO196">
            <v>0</v>
          </cell>
          <cell r="AP196">
            <v>0</v>
          </cell>
          <cell r="AQ196">
            <v>0</v>
          </cell>
          <cell r="AR196">
            <v>0</v>
          </cell>
          <cell r="AS196">
            <v>0</v>
          </cell>
          <cell r="AT196">
            <v>3</v>
          </cell>
          <cell r="AU196">
            <v>21.6875</v>
          </cell>
          <cell r="AV196" t="e">
            <v>#REF!</v>
          </cell>
          <cell r="AW196">
            <v>0</v>
          </cell>
          <cell r="BZ196">
            <v>21.6875</v>
          </cell>
          <cell r="CA196">
            <v>0</v>
          </cell>
          <cell r="CE196">
            <v>0</v>
          </cell>
          <cell r="CF196">
            <v>21.6875</v>
          </cell>
          <cell r="CG196" t="b">
            <v>1</v>
          </cell>
          <cell r="CH196">
            <v>18.6875</v>
          </cell>
          <cell r="CI196">
            <v>0</v>
          </cell>
          <cell r="CJ196">
            <v>0</v>
          </cell>
          <cell r="CK196" t="str">
            <v>HTQ HỒ CHÍ MINH</v>
          </cell>
          <cell r="CM196">
            <v>21.6875</v>
          </cell>
          <cell r="CN196">
            <v>0</v>
          </cell>
          <cell r="CO196">
            <v>0</v>
          </cell>
          <cell r="CP196">
            <v>0</v>
          </cell>
        </row>
        <row r="197">
          <cell r="F197" t="str">
            <v>OT</v>
          </cell>
          <cell r="AT197">
            <v>0</v>
          </cell>
          <cell r="AV197" t="e">
            <v>#REF!</v>
          </cell>
          <cell r="AW197">
            <v>0</v>
          </cell>
          <cell r="CK197" t="e">
            <v>#N/A</v>
          </cell>
        </row>
        <row r="198">
          <cell r="B198" t="str">
            <v>EQQ100783</v>
          </cell>
          <cell r="C198" t="str">
            <v>PHẠM THỊ THANH SANG</v>
          </cell>
          <cell r="D198" t="str">
            <v>Fulltime</v>
          </cell>
          <cell r="E198" t="str">
            <v>NHÂN VIÊN PHA CHẾ</v>
          </cell>
          <cell r="F198" t="str">
            <v>Giờ LV</v>
          </cell>
          <cell r="G198">
            <v>8</v>
          </cell>
          <cell r="H198" t="str">
            <v>OFF</v>
          </cell>
          <cell r="I198">
            <v>8</v>
          </cell>
          <cell r="J198">
            <v>8</v>
          </cell>
          <cell r="K198">
            <v>8</v>
          </cell>
          <cell r="L198">
            <v>8</v>
          </cell>
          <cell r="M198">
            <v>8</v>
          </cell>
          <cell r="N198">
            <v>8</v>
          </cell>
          <cell r="O198" t="str">
            <v>OFF</v>
          </cell>
          <cell r="P198">
            <v>8</v>
          </cell>
          <cell r="Q198">
            <v>8</v>
          </cell>
          <cell r="R198">
            <v>8</v>
          </cell>
          <cell r="S198">
            <v>8</v>
          </cell>
          <cell r="T198">
            <v>8</v>
          </cell>
          <cell r="U198">
            <v>8</v>
          </cell>
          <cell r="V198" t="str">
            <v>OFF</v>
          </cell>
          <cell r="W198">
            <v>8</v>
          </cell>
          <cell r="X198">
            <v>8</v>
          </cell>
          <cell r="Y198">
            <v>8</v>
          </cell>
          <cell r="Z198">
            <v>8</v>
          </cell>
          <cell r="AA198">
            <v>8</v>
          </cell>
          <cell r="AB198">
            <v>8</v>
          </cell>
          <cell r="AC198" t="str">
            <v>OFF</v>
          </cell>
          <cell r="AD198">
            <v>8</v>
          </cell>
          <cell r="AE198">
            <v>8</v>
          </cell>
          <cell r="AF198">
            <v>8</v>
          </cell>
          <cell r="AG198">
            <v>8</v>
          </cell>
          <cell r="AH198">
            <v>8</v>
          </cell>
          <cell r="AI198">
            <v>8</v>
          </cell>
          <cell r="AJ198">
            <v>8</v>
          </cell>
          <cell r="AK198">
            <v>26</v>
          </cell>
          <cell r="AL198">
            <v>0</v>
          </cell>
          <cell r="AM198">
            <v>4</v>
          </cell>
          <cell r="AN198">
            <v>0</v>
          </cell>
          <cell r="AO198">
            <v>0</v>
          </cell>
          <cell r="AP198">
            <v>0</v>
          </cell>
          <cell r="AQ198">
            <v>0</v>
          </cell>
          <cell r="AR198">
            <v>0</v>
          </cell>
          <cell r="AS198">
            <v>0</v>
          </cell>
          <cell r="AT198">
            <v>0</v>
          </cell>
          <cell r="AU198">
            <v>26</v>
          </cell>
          <cell r="AV198" t="e">
            <v>#REF!</v>
          </cell>
          <cell r="AW198">
            <v>0</v>
          </cell>
          <cell r="BZ198">
            <v>26</v>
          </cell>
          <cell r="CA198">
            <v>0</v>
          </cell>
          <cell r="CE198">
            <v>0</v>
          </cell>
          <cell r="CF198">
            <v>26</v>
          </cell>
          <cell r="CG198" t="b">
            <v>1</v>
          </cell>
          <cell r="CH198">
            <v>26</v>
          </cell>
          <cell r="CI198">
            <v>0</v>
          </cell>
          <cell r="CJ198">
            <v>0</v>
          </cell>
          <cell r="CK198" t="str">
            <v>HTQ HỒ CHÍ MINH</v>
          </cell>
          <cell r="CM198">
            <v>26</v>
          </cell>
          <cell r="CN198">
            <v>0</v>
          </cell>
          <cell r="CO198">
            <v>0</v>
          </cell>
          <cell r="CP198">
            <v>0</v>
          </cell>
        </row>
        <row r="199">
          <cell r="F199" t="str">
            <v>OT</v>
          </cell>
          <cell r="AT199">
            <v>0</v>
          </cell>
          <cell r="AV199" t="e">
            <v>#REF!</v>
          </cell>
          <cell r="AW199">
            <v>0</v>
          </cell>
          <cell r="CK199" t="e">
            <v>#N/A</v>
          </cell>
        </row>
        <row r="200">
          <cell r="B200" t="str">
            <v>EQQ101041</v>
          </cell>
          <cell r="C200" t="str">
            <v>PHẠM VĂN CƯỜNG</v>
          </cell>
          <cell r="D200" t="str">
            <v>Fulltime</v>
          </cell>
          <cell r="E200" t="str">
            <v>QUYỀN QUẢN LÝ QUÁN</v>
          </cell>
          <cell r="F200" t="str">
            <v>Giờ LV</v>
          </cell>
          <cell r="G200">
            <v>8</v>
          </cell>
          <cell r="H200">
            <v>8</v>
          </cell>
          <cell r="I200">
            <v>8</v>
          </cell>
          <cell r="J200">
            <v>8</v>
          </cell>
          <cell r="K200" t="str">
            <v>OFF</v>
          </cell>
          <cell r="L200">
            <v>8</v>
          </cell>
          <cell r="M200">
            <v>8</v>
          </cell>
          <cell r="N200">
            <v>8</v>
          </cell>
          <cell r="O200">
            <v>8</v>
          </cell>
          <cell r="P200">
            <v>8</v>
          </cell>
          <cell r="Q200">
            <v>8</v>
          </cell>
          <cell r="R200" t="str">
            <v>OFF</v>
          </cell>
          <cell r="S200">
            <v>8</v>
          </cell>
          <cell r="T200">
            <v>8</v>
          </cell>
          <cell r="U200">
            <v>8</v>
          </cell>
          <cell r="V200">
            <v>8</v>
          </cell>
          <cell r="W200">
            <v>8</v>
          </cell>
          <cell r="X200">
            <v>8</v>
          </cell>
          <cell r="Y200" t="str">
            <v>OFF</v>
          </cell>
          <cell r="Z200">
            <v>8</v>
          </cell>
          <cell r="AA200">
            <v>8</v>
          </cell>
          <cell r="AB200">
            <v>8</v>
          </cell>
          <cell r="AC200">
            <v>8</v>
          </cell>
          <cell r="AD200">
            <v>8</v>
          </cell>
          <cell r="AE200">
            <v>8</v>
          </cell>
          <cell r="AF200" t="str">
            <v>OFF</v>
          </cell>
          <cell r="AG200">
            <v>8</v>
          </cell>
          <cell r="AH200">
            <v>8</v>
          </cell>
          <cell r="AI200">
            <v>8</v>
          </cell>
          <cell r="AJ200">
            <v>8</v>
          </cell>
          <cell r="AK200">
            <v>26</v>
          </cell>
          <cell r="AL200">
            <v>0</v>
          </cell>
          <cell r="AM200">
            <v>4</v>
          </cell>
          <cell r="AN200">
            <v>0</v>
          </cell>
          <cell r="AO200">
            <v>0</v>
          </cell>
          <cell r="AP200">
            <v>0</v>
          </cell>
          <cell r="AQ200">
            <v>0</v>
          </cell>
          <cell r="AR200">
            <v>0</v>
          </cell>
          <cell r="AS200">
            <v>0</v>
          </cell>
          <cell r="AT200">
            <v>0</v>
          </cell>
          <cell r="AU200">
            <v>26</v>
          </cell>
          <cell r="AV200" t="e">
            <v>#REF!</v>
          </cell>
          <cell r="AW200">
            <v>0</v>
          </cell>
          <cell r="BZ200">
            <v>26</v>
          </cell>
          <cell r="CA200">
            <v>0</v>
          </cell>
          <cell r="CE200">
            <v>0</v>
          </cell>
          <cell r="CF200">
            <v>26</v>
          </cell>
          <cell r="CG200" t="b">
            <v>1</v>
          </cell>
          <cell r="CH200">
            <v>26</v>
          </cell>
          <cell r="CI200">
            <v>0</v>
          </cell>
          <cell r="CJ200">
            <v>0</v>
          </cell>
          <cell r="CK200" t="str">
            <v>HTQ HỒ CHÍ MINH</v>
          </cell>
          <cell r="CM200">
            <v>26</v>
          </cell>
          <cell r="CN200">
            <v>0</v>
          </cell>
          <cell r="CO200">
            <v>0</v>
          </cell>
          <cell r="CP200">
            <v>0</v>
          </cell>
        </row>
        <row r="201">
          <cell r="F201" t="str">
            <v>OT</v>
          </cell>
          <cell r="AT201">
            <v>0</v>
          </cell>
          <cell r="AV201" t="e">
            <v>#REF!</v>
          </cell>
          <cell r="AW201">
            <v>0</v>
          </cell>
          <cell r="CK201" t="e">
            <v>#N/A</v>
          </cell>
        </row>
        <row r="202">
          <cell r="B202" t="str">
            <v>EQQ101380</v>
          </cell>
          <cell r="C202" t="str">
            <v>BÙI THANH TÚ</v>
          </cell>
          <cell r="D202" t="str">
            <v>Fulltime</v>
          </cell>
          <cell r="E202" t="str">
            <v>TRƯỞNG CA</v>
          </cell>
          <cell r="F202" t="str">
            <v>Giờ LV</v>
          </cell>
          <cell r="G202" t="str">
            <v>OFF</v>
          </cell>
          <cell r="H202">
            <v>8</v>
          </cell>
          <cell r="I202">
            <v>8</v>
          </cell>
          <cell r="J202" t="str">
            <v>OFF</v>
          </cell>
          <cell r="K202">
            <v>8</v>
          </cell>
          <cell r="L202">
            <v>8</v>
          </cell>
          <cell r="M202">
            <v>8</v>
          </cell>
          <cell r="N202">
            <v>8</v>
          </cell>
          <cell r="O202">
            <v>8</v>
          </cell>
          <cell r="P202">
            <v>8</v>
          </cell>
          <cell r="Q202" t="str">
            <v>OFF</v>
          </cell>
          <cell r="R202">
            <v>8</v>
          </cell>
          <cell r="S202">
            <v>8</v>
          </cell>
          <cell r="T202">
            <v>8</v>
          </cell>
          <cell r="U202">
            <v>8</v>
          </cell>
          <cell r="V202">
            <v>8</v>
          </cell>
          <cell r="W202">
            <v>8</v>
          </cell>
          <cell r="X202" t="str">
            <v>OFF</v>
          </cell>
          <cell r="Y202">
            <v>8</v>
          </cell>
          <cell r="Z202">
            <v>8</v>
          </cell>
          <cell r="AA202">
            <v>8</v>
          </cell>
          <cell r="AB202">
            <v>8</v>
          </cell>
          <cell r="AC202">
            <v>8</v>
          </cell>
          <cell r="AD202">
            <v>8</v>
          </cell>
          <cell r="AE202" t="str">
            <v>PA</v>
          </cell>
          <cell r="AF202">
            <v>8</v>
          </cell>
          <cell r="AG202">
            <v>8</v>
          </cell>
          <cell r="AH202">
            <v>8</v>
          </cell>
          <cell r="AI202" t="str">
            <v>PA</v>
          </cell>
          <cell r="AJ202">
            <v>8</v>
          </cell>
          <cell r="AK202">
            <v>24</v>
          </cell>
          <cell r="AL202">
            <v>0</v>
          </cell>
          <cell r="AM202">
            <v>4</v>
          </cell>
          <cell r="AN202">
            <v>0</v>
          </cell>
          <cell r="AO202">
            <v>2</v>
          </cell>
          <cell r="AP202">
            <v>0</v>
          </cell>
          <cell r="AQ202">
            <v>0</v>
          </cell>
          <cell r="AR202">
            <v>0</v>
          </cell>
          <cell r="AS202">
            <v>0</v>
          </cell>
          <cell r="AT202">
            <v>0</v>
          </cell>
          <cell r="AU202">
            <v>26</v>
          </cell>
          <cell r="AV202" t="e">
            <v>#REF!</v>
          </cell>
          <cell r="AW202">
            <v>0</v>
          </cell>
          <cell r="BZ202">
            <v>24</v>
          </cell>
          <cell r="CA202">
            <v>2</v>
          </cell>
          <cell r="CE202">
            <v>0</v>
          </cell>
          <cell r="CF202">
            <v>26</v>
          </cell>
          <cell r="CG202" t="b">
            <v>1</v>
          </cell>
          <cell r="CH202">
            <v>24</v>
          </cell>
          <cell r="CI202">
            <v>0</v>
          </cell>
          <cell r="CJ202">
            <v>0</v>
          </cell>
          <cell r="CK202" t="str">
            <v>HTQ HỒ CHÍ MINH</v>
          </cell>
          <cell r="CM202">
            <v>24</v>
          </cell>
          <cell r="CN202">
            <v>2</v>
          </cell>
          <cell r="CO202">
            <v>0</v>
          </cell>
          <cell r="CP202">
            <v>0</v>
          </cell>
        </row>
        <row r="203">
          <cell r="F203" t="str">
            <v>OT</v>
          </cell>
          <cell r="AT203">
            <v>0</v>
          </cell>
          <cell r="AV203" t="e">
            <v>#REF!</v>
          </cell>
          <cell r="AW203">
            <v>0</v>
          </cell>
          <cell r="CK203" t="e">
            <v>#N/A</v>
          </cell>
        </row>
        <row r="204">
          <cell r="B204" t="str">
            <v>EQQ101922</v>
          </cell>
          <cell r="C204" t="str">
            <v>NGUYỄN THANH VINH</v>
          </cell>
          <cell r="D204" t="str">
            <v>Fulltime</v>
          </cell>
          <cell r="E204" t="str">
            <v>NHÂN VIÊN PHỤC VỤ</v>
          </cell>
          <cell r="F204" t="str">
            <v>Giờ LV</v>
          </cell>
          <cell r="G204" t="str">
            <v>OFF</v>
          </cell>
          <cell r="H204">
            <v>8</v>
          </cell>
          <cell r="I204" t="str">
            <v>OFF</v>
          </cell>
          <cell r="J204">
            <v>8</v>
          </cell>
          <cell r="K204">
            <v>8</v>
          </cell>
          <cell r="L204">
            <v>8</v>
          </cell>
          <cell r="M204">
            <v>8</v>
          </cell>
          <cell r="N204">
            <v>8</v>
          </cell>
          <cell r="O204">
            <v>8</v>
          </cell>
          <cell r="P204" t="str">
            <v>OFF</v>
          </cell>
          <cell r="Q204">
            <v>8</v>
          </cell>
          <cell r="R204">
            <v>8</v>
          </cell>
          <cell r="S204" t="str">
            <v>OFF</v>
          </cell>
          <cell r="T204">
            <v>8</v>
          </cell>
          <cell r="U204">
            <v>8</v>
          </cell>
          <cell r="V204">
            <v>8</v>
          </cell>
          <cell r="W204">
            <v>8</v>
          </cell>
          <cell r="X204">
            <v>8</v>
          </cell>
          <cell r="Y204">
            <v>8</v>
          </cell>
          <cell r="Z204" t="str">
            <v>oth8</v>
          </cell>
          <cell r="AA204">
            <v>8</v>
          </cell>
          <cell r="AB204">
            <v>8</v>
          </cell>
          <cell r="AC204">
            <v>8</v>
          </cell>
          <cell r="AD204" t="str">
            <v>PA</v>
          </cell>
          <cell r="AE204">
            <v>8</v>
          </cell>
          <cell r="AF204">
            <v>8</v>
          </cell>
          <cell r="AG204" t="str">
            <v>PA</v>
          </cell>
          <cell r="AH204">
            <v>8</v>
          </cell>
          <cell r="AI204">
            <v>8</v>
          </cell>
          <cell r="AJ204">
            <v>8</v>
          </cell>
          <cell r="AK204">
            <v>23</v>
          </cell>
          <cell r="AL204">
            <v>1</v>
          </cell>
          <cell r="AM204">
            <v>4</v>
          </cell>
          <cell r="AN204">
            <v>0</v>
          </cell>
          <cell r="AO204">
            <v>2</v>
          </cell>
          <cell r="AP204">
            <v>0</v>
          </cell>
          <cell r="AQ204">
            <v>0</v>
          </cell>
          <cell r="AR204">
            <v>0</v>
          </cell>
          <cell r="AS204">
            <v>0</v>
          </cell>
          <cell r="AT204">
            <v>1</v>
          </cell>
          <cell r="AU204">
            <v>27</v>
          </cell>
          <cell r="AV204" t="e">
            <v>#REF!</v>
          </cell>
          <cell r="AW204">
            <v>0</v>
          </cell>
          <cell r="BZ204">
            <v>24</v>
          </cell>
          <cell r="CA204">
            <v>2</v>
          </cell>
          <cell r="CE204">
            <v>0</v>
          </cell>
          <cell r="CF204">
            <v>27</v>
          </cell>
          <cell r="CG204" t="b">
            <v>1</v>
          </cell>
          <cell r="CH204">
            <v>23</v>
          </cell>
          <cell r="CI204">
            <v>0</v>
          </cell>
          <cell r="CJ204">
            <v>8</v>
          </cell>
          <cell r="CK204" t="str">
            <v>HTQ HỒ CHÍ MINH</v>
          </cell>
          <cell r="CM204">
            <v>24</v>
          </cell>
          <cell r="CN204">
            <v>2</v>
          </cell>
          <cell r="CO204">
            <v>0</v>
          </cell>
          <cell r="CP204">
            <v>0</v>
          </cell>
        </row>
        <row r="205">
          <cell r="F205" t="str">
            <v>OT</v>
          </cell>
          <cell r="Y205">
            <v>8</v>
          </cell>
          <cell r="AT205">
            <v>0</v>
          </cell>
          <cell r="AV205" t="e">
            <v>#REF!</v>
          </cell>
          <cell r="AW205">
            <v>0</v>
          </cell>
          <cell r="CK205" t="e">
            <v>#N/A</v>
          </cell>
        </row>
        <row r="206">
          <cell r="B206" t="str">
            <v>EQQ102208</v>
          </cell>
          <cell r="C206" t="str">
            <v>NGUYỄN THỊ THANH TUYỀN</v>
          </cell>
          <cell r="D206" t="str">
            <v>Partime</v>
          </cell>
          <cell r="E206" t="str">
            <v>NHÂN VIÊN THU NGÂN</v>
          </cell>
          <cell r="F206" t="str">
            <v>Giờ LV</v>
          </cell>
          <cell r="G206">
            <v>8</v>
          </cell>
          <cell r="H206">
            <v>8</v>
          </cell>
          <cell r="I206">
            <v>8</v>
          </cell>
          <cell r="J206">
            <v>8</v>
          </cell>
          <cell r="K206" t="str">
            <v>OFF</v>
          </cell>
          <cell r="L206" t="str">
            <v>OFF</v>
          </cell>
          <cell r="M206">
            <v>8</v>
          </cell>
          <cell r="N206">
            <v>8</v>
          </cell>
          <cell r="O206">
            <v>8</v>
          </cell>
          <cell r="P206">
            <v>4</v>
          </cell>
          <cell r="Q206">
            <v>8</v>
          </cell>
          <cell r="R206" t="str">
            <v>oth8</v>
          </cell>
          <cell r="S206" t="str">
            <v>oth8</v>
          </cell>
          <cell r="T206" t="str">
            <v>oth8</v>
          </cell>
          <cell r="U206">
            <v>8</v>
          </cell>
          <cell r="V206">
            <v>8</v>
          </cell>
          <cell r="W206" t="str">
            <v>OFF</v>
          </cell>
          <cell r="X206">
            <v>8</v>
          </cell>
          <cell r="Y206">
            <v>8</v>
          </cell>
          <cell r="Z206">
            <v>8</v>
          </cell>
          <cell r="AA206">
            <v>8</v>
          </cell>
          <cell r="AB206">
            <v>8</v>
          </cell>
          <cell r="AC206">
            <v>8</v>
          </cell>
          <cell r="AD206">
            <v>8</v>
          </cell>
          <cell r="AE206">
            <v>8</v>
          </cell>
          <cell r="AF206" t="str">
            <v>OFF</v>
          </cell>
          <cell r="AG206">
            <v>8</v>
          </cell>
          <cell r="AH206">
            <v>8</v>
          </cell>
          <cell r="AI206">
            <v>8</v>
          </cell>
          <cell r="AJ206" t="str">
            <v>oth8</v>
          </cell>
          <cell r="AK206">
            <v>21.5</v>
          </cell>
          <cell r="AL206">
            <v>0</v>
          </cell>
          <cell r="AM206">
            <v>4</v>
          </cell>
          <cell r="AN206">
            <v>0</v>
          </cell>
          <cell r="AO206">
            <v>0</v>
          </cell>
          <cell r="AP206">
            <v>0</v>
          </cell>
          <cell r="AQ206">
            <v>0</v>
          </cell>
          <cell r="AR206">
            <v>0</v>
          </cell>
          <cell r="AS206">
            <v>0</v>
          </cell>
          <cell r="AT206">
            <v>4</v>
          </cell>
          <cell r="AU206">
            <v>25.5</v>
          </cell>
          <cell r="AV206" t="e">
            <v>#REF!</v>
          </cell>
          <cell r="AW206">
            <v>0</v>
          </cell>
          <cell r="BZ206">
            <v>0</v>
          </cell>
          <cell r="CA206">
            <v>0</v>
          </cell>
          <cell r="CE206">
            <v>0</v>
          </cell>
          <cell r="CF206">
            <v>25.5</v>
          </cell>
          <cell r="CG206" t="b">
            <v>1</v>
          </cell>
          <cell r="CH206">
            <v>0</v>
          </cell>
          <cell r="CI206">
            <v>204</v>
          </cell>
          <cell r="CJ206">
            <v>0</v>
          </cell>
          <cell r="CK206" t="str">
            <v>HTQ HỒ CHÍ MINH</v>
          </cell>
          <cell r="CM206">
            <v>0</v>
          </cell>
          <cell r="CN206">
            <v>0</v>
          </cell>
          <cell r="CO206">
            <v>204</v>
          </cell>
          <cell r="CP206">
            <v>0</v>
          </cell>
        </row>
        <row r="207">
          <cell r="F207" t="str">
            <v>OT</v>
          </cell>
          <cell r="AT207">
            <v>0</v>
          </cell>
          <cell r="AV207" t="e">
            <v>#REF!</v>
          </cell>
          <cell r="AW207">
            <v>0</v>
          </cell>
          <cell r="CK207" t="e">
            <v>#N/A</v>
          </cell>
        </row>
        <row r="208">
          <cell r="B208" t="str">
            <v>EQQ102384</v>
          </cell>
          <cell r="C208" t="str">
            <v>NGUYỄN THỊ KIM PHƯỚC</v>
          </cell>
          <cell r="D208" t="str">
            <v>Partime</v>
          </cell>
          <cell r="E208" t="str">
            <v>NHÂN VIÊN PHỤC VỤ</v>
          </cell>
          <cell r="F208" t="str">
            <v>Giờ LV</v>
          </cell>
          <cell r="G208">
            <v>8</v>
          </cell>
          <cell r="H208">
            <v>8</v>
          </cell>
          <cell r="I208">
            <v>8</v>
          </cell>
          <cell r="J208">
            <v>8</v>
          </cell>
          <cell r="K208">
            <v>8</v>
          </cell>
          <cell r="L208">
            <v>8</v>
          </cell>
          <cell r="M208" t="str">
            <v>OFF</v>
          </cell>
          <cell r="N208">
            <v>8</v>
          </cell>
          <cell r="O208">
            <v>8</v>
          </cell>
          <cell r="P208">
            <v>8</v>
          </cell>
          <cell r="Q208">
            <v>8</v>
          </cell>
          <cell r="R208">
            <v>8</v>
          </cell>
          <cell r="S208" t="str">
            <v>OFF</v>
          </cell>
          <cell r="T208">
            <v>8</v>
          </cell>
          <cell r="U208">
            <v>8</v>
          </cell>
          <cell r="V208">
            <v>8</v>
          </cell>
          <cell r="W208">
            <v>8</v>
          </cell>
          <cell r="X208">
            <v>8</v>
          </cell>
          <cell r="Y208" t="str">
            <v>oth8</v>
          </cell>
          <cell r="Z208">
            <v>8</v>
          </cell>
          <cell r="AA208" t="str">
            <v>oth8</v>
          </cell>
          <cell r="AB208">
            <v>8</v>
          </cell>
          <cell r="AC208">
            <v>8</v>
          </cell>
          <cell r="AD208">
            <v>8</v>
          </cell>
          <cell r="AE208">
            <v>8</v>
          </cell>
          <cell r="AF208">
            <v>8</v>
          </cell>
          <cell r="AG208">
            <v>8</v>
          </cell>
          <cell r="AH208" t="str">
            <v>oth8</v>
          </cell>
          <cell r="AI208">
            <v>8</v>
          </cell>
          <cell r="AJ208">
            <v>8</v>
          </cell>
          <cell r="AK208">
            <v>25</v>
          </cell>
          <cell r="AL208">
            <v>0</v>
          </cell>
          <cell r="AM208">
            <v>2</v>
          </cell>
          <cell r="AN208">
            <v>0</v>
          </cell>
          <cell r="AO208">
            <v>0</v>
          </cell>
          <cell r="AP208">
            <v>0</v>
          </cell>
          <cell r="AQ208">
            <v>0</v>
          </cell>
          <cell r="AR208">
            <v>0</v>
          </cell>
          <cell r="AS208">
            <v>0</v>
          </cell>
          <cell r="AT208">
            <v>3</v>
          </cell>
          <cell r="AU208">
            <v>28</v>
          </cell>
          <cell r="AV208" t="e">
            <v>#REF!</v>
          </cell>
          <cell r="AW208">
            <v>0</v>
          </cell>
          <cell r="BZ208">
            <v>0</v>
          </cell>
          <cell r="CA208">
            <v>0</v>
          </cell>
          <cell r="CE208">
            <v>0</v>
          </cell>
          <cell r="CF208">
            <v>28</v>
          </cell>
          <cell r="CG208" t="b">
            <v>1</v>
          </cell>
          <cell r="CH208">
            <v>0</v>
          </cell>
          <cell r="CI208">
            <v>224</v>
          </cell>
          <cell r="CJ208">
            <v>0</v>
          </cell>
          <cell r="CK208" t="str">
            <v>HTQ HỒ CHÍ MINH</v>
          </cell>
          <cell r="CM208">
            <v>0</v>
          </cell>
          <cell r="CN208">
            <v>0</v>
          </cell>
          <cell r="CO208">
            <v>224</v>
          </cell>
          <cell r="CP208">
            <v>0</v>
          </cell>
        </row>
        <row r="209">
          <cell r="F209" t="str">
            <v>OT</v>
          </cell>
          <cell r="AT209">
            <v>0</v>
          </cell>
          <cell r="AV209" t="e">
            <v>#REF!</v>
          </cell>
          <cell r="AW209">
            <v>0</v>
          </cell>
          <cell r="CK209" t="e">
            <v>#N/A</v>
          </cell>
        </row>
        <row r="210">
          <cell r="B210" t="str">
            <v>EQQ102757</v>
          </cell>
          <cell r="C210" t="str">
            <v>NGUYỄN KIM ĐIỀN</v>
          </cell>
          <cell r="D210" t="str">
            <v>Partime</v>
          </cell>
          <cell r="E210" t="str">
            <v>NHÂN VIÊN PHỤC VỤ</v>
          </cell>
          <cell r="F210" t="str">
            <v>Giờ LV</v>
          </cell>
          <cell r="G210">
            <v>8</v>
          </cell>
          <cell r="H210">
            <v>8</v>
          </cell>
          <cell r="I210">
            <v>8</v>
          </cell>
          <cell r="J210">
            <v>8</v>
          </cell>
          <cell r="K210">
            <v>8</v>
          </cell>
          <cell r="L210">
            <v>8</v>
          </cell>
          <cell r="M210">
            <v>8</v>
          </cell>
          <cell r="N210">
            <v>8</v>
          </cell>
          <cell r="O210">
            <v>6</v>
          </cell>
          <cell r="P210">
            <v>8</v>
          </cell>
          <cell r="Q210">
            <v>8</v>
          </cell>
          <cell r="R210" t="str">
            <v>OFF</v>
          </cell>
          <cell r="S210">
            <v>8</v>
          </cell>
          <cell r="T210" t="str">
            <v>OFF</v>
          </cell>
          <cell r="U210">
            <v>8</v>
          </cell>
          <cell r="V210">
            <v>8</v>
          </cell>
          <cell r="W210">
            <v>8</v>
          </cell>
          <cell r="X210">
            <v>8</v>
          </cell>
          <cell r="Y210">
            <v>8</v>
          </cell>
          <cell r="Z210">
            <v>8</v>
          </cell>
          <cell r="AA210">
            <v>8</v>
          </cell>
          <cell r="AB210">
            <v>8</v>
          </cell>
          <cell r="AC210">
            <v>5</v>
          </cell>
          <cell r="AD210">
            <v>5</v>
          </cell>
          <cell r="AE210" t="str">
            <v>OFF</v>
          </cell>
          <cell r="AF210">
            <v>8</v>
          </cell>
          <cell r="AG210">
            <v>8</v>
          </cell>
          <cell r="AH210">
            <v>5</v>
          </cell>
          <cell r="AI210">
            <v>8</v>
          </cell>
          <cell r="AJ210" t="str">
            <v>OFF</v>
          </cell>
          <cell r="AK210">
            <v>24.625</v>
          </cell>
          <cell r="AL210">
            <v>0</v>
          </cell>
          <cell r="AM210">
            <v>4</v>
          </cell>
          <cell r="AN210">
            <v>0</v>
          </cell>
          <cell r="AO210">
            <v>0</v>
          </cell>
          <cell r="AP210">
            <v>0</v>
          </cell>
          <cell r="AQ210">
            <v>0</v>
          </cell>
          <cell r="AR210">
            <v>0</v>
          </cell>
          <cell r="AS210">
            <v>0</v>
          </cell>
          <cell r="AT210">
            <v>0</v>
          </cell>
          <cell r="AU210">
            <v>24.625</v>
          </cell>
          <cell r="AV210" t="e">
            <v>#REF!</v>
          </cell>
          <cell r="AW210">
            <v>0</v>
          </cell>
          <cell r="BZ210">
            <v>0</v>
          </cell>
          <cell r="CA210">
            <v>0</v>
          </cell>
          <cell r="CE210">
            <v>0</v>
          </cell>
          <cell r="CF210">
            <v>24.625</v>
          </cell>
          <cell r="CG210" t="b">
            <v>1</v>
          </cell>
          <cell r="CH210">
            <v>0</v>
          </cell>
          <cell r="CI210">
            <v>197</v>
          </cell>
          <cell r="CJ210">
            <v>0</v>
          </cell>
          <cell r="CK210" t="str">
            <v>HTQ HỒ CHÍ MINH</v>
          </cell>
          <cell r="CM210">
            <v>0</v>
          </cell>
          <cell r="CN210">
            <v>0</v>
          </cell>
          <cell r="CO210">
            <v>197</v>
          </cell>
          <cell r="CP210">
            <v>0</v>
          </cell>
        </row>
        <row r="211">
          <cell r="F211" t="str">
            <v>OT</v>
          </cell>
          <cell r="AT211">
            <v>0</v>
          </cell>
          <cell r="AV211" t="e">
            <v>#REF!</v>
          </cell>
          <cell r="AW211">
            <v>0</v>
          </cell>
          <cell r="CK211" t="e">
            <v>#N/A</v>
          </cell>
        </row>
        <row r="212">
          <cell r="B212" t="str">
            <v>EQQ102772</v>
          </cell>
          <cell r="C212" t="str">
            <v>ĐINH TRỌNG TUẤN</v>
          </cell>
          <cell r="D212" t="str">
            <v>Partime</v>
          </cell>
          <cell r="F212" t="str">
            <v>Giờ LV</v>
          </cell>
          <cell r="G212" t="str">
            <v>ĐÃ NGHỈ VIỆC</v>
          </cell>
          <cell r="AK212">
            <v>0</v>
          </cell>
          <cell r="AL212">
            <v>0</v>
          </cell>
          <cell r="AM212">
            <v>0</v>
          </cell>
          <cell r="AN212">
            <v>0</v>
          </cell>
          <cell r="AO212">
            <v>0</v>
          </cell>
          <cell r="AP212">
            <v>0</v>
          </cell>
          <cell r="AQ212">
            <v>0</v>
          </cell>
          <cell r="AR212">
            <v>0</v>
          </cell>
          <cell r="AS212">
            <v>0</v>
          </cell>
          <cell r="AT212">
            <v>0</v>
          </cell>
          <cell r="AU212">
            <v>0</v>
          </cell>
          <cell r="AV212" t="e">
            <v>#REF!</v>
          </cell>
          <cell r="AW212">
            <v>0</v>
          </cell>
          <cell r="BZ212">
            <v>0</v>
          </cell>
          <cell r="CA212">
            <v>0</v>
          </cell>
          <cell r="CE212">
            <v>0</v>
          </cell>
          <cell r="CF212">
            <v>0</v>
          </cell>
          <cell r="CG212" t="b">
            <v>1</v>
          </cell>
          <cell r="CH212">
            <v>0</v>
          </cell>
          <cell r="CI212">
            <v>0</v>
          </cell>
          <cell r="CJ212">
            <v>0</v>
          </cell>
          <cell r="CK212" t="e">
            <v>#N/A</v>
          </cell>
        </row>
        <row r="213">
          <cell r="F213" t="str">
            <v>OT</v>
          </cell>
          <cell r="AT213">
            <v>0</v>
          </cell>
          <cell r="AV213" t="e">
            <v>#REF!</v>
          </cell>
          <cell r="AW213">
            <v>0</v>
          </cell>
          <cell r="CK213" t="e">
            <v>#N/A</v>
          </cell>
        </row>
        <row r="214">
          <cell r="B214" t="str">
            <v>EQQ102778</v>
          </cell>
          <cell r="C214" t="str">
            <v>THẠCH THỊ NGUYÊN THI</v>
          </cell>
          <cell r="D214" t="str">
            <v>Partime</v>
          </cell>
          <cell r="E214" t="str">
            <v>NHÂN VIÊN PHỤC VỤ</v>
          </cell>
          <cell r="F214" t="str">
            <v>Giờ LV</v>
          </cell>
          <cell r="G214">
            <v>8</v>
          </cell>
          <cell r="H214">
            <v>8</v>
          </cell>
          <cell r="I214">
            <v>8</v>
          </cell>
          <cell r="J214" t="str">
            <v>OFF</v>
          </cell>
          <cell r="K214">
            <v>8</v>
          </cell>
          <cell r="L214">
            <v>8</v>
          </cell>
          <cell r="M214">
            <v>8</v>
          </cell>
          <cell r="N214">
            <v>8</v>
          </cell>
          <cell r="O214">
            <v>8</v>
          </cell>
          <cell r="P214">
            <v>8</v>
          </cell>
          <cell r="Q214" t="str">
            <v>OFF</v>
          </cell>
          <cell r="R214">
            <v>8</v>
          </cell>
          <cell r="S214">
            <v>8</v>
          </cell>
          <cell r="T214">
            <v>8</v>
          </cell>
          <cell r="U214">
            <v>8</v>
          </cell>
          <cell r="V214">
            <v>8</v>
          </cell>
          <cell r="W214">
            <v>8</v>
          </cell>
          <cell r="X214" t="str">
            <v>OFF</v>
          </cell>
          <cell r="Y214">
            <v>8</v>
          </cell>
          <cell r="Z214">
            <v>8</v>
          </cell>
          <cell r="AA214">
            <v>8</v>
          </cell>
          <cell r="AB214">
            <v>8</v>
          </cell>
          <cell r="AC214">
            <v>8</v>
          </cell>
          <cell r="AD214">
            <v>8</v>
          </cell>
          <cell r="AE214">
            <v>8</v>
          </cell>
          <cell r="AF214" t="str">
            <v>OFF</v>
          </cell>
          <cell r="AG214">
            <v>8</v>
          </cell>
          <cell r="AH214">
            <v>8</v>
          </cell>
          <cell r="AI214" t="str">
            <v>OFF</v>
          </cell>
          <cell r="AJ214">
            <v>8</v>
          </cell>
          <cell r="AK214">
            <v>25</v>
          </cell>
          <cell r="AL214">
            <v>0</v>
          </cell>
          <cell r="AM214">
            <v>5</v>
          </cell>
          <cell r="AN214">
            <v>0</v>
          </cell>
          <cell r="AO214">
            <v>0</v>
          </cell>
          <cell r="AP214">
            <v>0</v>
          </cell>
          <cell r="AQ214">
            <v>0</v>
          </cell>
          <cell r="AR214">
            <v>0</v>
          </cell>
          <cell r="AS214">
            <v>0</v>
          </cell>
          <cell r="AT214">
            <v>0</v>
          </cell>
          <cell r="AU214">
            <v>25</v>
          </cell>
          <cell r="AV214" t="e">
            <v>#REF!</v>
          </cell>
          <cell r="AW214">
            <v>0</v>
          </cell>
          <cell r="BZ214">
            <v>0</v>
          </cell>
          <cell r="CA214">
            <v>0</v>
          </cell>
          <cell r="CE214">
            <v>0</v>
          </cell>
          <cell r="CF214">
            <v>25</v>
          </cell>
          <cell r="CG214" t="b">
            <v>1</v>
          </cell>
          <cell r="CH214">
            <v>0</v>
          </cell>
          <cell r="CI214">
            <v>200</v>
          </cell>
          <cell r="CJ214">
            <v>0</v>
          </cell>
          <cell r="CK214" t="str">
            <v>HTQ HỒ CHÍ MINH</v>
          </cell>
          <cell r="CM214">
            <v>0</v>
          </cell>
          <cell r="CN214">
            <v>0</v>
          </cell>
          <cell r="CO214">
            <v>200</v>
          </cell>
          <cell r="CP214">
            <v>0</v>
          </cell>
        </row>
        <row r="215">
          <cell r="F215" t="str">
            <v>OT</v>
          </cell>
          <cell r="AT215">
            <v>0</v>
          </cell>
          <cell r="AV215" t="e">
            <v>#REF!</v>
          </cell>
          <cell r="AW215">
            <v>0</v>
          </cell>
          <cell r="CK215" t="e">
            <v>#N/A</v>
          </cell>
        </row>
        <row r="216">
          <cell r="B216" t="str">
            <v>EQQ102903</v>
          </cell>
          <cell r="C216" t="str">
            <v>NGÔ QUỲNH ANH</v>
          </cell>
          <cell r="D216" t="str">
            <v>Partime</v>
          </cell>
          <cell r="E216" t="str">
            <v>NHÂN VIÊN PHỤC VỤ</v>
          </cell>
          <cell r="F216" t="str">
            <v>Giờ LV</v>
          </cell>
          <cell r="N216">
            <v>8</v>
          </cell>
          <cell r="O216">
            <v>8</v>
          </cell>
          <cell r="P216">
            <v>8</v>
          </cell>
          <cell r="Q216">
            <v>8</v>
          </cell>
          <cell r="R216">
            <v>8</v>
          </cell>
          <cell r="S216">
            <v>8</v>
          </cell>
          <cell r="T216">
            <v>8</v>
          </cell>
          <cell r="U216">
            <v>8</v>
          </cell>
          <cell r="V216">
            <v>8</v>
          </cell>
          <cell r="W216">
            <v>8</v>
          </cell>
          <cell r="X216">
            <v>8</v>
          </cell>
          <cell r="Y216">
            <v>8</v>
          </cell>
          <cell r="Z216" t="str">
            <v>OFF</v>
          </cell>
          <cell r="AA216" t="str">
            <v>OFF</v>
          </cell>
          <cell r="AB216">
            <v>8</v>
          </cell>
          <cell r="AC216">
            <v>8</v>
          </cell>
          <cell r="AD216">
            <v>8</v>
          </cell>
          <cell r="AE216">
            <v>8</v>
          </cell>
          <cell r="AF216">
            <v>8</v>
          </cell>
          <cell r="AG216">
            <v>8</v>
          </cell>
          <cell r="AH216">
            <v>8</v>
          </cell>
          <cell r="AI216">
            <v>8</v>
          </cell>
          <cell r="AJ216">
            <v>8</v>
          </cell>
          <cell r="AK216">
            <v>21</v>
          </cell>
          <cell r="AL216">
            <v>0</v>
          </cell>
          <cell r="AM216">
            <v>2</v>
          </cell>
          <cell r="AN216">
            <v>0</v>
          </cell>
          <cell r="AO216">
            <v>0</v>
          </cell>
          <cell r="AP216">
            <v>0</v>
          </cell>
          <cell r="AQ216">
            <v>0</v>
          </cell>
          <cell r="AR216">
            <v>0</v>
          </cell>
          <cell r="AS216">
            <v>0</v>
          </cell>
          <cell r="AT216">
            <v>0</v>
          </cell>
          <cell r="AU216">
            <v>21</v>
          </cell>
          <cell r="AV216" t="e">
            <v>#REF!</v>
          </cell>
          <cell r="AW216">
            <v>0</v>
          </cell>
          <cell r="BZ216">
            <v>0</v>
          </cell>
          <cell r="CA216">
            <v>0</v>
          </cell>
          <cell r="CE216">
            <v>0</v>
          </cell>
          <cell r="CF216">
            <v>21</v>
          </cell>
          <cell r="CG216" t="b">
            <v>1</v>
          </cell>
          <cell r="CH216">
            <v>0</v>
          </cell>
          <cell r="CI216">
            <v>168</v>
          </cell>
          <cell r="CJ216">
            <v>0</v>
          </cell>
          <cell r="CK216" t="str">
            <v>HTQ HỒ CHÍ MINH</v>
          </cell>
          <cell r="CM216">
            <v>0</v>
          </cell>
          <cell r="CN216">
            <v>0</v>
          </cell>
          <cell r="CO216">
            <v>168</v>
          </cell>
          <cell r="CP216">
            <v>0</v>
          </cell>
        </row>
        <row r="217">
          <cell r="F217" t="str">
            <v>OT</v>
          </cell>
          <cell r="AT217">
            <v>0</v>
          </cell>
          <cell r="AV217" t="e">
            <v>#REF!</v>
          </cell>
          <cell r="AW217">
            <v>0</v>
          </cell>
          <cell r="CK217" t="e">
            <v>#N/A</v>
          </cell>
        </row>
        <row r="218">
          <cell r="C218" t="str">
            <v>02 DƯƠNG ĐÌNH NGHỆ</v>
          </cell>
          <cell r="F218" t="str">
            <v>Giờ LV</v>
          </cell>
          <cell r="AK218">
            <v>0</v>
          </cell>
          <cell r="AL218">
            <v>0</v>
          </cell>
          <cell r="AM218">
            <v>0</v>
          </cell>
          <cell r="AN218">
            <v>0</v>
          </cell>
          <cell r="AO218">
            <v>0</v>
          </cell>
          <cell r="AP218">
            <v>0</v>
          </cell>
          <cell r="AQ218">
            <v>0</v>
          </cell>
          <cell r="AR218">
            <v>0</v>
          </cell>
          <cell r="AS218">
            <v>0</v>
          </cell>
          <cell r="AT218">
            <v>0</v>
          </cell>
          <cell r="AU218">
            <v>0</v>
          </cell>
          <cell r="AV218" t="e">
            <v>#REF!</v>
          </cell>
          <cell r="AW218">
            <v>0</v>
          </cell>
          <cell r="BZ218">
            <v>0</v>
          </cell>
          <cell r="CA218">
            <v>0</v>
          </cell>
          <cell r="CE218">
            <v>0</v>
          </cell>
          <cell r="CF218">
            <v>0</v>
          </cell>
          <cell r="CG218" t="b">
            <v>1</v>
          </cell>
          <cell r="CH218">
            <v>0</v>
          </cell>
          <cell r="CI218">
            <v>0</v>
          </cell>
          <cell r="CJ218">
            <v>0</v>
          </cell>
          <cell r="CK218" t="e">
            <v>#N/A</v>
          </cell>
        </row>
        <row r="219">
          <cell r="F219" t="str">
            <v>OT</v>
          </cell>
          <cell r="AT219">
            <v>0</v>
          </cell>
          <cell r="AV219" t="e">
            <v>#REF!</v>
          </cell>
          <cell r="AW219">
            <v>0</v>
          </cell>
          <cell r="CK219" t="e">
            <v>#N/A</v>
          </cell>
        </row>
        <row r="220">
          <cell r="B220" t="str">
            <v>EQQ100102</v>
          </cell>
          <cell r="C220" t="str">
            <v>NGUYỄN NGỌC PHÚC</v>
          </cell>
          <cell r="D220" t="str">
            <v>Fulltime</v>
          </cell>
          <cell r="E220" t="str">
            <v>QUYỀN QUẢN LÝ QUÁN</v>
          </cell>
          <cell r="F220" t="str">
            <v>Giờ LV</v>
          </cell>
          <cell r="G220">
            <v>8</v>
          </cell>
          <cell r="H220">
            <v>8</v>
          </cell>
          <cell r="I220">
            <v>8</v>
          </cell>
          <cell r="J220">
            <v>8</v>
          </cell>
          <cell r="K220" t="str">
            <v>off</v>
          </cell>
          <cell r="L220">
            <v>8</v>
          </cell>
          <cell r="M220">
            <v>8</v>
          </cell>
          <cell r="N220">
            <v>8</v>
          </cell>
          <cell r="O220">
            <v>8</v>
          </cell>
          <cell r="P220">
            <v>8</v>
          </cell>
          <cell r="Q220">
            <v>8</v>
          </cell>
          <cell r="R220" t="str">
            <v>off</v>
          </cell>
          <cell r="S220">
            <v>8</v>
          </cell>
          <cell r="T220">
            <v>8</v>
          </cell>
          <cell r="U220">
            <v>8</v>
          </cell>
          <cell r="V220">
            <v>8</v>
          </cell>
          <cell r="W220">
            <v>8</v>
          </cell>
          <cell r="X220">
            <v>8</v>
          </cell>
          <cell r="Y220" t="str">
            <v>off</v>
          </cell>
          <cell r="Z220">
            <v>8</v>
          </cell>
          <cell r="AA220">
            <v>8</v>
          </cell>
          <cell r="AB220">
            <v>8</v>
          </cell>
          <cell r="AC220">
            <v>8</v>
          </cell>
          <cell r="AD220">
            <v>8</v>
          </cell>
          <cell r="AE220">
            <v>8</v>
          </cell>
          <cell r="AF220" t="str">
            <v>off</v>
          </cell>
          <cell r="AG220">
            <v>8</v>
          </cell>
          <cell r="AH220">
            <v>8</v>
          </cell>
          <cell r="AI220">
            <v>8</v>
          </cell>
          <cell r="AJ220">
            <v>8</v>
          </cell>
          <cell r="AK220">
            <v>26</v>
          </cell>
          <cell r="AL220">
            <v>3</v>
          </cell>
          <cell r="AM220">
            <v>4</v>
          </cell>
          <cell r="AN220">
            <v>0</v>
          </cell>
          <cell r="AO220">
            <v>0</v>
          </cell>
          <cell r="AP220">
            <v>0</v>
          </cell>
          <cell r="AQ220">
            <v>0</v>
          </cell>
          <cell r="AR220">
            <v>0</v>
          </cell>
          <cell r="AS220">
            <v>0</v>
          </cell>
          <cell r="AT220">
            <v>0</v>
          </cell>
          <cell r="AU220">
            <v>29</v>
          </cell>
          <cell r="AV220" t="e">
            <v>#REF!</v>
          </cell>
          <cell r="AW220">
            <v>0</v>
          </cell>
          <cell r="BZ220">
            <v>26</v>
          </cell>
          <cell r="CA220">
            <v>0</v>
          </cell>
          <cell r="CE220">
            <v>0</v>
          </cell>
          <cell r="CF220">
            <v>26</v>
          </cell>
          <cell r="CG220" t="b">
            <v>0</v>
          </cell>
          <cell r="CH220">
            <v>26</v>
          </cell>
          <cell r="CI220">
            <v>0</v>
          </cell>
          <cell r="CK220" t="str">
            <v>HTQ HỒ CHÍ MINH</v>
          </cell>
          <cell r="CM220">
            <v>26</v>
          </cell>
          <cell r="CN220">
            <v>0</v>
          </cell>
          <cell r="CO220">
            <v>0</v>
          </cell>
          <cell r="CP220">
            <v>0</v>
          </cell>
        </row>
        <row r="221">
          <cell r="F221" t="str">
            <v>OT</v>
          </cell>
          <cell r="H221">
            <v>8</v>
          </cell>
          <cell r="M221">
            <v>8</v>
          </cell>
          <cell r="Q221">
            <v>8</v>
          </cell>
          <cell r="AT221">
            <v>0</v>
          </cell>
          <cell r="AV221" t="e">
            <v>#REF!</v>
          </cell>
          <cell r="AW221">
            <v>0</v>
          </cell>
          <cell r="CK221" t="e">
            <v>#N/A</v>
          </cell>
        </row>
        <row r="222">
          <cell r="B222" t="str">
            <v>EQQ101365</v>
          </cell>
          <cell r="C222" t="str">
            <v>VŨ ANH THƯ</v>
          </cell>
          <cell r="D222" t="str">
            <v>Fulltime</v>
          </cell>
          <cell r="E222" t="str">
            <v>NHÂN VIÊN PHỤC VỤ</v>
          </cell>
          <cell r="F222" t="str">
            <v>Giờ LV</v>
          </cell>
          <cell r="G222" t="str">
            <v>off</v>
          </cell>
          <cell r="H222">
            <v>8</v>
          </cell>
          <cell r="I222">
            <v>8</v>
          </cell>
          <cell r="J222">
            <v>8</v>
          </cell>
          <cell r="K222" t="str">
            <v>off</v>
          </cell>
          <cell r="L222">
            <v>8</v>
          </cell>
          <cell r="M222">
            <v>8</v>
          </cell>
          <cell r="N222">
            <v>8</v>
          </cell>
          <cell r="O222">
            <v>8</v>
          </cell>
          <cell r="P222">
            <v>8</v>
          </cell>
          <cell r="Q222">
            <v>8</v>
          </cell>
          <cell r="R222">
            <v>8</v>
          </cell>
          <cell r="S222">
            <v>8</v>
          </cell>
          <cell r="T222">
            <v>8</v>
          </cell>
          <cell r="U222">
            <v>8</v>
          </cell>
          <cell r="V222" t="str">
            <v>pa</v>
          </cell>
          <cell r="W222" t="str">
            <v>off</v>
          </cell>
          <cell r="X222" t="str">
            <v>off</v>
          </cell>
          <cell r="Y222">
            <v>8</v>
          </cell>
          <cell r="Z222">
            <v>8</v>
          </cell>
          <cell r="AA222">
            <v>8</v>
          </cell>
          <cell r="AB222">
            <v>8</v>
          </cell>
          <cell r="AC222">
            <v>8</v>
          </cell>
          <cell r="AD222">
            <v>8</v>
          </cell>
          <cell r="AE222">
            <v>8</v>
          </cell>
          <cell r="AF222">
            <v>8</v>
          </cell>
          <cell r="AG222">
            <v>8</v>
          </cell>
          <cell r="AH222">
            <v>8</v>
          </cell>
          <cell r="AI222">
            <v>8</v>
          </cell>
          <cell r="AJ222">
            <v>8</v>
          </cell>
          <cell r="AK222">
            <v>25</v>
          </cell>
          <cell r="AL222">
            <v>0</v>
          </cell>
          <cell r="AM222">
            <v>4</v>
          </cell>
          <cell r="AN222">
            <v>0</v>
          </cell>
          <cell r="AO222">
            <v>1</v>
          </cell>
          <cell r="AP222">
            <v>0</v>
          </cell>
          <cell r="AQ222">
            <v>0</v>
          </cell>
          <cell r="AR222">
            <v>0</v>
          </cell>
          <cell r="AS222">
            <v>0</v>
          </cell>
          <cell r="AT222">
            <v>0</v>
          </cell>
          <cell r="AU222">
            <v>26</v>
          </cell>
          <cell r="AV222" t="e">
            <v>#REF!</v>
          </cell>
          <cell r="AW222">
            <v>0</v>
          </cell>
          <cell r="BZ222">
            <v>25</v>
          </cell>
          <cell r="CA222">
            <v>1</v>
          </cell>
          <cell r="CE222">
            <v>0</v>
          </cell>
          <cell r="CF222">
            <v>26</v>
          </cell>
          <cell r="CG222" t="b">
            <v>1</v>
          </cell>
          <cell r="CH222">
            <v>25</v>
          </cell>
          <cell r="CI222">
            <v>0</v>
          </cell>
          <cell r="CJ222">
            <v>0</v>
          </cell>
          <cell r="CK222" t="str">
            <v>HTQ HỒ CHÍ MINH</v>
          </cell>
          <cell r="CM222">
            <v>25</v>
          </cell>
          <cell r="CN222">
            <v>1</v>
          </cell>
          <cell r="CO222">
            <v>0</v>
          </cell>
          <cell r="CP222">
            <v>0</v>
          </cell>
        </row>
        <row r="223">
          <cell r="F223" t="str">
            <v>OT</v>
          </cell>
          <cell r="AT223">
            <v>0</v>
          </cell>
          <cell r="AV223" t="e">
            <v>#REF!</v>
          </cell>
          <cell r="AW223">
            <v>0</v>
          </cell>
          <cell r="CK223" t="e">
            <v>#N/A</v>
          </cell>
        </row>
        <row r="224">
          <cell r="B224" t="str">
            <v>EQQ101839</v>
          </cell>
          <cell r="C224" t="str">
            <v>THÁI NGỌC NGÂN</v>
          </cell>
          <cell r="D224" t="str">
            <v>Fulltime</v>
          </cell>
          <cell r="E224" t="str">
            <v>NHÂN VIÊN PHỤC VỤ</v>
          </cell>
          <cell r="F224" t="str">
            <v>Giờ LV</v>
          </cell>
          <cell r="G224">
            <v>8</v>
          </cell>
          <cell r="H224">
            <v>8</v>
          </cell>
          <cell r="I224">
            <v>8</v>
          </cell>
          <cell r="J224">
            <v>8</v>
          </cell>
          <cell r="K224">
            <v>8</v>
          </cell>
          <cell r="L224" t="str">
            <v>off</v>
          </cell>
          <cell r="M224">
            <v>8</v>
          </cell>
          <cell r="N224">
            <v>8</v>
          </cell>
          <cell r="O224">
            <v>8</v>
          </cell>
          <cell r="P224">
            <v>8</v>
          </cell>
          <cell r="Q224">
            <v>8</v>
          </cell>
          <cell r="R224">
            <v>8</v>
          </cell>
          <cell r="S224" t="str">
            <v>off</v>
          </cell>
          <cell r="T224" t="str">
            <v>pa</v>
          </cell>
          <cell r="U224">
            <v>8</v>
          </cell>
          <cell r="V224">
            <v>8</v>
          </cell>
          <cell r="W224">
            <v>8</v>
          </cell>
          <cell r="X224">
            <v>8</v>
          </cell>
          <cell r="Y224">
            <v>8</v>
          </cell>
          <cell r="Z224">
            <v>8</v>
          </cell>
          <cell r="AA224">
            <v>8</v>
          </cell>
          <cell r="AB224">
            <v>8</v>
          </cell>
          <cell r="AC224" t="str">
            <v>off</v>
          </cell>
          <cell r="AD224">
            <v>8</v>
          </cell>
          <cell r="AE224">
            <v>8</v>
          </cell>
          <cell r="AF224">
            <v>8</v>
          </cell>
          <cell r="AG224">
            <v>8</v>
          </cell>
          <cell r="AH224">
            <v>8</v>
          </cell>
          <cell r="AI224">
            <v>8</v>
          </cell>
          <cell r="AJ224" t="str">
            <v>off</v>
          </cell>
          <cell r="AK224">
            <v>25</v>
          </cell>
          <cell r="AL224">
            <v>0</v>
          </cell>
          <cell r="AM224">
            <v>4</v>
          </cell>
          <cell r="AN224">
            <v>0</v>
          </cell>
          <cell r="AO224">
            <v>1</v>
          </cell>
          <cell r="AP224">
            <v>0</v>
          </cell>
          <cell r="AQ224">
            <v>0</v>
          </cell>
          <cell r="AR224">
            <v>0</v>
          </cell>
          <cell r="AS224">
            <v>0</v>
          </cell>
          <cell r="AT224">
            <v>0</v>
          </cell>
          <cell r="AU224">
            <v>26</v>
          </cell>
          <cell r="AV224" t="e">
            <v>#REF!</v>
          </cell>
          <cell r="AW224">
            <v>0</v>
          </cell>
          <cell r="BZ224">
            <v>25</v>
          </cell>
          <cell r="CA224">
            <v>1</v>
          </cell>
          <cell r="CE224">
            <v>0</v>
          </cell>
          <cell r="CF224">
            <v>26</v>
          </cell>
          <cell r="CG224" t="b">
            <v>1</v>
          </cell>
          <cell r="CH224">
            <v>25</v>
          </cell>
          <cell r="CI224">
            <v>0</v>
          </cell>
          <cell r="CJ224">
            <v>0</v>
          </cell>
          <cell r="CK224" t="str">
            <v>HTQ HỒ CHÍ MINH</v>
          </cell>
          <cell r="CM224">
            <v>25</v>
          </cell>
          <cell r="CN224">
            <v>1</v>
          </cell>
          <cell r="CO224">
            <v>0</v>
          </cell>
          <cell r="CP224">
            <v>0</v>
          </cell>
        </row>
        <row r="225">
          <cell r="F225" t="str">
            <v>OT</v>
          </cell>
          <cell r="AT225">
            <v>0</v>
          </cell>
          <cell r="AV225" t="e">
            <v>#REF!</v>
          </cell>
          <cell r="AW225">
            <v>0</v>
          </cell>
          <cell r="CK225" t="e">
            <v>#N/A</v>
          </cell>
        </row>
        <row r="226">
          <cell r="B226" t="str">
            <v>EQQ101871</v>
          </cell>
          <cell r="C226" t="str">
            <v>BAO MỸ QUỲNH</v>
          </cell>
          <cell r="D226" t="str">
            <v>Partime</v>
          </cell>
          <cell r="E226" t="str">
            <v>NHÂN VIÊN PHỤC VỤ</v>
          </cell>
          <cell r="F226" t="str">
            <v>Giờ LV</v>
          </cell>
          <cell r="G226">
            <v>8</v>
          </cell>
          <cell r="H226">
            <v>8</v>
          </cell>
          <cell r="I226" t="str">
            <v>off</v>
          </cell>
          <cell r="J226">
            <v>8</v>
          </cell>
          <cell r="K226">
            <v>8</v>
          </cell>
          <cell r="L226">
            <v>8</v>
          </cell>
          <cell r="M226">
            <v>8</v>
          </cell>
          <cell r="N226">
            <v>8</v>
          </cell>
          <cell r="O226" t="str">
            <v>off</v>
          </cell>
          <cell r="P226">
            <v>8</v>
          </cell>
          <cell r="Q226">
            <v>8</v>
          </cell>
          <cell r="R226" t="str">
            <v>off</v>
          </cell>
          <cell r="S226">
            <v>8</v>
          </cell>
          <cell r="T226">
            <v>8</v>
          </cell>
          <cell r="U226">
            <v>8</v>
          </cell>
          <cell r="V226">
            <v>8</v>
          </cell>
          <cell r="W226">
            <v>8</v>
          </cell>
          <cell r="X226">
            <v>8</v>
          </cell>
          <cell r="Y226" t="str">
            <v>off</v>
          </cell>
          <cell r="Z226">
            <v>8</v>
          </cell>
          <cell r="AA226">
            <v>8</v>
          </cell>
          <cell r="AB226">
            <v>8</v>
          </cell>
          <cell r="AC226">
            <v>8</v>
          </cell>
          <cell r="AD226" t="str">
            <v>off</v>
          </cell>
          <cell r="AE226">
            <v>8</v>
          </cell>
          <cell r="AF226">
            <v>8</v>
          </cell>
          <cell r="AG226">
            <v>8</v>
          </cell>
          <cell r="AH226">
            <v>8</v>
          </cell>
          <cell r="AI226">
            <v>8</v>
          </cell>
          <cell r="AJ226">
            <v>8</v>
          </cell>
          <cell r="AK226">
            <v>25</v>
          </cell>
          <cell r="AL226">
            <v>0</v>
          </cell>
          <cell r="AM226">
            <v>5</v>
          </cell>
          <cell r="AN226">
            <v>0</v>
          </cell>
          <cell r="AO226">
            <v>0</v>
          </cell>
          <cell r="AP226">
            <v>0</v>
          </cell>
          <cell r="AQ226">
            <v>0</v>
          </cell>
          <cell r="AR226">
            <v>0</v>
          </cell>
          <cell r="AS226">
            <v>0</v>
          </cell>
          <cell r="AT226">
            <v>0</v>
          </cell>
          <cell r="AU226">
            <v>25</v>
          </cell>
          <cell r="AV226" t="e">
            <v>#REF!</v>
          </cell>
          <cell r="AW226">
            <v>0</v>
          </cell>
          <cell r="BZ226">
            <v>0</v>
          </cell>
          <cell r="CA226">
            <v>0</v>
          </cell>
          <cell r="CE226">
            <v>0</v>
          </cell>
          <cell r="CF226">
            <v>25</v>
          </cell>
          <cell r="CG226" t="b">
            <v>1</v>
          </cell>
          <cell r="CH226">
            <v>0</v>
          </cell>
          <cell r="CI226">
            <v>200</v>
          </cell>
          <cell r="CJ226">
            <v>0</v>
          </cell>
          <cell r="CK226" t="str">
            <v>HTQ HỒ CHÍ MINH</v>
          </cell>
          <cell r="CM226">
            <v>0</v>
          </cell>
          <cell r="CN226">
            <v>0</v>
          </cell>
          <cell r="CO226">
            <v>200</v>
          </cell>
          <cell r="CP226">
            <v>0</v>
          </cell>
        </row>
        <row r="227">
          <cell r="F227" t="str">
            <v>OT</v>
          </cell>
          <cell r="AT227">
            <v>0</v>
          </cell>
          <cell r="AV227" t="e">
            <v>#REF!</v>
          </cell>
          <cell r="AW227">
            <v>0</v>
          </cell>
          <cell r="CK227" t="e">
            <v>#N/A</v>
          </cell>
        </row>
        <row r="228">
          <cell r="B228" t="str">
            <v>EQQ101873</v>
          </cell>
          <cell r="C228" t="str">
            <v>ĐOÀN NHẬT QUANG</v>
          </cell>
          <cell r="D228" t="str">
            <v>Partime</v>
          </cell>
          <cell r="E228" t="str">
            <v>NHÂN VIÊN PHỤC VỤ</v>
          </cell>
          <cell r="F228" t="str">
            <v>Giờ LV</v>
          </cell>
          <cell r="G228" t="str">
            <v>off</v>
          </cell>
          <cell r="H228">
            <v>8</v>
          </cell>
          <cell r="I228">
            <v>8</v>
          </cell>
          <cell r="J228">
            <v>8</v>
          </cell>
          <cell r="K228">
            <v>8</v>
          </cell>
          <cell r="L228">
            <v>8</v>
          </cell>
          <cell r="M228" t="str">
            <v>off</v>
          </cell>
          <cell r="N228">
            <v>8</v>
          </cell>
          <cell r="O228">
            <v>8</v>
          </cell>
          <cell r="P228">
            <v>8</v>
          </cell>
          <cell r="Q228" t="str">
            <v>off</v>
          </cell>
          <cell r="R228">
            <v>8</v>
          </cell>
          <cell r="S228">
            <v>8</v>
          </cell>
          <cell r="T228" t="str">
            <v>off</v>
          </cell>
          <cell r="U228" t="str">
            <v>off</v>
          </cell>
          <cell r="V228">
            <v>8</v>
          </cell>
          <cell r="W228">
            <v>8</v>
          </cell>
          <cell r="X228">
            <v>8</v>
          </cell>
          <cell r="Y228">
            <v>8</v>
          </cell>
          <cell r="Z228">
            <v>8</v>
          </cell>
          <cell r="AA228">
            <v>8</v>
          </cell>
          <cell r="AB228" t="str">
            <v>off</v>
          </cell>
          <cell r="AC228">
            <v>8</v>
          </cell>
          <cell r="AD228">
            <v>8</v>
          </cell>
          <cell r="AE228">
            <v>8</v>
          </cell>
          <cell r="AF228" t="str">
            <v>off</v>
          </cell>
          <cell r="AG228">
            <v>8</v>
          </cell>
          <cell r="AH228" t="str">
            <v>off</v>
          </cell>
          <cell r="AI228">
            <v>8</v>
          </cell>
          <cell r="AJ228">
            <v>8</v>
          </cell>
          <cell r="AK228">
            <v>22</v>
          </cell>
          <cell r="AL228">
            <v>0</v>
          </cell>
          <cell r="AM228">
            <v>8</v>
          </cell>
          <cell r="AN228">
            <v>0</v>
          </cell>
          <cell r="AO228">
            <v>0</v>
          </cell>
          <cell r="AP228">
            <v>0</v>
          </cell>
          <cell r="AQ228">
            <v>0</v>
          </cell>
          <cell r="AR228">
            <v>0</v>
          </cell>
          <cell r="AS228">
            <v>0</v>
          </cell>
          <cell r="AT228">
            <v>0</v>
          </cell>
          <cell r="AU228">
            <v>22</v>
          </cell>
          <cell r="AV228" t="e">
            <v>#REF!</v>
          </cell>
          <cell r="AW228">
            <v>0</v>
          </cell>
          <cell r="BZ228">
            <v>0</v>
          </cell>
          <cell r="CA228">
            <v>0</v>
          </cell>
          <cell r="CE228">
            <v>0</v>
          </cell>
          <cell r="CF228">
            <v>22</v>
          </cell>
          <cell r="CG228" t="b">
            <v>1</v>
          </cell>
          <cell r="CH228">
            <v>0</v>
          </cell>
          <cell r="CI228">
            <v>176</v>
          </cell>
          <cell r="CJ228">
            <v>0</v>
          </cell>
          <cell r="CK228" t="str">
            <v>HTQ HỒ CHÍ MINH</v>
          </cell>
          <cell r="CM228">
            <v>0</v>
          </cell>
          <cell r="CN228">
            <v>0</v>
          </cell>
          <cell r="CO228">
            <v>176</v>
          </cell>
          <cell r="CP228">
            <v>0</v>
          </cell>
        </row>
        <row r="229">
          <cell r="F229" t="str">
            <v>OT</v>
          </cell>
          <cell r="AT229">
            <v>0</v>
          </cell>
          <cell r="AV229" t="e">
            <v>#REF!</v>
          </cell>
          <cell r="AW229">
            <v>0</v>
          </cell>
          <cell r="CK229" t="e">
            <v>#N/A</v>
          </cell>
        </row>
        <row r="230">
          <cell r="B230" t="str">
            <v>EQQ102121</v>
          </cell>
          <cell r="C230" t="str">
            <v>TRƯƠNG KIM KHÁNH</v>
          </cell>
          <cell r="D230" t="str">
            <v>Partime</v>
          </cell>
          <cell r="E230" t="str">
            <v>NHÂN VIÊN PHỤC VỤ</v>
          </cell>
          <cell r="F230" t="str">
            <v>Giờ LV</v>
          </cell>
          <cell r="G230">
            <v>8</v>
          </cell>
          <cell r="H230">
            <v>8</v>
          </cell>
          <cell r="I230">
            <v>8</v>
          </cell>
          <cell r="J230" t="str">
            <v>off</v>
          </cell>
          <cell r="K230">
            <v>8</v>
          </cell>
          <cell r="L230">
            <v>8</v>
          </cell>
          <cell r="M230">
            <v>8</v>
          </cell>
          <cell r="N230">
            <v>8</v>
          </cell>
          <cell r="O230">
            <v>8</v>
          </cell>
          <cell r="P230" t="str">
            <v>off</v>
          </cell>
          <cell r="Q230">
            <v>8</v>
          </cell>
          <cell r="R230">
            <v>8</v>
          </cell>
          <cell r="S230">
            <v>8</v>
          </cell>
          <cell r="T230">
            <v>8</v>
          </cell>
          <cell r="U230">
            <v>8</v>
          </cell>
          <cell r="V230">
            <v>8</v>
          </cell>
          <cell r="W230">
            <v>8</v>
          </cell>
          <cell r="X230" t="str">
            <v>off</v>
          </cell>
          <cell r="Y230">
            <v>8</v>
          </cell>
          <cell r="Z230">
            <v>8</v>
          </cell>
          <cell r="AA230">
            <v>8</v>
          </cell>
          <cell r="AB230">
            <v>8</v>
          </cell>
          <cell r="AC230">
            <v>8</v>
          </cell>
          <cell r="AD230" t="str">
            <v>off</v>
          </cell>
          <cell r="AE230">
            <v>8</v>
          </cell>
          <cell r="AF230">
            <v>8</v>
          </cell>
          <cell r="AG230">
            <v>8</v>
          </cell>
          <cell r="AH230">
            <v>8</v>
          </cell>
          <cell r="AI230">
            <v>8</v>
          </cell>
          <cell r="AJ230" t="str">
            <v>off</v>
          </cell>
          <cell r="AK230">
            <v>25</v>
          </cell>
          <cell r="AL230">
            <v>0</v>
          </cell>
          <cell r="AM230">
            <v>5</v>
          </cell>
          <cell r="AN230">
            <v>0</v>
          </cell>
          <cell r="AO230">
            <v>0</v>
          </cell>
          <cell r="AP230">
            <v>0</v>
          </cell>
          <cell r="AQ230">
            <v>0</v>
          </cell>
          <cell r="AR230">
            <v>0</v>
          </cell>
          <cell r="AS230">
            <v>0</v>
          </cell>
          <cell r="AT230">
            <v>0</v>
          </cell>
          <cell r="AU230">
            <v>25</v>
          </cell>
          <cell r="AV230" t="e">
            <v>#REF!</v>
          </cell>
          <cell r="AW230">
            <v>0</v>
          </cell>
          <cell r="BZ230">
            <v>0</v>
          </cell>
          <cell r="CA230">
            <v>0</v>
          </cell>
          <cell r="CE230">
            <v>0</v>
          </cell>
          <cell r="CF230">
            <v>25</v>
          </cell>
          <cell r="CG230" t="b">
            <v>1</v>
          </cell>
          <cell r="CH230">
            <v>0</v>
          </cell>
          <cell r="CI230">
            <v>200</v>
          </cell>
          <cell r="CJ230">
            <v>0</v>
          </cell>
          <cell r="CK230" t="str">
            <v>HTQ HỒ CHÍ MINH</v>
          </cell>
          <cell r="CM230">
            <v>0</v>
          </cell>
          <cell r="CN230">
            <v>0</v>
          </cell>
          <cell r="CO230">
            <v>200</v>
          </cell>
          <cell r="CP230">
            <v>0</v>
          </cell>
        </row>
        <row r="231">
          <cell r="F231" t="str">
            <v>OT</v>
          </cell>
          <cell r="AT231">
            <v>0</v>
          </cell>
          <cell r="AV231" t="e">
            <v>#REF!</v>
          </cell>
          <cell r="AW231">
            <v>0</v>
          </cell>
          <cell r="CK231" t="e">
            <v>#N/A</v>
          </cell>
        </row>
        <row r="232">
          <cell r="B232" t="str">
            <v>EQQ102268</v>
          </cell>
          <cell r="C232" t="str">
            <v>VÕ THỊ MY MY</v>
          </cell>
          <cell r="D232" t="str">
            <v>Partime</v>
          </cell>
          <cell r="E232" t="str">
            <v>NHÂN VIÊN PHỤC VỤ</v>
          </cell>
          <cell r="F232" t="str">
            <v>Giờ LV</v>
          </cell>
          <cell r="G232">
            <v>8</v>
          </cell>
          <cell r="H232">
            <v>8</v>
          </cell>
          <cell r="I232">
            <v>8</v>
          </cell>
          <cell r="J232">
            <v>8</v>
          </cell>
          <cell r="K232" t="str">
            <v>off</v>
          </cell>
          <cell r="L232">
            <v>8</v>
          </cell>
          <cell r="M232">
            <v>8</v>
          </cell>
          <cell r="N232">
            <v>8</v>
          </cell>
          <cell r="O232">
            <v>8</v>
          </cell>
          <cell r="P232">
            <v>8</v>
          </cell>
          <cell r="Q232">
            <v>8</v>
          </cell>
          <cell r="R232" t="str">
            <v>off</v>
          </cell>
          <cell r="S232">
            <v>8</v>
          </cell>
          <cell r="T232">
            <v>8</v>
          </cell>
          <cell r="U232">
            <v>8</v>
          </cell>
          <cell r="V232" t="str">
            <v>off</v>
          </cell>
          <cell r="W232">
            <v>8</v>
          </cell>
          <cell r="X232">
            <v>8</v>
          </cell>
          <cell r="Y232">
            <v>8</v>
          </cell>
          <cell r="Z232">
            <v>8</v>
          </cell>
          <cell r="AA232">
            <v>8</v>
          </cell>
          <cell r="AB232">
            <v>8</v>
          </cell>
          <cell r="AC232" t="str">
            <v>off</v>
          </cell>
          <cell r="AD232">
            <v>8</v>
          </cell>
          <cell r="AE232">
            <v>8</v>
          </cell>
          <cell r="AF232">
            <v>8</v>
          </cell>
          <cell r="AG232">
            <v>8</v>
          </cell>
          <cell r="AH232">
            <v>8</v>
          </cell>
          <cell r="AI232">
            <v>8</v>
          </cell>
          <cell r="AJ232">
            <v>8</v>
          </cell>
          <cell r="AK232">
            <v>26</v>
          </cell>
          <cell r="AL232">
            <v>0</v>
          </cell>
          <cell r="AM232">
            <v>4</v>
          </cell>
          <cell r="AN232">
            <v>0</v>
          </cell>
          <cell r="AO232">
            <v>0</v>
          </cell>
          <cell r="AP232">
            <v>0</v>
          </cell>
          <cell r="AQ232">
            <v>0</v>
          </cell>
          <cell r="AR232">
            <v>0</v>
          </cell>
          <cell r="AS232">
            <v>0</v>
          </cell>
          <cell r="AT232">
            <v>0</v>
          </cell>
          <cell r="AU232">
            <v>26</v>
          </cell>
          <cell r="AV232" t="e">
            <v>#REF!</v>
          </cell>
          <cell r="AW232">
            <v>0</v>
          </cell>
          <cell r="BZ232">
            <v>0</v>
          </cell>
          <cell r="CA232">
            <v>0</v>
          </cell>
          <cell r="CE232">
            <v>0</v>
          </cell>
          <cell r="CF232">
            <v>26</v>
          </cell>
          <cell r="CG232" t="b">
            <v>1</v>
          </cell>
          <cell r="CH232">
            <v>0</v>
          </cell>
          <cell r="CI232">
            <v>208</v>
          </cell>
          <cell r="CJ232">
            <v>0</v>
          </cell>
          <cell r="CK232" t="str">
            <v>HTQ HỒ CHÍ MINH</v>
          </cell>
          <cell r="CM232">
            <v>0</v>
          </cell>
          <cell r="CN232">
            <v>0</v>
          </cell>
          <cell r="CO232">
            <v>208</v>
          </cell>
          <cell r="CP232">
            <v>0</v>
          </cell>
        </row>
        <row r="233">
          <cell r="F233" t="str">
            <v>OT</v>
          </cell>
          <cell r="AT233">
            <v>0</v>
          </cell>
          <cell r="AV233" t="e">
            <v>#REF!</v>
          </cell>
          <cell r="AW233">
            <v>0</v>
          </cell>
          <cell r="CK233" t="e">
            <v>#N/A</v>
          </cell>
        </row>
        <row r="234">
          <cell r="B234" t="str">
            <v>EQQ102429</v>
          </cell>
          <cell r="C234" t="str">
            <v>NGUYỄN PHƯỚC LỘC</v>
          </cell>
          <cell r="D234" t="str">
            <v>Partime</v>
          </cell>
          <cell r="E234" t="str">
            <v>NHÂN VIÊN PHỤC VỤ</v>
          </cell>
          <cell r="F234" t="str">
            <v>Giờ LV</v>
          </cell>
          <cell r="G234">
            <v>8</v>
          </cell>
          <cell r="H234">
            <v>8</v>
          </cell>
          <cell r="I234">
            <v>8</v>
          </cell>
          <cell r="J234" t="str">
            <v>off</v>
          </cell>
          <cell r="K234">
            <v>8</v>
          </cell>
          <cell r="L234">
            <v>8</v>
          </cell>
          <cell r="M234">
            <v>8</v>
          </cell>
          <cell r="N234" t="str">
            <v>off</v>
          </cell>
          <cell r="O234" t="str">
            <v>off</v>
          </cell>
          <cell r="P234" t="str">
            <v>off</v>
          </cell>
          <cell r="Q234" t="str">
            <v>off</v>
          </cell>
          <cell r="R234">
            <v>8</v>
          </cell>
          <cell r="S234">
            <v>8</v>
          </cell>
          <cell r="T234">
            <v>8</v>
          </cell>
          <cell r="U234">
            <v>8</v>
          </cell>
          <cell r="V234">
            <v>8</v>
          </cell>
          <cell r="W234">
            <v>8</v>
          </cell>
          <cell r="X234">
            <v>12</v>
          </cell>
          <cell r="Y234">
            <v>8</v>
          </cell>
          <cell r="Z234">
            <v>8</v>
          </cell>
          <cell r="AA234" t="str">
            <v>off</v>
          </cell>
          <cell r="AB234">
            <v>8</v>
          </cell>
          <cell r="AC234">
            <v>8</v>
          </cell>
          <cell r="AD234">
            <v>8</v>
          </cell>
          <cell r="AE234" t="str">
            <v>off</v>
          </cell>
          <cell r="AF234">
            <v>8</v>
          </cell>
          <cell r="AG234" t="str">
            <v>off</v>
          </cell>
          <cell r="AH234">
            <v>8</v>
          </cell>
          <cell r="AI234">
            <v>8</v>
          </cell>
          <cell r="AJ234">
            <v>8</v>
          </cell>
          <cell r="AK234">
            <v>22.5</v>
          </cell>
          <cell r="AL234">
            <v>0</v>
          </cell>
          <cell r="AM234">
            <v>8</v>
          </cell>
          <cell r="AN234">
            <v>0</v>
          </cell>
          <cell r="AO234">
            <v>0</v>
          </cell>
          <cell r="AP234">
            <v>0</v>
          </cell>
          <cell r="AQ234">
            <v>0</v>
          </cell>
          <cell r="AR234">
            <v>0</v>
          </cell>
          <cell r="AS234">
            <v>0</v>
          </cell>
          <cell r="AT234">
            <v>0</v>
          </cell>
          <cell r="AU234">
            <v>22.5</v>
          </cell>
          <cell r="AV234" t="e">
            <v>#REF!</v>
          </cell>
          <cell r="AW234">
            <v>0</v>
          </cell>
          <cell r="BZ234">
            <v>0</v>
          </cell>
          <cell r="CA234">
            <v>0</v>
          </cell>
          <cell r="CE234">
            <v>0</v>
          </cell>
          <cell r="CF234">
            <v>22.5</v>
          </cell>
          <cell r="CG234" t="b">
            <v>1</v>
          </cell>
          <cell r="CH234">
            <v>0</v>
          </cell>
          <cell r="CI234">
            <v>180</v>
          </cell>
          <cell r="CJ234">
            <v>0</v>
          </cell>
          <cell r="CK234" t="str">
            <v>HTQ HỒ CHÍ MINH</v>
          </cell>
          <cell r="CM234">
            <v>0</v>
          </cell>
          <cell r="CN234">
            <v>0</v>
          </cell>
          <cell r="CO234">
            <v>180</v>
          </cell>
          <cell r="CP234">
            <v>0</v>
          </cell>
        </row>
        <row r="235">
          <cell r="F235" t="str">
            <v>OT</v>
          </cell>
          <cell r="AT235">
            <v>0</v>
          </cell>
          <cell r="AV235" t="e">
            <v>#REF!</v>
          </cell>
          <cell r="AW235">
            <v>0</v>
          </cell>
          <cell r="CK235" t="e">
            <v>#N/A</v>
          </cell>
        </row>
        <row r="236">
          <cell r="B236" t="str">
            <v>EQQ102606</v>
          </cell>
          <cell r="C236" t="str">
            <v>NGUYỄN VŨ TUẤN</v>
          </cell>
          <cell r="D236" t="str">
            <v>Partime</v>
          </cell>
          <cell r="E236" t="str">
            <v>NHÂN VIÊN PHỤC VỤ</v>
          </cell>
          <cell r="F236" t="str">
            <v>Giờ LV</v>
          </cell>
          <cell r="G236">
            <v>8</v>
          </cell>
          <cell r="H236" t="str">
            <v>off</v>
          </cell>
          <cell r="I236">
            <v>8</v>
          </cell>
          <cell r="J236">
            <v>12</v>
          </cell>
          <cell r="K236">
            <v>8</v>
          </cell>
          <cell r="L236">
            <v>8</v>
          </cell>
          <cell r="M236" t="str">
            <v>off</v>
          </cell>
          <cell r="N236">
            <v>8</v>
          </cell>
          <cell r="O236">
            <v>8</v>
          </cell>
          <cell r="P236">
            <v>8</v>
          </cell>
          <cell r="Q236">
            <v>12</v>
          </cell>
          <cell r="R236">
            <v>8</v>
          </cell>
          <cell r="S236">
            <v>8</v>
          </cell>
          <cell r="T236">
            <v>8</v>
          </cell>
          <cell r="U236">
            <v>8</v>
          </cell>
          <cell r="V236" t="str">
            <v>off</v>
          </cell>
          <cell r="W236" t="str">
            <v>off</v>
          </cell>
          <cell r="X236">
            <v>12</v>
          </cell>
          <cell r="Y236">
            <v>8</v>
          </cell>
          <cell r="Z236" t="str">
            <v>off</v>
          </cell>
          <cell r="AA236">
            <v>8</v>
          </cell>
          <cell r="AB236">
            <v>8</v>
          </cell>
          <cell r="AC236">
            <v>8</v>
          </cell>
          <cell r="AD236">
            <v>8</v>
          </cell>
          <cell r="AE236">
            <v>8</v>
          </cell>
          <cell r="AF236">
            <v>8</v>
          </cell>
          <cell r="AG236">
            <v>8</v>
          </cell>
          <cell r="AH236">
            <v>12</v>
          </cell>
          <cell r="AI236">
            <v>8</v>
          </cell>
          <cell r="AJ236">
            <v>8</v>
          </cell>
          <cell r="AK236">
            <v>27</v>
          </cell>
          <cell r="AL236">
            <v>0</v>
          </cell>
          <cell r="AM236">
            <v>5</v>
          </cell>
          <cell r="AN236">
            <v>0</v>
          </cell>
          <cell r="AO236">
            <v>0</v>
          </cell>
          <cell r="AP236">
            <v>0</v>
          </cell>
          <cell r="AQ236">
            <v>0</v>
          </cell>
          <cell r="AR236">
            <v>0</v>
          </cell>
          <cell r="AS236">
            <v>0</v>
          </cell>
          <cell r="AT236">
            <v>0</v>
          </cell>
          <cell r="AU236">
            <v>27</v>
          </cell>
          <cell r="AV236" t="e">
            <v>#REF!</v>
          </cell>
          <cell r="AW236">
            <v>0</v>
          </cell>
          <cell r="BZ236">
            <v>0</v>
          </cell>
          <cell r="CA236">
            <v>0</v>
          </cell>
          <cell r="CE236">
            <v>0</v>
          </cell>
          <cell r="CF236">
            <v>27</v>
          </cell>
          <cell r="CG236" t="b">
            <v>1</v>
          </cell>
          <cell r="CH236">
            <v>0</v>
          </cell>
          <cell r="CI236">
            <v>216</v>
          </cell>
          <cell r="CJ236">
            <v>0</v>
          </cell>
          <cell r="CK236" t="str">
            <v>HTQ HỒ CHÍ MINH</v>
          </cell>
          <cell r="CM236">
            <v>0</v>
          </cell>
          <cell r="CN236">
            <v>0</v>
          </cell>
          <cell r="CO236">
            <v>216</v>
          </cell>
          <cell r="CP236">
            <v>0</v>
          </cell>
        </row>
        <row r="237">
          <cell r="F237" t="str">
            <v>OT</v>
          </cell>
          <cell r="AT237">
            <v>0</v>
          </cell>
          <cell r="AV237" t="e">
            <v>#REF!</v>
          </cell>
          <cell r="AW237">
            <v>0</v>
          </cell>
          <cell r="CK237" t="e">
            <v>#N/A</v>
          </cell>
        </row>
        <row r="238">
          <cell r="B238" t="str">
            <v>EQQ102854</v>
          </cell>
          <cell r="C238" t="str">
            <v>VŨ THỊ KIM PHỤNG</v>
          </cell>
          <cell r="D238" t="str">
            <v>Fulltime</v>
          </cell>
          <cell r="E238" t="str">
            <v>TRƯỞNG CA</v>
          </cell>
          <cell r="F238" t="str">
            <v>Giờ LV</v>
          </cell>
          <cell r="G238">
            <v>8</v>
          </cell>
          <cell r="H238">
            <v>8</v>
          </cell>
          <cell r="I238">
            <v>8</v>
          </cell>
          <cell r="J238">
            <v>8</v>
          </cell>
          <cell r="K238" t="str">
            <v>off</v>
          </cell>
          <cell r="L238">
            <v>8</v>
          </cell>
          <cell r="M238">
            <v>8</v>
          </cell>
          <cell r="N238">
            <v>8</v>
          </cell>
          <cell r="O238">
            <v>8</v>
          </cell>
          <cell r="P238">
            <v>8</v>
          </cell>
          <cell r="Q238">
            <v>8</v>
          </cell>
          <cell r="R238" t="str">
            <v>off</v>
          </cell>
          <cell r="S238">
            <v>8</v>
          </cell>
          <cell r="T238">
            <v>8</v>
          </cell>
          <cell r="U238">
            <v>8</v>
          </cell>
          <cell r="V238">
            <v>8</v>
          </cell>
          <cell r="W238">
            <v>8</v>
          </cell>
          <cell r="X238">
            <v>8</v>
          </cell>
          <cell r="Y238" t="str">
            <v>off</v>
          </cell>
          <cell r="Z238">
            <v>8</v>
          </cell>
          <cell r="AA238">
            <v>8</v>
          </cell>
          <cell r="AB238">
            <v>8</v>
          </cell>
          <cell r="AC238" t="str">
            <v>off</v>
          </cell>
          <cell r="AD238">
            <v>8</v>
          </cell>
          <cell r="AE238">
            <v>8</v>
          </cell>
          <cell r="AF238">
            <v>8</v>
          </cell>
          <cell r="AG238">
            <v>8</v>
          </cell>
          <cell r="AH238">
            <v>8</v>
          </cell>
          <cell r="AI238">
            <v>8</v>
          </cell>
          <cell r="AJ238">
            <v>8</v>
          </cell>
          <cell r="AK238">
            <v>26</v>
          </cell>
          <cell r="AL238">
            <v>0</v>
          </cell>
          <cell r="AM238">
            <v>4</v>
          </cell>
          <cell r="AN238">
            <v>0</v>
          </cell>
          <cell r="AO238">
            <v>0</v>
          </cell>
          <cell r="AP238">
            <v>0</v>
          </cell>
          <cell r="AQ238">
            <v>0</v>
          </cell>
          <cell r="AR238">
            <v>0</v>
          </cell>
          <cell r="AS238">
            <v>0</v>
          </cell>
          <cell r="AT238">
            <v>0</v>
          </cell>
          <cell r="AU238">
            <v>26</v>
          </cell>
          <cell r="AV238" t="e">
            <v>#REF!</v>
          </cell>
          <cell r="AW238">
            <v>0</v>
          </cell>
          <cell r="BZ238">
            <v>26</v>
          </cell>
          <cell r="CA238">
            <v>0</v>
          </cell>
          <cell r="CE238">
            <v>0</v>
          </cell>
          <cell r="CF238">
            <v>26</v>
          </cell>
          <cell r="CG238" t="b">
            <v>1</v>
          </cell>
          <cell r="CH238">
            <v>26</v>
          </cell>
          <cell r="CI238">
            <v>0</v>
          </cell>
          <cell r="CJ238">
            <v>0</v>
          </cell>
          <cell r="CK238" t="str">
            <v>HTQ HỒ CHÍ MINH</v>
          </cell>
          <cell r="CM238">
            <v>26</v>
          </cell>
          <cell r="CN238">
            <v>0</v>
          </cell>
          <cell r="CO238">
            <v>0</v>
          </cell>
          <cell r="CP238">
            <v>0</v>
          </cell>
        </row>
        <row r="239">
          <cell r="F239" t="str">
            <v>OT</v>
          </cell>
          <cell r="AT239">
            <v>0</v>
          </cell>
          <cell r="AV239" t="e">
            <v>#REF!</v>
          </cell>
          <cell r="AW239">
            <v>0</v>
          </cell>
          <cell r="CK239" t="e">
            <v>#N/A</v>
          </cell>
        </row>
        <row r="240">
          <cell r="C240" t="str">
            <v>264 NAM KỲ KHỞI NGHĨA</v>
          </cell>
          <cell r="F240" t="str">
            <v>Giờ LV</v>
          </cell>
          <cell r="AK240">
            <v>0</v>
          </cell>
          <cell r="AL240">
            <v>0</v>
          </cell>
          <cell r="AM240">
            <v>0</v>
          </cell>
          <cell r="AN240">
            <v>0</v>
          </cell>
          <cell r="AO240">
            <v>0</v>
          </cell>
          <cell r="AP240">
            <v>0</v>
          </cell>
          <cell r="AQ240">
            <v>0</v>
          </cell>
          <cell r="AR240">
            <v>0</v>
          </cell>
          <cell r="AS240">
            <v>0</v>
          </cell>
          <cell r="AT240">
            <v>0</v>
          </cell>
          <cell r="AU240">
            <v>0</v>
          </cell>
          <cell r="AV240" t="e">
            <v>#REF!</v>
          </cell>
          <cell r="AW240">
            <v>0</v>
          </cell>
          <cell r="BZ240">
            <v>0</v>
          </cell>
          <cell r="CA240">
            <v>0</v>
          </cell>
          <cell r="CE240">
            <v>0</v>
          </cell>
          <cell r="CF240">
            <v>0</v>
          </cell>
          <cell r="CG240" t="b">
            <v>1</v>
          </cell>
          <cell r="CH240">
            <v>0</v>
          </cell>
          <cell r="CI240">
            <v>0</v>
          </cell>
          <cell r="CJ240">
            <v>0</v>
          </cell>
          <cell r="CK240" t="e">
            <v>#N/A</v>
          </cell>
        </row>
        <row r="241">
          <cell r="F241" t="str">
            <v>OT</v>
          </cell>
          <cell r="AT241">
            <v>0</v>
          </cell>
          <cell r="AV241" t="e">
            <v>#REF!</v>
          </cell>
          <cell r="AW241">
            <v>0</v>
          </cell>
          <cell r="CK241" t="e">
            <v>#N/A</v>
          </cell>
        </row>
        <row r="242">
          <cell r="B242" t="str">
            <v>EQQ100465</v>
          </cell>
          <cell r="C242" t="str">
            <v>MAI LY SA</v>
          </cell>
          <cell r="D242" t="str">
            <v>Fulltime</v>
          </cell>
          <cell r="E242" t="str">
            <v>NHÂN VIÊN THU NGÂN</v>
          </cell>
          <cell r="F242" t="str">
            <v>Giờ LV</v>
          </cell>
          <cell r="G242">
            <v>8</v>
          </cell>
          <cell r="H242">
            <v>8</v>
          </cell>
          <cell r="I242">
            <v>8</v>
          </cell>
          <cell r="J242">
            <v>8</v>
          </cell>
          <cell r="K242" t="str">
            <v>off</v>
          </cell>
          <cell r="L242">
            <v>8</v>
          </cell>
          <cell r="M242">
            <v>8</v>
          </cell>
          <cell r="N242">
            <v>8</v>
          </cell>
          <cell r="O242">
            <v>8</v>
          </cell>
          <cell r="P242">
            <v>8</v>
          </cell>
          <cell r="Q242">
            <v>8</v>
          </cell>
          <cell r="R242" t="str">
            <v>off</v>
          </cell>
          <cell r="S242">
            <v>8</v>
          </cell>
          <cell r="T242">
            <v>8</v>
          </cell>
          <cell r="U242">
            <v>8</v>
          </cell>
          <cell r="V242" t="str">
            <v>pa</v>
          </cell>
          <cell r="W242" t="str">
            <v>pa</v>
          </cell>
          <cell r="X242" t="str">
            <v>pa</v>
          </cell>
          <cell r="Y242" t="str">
            <v>pa</v>
          </cell>
          <cell r="Z242">
            <v>8</v>
          </cell>
          <cell r="AA242">
            <v>8</v>
          </cell>
          <cell r="AB242" t="str">
            <v>off</v>
          </cell>
          <cell r="AC242">
            <v>8</v>
          </cell>
          <cell r="AD242">
            <v>8</v>
          </cell>
          <cell r="AE242">
            <v>8</v>
          </cell>
          <cell r="AF242" t="str">
            <v>off</v>
          </cell>
          <cell r="AG242">
            <v>8</v>
          </cell>
          <cell r="AH242">
            <v>8</v>
          </cell>
          <cell r="AI242">
            <v>8</v>
          </cell>
          <cell r="AJ242">
            <v>8</v>
          </cell>
          <cell r="AK242">
            <v>22</v>
          </cell>
          <cell r="AL242">
            <v>0</v>
          </cell>
          <cell r="AM242">
            <v>4</v>
          </cell>
          <cell r="AN242">
            <v>0</v>
          </cell>
          <cell r="AO242">
            <v>4</v>
          </cell>
          <cell r="AP242">
            <v>0</v>
          </cell>
          <cell r="AQ242">
            <v>0</v>
          </cell>
          <cell r="AR242">
            <v>0</v>
          </cell>
          <cell r="AS242">
            <v>0</v>
          </cell>
          <cell r="AT242">
            <v>0</v>
          </cell>
          <cell r="AU242">
            <v>26</v>
          </cell>
          <cell r="AV242" t="e">
            <v>#REF!</v>
          </cell>
          <cell r="AW242">
            <v>0</v>
          </cell>
          <cell r="BZ242">
            <v>22</v>
          </cell>
          <cell r="CA242">
            <v>4</v>
          </cell>
          <cell r="CE242">
            <v>0</v>
          </cell>
          <cell r="CF242">
            <v>26</v>
          </cell>
          <cell r="CG242" t="b">
            <v>1</v>
          </cell>
          <cell r="CH242">
            <v>22</v>
          </cell>
          <cell r="CI242">
            <v>0</v>
          </cell>
          <cell r="CJ242">
            <v>0</v>
          </cell>
          <cell r="CK242" t="str">
            <v>HTQ HỒ CHÍ MINH</v>
          </cell>
          <cell r="CM242">
            <v>22</v>
          </cell>
          <cell r="CN242">
            <v>4</v>
          </cell>
          <cell r="CO242">
            <v>0</v>
          </cell>
          <cell r="CP242">
            <v>0</v>
          </cell>
        </row>
        <row r="243">
          <cell r="F243" t="str">
            <v>OT</v>
          </cell>
          <cell r="AT243">
            <v>0</v>
          </cell>
          <cell r="AV243" t="e">
            <v>#REF!</v>
          </cell>
          <cell r="AW243">
            <v>0</v>
          </cell>
          <cell r="CK243" t="e">
            <v>#N/A</v>
          </cell>
        </row>
        <row r="244">
          <cell r="B244" t="str">
            <v>EQQ100544</v>
          </cell>
          <cell r="C244" t="str">
            <v>VĂN TRỌNG PHÚ</v>
          </cell>
          <cell r="D244" t="str">
            <v>Fulltime</v>
          </cell>
          <cell r="E244" t="str">
            <v>TRƯỞNG CA</v>
          </cell>
          <cell r="F244" t="str">
            <v>Giờ LV</v>
          </cell>
          <cell r="G244">
            <v>8</v>
          </cell>
          <cell r="H244">
            <v>8</v>
          </cell>
          <cell r="I244">
            <v>8</v>
          </cell>
          <cell r="J244">
            <v>8</v>
          </cell>
          <cell r="K244">
            <v>8</v>
          </cell>
          <cell r="L244" t="str">
            <v>off</v>
          </cell>
          <cell r="M244">
            <v>8</v>
          </cell>
          <cell r="N244">
            <v>8</v>
          </cell>
          <cell r="O244">
            <v>8</v>
          </cell>
          <cell r="P244">
            <v>8</v>
          </cell>
          <cell r="Q244">
            <v>8</v>
          </cell>
          <cell r="R244" t="str">
            <v>off</v>
          </cell>
          <cell r="S244">
            <v>8</v>
          </cell>
          <cell r="T244">
            <v>8</v>
          </cell>
          <cell r="U244">
            <v>8</v>
          </cell>
          <cell r="V244">
            <v>8</v>
          </cell>
          <cell r="W244">
            <v>8</v>
          </cell>
          <cell r="X244">
            <v>8</v>
          </cell>
          <cell r="Y244">
            <v>8</v>
          </cell>
          <cell r="Z244" t="str">
            <v>off</v>
          </cell>
          <cell r="AA244">
            <v>8</v>
          </cell>
          <cell r="AB244">
            <v>8</v>
          </cell>
          <cell r="AC244">
            <v>8</v>
          </cell>
          <cell r="AD244">
            <v>8</v>
          </cell>
          <cell r="AE244">
            <v>8</v>
          </cell>
          <cell r="AF244">
            <v>8</v>
          </cell>
          <cell r="AG244" t="str">
            <v>off</v>
          </cell>
          <cell r="AH244">
            <v>8</v>
          </cell>
          <cell r="AI244">
            <v>8</v>
          </cell>
          <cell r="AJ244">
            <v>8</v>
          </cell>
          <cell r="AK244">
            <v>26</v>
          </cell>
          <cell r="AL244">
            <v>0</v>
          </cell>
          <cell r="AM244">
            <v>4</v>
          </cell>
          <cell r="AN244">
            <v>0</v>
          </cell>
          <cell r="AO244">
            <v>0</v>
          </cell>
          <cell r="AP244">
            <v>0</v>
          </cell>
          <cell r="AQ244">
            <v>0</v>
          </cell>
          <cell r="AR244">
            <v>0</v>
          </cell>
          <cell r="AS244">
            <v>0</v>
          </cell>
          <cell r="AT244">
            <v>0</v>
          </cell>
          <cell r="AU244">
            <v>26</v>
          </cell>
          <cell r="AV244" t="e">
            <v>#REF!</v>
          </cell>
          <cell r="AW244">
            <v>0</v>
          </cell>
          <cell r="BZ244">
            <v>26</v>
          </cell>
          <cell r="CA244">
            <v>0</v>
          </cell>
          <cell r="CE244">
            <v>0</v>
          </cell>
          <cell r="CF244">
            <v>26</v>
          </cell>
          <cell r="CG244" t="b">
            <v>1</v>
          </cell>
          <cell r="CH244">
            <v>26</v>
          </cell>
          <cell r="CI244">
            <v>0</v>
          </cell>
          <cell r="CJ244">
            <v>0</v>
          </cell>
          <cell r="CK244" t="str">
            <v>HTQ HỒ CHÍ MINH</v>
          </cell>
          <cell r="CM244">
            <v>26</v>
          </cell>
          <cell r="CN244">
            <v>0</v>
          </cell>
          <cell r="CO244">
            <v>0</v>
          </cell>
          <cell r="CP244">
            <v>0</v>
          </cell>
        </row>
        <row r="245">
          <cell r="F245" t="str">
            <v>OT</v>
          </cell>
          <cell r="AT245">
            <v>0</v>
          </cell>
          <cell r="AV245" t="e">
            <v>#REF!</v>
          </cell>
          <cell r="AW245">
            <v>0</v>
          </cell>
          <cell r="CK245" t="e">
            <v>#N/A</v>
          </cell>
        </row>
        <row r="246">
          <cell r="B246" t="str">
            <v>EQQ100594</v>
          </cell>
          <cell r="C246" t="str">
            <v>NGUYỄN THỊ HOÀNG NƯƠNG</v>
          </cell>
          <cell r="D246" t="str">
            <v>Fulltime</v>
          </cell>
          <cell r="E246" t="str">
            <v>TRƯỞNG CA</v>
          </cell>
          <cell r="F246" t="str">
            <v>Giờ LV</v>
          </cell>
          <cell r="G246" t="str">
            <v>Pp</v>
          </cell>
          <cell r="H246" t="str">
            <v>Pp</v>
          </cell>
          <cell r="I246" t="str">
            <v>Pp</v>
          </cell>
          <cell r="J246" t="str">
            <v>Pp</v>
          </cell>
          <cell r="K246" t="str">
            <v>off</v>
          </cell>
          <cell r="L246" t="str">
            <v>Pp</v>
          </cell>
          <cell r="M246" t="str">
            <v>Pp</v>
          </cell>
          <cell r="N246" t="str">
            <v>Pp</v>
          </cell>
          <cell r="O246" t="str">
            <v>Pp</v>
          </cell>
          <cell r="P246" t="str">
            <v>Pp</v>
          </cell>
          <cell r="Q246" t="str">
            <v>Pp</v>
          </cell>
          <cell r="R246" t="str">
            <v>off</v>
          </cell>
          <cell r="S246" t="str">
            <v>Pp</v>
          </cell>
          <cell r="T246" t="str">
            <v>Pp</v>
          </cell>
          <cell r="U246" t="str">
            <v>Pp</v>
          </cell>
          <cell r="V246" t="str">
            <v>Pp</v>
          </cell>
          <cell r="W246" t="str">
            <v>Pp</v>
          </cell>
          <cell r="X246" t="str">
            <v>Pp</v>
          </cell>
          <cell r="Y246" t="str">
            <v>off</v>
          </cell>
          <cell r="Z246" t="str">
            <v>Pp</v>
          </cell>
          <cell r="AA246" t="str">
            <v>Pp</v>
          </cell>
          <cell r="AB246" t="str">
            <v>Pp</v>
          </cell>
          <cell r="AC246" t="str">
            <v>Pp</v>
          </cell>
          <cell r="AD246" t="str">
            <v>Pp</v>
          </cell>
          <cell r="AE246" t="str">
            <v>Pp</v>
          </cell>
          <cell r="AF246" t="str">
            <v>off</v>
          </cell>
          <cell r="AG246" t="str">
            <v>Pp</v>
          </cell>
          <cell r="AH246" t="str">
            <v>Pp</v>
          </cell>
          <cell r="AI246" t="str">
            <v>Pp</v>
          </cell>
          <cell r="AJ246" t="str">
            <v>Pp</v>
          </cell>
          <cell r="AK246">
            <v>0</v>
          </cell>
          <cell r="AL246">
            <v>0</v>
          </cell>
          <cell r="AM246">
            <v>4</v>
          </cell>
          <cell r="AN246">
            <v>0</v>
          </cell>
          <cell r="AO246">
            <v>0</v>
          </cell>
          <cell r="AP246">
            <v>0</v>
          </cell>
          <cell r="AQ246">
            <v>0</v>
          </cell>
          <cell r="AR246">
            <v>26</v>
          </cell>
          <cell r="AS246">
            <v>0</v>
          </cell>
          <cell r="AT246">
            <v>0</v>
          </cell>
          <cell r="AU246">
            <v>0</v>
          </cell>
          <cell r="AV246" t="e">
            <v>#REF!</v>
          </cell>
          <cell r="AW246">
            <v>0</v>
          </cell>
          <cell r="BZ246">
            <v>0</v>
          </cell>
          <cell r="CA246">
            <v>0</v>
          </cell>
          <cell r="CE246">
            <v>0</v>
          </cell>
          <cell r="CF246">
            <v>0</v>
          </cell>
          <cell r="CG246" t="b">
            <v>1</v>
          </cell>
          <cell r="CH246">
            <v>0</v>
          </cell>
          <cell r="CI246">
            <v>0</v>
          </cell>
          <cell r="CJ246">
            <v>0</v>
          </cell>
          <cell r="CK246" t="str">
            <v>HTQ HỒ CHÍ MINH</v>
          </cell>
          <cell r="CM246" t="e">
            <v>#N/A</v>
          </cell>
          <cell r="CN246" t="e">
            <v>#N/A</v>
          </cell>
          <cell r="CO246" t="e">
            <v>#N/A</v>
          </cell>
          <cell r="CP246" t="e">
            <v>#N/A</v>
          </cell>
        </row>
        <row r="247">
          <cell r="F247" t="str">
            <v>OT</v>
          </cell>
          <cell r="AT247">
            <v>0</v>
          </cell>
          <cell r="AV247" t="e">
            <v>#REF!</v>
          </cell>
          <cell r="AW247">
            <v>0</v>
          </cell>
          <cell r="CK247" t="e">
            <v>#N/A</v>
          </cell>
        </row>
        <row r="248">
          <cell r="B248" t="str">
            <v>EQQ100919</v>
          </cell>
          <cell r="C248" t="str">
            <v>TRẦN XUÂN THỦY</v>
          </cell>
          <cell r="D248" t="str">
            <v>Fulltime</v>
          </cell>
          <cell r="E248" t="str">
            <v>QUẢN LÝ QUÁN</v>
          </cell>
          <cell r="F248" t="str">
            <v>Giờ LV</v>
          </cell>
          <cell r="G248">
            <v>8</v>
          </cell>
          <cell r="H248">
            <v>8</v>
          </cell>
          <cell r="I248">
            <v>8</v>
          </cell>
          <cell r="J248">
            <v>8</v>
          </cell>
          <cell r="K248" t="str">
            <v>off</v>
          </cell>
          <cell r="L248">
            <v>8</v>
          </cell>
          <cell r="M248">
            <v>8</v>
          </cell>
          <cell r="N248">
            <v>8</v>
          </cell>
          <cell r="O248">
            <v>8</v>
          </cell>
          <cell r="P248">
            <v>8</v>
          </cell>
          <cell r="Q248">
            <v>8</v>
          </cell>
          <cell r="R248" t="str">
            <v>off</v>
          </cell>
          <cell r="S248">
            <v>8</v>
          </cell>
          <cell r="T248">
            <v>8</v>
          </cell>
          <cell r="U248">
            <v>8</v>
          </cell>
          <cell r="V248">
            <v>8</v>
          </cell>
          <cell r="W248">
            <v>8</v>
          </cell>
          <cell r="X248">
            <v>8</v>
          </cell>
          <cell r="Y248" t="str">
            <v>off</v>
          </cell>
          <cell r="Z248">
            <v>8</v>
          </cell>
          <cell r="AA248">
            <v>8</v>
          </cell>
          <cell r="AB248">
            <v>8</v>
          </cell>
          <cell r="AC248">
            <v>8</v>
          </cell>
          <cell r="AD248">
            <v>8</v>
          </cell>
          <cell r="AE248">
            <v>8</v>
          </cell>
          <cell r="AF248" t="str">
            <v>off</v>
          </cell>
          <cell r="AG248">
            <v>8</v>
          </cell>
          <cell r="AH248">
            <v>8</v>
          </cell>
          <cell r="AI248">
            <v>8</v>
          </cell>
          <cell r="AJ248">
            <v>8</v>
          </cell>
          <cell r="AK248">
            <v>26</v>
          </cell>
          <cell r="AL248">
            <v>0</v>
          </cell>
          <cell r="AM248">
            <v>4</v>
          </cell>
          <cell r="AN248">
            <v>0</v>
          </cell>
          <cell r="AO248">
            <v>0</v>
          </cell>
          <cell r="AP248">
            <v>0</v>
          </cell>
          <cell r="AQ248">
            <v>0</v>
          </cell>
          <cell r="AR248">
            <v>0</v>
          </cell>
          <cell r="AS248">
            <v>0</v>
          </cell>
          <cell r="AT248">
            <v>0</v>
          </cell>
          <cell r="AU248">
            <v>26</v>
          </cell>
          <cell r="AV248" t="e">
            <v>#REF!</v>
          </cell>
          <cell r="AW248">
            <v>0</v>
          </cell>
          <cell r="BZ248">
            <v>26</v>
          </cell>
          <cell r="CA248">
            <v>0</v>
          </cell>
          <cell r="CE248">
            <v>0</v>
          </cell>
          <cell r="CF248">
            <v>26</v>
          </cell>
          <cell r="CG248" t="b">
            <v>1</v>
          </cell>
          <cell r="CH248">
            <v>26</v>
          </cell>
          <cell r="CI248">
            <v>0</v>
          </cell>
          <cell r="CJ248">
            <v>0</v>
          </cell>
          <cell r="CK248" t="str">
            <v>HTQ HỒ CHÍ MINH</v>
          </cell>
          <cell r="CM248">
            <v>26</v>
          </cell>
          <cell r="CN248">
            <v>0</v>
          </cell>
          <cell r="CO248">
            <v>0</v>
          </cell>
          <cell r="CP248">
            <v>0</v>
          </cell>
        </row>
        <row r="249">
          <cell r="F249" t="str">
            <v>OT</v>
          </cell>
          <cell r="AT249">
            <v>0</v>
          </cell>
          <cell r="AV249" t="e">
            <v>#REF!</v>
          </cell>
          <cell r="AW249">
            <v>0</v>
          </cell>
          <cell r="CK249" t="e">
            <v>#N/A</v>
          </cell>
        </row>
        <row r="250">
          <cell r="B250" t="str">
            <v>EQQ101336</v>
          </cell>
          <cell r="C250" t="str">
            <v>HOÀNG DUY PHÚC</v>
          </cell>
          <cell r="D250" t="str">
            <v>Fulltime</v>
          </cell>
          <cell r="E250" t="str">
            <v>TỔ TRƯỞNG PHA CHẾ</v>
          </cell>
          <cell r="F250" t="str">
            <v>Giờ LV</v>
          </cell>
          <cell r="G250">
            <v>8</v>
          </cell>
          <cell r="H250">
            <v>8</v>
          </cell>
          <cell r="I250">
            <v>8</v>
          </cell>
          <cell r="J250">
            <v>8</v>
          </cell>
          <cell r="K250">
            <v>8</v>
          </cell>
          <cell r="L250">
            <v>8</v>
          </cell>
          <cell r="M250" t="str">
            <v>off</v>
          </cell>
          <cell r="N250">
            <v>8</v>
          </cell>
          <cell r="O250">
            <v>8</v>
          </cell>
          <cell r="P250">
            <v>8</v>
          </cell>
          <cell r="Q250">
            <v>8</v>
          </cell>
          <cell r="R250" t="str">
            <v>off</v>
          </cell>
          <cell r="S250">
            <v>8</v>
          </cell>
          <cell r="T250">
            <v>8</v>
          </cell>
          <cell r="U250" t="str">
            <v>off</v>
          </cell>
          <cell r="V250">
            <v>8</v>
          </cell>
          <cell r="W250">
            <v>8</v>
          </cell>
          <cell r="X250">
            <v>8</v>
          </cell>
          <cell r="Y250">
            <v>8</v>
          </cell>
          <cell r="Z250">
            <v>8</v>
          </cell>
          <cell r="AA250">
            <v>8</v>
          </cell>
          <cell r="AB250">
            <v>8</v>
          </cell>
          <cell r="AC250" t="str">
            <v>off</v>
          </cell>
          <cell r="AD250">
            <v>8</v>
          </cell>
          <cell r="AE250">
            <v>8</v>
          </cell>
          <cell r="AF250">
            <v>8</v>
          </cell>
          <cell r="AG250">
            <v>8</v>
          </cell>
          <cell r="AH250">
            <v>8</v>
          </cell>
          <cell r="AI250">
            <v>8</v>
          </cell>
          <cell r="AJ250" t="str">
            <v>oth8</v>
          </cell>
          <cell r="AK250">
            <v>25</v>
          </cell>
          <cell r="AL250">
            <v>0</v>
          </cell>
          <cell r="AM250">
            <v>4</v>
          </cell>
          <cell r="AN250">
            <v>0</v>
          </cell>
          <cell r="AO250">
            <v>0</v>
          </cell>
          <cell r="AP250">
            <v>0</v>
          </cell>
          <cell r="AQ250">
            <v>0</v>
          </cell>
          <cell r="AR250">
            <v>0</v>
          </cell>
          <cell r="AS250">
            <v>0</v>
          </cell>
          <cell r="AT250">
            <v>1</v>
          </cell>
          <cell r="AU250">
            <v>26</v>
          </cell>
          <cell r="AV250" t="e">
            <v>#REF!</v>
          </cell>
          <cell r="AW250">
            <v>0</v>
          </cell>
          <cell r="BZ250">
            <v>26</v>
          </cell>
          <cell r="CA250">
            <v>0</v>
          </cell>
          <cell r="CE250">
            <v>0</v>
          </cell>
          <cell r="CF250">
            <v>26</v>
          </cell>
          <cell r="CG250" t="b">
            <v>1</v>
          </cell>
          <cell r="CH250">
            <v>25</v>
          </cell>
          <cell r="CI250">
            <v>0</v>
          </cell>
          <cell r="CJ250">
            <v>0</v>
          </cell>
          <cell r="CK250" t="str">
            <v>HTQ HỒ CHÍ MINH</v>
          </cell>
          <cell r="CM250">
            <v>26</v>
          </cell>
          <cell r="CN250">
            <v>0</v>
          </cell>
          <cell r="CO250">
            <v>0</v>
          </cell>
          <cell r="CP250">
            <v>0</v>
          </cell>
        </row>
        <row r="251">
          <cell r="F251" t="str">
            <v>OT</v>
          </cell>
          <cell r="AT251">
            <v>0</v>
          </cell>
          <cell r="AV251" t="e">
            <v>#REF!</v>
          </cell>
          <cell r="AW251">
            <v>0</v>
          </cell>
          <cell r="CK251" t="e">
            <v>#N/A</v>
          </cell>
        </row>
        <row r="252">
          <cell r="B252" t="str">
            <v>EQQ101912</v>
          </cell>
          <cell r="C252" t="str">
            <v>TRẦN THỊ LÝ</v>
          </cell>
          <cell r="D252" t="str">
            <v>Fulltime</v>
          </cell>
          <cell r="E252" t="str">
            <v>NHÂN VIÊN PHỤC VỤ</v>
          </cell>
          <cell r="F252" t="str">
            <v>Giờ LV</v>
          </cell>
          <cell r="G252">
            <v>8</v>
          </cell>
          <cell r="H252">
            <v>8</v>
          </cell>
          <cell r="I252">
            <v>8</v>
          </cell>
          <cell r="J252">
            <v>8</v>
          </cell>
          <cell r="K252">
            <v>8</v>
          </cell>
          <cell r="L252">
            <v>8</v>
          </cell>
          <cell r="M252">
            <v>8</v>
          </cell>
          <cell r="N252">
            <v>8</v>
          </cell>
          <cell r="O252">
            <v>8</v>
          </cell>
          <cell r="P252">
            <v>8</v>
          </cell>
          <cell r="Q252">
            <v>8</v>
          </cell>
          <cell r="R252" t="str">
            <v>off</v>
          </cell>
          <cell r="S252">
            <v>8</v>
          </cell>
          <cell r="T252">
            <v>8</v>
          </cell>
          <cell r="U252">
            <v>8</v>
          </cell>
          <cell r="V252">
            <v>8</v>
          </cell>
          <cell r="W252">
            <v>8</v>
          </cell>
          <cell r="X252">
            <v>8</v>
          </cell>
          <cell r="Y252" t="str">
            <v>off</v>
          </cell>
          <cell r="Z252">
            <v>8</v>
          </cell>
          <cell r="AA252">
            <v>8</v>
          </cell>
          <cell r="AB252">
            <v>8</v>
          </cell>
          <cell r="AC252">
            <v>8</v>
          </cell>
          <cell r="AD252">
            <v>8</v>
          </cell>
          <cell r="AE252" t="str">
            <v>off</v>
          </cell>
          <cell r="AF252">
            <v>8</v>
          </cell>
          <cell r="AG252" t="str">
            <v>off</v>
          </cell>
          <cell r="AH252">
            <v>8</v>
          </cell>
          <cell r="AI252">
            <v>8</v>
          </cell>
          <cell r="AJ252">
            <v>8</v>
          </cell>
          <cell r="AK252">
            <v>26</v>
          </cell>
          <cell r="AL252">
            <v>0</v>
          </cell>
          <cell r="AM252">
            <v>4</v>
          </cell>
          <cell r="AN252">
            <v>0</v>
          </cell>
          <cell r="AO252">
            <v>0</v>
          </cell>
          <cell r="AP252">
            <v>0</v>
          </cell>
          <cell r="AQ252">
            <v>0</v>
          </cell>
          <cell r="AR252">
            <v>0</v>
          </cell>
          <cell r="AS252">
            <v>0</v>
          </cell>
          <cell r="AT252">
            <v>0</v>
          </cell>
          <cell r="AU252">
            <v>26</v>
          </cell>
          <cell r="AV252" t="e">
            <v>#REF!</v>
          </cell>
          <cell r="AW252">
            <v>0</v>
          </cell>
          <cell r="BZ252">
            <v>26</v>
          </cell>
          <cell r="CA252">
            <v>0</v>
          </cell>
          <cell r="CE252">
            <v>0</v>
          </cell>
          <cell r="CF252">
            <v>26</v>
          </cell>
          <cell r="CG252" t="b">
            <v>1</v>
          </cell>
          <cell r="CH252">
            <v>26</v>
          </cell>
          <cell r="CI252">
            <v>0</v>
          </cell>
          <cell r="CJ252">
            <v>0</v>
          </cell>
          <cell r="CK252" t="str">
            <v>HTQ HỒ CHÍ MINH</v>
          </cell>
          <cell r="CM252">
            <v>26</v>
          </cell>
          <cell r="CN252">
            <v>0</v>
          </cell>
          <cell r="CO252">
            <v>0</v>
          </cell>
          <cell r="CP252">
            <v>0</v>
          </cell>
        </row>
        <row r="253">
          <cell r="F253" t="str">
            <v>OT</v>
          </cell>
          <cell r="AT253">
            <v>0</v>
          </cell>
          <cell r="AV253" t="e">
            <v>#REF!</v>
          </cell>
          <cell r="AW253">
            <v>0</v>
          </cell>
          <cell r="CK253" t="e">
            <v>#N/A</v>
          </cell>
        </row>
        <row r="254">
          <cell r="B254" t="str">
            <v>EQQ101914</v>
          </cell>
          <cell r="C254" t="str">
            <v>NGUYỄN THỊ ÁNH TUYẾT</v>
          </cell>
          <cell r="D254" t="str">
            <v>Fulltime</v>
          </cell>
          <cell r="E254" t="str">
            <v>NHÂN VIÊN PHỤC VỤ</v>
          </cell>
          <cell r="F254" t="str">
            <v>Giờ LV</v>
          </cell>
          <cell r="G254">
            <v>8</v>
          </cell>
          <cell r="H254" t="str">
            <v>pa</v>
          </cell>
          <cell r="I254">
            <v>8</v>
          </cell>
          <cell r="J254">
            <v>8</v>
          </cell>
          <cell r="K254">
            <v>8</v>
          </cell>
          <cell r="L254">
            <v>8</v>
          </cell>
          <cell r="M254">
            <v>8</v>
          </cell>
          <cell r="N254">
            <v>8</v>
          </cell>
          <cell r="O254" t="str">
            <v>off</v>
          </cell>
          <cell r="P254" t="str">
            <v>off</v>
          </cell>
          <cell r="Q254">
            <v>8</v>
          </cell>
          <cell r="R254">
            <v>8</v>
          </cell>
          <cell r="S254">
            <v>8</v>
          </cell>
          <cell r="T254">
            <v>8</v>
          </cell>
          <cell r="U254">
            <v>8</v>
          </cell>
          <cell r="V254" t="str">
            <v>off</v>
          </cell>
          <cell r="W254">
            <v>8</v>
          </cell>
          <cell r="X254">
            <v>8</v>
          </cell>
          <cell r="Y254">
            <v>8</v>
          </cell>
          <cell r="Z254" t="str">
            <v>off</v>
          </cell>
          <cell r="AA254">
            <v>8</v>
          </cell>
          <cell r="AB254">
            <v>8</v>
          </cell>
          <cell r="AC254">
            <v>8</v>
          </cell>
          <cell r="AD254">
            <v>8</v>
          </cell>
          <cell r="AE254">
            <v>8</v>
          </cell>
          <cell r="AF254">
            <v>8</v>
          </cell>
          <cell r="AG254">
            <v>8</v>
          </cell>
          <cell r="AH254">
            <v>8</v>
          </cell>
          <cell r="AI254">
            <v>8</v>
          </cell>
          <cell r="AJ254">
            <v>8</v>
          </cell>
          <cell r="AK254">
            <v>25</v>
          </cell>
          <cell r="AL254">
            <v>0</v>
          </cell>
          <cell r="AM254">
            <v>4</v>
          </cell>
          <cell r="AN254">
            <v>0</v>
          </cell>
          <cell r="AO254">
            <v>1</v>
          </cell>
          <cell r="AP254">
            <v>0</v>
          </cell>
          <cell r="AQ254">
            <v>0</v>
          </cell>
          <cell r="AR254">
            <v>0</v>
          </cell>
          <cell r="AS254">
            <v>0</v>
          </cell>
          <cell r="AT254">
            <v>0</v>
          </cell>
          <cell r="AU254">
            <v>26</v>
          </cell>
          <cell r="AV254" t="e">
            <v>#REF!</v>
          </cell>
          <cell r="AW254">
            <v>0</v>
          </cell>
          <cell r="BZ254">
            <v>25</v>
          </cell>
          <cell r="CA254">
            <v>1</v>
          </cell>
          <cell r="CE254">
            <v>0</v>
          </cell>
          <cell r="CF254">
            <v>26</v>
          </cell>
          <cell r="CG254" t="b">
            <v>1</v>
          </cell>
          <cell r="CH254">
            <v>25</v>
          </cell>
          <cell r="CI254">
            <v>0</v>
          </cell>
          <cell r="CJ254">
            <v>0</v>
          </cell>
          <cell r="CK254" t="str">
            <v>HTQ HỒ CHÍ MINH</v>
          </cell>
          <cell r="CM254">
            <v>25</v>
          </cell>
          <cell r="CN254">
            <v>1</v>
          </cell>
          <cell r="CO254">
            <v>0</v>
          </cell>
          <cell r="CP254">
            <v>0</v>
          </cell>
        </row>
        <row r="255">
          <cell r="F255" t="str">
            <v>OT</v>
          </cell>
          <cell r="AT255">
            <v>0</v>
          </cell>
          <cell r="AV255" t="e">
            <v>#REF!</v>
          </cell>
          <cell r="AW255">
            <v>0</v>
          </cell>
          <cell r="CK255" t="e">
            <v>#N/A</v>
          </cell>
        </row>
        <row r="256">
          <cell r="B256" t="str">
            <v>EQQ101955</v>
          </cell>
          <cell r="C256" t="str">
            <v>ĐOÀN THỊ THANH THẢO</v>
          </cell>
          <cell r="D256" t="str">
            <v>Fulltime</v>
          </cell>
          <cell r="E256" t="str">
            <v>NHÂN VIÊN PHỤC VỤ</v>
          </cell>
          <cell r="F256" t="str">
            <v>Giờ LV</v>
          </cell>
          <cell r="G256">
            <v>8</v>
          </cell>
          <cell r="H256">
            <v>8</v>
          </cell>
          <cell r="I256">
            <v>8</v>
          </cell>
          <cell r="J256">
            <v>8</v>
          </cell>
          <cell r="K256">
            <v>8</v>
          </cell>
          <cell r="L256">
            <v>8</v>
          </cell>
          <cell r="M256">
            <v>8</v>
          </cell>
          <cell r="N256">
            <v>8</v>
          </cell>
          <cell r="O256">
            <v>8</v>
          </cell>
          <cell r="P256">
            <v>8</v>
          </cell>
          <cell r="Q256">
            <v>8</v>
          </cell>
          <cell r="R256">
            <v>8</v>
          </cell>
          <cell r="S256">
            <v>8</v>
          </cell>
          <cell r="T256">
            <v>8</v>
          </cell>
          <cell r="U256">
            <v>8</v>
          </cell>
          <cell r="V256">
            <v>8</v>
          </cell>
          <cell r="W256">
            <v>8</v>
          </cell>
          <cell r="X256">
            <v>8</v>
          </cell>
          <cell r="Y256" t="str">
            <v>off</v>
          </cell>
          <cell r="Z256" t="str">
            <v>off</v>
          </cell>
          <cell r="AA256" t="str">
            <v>off</v>
          </cell>
          <cell r="AB256" t="str">
            <v>off</v>
          </cell>
          <cell r="AC256">
            <v>8</v>
          </cell>
          <cell r="AD256">
            <v>8</v>
          </cell>
          <cell r="AE256">
            <v>8</v>
          </cell>
          <cell r="AF256">
            <v>8</v>
          </cell>
          <cell r="AG256">
            <v>8</v>
          </cell>
          <cell r="AH256">
            <v>8</v>
          </cell>
          <cell r="AI256">
            <v>8</v>
          </cell>
          <cell r="AJ256">
            <v>8</v>
          </cell>
          <cell r="AK256">
            <v>26</v>
          </cell>
          <cell r="AL256">
            <v>0</v>
          </cell>
          <cell r="AM256">
            <v>4</v>
          </cell>
          <cell r="AN256">
            <v>0</v>
          </cell>
          <cell r="AO256">
            <v>0</v>
          </cell>
          <cell r="AP256">
            <v>0</v>
          </cell>
          <cell r="AQ256">
            <v>0</v>
          </cell>
          <cell r="AR256">
            <v>0</v>
          </cell>
          <cell r="AS256">
            <v>0</v>
          </cell>
          <cell r="AT256">
            <v>0</v>
          </cell>
          <cell r="AU256">
            <v>26</v>
          </cell>
          <cell r="AV256" t="e">
            <v>#REF!</v>
          </cell>
          <cell r="AW256">
            <v>0</v>
          </cell>
          <cell r="BZ256">
            <v>26</v>
          </cell>
          <cell r="CA256">
            <v>0</v>
          </cell>
          <cell r="CE256">
            <v>0</v>
          </cell>
          <cell r="CF256">
            <v>26</v>
          </cell>
          <cell r="CG256" t="b">
            <v>1</v>
          </cell>
          <cell r="CH256">
            <v>26</v>
          </cell>
          <cell r="CI256">
            <v>0</v>
          </cell>
          <cell r="CJ256">
            <v>0</v>
          </cell>
          <cell r="CK256" t="str">
            <v>HTQ HỒ CHÍ MINH</v>
          </cell>
          <cell r="CM256">
            <v>26</v>
          </cell>
          <cell r="CN256">
            <v>0</v>
          </cell>
          <cell r="CO256">
            <v>0</v>
          </cell>
          <cell r="CP256">
            <v>0</v>
          </cell>
        </row>
        <row r="257">
          <cell r="F257" t="str">
            <v>OT</v>
          </cell>
          <cell r="AT257">
            <v>0</v>
          </cell>
          <cell r="AV257" t="e">
            <v>#REF!</v>
          </cell>
          <cell r="AW257">
            <v>0</v>
          </cell>
          <cell r="CK257" t="e">
            <v>#N/A</v>
          </cell>
        </row>
        <row r="258">
          <cell r="B258" t="str">
            <v>EQQ102024</v>
          </cell>
          <cell r="C258" t="str">
            <v>NGUYỄN THỊ YẾN</v>
          </cell>
          <cell r="D258" t="str">
            <v>Fulltime</v>
          </cell>
          <cell r="E258" t="str">
            <v>NHÂN VIÊN BẾP</v>
          </cell>
          <cell r="F258" t="str">
            <v>Giờ LV</v>
          </cell>
          <cell r="G258">
            <v>8</v>
          </cell>
          <cell r="H258">
            <v>8</v>
          </cell>
          <cell r="I258">
            <v>8</v>
          </cell>
          <cell r="J258">
            <v>8</v>
          </cell>
          <cell r="K258" t="str">
            <v>off</v>
          </cell>
          <cell r="L258">
            <v>8</v>
          </cell>
          <cell r="M258">
            <v>8</v>
          </cell>
          <cell r="N258">
            <v>8</v>
          </cell>
          <cell r="O258">
            <v>8</v>
          </cell>
          <cell r="P258" t="str">
            <v>off</v>
          </cell>
          <cell r="Q258" t="str">
            <v>off</v>
          </cell>
          <cell r="R258" t="str">
            <v>off</v>
          </cell>
          <cell r="S258">
            <v>8</v>
          </cell>
          <cell r="T258">
            <v>8</v>
          </cell>
          <cell r="U258">
            <v>8</v>
          </cell>
          <cell r="V258">
            <v>8</v>
          </cell>
          <cell r="W258">
            <v>8</v>
          </cell>
          <cell r="X258">
            <v>8</v>
          </cell>
          <cell r="Y258" t="str">
            <v>off</v>
          </cell>
          <cell r="Z258">
            <v>8</v>
          </cell>
          <cell r="AA258">
            <v>8</v>
          </cell>
          <cell r="AB258">
            <v>8</v>
          </cell>
          <cell r="AC258">
            <v>8</v>
          </cell>
          <cell r="AD258">
            <v>8</v>
          </cell>
          <cell r="AE258">
            <v>8</v>
          </cell>
          <cell r="AF258" t="str">
            <v>off</v>
          </cell>
          <cell r="AG258">
            <v>8</v>
          </cell>
          <cell r="AH258">
            <v>8</v>
          </cell>
          <cell r="AI258">
            <v>8</v>
          </cell>
          <cell r="AJ258">
            <v>8</v>
          </cell>
          <cell r="AK258">
            <v>24</v>
          </cell>
          <cell r="AL258">
            <v>0</v>
          </cell>
          <cell r="AM258">
            <v>6</v>
          </cell>
          <cell r="AN258">
            <v>0</v>
          </cell>
          <cell r="AO258">
            <v>0</v>
          </cell>
          <cell r="AP258">
            <v>0</v>
          </cell>
          <cell r="AQ258">
            <v>0</v>
          </cell>
          <cell r="AR258">
            <v>0</v>
          </cell>
          <cell r="AS258">
            <v>0</v>
          </cell>
          <cell r="AT258">
            <v>0</v>
          </cell>
          <cell r="AU258">
            <v>24</v>
          </cell>
          <cell r="AV258" t="e">
            <v>#REF!</v>
          </cell>
          <cell r="AW258">
            <v>0</v>
          </cell>
          <cell r="BZ258">
            <v>24</v>
          </cell>
          <cell r="CA258">
            <v>0</v>
          </cell>
          <cell r="CE258">
            <v>0</v>
          </cell>
          <cell r="CF258">
            <v>24</v>
          </cell>
          <cell r="CG258" t="b">
            <v>1</v>
          </cell>
          <cell r="CH258">
            <v>24</v>
          </cell>
          <cell r="CI258">
            <v>0</v>
          </cell>
          <cell r="CJ258">
            <v>0</v>
          </cell>
          <cell r="CK258" t="str">
            <v>HTQ HỒ CHÍ MINH</v>
          </cell>
          <cell r="CM258">
            <v>24</v>
          </cell>
          <cell r="CN258">
            <v>0</v>
          </cell>
          <cell r="CO258">
            <v>0</v>
          </cell>
          <cell r="CP258">
            <v>0</v>
          </cell>
        </row>
        <row r="259">
          <cell r="F259" t="str">
            <v>OT</v>
          </cell>
          <cell r="AT259">
            <v>0</v>
          </cell>
          <cell r="AV259" t="e">
            <v>#REF!</v>
          </cell>
          <cell r="AW259">
            <v>0</v>
          </cell>
          <cell r="CK259" t="e">
            <v>#N/A</v>
          </cell>
        </row>
        <row r="260">
          <cell r="B260" t="str">
            <v>EQQ102438</v>
          </cell>
          <cell r="C260" t="str">
            <v>NGUYỄN TRẦN HẢI ĐĂNG</v>
          </cell>
          <cell r="D260" t="str">
            <v>Partime</v>
          </cell>
          <cell r="E260" t="str">
            <v>NHÂN VIÊN PHỤC VỤ</v>
          </cell>
          <cell r="F260" t="str">
            <v>Giờ LV</v>
          </cell>
          <cell r="G260" t="str">
            <v>off</v>
          </cell>
          <cell r="H260">
            <v>8</v>
          </cell>
          <cell r="I260">
            <v>8</v>
          </cell>
          <cell r="J260">
            <v>8</v>
          </cell>
          <cell r="K260">
            <v>8</v>
          </cell>
          <cell r="L260" t="str">
            <v>off</v>
          </cell>
          <cell r="M260">
            <v>8</v>
          </cell>
          <cell r="N260">
            <v>7</v>
          </cell>
          <cell r="O260">
            <v>8</v>
          </cell>
          <cell r="P260">
            <v>8</v>
          </cell>
          <cell r="Q260">
            <v>8</v>
          </cell>
          <cell r="R260">
            <v>8</v>
          </cell>
          <cell r="S260" t="str">
            <v>off</v>
          </cell>
          <cell r="T260">
            <v>8</v>
          </cell>
          <cell r="U260">
            <v>8</v>
          </cell>
          <cell r="V260">
            <v>11</v>
          </cell>
          <cell r="W260" t="str">
            <v>off</v>
          </cell>
          <cell r="X260">
            <v>8</v>
          </cell>
          <cell r="Y260">
            <v>8</v>
          </cell>
          <cell r="Z260" t="str">
            <v>off</v>
          </cell>
          <cell r="AA260" t="str">
            <v>off</v>
          </cell>
          <cell r="AB260">
            <v>8</v>
          </cell>
          <cell r="AC260">
            <v>8</v>
          </cell>
          <cell r="AD260">
            <v>8</v>
          </cell>
          <cell r="AE260">
            <v>8</v>
          </cell>
          <cell r="AF260">
            <v>8</v>
          </cell>
          <cell r="AG260">
            <v>8</v>
          </cell>
          <cell r="AH260" t="str">
            <v>off</v>
          </cell>
          <cell r="AI260" t="str">
            <v>off</v>
          </cell>
          <cell r="AJ260" t="str">
            <v>off</v>
          </cell>
          <cell r="AK260">
            <v>21.25</v>
          </cell>
          <cell r="AL260">
            <v>0</v>
          </cell>
          <cell r="AM260">
            <v>9</v>
          </cell>
          <cell r="AN260">
            <v>0</v>
          </cell>
          <cell r="AO260">
            <v>0</v>
          </cell>
          <cell r="AP260">
            <v>0</v>
          </cell>
          <cell r="AQ260">
            <v>0</v>
          </cell>
          <cell r="AR260">
            <v>0</v>
          </cell>
          <cell r="AS260">
            <v>0</v>
          </cell>
          <cell r="AT260">
            <v>0</v>
          </cell>
          <cell r="AU260">
            <v>21.25</v>
          </cell>
          <cell r="AV260" t="e">
            <v>#REF!</v>
          </cell>
          <cell r="AW260">
            <v>0</v>
          </cell>
          <cell r="BZ260">
            <v>0</v>
          </cell>
          <cell r="CA260">
            <v>0</v>
          </cell>
          <cell r="CE260">
            <v>0</v>
          </cell>
          <cell r="CF260">
            <v>21.25</v>
          </cell>
          <cell r="CG260" t="b">
            <v>1</v>
          </cell>
          <cell r="CH260">
            <v>0</v>
          </cell>
          <cell r="CI260">
            <v>170</v>
          </cell>
          <cell r="CJ260">
            <v>0</v>
          </cell>
          <cell r="CK260" t="str">
            <v>HTQ HỒ CHÍ MINH</v>
          </cell>
          <cell r="CM260">
            <v>0</v>
          </cell>
          <cell r="CN260">
            <v>0</v>
          </cell>
          <cell r="CO260">
            <v>170</v>
          </cell>
          <cell r="CP260">
            <v>0</v>
          </cell>
        </row>
        <row r="261">
          <cell r="F261" t="str">
            <v>OT</v>
          </cell>
          <cell r="AT261">
            <v>0</v>
          </cell>
          <cell r="AV261" t="e">
            <v>#REF!</v>
          </cell>
          <cell r="AW261">
            <v>0</v>
          </cell>
          <cell r="CK261" t="e">
            <v>#N/A</v>
          </cell>
        </row>
        <row r="262">
          <cell r="B262" t="str">
            <v>EQQ102470</v>
          </cell>
          <cell r="C262" t="str">
            <v>PHẠM HỒNG XUÂN TRÚC</v>
          </cell>
          <cell r="D262" t="str">
            <v>Partime</v>
          </cell>
          <cell r="E262" t="str">
            <v>NHÂN VIÊN PHỤC VỤ</v>
          </cell>
          <cell r="F262" t="str">
            <v>Giờ LV</v>
          </cell>
          <cell r="G262">
            <v>8</v>
          </cell>
          <cell r="H262">
            <v>8</v>
          </cell>
          <cell r="I262">
            <v>8</v>
          </cell>
          <cell r="J262">
            <v>8</v>
          </cell>
          <cell r="K262">
            <v>8</v>
          </cell>
          <cell r="L262">
            <v>6</v>
          </cell>
          <cell r="M262">
            <v>9</v>
          </cell>
          <cell r="N262">
            <v>8</v>
          </cell>
          <cell r="O262">
            <v>8</v>
          </cell>
          <cell r="P262" t="str">
            <v>off</v>
          </cell>
          <cell r="Q262" t="str">
            <v>off</v>
          </cell>
          <cell r="R262" t="str">
            <v>off</v>
          </cell>
          <cell r="S262">
            <v>8</v>
          </cell>
          <cell r="T262">
            <v>6</v>
          </cell>
          <cell r="U262">
            <v>8</v>
          </cell>
          <cell r="V262">
            <v>10</v>
          </cell>
          <cell r="W262">
            <v>8</v>
          </cell>
          <cell r="X262" t="str">
            <v>off</v>
          </cell>
          <cell r="Y262" t="str">
            <v>off</v>
          </cell>
          <cell r="Z262" t="str">
            <v>off</v>
          </cell>
          <cell r="AA262" t="str">
            <v>off</v>
          </cell>
          <cell r="AB262" t="str">
            <v>off</v>
          </cell>
          <cell r="AC262">
            <v>8</v>
          </cell>
          <cell r="AD262">
            <v>8</v>
          </cell>
          <cell r="AE262">
            <v>8</v>
          </cell>
          <cell r="AF262">
            <v>8</v>
          </cell>
          <cell r="AG262" t="str">
            <v>off</v>
          </cell>
          <cell r="AH262">
            <v>8</v>
          </cell>
          <cell r="AI262">
            <v>8</v>
          </cell>
          <cell r="AJ262">
            <v>8</v>
          </cell>
          <cell r="AK262">
            <v>20.875</v>
          </cell>
          <cell r="AL262">
            <v>0</v>
          </cell>
          <cell r="AM262">
            <v>9</v>
          </cell>
          <cell r="AN262">
            <v>0</v>
          </cell>
          <cell r="AO262">
            <v>0</v>
          </cell>
          <cell r="AP262">
            <v>0</v>
          </cell>
          <cell r="AQ262">
            <v>0</v>
          </cell>
          <cell r="AR262">
            <v>0</v>
          </cell>
          <cell r="AS262">
            <v>0</v>
          </cell>
          <cell r="AT262">
            <v>0</v>
          </cell>
          <cell r="AU262">
            <v>20.875</v>
          </cell>
          <cell r="AV262" t="e">
            <v>#REF!</v>
          </cell>
          <cell r="AW262">
            <v>0</v>
          </cell>
          <cell r="BZ262">
            <v>0</v>
          </cell>
          <cell r="CA262">
            <v>0</v>
          </cell>
          <cell r="CE262">
            <v>0</v>
          </cell>
          <cell r="CF262">
            <v>20.875</v>
          </cell>
          <cell r="CG262" t="b">
            <v>1</v>
          </cell>
          <cell r="CH262">
            <v>0</v>
          </cell>
          <cell r="CI262">
            <v>167</v>
          </cell>
          <cell r="CJ262">
            <v>0</v>
          </cell>
          <cell r="CK262" t="str">
            <v>HTQ HỒ CHÍ MINH</v>
          </cell>
          <cell r="CM262">
            <v>0</v>
          </cell>
          <cell r="CN262">
            <v>0</v>
          </cell>
          <cell r="CO262">
            <v>167</v>
          </cell>
          <cell r="CP262">
            <v>0</v>
          </cell>
        </row>
        <row r="263">
          <cell r="F263" t="str">
            <v>OT</v>
          </cell>
          <cell r="AT263">
            <v>0</v>
          </cell>
          <cell r="AV263" t="e">
            <v>#REF!</v>
          </cell>
          <cell r="AW263">
            <v>0</v>
          </cell>
          <cell r="CK263" t="e">
            <v>#N/A</v>
          </cell>
        </row>
        <row r="264">
          <cell r="B264" t="str">
            <v>EQQ102748</v>
          </cell>
          <cell r="C264" t="str">
            <v>NGUYỄN HUỲNH LAN ANH</v>
          </cell>
          <cell r="D264" t="str">
            <v>Partime</v>
          </cell>
          <cell r="E264" t="str">
            <v>NHÂN VIÊN PHỤC VỤ</v>
          </cell>
          <cell r="F264" t="str">
            <v>Giờ LV</v>
          </cell>
          <cell r="G264" t="str">
            <v>off</v>
          </cell>
          <cell r="H264" t="str">
            <v>off</v>
          </cell>
          <cell r="I264" t="str">
            <v>off</v>
          </cell>
          <cell r="J264" t="str">
            <v>off</v>
          </cell>
          <cell r="K264" t="str">
            <v>off</v>
          </cell>
          <cell r="L264">
            <v>5</v>
          </cell>
          <cell r="M264">
            <v>8</v>
          </cell>
          <cell r="N264">
            <v>8</v>
          </cell>
          <cell r="O264" t="str">
            <v>off</v>
          </cell>
          <cell r="P264">
            <v>6</v>
          </cell>
          <cell r="Q264">
            <v>8</v>
          </cell>
          <cell r="R264">
            <v>8</v>
          </cell>
          <cell r="S264">
            <v>6</v>
          </cell>
          <cell r="T264">
            <v>8</v>
          </cell>
          <cell r="U264">
            <v>8</v>
          </cell>
          <cell r="V264" t="str">
            <v>off</v>
          </cell>
          <cell r="W264">
            <v>8</v>
          </cell>
          <cell r="X264">
            <v>8</v>
          </cell>
          <cell r="Y264">
            <v>8</v>
          </cell>
          <cell r="Z264">
            <v>8</v>
          </cell>
          <cell r="AA264">
            <v>8</v>
          </cell>
          <cell r="AB264">
            <v>8</v>
          </cell>
          <cell r="AC264" t="str">
            <v>off</v>
          </cell>
          <cell r="AD264" t="str">
            <v>off</v>
          </cell>
          <cell r="AE264" t="str">
            <v>off</v>
          </cell>
          <cell r="AF264" t="str">
            <v>off</v>
          </cell>
          <cell r="AG264">
            <v>8</v>
          </cell>
          <cell r="AH264">
            <v>8</v>
          </cell>
          <cell r="AI264" t="str">
            <v>off</v>
          </cell>
          <cell r="AJ264">
            <v>8</v>
          </cell>
          <cell r="AK264">
            <v>17.125</v>
          </cell>
          <cell r="AL264">
            <v>0</v>
          </cell>
          <cell r="AM264">
            <v>12</v>
          </cell>
          <cell r="AN264">
            <v>0</v>
          </cell>
          <cell r="AO264">
            <v>0</v>
          </cell>
          <cell r="AP264">
            <v>0</v>
          </cell>
          <cell r="AQ264">
            <v>0</v>
          </cell>
          <cell r="AR264">
            <v>0</v>
          </cell>
          <cell r="AS264">
            <v>0</v>
          </cell>
          <cell r="AT264">
            <v>0</v>
          </cell>
          <cell r="AU264">
            <v>17.125</v>
          </cell>
          <cell r="AV264" t="e">
            <v>#REF!</v>
          </cell>
          <cell r="AW264">
            <v>0</v>
          </cell>
          <cell r="BZ264">
            <v>0</v>
          </cell>
          <cell r="CA264">
            <v>0</v>
          </cell>
          <cell r="CE264">
            <v>0</v>
          </cell>
          <cell r="CF264">
            <v>17.125</v>
          </cell>
          <cell r="CG264" t="b">
            <v>1</v>
          </cell>
          <cell r="CH264">
            <v>0</v>
          </cell>
          <cell r="CI264">
            <v>137</v>
          </cell>
          <cell r="CJ264">
            <v>0</v>
          </cell>
          <cell r="CK264" t="str">
            <v>HTQ HỒ CHÍ MINH</v>
          </cell>
          <cell r="CM264">
            <v>0</v>
          </cell>
          <cell r="CN264">
            <v>0</v>
          </cell>
          <cell r="CO264">
            <v>137</v>
          </cell>
          <cell r="CP264">
            <v>0</v>
          </cell>
        </row>
        <row r="265">
          <cell r="F265" t="str">
            <v>OT</v>
          </cell>
          <cell r="AT265">
            <v>0</v>
          </cell>
          <cell r="AV265" t="e">
            <v>#REF!</v>
          </cell>
          <cell r="AW265">
            <v>0</v>
          </cell>
          <cell r="CK265" t="e">
            <v>#N/A</v>
          </cell>
        </row>
        <row r="266">
          <cell r="B266" t="str">
            <v>EQQ102794</v>
          </cell>
          <cell r="C266" t="str">
            <v>PHAN LÊ NHẬT DUẬT</v>
          </cell>
          <cell r="D266" t="str">
            <v>Partime</v>
          </cell>
          <cell r="E266" t="str">
            <v>NHÂN VIÊN PHỤC VỤ</v>
          </cell>
          <cell r="F266" t="str">
            <v>Giờ LV</v>
          </cell>
          <cell r="G266" t="str">
            <v>off</v>
          </cell>
          <cell r="H266">
            <v>8</v>
          </cell>
          <cell r="I266" t="str">
            <v>off</v>
          </cell>
          <cell r="J266" t="str">
            <v>off</v>
          </cell>
          <cell r="K266">
            <v>8</v>
          </cell>
          <cell r="L266">
            <v>5</v>
          </cell>
          <cell r="M266" t="str">
            <v>off</v>
          </cell>
          <cell r="N266" t="str">
            <v>off</v>
          </cell>
          <cell r="O266">
            <v>8</v>
          </cell>
          <cell r="P266">
            <v>6</v>
          </cell>
          <cell r="Q266">
            <v>8</v>
          </cell>
          <cell r="R266">
            <v>8</v>
          </cell>
          <cell r="S266">
            <v>6</v>
          </cell>
          <cell r="T266">
            <v>8</v>
          </cell>
          <cell r="U266">
            <v>4</v>
          </cell>
          <cell r="V266" t="str">
            <v>off</v>
          </cell>
          <cell r="W266" t="str">
            <v>off</v>
          </cell>
          <cell r="X266" t="str">
            <v>off</v>
          </cell>
          <cell r="Y266">
            <v>8</v>
          </cell>
          <cell r="Z266">
            <v>6</v>
          </cell>
          <cell r="AA266" t="str">
            <v>off</v>
          </cell>
          <cell r="AB266">
            <v>6</v>
          </cell>
          <cell r="AC266" t="str">
            <v>off</v>
          </cell>
          <cell r="AD266" t="str">
            <v>off</v>
          </cell>
          <cell r="AE266">
            <v>8</v>
          </cell>
          <cell r="AF266">
            <v>8</v>
          </cell>
          <cell r="AG266">
            <v>6</v>
          </cell>
          <cell r="AH266" t="str">
            <v>off</v>
          </cell>
          <cell r="AI266">
            <v>6</v>
          </cell>
          <cell r="AJ266" t="str">
            <v>off</v>
          </cell>
          <cell r="AK266">
            <v>14.625</v>
          </cell>
          <cell r="AL266">
            <v>0</v>
          </cell>
          <cell r="AM266">
            <v>13</v>
          </cell>
          <cell r="AN266">
            <v>0</v>
          </cell>
          <cell r="AO266">
            <v>0</v>
          </cell>
          <cell r="AP266">
            <v>0</v>
          </cell>
          <cell r="AQ266">
            <v>0</v>
          </cell>
          <cell r="AR266">
            <v>0</v>
          </cell>
          <cell r="AS266">
            <v>0</v>
          </cell>
          <cell r="AT266">
            <v>0</v>
          </cell>
          <cell r="AU266">
            <v>14.625</v>
          </cell>
          <cell r="AV266" t="e">
            <v>#REF!</v>
          </cell>
          <cell r="AW266">
            <v>0</v>
          </cell>
          <cell r="BZ266">
            <v>0</v>
          </cell>
          <cell r="CA266">
            <v>0</v>
          </cell>
          <cell r="CE266">
            <v>0</v>
          </cell>
          <cell r="CF266">
            <v>14.625</v>
          </cell>
          <cell r="CG266" t="b">
            <v>1</v>
          </cell>
          <cell r="CH266">
            <v>0</v>
          </cell>
          <cell r="CI266">
            <v>117</v>
          </cell>
          <cell r="CJ266">
            <v>0</v>
          </cell>
          <cell r="CK266" t="str">
            <v>HTQ HỒ CHÍ MINH</v>
          </cell>
          <cell r="CM266">
            <v>0</v>
          </cell>
          <cell r="CN266">
            <v>0</v>
          </cell>
          <cell r="CO266">
            <v>117</v>
          </cell>
          <cell r="CP266">
            <v>0</v>
          </cell>
        </row>
        <row r="267">
          <cell r="F267" t="str">
            <v>OT</v>
          </cell>
          <cell r="AT267">
            <v>0</v>
          </cell>
          <cell r="AV267" t="e">
            <v>#REF!</v>
          </cell>
          <cell r="AW267">
            <v>0</v>
          </cell>
          <cell r="CK267" t="e">
            <v>#N/A</v>
          </cell>
        </row>
        <row r="268">
          <cell r="B268" t="str">
            <v>EQQ102843</v>
          </cell>
          <cell r="C268" t="str">
            <v>LÊ TUẤN SANG</v>
          </cell>
          <cell r="D268" t="str">
            <v>Partime</v>
          </cell>
          <cell r="E268" t="str">
            <v>NHÂN VIÊN PHỤC VỤ</v>
          </cell>
          <cell r="F268" t="str">
            <v>Giờ LV</v>
          </cell>
          <cell r="G268">
            <v>8</v>
          </cell>
          <cell r="H268" t="str">
            <v>off</v>
          </cell>
          <cell r="I268">
            <v>8</v>
          </cell>
          <cell r="J268">
            <v>8</v>
          </cell>
          <cell r="K268">
            <v>8</v>
          </cell>
          <cell r="L268">
            <v>8</v>
          </cell>
          <cell r="M268" t="str">
            <v>off</v>
          </cell>
          <cell r="N268" t="str">
            <v>off</v>
          </cell>
          <cell r="O268">
            <v>8</v>
          </cell>
          <cell r="P268">
            <v>8</v>
          </cell>
          <cell r="Q268">
            <v>8</v>
          </cell>
          <cell r="R268">
            <v>8</v>
          </cell>
          <cell r="S268">
            <v>4</v>
          </cell>
          <cell r="T268">
            <v>6</v>
          </cell>
          <cell r="U268">
            <v>6</v>
          </cell>
          <cell r="V268" t="str">
            <v>off</v>
          </cell>
          <cell r="W268">
            <v>5</v>
          </cell>
          <cell r="X268">
            <v>10</v>
          </cell>
          <cell r="Y268">
            <v>8</v>
          </cell>
          <cell r="Z268">
            <v>4</v>
          </cell>
          <cell r="AA268">
            <v>4</v>
          </cell>
          <cell r="AB268">
            <v>5</v>
          </cell>
          <cell r="AC268" t="str">
            <v>off</v>
          </cell>
          <cell r="AD268" t="str">
            <v>off</v>
          </cell>
          <cell r="AE268">
            <v>8</v>
          </cell>
          <cell r="AF268">
            <v>8</v>
          </cell>
          <cell r="AG268">
            <v>5</v>
          </cell>
          <cell r="AH268" t="str">
            <v>off</v>
          </cell>
          <cell r="AI268" t="str">
            <v>off</v>
          </cell>
          <cell r="AJ268">
            <v>4</v>
          </cell>
          <cell r="AK268">
            <v>18.625</v>
          </cell>
          <cell r="AL268">
            <v>0</v>
          </cell>
          <cell r="AM268">
            <v>8</v>
          </cell>
          <cell r="AN268">
            <v>0</v>
          </cell>
          <cell r="AO268">
            <v>0</v>
          </cell>
          <cell r="AP268">
            <v>0</v>
          </cell>
          <cell r="AQ268">
            <v>0</v>
          </cell>
          <cell r="AR268">
            <v>0</v>
          </cell>
          <cell r="AS268">
            <v>0</v>
          </cell>
          <cell r="AT268">
            <v>0</v>
          </cell>
          <cell r="AU268">
            <v>18.625</v>
          </cell>
          <cell r="AV268" t="e">
            <v>#REF!</v>
          </cell>
          <cell r="AW268">
            <v>0</v>
          </cell>
          <cell r="BZ268">
            <v>0</v>
          </cell>
          <cell r="CA268">
            <v>0</v>
          </cell>
          <cell r="CE268">
            <v>0</v>
          </cell>
          <cell r="CF268">
            <v>18.625</v>
          </cell>
          <cell r="CG268" t="b">
            <v>1</v>
          </cell>
          <cell r="CH268">
            <v>0</v>
          </cell>
          <cell r="CI268">
            <v>149</v>
          </cell>
          <cell r="CJ268">
            <v>0</v>
          </cell>
          <cell r="CK268" t="str">
            <v>HTQ HỒ CHÍ MINH</v>
          </cell>
          <cell r="CM268">
            <v>0</v>
          </cell>
          <cell r="CN268">
            <v>0</v>
          </cell>
          <cell r="CO268">
            <v>149</v>
          </cell>
          <cell r="CP268">
            <v>0</v>
          </cell>
        </row>
        <row r="269">
          <cell r="F269" t="str">
            <v>OT</v>
          </cell>
          <cell r="AT269">
            <v>0</v>
          </cell>
          <cell r="AV269" t="e">
            <v>#REF!</v>
          </cell>
          <cell r="AW269">
            <v>0</v>
          </cell>
          <cell r="CK269" t="e">
            <v>#N/A</v>
          </cell>
        </row>
        <row r="270">
          <cell r="B270" t="str">
            <v>EQQ102856</v>
          </cell>
          <cell r="C270" t="str">
            <v>TRƯƠNG NGÔ TẤN VIỆT</v>
          </cell>
          <cell r="D270" t="str">
            <v>Partime</v>
          </cell>
          <cell r="E270" t="str">
            <v>NHÂN VIÊN PHỤC VỤ</v>
          </cell>
          <cell r="F270" t="str">
            <v>Giờ LV</v>
          </cell>
          <cell r="G270">
            <v>8</v>
          </cell>
          <cell r="H270">
            <v>8</v>
          </cell>
          <cell r="I270" t="str">
            <v>off</v>
          </cell>
          <cell r="J270">
            <v>8</v>
          </cell>
          <cell r="K270">
            <v>8</v>
          </cell>
          <cell r="L270">
            <v>8</v>
          </cell>
          <cell r="M270">
            <v>8</v>
          </cell>
          <cell r="N270">
            <v>8</v>
          </cell>
          <cell r="O270">
            <v>8</v>
          </cell>
          <cell r="P270">
            <v>8</v>
          </cell>
          <cell r="Q270">
            <v>8</v>
          </cell>
          <cell r="R270" t="str">
            <v>off</v>
          </cell>
          <cell r="S270">
            <v>8</v>
          </cell>
          <cell r="T270">
            <v>12</v>
          </cell>
          <cell r="U270" t="str">
            <v>off</v>
          </cell>
          <cell r="V270">
            <v>8</v>
          </cell>
          <cell r="W270">
            <v>8</v>
          </cell>
          <cell r="X270">
            <v>14</v>
          </cell>
          <cell r="Y270" t="str">
            <v>off</v>
          </cell>
          <cell r="Z270">
            <v>8</v>
          </cell>
          <cell r="AA270">
            <v>8</v>
          </cell>
          <cell r="AB270">
            <v>8</v>
          </cell>
          <cell r="AC270">
            <v>8</v>
          </cell>
          <cell r="AD270">
            <v>8</v>
          </cell>
          <cell r="AE270">
            <v>8</v>
          </cell>
          <cell r="AF270" t="str">
            <v>off</v>
          </cell>
          <cell r="AG270">
            <v>8</v>
          </cell>
          <cell r="AH270">
            <v>8</v>
          </cell>
          <cell r="AI270">
            <v>8</v>
          </cell>
          <cell r="AJ270">
            <v>8</v>
          </cell>
          <cell r="AK270">
            <v>26.25</v>
          </cell>
          <cell r="AL270">
            <v>0</v>
          </cell>
          <cell r="AM270">
            <v>5</v>
          </cell>
          <cell r="AN270">
            <v>0</v>
          </cell>
          <cell r="AO270">
            <v>0</v>
          </cell>
          <cell r="AP270">
            <v>0</v>
          </cell>
          <cell r="AQ270">
            <v>0</v>
          </cell>
          <cell r="AR270">
            <v>0</v>
          </cell>
          <cell r="AS270">
            <v>0</v>
          </cell>
          <cell r="AT270">
            <v>0</v>
          </cell>
          <cell r="AU270">
            <v>26.25</v>
          </cell>
          <cell r="AV270" t="e">
            <v>#REF!</v>
          </cell>
          <cell r="AW270">
            <v>0</v>
          </cell>
          <cell r="BZ270">
            <v>0</v>
          </cell>
          <cell r="CA270">
            <v>0</v>
          </cell>
          <cell r="CE270">
            <v>0</v>
          </cell>
          <cell r="CF270">
            <v>26.25</v>
          </cell>
          <cell r="CG270" t="b">
            <v>1</v>
          </cell>
          <cell r="CH270">
            <v>0</v>
          </cell>
          <cell r="CI270">
            <v>210</v>
          </cell>
          <cell r="CJ270">
            <v>0</v>
          </cell>
          <cell r="CK270" t="str">
            <v>HTQ HỒ CHÍ MINH</v>
          </cell>
          <cell r="CM270">
            <v>0</v>
          </cell>
          <cell r="CN270">
            <v>0</v>
          </cell>
          <cell r="CO270">
            <v>210</v>
          </cell>
          <cell r="CP270">
            <v>0</v>
          </cell>
        </row>
        <row r="271">
          <cell r="F271" t="str">
            <v>OT</v>
          </cell>
          <cell r="AT271">
            <v>0</v>
          </cell>
          <cell r="AV271" t="e">
            <v>#REF!</v>
          </cell>
          <cell r="AW271">
            <v>0</v>
          </cell>
          <cell r="CK271" t="e">
            <v>#N/A</v>
          </cell>
        </row>
        <row r="272">
          <cell r="B272" t="str">
            <v>EQQ102884</v>
          </cell>
          <cell r="C272" t="str">
            <v>TRẦN KHÁNH HUÂN</v>
          </cell>
          <cell r="D272" t="str">
            <v>Partime</v>
          </cell>
          <cell r="E272" t="str">
            <v>NHÂN VIÊN PHỤC VỤ</v>
          </cell>
          <cell r="F272" t="str">
            <v>Giờ LV</v>
          </cell>
          <cell r="G272">
            <v>8</v>
          </cell>
          <cell r="H272">
            <v>10</v>
          </cell>
          <cell r="I272">
            <v>8</v>
          </cell>
          <cell r="J272">
            <v>8</v>
          </cell>
          <cell r="K272" t="str">
            <v>off</v>
          </cell>
          <cell r="L272">
            <v>8</v>
          </cell>
          <cell r="M272">
            <v>8</v>
          </cell>
          <cell r="N272">
            <v>5</v>
          </cell>
          <cell r="O272" t="str">
            <v>off</v>
          </cell>
          <cell r="P272" t="str">
            <v>off</v>
          </cell>
          <cell r="Q272">
            <v>8</v>
          </cell>
          <cell r="R272">
            <v>8</v>
          </cell>
          <cell r="S272">
            <v>8</v>
          </cell>
          <cell r="T272">
            <v>8</v>
          </cell>
          <cell r="U272">
            <v>8</v>
          </cell>
          <cell r="V272">
            <v>8</v>
          </cell>
          <cell r="W272">
            <v>8</v>
          </cell>
          <cell r="X272">
            <v>6</v>
          </cell>
          <cell r="Y272">
            <v>8</v>
          </cell>
          <cell r="Z272">
            <v>8</v>
          </cell>
          <cell r="AA272">
            <v>8</v>
          </cell>
          <cell r="AB272" t="str">
            <v>off</v>
          </cell>
          <cell r="AC272">
            <v>8</v>
          </cell>
          <cell r="AD272" t="str">
            <v>off</v>
          </cell>
          <cell r="AE272">
            <v>8</v>
          </cell>
          <cell r="AF272">
            <v>8</v>
          </cell>
          <cell r="AG272">
            <v>8</v>
          </cell>
          <cell r="AH272">
            <v>8</v>
          </cell>
          <cell r="AI272">
            <v>8</v>
          </cell>
          <cell r="AJ272">
            <v>8</v>
          </cell>
          <cell r="AK272">
            <v>24.625</v>
          </cell>
          <cell r="AL272">
            <v>0</v>
          </cell>
          <cell r="AM272">
            <v>5</v>
          </cell>
          <cell r="AN272">
            <v>0</v>
          </cell>
          <cell r="AO272">
            <v>0</v>
          </cell>
          <cell r="AP272">
            <v>0</v>
          </cell>
          <cell r="AQ272">
            <v>0</v>
          </cell>
          <cell r="AR272">
            <v>0</v>
          </cell>
          <cell r="AS272">
            <v>0</v>
          </cell>
          <cell r="AT272">
            <v>0</v>
          </cell>
          <cell r="AU272">
            <v>24.625</v>
          </cell>
          <cell r="AV272" t="e">
            <v>#REF!</v>
          </cell>
          <cell r="AW272">
            <v>0</v>
          </cell>
          <cell r="BZ272">
            <v>0</v>
          </cell>
          <cell r="CA272">
            <v>0</v>
          </cell>
          <cell r="CE272">
            <v>0</v>
          </cell>
          <cell r="CF272">
            <v>24.625</v>
          </cell>
          <cell r="CG272" t="b">
            <v>1</v>
          </cell>
          <cell r="CH272">
            <v>0</v>
          </cell>
          <cell r="CI272">
            <v>197</v>
          </cell>
          <cell r="CJ272">
            <v>0</v>
          </cell>
          <cell r="CK272" t="str">
            <v>HTQ HỒ CHÍ MINH</v>
          </cell>
          <cell r="CM272">
            <v>0</v>
          </cell>
          <cell r="CN272">
            <v>0</v>
          </cell>
          <cell r="CO272">
            <v>197</v>
          </cell>
          <cell r="CP272">
            <v>0</v>
          </cell>
        </row>
        <row r="273">
          <cell r="F273" t="str">
            <v>OT</v>
          </cell>
          <cell r="AT273">
            <v>0</v>
          </cell>
          <cell r="AV273" t="e">
            <v>#REF!</v>
          </cell>
          <cell r="AW273">
            <v>0</v>
          </cell>
          <cell r="CK273" t="e">
            <v>#N/A</v>
          </cell>
        </row>
        <row r="274">
          <cell r="B274" t="str">
            <v>EQQ102654</v>
          </cell>
          <cell r="C274" t="str">
            <v>LÊ THỊ NGỌC NHỜ</v>
          </cell>
          <cell r="D274" t="str">
            <v>Fulltime</v>
          </cell>
          <cell r="E274" t="str">
            <v>TRƯỞNG CA</v>
          </cell>
          <cell r="F274" t="str">
            <v>Giờ LV</v>
          </cell>
          <cell r="G274">
            <v>8</v>
          </cell>
          <cell r="H274">
            <v>8</v>
          </cell>
          <cell r="I274">
            <v>8</v>
          </cell>
          <cell r="J274" t="str">
            <v>off</v>
          </cell>
          <cell r="K274">
            <v>8</v>
          </cell>
          <cell r="L274">
            <v>8</v>
          </cell>
          <cell r="M274">
            <v>8</v>
          </cell>
          <cell r="N274">
            <v>8</v>
          </cell>
          <cell r="O274">
            <v>8</v>
          </cell>
          <cell r="P274">
            <v>8</v>
          </cell>
          <cell r="Q274" t="str">
            <v>off</v>
          </cell>
          <cell r="R274">
            <v>8</v>
          </cell>
          <cell r="S274">
            <v>8</v>
          </cell>
          <cell r="T274">
            <v>8</v>
          </cell>
          <cell r="U274">
            <v>8</v>
          </cell>
          <cell r="V274">
            <v>8</v>
          </cell>
          <cell r="W274">
            <v>8</v>
          </cell>
          <cell r="X274" t="str">
            <v>off</v>
          </cell>
          <cell r="Y274">
            <v>8</v>
          </cell>
          <cell r="Z274">
            <v>8</v>
          </cell>
          <cell r="AA274">
            <v>8</v>
          </cell>
          <cell r="AB274">
            <v>8</v>
          </cell>
          <cell r="AC274">
            <v>8</v>
          </cell>
          <cell r="AD274">
            <v>8</v>
          </cell>
          <cell r="AE274" t="str">
            <v>off</v>
          </cell>
          <cell r="AF274">
            <v>8</v>
          </cell>
          <cell r="AG274">
            <v>8</v>
          </cell>
          <cell r="AH274">
            <v>8</v>
          </cell>
          <cell r="AI274">
            <v>8</v>
          </cell>
          <cell r="AJ274">
            <v>8</v>
          </cell>
          <cell r="AK274">
            <v>26</v>
          </cell>
          <cell r="AL274">
            <v>0</v>
          </cell>
          <cell r="AM274">
            <v>4</v>
          </cell>
          <cell r="AN274">
            <v>0</v>
          </cell>
          <cell r="AO274">
            <v>0</v>
          </cell>
          <cell r="AP274">
            <v>0</v>
          </cell>
          <cell r="AQ274">
            <v>0</v>
          </cell>
          <cell r="AR274">
            <v>0</v>
          </cell>
          <cell r="AS274">
            <v>0</v>
          </cell>
          <cell r="AT274">
            <v>0</v>
          </cell>
          <cell r="AU274">
            <v>26</v>
          </cell>
          <cell r="AV274" t="e">
            <v>#REF!</v>
          </cell>
          <cell r="AW274">
            <v>0</v>
          </cell>
          <cell r="BZ274">
            <v>26</v>
          </cell>
          <cell r="CA274">
            <v>0</v>
          </cell>
          <cell r="CE274">
            <v>0</v>
          </cell>
          <cell r="CF274">
            <v>26</v>
          </cell>
          <cell r="CG274" t="b">
            <v>1</v>
          </cell>
          <cell r="CH274">
            <v>26</v>
          </cell>
          <cell r="CI274">
            <v>0</v>
          </cell>
          <cell r="CJ274">
            <v>0</v>
          </cell>
          <cell r="CK274" t="str">
            <v>HTQ HỒ CHÍ MINH</v>
          </cell>
          <cell r="CM274">
            <v>26</v>
          </cell>
          <cell r="CN274">
            <v>0</v>
          </cell>
          <cell r="CO274">
            <v>0</v>
          </cell>
          <cell r="CP274">
            <v>0</v>
          </cell>
        </row>
        <row r="275">
          <cell r="F275" t="str">
            <v>OT</v>
          </cell>
          <cell r="AT275">
            <v>0</v>
          </cell>
          <cell r="AV275" t="e">
            <v>#REF!</v>
          </cell>
          <cell r="AW275">
            <v>0</v>
          </cell>
          <cell r="CK275" t="e">
            <v>#N/A</v>
          </cell>
        </row>
        <row r="276">
          <cell r="C276" t="str">
            <v>184 LÊ ĐẠI HÀNH</v>
          </cell>
          <cell r="F276" t="str">
            <v>Giờ LV</v>
          </cell>
          <cell r="AK276">
            <v>0</v>
          </cell>
          <cell r="AL276">
            <v>0</v>
          </cell>
          <cell r="AM276">
            <v>0</v>
          </cell>
          <cell r="AN276">
            <v>0</v>
          </cell>
          <cell r="AO276">
            <v>0</v>
          </cell>
          <cell r="AP276">
            <v>0</v>
          </cell>
          <cell r="AQ276">
            <v>0</v>
          </cell>
          <cell r="AR276">
            <v>0</v>
          </cell>
          <cell r="AS276">
            <v>0</v>
          </cell>
          <cell r="AT276">
            <v>0</v>
          </cell>
          <cell r="AU276">
            <v>0</v>
          </cell>
          <cell r="AV276" t="e">
            <v>#REF!</v>
          </cell>
          <cell r="AW276">
            <v>0</v>
          </cell>
          <cell r="BZ276">
            <v>0</v>
          </cell>
          <cell r="CA276">
            <v>0</v>
          </cell>
          <cell r="CE276">
            <v>0</v>
          </cell>
          <cell r="CF276">
            <v>0</v>
          </cell>
          <cell r="CG276" t="b">
            <v>1</v>
          </cell>
          <cell r="CH276">
            <v>0</v>
          </cell>
          <cell r="CI276">
            <v>0</v>
          </cell>
          <cell r="CJ276">
            <v>0</v>
          </cell>
          <cell r="CK276" t="e">
            <v>#N/A</v>
          </cell>
        </row>
        <row r="277">
          <cell r="F277" t="str">
            <v>OT</v>
          </cell>
          <cell r="AT277">
            <v>0</v>
          </cell>
          <cell r="AV277" t="e">
            <v>#REF!</v>
          </cell>
          <cell r="AW277">
            <v>0</v>
          </cell>
          <cell r="CK277" t="e">
            <v>#N/A</v>
          </cell>
        </row>
        <row r="278">
          <cell r="B278" t="str">
            <v>EQQ100336</v>
          </cell>
          <cell r="C278" t="str">
            <v>NGUYỄN THỊ HOÀNG YẾN</v>
          </cell>
          <cell r="D278" t="str">
            <v>Fulltime</v>
          </cell>
          <cell r="E278" t="str">
            <v>QUẢN LÝ QUÁN</v>
          </cell>
          <cell r="F278" t="str">
            <v>Giờ LV</v>
          </cell>
          <cell r="G278">
            <v>8</v>
          </cell>
          <cell r="H278">
            <v>8</v>
          </cell>
          <cell r="I278">
            <v>8</v>
          </cell>
          <cell r="J278">
            <v>8</v>
          </cell>
          <cell r="K278">
            <v>8</v>
          </cell>
          <cell r="L278">
            <v>8</v>
          </cell>
          <cell r="M278" t="str">
            <v>OFF</v>
          </cell>
          <cell r="N278">
            <v>8</v>
          </cell>
          <cell r="O278">
            <v>8</v>
          </cell>
          <cell r="P278">
            <v>8</v>
          </cell>
          <cell r="Q278">
            <v>8</v>
          </cell>
          <cell r="R278">
            <v>8</v>
          </cell>
          <cell r="S278">
            <v>8</v>
          </cell>
          <cell r="T278">
            <v>8</v>
          </cell>
          <cell r="U278" t="str">
            <v>OFF</v>
          </cell>
          <cell r="V278">
            <v>8</v>
          </cell>
          <cell r="W278">
            <v>8</v>
          </cell>
          <cell r="X278">
            <v>8</v>
          </cell>
          <cell r="Y278">
            <v>8</v>
          </cell>
          <cell r="Z278">
            <v>8</v>
          </cell>
          <cell r="AA278">
            <v>8</v>
          </cell>
          <cell r="AB278">
            <v>8</v>
          </cell>
          <cell r="AC278">
            <v>8</v>
          </cell>
          <cell r="AD278" t="str">
            <v>OFF</v>
          </cell>
          <cell r="AE278" t="str">
            <v>OFF</v>
          </cell>
          <cell r="AF278">
            <v>8</v>
          </cell>
          <cell r="AG278">
            <v>8</v>
          </cell>
          <cell r="AH278">
            <v>8</v>
          </cell>
          <cell r="AI278">
            <v>8</v>
          </cell>
          <cell r="AJ278">
            <v>8</v>
          </cell>
          <cell r="AK278">
            <v>26</v>
          </cell>
          <cell r="AL278">
            <v>0</v>
          </cell>
          <cell r="AM278">
            <v>4</v>
          </cell>
          <cell r="AN278">
            <v>0</v>
          </cell>
          <cell r="AO278">
            <v>0</v>
          </cell>
          <cell r="AP278">
            <v>0</v>
          </cell>
          <cell r="AQ278">
            <v>0</v>
          </cell>
          <cell r="AR278">
            <v>0</v>
          </cell>
          <cell r="AS278">
            <v>0</v>
          </cell>
          <cell r="AT278">
            <v>0</v>
          </cell>
          <cell r="AU278">
            <v>26</v>
          </cell>
          <cell r="AV278" t="e">
            <v>#REF!</v>
          </cell>
          <cell r="AW278">
            <v>0</v>
          </cell>
          <cell r="BZ278">
            <v>26</v>
          </cell>
          <cell r="CA278">
            <v>0</v>
          </cell>
          <cell r="CE278">
            <v>0</v>
          </cell>
          <cell r="CF278">
            <v>26</v>
          </cell>
          <cell r="CG278" t="b">
            <v>1</v>
          </cell>
          <cell r="CH278">
            <v>26</v>
          </cell>
          <cell r="CI278">
            <v>0</v>
          </cell>
          <cell r="CJ278">
            <v>0</v>
          </cell>
          <cell r="CK278" t="str">
            <v>HTQ HỒ CHÍ MINH</v>
          </cell>
          <cell r="CM278">
            <v>26</v>
          </cell>
          <cell r="CN278">
            <v>0</v>
          </cell>
          <cell r="CO278">
            <v>0</v>
          </cell>
          <cell r="CP278">
            <v>0</v>
          </cell>
        </row>
        <row r="279">
          <cell r="F279" t="str">
            <v>OT</v>
          </cell>
          <cell r="AT279">
            <v>0</v>
          </cell>
          <cell r="AV279" t="e">
            <v>#REF!</v>
          </cell>
          <cell r="AW279">
            <v>0</v>
          </cell>
          <cell r="CK279" t="e">
            <v>#N/A</v>
          </cell>
        </row>
        <row r="280">
          <cell r="B280" t="str">
            <v>EQQ100808</v>
          </cell>
          <cell r="C280" t="str">
            <v>NGUYỄN VĂN ĐANG</v>
          </cell>
          <cell r="D280" t="str">
            <v>Fulltime</v>
          </cell>
          <cell r="E280" t="str">
            <v>TRƯỞNG CA</v>
          </cell>
          <cell r="F280" t="str">
            <v>Giờ LV</v>
          </cell>
          <cell r="G280" t="str">
            <v>OFF</v>
          </cell>
          <cell r="H280" t="str">
            <v>OFF</v>
          </cell>
          <cell r="I280" t="str">
            <v>OFF</v>
          </cell>
          <cell r="J280">
            <v>8</v>
          </cell>
          <cell r="K280">
            <v>8</v>
          </cell>
          <cell r="L280">
            <v>8</v>
          </cell>
          <cell r="M280">
            <v>8</v>
          </cell>
          <cell r="N280">
            <v>8</v>
          </cell>
          <cell r="O280">
            <v>8</v>
          </cell>
          <cell r="P280">
            <v>8</v>
          </cell>
          <cell r="Q280">
            <v>8</v>
          </cell>
          <cell r="R280">
            <v>8</v>
          </cell>
          <cell r="S280">
            <v>8</v>
          </cell>
          <cell r="T280">
            <v>8</v>
          </cell>
          <cell r="U280">
            <v>8</v>
          </cell>
          <cell r="V280">
            <v>8</v>
          </cell>
          <cell r="W280">
            <v>8</v>
          </cell>
          <cell r="X280" t="str">
            <v>OFF</v>
          </cell>
          <cell r="Y280" t="str">
            <v>OTH</v>
          </cell>
          <cell r="Z280" t="str">
            <v>OTH</v>
          </cell>
          <cell r="AA280">
            <v>8</v>
          </cell>
          <cell r="AB280">
            <v>8</v>
          </cell>
          <cell r="AC280">
            <v>8</v>
          </cell>
          <cell r="AD280">
            <v>8</v>
          </cell>
          <cell r="AE280">
            <v>8</v>
          </cell>
          <cell r="AF280">
            <v>8</v>
          </cell>
          <cell r="AG280">
            <v>8</v>
          </cell>
          <cell r="AH280">
            <v>8</v>
          </cell>
          <cell r="AI280">
            <v>8</v>
          </cell>
          <cell r="AJ280">
            <v>8</v>
          </cell>
          <cell r="AK280">
            <v>24</v>
          </cell>
          <cell r="AL280">
            <v>0</v>
          </cell>
          <cell r="AM280">
            <v>4</v>
          </cell>
          <cell r="AN280">
            <v>0</v>
          </cell>
          <cell r="AO280">
            <v>0</v>
          </cell>
          <cell r="AP280">
            <v>0</v>
          </cell>
          <cell r="AQ280">
            <v>0</v>
          </cell>
          <cell r="AR280">
            <v>0</v>
          </cell>
          <cell r="AS280">
            <v>0</v>
          </cell>
          <cell r="AT280">
            <v>2</v>
          </cell>
          <cell r="AU280">
            <v>26</v>
          </cell>
          <cell r="AV280" t="e">
            <v>#REF!</v>
          </cell>
          <cell r="AW280">
            <v>0</v>
          </cell>
          <cell r="BZ280">
            <v>26</v>
          </cell>
          <cell r="CA280">
            <v>0</v>
          </cell>
          <cell r="CE280">
            <v>0</v>
          </cell>
          <cell r="CF280">
            <v>26</v>
          </cell>
          <cell r="CG280" t="b">
            <v>1</v>
          </cell>
          <cell r="CH280">
            <v>24</v>
          </cell>
          <cell r="CI280">
            <v>0</v>
          </cell>
          <cell r="CJ280">
            <v>0</v>
          </cell>
          <cell r="CK280" t="str">
            <v>HTQ HỒ CHÍ MINH</v>
          </cell>
          <cell r="CM280">
            <v>26</v>
          </cell>
          <cell r="CN280">
            <v>0</v>
          </cell>
          <cell r="CO280">
            <v>0</v>
          </cell>
          <cell r="CP280">
            <v>0</v>
          </cell>
        </row>
        <row r="281">
          <cell r="F281" t="str">
            <v>OT</v>
          </cell>
          <cell r="AT281">
            <v>0</v>
          </cell>
          <cell r="AV281" t="e">
            <v>#REF!</v>
          </cell>
          <cell r="AW281">
            <v>0</v>
          </cell>
          <cell r="CK281" t="e">
            <v>#N/A</v>
          </cell>
        </row>
        <row r="282">
          <cell r="B282" t="str">
            <v>EQQ101306</v>
          </cell>
          <cell r="C282" t="str">
            <v>NGUYỄN THỊ HỒNG NINH</v>
          </cell>
          <cell r="D282" t="str">
            <v>Fulltime</v>
          </cell>
          <cell r="E282" t="str">
            <v>NHÂN VIÊN THU NGÂN</v>
          </cell>
          <cell r="F282" t="str">
            <v>Giờ LV</v>
          </cell>
          <cell r="G282">
            <v>8</v>
          </cell>
          <cell r="H282">
            <v>8</v>
          </cell>
          <cell r="I282">
            <v>8</v>
          </cell>
          <cell r="J282">
            <v>8</v>
          </cell>
          <cell r="K282">
            <v>8</v>
          </cell>
          <cell r="L282">
            <v>8</v>
          </cell>
          <cell r="M282">
            <v>8</v>
          </cell>
          <cell r="N282">
            <v>8</v>
          </cell>
          <cell r="O282">
            <v>8</v>
          </cell>
          <cell r="P282" t="str">
            <v>OFF</v>
          </cell>
          <cell r="Q282">
            <v>8</v>
          </cell>
          <cell r="R282">
            <v>8</v>
          </cell>
          <cell r="S282">
            <v>8</v>
          </cell>
          <cell r="T282">
            <v>8</v>
          </cell>
          <cell r="U282">
            <v>8</v>
          </cell>
          <cell r="V282">
            <v>8</v>
          </cell>
          <cell r="W282">
            <v>8</v>
          </cell>
          <cell r="X282">
            <v>8</v>
          </cell>
          <cell r="Y282" t="str">
            <v>OFF</v>
          </cell>
          <cell r="Z282">
            <v>8</v>
          </cell>
          <cell r="AA282">
            <v>8</v>
          </cell>
          <cell r="AB282">
            <v>8</v>
          </cell>
          <cell r="AC282">
            <v>8</v>
          </cell>
          <cell r="AD282" t="str">
            <v>OFF</v>
          </cell>
          <cell r="AE282" t="str">
            <v>OFF</v>
          </cell>
          <cell r="AF282">
            <v>8</v>
          </cell>
          <cell r="AG282">
            <v>8</v>
          </cell>
          <cell r="AH282">
            <v>8</v>
          </cell>
          <cell r="AI282">
            <v>8</v>
          </cell>
          <cell r="AJ282">
            <v>8</v>
          </cell>
          <cell r="AK282">
            <v>26</v>
          </cell>
          <cell r="AL282">
            <v>0</v>
          </cell>
          <cell r="AM282">
            <v>4</v>
          </cell>
          <cell r="AN282">
            <v>0</v>
          </cell>
          <cell r="AO282">
            <v>0</v>
          </cell>
          <cell r="AP282">
            <v>0</v>
          </cell>
          <cell r="AQ282">
            <v>0</v>
          </cell>
          <cell r="AR282">
            <v>0</v>
          </cell>
          <cell r="AS282">
            <v>0</v>
          </cell>
          <cell r="AT282">
            <v>0</v>
          </cell>
          <cell r="AU282">
            <v>26</v>
          </cell>
          <cell r="AV282" t="e">
            <v>#REF!</v>
          </cell>
          <cell r="AW282">
            <v>0</v>
          </cell>
          <cell r="BZ282">
            <v>26</v>
          </cell>
          <cell r="CA282">
            <v>0</v>
          </cell>
          <cell r="CE282">
            <v>0</v>
          </cell>
          <cell r="CF282">
            <v>26</v>
          </cell>
          <cell r="CG282" t="b">
            <v>1</v>
          </cell>
          <cell r="CH282">
            <v>26</v>
          </cell>
          <cell r="CI282">
            <v>0</v>
          </cell>
          <cell r="CJ282">
            <v>0</v>
          </cell>
          <cell r="CK282" t="str">
            <v>HTQ HỒ CHÍ MINH</v>
          </cell>
          <cell r="CM282">
            <v>26</v>
          </cell>
          <cell r="CN282">
            <v>0</v>
          </cell>
          <cell r="CO282">
            <v>0</v>
          </cell>
          <cell r="CP282">
            <v>0</v>
          </cell>
        </row>
        <row r="283">
          <cell r="F283" t="str">
            <v>OT</v>
          </cell>
          <cell r="AT283">
            <v>0</v>
          </cell>
          <cell r="AV283" t="e">
            <v>#REF!</v>
          </cell>
          <cell r="AW283">
            <v>0</v>
          </cell>
          <cell r="CK283" t="e">
            <v>#N/A</v>
          </cell>
        </row>
        <row r="284">
          <cell r="B284" t="str">
            <v>EQQ102343</v>
          </cell>
          <cell r="C284" t="str">
            <v>TRẦN PHẠM THANH THANH</v>
          </cell>
          <cell r="D284" t="str">
            <v>Partime</v>
          </cell>
          <cell r="E284" t="str">
            <v>NHÂN VIÊN PHỤC VỤ</v>
          </cell>
          <cell r="F284" t="str">
            <v>Giờ LV</v>
          </cell>
          <cell r="G284">
            <v>8</v>
          </cell>
          <cell r="H284">
            <v>5</v>
          </cell>
          <cell r="I284">
            <v>5</v>
          </cell>
          <cell r="J284">
            <v>10</v>
          </cell>
          <cell r="K284">
            <v>7</v>
          </cell>
          <cell r="L284" t="str">
            <v>OFF</v>
          </cell>
          <cell r="M284">
            <v>4</v>
          </cell>
          <cell r="N284">
            <v>8</v>
          </cell>
          <cell r="O284">
            <v>8</v>
          </cell>
          <cell r="P284" t="str">
            <v>OFF</v>
          </cell>
          <cell r="Q284">
            <v>8</v>
          </cell>
          <cell r="R284">
            <v>8</v>
          </cell>
          <cell r="S284">
            <v>7</v>
          </cell>
          <cell r="T284" t="str">
            <v>OFF</v>
          </cell>
          <cell r="U284">
            <v>6</v>
          </cell>
          <cell r="V284">
            <v>8</v>
          </cell>
          <cell r="W284" t="str">
            <v>OFF</v>
          </cell>
          <cell r="X284">
            <v>10</v>
          </cell>
          <cell r="Y284">
            <v>7</v>
          </cell>
          <cell r="Z284">
            <v>7</v>
          </cell>
          <cell r="AA284" t="str">
            <v>OFF</v>
          </cell>
          <cell r="AB284">
            <v>8</v>
          </cell>
          <cell r="AC284">
            <v>8</v>
          </cell>
          <cell r="AD284" t="str">
            <v>OFF</v>
          </cell>
          <cell r="AE284">
            <v>8</v>
          </cell>
          <cell r="AF284">
            <v>8</v>
          </cell>
          <cell r="AG284">
            <v>7</v>
          </cell>
          <cell r="AH284">
            <v>5</v>
          </cell>
          <cell r="AI284">
            <v>8</v>
          </cell>
          <cell r="AJ284">
            <v>5</v>
          </cell>
          <cell r="AK284">
            <v>21.625</v>
          </cell>
          <cell r="AL284">
            <v>0</v>
          </cell>
          <cell r="AM284">
            <v>6</v>
          </cell>
          <cell r="AN284">
            <v>0</v>
          </cell>
          <cell r="AO284">
            <v>0</v>
          </cell>
          <cell r="AP284">
            <v>0</v>
          </cell>
          <cell r="AQ284">
            <v>0</v>
          </cell>
          <cell r="AR284">
            <v>0</v>
          </cell>
          <cell r="AS284">
            <v>0</v>
          </cell>
          <cell r="AT284">
            <v>0</v>
          </cell>
          <cell r="AU284">
            <v>21.625</v>
          </cell>
          <cell r="AV284" t="e">
            <v>#REF!</v>
          </cell>
          <cell r="AW284">
            <v>0</v>
          </cell>
          <cell r="BZ284">
            <v>0</v>
          </cell>
          <cell r="CA284">
            <v>0</v>
          </cell>
          <cell r="CE284">
            <v>0</v>
          </cell>
          <cell r="CF284">
            <v>21.625</v>
          </cell>
          <cell r="CG284" t="b">
            <v>1</v>
          </cell>
          <cell r="CH284">
            <v>0</v>
          </cell>
          <cell r="CI284">
            <v>173</v>
          </cell>
          <cell r="CJ284">
            <v>0</v>
          </cell>
          <cell r="CK284" t="str">
            <v>HTQ HỒ CHÍ MINH</v>
          </cell>
          <cell r="CM284">
            <v>0</v>
          </cell>
          <cell r="CN284">
            <v>0</v>
          </cell>
          <cell r="CO284">
            <v>173</v>
          </cell>
          <cell r="CP284">
            <v>0</v>
          </cell>
        </row>
        <row r="285">
          <cell r="F285" t="str">
            <v>OT</v>
          </cell>
          <cell r="AT285">
            <v>0</v>
          </cell>
          <cell r="AV285" t="e">
            <v>#REF!</v>
          </cell>
          <cell r="AW285">
            <v>0</v>
          </cell>
          <cell r="CK285" t="e">
            <v>#N/A</v>
          </cell>
        </row>
        <row r="286">
          <cell r="B286" t="str">
            <v>EQQ102386</v>
          </cell>
          <cell r="C286" t="str">
            <v>TẠ KIM YẾN</v>
          </cell>
          <cell r="D286" t="str">
            <v>Fulltime</v>
          </cell>
          <cell r="E286" t="str">
            <v>NHÂN VIÊN BẾP</v>
          </cell>
          <cell r="F286" t="str">
            <v>Giờ LV</v>
          </cell>
          <cell r="G286" t="str">
            <v>OFF</v>
          </cell>
          <cell r="H286">
            <v>8</v>
          </cell>
          <cell r="I286">
            <v>8</v>
          </cell>
          <cell r="J286">
            <v>8</v>
          </cell>
          <cell r="K286">
            <v>8</v>
          </cell>
          <cell r="L286">
            <v>8</v>
          </cell>
          <cell r="M286" t="str">
            <v>OFF</v>
          </cell>
          <cell r="N286">
            <v>8</v>
          </cell>
          <cell r="O286">
            <v>8</v>
          </cell>
          <cell r="P286">
            <v>8</v>
          </cell>
          <cell r="Q286">
            <v>8</v>
          </cell>
          <cell r="R286" t="str">
            <v>OFF</v>
          </cell>
          <cell r="S286">
            <v>8</v>
          </cell>
          <cell r="T286">
            <v>8</v>
          </cell>
          <cell r="U286">
            <v>8</v>
          </cell>
          <cell r="V286">
            <v>8</v>
          </cell>
          <cell r="W286">
            <v>8</v>
          </cell>
          <cell r="X286">
            <v>8</v>
          </cell>
          <cell r="Y286">
            <v>8</v>
          </cell>
          <cell r="Z286">
            <v>8</v>
          </cell>
          <cell r="AA286">
            <v>8</v>
          </cell>
          <cell r="AB286">
            <v>8</v>
          </cell>
          <cell r="AC286" t="str">
            <v>OFF</v>
          </cell>
          <cell r="AD286">
            <v>8</v>
          </cell>
          <cell r="AE286">
            <v>8</v>
          </cell>
          <cell r="AF286">
            <v>8</v>
          </cell>
          <cell r="AG286">
            <v>8</v>
          </cell>
          <cell r="AH286">
            <v>8</v>
          </cell>
          <cell r="AI286">
            <v>8</v>
          </cell>
          <cell r="AJ286">
            <v>8</v>
          </cell>
          <cell r="AK286">
            <v>26</v>
          </cell>
          <cell r="AL286">
            <v>0</v>
          </cell>
          <cell r="AM286">
            <v>4</v>
          </cell>
          <cell r="AN286">
            <v>0</v>
          </cell>
          <cell r="AO286">
            <v>0</v>
          </cell>
          <cell r="AP286">
            <v>0</v>
          </cell>
          <cell r="AQ286">
            <v>0</v>
          </cell>
          <cell r="AR286">
            <v>0</v>
          </cell>
          <cell r="AS286">
            <v>0</v>
          </cell>
          <cell r="AT286">
            <v>0</v>
          </cell>
          <cell r="AU286">
            <v>26</v>
          </cell>
          <cell r="AV286" t="e">
            <v>#REF!</v>
          </cell>
          <cell r="AW286">
            <v>0</v>
          </cell>
          <cell r="BZ286">
            <v>26</v>
          </cell>
          <cell r="CA286">
            <v>0</v>
          </cell>
          <cell r="CE286">
            <v>0</v>
          </cell>
          <cell r="CF286">
            <v>26</v>
          </cell>
          <cell r="CG286" t="b">
            <v>1</v>
          </cell>
          <cell r="CH286">
            <v>26</v>
          </cell>
          <cell r="CI286">
            <v>0</v>
          </cell>
          <cell r="CJ286">
            <v>0</v>
          </cell>
          <cell r="CK286" t="str">
            <v>HTQ HỒ CHÍ MINH</v>
          </cell>
          <cell r="CM286">
            <v>26</v>
          </cell>
          <cell r="CN286">
            <v>0</v>
          </cell>
          <cell r="CO286">
            <v>0</v>
          </cell>
          <cell r="CP286">
            <v>0</v>
          </cell>
        </row>
        <row r="287">
          <cell r="F287" t="str">
            <v>OT</v>
          </cell>
          <cell r="AT287">
            <v>0</v>
          </cell>
          <cell r="AV287" t="e">
            <v>#REF!</v>
          </cell>
          <cell r="AW287">
            <v>0</v>
          </cell>
          <cell r="CK287" t="e">
            <v>#N/A</v>
          </cell>
        </row>
        <row r="288">
          <cell r="B288" t="str">
            <v>EQQ102500</v>
          </cell>
          <cell r="C288" t="str">
            <v>NGUYỄN KHÁNH NGỌC</v>
          </cell>
          <cell r="D288" t="str">
            <v>Partime</v>
          </cell>
          <cell r="E288" t="str">
            <v>NHÂN VIÊN PHỤC VỤ</v>
          </cell>
          <cell r="F288" t="str">
            <v>Giờ LV</v>
          </cell>
          <cell r="G288" t="str">
            <v>OFF</v>
          </cell>
          <cell r="H288" t="str">
            <v>OFF</v>
          </cell>
          <cell r="I288">
            <v>5</v>
          </cell>
          <cell r="J288">
            <v>2</v>
          </cell>
          <cell r="K288">
            <v>8</v>
          </cell>
          <cell r="L288">
            <v>5</v>
          </cell>
          <cell r="M288">
            <v>7</v>
          </cell>
          <cell r="N288">
            <v>7</v>
          </cell>
          <cell r="O288">
            <v>5</v>
          </cell>
          <cell r="P288">
            <v>6</v>
          </cell>
          <cell r="Q288">
            <v>8</v>
          </cell>
          <cell r="R288" t="str">
            <v>OFF</v>
          </cell>
          <cell r="S288">
            <v>10</v>
          </cell>
          <cell r="T288" t="str">
            <v>OFF</v>
          </cell>
          <cell r="U288" t="str">
            <v>OFF</v>
          </cell>
          <cell r="V288">
            <v>5</v>
          </cell>
          <cell r="W288">
            <v>5</v>
          </cell>
          <cell r="X288" t="str">
            <v>OFF</v>
          </cell>
          <cell r="Y288">
            <v>8</v>
          </cell>
          <cell r="Z288">
            <v>8</v>
          </cell>
          <cell r="AA288">
            <v>7</v>
          </cell>
          <cell r="AB288" t="str">
            <v>OFF</v>
          </cell>
          <cell r="AC288">
            <v>5</v>
          </cell>
          <cell r="AD288">
            <v>8</v>
          </cell>
          <cell r="AE288" t="str">
            <v>OFF</v>
          </cell>
          <cell r="AF288">
            <v>8</v>
          </cell>
          <cell r="AG288" t="str">
            <v>OFF</v>
          </cell>
          <cell r="AH288">
            <v>8</v>
          </cell>
          <cell r="AI288">
            <v>8</v>
          </cell>
          <cell r="AJ288">
            <v>8</v>
          </cell>
          <cell r="AK288">
            <v>17.625</v>
          </cell>
          <cell r="AL288">
            <v>0</v>
          </cell>
          <cell r="AM288">
            <v>9</v>
          </cell>
          <cell r="AN288">
            <v>0</v>
          </cell>
          <cell r="AO288">
            <v>0</v>
          </cell>
          <cell r="AP288">
            <v>0</v>
          </cell>
          <cell r="AQ288">
            <v>0</v>
          </cell>
          <cell r="AR288">
            <v>0</v>
          </cell>
          <cell r="AS288">
            <v>0</v>
          </cell>
          <cell r="AT288">
            <v>0</v>
          </cell>
          <cell r="AU288">
            <v>17.625</v>
          </cell>
          <cell r="AV288" t="e">
            <v>#REF!</v>
          </cell>
          <cell r="AW288">
            <v>0</v>
          </cell>
          <cell r="BZ288">
            <v>0</v>
          </cell>
          <cell r="CA288">
            <v>0</v>
          </cell>
          <cell r="CE288">
            <v>0</v>
          </cell>
          <cell r="CF288">
            <v>17.625</v>
          </cell>
          <cell r="CG288" t="b">
            <v>1</v>
          </cell>
          <cell r="CH288">
            <v>0</v>
          </cell>
          <cell r="CI288">
            <v>141</v>
          </cell>
          <cell r="CJ288">
            <v>0</v>
          </cell>
          <cell r="CK288" t="str">
            <v>HTQ HỒ CHÍ MINH</v>
          </cell>
          <cell r="CM288">
            <v>0</v>
          </cell>
          <cell r="CN288">
            <v>0</v>
          </cell>
          <cell r="CO288">
            <v>141</v>
          </cell>
          <cell r="CP288">
            <v>0</v>
          </cell>
        </row>
        <row r="289">
          <cell r="F289" t="str">
            <v>OT</v>
          </cell>
          <cell r="AT289">
            <v>0</v>
          </cell>
          <cell r="AV289" t="e">
            <v>#REF!</v>
          </cell>
          <cell r="AW289">
            <v>0</v>
          </cell>
          <cell r="CK289" t="e">
            <v>#N/A</v>
          </cell>
        </row>
        <row r="290">
          <cell r="B290" t="str">
            <v>EQQ102532</v>
          </cell>
          <cell r="C290" t="str">
            <v>NGUYỄN MINH TÂM</v>
          </cell>
          <cell r="D290" t="str">
            <v>Partime</v>
          </cell>
          <cell r="E290" t="str">
            <v>NHÂN VIÊN PHỤC VỤ</v>
          </cell>
          <cell r="F290" t="str">
            <v>Giờ LV</v>
          </cell>
          <cell r="G290">
            <v>8</v>
          </cell>
          <cell r="H290">
            <v>8</v>
          </cell>
          <cell r="I290">
            <v>8</v>
          </cell>
          <cell r="J290">
            <v>8</v>
          </cell>
          <cell r="K290">
            <v>8</v>
          </cell>
          <cell r="L290">
            <v>8</v>
          </cell>
          <cell r="M290">
            <v>8</v>
          </cell>
          <cell r="N290">
            <v>8</v>
          </cell>
          <cell r="O290" t="str">
            <v>OFF</v>
          </cell>
          <cell r="P290">
            <v>8</v>
          </cell>
          <cell r="Q290">
            <v>8</v>
          </cell>
          <cell r="R290">
            <v>8</v>
          </cell>
          <cell r="S290">
            <v>8</v>
          </cell>
          <cell r="T290">
            <v>8</v>
          </cell>
          <cell r="U290" t="str">
            <v>OFF</v>
          </cell>
          <cell r="V290">
            <v>8</v>
          </cell>
          <cell r="W290">
            <v>8</v>
          </cell>
          <cell r="X290">
            <v>8</v>
          </cell>
          <cell r="Y290">
            <v>8</v>
          </cell>
          <cell r="Z290">
            <v>8</v>
          </cell>
          <cell r="AA290">
            <v>8</v>
          </cell>
          <cell r="AB290">
            <v>8</v>
          </cell>
          <cell r="AC290">
            <v>8</v>
          </cell>
          <cell r="AD290">
            <v>8</v>
          </cell>
          <cell r="AE290">
            <v>8</v>
          </cell>
          <cell r="AF290">
            <v>8</v>
          </cell>
          <cell r="AG290">
            <v>8</v>
          </cell>
          <cell r="AH290">
            <v>8</v>
          </cell>
          <cell r="AI290">
            <v>8</v>
          </cell>
          <cell r="AJ290">
            <v>8</v>
          </cell>
          <cell r="AK290">
            <v>28</v>
          </cell>
          <cell r="AL290">
            <v>0</v>
          </cell>
          <cell r="AM290">
            <v>2</v>
          </cell>
          <cell r="AN290">
            <v>0</v>
          </cell>
          <cell r="AO290">
            <v>0</v>
          </cell>
          <cell r="AP290">
            <v>0</v>
          </cell>
          <cell r="AQ290">
            <v>0</v>
          </cell>
          <cell r="AR290">
            <v>0</v>
          </cell>
          <cell r="AS290">
            <v>0</v>
          </cell>
          <cell r="AT290">
            <v>0</v>
          </cell>
          <cell r="AU290">
            <v>28</v>
          </cell>
          <cell r="AV290" t="e">
            <v>#REF!</v>
          </cell>
          <cell r="AW290">
            <v>0</v>
          </cell>
          <cell r="BZ290">
            <v>0</v>
          </cell>
          <cell r="CA290">
            <v>0</v>
          </cell>
          <cell r="CE290">
            <v>0</v>
          </cell>
          <cell r="CF290">
            <v>28</v>
          </cell>
          <cell r="CG290" t="b">
            <v>1</v>
          </cell>
          <cell r="CH290">
            <v>0</v>
          </cell>
          <cell r="CI290">
            <v>224</v>
          </cell>
          <cell r="CJ290">
            <v>0</v>
          </cell>
          <cell r="CK290" t="str">
            <v>HTQ HỒ CHÍ MINH</v>
          </cell>
          <cell r="CM290">
            <v>0</v>
          </cell>
          <cell r="CN290">
            <v>0</v>
          </cell>
          <cell r="CO290">
            <v>224</v>
          </cell>
          <cell r="CP290">
            <v>0</v>
          </cell>
        </row>
        <row r="291">
          <cell r="F291" t="str">
            <v>OT</v>
          </cell>
          <cell r="AT291">
            <v>0</v>
          </cell>
          <cell r="AV291" t="e">
            <v>#REF!</v>
          </cell>
          <cell r="AW291">
            <v>0</v>
          </cell>
          <cell r="CK291" t="e">
            <v>#N/A</v>
          </cell>
        </row>
        <row r="292">
          <cell r="B292" t="str">
            <v>EQQ102608</v>
          </cell>
          <cell r="C292" t="str">
            <v>TRẦN XUÂN CƯƠNG</v>
          </cell>
          <cell r="D292" t="str">
            <v>Partime</v>
          </cell>
          <cell r="E292" t="str">
            <v>NHÂN VIÊN PHỤC VỤ</v>
          </cell>
          <cell r="F292" t="str">
            <v>Giờ LV</v>
          </cell>
          <cell r="G292">
            <v>10</v>
          </cell>
          <cell r="H292">
            <v>8</v>
          </cell>
          <cell r="I292" t="str">
            <v>OFF</v>
          </cell>
          <cell r="J292">
            <v>8</v>
          </cell>
          <cell r="K292">
            <v>8</v>
          </cell>
          <cell r="L292">
            <v>8</v>
          </cell>
          <cell r="M292">
            <v>8</v>
          </cell>
          <cell r="N292">
            <v>8</v>
          </cell>
          <cell r="O292">
            <v>8</v>
          </cell>
          <cell r="P292">
            <v>8</v>
          </cell>
          <cell r="Q292">
            <v>8</v>
          </cell>
          <cell r="R292">
            <v>8</v>
          </cell>
          <cell r="S292">
            <v>8</v>
          </cell>
          <cell r="T292">
            <v>10</v>
          </cell>
          <cell r="U292">
            <v>8</v>
          </cell>
          <cell r="V292">
            <v>8</v>
          </cell>
          <cell r="W292">
            <v>8</v>
          </cell>
          <cell r="X292">
            <v>8</v>
          </cell>
          <cell r="Y292" t="str">
            <v>OFF</v>
          </cell>
          <cell r="Z292">
            <v>8</v>
          </cell>
          <cell r="AA292">
            <v>8</v>
          </cell>
          <cell r="AB292">
            <v>8</v>
          </cell>
          <cell r="AC292">
            <v>8</v>
          </cell>
          <cell r="AD292">
            <v>8</v>
          </cell>
          <cell r="AE292" t="str">
            <v>OFF</v>
          </cell>
          <cell r="AF292">
            <v>8</v>
          </cell>
          <cell r="AG292">
            <v>8</v>
          </cell>
          <cell r="AH292" t="str">
            <v>OFF</v>
          </cell>
          <cell r="AI292">
            <v>8</v>
          </cell>
          <cell r="AJ292">
            <v>8</v>
          </cell>
          <cell r="AK292">
            <v>26.5</v>
          </cell>
          <cell r="AL292">
            <v>0</v>
          </cell>
          <cell r="AM292">
            <v>4</v>
          </cell>
          <cell r="AN292">
            <v>0</v>
          </cell>
          <cell r="AO292">
            <v>0</v>
          </cell>
          <cell r="AP292">
            <v>0</v>
          </cell>
          <cell r="AQ292">
            <v>0</v>
          </cell>
          <cell r="AR292">
            <v>0</v>
          </cell>
          <cell r="AS292">
            <v>0</v>
          </cell>
          <cell r="AT292">
            <v>0</v>
          </cell>
          <cell r="AU292">
            <v>26.5</v>
          </cell>
          <cell r="AV292" t="e">
            <v>#REF!</v>
          </cell>
          <cell r="AW292">
            <v>0</v>
          </cell>
          <cell r="BZ292">
            <v>0</v>
          </cell>
          <cell r="CA292">
            <v>0</v>
          </cell>
          <cell r="CE292">
            <v>0</v>
          </cell>
          <cell r="CF292">
            <v>26.5</v>
          </cell>
          <cell r="CG292" t="b">
            <v>1</v>
          </cell>
          <cell r="CH292">
            <v>0</v>
          </cell>
          <cell r="CI292">
            <v>212</v>
          </cell>
          <cell r="CJ292">
            <v>0</v>
          </cell>
          <cell r="CK292" t="str">
            <v>HTQ HỒ CHÍ MINH</v>
          </cell>
          <cell r="CM292">
            <v>0</v>
          </cell>
          <cell r="CN292">
            <v>0</v>
          </cell>
          <cell r="CO292">
            <v>212</v>
          </cell>
          <cell r="CP292">
            <v>0</v>
          </cell>
        </row>
        <row r="293">
          <cell r="F293" t="str">
            <v>OT</v>
          </cell>
          <cell r="AT293">
            <v>0</v>
          </cell>
          <cell r="AV293" t="e">
            <v>#REF!</v>
          </cell>
          <cell r="AW293">
            <v>0</v>
          </cell>
          <cell r="CK293" t="e">
            <v>#N/A</v>
          </cell>
        </row>
        <row r="294">
          <cell r="B294" t="str">
            <v>EQQ102534</v>
          </cell>
          <cell r="C294" t="str">
            <v>TRẦN CAO NHÂN</v>
          </cell>
          <cell r="D294" t="str">
            <v>Partime</v>
          </cell>
          <cell r="E294" t="str">
            <v>NHÂN VIÊN PHỤC VỤ</v>
          </cell>
          <cell r="F294" t="str">
            <v>Giờ LV</v>
          </cell>
          <cell r="G294">
            <v>7</v>
          </cell>
          <cell r="H294">
            <v>8</v>
          </cell>
          <cell r="I294">
            <v>5</v>
          </cell>
          <cell r="J294">
            <v>8</v>
          </cell>
          <cell r="K294">
            <v>8</v>
          </cell>
          <cell r="L294">
            <v>5</v>
          </cell>
          <cell r="M294">
            <v>8</v>
          </cell>
          <cell r="N294">
            <v>5</v>
          </cell>
          <cell r="O294">
            <v>5</v>
          </cell>
          <cell r="P294">
            <v>5</v>
          </cell>
          <cell r="Q294">
            <v>8</v>
          </cell>
          <cell r="R294">
            <v>5</v>
          </cell>
          <cell r="S294">
            <v>5</v>
          </cell>
          <cell r="T294">
            <v>8</v>
          </cell>
          <cell r="U294">
            <v>5</v>
          </cell>
          <cell r="V294">
            <v>5</v>
          </cell>
          <cell r="W294">
            <v>5</v>
          </cell>
          <cell r="X294">
            <v>8</v>
          </cell>
          <cell r="Y294">
            <v>8</v>
          </cell>
          <cell r="Z294">
            <v>5</v>
          </cell>
          <cell r="AA294">
            <v>8</v>
          </cell>
          <cell r="AB294">
            <v>5</v>
          </cell>
          <cell r="AC294">
            <v>5</v>
          </cell>
          <cell r="AD294">
            <v>5</v>
          </cell>
          <cell r="AE294">
            <v>5</v>
          </cell>
          <cell r="AF294">
            <v>8</v>
          </cell>
          <cell r="AG294">
            <v>5</v>
          </cell>
          <cell r="AH294">
            <v>8</v>
          </cell>
          <cell r="AI294">
            <v>5</v>
          </cell>
          <cell r="AJ294">
            <v>5</v>
          </cell>
          <cell r="AK294">
            <v>23.125</v>
          </cell>
          <cell r="AL294">
            <v>0</v>
          </cell>
          <cell r="AM294">
            <v>0</v>
          </cell>
          <cell r="AN294">
            <v>0</v>
          </cell>
          <cell r="AO294">
            <v>0</v>
          </cell>
          <cell r="AP294">
            <v>0</v>
          </cell>
          <cell r="AQ294">
            <v>0</v>
          </cell>
          <cell r="AR294">
            <v>0</v>
          </cell>
          <cell r="AS294">
            <v>0</v>
          </cell>
          <cell r="AT294">
            <v>0</v>
          </cell>
          <cell r="AU294">
            <v>23.125</v>
          </cell>
          <cell r="AV294" t="e">
            <v>#REF!</v>
          </cell>
          <cell r="AW294">
            <v>0</v>
          </cell>
          <cell r="BZ294">
            <v>0</v>
          </cell>
          <cell r="CA294">
            <v>0</v>
          </cell>
          <cell r="CE294">
            <v>0</v>
          </cell>
          <cell r="CF294">
            <v>23.125</v>
          </cell>
          <cell r="CG294" t="b">
            <v>1</v>
          </cell>
          <cell r="CH294">
            <v>0</v>
          </cell>
          <cell r="CI294">
            <v>185</v>
          </cell>
          <cell r="CJ294">
            <v>0</v>
          </cell>
          <cell r="CK294" t="str">
            <v>HTQ HỒ CHÍ MINH</v>
          </cell>
          <cell r="CM294">
            <v>0</v>
          </cell>
          <cell r="CN294">
            <v>0</v>
          </cell>
          <cell r="CO294">
            <v>185</v>
          </cell>
          <cell r="CP294">
            <v>0</v>
          </cell>
        </row>
        <row r="295">
          <cell r="F295" t="str">
            <v>OT</v>
          </cell>
          <cell r="AT295">
            <v>0</v>
          </cell>
          <cell r="AV295" t="e">
            <v>#REF!</v>
          </cell>
          <cell r="AW295">
            <v>0</v>
          </cell>
          <cell r="CK295" t="e">
            <v>#N/A</v>
          </cell>
        </row>
        <row r="296">
          <cell r="B296" t="str">
            <v>EQQ102893</v>
          </cell>
          <cell r="C296" t="str">
            <v>NGUYỄN TUẤN ANH</v>
          </cell>
          <cell r="D296" t="str">
            <v>Partime</v>
          </cell>
          <cell r="E296" t="str">
            <v>NHÂN VIÊN PHỤC VỤ</v>
          </cell>
          <cell r="F296" t="str">
            <v>Giờ LV</v>
          </cell>
          <cell r="G296">
            <v>7</v>
          </cell>
          <cell r="H296">
            <v>7</v>
          </cell>
          <cell r="I296">
            <v>4</v>
          </cell>
          <cell r="J296">
            <v>4</v>
          </cell>
          <cell r="K296">
            <v>4</v>
          </cell>
          <cell r="L296">
            <v>7</v>
          </cell>
          <cell r="M296">
            <v>7</v>
          </cell>
          <cell r="N296">
            <v>4</v>
          </cell>
          <cell r="O296" t="str">
            <v>OFF</v>
          </cell>
          <cell r="P296">
            <v>7</v>
          </cell>
          <cell r="Q296">
            <v>7</v>
          </cell>
          <cell r="R296">
            <v>7</v>
          </cell>
          <cell r="S296" t="str">
            <v>OFF</v>
          </cell>
          <cell r="T296">
            <v>8</v>
          </cell>
          <cell r="U296">
            <v>7</v>
          </cell>
          <cell r="V296">
            <v>6</v>
          </cell>
          <cell r="W296">
            <v>4</v>
          </cell>
          <cell r="X296">
            <v>5</v>
          </cell>
          <cell r="Y296">
            <v>7</v>
          </cell>
          <cell r="Z296">
            <v>5</v>
          </cell>
          <cell r="AA296">
            <v>7</v>
          </cell>
          <cell r="AB296">
            <v>7</v>
          </cell>
          <cell r="AC296" t="str">
            <v>OFF</v>
          </cell>
          <cell r="AD296">
            <v>7</v>
          </cell>
          <cell r="AE296">
            <v>5</v>
          </cell>
          <cell r="AF296">
            <v>6</v>
          </cell>
          <cell r="AG296" t="str">
            <v>OFF</v>
          </cell>
          <cell r="AH296">
            <v>7</v>
          </cell>
          <cell r="AI296">
            <v>7</v>
          </cell>
          <cell r="AJ296">
            <v>7</v>
          </cell>
          <cell r="AK296">
            <v>20</v>
          </cell>
          <cell r="AL296">
            <v>0</v>
          </cell>
          <cell r="AM296">
            <v>4</v>
          </cell>
          <cell r="AN296">
            <v>0</v>
          </cell>
          <cell r="AO296">
            <v>0</v>
          </cell>
          <cell r="AP296">
            <v>0</v>
          </cell>
          <cell r="AQ296">
            <v>0</v>
          </cell>
          <cell r="AR296">
            <v>0</v>
          </cell>
          <cell r="AS296">
            <v>0</v>
          </cell>
          <cell r="AT296">
            <v>0</v>
          </cell>
          <cell r="AU296">
            <v>20</v>
          </cell>
          <cell r="AV296" t="e">
            <v>#REF!</v>
          </cell>
          <cell r="AW296">
            <v>0</v>
          </cell>
          <cell r="BZ296">
            <v>0</v>
          </cell>
          <cell r="CA296">
            <v>0</v>
          </cell>
          <cell r="CE296">
            <v>0</v>
          </cell>
          <cell r="CF296">
            <v>20</v>
          </cell>
          <cell r="CG296" t="b">
            <v>1</v>
          </cell>
          <cell r="CH296">
            <v>0</v>
          </cell>
          <cell r="CI296">
            <v>160</v>
          </cell>
          <cell r="CJ296">
            <v>0</v>
          </cell>
          <cell r="CK296" t="str">
            <v>HTQ HỒ CHÍ MINH</v>
          </cell>
          <cell r="CM296">
            <v>0</v>
          </cell>
          <cell r="CN296">
            <v>0</v>
          </cell>
          <cell r="CO296">
            <v>160</v>
          </cell>
          <cell r="CP296">
            <v>0</v>
          </cell>
        </row>
        <row r="297">
          <cell r="F297" t="str">
            <v>OT</v>
          </cell>
          <cell r="AT297">
            <v>0</v>
          </cell>
          <cell r="AV297" t="e">
            <v>#REF!</v>
          </cell>
          <cell r="AW297">
            <v>0</v>
          </cell>
          <cell r="CK297" t="e">
            <v>#N/A</v>
          </cell>
        </row>
        <row r="298">
          <cell r="C298" t="str">
            <v>06 ĐỒNG KHỞI</v>
          </cell>
          <cell r="F298" t="str">
            <v>Giờ LV</v>
          </cell>
          <cell r="AK298">
            <v>0</v>
          </cell>
          <cell r="AL298">
            <v>0</v>
          </cell>
          <cell r="AM298">
            <v>0</v>
          </cell>
          <cell r="AN298">
            <v>0</v>
          </cell>
          <cell r="AO298">
            <v>0</v>
          </cell>
          <cell r="AP298">
            <v>0</v>
          </cell>
          <cell r="AQ298">
            <v>0</v>
          </cell>
          <cell r="AR298">
            <v>0</v>
          </cell>
          <cell r="AS298">
            <v>0</v>
          </cell>
          <cell r="AT298">
            <v>0</v>
          </cell>
          <cell r="AU298">
            <v>0</v>
          </cell>
          <cell r="AV298" t="e">
            <v>#REF!</v>
          </cell>
          <cell r="AW298">
            <v>0</v>
          </cell>
          <cell r="BZ298">
            <v>0</v>
          </cell>
          <cell r="CA298">
            <v>0</v>
          </cell>
          <cell r="CE298">
            <v>0</v>
          </cell>
          <cell r="CF298">
            <v>0</v>
          </cell>
          <cell r="CG298" t="b">
            <v>1</v>
          </cell>
          <cell r="CH298">
            <v>0</v>
          </cell>
          <cell r="CI298">
            <v>0</v>
          </cell>
          <cell r="CJ298">
            <v>0</v>
          </cell>
          <cell r="CK298" t="e">
            <v>#N/A</v>
          </cell>
        </row>
        <row r="299">
          <cell r="F299" t="str">
            <v>OT</v>
          </cell>
          <cell r="AT299">
            <v>0</v>
          </cell>
          <cell r="AV299" t="e">
            <v>#REF!</v>
          </cell>
          <cell r="AW299">
            <v>0</v>
          </cell>
          <cell r="CK299" t="e">
            <v>#N/A</v>
          </cell>
        </row>
        <row r="300">
          <cell r="B300" t="str">
            <v>EQQ100495</v>
          </cell>
          <cell r="C300" t="str">
            <v>QUAN LÝ THANH TRÚC</v>
          </cell>
          <cell r="D300" t="str">
            <v>Fulltime</v>
          </cell>
          <cell r="E300" t="str">
            <v>NHÂN VIÊN PHA CHẾ</v>
          </cell>
          <cell r="F300" t="str">
            <v>Giờ LV</v>
          </cell>
          <cell r="G300" t="str">
            <v>OFF</v>
          </cell>
          <cell r="H300">
            <v>7.5</v>
          </cell>
          <cell r="I300">
            <v>8</v>
          </cell>
          <cell r="J300">
            <v>7.5</v>
          </cell>
          <cell r="K300">
            <v>8</v>
          </cell>
          <cell r="L300">
            <v>8</v>
          </cell>
          <cell r="M300">
            <v>8</v>
          </cell>
          <cell r="N300">
            <v>8</v>
          </cell>
          <cell r="O300">
            <v>7.5</v>
          </cell>
          <cell r="P300">
            <v>8</v>
          </cell>
          <cell r="Q300">
            <v>8</v>
          </cell>
          <cell r="R300" t="str">
            <v>OFF</v>
          </cell>
          <cell r="S300">
            <v>8</v>
          </cell>
          <cell r="T300">
            <v>7.5</v>
          </cell>
          <cell r="U300">
            <v>7.5</v>
          </cell>
          <cell r="V300" t="str">
            <v>OFF</v>
          </cell>
          <cell r="W300">
            <v>8</v>
          </cell>
          <cell r="X300">
            <v>7.5</v>
          </cell>
          <cell r="Y300">
            <v>8</v>
          </cell>
          <cell r="Z300" t="str">
            <v>OFF</v>
          </cell>
          <cell r="AA300" t="str">
            <v>PA</v>
          </cell>
          <cell r="AB300">
            <v>7.5</v>
          </cell>
          <cell r="AC300" t="str">
            <v>PA</v>
          </cell>
          <cell r="AD300">
            <v>8</v>
          </cell>
          <cell r="AE300">
            <v>8</v>
          </cell>
          <cell r="AF300">
            <v>7.5</v>
          </cell>
          <cell r="AG300" t="str">
            <v>PA</v>
          </cell>
          <cell r="AH300" t="str">
            <v>PA</v>
          </cell>
          <cell r="AI300">
            <v>4</v>
          </cell>
          <cell r="AJ300">
            <v>8</v>
          </cell>
          <cell r="AK300">
            <v>21</v>
          </cell>
          <cell r="AL300">
            <v>0.875</v>
          </cell>
          <cell r="AM300">
            <v>4</v>
          </cell>
          <cell r="AN300">
            <v>0</v>
          </cell>
          <cell r="AO300">
            <v>4</v>
          </cell>
          <cell r="AP300">
            <v>0</v>
          </cell>
          <cell r="AQ300">
            <v>0</v>
          </cell>
          <cell r="AR300">
            <v>0</v>
          </cell>
          <cell r="AS300">
            <v>0</v>
          </cell>
          <cell r="AT300">
            <v>0</v>
          </cell>
          <cell r="AU300">
            <v>25.875</v>
          </cell>
          <cell r="AV300" t="e">
            <v>#REF!</v>
          </cell>
          <cell r="AW300">
            <v>0</v>
          </cell>
          <cell r="BZ300">
            <v>21</v>
          </cell>
          <cell r="CA300">
            <v>4</v>
          </cell>
          <cell r="CE300">
            <v>0</v>
          </cell>
          <cell r="CF300">
            <v>25.875</v>
          </cell>
          <cell r="CG300" t="b">
            <v>1</v>
          </cell>
          <cell r="CH300">
            <v>21</v>
          </cell>
          <cell r="CI300">
            <v>0</v>
          </cell>
          <cell r="CJ300">
            <v>7</v>
          </cell>
          <cell r="CK300" t="str">
            <v>HTQ HỒ CHÍ MINH</v>
          </cell>
          <cell r="CM300">
            <v>21</v>
          </cell>
          <cell r="CN300">
            <v>4</v>
          </cell>
          <cell r="CO300">
            <v>0</v>
          </cell>
          <cell r="CP300">
            <v>0</v>
          </cell>
        </row>
        <row r="301">
          <cell r="F301" t="str">
            <v>OT</v>
          </cell>
          <cell r="P301">
            <v>7</v>
          </cell>
          <cell r="AT301">
            <v>0</v>
          </cell>
          <cell r="AV301" t="e">
            <v>#REF!</v>
          </cell>
          <cell r="AW301">
            <v>0</v>
          </cell>
          <cell r="CK301" t="e">
            <v>#N/A</v>
          </cell>
        </row>
        <row r="302">
          <cell r="B302" t="str">
            <v>EQQ100577</v>
          </cell>
          <cell r="C302" t="str">
            <v>LƯU THIỆN PHÚC</v>
          </cell>
          <cell r="D302" t="str">
            <v>Fulltime</v>
          </cell>
          <cell r="E302" t="str">
            <v>TRƯỞNG CA TẬP SỰ</v>
          </cell>
          <cell r="F302" t="str">
            <v>Giờ LV</v>
          </cell>
          <cell r="G302">
            <v>8</v>
          </cell>
          <cell r="H302">
            <v>8</v>
          </cell>
          <cell r="I302">
            <v>8</v>
          </cell>
          <cell r="J302">
            <v>8</v>
          </cell>
          <cell r="K302">
            <v>8</v>
          </cell>
          <cell r="L302">
            <v>8</v>
          </cell>
          <cell r="M302" t="str">
            <v>OFF</v>
          </cell>
          <cell r="N302">
            <v>8</v>
          </cell>
          <cell r="O302">
            <v>8</v>
          </cell>
          <cell r="P302">
            <v>8</v>
          </cell>
          <cell r="Q302">
            <v>8</v>
          </cell>
          <cell r="R302">
            <v>8</v>
          </cell>
          <cell r="S302">
            <v>8</v>
          </cell>
          <cell r="T302">
            <v>8</v>
          </cell>
          <cell r="U302" t="str">
            <v>off</v>
          </cell>
          <cell r="V302">
            <v>8</v>
          </cell>
          <cell r="W302">
            <v>8</v>
          </cell>
          <cell r="X302">
            <v>8</v>
          </cell>
          <cell r="Y302">
            <v>8</v>
          </cell>
          <cell r="Z302">
            <v>8</v>
          </cell>
          <cell r="AA302">
            <v>8</v>
          </cell>
          <cell r="AB302" t="str">
            <v>OFF</v>
          </cell>
          <cell r="AC302">
            <v>8</v>
          </cell>
          <cell r="AD302">
            <v>8</v>
          </cell>
          <cell r="AE302">
            <v>8</v>
          </cell>
          <cell r="AF302">
            <v>8</v>
          </cell>
          <cell r="AG302">
            <v>8</v>
          </cell>
          <cell r="AH302">
            <v>8</v>
          </cell>
          <cell r="AI302" t="str">
            <v>OFF</v>
          </cell>
          <cell r="AJ302">
            <v>8</v>
          </cell>
          <cell r="AK302">
            <v>26</v>
          </cell>
          <cell r="AL302">
            <v>1</v>
          </cell>
          <cell r="AM302">
            <v>4</v>
          </cell>
          <cell r="AN302">
            <v>0</v>
          </cell>
          <cell r="AO302">
            <v>0</v>
          </cell>
          <cell r="AP302">
            <v>0</v>
          </cell>
          <cell r="AQ302">
            <v>0</v>
          </cell>
          <cell r="AR302">
            <v>0</v>
          </cell>
          <cell r="AS302">
            <v>0</v>
          </cell>
          <cell r="AT302">
            <v>0</v>
          </cell>
          <cell r="AU302">
            <v>27</v>
          </cell>
          <cell r="AV302" t="e">
            <v>#REF!</v>
          </cell>
          <cell r="AW302">
            <v>0</v>
          </cell>
          <cell r="BZ302">
            <v>26</v>
          </cell>
          <cell r="CA302">
            <v>0</v>
          </cell>
          <cell r="CE302">
            <v>8</v>
          </cell>
          <cell r="CF302">
            <v>27</v>
          </cell>
          <cell r="CG302" t="b">
            <v>1</v>
          </cell>
          <cell r="CH302">
            <v>26</v>
          </cell>
          <cell r="CI302">
            <v>0</v>
          </cell>
          <cell r="CJ302">
            <v>0</v>
          </cell>
          <cell r="CK302" t="str">
            <v>HTQ HỒ CHÍ MINH</v>
          </cell>
          <cell r="CM302">
            <v>26</v>
          </cell>
          <cell r="CN302">
            <v>0</v>
          </cell>
          <cell r="CO302">
            <v>0</v>
          </cell>
          <cell r="CP302">
            <v>8</v>
          </cell>
        </row>
        <row r="303">
          <cell r="F303" t="str">
            <v>OT</v>
          </cell>
          <cell r="P303">
            <v>8</v>
          </cell>
          <cell r="AT303">
            <v>0</v>
          </cell>
          <cell r="AV303" t="e">
            <v>#REF!</v>
          </cell>
          <cell r="AW303">
            <v>0</v>
          </cell>
          <cell r="CK303" t="e">
            <v>#N/A</v>
          </cell>
        </row>
        <row r="304">
          <cell r="B304" t="str">
            <v>EQQ100582</v>
          </cell>
          <cell r="C304" t="str">
            <v>ĐỖ THỊ NHÂN</v>
          </cell>
          <cell r="D304" t="str">
            <v>Fulltime</v>
          </cell>
          <cell r="E304" t="str">
            <v>NHÂN VIÊN PHA CHẾ</v>
          </cell>
          <cell r="F304" t="str">
            <v>Giờ LV</v>
          </cell>
          <cell r="G304">
            <v>8</v>
          </cell>
          <cell r="H304">
            <v>8</v>
          </cell>
          <cell r="I304" t="str">
            <v>Po</v>
          </cell>
          <cell r="J304">
            <v>8</v>
          </cell>
          <cell r="K304">
            <v>8</v>
          </cell>
          <cell r="L304">
            <v>7.5</v>
          </cell>
          <cell r="M304">
            <v>8</v>
          </cell>
          <cell r="N304">
            <v>8</v>
          </cell>
          <cell r="O304">
            <v>8</v>
          </cell>
          <cell r="P304">
            <v>8</v>
          </cell>
          <cell r="Q304">
            <v>8</v>
          </cell>
          <cell r="R304">
            <v>7</v>
          </cell>
          <cell r="S304" t="str">
            <v>OFF</v>
          </cell>
          <cell r="T304">
            <v>8</v>
          </cell>
          <cell r="U304">
            <v>8</v>
          </cell>
          <cell r="V304">
            <v>8</v>
          </cell>
          <cell r="W304">
            <v>8</v>
          </cell>
          <cell r="X304" t="str">
            <v>PO</v>
          </cell>
          <cell r="Y304" t="str">
            <v>OFF</v>
          </cell>
          <cell r="Z304">
            <v>8</v>
          </cell>
          <cell r="AA304">
            <v>8</v>
          </cell>
          <cell r="AB304">
            <v>8</v>
          </cell>
          <cell r="AC304" t="str">
            <v>PO</v>
          </cell>
          <cell r="AD304">
            <v>8</v>
          </cell>
          <cell r="AE304">
            <v>7.5</v>
          </cell>
          <cell r="AF304">
            <v>8</v>
          </cell>
          <cell r="AG304" t="str">
            <v>OFF</v>
          </cell>
          <cell r="AH304">
            <v>8</v>
          </cell>
          <cell r="AI304">
            <v>8</v>
          </cell>
          <cell r="AJ304">
            <v>8</v>
          </cell>
          <cell r="AK304">
            <v>23.75</v>
          </cell>
          <cell r="AL304">
            <v>0.5</v>
          </cell>
          <cell r="AM304">
            <v>3</v>
          </cell>
          <cell r="AN304">
            <v>0</v>
          </cell>
          <cell r="AO304">
            <v>0</v>
          </cell>
          <cell r="AP304">
            <v>0</v>
          </cell>
          <cell r="AQ304">
            <v>0</v>
          </cell>
          <cell r="AR304">
            <v>0</v>
          </cell>
          <cell r="AS304">
            <v>3</v>
          </cell>
          <cell r="AT304">
            <v>0</v>
          </cell>
          <cell r="AU304">
            <v>24.25</v>
          </cell>
          <cell r="AV304" t="e">
            <v>#REF!</v>
          </cell>
          <cell r="AW304">
            <v>0</v>
          </cell>
          <cell r="BZ304">
            <v>23.75</v>
          </cell>
          <cell r="CA304">
            <v>0</v>
          </cell>
          <cell r="CE304">
            <v>0</v>
          </cell>
          <cell r="CF304">
            <v>24.25</v>
          </cell>
          <cell r="CG304" t="b">
            <v>1</v>
          </cell>
          <cell r="CH304">
            <v>23.75</v>
          </cell>
          <cell r="CI304">
            <v>0</v>
          </cell>
          <cell r="CJ304">
            <v>4</v>
          </cell>
          <cell r="CK304" t="str">
            <v>HTQ HỒ CHÍ MINH</v>
          </cell>
          <cell r="CM304">
            <v>23.75</v>
          </cell>
          <cell r="CN304">
            <v>0</v>
          </cell>
          <cell r="CO304">
            <v>0</v>
          </cell>
          <cell r="CP304">
            <v>0</v>
          </cell>
        </row>
        <row r="305">
          <cell r="F305" t="str">
            <v>OT</v>
          </cell>
          <cell r="O305">
            <v>4</v>
          </cell>
          <cell r="AT305">
            <v>0</v>
          </cell>
          <cell r="AV305" t="e">
            <v>#REF!</v>
          </cell>
          <cell r="AW305">
            <v>0</v>
          </cell>
          <cell r="CK305" t="e">
            <v>#N/A</v>
          </cell>
        </row>
        <row r="306">
          <cell r="B306" t="str">
            <v>EQQ101002</v>
          </cell>
          <cell r="C306" t="str">
            <v>NGUYỄN VŨ PHƯƠNG ANH</v>
          </cell>
          <cell r="D306" t="str">
            <v>Fulltime</v>
          </cell>
          <cell r="E306" t="str">
            <v>QUẢN LÝ QUÁN</v>
          </cell>
          <cell r="F306" t="str">
            <v>Giờ LV</v>
          </cell>
          <cell r="G306">
            <v>8</v>
          </cell>
          <cell r="H306">
            <v>8</v>
          </cell>
          <cell r="I306">
            <v>8</v>
          </cell>
          <cell r="J306">
            <v>8</v>
          </cell>
          <cell r="K306">
            <v>8</v>
          </cell>
          <cell r="L306">
            <v>8</v>
          </cell>
          <cell r="M306">
            <v>8</v>
          </cell>
          <cell r="N306">
            <v>8</v>
          </cell>
          <cell r="O306">
            <v>8</v>
          </cell>
          <cell r="P306">
            <v>8</v>
          </cell>
          <cell r="Q306" t="str">
            <v>OFF</v>
          </cell>
          <cell r="R306">
            <v>8</v>
          </cell>
          <cell r="S306">
            <v>8</v>
          </cell>
          <cell r="T306">
            <v>8</v>
          </cell>
          <cell r="U306">
            <v>8</v>
          </cell>
          <cell r="V306">
            <v>8</v>
          </cell>
          <cell r="W306">
            <v>8</v>
          </cell>
          <cell r="X306">
            <v>8</v>
          </cell>
          <cell r="Y306" t="str">
            <v>OFF</v>
          </cell>
          <cell r="Z306" t="str">
            <v>OFF</v>
          </cell>
          <cell r="AA306">
            <v>8</v>
          </cell>
          <cell r="AB306">
            <v>8</v>
          </cell>
          <cell r="AC306">
            <v>8</v>
          </cell>
          <cell r="AD306">
            <v>8</v>
          </cell>
          <cell r="AE306" t="str">
            <v>OFF</v>
          </cell>
          <cell r="AF306" t="str">
            <v>PA</v>
          </cell>
          <cell r="AG306">
            <v>8</v>
          </cell>
          <cell r="AH306">
            <v>8</v>
          </cell>
          <cell r="AI306">
            <v>8</v>
          </cell>
          <cell r="AJ306">
            <v>8</v>
          </cell>
          <cell r="AK306">
            <v>25</v>
          </cell>
          <cell r="AL306">
            <v>0</v>
          </cell>
          <cell r="AM306">
            <v>4</v>
          </cell>
          <cell r="AN306">
            <v>0</v>
          </cell>
          <cell r="AO306">
            <v>1</v>
          </cell>
          <cell r="AP306">
            <v>0</v>
          </cell>
          <cell r="AQ306">
            <v>0</v>
          </cell>
          <cell r="AR306">
            <v>0</v>
          </cell>
          <cell r="AS306">
            <v>0</v>
          </cell>
          <cell r="AT306">
            <v>0</v>
          </cell>
          <cell r="AU306">
            <v>26</v>
          </cell>
          <cell r="AV306" t="e">
            <v>#REF!</v>
          </cell>
          <cell r="AW306">
            <v>0</v>
          </cell>
          <cell r="BZ306">
            <v>25</v>
          </cell>
          <cell r="CA306">
            <v>1</v>
          </cell>
          <cell r="CE306">
            <v>0</v>
          </cell>
          <cell r="CF306">
            <v>26</v>
          </cell>
          <cell r="CG306" t="b">
            <v>1</v>
          </cell>
          <cell r="CH306">
            <v>25</v>
          </cell>
          <cell r="CI306">
            <v>0</v>
          </cell>
          <cell r="CJ306">
            <v>0</v>
          </cell>
          <cell r="CK306" t="str">
            <v>HTQ HỒ CHÍ MINH</v>
          </cell>
          <cell r="CM306">
            <v>25</v>
          </cell>
          <cell r="CN306">
            <v>1</v>
          </cell>
          <cell r="CO306">
            <v>0</v>
          </cell>
          <cell r="CP306">
            <v>0</v>
          </cell>
        </row>
        <row r="307">
          <cell r="F307" t="str">
            <v>OT</v>
          </cell>
          <cell r="AT307">
            <v>0</v>
          </cell>
          <cell r="AV307" t="e">
            <v>#REF!</v>
          </cell>
          <cell r="AW307">
            <v>0</v>
          </cell>
          <cell r="CK307" t="e">
            <v>#N/A</v>
          </cell>
        </row>
        <row r="308">
          <cell r="B308" t="str">
            <v>EQQ101352</v>
          </cell>
          <cell r="C308" t="str">
            <v>ĐỖ HOÀNG NHẬT ANH</v>
          </cell>
          <cell r="D308" t="str">
            <v>Fulltime</v>
          </cell>
          <cell r="E308" t="str">
            <v>TRƯỞNG CA</v>
          </cell>
          <cell r="F308" t="str">
            <v>Giờ LV</v>
          </cell>
          <cell r="G308">
            <v>8</v>
          </cell>
          <cell r="H308">
            <v>8</v>
          </cell>
          <cell r="I308">
            <v>8</v>
          </cell>
          <cell r="J308">
            <v>8</v>
          </cell>
          <cell r="K308">
            <v>8</v>
          </cell>
          <cell r="L308">
            <v>8</v>
          </cell>
          <cell r="M308">
            <v>8</v>
          </cell>
          <cell r="N308" t="str">
            <v>OFF</v>
          </cell>
          <cell r="O308">
            <v>8</v>
          </cell>
          <cell r="P308">
            <v>8</v>
          </cell>
          <cell r="Q308">
            <v>8</v>
          </cell>
          <cell r="R308">
            <v>8</v>
          </cell>
          <cell r="S308" t="str">
            <v>OFF</v>
          </cell>
          <cell r="T308" t="str">
            <v>OFF</v>
          </cell>
          <cell r="U308">
            <v>8</v>
          </cell>
          <cell r="V308">
            <v>8</v>
          </cell>
          <cell r="W308">
            <v>8</v>
          </cell>
          <cell r="X308">
            <v>8</v>
          </cell>
          <cell r="Y308">
            <v>8</v>
          </cell>
          <cell r="Z308" t="str">
            <v>OFF</v>
          </cell>
          <cell r="AA308" t="str">
            <v>PA</v>
          </cell>
          <cell r="AB308">
            <v>8</v>
          </cell>
          <cell r="AC308">
            <v>8</v>
          </cell>
          <cell r="AD308">
            <v>8</v>
          </cell>
          <cell r="AE308">
            <v>8</v>
          </cell>
          <cell r="AF308">
            <v>8</v>
          </cell>
          <cell r="AG308">
            <v>8</v>
          </cell>
          <cell r="AH308">
            <v>8</v>
          </cell>
          <cell r="AI308">
            <v>8</v>
          </cell>
          <cell r="AJ308" t="str">
            <v>PA</v>
          </cell>
          <cell r="AK308">
            <v>24</v>
          </cell>
          <cell r="AL308">
            <v>0</v>
          </cell>
          <cell r="AM308">
            <v>4</v>
          </cell>
          <cell r="AN308">
            <v>0</v>
          </cell>
          <cell r="AO308">
            <v>2</v>
          </cell>
          <cell r="AP308">
            <v>0</v>
          </cell>
          <cell r="AQ308">
            <v>0</v>
          </cell>
          <cell r="AR308">
            <v>0</v>
          </cell>
          <cell r="AS308">
            <v>0</v>
          </cell>
          <cell r="AT308">
            <v>0</v>
          </cell>
          <cell r="AU308">
            <v>26</v>
          </cell>
          <cell r="AV308" t="e">
            <v>#REF!</v>
          </cell>
          <cell r="AW308">
            <v>0</v>
          </cell>
          <cell r="BZ308">
            <v>24</v>
          </cell>
          <cell r="CA308">
            <v>2</v>
          </cell>
          <cell r="CE308">
            <v>0</v>
          </cell>
          <cell r="CF308">
            <v>26</v>
          </cell>
          <cell r="CG308" t="b">
            <v>1</v>
          </cell>
          <cell r="CH308">
            <v>24</v>
          </cell>
          <cell r="CI308">
            <v>0</v>
          </cell>
          <cell r="CJ308">
            <v>0</v>
          </cell>
          <cell r="CK308" t="str">
            <v>HTQ HỒ CHÍ MINH</v>
          </cell>
          <cell r="CM308">
            <v>24</v>
          </cell>
          <cell r="CN308">
            <v>2</v>
          </cell>
          <cell r="CO308">
            <v>0</v>
          </cell>
          <cell r="CP308">
            <v>0</v>
          </cell>
        </row>
        <row r="309">
          <cell r="F309" t="str">
            <v>OT</v>
          </cell>
          <cell r="AT309">
            <v>0</v>
          </cell>
          <cell r="AV309" t="e">
            <v>#REF!</v>
          </cell>
          <cell r="AW309">
            <v>0</v>
          </cell>
          <cell r="CK309" t="e">
            <v>#N/A</v>
          </cell>
        </row>
        <row r="310">
          <cell r="B310" t="str">
            <v>EQQ101688</v>
          </cell>
          <cell r="C310" t="str">
            <v>TRẦN KHOA ĐẠM</v>
          </cell>
          <cell r="D310" t="str">
            <v>Fulltime</v>
          </cell>
          <cell r="E310" t="str">
            <v>NHÂN VIÊN BẾP</v>
          </cell>
          <cell r="F310" t="str">
            <v>Giờ LV</v>
          </cell>
          <cell r="G310">
            <v>8</v>
          </cell>
          <cell r="H310">
            <v>8</v>
          </cell>
          <cell r="I310">
            <v>8</v>
          </cell>
          <cell r="J310" t="str">
            <v>OFF</v>
          </cell>
          <cell r="K310">
            <v>8</v>
          </cell>
          <cell r="L310">
            <v>8</v>
          </cell>
          <cell r="M310">
            <v>8</v>
          </cell>
          <cell r="N310">
            <v>8</v>
          </cell>
          <cell r="O310" t="str">
            <v>OFF</v>
          </cell>
          <cell r="P310">
            <v>8</v>
          </cell>
          <cell r="Q310">
            <v>8</v>
          </cell>
          <cell r="R310">
            <v>8</v>
          </cell>
          <cell r="S310">
            <v>8</v>
          </cell>
          <cell r="T310">
            <v>8</v>
          </cell>
          <cell r="U310">
            <v>8</v>
          </cell>
          <cell r="V310">
            <v>8</v>
          </cell>
          <cell r="W310">
            <v>8</v>
          </cell>
          <cell r="X310" t="str">
            <v>OFF</v>
          </cell>
          <cell r="Y310">
            <v>8</v>
          </cell>
          <cell r="Z310">
            <v>8</v>
          </cell>
          <cell r="AA310">
            <v>8</v>
          </cell>
          <cell r="AB310">
            <v>8</v>
          </cell>
          <cell r="AC310" t="str">
            <v>OFF</v>
          </cell>
          <cell r="AD310">
            <v>8</v>
          </cell>
          <cell r="AE310">
            <v>8</v>
          </cell>
          <cell r="AF310">
            <v>8</v>
          </cell>
          <cell r="AG310">
            <v>8</v>
          </cell>
          <cell r="AH310">
            <v>8</v>
          </cell>
          <cell r="AI310">
            <v>8</v>
          </cell>
          <cell r="AJ310">
            <v>8</v>
          </cell>
          <cell r="AK310">
            <v>26</v>
          </cell>
          <cell r="AL310">
            <v>3</v>
          </cell>
          <cell r="AM310">
            <v>4</v>
          </cell>
          <cell r="AN310">
            <v>0</v>
          </cell>
          <cell r="AO310">
            <v>0</v>
          </cell>
          <cell r="AP310">
            <v>0</v>
          </cell>
          <cell r="AQ310">
            <v>0</v>
          </cell>
          <cell r="AR310">
            <v>0</v>
          </cell>
          <cell r="AS310">
            <v>0</v>
          </cell>
          <cell r="AT310">
            <v>0</v>
          </cell>
          <cell r="AU310">
            <v>29</v>
          </cell>
          <cell r="AV310" t="e">
            <v>#REF!</v>
          </cell>
          <cell r="AW310">
            <v>0</v>
          </cell>
          <cell r="BZ310">
            <v>26</v>
          </cell>
          <cell r="CA310">
            <v>0</v>
          </cell>
          <cell r="CE310">
            <v>0</v>
          </cell>
          <cell r="CF310">
            <v>29</v>
          </cell>
          <cell r="CG310" t="b">
            <v>1</v>
          </cell>
          <cell r="CH310">
            <v>26</v>
          </cell>
          <cell r="CI310">
            <v>0</v>
          </cell>
          <cell r="CJ310">
            <v>24</v>
          </cell>
          <cell r="CK310" t="str">
            <v>HTQ HỒ CHÍ MINH</v>
          </cell>
          <cell r="CM310">
            <v>26</v>
          </cell>
          <cell r="CN310">
            <v>0</v>
          </cell>
          <cell r="CO310">
            <v>0</v>
          </cell>
          <cell r="CP310">
            <v>0</v>
          </cell>
        </row>
        <row r="311">
          <cell r="F311" t="str">
            <v>OT</v>
          </cell>
          <cell r="S311">
            <v>4</v>
          </cell>
          <cell r="T311">
            <v>4</v>
          </cell>
          <cell r="AA311">
            <v>4</v>
          </cell>
          <cell r="AG311">
            <v>4</v>
          </cell>
          <cell r="AH311">
            <v>4</v>
          </cell>
          <cell r="AI311">
            <v>4</v>
          </cell>
          <cell r="AT311">
            <v>0</v>
          </cell>
          <cell r="AV311" t="e">
            <v>#REF!</v>
          </cell>
          <cell r="AW311">
            <v>0</v>
          </cell>
          <cell r="CK311" t="e">
            <v>#N/A</v>
          </cell>
        </row>
        <row r="312">
          <cell r="B312" t="str">
            <v>EQQ102335</v>
          </cell>
          <cell r="C312" t="str">
            <v>HOÀNG MẠNH NAM</v>
          </cell>
          <cell r="D312" t="str">
            <v>Partime</v>
          </cell>
          <cell r="E312" t="str">
            <v>NHÂN VIÊN PHỤC VỤ</v>
          </cell>
          <cell r="F312" t="str">
            <v>Giờ LV</v>
          </cell>
          <cell r="G312">
            <v>0</v>
          </cell>
          <cell r="H312">
            <v>4</v>
          </cell>
          <cell r="I312">
            <v>6</v>
          </cell>
          <cell r="J312">
            <v>0</v>
          </cell>
          <cell r="K312" t="str">
            <v>bỏ vệc</v>
          </cell>
          <cell r="AK312">
            <v>1.25</v>
          </cell>
          <cell r="AL312">
            <v>0</v>
          </cell>
          <cell r="AM312">
            <v>0</v>
          </cell>
          <cell r="AN312">
            <v>0</v>
          </cell>
          <cell r="AO312">
            <v>0</v>
          </cell>
          <cell r="AP312">
            <v>0</v>
          </cell>
          <cell r="AQ312">
            <v>0</v>
          </cell>
          <cell r="AR312">
            <v>0</v>
          </cell>
          <cell r="AS312">
            <v>0</v>
          </cell>
          <cell r="AT312">
            <v>0</v>
          </cell>
          <cell r="AU312">
            <v>1.25</v>
          </cell>
          <cell r="AV312" t="e">
            <v>#REF!</v>
          </cell>
          <cell r="AW312">
            <v>0</v>
          </cell>
          <cell r="BZ312">
            <v>0</v>
          </cell>
          <cell r="CA312">
            <v>0</v>
          </cell>
          <cell r="CE312">
            <v>0</v>
          </cell>
          <cell r="CF312">
            <v>1.25</v>
          </cell>
          <cell r="CG312" t="b">
            <v>1</v>
          </cell>
          <cell r="CH312">
            <v>0</v>
          </cell>
          <cell r="CI312">
            <v>10</v>
          </cell>
          <cell r="CJ312">
            <v>0</v>
          </cell>
          <cell r="CK312" t="str">
            <v>HTQ HỒ CHÍ MINH</v>
          </cell>
          <cell r="CM312">
            <v>0</v>
          </cell>
          <cell r="CN312">
            <v>0</v>
          </cell>
          <cell r="CO312">
            <v>10</v>
          </cell>
          <cell r="CP312">
            <v>0</v>
          </cell>
        </row>
        <row r="313">
          <cell r="F313" t="str">
            <v>OT</v>
          </cell>
          <cell r="AT313">
            <v>0</v>
          </cell>
          <cell r="AV313" t="e">
            <v>#REF!</v>
          </cell>
          <cell r="AW313">
            <v>0</v>
          </cell>
          <cell r="CK313" t="e">
            <v>#N/A</v>
          </cell>
        </row>
        <row r="314">
          <cell r="B314" t="str">
            <v>EQQ102430</v>
          </cell>
          <cell r="C314" t="str">
            <v>VÕ THỊ HỒNG QUẾ</v>
          </cell>
          <cell r="D314" t="str">
            <v>Partime</v>
          </cell>
          <cell r="E314" t="str">
            <v>NHÂN VIÊN PHỤC VỤ</v>
          </cell>
          <cell r="F314" t="str">
            <v>Giờ LV</v>
          </cell>
          <cell r="G314">
            <v>8</v>
          </cell>
          <cell r="H314">
            <v>8</v>
          </cell>
          <cell r="I314">
            <v>0</v>
          </cell>
          <cell r="J314">
            <v>0</v>
          </cell>
          <cell r="K314">
            <v>8</v>
          </cell>
          <cell r="L314">
            <v>0</v>
          </cell>
          <cell r="M314">
            <v>8</v>
          </cell>
          <cell r="N314">
            <v>7.5</v>
          </cell>
          <cell r="O314">
            <v>3.5</v>
          </cell>
          <cell r="P314" t="str">
            <v>nghỉ việc</v>
          </cell>
          <cell r="AK314">
            <v>5.375</v>
          </cell>
          <cell r="AL314">
            <v>0</v>
          </cell>
          <cell r="AM314">
            <v>0</v>
          </cell>
          <cell r="AN314">
            <v>0</v>
          </cell>
          <cell r="AO314">
            <v>0</v>
          </cell>
          <cell r="AP314">
            <v>0</v>
          </cell>
          <cell r="AQ314">
            <v>0</v>
          </cell>
          <cell r="AR314">
            <v>0</v>
          </cell>
          <cell r="AS314">
            <v>0</v>
          </cell>
          <cell r="AT314">
            <v>0</v>
          </cell>
          <cell r="AU314">
            <v>5.375</v>
          </cell>
          <cell r="AV314" t="e">
            <v>#REF!</v>
          </cell>
          <cell r="AW314">
            <v>0</v>
          </cell>
          <cell r="BZ314">
            <v>0</v>
          </cell>
          <cell r="CA314">
            <v>0</v>
          </cell>
          <cell r="CE314">
            <v>0</v>
          </cell>
          <cell r="CF314">
            <v>5.375</v>
          </cell>
          <cell r="CG314" t="b">
            <v>1</v>
          </cell>
          <cell r="CH314">
            <v>0</v>
          </cell>
          <cell r="CI314">
            <v>43</v>
          </cell>
          <cell r="CJ314">
            <v>0</v>
          </cell>
          <cell r="CK314" t="str">
            <v>HTQ HỒ CHÍ MINH</v>
          </cell>
          <cell r="CM314">
            <v>0</v>
          </cell>
          <cell r="CN314">
            <v>0</v>
          </cell>
          <cell r="CO314">
            <v>43</v>
          </cell>
          <cell r="CP314">
            <v>0</v>
          </cell>
        </row>
        <row r="315">
          <cell r="F315" t="str">
            <v>OT</v>
          </cell>
          <cell r="AT315">
            <v>0</v>
          </cell>
          <cell r="AV315" t="e">
            <v>#REF!</v>
          </cell>
          <cell r="AW315">
            <v>0</v>
          </cell>
          <cell r="CK315" t="e">
            <v>#N/A</v>
          </cell>
        </row>
        <row r="316">
          <cell r="B316" t="str">
            <v>EQQ102445</v>
          </cell>
          <cell r="C316" t="str">
            <v>HOÀNG VĂN QUÂN</v>
          </cell>
          <cell r="D316" t="str">
            <v>Partime</v>
          </cell>
          <cell r="E316" t="str">
            <v>NHÂN VIÊN PHỤC VỤ</v>
          </cell>
          <cell r="F316" t="str">
            <v>Giờ LV</v>
          </cell>
          <cell r="G316">
            <v>8</v>
          </cell>
          <cell r="H316">
            <v>0</v>
          </cell>
          <cell r="I316">
            <v>14</v>
          </cell>
          <cell r="J316">
            <v>14</v>
          </cell>
          <cell r="K316">
            <v>8</v>
          </cell>
          <cell r="L316">
            <v>14</v>
          </cell>
          <cell r="M316">
            <v>14</v>
          </cell>
          <cell r="N316">
            <v>14</v>
          </cell>
          <cell r="O316">
            <v>14</v>
          </cell>
          <cell r="P316">
            <v>13</v>
          </cell>
          <cell r="Q316">
            <v>14</v>
          </cell>
          <cell r="R316">
            <v>14</v>
          </cell>
          <cell r="S316">
            <v>14</v>
          </cell>
          <cell r="T316">
            <v>14</v>
          </cell>
          <cell r="U316">
            <v>14</v>
          </cell>
          <cell r="V316">
            <v>14</v>
          </cell>
          <cell r="W316">
            <v>0</v>
          </cell>
          <cell r="X316">
            <v>14</v>
          </cell>
          <cell r="Y316">
            <v>14</v>
          </cell>
          <cell r="Z316">
            <v>10</v>
          </cell>
          <cell r="AA316">
            <v>14</v>
          </cell>
          <cell r="AB316">
            <v>10</v>
          </cell>
          <cell r="AC316">
            <v>14</v>
          </cell>
          <cell r="AD316">
            <v>14</v>
          </cell>
          <cell r="AE316">
            <v>8</v>
          </cell>
          <cell r="AF316">
            <v>14</v>
          </cell>
          <cell r="AG316">
            <v>14</v>
          </cell>
          <cell r="AH316">
            <v>14</v>
          </cell>
          <cell r="AI316">
            <v>14</v>
          </cell>
          <cell r="AJ316">
            <v>14</v>
          </cell>
          <cell r="AK316">
            <v>45.625</v>
          </cell>
          <cell r="AL316">
            <v>0</v>
          </cell>
          <cell r="AM316">
            <v>0</v>
          </cell>
          <cell r="AN316">
            <v>0</v>
          </cell>
          <cell r="AO316">
            <v>0</v>
          </cell>
          <cell r="AP316">
            <v>0</v>
          </cell>
          <cell r="AQ316">
            <v>0</v>
          </cell>
          <cell r="AR316">
            <v>0</v>
          </cell>
          <cell r="AS316">
            <v>0</v>
          </cell>
          <cell r="AT316">
            <v>0</v>
          </cell>
          <cell r="AU316">
            <v>45.625</v>
          </cell>
          <cell r="AV316" t="e">
            <v>#REF!</v>
          </cell>
          <cell r="AW316">
            <v>0</v>
          </cell>
          <cell r="BZ316">
            <v>0</v>
          </cell>
          <cell r="CA316">
            <v>0</v>
          </cell>
          <cell r="CE316">
            <v>0</v>
          </cell>
          <cell r="CF316">
            <v>45.625</v>
          </cell>
          <cell r="CG316" t="b">
            <v>1</v>
          </cell>
          <cell r="CH316">
            <v>0</v>
          </cell>
          <cell r="CI316">
            <v>365</v>
          </cell>
          <cell r="CJ316">
            <v>0</v>
          </cell>
          <cell r="CK316" t="str">
            <v>HTQ HỒ CHÍ MINH</v>
          </cell>
          <cell r="CM316">
            <v>0</v>
          </cell>
          <cell r="CN316">
            <v>0</v>
          </cell>
          <cell r="CO316">
            <v>365</v>
          </cell>
          <cell r="CP316">
            <v>0</v>
          </cell>
        </row>
        <row r="317">
          <cell r="F317" t="str">
            <v>OT</v>
          </cell>
          <cell r="AT317">
            <v>0</v>
          </cell>
          <cell r="AV317" t="e">
            <v>#REF!</v>
          </cell>
          <cell r="AW317">
            <v>0</v>
          </cell>
          <cell r="CK317" t="e">
            <v>#N/A</v>
          </cell>
        </row>
        <row r="318">
          <cell r="B318" t="str">
            <v>EQQ102527</v>
          </cell>
          <cell r="C318" t="str">
            <v>NGUYỄN THANH TOÀN TÂM</v>
          </cell>
          <cell r="D318" t="str">
            <v>Partime</v>
          </cell>
          <cell r="E318" t="str">
            <v>NHÂN VIÊN PHỤC VỤ</v>
          </cell>
          <cell r="F318" t="str">
            <v>Giờ LV</v>
          </cell>
          <cell r="G318">
            <v>0</v>
          </cell>
          <cell r="H318">
            <v>8</v>
          </cell>
          <cell r="I318">
            <v>8</v>
          </cell>
          <cell r="J318">
            <v>0</v>
          </cell>
          <cell r="K318">
            <v>8</v>
          </cell>
          <cell r="L318">
            <v>8</v>
          </cell>
          <cell r="M318">
            <v>0</v>
          </cell>
          <cell r="N318">
            <v>8</v>
          </cell>
          <cell r="O318">
            <v>8</v>
          </cell>
          <cell r="P318">
            <v>8</v>
          </cell>
          <cell r="Q318">
            <v>8</v>
          </cell>
          <cell r="R318">
            <v>8</v>
          </cell>
          <cell r="S318">
            <v>0</v>
          </cell>
          <cell r="T318">
            <v>0</v>
          </cell>
          <cell r="U318">
            <v>8</v>
          </cell>
          <cell r="V318">
            <v>8</v>
          </cell>
          <cell r="W318">
            <v>8</v>
          </cell>
          <cell r="X318">
            <v>8</v>
          </cell>
          <cell r="Y318">
            <v>8</v>
          </cell>
          <cell r="Z318">
            <v>5.5</v>
          </cell>
          <cell r="AA318">
            <v>8</v>
          </cell>
          <cell r="AB318">
            <v>8</v>
          </cell>
          <cell r="AC318">
            <v>8</v>
          </cell>
          <cell r="AD318">
            <v>0</v>
          </cell>
          <cell r="AE318">
            <v>8</v>
          </cell>
          <cell r="AF318">
            <v>8</v>
          </cell>
          <cell r="AG318">
            <v>8</v>
          </cell>
          <cell r="AH318">
            <v>8</v>
          </cell>
          <cell r="AI318">
            <v>8</v>
          </cell>
          <cell r="AJ318">
            <v>8</v>
          </cell>
          <cell r="AK318">
            <v>23.6875</v>
          </cell>
          <cell r="AL318">
            <v>0</v>
          </cell>
          <cell r="AM318">
            <v>0</v>
          </cell>
          <cell r="AN318">
            <v>0</v>
          </cell>
          <cell r="AO318">
            <v>0</v>
          </cell>
          <cell r="AP318">
            <v>0</v>
          </cell>
          <cell r="AQ318">
            <v>0</v>
          </cell>
          <cell r="AR318">
            <v>0</v>
          </cell>
          <cell r="AS318">
            <v>0</v>
          </cell>
          <cell r="AT318">
            <v>0</v>
          </cell>
          <cell r="AU318">
            <v>23.6875</v>
          </cell>
          <cell r="AV318" t="e">
            <v>#REF!</v>
          </cell>
          <cell r="AW318">
            <v>0</v>
          </cell>
          <cell r="BZ318">
            <v>0</v>
          </cell>
          <cell r="CA318">
            <v>0</v>
          </cell>
          <cell r="CE318">
            <v>0</v>
          </cell>
          <cell r="CF318">
            <v>23.6875</v>
          </cell>
          <cell r="CG318" t="b">
            <v>1</v>
          </cell>
          <cell r="CH318">
            <v>0</v>
          </cell>
          <cell r="CI318">
            <v>189.5</v>
          </cell>
          <cell r="CJ318">
            <v>0</v>
          </cell>
          <cell r="CK318" t="str">
            <v>HTQ HỒ CHÍ MINH</v>
          </cell>
          <cell r="CM318">
            <v>0</v>
          </cell>
          <cell r="CN318">
            <v>0</v>
          </cell>
          <cell r="CO318">
            <v>189.5</v>
          </cell>
          <cell r="CP318">
            <v>0</v>
          </cell>
        </row>
        <row r="319">
          <cell r="F319" t="str">
            <v>OT</v>
          </cell>
          <cell r="AT319">
            <v>0</v>
          </cell>
          <cell r="AV319" t="e">
            <v>#REF!</v>
          </cell>
          <cell r="AW319">
            <v>0</v>
          </cell>
          <cell r="CK319" t="e">
            <v>#N/A</v>
          </cell>
        </row>
        <row r="320">
          <cell r="B320" t="str">
            <v>EQQ102529</v>
          </cell>
          <cell r="C320" t="str">
            <v>TĂNG THỊ THÙY DUNG</v>
          </cell>
          <cell r="D320" t="str">
            <v>Partime</v>
          </cell>
          <cell r="E320" t="str">
            <v>NHÂN VIÊN PHỤC VỤ</v>
          </cell>
          <cell r="F320" t="str">
            <v>Giờ LV</v>
          </cell>
          <cell r="G320">
            <v>6</v>
          </cell>
          <cell r="H320">
            <v>6</v>
          </cell>
          <cell r="I320" t="str">
            <v>bỏ việc</v>
          </cell>
          <cell r="AK320">
            <v>1.5</v>
          </cell>
          <cell r="AL320">
            <v>0</v>
          </cell>
          <cell r="AM320">
            <v>0</v>
          </cell>
          <cell r="AN320">
            <v>0</v>
          </cell>
          <cell r="AO320">
            <v>0</v>
          </cell>
          <cell r="AP320">
            <v>0</v>
          </cell>
          <cell r="AQ320">
            <v>0</v>
          </cell>
          <cell r="AR320">
            <v>0</v>
          </cell>
          <cell r="AS320">
            <v>0</v>
          </cell>
          <cell r="AT320">
            <v>0</v>
          </cell>
          <cell r="AU320">
            <v>1.5</v>
          </cell>
          <cell r="AV320" t="e">
            <v>#REF!</v>
          </cell>
          <cell r="AW320">
            <v>0</v>
          </cell>
          <cell r="BZ320">
            <v>0</v>
          </cell>
          <cell r="CA320">
            <v>0</v>
          </cell>
          <cell r="CE320">
            <v>0</v>
          </cell>
          <cell r="CF320">
            <v>1.5</v>
          </cell>
          <cell r="CG320" t="b">
            <v>1</v>
          </cell>
          <cell r="CH320">
            <v>0</v>
          </cell>
          <cell r="CI320">
            <v>12</v>
          </cell>
          <cell r="CJ320">
            <v>0</v>
          </cell>
          <cell r="CK320" t="str">
            <v>HTQ HỒ CHÍ MINH</v>
          </cell>
          <cell r="CM320">
            <v>0</v>
          </cell>
          <cell r="CN320">
            <v>0</v>
          </cell>
          <cell r="CO320">
            <v>12</v>
          </cell>
          <cell r="CP320">
            <v>0</v>
          </cell>
        </row>
        <row r="321">
          <cell r="F321" t="str">
            <v>OT</v>
          </cell>
          <cell r="AT321">
            <v>0</v>
          </cell>
          <cell r="AV321" t="e">
            <v>#REF!</v>
          </cell>
          <cell r="AW321">
            <v>0</v>
          </cell>
          <cell r="CK321" t="e">
            <v>#N/A</v>
          </cell>
        </row>
        <row r="322">
          <cell r="B322" t="str">
            <v>EQQ102588</v>
          </cell>
          <cell r="C322" t="str">
            <v>NGUYỄN PHƯƠNG NGÂN</v>
          </cell>
          <cell r="D322" t="str">
            <v>Partime</v>
          </cell>
          <cell r="E322" t="str">
            <v>NHÂN VIÊN PHỤC VỤ</v>
          </cell>
          <cell r="F322" t="str">
            <v>Giờ LV</v>
          </cell>
          <cell r="G322">
            <v>6</v>
          </cell>
          <cell r="H322">
            <v>6</v>
          </cell>
          <cell r="I322">
            <v>6</v>
          </cell>
          <cell r="J322">
            <v>0</v>
          </cell>
          <cell r="K322" t="str">
            <v>bỏ vệc</v>
          </cell>
          <cell r="AK322">
            <v>2.25</v>
          </cell>
          <cell r="AL322">
            <v>0</v>
          </cell>
          <cell r="AM322">
            <v>0</v>
          </cell>
          <cell r="AN322">
            <v>0</v>
          </cell>
          <cell r="AO322">
            <v>0</v>
          </cell>
          <cell r="AP322">
            <v>0</v>
          </cell>
          <cell r="AQ322">
            <v>0</v>
          </cell>
          <cell r="AR322">
            <v>0</v>
          </cell>
          <cell r="AS322">
            <v>0</v>
          </cell>
          <cell r="AT322">
            <v>0</v>
          </cell>
          <cell r="AU322">
            <v>2.25</v>
          </cell>
          <cell r="AV322" t="e">
            <v>#REF!</v>
          </cell>
          <cell r="AW322">
            <v>0</v>
          </cell>
          <cell r="BZ322">
            <v>0</v>
          </cell>
          <cell r="CA322">
            <v>0</v>
          </cell>
          <cell r="CE322">
            <v>0</v>
          </cell>
          <cell r="CF322">
            <v>2.25</v>
          </cell>
          <cell r="CG322" t="b">
            <v>1</v>
          </cell>
          <cell r="CH322">
            <v>0</v>
          </cell>
          <cell r="CI322">
            <v>18</v>
          </cell>
          <cell r="CJ322">
            <v>0</v>
          </cell>
          <cell r="CK322" t="str">
            <v>HTQ HỒ CHÍ MINH</v>
          </cell>
          <cell r="CM322">
            <v>0</v>
          </cell>
          <cell r="CN322">
            <v>0</v>
          </cell>
          <cell r="CO322">
            <v>18</v>
          </cell>
          <cell r="CP322">
            <v>0</v>
          </cell>
        </row>
        <row r="323">
          <cell r="F323" t="str">
            <v>OT</v>
          </cell>
          <cell r="AT323">
            <v>0</v>
          </cell>
          <cell r="AV323" t="e">
            <v>#REF!</v>
          </cell>
          <cell r="AW323">
            <v>0</v>
          </cell>
          <cell r="CK323" t="e">
            <v>#N/A</v>
          </cell>
        </row>
        <row r="324">
          <cell r="B324" t="str">
            <v>EQQ102637</v>
          </cell>
          <cell r="C324" t="str">
            <v>TRẦN DUY THỊNH</v>
          </cell>
          <cell r="D324" t="str">
            <v>Fulltime</v>
          </cell>
          <cell r="E324" t="str">
            <v>NHÂN VIÊN BẾP</v>
          </cell>
          <cell r="F324" t="str">
            <v>Giờ LV</v>
          </cell>
          <cell r="G324">
            <v>8</v>
          </cell>
          <cell r="H324">
            <v>8</v>
          </cell>
          <cell r="I324">
            <v>8</v>
          </cell>
          <cell r="J324">
            <v>8</v>
          </cell>
          <cell r="K324">
            <v>8</v>
          </cell>
          <cell r="L324">
            <v>8</v>
          </cell>
          <cell r="M324">
            <v>8</v>
          </cell>
          <cell r="N324">
            <v>8</v>
          </cell>
          <cell r="O324">
            <v>8</v>
          </cell>
          <cell r="P324">
            <v>8</v>
          </cell>
          <cell r="Q324">
            <v>8</v>
          </cell>
          <cell r="R324" t="str">
            <v>OFF</v>
          </cell>
          <cell r="S324" t="str">
            <v>OFF</v>
          </cell>
          <cell r="T324" t="str">
            <v>OFF</v>
          </cell>
          <cell r="U324">
            <v>8</v>
          </cell>
          <cell r="V324">
            <v>8</v>
          </cell>
          <cell r="W324">
            <v>8</v>
          </cell>
          <cell r="X324">
            <v>8</v>
          </cell>
          <cell r="Y324">
            <v>8</v>
          </cell>
          <cell r="Z324">
            <v>8</v>
          </cell>
          <cell r="AA324" t="str">
            <v>OFF</v>
          </cell>
          <cell r="AB324">
            <v>8</v>
          </cell>
          <cell r="AC324">
            <v>8</v>
          </cell>
          <cell r="AD324">
            <v>8</v>
          </cell>
          <cell r="AE324">
            <v>8</v>
          </cell>
          <cell r="AF324" t="str">
            <v>PO</v>
          </cell>
          <cell r="AG324">
            <v>4</v>
          </cell>
          <cell r="AH324">
            <v>8</v>
          </cell>
          <cell r="AI324">
            <v>8</v>
          </cell>
          <cell r="AJ324">
            <v>8</v>
          </cell>
          <cell r="AK324">
            <v>24.5</v>
          </cell>
          <cell r="AL324">
            <v>1</v>
          </cell>
          <cell r="AM324">
            <v>4</v>
          </cell>
          <cell r="AN324">
            <v>0</v>
          </cell>
          <cell r="AO324">
            <v>0</v>
          </cell>
          <cell r="AP324">
            <v>0</v>
          </cell>
          <cell r="AQ324">
            <v>0</v>
          </cell>
          <cell r="AR324">
            <v>0</v>
          </cell>
          <cell r="AS324">
            <v>1</v>
          </cell>
          <cell r="AT324">
            <v>0</v>
          </cell>
          <cell r="AU324">
            <v>25.5</v>
          </cell>
          <cell r="AV324" t="e">
            <v>#REF!</v>
          </cell>
          <cell r="AW324">
            <v>0</v>
          </cell>
          <cell r="BZ324">
            <v>24.5</v>
          </cell>
          <cell r="CA324">
            <v>0</v>
          </cell>
          <cell r="CE324">
            <v>0</v>
          </cell>
          <cell r="CF324">
            <v>25.5</v>
          </cell>
          <cell r="CG324" t="b">
            <v>1</v>
          </cell>
          <cell r="CH324">
            <v>24.5</v>
          </cell>
          <cell r="CI324">
            <v>0</v>
          </cell>
          <cell r="CJ324">
            <v>8</v>
          </cell>
          <cell r="CK324" t="str">
            <v>HTQ HỒ CHÍ MINH</v>
          </cell>
          <cell r="CM324">
            <v>24.5</v>
          </cell>
          <cell r="CN324">
            <v>0</v>
          </cell>
          <cell r="CO324">
            <v>0</v>
          </cell>
          <cell r="CP324">
            <v>0</v>
          </cell>
        </row>
        <row r="325">
          <cell r="F325" t="str">
            <v>OT</v>
          </cell>
          <cell r="P325">
            <v>4</v>
          </cell>
          <cell r="AC325">
            <v>4</v>
          </cell>
          <cell r="AT325">
            <v>0</v>
          </cell>
          <cell r="AV325" t="e">
            <v>#REF!</v>
          </cell>
          <cell r="AW325">
            <v>0</v>
          </cell>
          <cell r="CK325" t="e">
            <v>#N/A</v>
          </cell>
        </row>
        <row r="326">
          <cell r="B326" t="str">
            <v>EQQ102638</v>
          </cell>
          <cell r="C326" t="str">
            <v>NGUYỄN TUẤN ANH</v>
          </cell>
          <cell r="D326" t="str">
            <v>Partime</v>
          </cell>
          <cell r="E326" t="str">
            <v>NHÂN VIÊN PHỤC VỤ</v>
          </cell>
          <cell r="F326" t="str">
            <v>Giờ LV</v>
          </cell>
          <cell r="G326">
            <v>8</v>
          </cell>
          <cell r="H326">
            <v>8</v>
          </cell>
          <cell r="I326">
            <v>8</v>
          </cell>
          <cell r="J326">
            <v>8</v>
          </cell>
          <cell r="K326">
            <v>8</v>
          </cell>
          <cell r="L326">
            <v>8</v>
          </cell>
          <cell r="M326">
            <v>11</v>
          </cell>
          <cell r="N326">
            <v>0</v>
          </cell>
          <cell r="O326">
            <v>11</v>
          </cell>
          <cell r="P326">
            <v>15</v>
          </cell>
          <cell r="Q326">
            <v>8</v>
          </cell>
          <cell r="R326">
            <v>8</v>
          </cell>
          <cell r="S326">
            <v>10.5</v>
          </cell>
          <cell r="T326">
            <v>11</v>
          </cell>
          <cell r="U326">
            <v>8</v>
          </cell>
          <cell r="V326">
            <v>11</v>
          </cell>
          <cell r="W326">
            <v>11</v>
          </cell>
          <cell r="X326">
            <v>8</v>
          </cell>
          <cell r="Y326">
            <v>0</v>
          </cell>
          <cell r="Z326">
            <v>6.5</v>
          </cell>
          <cell r="AA326">
            <v>7</v>
          </cell>
          <cell r="AB326">
            <v>8</v>
          </cell>
          <cell r="AC326">
            <v>8</v>
          </cell>
          <cell r="AD326">
            <v>8</v>
          </cell>
          <cell r="AE326">
            <v>8</v>
          </cell>
          <cell r="AF326">
            <v>0</v>
          </cell>
          <cell r="AG326">
            <v>4</v>
          </cell>
          <cell r="AH326">
            <v>8</v>
          </cell>
          <cell r="AI326">
            <v>8</v>
          </cell>
          <cell r="AJ326">
            <v>8</v>
          </cell>
          <cell r="AK326">
            <v>29.25</v>
          </cell>
          <cell r="AL326">
            <v>0</v>
          </cell>
          <cell r="AM326">
            <v>0</v>
          </cell>
          <cell r="AN326">
            <v>0</v>
          </cell>
          <cell r="AO326">
            <v>0</v>
          </cell>
          <cell r="AP326">
            <v>0</v>
          </cell>
          <cell r="AQ326">
            <v>0</v>
          </cell>
          <cell r="AR326">
            <v>0</v>
          </cell>
          <cell r="AS326">
            <v>0</v>
          </cell>
          <cell r="AT326">
            <v>0</v>
          </cell>
          <cell r="AU326">
            <v>29.25</v>
          </cell>
          <cell r="AV326" t="e">
            <v>#REF!</v>
          </cell>
          <cell r="AW326">
            <v>0</v>
          </cell>
          <cell r="BZ326">
            <v>0</v>
          </cell>
          <cell r="CA326">
            <v>0</v>
          </cell>
          <cell r="CE326">
            <v>0</v>
          </cell>
          <cell r="CF326">
            <v>29.25</v>
          </cell>
          <cell r="CG326" t="b">
            <v>1</v>
          </cell>
          <cell r="CH326">
            <v>0</v>
          </cell>
          <cell r="CI326">
            <v>234</v>
          </cell>
          <cell r="CJ326">
            <v>0</v>
          </cell>
          <cell r="CK326" t="str">
            <v>HTQ HỒ CHÍ MINH</v>
          </cell>
          <cell r="CM326">
            <v>0</v>
          </cell>
          <cell r="CN326">
            <v>0</v>
          </cell>
          <cell r="CO326">
            <v>234</v>
          </cell>
          <cell r="CP326">
            <v>0</v>
          </cell>
        </row>
        <row r="327">
          <cell r="F327" t="str">
            <v>OT</v>
          </cell>
          <cell r="AT327">
            <v>0</v>
          </cell>
          <cell r="AV327" t="e">
            <v>#REF!</v>
          </cell>
          <cell r="AW327">
            <v>0</v>
          </cell>
          <cell r="CK327" t="e">
            <v>#N/A</v>
          </cell>
        </row>
        <row r="328">
          <cell r="B328" t="str">
            <v>EQQ102665</v>
          </cell>
          <cell r="C328" t="str">
            <v>LÊ THỊ DUNG</v>
          </cell>
          <cell r="D328" t="str">
            <v>Fulltime</v>
          </cell>
          <cell r="E328" t="str">
            <v>NHÂN VIÊN BẾP</v>
          </cell>
          <cell r="F328" t="str">
            <v>Giờ LV</v>
          </cell>
          <cell r="G328">
            <v>8</v>
          </cell>
          <cell r="H328">
            <v>8</v>
          </cell>
          <cell r="I328">
            <v>8</v>
          </cell>
          <cell r="J328">
            <v>8</v>
          </cell>
          <cell r="K328" t="str">
            <v>OFF</v>
          </cell>
          <cell r="L328">
            <v>8</v>
          </cell>
          <cell r="M328">
            <v>8</v>
          </cell>
          <cell r="N328">
            <v>8</v>
          </cell>
          <cell r="O328">
            <v>8</v>
          </cell>
          <cell r="P328">
            <v>8</v>
          </cell>
          <cell r="Q328" t="str">
            <v>OFF</v>
          </cell>
          <cell r="R328">
            <v>8</v>
          </cell>
          <cell r="S328">
            <v>8</v>
          </cell>
          <cell r="T328">
            <v>8</v>
          </cell>
          <cell r="U328">
            <v>8</v>
          </cell>
          <cell r="V328">
            <v>8</v>
          </cell>
          <cell r="W328">
            <v>8</v>
          </cell>
          <cell r="X328">
            <v>8</v>
          </cell>
          <cell r="Y328" t="str">
            <v>OFF</v>
          </cell>
          <cell r="Z328">
            <v>8</v>
          </cell>
          <cell r="AA328">
            <v>8</v>
          </cell>
          <cell r="AB328">
            <v>8</v>
          </cell>
          <cell r="AC328">
            <v>8</v>
          </cell>
          <cell r="AD328">
            <v>8</v>
          </cell>
          <cell r="AE328" t="str">
            <v>OFF</v>
          </cell>
          <cell r="AF328" t="str">
            <v>PO</v>
          </cell>
          <cell r="AG328" t="str">
            <v>Po</v>
          </cell>
          <cell r="AH328" t="str">
            <v>Po</v>
          </cell>
          <cell r="AI328" t="str">
            <v>Po</v>
          </cell>
          <cell r="AJ328">
            <v>8</v>
          </cell>
          <cell r="AK328">
            <v>22</v>
          </cell>
          <cell r="AL328">
            <v>1.5</v>
          </cell>
          <cell r="AM328">
            <v>4</v>
          </cell>
          <cell r="AN328">
            <v>0</v>
          </cell>
          <cell r="AO328">
            <v>0</v>
          </cell>
          <cell r="AP328">
            <v>0</v>
          </cell>
          <cell r="AQ328">
            <v>0</v>
          </cell>
          <cell r="AR328">
            <v>0</v>
          </cell>
          <cell r="AS328">
            <v>4</v>
          </cell>
          <cell r="AT328">
            <v>0</v>
          </cell>
          <cell r="AU328">
            <v>23.5</v>
          </cell>
          <cell r="AV328" t="e">
            <v>#REF!</v>
          </cell>
          <cell r="AW328">
            <v>0</v>
          </cell>
          <cell r="BZ328">
            <v>22</v>
          </cell>
          <cell r="CA328">
            <v>0</v>
          </cell>
          <cell r="CE328">
            <v>0</v>
          </cell>
          <cell r="CF328">
            <v>23.5</v>
          </cell>
          <cell r="CG328" t="b">
            <v>1</v>
          </cell>
          <cell r="CH328">
            <v>22</v>
          </cell>
          <cell r="CI328">
            <v>0</v>
          </cell>
          <cell r="CJ328">
            <v>12</v>
          </cell>
          <cell r="CK328" t="str">
            <v>HTQ HỒ CHÍ MINH</v>
          </cell>
          <cell r="CM328">
            <v>22</v>
          </cell>
          <cell r="CN328">
            <v>0</v>
          </cell>
          <cell r="CO328">
            <v>0</v>
          </cell>
          <cell r="CP328">
            <v>0</v>
          </cell>
        </row>
        <row r="329">
          <cell r="F329" t="str">
            <v>OT</v>
          </cell>
          <cell r="O329">
            <v>4</v>
          </cell>
          <cell r="P329">
            <v>8</v>
          </cell>
          <cell r="AT329">
            <v>0</v>
          </cell>
          <cell r="AV329" t="e">
            <v>#REF!</v>
          </cell>
          <cell r="AW329">
            <v>0</v>
          </cell>
          <cell r="CK329" t="e">
            <v>#N/A</v>
          </cell>
        </row>
        <row r="330">
          <cell r="B330" t="str">
            <v>EQQ102692</v>
          </cell>
          <cell r="C330" t="str">
            <v>NGUYỄN THỊ KIỀU MY</v>
          </cell>
          <cell r="D330" t="str">
            <v>Partime</v>
          </cell>
          <cell r="E330" t="str">
            <v>NHÂN VIÊN PHỤC VỤ</v>
          </cell>
          <cell r="F330" t="str">
            <v>Giờ LV</v>
          </cell>
          <cell r="G330">
            <v>8</v>
          </cell>
          <cell r="H330">
            <v>10</v>
          </cell>
          <cell r="I330">
            <v>8</v>
          </cell>
          <cell r="J330">
            <v>0</v>
          </cell>
          <cell r="K330">
            <v>8</v>
          </cell>
          <cell r="L330">
            <v>8</v>
          </cell>
          <cell r="M330">
            <v>8</v>
          </cell>
          <cell r="N330">
            <v>8</v>
          </cell>
          <cell r="O330">
            <v>8</v>
          </cell>
          <cell r="P330">
            <v>10</v>
          </cell>
          <cell r="Q330">
            <v>0</v>
          </cell>
          <cell r="R330">
            <v>8</v>
          </cell>
          <cell r="S330">
            <v>8</v>
          </cell>
          <cell r="T330">
            <v>8</v>
          </cell>
          <cell r="U330">
            <v>8</v>
          </cell>
          <cell r="V330">
            <v>8</v>
          </cell>
          <cell r="W330">
            <v>8</v>
          </cell>
          <cell r="X330">
            <v>0</v>
          </cell>
          <cell r="Y330">
            <v>8</v>
          </cell>
          <cell r="Z330">
            <v>8</v>
          </cell>
          <cell r="AA330">
            <v>8</v>
          </cell>
          <cell r="AB330">
            <v>6.5</v>
          </cell>
          <cell r="AC330">
            <v>8</v>
          </cell>
          <cell r="AD330">
            <v>0</v>
          </cell>
          <cell r="AE330">
            <v>0</v>
          </cell>
          <cell r="AF330">
            <v>8</v>
          </cell>
          <cell r="AG330">
            <v>8</v>
          </cell>
          <cell r="AH330">
            <v>8</v>
          </cell>
          <cell r="AI330">
            <v>8</v>
          </cell>
          <cell r="AJ330">
            <v>8</v>
          </cell>
          <cell r="AK330">
            <v>25.3125</v>
          </cell>
          <cell r="AL330">
            <v>0</v>
          </cell>
          <cell r="AM330">
            <v>0</v>
          </cell>
          <cell r="AN330">
            <v>0</v>
          </cell>
          <cell r="AO330">
            <v>0</v>
          </cell>
          <cell r="AP330">
            <v>0</v>
          </cell>
          <cell r="AQ330">
            <v>0</v>
          </cell>
          <cell r="AR330">
            <v>0</v>
          </cell>
          <cell r="AS330">
            <v>0</v>
          </cell>
          <cell r="AT330">
            <v>0</v>
          </cell>
          <cell r="AU330">
            <v>25.3125</v>
          </cell>
          <cell r="AV330" t="e">
            <v>#REF!</v>
          </cell>
          <cell r="AW330">
            <v>0</v>
          </cell>
          <cell r="BZ330">
            <v>0</v>
          </cell>
          <cell r="CA330">
            <v>0</v>
          </cell>
          <cell r="CE330">
            <v>0</v>
          </cell>
          <cell r="CF330">
            <v>25.3125</v>
          </cell>
          <cell r="CG330" t="b">
            <v>1</v>
          </cell>
          <cell r="CH330">
            <v>0</v>
          </cell>
          <cell r="CI330">
            <v>202.5</v>
          </cell>
          <cell r="CJ330">
            <v>0</v>
          </cell>
          <cell r="CK330" t="str">
            <v>HTQ HỒ CHÍ MINH</v>
          </cell>
          <cell r="CM330">
            <v>0</v>
          </cell>
          <cell r="CN330">
            <v>0</v>
          </cell>
          <cell r="CO330">
            <v>202.5</v>
          </cell>
          <cell r="CP330">
            <v>0</v>
          </cell>
        </row>
        <row r="331">
          <cell r="F331" t="str">
            <v>OT</v>
          </cell>
          <cell r="AT331">
            <v>0</v>
          </cell>
          <cell r="AV331" t="e">
            <v>#REF!</v>
          </cell>
          <cell r="AW331">
            <v>0</v>
          </cell>
          <cell r="CK331" t="e">
            <v>#N/A</v>
          </cell>
        </row>
        <row r="332">
          <cell r="B332" t="str">
            <v>EQQ102745</v>
          </cell>
          <cell r="C332" t="str">
            <v>NGUYỄN THỊ MỘNG THU</v>
          </cell>
          <cell r="D332" t="str">
            <v>Partime</v>
          </cell>
          <cell r="E332" t="str">
            <v>NHÂN VIÊN PHỤC VỤ</v>
          </cell>
          <cell r="F332" t="str">
            <v>Giờ LV</v>
          </cell>
          <cell r="G332">
            <v>8</v>
          </cell>
          <cell r="H332">
            <v>8</v>
          </cell>
          <cell r="I332">
            <v>8</v>
          </cell>
          <cell r="J332">
            <v>8</v>
          </cell>
          <cell r="K332" t="str">
            <v>bỏ vệc</v>
          </cell>
          <cell r="AK332">
            <v>4</v>
          </cell>
          <cell r="AL332">
            <v>0</v>
          </cell>
          <cell r="AM332">
            <v>0</v>
          </cell>
          <cell r="AN332">
            <v>0</v>
          </cell>
          <cell r="AO332">
            <v>0</v>
          </cell>
          <cell r="AP332">
            <v>0</v>
          </cell>
          <cell r="AQ332">
            <v>0</v>
          </cell>
          <cell r="AR332">
            <v>0</v>
          </cell>
          <cell r="AS332">
            <v>0</v>
          </cell>
          <cell r="AT332">
            <v>0</v>
          </cell>
          <cell r="AU332">
            <v>4</v>
          </cell>
          <cell r="AV332" t="e">
            <v>#REF!</v>
          </cell>
          <cell r="AW332">
            <v>0</v>
          </cell>
          <cell r="BZ332">
            <v>0</v>
          </cell>
          <cell r="CA332">
            <v>0</v>
          </cell>
          <cell r="CE332">
            <v>0</v>
          </cell>
          <cell r="CF332">
            <v>4</v>
          </cell>
          <cell r="CG332" t="b">
            <v>1</v>
          </cell>
          <cell r="CH332">
            <v>0</v>
          </cell>
          <cell r="CI332">
            <v>32</v>
          </cell>
          <cell r="CJ332">
            <v>0</v>
          </cell>
          <cell r="CK332" t="str">
            <v>HTQ HỒ CHÍ MINH</v>
          </cell>
          <cell r="CM332">
            <v>0</v>
          </cell>
          <cell r="CN332">
            <v>0</v>
          </cell>
          <cell r="CO332">
            <v>32</v>
          </cell>
          <cell r="CP332">
            <v>0</v>
          </cell>
        </row>
        <row r="333">
          <cell r="F333" t="str">
            <v>OT</v>
          </cell>
          <cell r="AT333">
            <v>0</v>
          </cell>
          <cell r="AV333" t="e">
            <v>#REF!</v>
          </cell>
          <cell r="AW333">
            <v>0</v>
          </cell>
          <cell r="CK333" t="e">
            <v>#N/A</v>
          </cell>
        </row>
        <row r="334">
          <cell r="B334" t="str">
            <v>EQQ102746</v>
          </cell>
          <cell r="C334" t="str">
            <v>NGUYỄN MINH DŨNG</v>
          </cell>
          <cell r="D334" t="str">
            <v>Partime</v>
          </cell>
          <cell r="E334" t="str">
            <v>NHÂN VIÊN PHỤC VỤ</v>
          </cell>
          <cell r="F334" t="str">
            <v>Giờ LV</v>
          </cell>
          <cell r="G334">
            <v>0</v>
          </cell>
          <cell r="H334">
            <v>8</v>
          </cell>
          <cell r="I334">
            <v>8</v>
          </cell>
          <cell r="J334">
            <v>8</v>
          </cell>
          <cell r="K334">
            <v>8</v>
          </cell>
          <cell r="L334">
            <v>0</v>
          </cell>
          <cell r="M334">
            <v>10</v>
          </cell>
          <cell r="N334">
            <v>9.5</v>
          </cell>
          <cell r="O334">
            <v>8</v>
          </cell>
          <cell r="P334">
            <v>8</v>
          </cell>
          <cell r="Q334">
            <v>8</v>
          </cell>
          <cell r="R334">
            <v>8</v>
          </cell>
          <cell r="S334">
            <v>10</v>
          </cell>
          <cell r="T334">
            <v>5.5</v>
          </cell>
          <cell r="U334">
            <v>10</v>
          </cell>
          <cell r="V334">
            <v>0</v>
          </cell>
          <cell r="W334">
            <v>8</v>
          </cell>
          <cell r="X334">
            <v>8</v>
          </cell>
          <cell r="Y334">
            <v>8</v>
          </cell>
          <cell r="Z334">
            <v>0</v>
          </cell>
          <cell r="AA334">
            <v>5.5</v>
          </cell>
          <cell r="AB334">
            <v>9</v>
          </cell>
          <cell r="AC334">
            <v>9</v>
          </cell>
          <cell r="AD334">
            <v>8</v>
          </cell>
          <cell r="AE334">
            <v>8</v>
          </cell>
          <cell r="AF334">
            <v>8</v>
          </cell>
          <cell r="AG334">
            <v>8</v>
          </cell>
          <cell r="AH334">
            <v>0</v>
          </cell>
          <cell r="AI334">
            <v>8</v>
          </cell>
          <cell r="AJ334">
            <v>8</v>
          </cell>
          <cell r="AK334">
            <v>25.5625</v>
          </cell>
          <cell r="AL334">
            <v>0</v>
          </cell>
          <cell r="AM334">
            <v>0</v>
          </cell>
          <cell r="AN334">
            <v>0</v>
          </cell>
          <cell r="AO334">
            <v>0</v>
          </cell>
          <cell r="AP334">
            <v>0</v>
          </cell>
          <cell r="AQ334">
            <v>0</v>
          </cell>
          <cell r="AR334">
            <v>0</v>
          </cell>
          <cell r="AS334">
            <v>0</v>
          </cell>
          <cell r="AT334">
            <v>0</v>
          </cell>
          <cell r="AU334">
            <v>25.5625</v>
          </cell>
          <cell r="AV334" t="e">
            <v>#REF!</v>
          </cell>
          <cell r="AW334">
            <v>0</v>
          </cell>
          <cell r="BZ334">
            <v>0</v>
          </cell>
          <cell r="CA334">
            <v>0</v>
          </cell>
          <cell r="CE334">
            <v>0</v>
          </cell>
          <cell r="CF334">
            <v>25.5625</v>
          </cell>
          <cell r="CG334" t="b">
            <v>1</v>
          </cell>
          <cell r="CH334">
            <v>0</v>
          </cell>
          <cell r="CI334">
            <v>204.5</v>
          </cell>
          <cell r="CJ334">
            <v>0</v>
          </cell>
          <cell r="CK334" t="str">
            <v>HTQ HỒ CHÍ MINH</v>
          </cell>
          <cell r="CM334">
            <v>0</v>
          </cell>
          <cell r="CN334">
            <v>0</v>
          </cell>
          <cell r="CO334">
            <v>204.5</v>
          </cell>
          <cell r="CP334">
            <v>0</v>
          </cell>
        </row>
        <row r="335">
          <cell r="F335" t="str">
            <v>OT</v>
          </cell>
          <cell r="AT335">
            <v>0</v>
          </cell>
          <cell r="AV335" t="e">
            <v>#REF!</v>
          </cell>
          <cell r="AW335">
            <v>0</v>
          </cell>
          <cell r="CK335" t="e">
            <v>#N/A</v>
          </cell>
        </row>
        <row r="336">
          <cell r="B336" t="str">
            <v>EQQ102764</v>
          </cell>
          <cell r="C336" t="str">
            <v>NGUYỄN THỊ THU NGÂN</v>
          </cell>
          <cell r="D336" t="str">
            <v>Partime</v>
          </cell>
          <cell r="F336" t="str">
            <v>Giờ LV</v>
          </cell>
          <cell r="G336" t="str">
            <v>nv không đi làm từ tháng 11/2014</v>
          </cell>
          <cell r="AK336">
            <v>0</v>
          </cell>
          <cell r="AL336">
            <v>0</v>
          </cell>
          <cell r="AM336">
            <v>0</v>
          </cell>
          <cell r="AN336">
            <v>0</v>
          </cell>
          <cell r="AO336">
            <v>0</v>
          </cell>
          <cell r="AP336">
            <v>0</v>
          </cell>
          <cell r="AQ336">
            <v>0</v>
          </cell>
          <cell r="AR336">
            <v>0</v>
          </cell>
          <cell r="AS336">
            <v>0</v>
          </cell>
          <cell r="AT336">
            <v>0</v>
          </cell>
          <cell r="AU336">
            <v>0</v>
          </cell>
          <cell r="AV336" t="e">
            <v>#REF!</v>
          </cell>
          <cell r="AW336">
            <v>0</v>
          </cell>
          <cell r="BZ336">
            <v>0</v>
          </cell>
          <cell r="CA336">
            <v>0</v>
          </cell>
          <cell r="CE336">
            <v>0</v>
          </cell>
          <cell r="CF336">
            <v>0</v>
          </cell>
          <cell r="CG336" t="b">
            <v>1</v>
          </cell>
          <cell r="CH336">
            <v>0</v>
          </cell>
          <cell r="CI336">
            <v>0</v>
          </cell>
          <cell r="CJ336">
            <v>0</v>
          </cell>
          <cell r="CK336" t="e">
            <v>#N/A</v>
          </cell>
        </row>
        <row r="337">
          <cell r="F337" t="str">
            <v>OT</v>
          </cell>
          <cell r="AT337">
            <v>0</v>
          </cell>
          <cell r="AV337" t="e">
            <v>#REF!</v>
          </cell>
          <cell r="AW337">
            <v>0</v>
          </cell>
          <cell r="CK337" t="e">
            <v>#N/A</v>
          </cell>
        </row>
        <row r="338">
          <cell r="B338" t="str">
            <v>EQQ102765</v>
          </cell>
          <cell r="C338" t="str">
            <v>LÊ THỊ NGỌC DIỄM</v>
          </cell>
          <cell r="D338" t="str">
            <v>Partime</v>
          </cell>
          <cell r="E338" t="str">
            <v>NHÂN VIÊN PHỤC VỤ</v>
          </cell>
          <cell r="F338" t="str">
            <v>Giờ LV</v>
          </cell>
          <cell r="G338">
            <v>8</v>
          </cell>
          <cell r="H338">
            <v>8</v>
          </cell>
          <cell r="I338">
            <v>8</v>
          </cell>
          <cell r="J338">
            <v>8</v>
          </cell>
          <cell r="K338">
            <v>0</v>
          </cell>
          <cell r="L338">
            <v>10</v>
          </cell>
          <cell r="M338">
            <v>8</v>
          </cell>
          <cell r="N338">
            <v>8</v>
          </cell>
          <cell r="O338">
            <v>8</v>
          </cell>
          <cell r="P338">
            <v>8</v>
          </cell>
          <cell r="Q338">
            <v>8</v>
          </cell>
          <cell r="R338">
            <v>8</v>
          </cell>
          <cell r="S338">
            <v>8</v>
          </cell>
          <cell r="T338">
            <v>0</v>
          </cell>
          <cell r="U338">
            <v>0</v>
          </cell>
          <cell r="V338">
            <v>8</v>
          </cell>
          <cell r="W338">
            <v>8</v>
          </cell>
          <cell r="X338">
            <v>8</v>
          </cell>
          <cell r="Y338">
            <v>8</v>
          </cell>
          <cell r="Z338">
            <v>11</v>
          </cell>
          <cell r="AA338">
            <v>8</v>
          </cell>
          <cell r="AB338">
            <v>8</v>
          </cell>
          <cell r="AC338">
            <v>8</v>
          </cell>
          <cell r="AD338">
            <v>8</v>
          </cell>
          <cell r="AE338">
            <v>0</v>
          </cell>
          <cell r="AF338">
            <v>8</v>
          </cell>
          <cell r="AG338">
            <v>8</v>
          </cell>
          <cell r="AH338">
            <v>8</v>
          </cell>
          <cell r="AI338">
            <v>8</v>
          </cell>
          <cell r="AJ338">
            <v>0</v>
          </cell>
          <cell r="AK338">
            <v>25.625</v>
          </cell>
          <cell r="AL338">
            <v>0</v>
          </cell>
          <cell r="AM338">
            <v>0</v>
          </cell>
          <cell r="AN338">
            <v>0</v>
          </cell>
          <cell r="AO338">
            <v>0</v>
          </cell>
          <cell r="AP338">
            <v>0</v>
          </cell>
          <cell r="AQ338">
            <v>0</v>
          </cell>
          <cell r="AR338">
            <v>0</v>
          </cell>
          <cell r="AS338">
            <v>0</v>
          </cell>
          <cell r="AT338">
            <v>0</v>
          </cell>
          <cell r="AU338">
            <v>25.625</v>
          </cell>
          <cell r="AV338" t="e">
            <v>#REF!</v>
          </cell>
          <cell r="AW338">
            <v>0</v>
          </cell>
          <cell r="BZ338">
            <v>0</v>
          </cell>
          <cell r="CA338">
            <v>0</v>
          </cell>
          <cell r="CE338">
            <v>0</v>
          </cell>
          <cell r="CF338">
            <v>25.625</v>
          </cell>
          <cell r="CG338" t="b">
            <v>1</v>
          </cell>
          <cell r="CH338">
            <v>0</v>
          </cell>
          <cell r="CI338">
            <v>205</v>
          </cell>
          <cell r="CJ338">
            <v>0</v>
          </cell>
          <cell r="CK338" t="str">
            <v>HTQ HỒ CHÍ MINH</v>
          </cell>
          <cell r="CM338">
            <v>0</v>
          </cell>
          <cell r="CN338">
            <v>0</v>
          </cell>
          <cell r="CO338">
            <v>205</v>
          </cell>
          <cell r="CP338">
            <v>0</v>
          </cell>
        </row>
        <row r="339">
          <cell r="F339" t="str">
            <v>OT</v>
          </cell>
          <cell r="AT339">
            <v>0</v>
          </cell>
          <cell r="AV339" t="e">
            <v>#REF!</v>
          </cell>
          <cell r="AW339">
            <v>0</v>
          </cell>
          <cell r="CK339" t="e">
            <v>#N/A</v>
          </cell>
        </row>
        <row r="340">
          <cell r="B340" t="str">
            <v>EQQ102787</v>
          </cell>
          <cell r="C340" t="str">
            <v>ĐƯỜNG BẢO VI</v>
          </cell>
          <cell r="D340" t="str">
            <v>Partime</v>
          </cell>
          <cell r="E340" t="str">
            <v>NHÂN VIÊN PHA CHẾ</v>
          </cell>
          <cell r="F340" t="str">
            <v>Giờ LV</v>
          </cell>
          <cell r="G340">
            <v>7</v>
          </cell>
          <cell r="H340">
            <v>7</v>
          </cell>
          <cell r="I340">
            <v>7</v>
          </cell>
          <cell r="J340">
            <v>7</v>
          </cell>
          <cell r="K340">
            <v>7</v>
          </cell>
          <cell r="L340">
            <v>0</v>
          </cell>
          <cell r="M340">
            <v>0</v>
          </cell>
          <cell r="N340">
            <v>7</v>
          </cell>
          <cell r="O340">
            <v>7</v>
          </cell>
          <cell r="P340">
            <v>7</v>
          </cell>
          <cell r="Q340">
            <v>7</v>
          </cell>
          <cell r="R340">
            <v>7</v>
          </cell>
          <cell r="S340">
            <v>0</v>
          </cell>
          <cell r="T340">
            <v>7</v>
          </cell>
          <cell r="U340">
            <v>7</v>
          </cell>
          <cell r="V340">
            <v>7</v>
          </cell>
          <cell r="W340">
            <v>7</v>
          </cell>
          <cell r="X340">
            <v>7</v>
          </cell>
          <cell r="Y340">
            <v>0</v>
          </cell>
          <cell r="Z340">
            <v>0</v>
          </cell>
          <cell r="AA340">
            <v>7</v>
          </cell>
          <cell r="AB340">
            <v>7</v>
          </cell>
          <cell r="AC340">
            <v>7</v>
          </cell>
          <cell r="AD340">
            <v>7</v>
          </cell>
          <cell r="AE340">
            <v>7</v>
          </cell>
          <cell r="AF340">
            <v>7</v>
          </cell>
          <cell r="AG340">
            <v>0</v>
          </cell>
          <cell r="AH340">
            <v>7</v>
          </cell>
          <cell r="AI340">
            <v>7</v>
          </cell>
          <cell r="AJ340">
            <v>7</v>
          </cell>
          <cell r="AK340">
            <v>21</v>
          </cell>
          <cell r="AL340">
            <v>0</v>
          </cell>
          <cell r="AM340">
            <v>0</v>
          </cell>
          <cell r="AN340">
            <v>0</v>
          </cell>
          <cell r="AO340">
            <v>0</v>
          </cell>
          <cell r="AP340">
            <v>0</v>
          </cell>
          <cell r="AQ340">
            <v>0</v>
          </cell>
          <cell r="AR340">
            <v>0</v>
          </cell>
          <cell r="AS340">
            <v>0</v>
          </cell>
          <cell r="AT340">
            <v>0</v>
          </cell>
          <cell r="AU340">
            <v>21</v>
          </cell>
          <cell r="AV340" t="e">
            <v>#REF!</v>
          </cell>
          <cell r="AW340">
            <v>0</v>
          </cell>
          <cell r="BZ340">
            <v>0</v>
          </cell>
          <cell r="CA340">
            <v>0</v>
          </cell>
          <cell r="CE340">
            <v>0</v>
          </cell>
          <cell r="CF340">
            <v>21</v>
          </cell>
          <cell r="CG340" t="b">
            <v>1</v>
          </cell>
          <cell r="CH340">
            <v>0</v>
          </cell>
          <cell r="CI340">
            <v>168</v>
          </cell>
          <cell r="CJ340">
            <v>0</v>
          </cell>
          <cell r="CK340" t="str">
            <v>HTQ HỒ CHÍ MINH</v>
          </cell>
          <cell r="CM340">
            <v>0</v>
          </cell>
          <cell r="CN340">
            <v>0</v>
          </cell>
          <cell r="CO340">
            <v>168</v>
          </cell>
          <cell r="CP340">
            <v>0</v>
          </cell>
        </row>
        <row r="341">
          <cell r="F341" t="str">
            <v>OT</v>
          </cell>
          <cell r="AT341">
            <v>0</v>
          </cell>
          <cell r="AV341" t="e">
            <v>#REF!</v>
          </cell>
          <cell r="AW341">
            <v>0</v>
          </cell>
          <cell r="CK341" t="e">
            <v>#N/A</v>
          </cell>
        </row>
        <row r="342">
          <cell r="B342" t="str">
            <v>EQQ102788</v>
          </cell>
          <cell r="C342" t="str">
            <v>NGUYỄN THỊ BÍCH TRÂM</v>
          </cell>
          <cell r="D342" t="str">
            <v>Fulltime</v>
          </cell>
          <cell r="E342" t="str">
            <v>NHÂN VIÊN LỄ TÂN VIP</v>
          </cell>
          <cell r="F342" t="str">
            <v>Giờ LV</v>
          </cell>
          <cell r="G342">
            <v>8</v>
          </cell>
          <cell r="H342">
            <v>8</v>
          </cell>
          <cell r="I342">
            <v>8</v>
          </cell>
          <cell r="J342">
            <v>8</v>
          </cell>
          <cell r="K342">
            <v>8</v>
          </cell>
          <cell r="L342" t="str">
            <v>OFF</v>
          </cell>
          <cell r="M342">
            <v>8</v>
          </cell>
          <cell r="N342">
            <v>8</v>
          </cell>
          <cell r="O342">
            <v>8</v>
          </cell>
          <cell r="P342">
            <v>8</v>
          </cell>
          <cell r="Q342">
            <v>8</v>
          </cell>
          <cell r="R342">
            <v>8</v>
          </cell>
          <cell r="S342">
            <v>8</v>
          </cell>
          <cell r="T342">
            <v>8</v>
          </cell>
          <cell r="U342" t="str">
            <v>OFF</v>
          </cell>
          <cell r="V342">
            <v>8</v>
          </cell>
          <cell r="W342">
            <v>8</v>
          </cell>
          <cell r="X342">
            <v>8</v>
          </cell>
          <cell r="Y342">
            <v>8</v>
          </cell>
          <cell r="Z342">
            <v>8</v>
          </cell>
          <cell r="AA342">
            <v>8</v>
          </cell>
          <cell r="AB342">
            <v>8</v>
          </cell>
          <cell r="AC342">
            <v>8</v>
          </cell>
          <cell r="AD342" t="str">
            <v>OFF</v>
          </cell>
          <cell r="AE342">
            <v>8</v>
          </cell>
          <cell r="AF342">
            <v>8</v>
          </cell>
          <cell r="AG342">
            <v>8</v>
          </cell>
          <cell r="AH342">
            <v>8</v>
          </cell>
          <cell r="AI342" t="str">
            <v>OFF</v>
          </cell>
          <cell r="AJ342">
            <v>8</v>
          </cell>
          <cell r="AK342">
            <v>26</v>
          </cell>
          <cell r="AL342">
            <v>0</v>
          </cell>
          <cell r="AM342">
            <v>4</v>
          </cell>
          <cell r="AN342">
            <v>0</v>
          </cell>
          <cell r="AO342">
            <v>0</v>
          </cell>
          <cell r="AP342">
            <v>0</v>
          </cell>
          <cell r="AQ342">
            <v>0</v>
          </cell>
          <cell r="AR342">
            <v>0</v>
          </cell>
          <cell r="AS342">
            <v>0</v>
          </cell>
          <cell r="AT342">
            <v>0</v>
          </cell>
          <cell r="AU342">
            <v>26</v>
          </cell>
          <cell r="AV342" t="e">
            <v>#REF!</v>
          </cell>
          <cell r="AW342">
            <v>0</v>
          </cell>
          <cell r="BZ342">
            <v>26</v>
          </cell>
          <cell r="CA342">
            <v>0</v>
          </cell>
          <cell r="CE342">
            <v>0</v>
          </cell>
          <cell r="CF342">
            <v>26</v>
          </cell>
          <cell r="CG342" t="b">
            <v>1</v>
          </cell>
          <cell r="CH342">
            <v>26</v>
          </cell>
          <cell r="CI342">
            <v>0</v>
          </cell>
          <cell r="CJ342">
            <v>0</v>
          </cell>
          <cell r="CK342" t="str">
            <v>HTQ HỒ CHÍ MINH</v>
          </cell>
          <cell r="CM342">
            <v>26</v>
          </cell>
          <cell r="CN342">
            <v>0</v>
          </cell>
          <cell r="CO342">
            <v>0</v>
          </cell>
          <cell r="CP342">
            <v>0</v>
          </cell>
        </row>
        <row r="343">
          <cell r="F343" t="str">
            <v>OT</v>
          </cell>
          <cell r="AT343">
            <v>0</v>
          </cell>
          <cell r="AV343" t="e">
            <v>#REF!</v>
          </cell>
          <cell r="AW343">
            <v>0</v>
          </cell>
          <cell r="CK343" t="e">
            <v>#N/A</v>
          </cell>
        </row>
        <row r="344">
          <cell r="B344" t="str">
            <v>EQQ102822</v>
          </cell>
          <cell r="C344" t="str">
            <v>LÊ TRƯỜNG SƠN</v>
          </cell>
          <cell r="D344" t="str">
            <v>Partime</v>
          </cell>
          <cell r="E344" t="str">
            <v>NHÂN VIÊN PHỤC VỤ</v>
          </cell>
          <cell r="F344" t="str">
            <v>Giờ LV</v>
          </cell>
          <cell r="G344">
            <v>7.5</v>
          </cell>
          <cell r="H344">
            <v>8</v>
          </cell>
          <cell r="I344">
            <v>8</v>
          </cell>
          <cell r="J344">
            <v>8</v>
          </cell>
          <cell r="K344">
            <v>8</v>
          </cell>
          <cell r="L344">
            <v>8</v>
          </cell>
          <cell r="M344">
            <v>8</v>
          </cell>
          <cell r="N344">
            <v>8</v>
          </cell>
          <cell r="O344">
            <v>0</v>
          </cell>
          <cell r="P344">
            <v>8</v>
          </cell>
          <cell r="Q344">
            <v>7.5</v>
          </cell>
          <cell r="R344">
            <v>8</v>
          </cell>
          <cell r="S344">
            <v>8</v>
          </cell>
          <cell r="T344">
            <v>8</v>
          </cell>
          <cell r="U344">
            <v>7.5</v>
          </cell>
          <cell r="V344">
            <v>7.5</v>
          </cell>
          <cell r="W344">
            <v>0</v>
          </cell>
          <cell r="X344">
            <v>8</v>
          </cell>
          <cell r="Y344">
            <v>8</v>
          </cell>
          <cell r="Z344">
            <v>8</v>
          </cell>
          <cell r="AA344">
            <v>0</v>
          </cell>
          <cell r="AB344">
            <v>8</v>
          </cell>
          <cell r="AC344">
            <v>8</v>
          </cell>
          <cell r="AD344">
            <v>8</v>
          </cell>
          <cell r="AE344">
            <v>7.5</v>
          </cell>
          <cell r="AF344">
            <v>8</v>
          </cell>
          <cell r="AG344">
            <v>4</v>
          </cell>
          <cell r="AH344">
            <v>8</v>
          </cell>
          <cell r="AI344">
            <v>8</v>
          </cell>
          <cell r="AJ344">
            <v>8</v>
          </cell>
          <cell r="AK344">
            <v>26.1875</v>
          </cell>
          <cell r="AL344">
            <v>0</v>
          </cell>
          <cell r="AM344">
            <v>0</v>
          </cell>
          <cell r="AN344">
            <v>0</v>
          </cell>
          <cell r="AO344">
            <v>0</v>
          </cell>
          <cell r="AP344">
            <v>0</v>
          </cell>
          <cell r="AQ344">
            <v>0</v>
          </cell>
          <cell r="AR344">
            <v>0</v>
          </cell>
          <cell r="AS344">
            <v>0</v>
          </cell>
          <cell r="AT344">
            <v>0</v>
          </cell>
          <cell r="AU344">
            <v>26.1875</v>
          </cell>
          <cell r="AV344" t="e">
            <v>#REF!</v>
          </cell>
          <cell r="AW344">
            <v>0</v>
          </cell>
          <cell r="BZ344">
            <v>0</v>
          </cell>
          <cell r="CA344">
            <v>0</v>
          </cell>
          <cell r="CE344">
            <v>0</v>
          </cell>
          <cell r="CF344">
            <v>26.1875</v>
          </cell>
          <cell r="CG344" t="b">
            <v>1</v>
          </cell>
          <cell r="CH344">
            <v>0</v>
          </cell>
          <cell r="CI344">
            <v>209.5</v>
          </cell>
          <cell r="CJ344">
            <v>0</v>
          </cell>
          <cell r="CK344" t="str">
            <v>HTQ HỒ CHÍ MINH</v>
          </cell>
          <cell r="CM344">
            <v>0</v>
          </cell>
          <cell r="CN344">
            <v>0</v>
          </cell>
          <cell r="CO344">
            <v>209.5</v>
          </cell>
          <cell r="CP344">
            <v>0</v>
          </cell>
        </row>
        <row r="345">
          <cell r="F345" t="str">
            <v>OT</v>
          </cell>
          <cell r="AT345">
            <v>0</v>
          </cell>
          <cell r="AV345" t="e">
            <v>#REF!</v>
          </cell>
          <cell r="AW345">
            <v>0</v>
          </cell>
          <cell r="CK345" t="e">
            <v>#N/A</v>
          </cell>
        </row>
        <row r="346">
          <cell r="B346" t="str">
            <v>EQQ102824</v>
          </cell>
          <cell r="C346" t="str">
            <v>HOÀNG THỊ MỸ HẰNG</v>
          </cell>
          <cell r="D346" t="str">
            <v>Partime</v>
          </cell>
          <cell r="E346" t="str">
            <v>NHÂN VIÊN PHỤC VỤ</v>
          </cell>
          <cell r="F346" t="str">
            <v>Giờ LV</v>
          </cell>
          <cell r="G346">
            <v>0</v>
          </cell>
          <cell r="H346">
            <v>0</v>
          </cell>
          <cell r="I346">
            <v>0</v>
          </cell>
          <cell r="J346">
            <v>0</v>
          </cell>
          <cell r="K346">
            <v>0</v>
          </cell>
          <cell r="L346" t="str">
            <v>bỏ việc</v>
          </cell>
          <cell r="AK346">
            <v>0</v>
          </cell>
          <cell r="AL346">
            <v>0</v>
          </cell>
          <cell r="AM346">
            <v>0</v>
          </cell>
          <cell r="AN346">
            <v>0</v>
          </cell>
          <cell r="AO346">
            <v>0</v>
          </cell>
          <cell r="AP346">
            <v>0</v>
          </cell>
          <cell r="AQ346">
            <v>0</v>
          </cell>
          <cell r="AR346">
            <v>0</v>
          </cell>
          <cell r="AS346">
            <v>0</v>
          </cell>
          <cell r="AT346">
            <v>0</v>
          </cell>
          <cell r="AU346">
            <v>0</v>
          </cell>
          <cell r="AV346" t="e">
            <v>#REF!</v>
          </cell>
          <cell r="AW346">
            <v>0</v>
          </cell>
          <cell r="BZ346">
            <v>0</v>
          </cell>
          <cell r="CA346">
            <v>0</v>
          </cell>
          <cell r="CE346">
            <v>0</v>
          </cell>
          <cell r="CF346">
            <v>0</v>
          </cell>
          <cell r="CG346" t="b">
            <v>1</v>
          </cell>
          <cell r="CH346">
            <v>0</v>
          </cell>
          <cell r="CI346">
            <v>0</v>
          </cell>
          <cell r="CJ346">
            <v>0</v>
          </cell>
          <cell r="CK346" t="str">
            <v>HTQ HỒ CHÍ MINH</v>
          </cell>
          <cell r="CM346" t="e">
            <v>#N/A</v>
          </cell>
          <cell r="CN346" t="e">
            <v>#N/A</v>
          </cell>
          <cell r="CO346" t="e">
            <v>#N/A</v>
          </cell>
          <cell r="CP346" t="e">
            <v>#N/A</v>
          </cell>
        </row>
        <row r="347">
          <cell r="F347" t="str">
            <v>OT</v>
          </cell>
          <cell r="AT347">
            <v>0</v>
          </cell>
          <cell r="AV347" t="e">
            <v>#REF!</v>
          </cell>
          <cell r="AW347">
            <v>0</v>
          </cell>
          <cell r="CK347" t="e">
            <v>#N/A</v>
          </cell>
        </row>
        <row r="348">
          <cell r="B348" t="str">
            <v>EQQ102910</v>
          </cell>
          <cell r="C348" t="str">
            <v>BÙI NGỌC MẠNH</v>
          </cell>
          <cell r="D348" t="str">
            <v>Partime</v>
          </cell>
          <cell r="E348" t="str">
            <v>NHÂN VIÊN PHỤC VỤ</v>
          </cell>
          <cell r="F348" t="str">
            <v>Giờ LV</v>
          </cell>
          <cell r="G348" t="str">
            <v>chưa vào làm</v>
          </cell>
          <cell r="N348">
            <v>8</v>
          </cell>
          <cell r="O348">
            <v>8</v>
          </cell>
          <cell r="P348">
            <v>8</v>
          </cell>
          <cell r="Q348">
            <v>8</v>
          </cell>
          <cell r="R348">
            <v>8</v>
          </cell>
          <cell r="S348">
            <v>8</v>
          </cell>
          <cell r="T348">
            <v>8</v>
          </cell>
          <cell r="U348">
            <v>8</v>
          </cell>
          <cell r="V348">
            <v>8</v>
          </cell>
          <cell r="W348">
            <v>8</v>
          </cell>
          <cell r="X348">
            <v>8</v>
          </cell>
          <cell r="Y348">
            <v>8</v>
          </cell>
          <cell r="Z348">
            <v>8</v>
          </cell>
          <cell r="AA348">
            <v>8</v>
          </cell>
          <cell r="AB348">
            <v>8</v>
          </cell>
          <cell r="AC348">
            <v>8</v>
          </cell>
          <cell r="AD348">
            <v>8</v>
          </cell>
          <cell r="AE348">
            <v>8</v>
          </cell>
          <cell r="AF348">
            <v>0</v>
          </cell>
          <cell r="AG348">
            <v>8</v>
          </cell>
          <cell r="AH348">
            <v>8</v>
          </cell>
          <cell r="AI348">
            <v>8</v>
          </cell>
          <cell r="AJ348">
            <v>8</v>
          </cell>
          <cell r="AK348">
            <v>22</v>
          </cell>
          <cell r="AL348">
            <v>0</v>
          </cell>
          <cell r="AM348">
            <v>0</v>
          </cell>
          <cell r="AN348">
            <v>0</v>
          </cell>
          <cell r="AO348">
            <v>0</v>
          </cell>
          <cell r="AP348">
            <v>0</v>
          </cell>
          <cell r="AQ348">
            <v>0</v>
          </cell>
          <cell r="AR348">
            <v>0</v>
          </cell>
          <cell r="AS348">
            <v>0</v>
          </cell>
          <cell r="AT348">
            <v>0</v>
          </cell>
          <cell r="AU348">
            <v>22</v>
          </cell>
          <cell r="AV348" t="e">
            <v>#REF!</v>
          </cell>
          <cell r="AW348">
            <v>0</v>
          </cell>
          <cell r="BZ348">
            <v>0</v>
          </cell>
          <cell r="CA348">
            <v>0</v>
          </cell>
          <cell r="CE348">
            <v>0</v>
          </cell>
          <cell r="CF348">
            <v>22</v>
          </cell>
          <cell r="CG348" t="b">
            <v>1</v>
          </cell>
          <cell r="CH348">
            <v>0</v>
          </cell>
          <cell r="CI348">
            <v>176</v>
          </cell>
          <cell r="CJ348">
            <v>0</v>
          </cell>
          <cell r="CK348" t="str">
            <v>HTQ HỒ CHÍ MINH</v>
          </cell>
          <cell r="CM348">
            <v>0</v>
          </cell>
          <cell r="CN348">
            <v>0</v>
          </cell>
          <cell r="CO348">
            <v>176</v>
          </cell>
          <cell r="CP348">
            <v>0</v>
          </cell>
        </row>
        <row r="349">
          <cell r="F349" t="str">
            <v>OT</v>
          </cell>
          <cell r="AT349">
            <v>0</v>
          </cell>
          <cell r="AV349" t="e">
            <v>#REF!</v>
          </cell>
          <cell r="AW349">
            <v>0</v>
          </cell>
          <cell r="CK349" t="e">
            <v>#N/A</v>
          </cell>
        </row>
        <row r="350">
          <cell r="B350" t="str">
            <v>EQQ102911</v>
          </cell>
          <cell r="C350" t="str">
            <v>PHẠM THỊ KIM SƯƠNG</v>
          </cell>
          <cell r="D350" t="str">
            <v>Partime</v>
          </cell>
          <cell r="E350" t="str">
            <v>NHÂN VIÊN PHỤC VỤ</v>
          </cell>
          <cell r="F350" t="str">
            <v>Giờ LV</v>
          </cell>
          <cell r="G350" t="str">
            <v>chưa vào làm</v>
          </cell>
          <cell r="N350">
            <v>8</v>
          </cell>
          <cell r="O350">
            <v>8</v>
          </cell>
          <cell r="P350">
            <v>8</v>
          </cell>
          <cell r="Q350">
            <v>8</v>
          </cell>
          <cell r="R350">
            <v>8</v>
          </cell>
          <cell r="S350">
            <v>8</v>
          </cell>
          <cell r="T350">
            <v>8</v>
          </cell>
          <cell r="U350">
            <v>8</v>
          </cell>
          <cell r="V350">
            <v>8</v>
          </cell>
          <cell r="W350">
            <v>7.5</v>
          </cell>
          <cell r="X350">
            <v>0</v>
          </cell>
          <cell r="Y350">
            <v>8</v>
          </cell>
          <cell r="Z350">
            <v>7.5</v>
          </cell>
          <cell r="AA350">
            <v>7.5</v>
          </cell>
          <cell r="AB350">
            <v>0</v>
          </cell>
          <cell r="AC350">
            <v>0</v>
          </cell>
          <cell r="AD350">
            <v>8</v>
          </cell>
          <cell r="AE350">
            <v>8</v>
          </cell>
          <cell r="AF350">
            <v>7.5</v>
          </cell>
          <cell r="AG350">
            <v>0</v>
          </cell>
          <cell r="AH350">
            <v>4</v>
          </cell>
          <cell r="AI350">
            <v>8</v>
          </cell>
          <cell r="AJ350">
            <v>8</v>
          </cell>
          <cell r="AK350">
            <v>18.25</v>
          </cell>
          <cell r="AL350">
            <v>0</v>
          </cell>
          <cell r="AM350">
            <v>0</v>
          </cell>
          <cell r="AN350">
            <v>0</v>
          </cell>
          <cell r="AO350">
            <v>0</v>
          </cell>
          <cell r="AP350">
            <v>0</v>
          </cell>
          <cell r="AQ350">
            <v>0</v>
          </cell>
          <cell r="AR350">
            <v>0</v>
          </cell>
          <cell r="AS350">
            <v>0</v>
          </cell>
          <cell r="AT350">
            <v>0</v>
          </cell>
          <cell r="AU350">
            <v>18.25</v>
          </cell>
          <cell r="AV350" t="e">
            <v>#REF!</v>
          </cell>
          <cell r="AW350">
            <v>0</v>
          </cell>
          <cell r="BZ350">
            <v>0</v>
          </cell>
          <cell r="CA350">
            <v>0</v>
          </cell>
          <cell r="CE350">
            <v>0</v>
          </cell>
          <cell r="CF350">
            <v>18.25</v>
          </cell>
          <cell r="CG350" t="b">
            <v>1</v>
          </cell>
          <cell r="CH350">
            <v>0</v>
          </cell>
          <cell r="CI350">
            <v>146</v>
          </cell>
          <cell r="CJ350">
            <v>0</v>
          </cell>
          <cell r="CK350" t="str">
            <v>HTQ HỒ CHÍ MINH</v>
          </cell>
          <cell r="CM350">
            <v>0</v>
          </cell>
          <cell r="CN350">
            <v>0</v>
          </cell>
          <cell r="CO350">
            <v>146</v>
          </cell>
          <cell r="CP350">
            <v>0</v>
          </cell>
        </row>
        <row r="351">
          <cell r="F351" t="str">
            <v>OT</v>
          </cell>
          <cell r="AT351">
            <v>0</v>
          </cell>
          <cell r="AV351" t="e">
            <v>#REF!</v>
          </cell>
          <cell r="AW351">
            <v>0</v>
          </cell>
          <cell r="CK351" t="e">
            <v>#N/A</v>
          </cell>
        </row>
        <row r="352">
          <cell r="C352" t="str">
            <v>80 ĐỒNG KHỞI</v>
          </cell>
          <cell r="F352" t="str">
            <v>Giờ LV</v>
          </cell>
          <cell r="AK352">
            <v>0</v>
          </cell>
          <cell r="AL352">
            <v>0</v>
          </cell>
          <cell r="AM352">
            <v>0</v>
          </cell>
          <cell r="AN352">
            <v>0</v>
          </cell>
          <cell r="AO352">
            <v>0</v>
          </cell>
          <cell r="AP352">
            <v>0</v>
          </cell>
          <cell r="AQ352">
            <v>0</v>
          </cell>
          <cell r="AR352">
            <v>0</v>
          </cell>
          <cell r="AS352">
            <v>0</v>
          </cell>
          <cell r="AT352">
            <v>0</v>
          </cell>
          <cell r="AU352">
            <v>0</v>
          </cell>
          <cell r="AV352" t="e">
            <v>#REF!</v>
          </cell>
          <cell r="AW352">
            <v>0</v>
          </cell>
          <cell r="BZ352">
            <v>0</v>
          </cell>
          <cell r="CA352">
            <v>0</v>
          </cell>
          <cell r="CE352">
            <v>0</v>
          </cell>
          <cell r="CF352">
            <v>0</v>
          </cell>
          <cell r="CG352" t="b">
            <v>1</v>
          </cell>
          <cell r="CH352">
            <v>0</v>
          </cell>
          <cell r="CI352">
            <v>0</v>
          </cell>
          <cell r="CJ352">
            <v>0</v>
          </cell>
          <cell r="CK352" t="e">
            <v>#N/A</v>
          </cell>
        </row>
        <row r="353">
          <cell r="F353" t="str">
            <v>OT</v>
          </cell>
          <cell r="AT353">
            <v>0</v>
          </cell>
          <cell r="AV353" t="e">
            <v>#REF!</v>
          </cell>
          <cell r="AW353">
            <v>0</v>
          </cell>
          <cell r="CK353" t="e">
            <v>#N/A</v>
          </cell>
        </row>
        <row r="354">
          <cell r="B354" t="str">
            <v>EQQ100156</v>
          </cell>
          <cell r="C354" t="str">
            <v>VŨ THỊ NGỌC TUYẾT</v>
          </cell>
          <cell r="D354" t="str">
            <v>Fulltime</v>
          </cell>
          <cell r="E354" t="str">
            <v>TRƯỞNG CA</v>
          </cell>
          <cell r="F354" t="str">
            <v>Giờ LV</v>
          </cell>
          <cell r="G354">
            <v>8</v>
          </cell>
          <cell r="H354">
            <v>8</v>
          </cell>
          <cell r="I354">
            <v>8</v>
          </cell>
          <cell r="J354" t="str">
            <v>Off</v>
          </cell>
          <cell r="K354">
            <v>8</v>
          </cell>
          <cell r="L354">
            <v>8</v>
          </cell>
          <cell r="M354">
            <v>8</v>
          </cell>
          <cell r="N354">
            <v>8</v>
          </cell>
          <cell r="O354">
            <v>8</v>
          </cell>
          <cell r="P354" t="str">
            <v>Off</v>
          </cell>
          <cell r="Q354">
            <v>8</v>
          </cell>
          <cell r="R354">
            <v>8</v>
          </cell>
          <cell r="S354">
            <v>8</v>
          </cell>
          <cell r="T354">
            <v>8</v>
          </cell>
          <cell r="U354">
            <v>8</v>
          </cell>
          <cell r="V354">
            <v>8</v>
          </cell>
          <cell r="W354" t="str">
            <v>Off</v>
          </cell>
          <cell r="X354">
            <v>8</v>
          </cell>
          <cell r="Y354">
            <v>8</v>
          </cell>
          <cell r="Z354">
            <v>8</v>
          </cell>
          <cell r="AA354">
            <v>8</v>
          </cell>
          <cell r="AB354">
            <v>8</v>
          </cell>
          <cell r="AC354">
            <v>8</v>
          </cell>
          <cell r="AD354">
            <v>8</v>
          </cell>
          <cell r="AE354">
            <v>8</v>
          </cell>
          <cell r="AF354">
            <v>8</v>
          </cell>
          <cell r="AG354">
            <v>8</v>
          </cell>
          <cell r="AH354">
            <v>8</v>
          </cell>
          <cell r="AI354">
            <v>8</v>
          </cell>
          <cell r="AJ354" t="str">
            <v>Off</v>
          </cell>
          <cell r="AK354">
            <v>26</v>
          </cell>
          <cell r="AL354">
            <v>0</v>
          </cell>
          <cell r="AM354">
            <v>4</v>
          </cell>
          <cell r="AN354">
            <v>0</v>
          </cell>
          <cell r="AO354">
            <v>0</v>
          </cell>
          <cell r="AP354">
            <v>0</v>
          </cell>
          <cell r="AQ354">
            <v>0</v>
          </cell>
          <cell r="AR354">
            <v>0</v>
          </cell>
          <cell r="AS354">
            <v>0</v>
          </cell>
          <cell r="AT354">
            <v>0</v>
          </cell>
          <cell r="AU354">
            <v>26</v>
          </cell>
          <cell r="AV354" t="e">
            <v>#REF!</v>
          </cell>
          <cell r="AW354">
            <v>0</v>
          </cell>
          <cell r="BZ354">
            <v>26</v>
          </cell>
          <cell r="CA354">
            <v>0</v>
          </cell>
          <cell r="CE354">
            <v>0</v>
          </cell>
          <cell r="CF354">
            <v>26</v>
          </cell>
          <cell r="CG354" t="b">
            <v>1</v>
          </cell>
          <cell r="CH354">
            <v>26</v>
          </cell>
          <cell r="CI354">
            <v>0</v>
          </cell>
          <cell r="CJ354">
            <v>0</v>
          </cell>
          <cell r="CK354" t="str">
            <v>HTQ HỒ CHÍ MINH</v>
          </cell>
          <cell r="CM354">
            <v>26</v>
          </cell>
          <cell r="CN354">
            <v>0</v>
          </cell>
          <cell r="CO354">
            <v>0</v>
          </cell>
          <cell r="CP354">
            <v>0</v>
          </cell>
        </row>
        <row r="355">
          <cell r="F355" t="str">
            <v>OT</v>
          </cell>
          <cell r="AT355">
            <v>0</v>
          </cell>
          <cell r="AV355" t="e">
            <v>#REF!</v>
          </cell>
          <cell r="AW355">
            <v>0</v>
          </cell>
          <cell r="CK355" t="e">
            <v>#N/A</v>
          </cell>
        </row>
        <row r="356">
          <cell r="B356" t="str">
            <v>EQQ100206</v>
          </cell>
          <cell r="C356" t="str">
            <v>HỒ THỊ THU THẢO</v>
          </cell>
          <cell r="D356" t="str">
            <v>Fulltime</v>
          </cell>
          <cell r="E356" t="str">
            <v>NHÂN VIÊN BẾP</v>
          </cell>
          <cell r="F356" t="str">
            <v>Giờ LV</v>
          </cell>
          <cell r="G356">
            <v>8</v>
          </cell>
          <cell r="H356">
            <v>8</v>
          </cell>
          <cell r="I356" t="str">
            <v>Off</v>
          </cell>
          <cell r="J356" t="str">
            <v>Oth8</v>
          </cell>
          <cell r="K356">
            <v>8</v>
          </cell>
          <cell r="L356">
            <v>8</v>
          </cell>
          <cell r="M356" t="str">
            <v>Off</v>
          </cell>
          <cell r="N356">
            <v>8</v>
          </cell>
          <cell r="O356">
            <v>8</v>
          </cell>
          <cell r="P356">
            <v>8</v>
          </cell>
          <cell r="Q356">
            <v>8</v>
          </cell>
          <cell r="R356">
            <v>8</v>
          </cell>
          <cell r="S356">
            <v>8</v>
          </cell>
          <cell r="T356">
            <v>8</v>
          </cell>
          <cell r="U356">
            <v>8</v>
          </cell>
          <cell r="V356">
            <v>8</v>
          </cell>
          <cell r="W356">
            <v>8</v>
          </cell>
          <cell r="X356">
            <v>8</v>
          </cell>
          <cell r="Y356" t="str">
            <v>Off</v>
          </cell>
          <cell r="Z356">
            <v>8</v>
          </cell>
          <cell r="AA356">
            <v>8</v>
          </cell>
          <cell r="AB356">
            <v>8</v>
          </cell>
          <cell r="AC356">
            <v>8</v>
          </cell>
          <cell r="AD356" t="str">
            <v>Off</v>
          </cell>
          <cell r="AE356">
            <v>8</v>
          </cell>
          <cell r="AF356">
            <v>8</v>
          </cell>
          <cell r="AG356">
            <v>8</v>
          </cell>
          <cell r="AH356">
            <v>8</v>
          </cell>
          <cell r="AI356">
            <v>8</v>
          </cell>
          <cell r="AJ356">
            <v>8</v>
          </cell>
          <cell r="AK356">
            <v>25</v>
          </cell>
          <cell r="AL356">
            <v>0</v>
          </cell>
          <cell r="AM356">
            <v>4</v>
          </cell>
          <cell r="AN356">
            <v>0</v>
          </cell>
          <cell r="AO356">
            <v>0</v>
          </cell>
          <cell r="AP356">
            <v>0</v>
          </cell>
          <cell r="AQ356">
            <v>0</v>
          </cell>
          <cell r="AR356">
            <v>0</v>
          </cell>
          <cell r="AS356">
            <v>0</v>
          </cell>
          <cell r="AT356">
            <v>1</v>
          </cell>
          <cell r="AU356">
            <v>26</v>
          </cell>
          <cell r="AV356" t="e">
            <v>#REF!</v>
          </cell>
          <cell r="AW356">
            <v>0</v>
          </cell>
          <cell r="BZ356">
            <v>26</v>
          </cell>
          <cell r="CA356">
            <v>0</v>
          </cell>
          <cell r="CE356">
            <v>0</v>
          </cell>
          <cell r="CF356">
            <v>26</v>
          </cell>
          <cell r="CG356" t="b">
            <v>1</v>
          </cell>
          <cell r="CH356">
            <v>25</v>
          </cell>
          <cell r="CI356">
            <v>0</v>
          </cell>
          <cell r="CJ356">
            <v>0</v>
          </cell>
          <cell r="CK356" t="str">
            <v>HTQ HỒ CHÍ MINH</v>
          </cell>
          <cell r="CM356">
            <v>26</v>
          </cell>
          <cell r="CN356">
            <v>0</v>
          </cell>
          <cell r="CO356">
            <v>0</v>
          </cell>
          <cell r="CP356">
            <v>0</v>
          </cell>
        </row>
        <row r="357">
          <cell r="F357" t="str">
            <v>OT</v>
          </cell>
          <cell r="AT357">
            <v>0</v>
          </cell>
          <cell r="AV357" t="e">
            <v>#REF!</v>
          </cell>
          <cell r="AW357">
            <v>0</v>
          </cell>
          <cell r="CK357" t="e">
            <v>#N/A</v>
          </cell>
        </row>
        <row r="358">
          <cell r="B358" t="str">
            <v>EQQ100278</v>
          </cell>
          <cell r="C358" t="str">
            <v>THÁI TRIẾT VI</v>
          </cell>
          <cell r="D358" t="str">
            <v>Fulltime</v>
          </cell>
          <cell r="E358" t="str">
            <v>TRƯỞNG CA</v>
          </cell>
          <cell r="F358" t="str">
            <v>Giờ LV</v>
          </cell>
          <cell r="G358" t="str">
            <v>Off</v>
          </cell>
          <cell r="H358">
            <v>8</v>
          </cell>
          <cell r="I358">
            <v>8</v>
          </cell>
          <cell r="J358">
            <v>8</v>
          </cell>
          <cell r="K358">
            <v>8</v>
          </cell>
          <cell r="L358">
            <v>8</v>
          </cell>
          <cell r="M358">
            <v>8</v>
          </cell>
          <cell r="N358" t="str">
            <v>Off</v>
          </cell>
          <cell r="O358">
            <v>8</v>
          </cell>
          <cell r="P358">
            <v>8</v>
          </cell>
          <cell r="Q358">
            <v>8</v>
          </cell>
          <cell r="R358">
            <v>8</v>
          </cell>
          <cell r="S358">
            <v>8</v>
          </cell>
          <cell r="T358">
            <v>8</v>
          </cell>
          <cell r="U358">
            <v>8</v>
          </cell>
          <cell r="V358" t="str">
            <v>Off</v>
          </cell>
          <cell r="W358">
            <v>8</v>
          </cell>
          <cell r="X358">
            <v>8</v>
          </cell>
          <cell r="Y358">
            <v>8</v>
          </cell>
          <cell r="Z358">
            <v>8</v>
          </cell>
          <cell r="AA358">
            <v>8</v>
          </cell>
          <cell r="AB358" t="str">
            <v>Off</v>
          </cell>
          <cell r="AC358" t="str">
            <v>Pa</v>
          </cell>
          <cell r="AD358" t="str">
            <v>Pa</v>
          </cell>
          <cell r="AE358">
            <v>8</v>
          </cell>
          <cell r="AF358">
            <v>8</v>
          </cell>
          <cell r="AG358">
            <v>8</v>
          </cell>
          <cell r="AH358">
            <v>8</v>
          </cell>
          <cell r="AI358">
            <v>8</v>
          </cell>
          <cell r="AJ358">
            <v>8</v>
          </cell>
          <cell r="AK358">
            <v>24</v>
          </cell>
          <cell r="AL358">
            <v>0</v>
          </cell>
          <cell r="AM358">
            <v>4</v>
          </cell>
          <cell r="AN358">
            <v>0</v>
          </cell>
          <cell r="AO358">
            <v>2</v>
          </cell>
          <cell r="AP358">
            <v>0</v>
          </cell>
          <cell r="AQ358">
            <v>0</v>
          </cell>
          <cell r="AR358">
            <v>0</v>
          </cell>
          <cell r="AS358">
            <v>0</v>
          </cell>
          <cell r="AT358">
            <v>0</v>
          </cell>
          <cell r="AU358">
            <v>26</v>
          </cell>
          <cell r="AV358" t="e">
            <v>#REF!</v>
          </cell>
          <cell r="AW358">
            <v>0</v>
          </cell>
          <cell r="BZ358">
            <v>24</v>
          </cell>
          <cell r="CA358">
            <v>2</v>
          </cell>
          <cell r="CE358">
            <v>0</v>
          </cell>
          <cell r="CF358">
            <v>26</v>
          </cell>
          <cell r="CG358" t="b">
            <v>1</v>
          </cell>
          <cell r="CH358">
            <v>24</v>
          </cell>
          <cell r="CI358">
            <v>0</v>
          </cell>
          <cell r="CJ358">
            <v>0</v>
          </cell>
          <cell r="CK358" t="str">
            <v>HTQ HỒ CHÍ MINH</v>
          </cell>
          <cell r="CM358">
            <v>24</v>
          </cell>
          <cell r="CN358">
            <v>2</v>
          </cell>
          <cell r="CO358">
            <v>0</v>
          </cell>
          <cell r="CP358">
            <v>0</v>
          </cell>
        </row>
        <row r="359">
          <cell r="F359" t="str">
            <v>OT</v>
          </cell>
          <cell r="AT359">
            <v>0</v>
          </cell>
          <cell r="AV359" t="e">
            <v>#REF!</v>
          </cell>
          <cell r="AW359">
            <v>0</v>
          </cell>
          <cell r="CK359" t="e">
            <v>#N/A</v>
          </cell>
        </row>
        <row r="360">
          <cell r="B360" t="str">
            <v>EQQ100943</v>
          </cell>
          <cell r="C360" t="str">
            <v>NGUYỄN QUỐC DŨNG</v>
          </cell>
          <cell r="D360" t="str">
            <v>Fulltime</v>
          </cell>
          <cell r="E360" t="str">
            <v>NHÂN VIÊN PHỤC VỤ</v>
          </cell>
          <cell r="F360" t="str">
            <v>Giờ LV</v>
          </cell>
          <cell r="G360">
            <v>8</v>
          </cell>
          <cell r="H360">
            <v>8</v>
          </cell>
          <cell r="I360" t="str">
            <v>Off</v>
          </cell>
          <cell r="J360">
            <v>8</v>
          </cell>
          <cell r="K360">
            <v>8</v>
          </cell>
          <cell r="L360">
            <v>8</v>
          </cell>
          <cell r="M360">
            <v>8</v>
          </cell>
          <cell r="N360">
            <v>8</v>
          </cell>
          <cell r="O360">
            <v>8</v>
          </cell>
          <cell r="P360">
            <v>8</v>
          </cell>
          <cell r="Q360" t="str">
            <v>Off</v>
          </cell>
          <cell r="R360">
            <v>8</v>
          </cell>
          <cell r="S360">
            <v>8</v>
          </cell>
          <cell r="T360" t="str">
            <v>Off</v>
          </cell>
          <cell r="U360" t="str">
            <v>Pa</v>
          </cell>
          <cell r="V360" t="str">
            <v>Pa</v>
          </cell>
          <cell r="W360" t="str">
            <v>Pa</v>
          </cell>
          <cell r="X360" t="str">
            <v>Pa</v>
          </cell>
          <cell r="Y360" t="str">
            <v>Pa</v>
          </cell>
          <cell r="Z360">
            <v>8</v>
          </cell>
          <cell r="AA360">
            <v>8</v>
          </cell>
          <cell r="AB360">
            <v>8</v>
          </cell>
          <cell r="AC360">
            <v>8</v>
          </cell>
          <cell r="AD360" t="str">
            <v>Off</v>
          </cell>
          <cell r="AE360">
            <v>8</v>
          </cell>
          <cell r="AF360">
            <v>8</v>
          </cell>
          <cell r="AG360">
            <v>8</v>
          </cell>
          <cell r="AH360">
            <v>8</v>
          </cell>
          <cell r="AI360">
            <v>8</v>
          </cell>
          <cell r="AJ360">
            <v>8</v>
          </cell>
          <cell r="AK360">
            <v>21</v>
          </cell>
          <cell r="AL360">
            <v>0</v>
          </cell>
          <cell r="AM360">
            <v>4</v>
          </cell>
          <cell r="AN360">
            <v>0</v>
          </cell>
          <cell r="AO360">
            <v>5</v>
          </cell>
          <cell r="AP360">
            <v>0</v>
          </cell>
          <cell r="AQ360">
            <v>0</v>
          </cell>
          <cell r="AR360">
            <v>0</v>
          </cell>
          <cell r="AS360">
            <v>0</v>
          </cell>
          <cell r="AT360">
            <v>0</v>
          </cell>
          <cell r="AU360">
            <v>26</v>
          </cell>
          <cell r="AV360" t="e">
            <v>#REF!</v>
          </cell>
          <cell r="AW360">
            <v>0</v>
          </cell>
          <cell r="BZ360">
            <v>21</v>
          </cell>
          <cell r="CA360">
            <v>5</v>
          </cell>
          <cell r="CE360">
            <v>0</v>
          </cell>
          <cell r="CF360">
            <v>26</v>
          </cell>
          <cell r="CG360" t="b">
            <v>1</v>
          </cell>
          <cell r="CH360">
            <v>21</v>
          </cell>
          <cell r="CI360">
            <v>0</v>
          </cell>
          <cell r="CJ360">
            <v>0</v>
          </cell>
          <cell r="CK360" t="str">
            <v>HTQ HỒ CHÍ MINH</v>
          </cell>
          <cell r="CM360">
            <v>21</v>
          </cell>
          <cell r="CN360">
            <v>5</v>
          </cell>
          <cell r="CO360">
            <v>0</v>
          </cell>
          <cell r="CP360">
            <v>0</v>
          </cell>
        </row>
        <row r="361">
          <cell r="F361" t="str">
            <v>OT</v>
          </cell>
          <cell r="AT361">
            <v>0</v>
          </cell>
          <cell r="AV361" t="e">
            <v>#REF!</v>
          </cell>
          <cell r="AW361">
            <v>0</v>
          </cell>
          <cell r="CK361" t="e">
            <v>#N/A</v>
          </cell>
        </row>
        <row r="362">
          <cell r="B362" t="str">
            <v>EQQ101203</v>
          </cell>
          <cell r="C362" t="str">
            <v>HỒ THU THỦY</v>
          </cell>
          <cell r="D362" t="str">
            <v>Fulltime</v>
          </cell>
          <cell r="E362" t="str">
            <v>NHÂN VIÊN BẾP</v>
          </cell>
          <cell r="F362" t="str">
            <v>Giờ LV</v>
          </cell>
          <cell r="G362">
            <v>8</v>
          </cell>
          <cell r="H362">
            <v>8</v>
          </cell>
          <cell r="I362">
            <v>8</v>
          </cell>
          <cell r="J362">
            <v>8</v>
          </cell>
          <cell r="K362" t="str">
            <v>Off</v>
          </cell>
          <cell r="L362">
            <v>8</v>
          </cell>
          <cell r="M362">
            <v>8</v>
          </cell>
          <cell r="N362" t="str">
            <v>Off</v>
          </cell>
          <cell r="O362">
            <v>8</v>
          </cell>
          <cell r="P362">
            <v>8</v>
          </cell>
          <cell r="Q362">
            <v>8</v>
          </cell>
          <cell r="R362">
            <v>8</v>
          </cell>
          <cell r="S362">
            <v>8</v>
          </cell>
          <cell r="T362">
            <v>8</v>
          </cell>
          <cell r="U362" t="str">
            <v>Off</v>
          </cell>
          <cell r="V362">
            <v>8</v>
          </cell>
          <cell r="W362">
            <v>8</v>
          </cell>
          <cell r="X362">
            <v>8</v>
          </cell>
          <cell r="Y362">
            <v>8</v>
          </cell>
          <cell r="Z362">
            <v>8</v>
          </cell>
          <cell r="AA362">
            <v>8</v>
          </cell>
          <cell r="AB362">
            <v>8</v>
          </cell>
          <cell r="AC362">
            <v>8</v>
          </cell>
          <cell r="AD362">
            <v>8</v>
          </cell>
          <cell r="AE362">
            <v>8</v>
          </cell>
          <cell r="AF362" t="str">
            <v>Off</v>
          </cell>
          <cell r="AG362">
            <v>8</v>
          </cell>
          <cell r="AH362">
            <v>8</v>
          </cell>
          <cell r="AI362">
            <v>8</v>
          </cell>
          <cell r="AJ362">
            <v>8</v>
          </cell>
          <cell r="AK362">
            <v>26</v>
          </cell>
          <cell r="AL362">
            <v>0</v>
          </cell>
          <cell r="AM362">
            <v>4</v>
          </cell>
          <cell r="AN362">
            <v>0</v>
          </cell>
          <cell r="AO362">
            <v>0</v>
          </cell>
          <cell r="AP362">
            <v>0</v>
          </cell>
          <cell r="AQ362">
            <v>0</v>
          </cell>
          <cell r="AR362">
            <v>0</v>
          </cell>
          <cell r="AS362">
            <v>0</v>
          </cell>
          <cell r="AT362">
            <v>0</v>
          </cell>
          <cell r="AU362">
            <v>26</v>
          </cell>
          <cell r="AV362" t="e">
            <v>#REF!</v>
          </cell>
          <cell r="AW362">
            <v>0</v>
          </cell>
          <cell r="BZ362">
            <v>26</v>
          </cell>
          <cell r="CA362">
            <v>0</v>
          </cell>
          <cell r="CE362">
            <v>0</v>
          </cell>
          <cell r="CF362">
            <v>26</v>
          </cell>
          <cell r="CG362" t="b">
            <v>1</v>
          </cell>
          <cell r="CH362">
            <v>26</v>
          </cell>
          <cell r="CI362">
            <v>0</v>
          </cell>
          <cell r="CJ362">
            <v>0</v>
          </cell>
          <cell r="CK362" t="str">
            <v>HTQ HỒ CHÍ MINH</v>
          </cell>
          <cell r="CM362">
            <v>26</v>
          </cell>
          <cell r="CN362">
            <v>0</v>
          </cell>
          <cell r="CO362">
            <v>0</v>
          </cell>
          <cell r="CP362">
            <v>0</v>
          </cell>
        </row>
        <row r="363">
          <cell r="F363" t="str">
            <v>OT</v>
          </cell>
          <cell r="AT363">
            <v>0</v>
          </cell>
          <cell r="AV363" t="e">
            <v>#REF!</v>
          </cell>
          <cell r="AW363">
            <v>0</v>
          </cell>
          <cell r="CK363" t="e">
            <v>#N/A</v>
          </cell>
        </row>
        <row r="364">
          <cell r="B364" t="str">
            <v>EQQ101350</v>
          </cell>
          <cell r="C364" t="str">
            <v>VĂN THÀNH LUÂN</v>
          </cell>
          <cell r="D364" t="str">
            <v>Fulltime</v>
          </cell>
          <cell r="E364" t="str">
            <v>QUẢN LÝ QUÁN</v>
          </cell>
          <cell r="F364" t="str">
            <v>Giờ LV</v>
          </cell>
          <cell r="G364">
            <v>8</v>
          </cell>
          <cell r="H364">
            <v>8</v>
          </cell>
          <cell r="I364">
            <v>8</v>
          </cell>
          <cell r="J364">
            <v>8</v>
          </cell>
          <cell r="K364" t="str">
            <v>Off</v>
          </cell>
          <cell r="L364">
            <v>8</v>
          </cell>
          <cell r="M364">
            <v>8</v>
          </cell>
          <cell r="N364">
            <v>8</v>
          </cell>
          <cell r="O364">
            <v>8</v>
          </cell>
          <cell r="P364">
            <v>8</v>
          </cell>
          <cell r="Q364">
            <v>8</v>
          </cell>
          <cell r="R364" t="str">
            <v>Off</v>
          </cell>
          <cell r="S364">
            <v>8</v>
          </cell>
          <cell r="T364">
            <v>8</v>
          </cell>
          <cell r="U364">
            <v>8</v>
          </cell>
          <cell r="V364">
            <v>8</v>
          </cell>
          <cell r="W364">
            <v>8</v>
          </cell>
          <cell r="X364" t="str">
            <v>Off</v>
          </cell>
          <cell r="Y364" t="str">
            <v>Off</v>
          </cell>
          <cell r="Z364">
            <v>8</v>
          </cell>
          <cell r="AA364">
            <v>8</v>
          </cell>
          <cell r="AB364">
            <v>8</v>
          </cell>
          <cell r="AC364">
            <v>8</v>
          </cell>
          <cell r="AD364">
            <v>8</v>
          </cell>
          <cell r="AE364">
            <v>8</v>
          </cell>
          <cell r="AF364" t="str">
            <v>Pa</v>
          </cell>
          <cell r="AG364">
            <v>8</v>
          </cell>
          <cell r="AH364">
            <v>8</v>
          </cell>
          <cell r="AI364">
            <v>8</v>
          </cell>
          <cell r="AJ364">
            <v>8</v>
          </cell>
          <cell r="AK364">
            <v>25</v>
          </cell>
          <cell r="AL364">
            <v>0</v>
          </cell>
          <cell r="AM364">
            <v>4</v>
          </cell>
          <cell r="AN364">
            <v>0</v>
          </cell>
          <cell r="AO364">
            <v>1</v>
          </cell>
          <cell r="AP364">
            <v>0</v>
          </cell>
          <cell r="AQ364">
            <v>0</v>
          </cell>
          <cell r="AR364">
            <v>0</v>
          </cell>
          <cell r="AS364">
            <v>0</v>
          </cell>
          <cell r="AT364">
            <v>0</v>
          </cell>
          <cell r="AU364">
            <v>26</v>
          </cell>
          <cell r="AV364" t="e">
            <v>#REF!</v>
          </cell>
          <cell r="AW364">
            <v>0</v>
          </cell>
          <cell r="BZ364">
            <v>25</v>
          </cell>
          <cell r="CA364">
            <v>1</v>
          </cell>
          <cell r="CE364">
            <v>0</v>
          </cell>
          <cell r="CF364">
            <v>26</v>
          </cell>
          <cell r="CG364" t="b">
            <v>1</v>
          </cell>
          <cell r="CH364">
            <v>25</v>
          </cell>
          <cell r="CI364">
            <v>0</v>
          </cell>
          <cell r="CJ364">
            <v>0</v>
          </cell>
          <cell r="CK364" t="str">
            <v>HTQ HỒ CHÍ MINH</v>
          </cell>
          <cell r="CM364">
            <v>25</v>
          </cell>
          <cell r="CN364">
            <v>1</v>
          </cell>
          <cell r="CO364">
            <v>0</v>
          </cell>
          <cell r="CP364">
            <v>0</v>
          </cell>
        </row>
        <row r="365">
          <cell r="F365" t="str">
            <v>OT</v>
          </cell>
          <cell r="AT365">
            <v>0</v>
          </cell>
          <cell r="AV365" t="e">
            <v>#REF!</v>
          </cell>
          <cell r="AW365">
            <v>0</v>
          </cell>
          <cell r="CK365" t="e">
            <v>#N/A</v>
          </cell>
        </row>
        <row r="366">
          <cell r="B366" t="str">
            <v>EQQ101782</v>
          </cell>
          <cell r="C366" t="str">
            <v>NGUYỄN TRẦN VĨNH LỘC</v>
          </cell>
          <cell r="D366" t="str">
            <v>Fulltime</v>
          </cell>
          <cell r="E366" t="str">
            <v>NHÂN VIÊN PHỤC VỤ</v>
          </cell>
          <cell r="F366" t="str">
            <v>Giờ LV</v>
          </cell>
          <cell r="G366">
            <v>8</v>
          </cell>
          <cell r="H366">
            <v>8</v>
          </cell>
          <cell r="I366" t="str">
            <v>Off</v>
          </cell>
          <cell r="J366">
            <v>8</v>
          </cell>
          <cell r="K366">
            <v>8</v>
          </cell>
          <cell r="L366">
            <v>8</v>
          </cell>
          <cell r="M366">
            <v>8</v>
          </cell>
          <cell r="N366">
            <v>8</v>
          </cell>
          <cell r="O366">
            <v>8</v>
          </cell>
          <cell r="P366">
            <v>8</v>
          </cell>
          <cell r="Q366">
            <v>8</v>
          </cell>
          <cell r="R366" t="str">
            <v>Off</v>
          </cell>
          <cell r="S366">
            <v>8</v>
          </cell>
          <cell r="T366" t="str">
            <v>Off</v>
          </cell>
          <cell r="U366">
            <v>8</v>
          </cell>
          <cell r="V366">
            <v>8</v>
          </cell>
          <cell r="W366">
            <v>8</v>
          </cell>
          <cell r="X366" t="str">
            <v>Off</v>
          </cell>
          <cell r="Y366">
            <v>8</v>
          </cell>
          <cell r="Z366">
            <v>8</v>
          </cell>
          <cell r="AA366">
            <v>8</v>
          </cell>
          <cell r="AB366">
            <v>8</v>
          </cell>
          <cell r="AC366">
            <v>8</v>
          </cell>
          <cell r="AD366">
            <v>8</v>
          </cell>
          <cell r="AE366">
            <v>8</v>
          </cell>
          <cell r="AF366">
            <v>8</v>
          </cell>
          <cell r="AG366">
            <v>8</v>
          </cell>
          <cell r="AH366">
            <v>8</v>
          </cell>
          <cell r="AI366">
            <v>8</v>
          </cell>
          <cell r="AJ366" t="str">
            <v>Pa</v>
          </cell>
          <cell r="AK366">
            <v>25</v>
          </cell>
          <cell r="AL366">
            <v>0</v>
          </cell>
          <cell r="AM366">
            <v>4</v>
          </cell>
          <cell r="AN366">
            <v>0</v>
          </cell>
          <cell r="AO366">
            <v>1</v>
          </cell>
          <cell r="AP366">
            <v>0</v>
          </cell>
          <cell r="AQ366">
            <v>0</v>
          </cell>
          <cell r="AR366">
            <v>0</v>
          </cell>
          <cell r="AS366">
            <v>0</v>
          </cell>
          <cell r="AT366">
            <v>0</v>
          </cell>
          <cell r="AU366">
            <v>26</v>
          </cell>
          <cell r="AV366" t="e">
            <v>#REF!</v>
          </cell>
          <cell r="AW366">
            <v>0</v>
          </cell>
          <cell r="BZ366">
            <v>25</v>
          </cell>
          <cell r="CA366">
            <v>1</v>
          </cell>
          <cell r="CE366">
            <v>0</v>
          </cell>
          <cell r="CF366">
            <v>26</v>
          </cell>
          <cell r="CG366" t="b">
            <v>1</v>
          </cell>
          <cell r="CH366">
            <v>25</v>
          </cell>
          <cell r="CI366">
            <v>0</v>
          </cell>
          <cell r="CJ366">
            <v>0</v>
          </cell>
          <cell r="CK366" t="str">
            <v>HTQ HỒ CHÍ MINH</v>
          </cell>
          <cell r="CM366">
            <v>25</v>
          </cell>
          <cell r="CN366">
            <v>1</v>
          </cell>
          <cell r="CO366">
            <v>0</v>
          </cell>
          <cell r="CP366">
            <v>0</v>
          </cell>
        </row>
        <row r="367">
          <cell r="F367" t="str">
            <v>OT</v>
          </cell>
          <cell r="AT367">
            <v>0</v>
          </cell>
          <cell r="AV367" t="e">
            <v>#REF!</v>
          </cell>
          <cell r="AW367">
            <v>0</v>
          </cell>
          <cell r="CK367" t="e">
            <v>#N/A</v>
          </cell>
        </row>
        <row r="368">
          <cell r="B368" t="str">
            <v>EQQ101797</v>
          </cell>
          <cell r="C368" t="str">
            <v>TRỊNH THỊ HỒNG PHƯƠNG THẢO</v>
          </cell>
          <cell r="D368" t="str">
            <v>Fulltime</v>
          </cell>
          <cell r="E368" t="str">
            <v>NHÂN VIÊN PHỤC VỤ</v>
          </cell>
          <cell r="F368" t="str">
            <v>Giờ LV</v>
          </cell>
          <cell r="G368">
            <v>8</v>
          </cell>
          <cell r="H368">
            <v>8</v>
          </cell>
          <cell r="I368">
            <v>8</v>
          </cell>
          <cell r="J368">
            <v>8</v>
          </cell>
          <cell r="K368" t="str">
            <v>Off</v>
          </cell>
          <cell r="L368">
            <v>8</v>
          </cell>
          <cell r="M368">
            <v>6</v>
          </cell>
          <cell r="N368" t="str">
            <v>Off</v>
          </cell>
          <cell r="O368" t="str">
            <v>Pa</v>
          </cell>
          <cell r="P368" t="str">
            <v>Pa</v>
          </cell>
          <cell r="Q368">
            <v>8</v>
          </cell>
          <cell r="R368">
            <v>8</v>
          </cell>
          <cell r="S368">
            <v>8</v>
          </cell>
          <cell r="T368">
            <v>8</v>
          </cell>
          <cell r="U368">
            <v>8</v>
          </cell>
          <cell r="V368">
            <v>8</v>
          </cell>
          <cell r="W368">
            <v>8</v>
          </cell>
          <cell r="X368">
            <v>8</v>
          </cell>
          <cell r="Y368">
            <v>8</v>
          </cell>
          <cell r="Z368">
            <v>8</v>
          </cell>
          <cell r="AA368">
            <v>8</v>
          </cell>
          <cell r="AB368" t="str">
            <v>Off</v>
          </cell>
          <cell r="AC368">
            <v>8</v>
          </cell>
          <cell r="AD368">
            <v>8</v>
          </cell>
          <cell r="AE368">
            <v>8</v>
          </cell>
          <cell r="AF368">
            <v>8</v>
          </cell>
          <cell r="AG368">
            <v>8</v>
          </cell>
          <cell r="AH368">
            <v>8</v>
          </cell>
          <cell r="AI368">
            <v>8</v>
          </cell>
          <cell r="AJ368" t="str">
            <v>Off</v>
          </cell>
          <cell r="AK368">
            <v>23.75</v>
          </cell>
          <cell r="AL368">
            <v>0</v>
          </cell>
          <cell r="AM368">
            <v>4</v>
          </cell>
          <cell r="AN368">
            <v>0</v>
          </cell>
          <cell r="AO368">
            <v>2</v>
          </cell>
          <cell r="AP368">
            <v>0</v>
          </cell>
          <cell r="AQ368">
            <v>0</v>
          </cell>
          <cell r="AR368">
            <v>0</v>
          </cell>
          <cell r="AS368">
            <v>0</v>
          </cell>
          <cell r="AT368">
            <v>0</v>
          </cell>
          <cell r="AU368">
            <v>25.75</v>
          </cell>
          <cell r="AV368" t="e">
            <v>#REF!</v>
          </cell>
          <cell r="AW368">
            <v>0</v>
          </cell>
          <cell r="BZ368">
            <v>23.75</v>
          </cell>
          <cell r="CA368">
            <v>2</v>
          </cell>
          <cell r="CE368">
            <v>0</v>
          </cell>
          <cell r="CF368">
            <v>25.75</v>
          </cell>
          <cell r="CG368" t="b">
            <v>1</v>
          </cell>
          <cell r="CH368">
            <v>23.75</v>
          </cell>
          <cell r="CI368">
            <v>0</v>
          </cell>
          <cell r="CJ368">
            <v>0</v>
          </cell>
          <cell r="CK368" t="str">
            <v>HTQ HỒ CHÍ MINH</v>
          </cell>
          <cell r="CM368">
            <v>23.75</v>
          </cell>
          <cell r="CN368">
            <v>2</v>
          </cell>
          <cell r="CO368">
            <v>0</v>
          </cell>
          <cell r="CP368">
            <v>0</v>
          </cell>
        </row>
        <row r="369">
          <cell r="F369" t="str">
            <v>OT</v>
          </cell>
          <cell r="AT369">
            <v>0</v>
          </cell>
          <cell r="AV369" t="e">
            <v>#REF!</v>
          </cell>
          <cell r="AW369">
            <v>0</v>
          </cell>
          <cell r="CK369" t="e">
            <v>#N/A</v>
          </cell>
        </row>
        <row r="370">
          <cell r="B370" t="str">
            <v>EQQ101859</v>
          </cell>
          <cell r="C370" t="str">
            <v>TRƯƠNG THỊ DIỆU HOA</v>
          </cell>
          <cell r="D370" t="str">
            <v>Fulltime</v>
          </cell>
          <cell r="E370" t="str">
            <v>NHÂN VIÊN PHỤC VỤ</v>
          </cell>
          <cell r="F370" t="str">
            <v>Giờ LV</v>
          </cell>
          <cell r="G370">
            <v>4</v>
          </cell>
          <cell r="H370" t="str">
            <v>Off</v>
          </cell>
          <cell r="I370">
            <v>8</v>
          </cell>
          <cell r="J370">
            <v>4</v>
          </cell>
          <cell r="K370">
            <v>8</v>
          </cell>
          <cell r="L370">
            <v>8</v>
          </cell>
          <cell r="M370">
            <v>8</v>
          </cell>
          <cell r="N370">
            <v>4</v>
          </cell>
          <cell r="O370">
            <v>8</v>
          </cell>
          <cell r="P370">
            <v>8</v>
          </cell>
          <cell r="Q370">
            <v>7</v>
          </cell>
          <cell r="R370">
            <v>8</v>
          </cell>
          <cell r="S370" t="str">
            <v>Off</v>
          </cell>
          <cell r="T370">
            <v>8</v>
          </cell>
          <cell r="U370">
            <v>4</v>
          </cell>
          <cell r="V370">
            <v>8</v>
          </cell>
          <cell r="W370">
            <v>8</v>
          </cell>
          <cell r="X370">
            <v>8</v>
          </cell>
          <cell r="Y370">
            <v>8</v>
          </cell>
          <cell r="Z370" t="str">
            <v>Off</v>
          </cell>
          <cell r="AA370">
            <v>8</v>
          </cell>
          <cell r="AB370">
            <v>4</v>
          </cell>
          <cell r="AC370">
            <v>8</v>
          </cell>
          <cell r="AD370">
            <v>4</v>
          </cell>
          <cell r="AE370">
            <v>8</v>
          </cell>
          <cell r="AF370">
            <v>8</v>
          </cell>
          <cell r="AG370" t="str">
            <v>Off</v>
          </cell>
          <cell r="AH370">
            <v>8</v>
          </cell>
          <cell r="AI370">
            <v>4</v>
          </cell>
          <cell r="AJ370">
            <v>8</v>
          </cell>
          <cell r="AK370">
            <v>22.375</v>
          </cell>
          <cell r="AL370">
            <v>0</v>
          </cell>
          <cell r="AM370">
            <v>4</v>
          </cell>
          <cell r="AN370">
            <v>0</v>
          </cell>
          <cell r="AO370">
            <v>0</v>
          </cell>
          <cell r="AP370">
            <v>0</v>
          </cell>
          <cell r="AQ370">
            <v>0</v>
          </cell>
          <cell r="AR370">
            <v>0</v>
          </cell>
          <cell r="AS370">
            <v>0</v>
          </cell>
          <cell r="AT370">
            <v>0</v>
          </cell>
          <cell r="AU370">
            <v>22.375</v>
          </cell>
          <cell r="AV370" t="e">
            <v>#REF!</v>
          </cell>
          <cell r="AW370">
            <v>0</v>
          </cell>
          <cell r="BZ370">
            <v>22.375</v>
          </cell>
          <cell r="CA370">
            <v>0</v>
          </cell>
          <cell r="CE370">
            <v>0</v>
          </cell>
          <cell r="CF370">
            <v>22.375</v>
          </cell>
          <cell r="CG370" t="b">
            <v>1</v>
          </cell>
          <cell r="CH370">
            <v>22.375</v>
          </cell>
          <cell r="CI370">
            <v>0</v>
          </cell>
          <cell r="CJ370">
            <v>0</v>
          </cell>
          <cell r="CK370" t="str">
            <v>HTQ HỒ CHÍ MINH</v>
          </cell>
          <cell r="CM370">
            <v>22.375</v>
          </cell>
          <cell r="CN370">
            <v>0</v>
          </cell>
          <cell r="CO370">
            <v>0</v>
          </cell>
          <cell r="CP370">
            <v>0</v>
          </cell>
        </row>
        <row r="371">
          <cell r="F371" t="str">
            <v>OT</v>
          </cell>
          <cell r="AT371">
            <v>0</v>
          </cell>
          <cell r="AV371" t="e">
            <v>#REF!</v>
          </cell>
          <cell r="AW371">
            <v>0</v>
          </cell>
          <cell r="CK371" t="e">
            <v>#N/A</v>
          </cell>
        </row>
        <row r="372">
          <cell r="B372" t="str">
            <v>EQQ102147</v>
          </cell>
          <cell r="C372" t="str">
            <v>NGUYỄN LÊ NGỌC THANH</v>
          </cell>
          <cell r="D372" t="str">
            <v>Partime</v>
          </cell>
          <cell r="E372" t="str">
            <v>NHÂN VIÊN THU NGÂN</v>
          </cell>
          <cell r="F372" t="str">
            <v>Giờ LV</v>
          </cell>
          <cell r="G372">
            <v>8</v>
          </cell>
          <cell r="H372">
            <v>8</v>
          </cell>
          <cell r="I372">
            <v>8</v>
          </cell>
          <cell r="J372">
            <v>8</v>
          </cell>
          <cell r="K372" t="str">
            <v>Off</v>
          </cell>
          <cell r="L372">
            <v>8</v>
          </cell>
          <cell r="M372">
            <v>8</v>
          </cell>
          <cell r="N372">
            <v>8</v>
          </cell>
          <cell r="O372">
            <v>8</v>
          </cell>
          <cell r="P372">
            <v>8</v>
          </cell>
          <cell r="Q372" t="str">
            <v>Off</v>
          </cell>
          <cell r="R372">
            <v>8</v>
          </cell>
          <cell r="S372">
            <v>8</v>
          </cell>
          <cell r="T372">
            <v>8</v>
          </cell>
          <cell r="U372">
            <v>8</v>
          </cell>
          <cell r="V372">
            <v>8</v>
          </cell>
          <cell r="W372">
            <v>8</v>
          </cell>
          <cell r="X372" t="str">
            <v>Off</v>
          </cell>
          <cell r="Y372">
            <v>8</v>
          </cell>
          <cell r="Z372">
            <v>8</v>
          </cell>
          <cell r="AA372">
            <v>8</v>
          </cell>
          <cell r="AB372">
            <v>8</v>
          </cell>
          <cell r="AC372">
            <v>8</v>
          </cell>
          <cell r="AD372">
            <v>8</v>
          </cell>
          <cell r="AE372">
            <v>8</v>
          </cell>
          <cell r="AF372" t="str">
            <v>Off</v>
          </cell>
          <cell r="AG372">
            <v>8</v>
          </cell>
          <cell r="AH372" t="str">
            <v>Po</v>
          </cell>
          <cell r="AI372">
            <v>8</v>
          </cell>
          <cell r="AJ372">
            <v>8</v>
          </cell>
          <cell r="AK372">
            <v>25</v>
          </cell>
          <cell r="AL372">
            <v>0</v>
          </cell>
          <cell r="AM372">
            <v>4</v>
          </cell>
          <cell r="AN372">
            <v>0</v>
          </cell>
          <cell r="AO372">
            <v>0</v>
          </cell>
          <cell r="AP372">
            <v>0</v>
          </cell>
          <cell r="AQ372">
            <v>0</v>
          </cell>
          <cell r="AR372">
            <v>0</v>
          </cell>
          <cell r="AS372">
            <v>1</v>
          </cell>
          <cell r="AT372">
            <v>0</v>
          </cell>
          <cell r="AU372">
            <v>25</v>
          </cell>
          <cell r="AV372" t="e">
            <v>#REF!</v>
          </cell>
          <cell r="AW372">
            <v>0</v>
          </cell>
          <cell r="BZ372">
            <v>0</v>
          </cell>
          <cell r="CA372">
            <v>0</v>
          </cell>
          <cell r="CE372">
            <v>0</v>
          </cell>
          <cell r="CF372">
            <v>25</v>
          </cell>
          <cell r="CG372" t="b">
            <v>1</v>
          </cell>
          <cell r="CH372">
            <v>0</v>
          </cell>
          <cell r="CI372">
            <v>200</v>
          </cell>
          <cell r="CJ372">
            <v>0</v>
          </cell>
          <cell r="CK372" t="str">
            <v>HTQ HỒ CHÍ MINH</v>
          </cell>
          <cell r="CM372">
            <v>0</v>
          </cell>
          <cell r="CN372">
            <v>0</v>
          </cell>
          <cell r="CO372">
            <v>200</v>
          </cell>
          <cell r="CP372">
            <v>0</v>
          </cell>
        </row>
        <row r="373">
          <cell r="F373" t="str">
            <v>OT</v>
          </cell>
          <cell r="AT373">
            <v>0</v>
          </cell>
          <cell r="AV373" t="e">
            <v>#REF!</v>
          </cell>
          <cell r="AW373">
            <v>0</v>
          </cell>
          <cell r="CK373" t="e">
            <v>#N/A</v>
          </cell>
        </row>
        <row r="374">
          <cell r="B374" t="str">
            <v>EQQ102164</v>
          </cell>
          <cell r="C374" t="str">
            <v>BÙI ĐỨC THIỆN PHÚC</v>
          </cell>
          <cell r="D374" t="str">
            <v>Partime</v>
          </cell>
          <cell r="E374" t="str">
            <v>NHÂN VIÊN BÁN HÀNG</v>
          </cell>
          <cell r="F374" t="str">
            <v>Giờ LV</v>
          </cell>
          <cell r="G374">
            <v>8</v>
          </cell>
          <cell r="H374">
            <v>8</v>
          </cell>
          <cell r="I374">
            <v>8</v>
          </cell>
          <cell r="J374">
            <v>8</v>
          </cell>
          <cell r="K374">
            <v>8</v>
          </cell>
          <cell r="L374">
            <v>8</v>
          </cell>
          <cell r="M374">
            <v>8</v>
          </cell>
          <cell r="N374">
            <v>8</v>
          </cell>
          <cell r="O374" t="str">
            <v>Off</v>
          </cell>
          <cell r="P374">
            <v>8</v>
          </cell>
          <cell r="Q374">
            <v>8</v>
          </cell>
          <cell r="R374">
            <v>8</v>
          </cell>
          <cell r="S374">
            <v>8</v>
          </cell>
          <cell r="T374" t="str">
            <v>Off</v>
          </cell>
          <cell r="U374">
            <v>8</v>
          </cell>
          <cell r="V374">
            <v>8</v>
          </cell>
          <cell r="W374">
            <v>8</v>
          </cell>
          <cell r="X374">
            <v>8</v>
          </cell>
          <cell r="Y374">
            <v>8</v>
          </cell>
          <cell r="Z374">
            <v>8</v>
          </cell>
          <cell r="AA374">
            <v>8</v>
          </cell>
          <cell r="AB374">
            <v>8</v>
          </cell>
          <cell r="AC374">
            <v>8</v>
          </cell>
          <cell r="AD374" t="str">
            <v>Off</v>
          </cell>
          <cell r="AE374">
            <v>8</v>
          </cell>
          <cell r="AF374">
            <v>8</v>
          </cell>
          <cell r="AG374">
            <v>8</v>
          </cell>
          <cell r="AH374">
            <v>8</v>
          </cell>
          <cell r="AI374">
            <v>8</v>
          </cell>
          <cell r="AJ374" t="str">
            <v>Off</v>
          </cell>
          <cell r="AK374">
            <v>26</v>
          </cell>
          <cell r="AL374">
            <v>0</v>
          </cell>
          <cell r="AM374">
            <v>4</v>
          </cell>
          <cell r="AN374">
            <v>0</v>
          </cell>
          <cell r="AO374">
            <v>0</v>
          </cell>
          <cell r="AP374">
            <v>0</v>
          </cell>
          <cell r="AQ374">
            <v>0</v>
          </cell>
          <cell r="AR374">
            <v>0</v>
          </cell>
          <cell r="AS374">
            <v>0</v>
          </cell>
          <cell r="AT374">
            <v>0</v>
          </cell>
          <cell r="AU374">
            <v>26</v>
          </cell>
          <cell r="AV374" t="e">
            <v>#REF!</v>
          </cell>
          <cell r="AW374">
            <v>0</v>
          </cell>
          <cell r="BZ374">
            <v>0</v>
          </cell>
          <cell r="CA374">
            <v>0</v>
          </cell>
          <cell r="CE374">
            <v>0</v>
          </cell>
          <cell r="CF374">
            <v>26</v>
          </cell>
          <cell r="CG374" t="b">
            <v>1</v>
          </cell>
          <cell r="CH374">
            <v>0</v>
          </cell>
          <cell r="CI374">
            <v>208</v>
          </cell>
          <cell r="CJ374">
            <v>0</v>
          </cell>
          <cell r="CK374" t="str">
            <v>HTQ HỒ CHÍ MINH</v>
          </cell>
          <cell r="CM374">
            <v>0</v>
          </cell>
          <cell r="CN374">
            <v>0</v>
          </cell>
          <cell r="CO374">
            <v>208</v>
          </cell>
          <cell r="CP374">
            <v>0</v>
          </cell>
        </row>
        <row r="375">
          <cell r="F375" t="str">
            <v>OT</v>
          </cell>
          <cell r="AT375">
            <v>0</v>
          </cell>
          <cell r="AV375" t="e">
            <v>#REF!</v>
          </cell>
          <cell r="AW375">
            <v>0</v>
          </cell>
          <cell r="CK375" t="e">
            <v>#N/A</v>
          </cell>
        </row>
        <row r="376">
          <cell r="B376" t="str">
            <v>EQQ102321</v>
          </cell>
          <cell r="C376" t="str">
            <v>LÊ THỊ VĨNH LONG</v>
          </cell>
          <cell r="D376" t="str">
            <v>Partime</v>
          </cell>
          <cell r="E376" t="str">
            <v>NHÂN VIÊN PHỤC VỤ</v>
          </cell>
          <cell r="F376" t="str">
            <v>Giờ LV</v>
          </cell>
          <cell r="G376">
            <v>8</v>
          </cell>
          <cell r="H376" t="str">
            <v>Off</v>
          </cell>
          <cell r="I376">
            <v>7</v>
          </cell>
          <cell r="J376">
            <v>8</v>
          </cell>
          <cell r="K376">
            <v>8</v>
          </cell>
          <cell r="L376">
            <v>8</v>
          </cell>
          <cell r="M376">
            <v>8</v>
          </cell>
          <cell r="N376">
            <v>8</v>
          </cell>
          <cell r="O376">
            <v>8</v>
          </cell>
          <cell r="P376">
            <v>8</v>
          </cell>
          <cell r="Q376" t="str">
            <v>Off</v>
          </cell>
          <cell r="R376">
            <v>8</v>
          </cell>
          <cell r="S376" t="str">
            <v>Off</v>
          </cell>
          <cell r="T376" t="str">
            <v>Po</v>
          </cell>
          <cell r="U376" t="str">
            <v>Po</v>
          </cell>
          <cell r="V376" t="str">
            <v>Po</v>
          </cell>
          <cell r="W376">
            <v>8</v>
          </cell>
          <cell r="X376">
            <v>8</v>
          </cell>
          <cell r="Y376">
            <v>8</v>
          </cell>
          <cell r="Z376">
            <v>8</v>
          </cell>
          <cell r="AA376">
            <v>8</v>
          </cell>
          <cell r="AB376" t="str">
            <v>Off</v>
          </cell>
          <cell r="AC376">
            <v>8</v>
          </cell>
          <cell r="AD376">
            <v>8</v>
          </cell>
          <cell r="AE376">
            <v>5</v>
          </cell>
          <cell r="AF376">
            <v>8</v>
          </cell>
          <cell r="AG376">
            <v>8</v>
          </cell>
          <cell r="AH376">
            <v>5</v>
          </cell>
          <cell r="AI376">
            <v>8</v>
          </cell>
          <cell r="AJ376">
            <v>5</v>
          </cell>
          <cell r="AK376">
            <v>21.75</v>
          </cell>
          <cell r="AL376">
            <v>0</v>
          </cell>
          <cell r="AM376">
            <v>4</v>
          </cell>
          <cell r="AN376">
            <v>0</v>
          </cell>
          <cell r="AO376">
            <v>0</v>
          </cell>
          <cell r="AP376">
            <v>0</v>
          </cell>
          <cell r="AQ376">
            <v>0</v>
          </cell>
          <cell r="AR376">
            <v>0</v>
          </cell>
          <cell r="AS376">
            <v>3</v>
          </cell>
          <cell r="AT376">
            <v>0</v>
          </cell>
          <cell r="AU376">
            <v>21.75</v>
          </cell>
          <cell r="AV376" t="e">
            <v>#REF!</v>
          </cell>
          <cell r="AW376">
            <v>0</v>
          </cell>
          <cell r="BZ376">
            <v>0</v>
          </cell>
          <cell r="CA376">
            <v>0</v>
          </cell>
          <cell r="CE376">
            <v>0</v>
          </cell>
          <cell r="CF376">
            <v>21.75</v>
          </cell>
          <cell r="CG376" t="b">
            <v>1</v>
          </cell>
          <cell r="CH376">
            <v>0</v>
          </cell>
          <cell r="CI376">
            <v>174</v>
          </cell>
          <cell r="CJ376">
            <v>0</v>
          </cell>
          <cell r="CK376" t="str">
            <v>HTQ HỒ CHÍ MINH</v>
          </cell>
          <cell r="CM376">
            <v>0</v>
          </cell>
          <cell r="CN376">
            <v>0</v>
          </cell>
          <cell r="CO376">
            <v>174</v>
          </cell>
          <cell r="CP376">
            <v>0</v>
          </cell>
        </row>
        <row r="377">
          <cell r="F377" t="str">
            <v>OT</v>
          </cell>
          <cell r="AT377">
            <v>0</v>
          </cell>
          <cell r="AV377" t="e">
            <v>#REF!</v>
          </cell>
          <cell r="AW377">
            <v>0</v>
          </cell>
          <cell r="CK377" t="e">
            <v>#N/A</v>
          </cell>
        </row>
        <row r="378">
          <cell r="B378" t="str">
            <v>EQQ102493</v>
          </cell>
          <cell r="C378" t="str">
            <v>LÂM TẤN PHÁT</v>
          </cell>
          <cell r="D378" t="str">
            <v>Partime</v>
          </cell>
          <cell r="E378" t="str">
            <v>NHÂN VIÊN PHA CHẾ</v>
          </cell>
          <cell r="F378" t="str">
            <v>Giờ LV</v>
          </cell>
          <cell r="G378" t="str">
            <v>Off</v>
          </cell>
          <cell r="H378">
            <v>8</v>
          </cell>
          <cell r="I378">
            <v>8</v>
          </cell>
          <cell r="J378">
            <v>8</v>
          </cell>
          <cell r="K378">
            <v>8</v>
          </cell>
          <cell r="L378">
            <v>8</v>
          </cell>
          <cell r="M378">
            <v>8</v>
          </cell>
          <cell r="N378" t="str">
            <v>Off</v>
          </cell>
          <cell r="O378">
            <v>8</v>
          </cell>
          <cell r="P378">
            <v>8</v>
          </cell>
          <cell r="Q378">
            <v>8</v>
          </cell>
          <cell r="R378">
            <v>8</v>
          </cell>
          <cell r="S378">
            <v>8</v>
          </cell>
          <cell r="T378">
            <v>8</v>
          </cell>
          <cell r="U378">
            <v>8</v>
          </cell>
          <cell r="V378">
            <v>8</v>
          </cell>
          <cell r="W378" t="str">
            <v>Off</v>
          </cell>
          <cell r="X378">
            <v>8</v>
          </cell>
          <cell r="Y378">
            <v>8</v>
          </cell>
          <cell r="Z378">
            <v>8</v>
          </cell>
          <cell r="AA378">
            <v>8</v>
          </cell>
          <cell r="AB378">
            <v>8</v>
          </cell>
          <cell r="AC378" t="str">
            <v>Off</v>
          </cell>
          <cell r="AD378">
            <v>8</v>
          </cell>
          <cell r="AE378">
            <v>8</v>
          </cell>
          <cell r="AF378">
            <v>8</v>
          </cell>
          <cell r="AG378">
            <v>8</v>
          </cell>
          <cell r="AH378">
            <v>8</v>
          </cell>
          <cell r="AI378">
            <v>8</v>
          </cell>
          <cell r="AJ378">
            <v>8</v>
          </cell>
          <cell r="AK378">
            <v>26</v>
          </cell>
          <cell r="AL378">
            <v>0</v>
          </cell>
          <cell r="AM378">
            <v>4</v>
          </cell>
          <cell r="AN378">
            <v>0</v>
          </cell>
          <cell r="AO378">
            <v>0</v>
          </cell>
          <cell r="AP378">
            <v>0</v>
          </cell>
          <cell r="AQ378">
            <v>0</v>
          </cell>
          <cell r="AR378">
            <v>0</v>
          </cell>
          <cell r="AS378">
            <v>0</v>
          </cell>
          <cell r="AT378">
            <v>0</v>
          </cell>
          <cell r="AU378">
            <v>26</v>
          </cell>
          <cell r="AV378" t="e">
            <v>#REF!</v>
          </cell>
          <cell r="AW378">
            <v>0</v>
          </cell>
          <cell r="BZ378">
            <v>0</v>
          </cell>
          <cell r="CA378">
            <v>0</v>
          </cell>
          <cell r="CE378">
            <v>0</v>
          </cell>
          <cell r="CF378">
            <v>26</v>
          </cell>
          <cell r="CG378" t="b">
            <v>1</v>
          </cell>
          <cell r="CH378">
            <v>0</v>
          </cell>
          <cell r="CI378">
            <v>208</v>
          </cell>
          <cell r="CJ378">
            <v>0</v>
          </cell>
          <cell r="CK378" t="str">
            <v>HTQ HỒ CHÍ MINH</v>
          </cell>
          <cell r="CM378">
            <v>0</v>
          </cell>
          <cell r="CN378">
            <v>0</v>
          </cell>
          <cell r="CO378">
            <v>208</v>
          </cell>
          <cell r="CP378">
            <v>0</v>
          </cell>
        </row>
        <row r="379">
          <cell r="F379" t="str">
            <v>OT</v>
          </cell>
          <cell r="AT379">
            <v>0</v>
          </cell>
          <cell r="AV379" t="e">
            <v>#REF!</v>
          </cell>
          <cell r="AW379">
            <v>0</v>
          </cell>
          <cell r="CK379" t="e">
            <v>#N/A</v>
          </cell>
        </row>
        <row r="380">
          <cell r="B380" t="str">
            <v>EQQ102535</v>
          </cell>
          <cell r="C380" t="str">
            <v>TRẦN TRỌNG NGUYỄN</v>
          </cell>
          <cell r="D380" t="str">
            <v>Partime</v>
          </cell>
          <cell r="E380" t="str">
            <v>NHÂN VIÊN PHỤC VỤ</v>
          </cell>
          <cell r="F380" t="str">
            <v>Giờ LV</v>
          </cell>
          <cell r="G380">
            <v>8</v>
          </cell>
          <cell r="H380">
            <v>8</v>
          </cell>
          <cell r="I380">
            <v>8</v>
          </cell>
          <cell r="J380">
            <v>8</v>
          </cell>
          <cell r="K380">
            <v>8</v>
          </cell>
          <cell r="L380" t="str">
            <v>Off</v>
          </cell>
          <cell r="M380">
            <v>8</v>
          </cell>
          <cell r="N380">
            <v>8</v>
          </cell>
          <cell r="O380">
            <v>8</v>
          </cell>
          <cell r="P380">
            <v>8</v>
          </cell>
          <cell r="Q380">
            <v>8</v>
          </cell>
          <cell r="R380">
            <v>8</v>
          </cell>
          <cell r="S380">
            <v>8</v>
          </cell>
          <cell r="T380">
            <v>8</v>
          </cell>
          <cell r="U380">
            <v>8</v>
          </cell>
          <cell r="V380" t="str">
            <v>Off</v>
          </cell>
          <cell r="W380">
            <v>8</v>
          </cell>
          <cell r="X380">
            <v>8</v>
          </cell>
          <cell r="Y380">
            <v>8</v>
          </cell>
          <cell r="Z380">
            <v>8</v>
          </cell>
          <cell r="AA380">
            <v>8</v>
          </cell>
          <cell r="AB380">
            <v>8</v>
          </cell>
          <cell r="AC380">
            <v>8</v>
          </cell>
          <cell r="AD380">
            <v>8</v>
          </cell>
          <cell r="AE380" t="str">
            <v>Off</v>
          </cell>
          <cell r="AF380">
            <v>8</v>
          </cell>
          <cell r="AG380">
            <v>8</v>
          </cell>
          <cell r="AH380" t="str">
            <v>Off</v>
          </cell>
          <cell r="AI380">
            <v>8</v>
          </cell>
          <cell r="AJ380">
            <v>8</v>
          </cell>
          <cell r="AK380">
            <v>26</v>
          </cell>
          <cell r="AL380">
            <v>0</v>
          </cell>
          <cell r="AM380">
            <v>4</v>
          </cell>
          <cell r="AN380">
            <v>0</v>
          </cell>
          <cell r="AO380">
            <v>0</v>
          </cell>
          <cell r="AP380">
            <v>0</v>
          </cell>
          <cell r="AQ380">
            <v>0</v>
          </cell>
          <cell r="AR380">
            <v>0</v>
          </cell>
          <cell r="AS380">
            <v>0</v>
          </cell>
          <cell r="AT380">
            <v>0</v>
          </cell>
          <cell r="AU380">
            <v>26</v>
          </cell>
          <cell r="AV380" t="e">
            <v>#REF!</v>
          </cell>
          <cell r="AW380">
            <v>0</v>
          </cell>
          <cell r="BZ380">
            <v>0</v>
          </cell>
          <cell r="CA380">
            <v>0</v>
          </cell>
          <cell r="CE380">
            <v>0</v>
          </cell>
          <cell r="CF380">
            <v>26</v>
          </cell>
          <cell r="CG380" t="b">
            <v>1</v>
          </cell>
          <cell r="CH380">
            <v>0</v>
          </cell>
          <cell r="CI380">
            <v>208</v>
          </cell>
          <cell r="CJ380">
            <v>0</v>
          </cell>
          <cell r="CK380" t="str">
            <v>HTQ HỒ CHÍ MINH</v>
          </cell>
          <cell r="CM380">
            <v>0</v>
          </cell>
          <cell r="CN380">
            <v>0</v>
          </cell>
          <cell r="CO380">
            <v>208</v>
          </cell>
          <cell r="CP380">
            <v>0</v>
          </cell>
        </row>
        <row r="381">
          <cell r="F381" t="str">
            <v>OT</v>
          </cell>
          <cell r="AT381">
            <v>0</v>
          </cell>
          <cell r="AV381" t="e">
            <v>#REF!</v>
          </cell>
          <cell r="AW381">
            <v>0</v>
          </cell>
          <cell r="CK381" t="e">
            <v>#N/A</v>
          </cell>
        </row>
        <row r="382">
          <cell r="B382" t="str">
            <v>EQQ102594</v>
          </cell>
          <cell r="C382" t="str">
            <v>NGUYỄN HÒA TÂM</v>
          </cell>
          <cell r="D382" t="str">
            <v>Partime</v>
          </cell>
          <cell r="E382" t="str">
            <v>NHÂN VIÊN PHỤC VỤ</v>
          </cell>
          <cell r="F382" t="str">
            <v>Giờ LV</v>
          </cell>
          <cell r="G382">
            <v>8</v>
          </cell>
          <cell r="H382">
            <v>8</v>
          </cell>
          <cell r="I382">
            <v>8</v>
          </cell>
          <cell r="J382" t="str">
            <v>Off</v>
          </cell>
          <cell r="K382">
            <v>8</v>
          </cell>
          <cell r="L382">
            <v>8</v>
          </cell>
          <cell r="M382">
            <v>8</v>
          </cell>
          <cell r="N382">
            <v>7</v>
          </cell>
          <cell r="O382">
            <v>8</v>
          </cell>
          <cell r="P382">
            <v>8</v>
          </cell>
          <cell r="Q382">
            <v>8</v>
          </cell>
          <cell r="R382" t="str">
            <v>Off</v>
          </cell>
          <cell r="S382" t="str">
            <v>Off</v>
          </cell>
          <cell r="T382">
            <v>8</v>
          </cell>
          <cell r="U382">
            <v>8</v>
          </cell>
          <cell r="V382">
            <v>8</v>
          </cell>
          <cell r="W382">
            <v>8</v>
          </cell>
          <cell r="X382">
            <v>8</v>
          </cell>
          <cell r="Y382">
            <v>8</v>
          </cell>
          <cell r="Z382">
            <v>8</v>
          </cell>
          <cell r="AA382">
            <v>8</v>
          </cell>
          <cell r="AB382" t="str">
            <v>Off</v>
          </cell>
          <cell r="AC382">
            <v>8</v>
          </cell>
          <cell r="AD382">
            <v>8</v>
          </cell>
          <cell r="AE382">
            <v>8</v>
          </cell>
          <cell r="AF382">
            <v>8</v>
          </cell>
          <cell r="AG382" t="str">
            <v>Oth8</v>
          </cell>
          <cell r="AH382">
            <v>8</v>
          </cell>
          <cell r="AI382">
            <v>8</v>
          </cell>
          <cell r="AJ382">
            <v>8</v>
          </cell>
          <cell r="AK382">
            <v>24.875</v>
          </cell>
          <cell r="AL382">
            <v>0.375</v>
          </cell>
          <cell r="AM382">
            <v>4</v>
          </cell>
          <cell r="AN382">
            <v>0</v>
          </cell>
          <cell r="AO382">
            <v>0</v>
          </cell>
          <cell r="AP382">
            <v>0</v>
          </cell>
          <cell r="AQ382">
            <v>0</v>
          </cell>
          <cell r="AR382">
            <v>0</v>
          </cell>
          <cell r="AS382">
            <v>0</v>
          </cell>
          <cell r="AT382">
            <v>1</v>
          </cell>
          <cell r="AU382">
            <v>26.25</v>
          </cell>
          <cell r="AV382" t="e">
            <v>#REF!</v>
          </cell>
          <cell r="AW382">
            <v>0</v>
          </cell>
          <cell r="BZ382">
            <v>0</v>
          </cell>
          <cell r="CA382">
            <v>0</v>
          </cell>
          <cell r="CE382">
            <v>0</v>
          </cell>
          <cell r="CF382">
            <v>26.25</v>
          </cell>
          <cell r="CG382" t="b">
            <v>1</v>
          </cell>
          <cell r="CH382">
            <v>0</v>
          </cell>
          <cell r="CI382">
            <v>210</v>
          </cell>
          <cell r="CJ382">
            <v>0</v>
          </cell>
          <cell r="CK382" t="str">
            <v>HTQ HỒ CHÍ MINH</v>
          </cell>
          <cell r="CM382">
            <v>0</v>
          </cell>
          <cell r="CN382">
            <v>0</v>
          </cell>
          <cell r="CO382">
            <v>210</v>
          </cell>
          <cell r="CP382">
            <v>0</v>
          </cell>
        </row>
        <row r="383">
          <cell r="F383" t="str">
            <v>OT</v>
          </cell>
          <cell r="H383">
            <v>3</v>
          </cell>
          <cell r="AT383">
            <v>0</v>
          </cell>
          <cell r="AV383" t="e">
            <v>#REF!</v>
          </cell>
          <cell r="AW383">
            <v>0</v>
          </cell>
          <cell r="CK383" t="e">
            <v>#N/A</v>
          </cell>
        </row>
        <row r="384">
          <cell r="B384" t="str">
            <v>EQQ102621</v>
          </cell>
          <cell r="C384" t="str">
            <v>LÊ RY NA</v>
          </cell>
          <cell r="D384" t="str">
            <v>Partime</v>
          </cell>
          <cell r="E384" t="str">
            <v>NHÂN VIÊN PHỤC VỤ</v>
          </cell>
          <cell r="F384" t="str">
            <v>Giờ LV</v>
          </cell>
          <cell r="G384" t="str">
            <v>Off</v>
          </cell>
          <cell r="H384">
            <v>8</v>
          </cell>
          <cell r="I384">
            <v>8</v>
          </cell>
          <cell r="J384">
            <v>8</v>
          </cell>
          <cell r="K384">
            <v>8</v>
          </cell>
          <cell r="L384">
            <v>8</v>
          </cell>
          <cell r="M384">
            <v>6</v>
          </cell>
          <cell r="N384" t="str">
            <v>Off</v>
          </cell>
          <cell r="O384" t="str">
            <v>Off</v>
          </cell>
          <cell r="P384" t="str">
            <v>Off</v>
          </cell>
          <cell r="Q384">
            <v>8</v>
          </cell>
          <cell r="R384">
            <v>8</v>
          </cell>
          <cell r="S384">
            <v>8</v>
          </cell>
          <cell r="T384">
            <v>8</v>
          </cell>
          <cell r="U384">
            <v>8</v>
          </cell>
          <cell r="V384">
            <v>8</v>
          </cell>
          <cell r="W384">
            <v>8</v>
          </cell>
          <cell r="X384">
            <v>8</v>
          </cell>
          <cell r="Y384">
            <v>8</v>
          </cell>
          <cell r="Z384">
            <v>8</v>
          </cell>
          <cell r="AA384">
            <v>8</v>
          </cell>
          <cell r="AB384">
            <v>8</v>
          </cell>
          <cell r="AC384">
            <v>8</v>
          </cell>
          <cell r="AD384">
            <v>8</v>
          </cell>
          <cell r="AE384">
            <v>8</v>
          </cell>
          <cell r="AF384">
            <v>8</v>
          </cell>
          <cell r="AG384">
            <v>8</v>
          </cell>
          <cell r="AH384">
            <v>8</v>
          </cell>
          <cell r="AI384">
            <v>8</v>
          </cell>
          <cell r="AJ384">
            <v>8</v>
          </cell>
          <cell r="AK384">
            <v>25.75</v>
          </cell>
          <cell r="AL384">
            <v>0.5</v>
          </cell>
          <cell r="AM384">
            <v>4</v>
          </cell>
          <cell r="AN384">
            <v>0</v>
          </cell>
          <cell r="AO384">
            <v>0</v>
          </cell>
          <cell r="AP384">
            <v>0</v>
          </cell>
          <cell r="AQ384">
            <v>0</v>
          </cell>
          <cell r="AR384">
            <v>0</v>
          </cell>
          <cell r="AS384">
            <v>0</v>
          </cell>
          <cell r="AT384">
            <v>0</v>
          </cell>
          <cell r="AU384">
            <v>26.25</v>
          </cell>
          <cell r="AV384" t="e">
            <v>#REF!</v>
          </cell>
          <cell r="AW384">
            <v>0</v>
          </cell>
          <cell r="BZ384">
            <v>0</v>
          </cell>
          <cell r="CA384">
            <v>0</v>
          </cell>
          <cell r="CE384">
            <v>0</v>
          </cell>
          <cell r="CF384">
            <v>26.25</v>
          </cell>
          <cell r="CG384" t="b">
            <v>1</v>
          </cell>
          <cell r="CH384">
            <v>0</v>
          </cell>
          <cell r="CI384">
            <v>210</v>
          </cell>
          <cell r="CJ384">
            <v>0</v>
          </cell>
          <cell r="CK384" t="str">
            <v>HTQ HỒ CHÍ MINH</v>
          </cell>
          <cell r="CM384">
            <v>0</v>
          </cell>
          <cell r="CN384">
            <v>0</v>
          </cell>
          <cell r="CO384">
            <v>210</v>
          </cell>
          <cell r="CP384">
            <v>0</v>
          </cell>
        </row>
        <row r="385">
          <cell r="F385" t="str">
            <v>OT</v>
          </cell>
          <cell r="Q385">
            <v>4</v>
          </cell>
          <cell r="AT385">
            <v>0</v>
          </cell>
          <cell r="AV385" t="e">
            <v>#REF!</v>
          </cell>
          <cell r="AW385">
            <v>0</v>
          </cell>
          <cell r="CK385" t="e">
            <v>#N/A</v>
          </cell>
        </row>
        <row r="386">
          <cell r="B386" t="str">
            <v>EQQ102641</v>
          </cell>
          <cell r="C386" t="str">
            <v>NGUYỄN THỊ NGỌC THẢO</v>
          </cell>
          <cell r="D386" t="str">
            <v>Partime</v>
          </cell>
          <cell r="E386" t="str">
            <v>NHÂN VIÊN THU NGÂN</v>
          </cell>
          <cell r="F386" t="str">
            <v>Giờ LV</v>
          </cell>
          <cell r="G386">
            <v>8</v>
          </cell>
          <cell r="H386">
            <v>8</v>
          </cell>
          <cell r="I386">
            <v>8</v>
          </cell>
          <cell r="J386" t="str">
            <v>Off</v>
          </cell>
          <cell r="K386">
            <v>8</v>
          </cell>
          <cell r="L386">
            <v>5</v>
          </cell>
          <cell r="M386" t="str">
            <v>Off</v>
          </cell>
          <cell r="N386">
            <v>6</v>
          </cell>
          <cell r="O386">
            <v>8</v>
          </cell>
          <cell r="P386">
            <v>8</v>
          </cell>
          <cell r="Q386">
            <v>8</v>
          </cell>
          <cell r="R386">
            <v>8</v>
          </cell>
          <cell r="S386">
            <v>8</v>
          </cell>
          <cell r="T386">
            <v>8</v>
          </cell>
          <cell r="U386">
            <v>8</v>
          </cell>
          <cell r="V386">
            <v>8</v>
          </cell>
          <cell r="W386" t="str">
            <v>Off</v>
          </cell>
          <cell r="X386">
            <v>8</v>
          </cell>
          <cell r="Y386">
            <v>8</v>
          </cell>
          <cell r="Z386">
            <v>8</v>
          </cell>
          <cell r="AA386">
            <v>8</v>
          </cell>
          <cell r="AB386">
            <v>8</v>
          </cell>
          <cell r="AC386" t="str">
            <v>Off</v>
          </cell>
          <cell r="AD386">
            <v>8</v>
          </cell>
          <cell r="AE386">
            <v>8</v>
          </cell>
          <cell r="AF386">
            <v>8</v>
          </cell>
          <cell r="AG386">
            <v>8</v>
          </cell>
          <cell r="AH386">
            <v>8</v>
          </cell>
          <cell r="AI386">
            <v>8</v>
          </cell>
          <cell r="AJ386">
            <v>8</v>
          </cell>
          <cell r="AK386">
            <v>25.375</v>
          </cell>
          <cell r="AL386">
            <v>0</v>
          </cell>
          <cell r="AM386">
            <v>4</v>
          </cell>
          <cell r="AN386">
            <v>0</v>
          </cell>
          <cell r="AO386">
            <v>0</v>
          </cell>
          <cell r="AP386">
            <v>0</v>
          </cell>
          <cell r="AQ386">
            <v>0</v>
          </cell>
          <cell r="AR386">
            <v>0</v>
          </cell>
          <cell r="AS386">
            <v>0</v>
          </cell>
          <cell r="AT386">
            <v>0</v>
          </cell>
          <cell r="AU386">
            <v>25.375</v>
          </cell>
          <cell r="AV386" t="e">
            <v>#REF!</v>
          </cell>
          <cell r="AW386">
            <v>0</v>
          </cell>
          <cell r="BZ386">
            <v>0</v>
          </cell>
          <cell r="CA386">
            <v>0</v>
          </cell>
          <cell r="CE386">
            <v>0</v>
          </cell>
          <cell r="CF386">
            <v>25.375</v>
          </cell>
          <cell r="CG386" t="b">
            <v>1</v>
          </cell>
          <cell r="CH386">
            <v>0</v>
          </cell>
          <cell r="CI386">
            <v>203</v>
          </cell>
          <cell r="CJ386">
            <v>0</v>
          </cell>
          <cell r="CK386" t="str">
            <v>HTQ HỒ CHÍ MINH</v>
          </cell>
          <cell r="CM386">
            <v>0</v>
          </cell>
          <cell r="CN386">
            <v>0</v>
          </cell>
          <cell r="CO386">
            <v>203</v>
          </cell>
          <cell r="CP386">
            <v>0</v>
          </cell>
        </row>
        <row r="387">
          <cell r="F387" t="str">
            <v>OT</v>
          </cell>
          <cell r="AT387">
            <v>0</v>
          </cell>
          <cell r="AV387" t="e">
            <v>#REF!</v>
          </cell>
          <cell r="AW387">
            <v>0</v>
          </cell>
          <cell r="CK387" t="e">
            <v>#N/A</v>
          </cell>
        </row>
        <row r="388">
          <cell r="B388" t="str">
            <v>EQQ102649</v>
          </cell>
          <cell r="C388" t="str">
            <v>LƯƠNG THANH NHÀN</v>
          </cell>
          <cell r="D388" t="str">
            <v>Fulltime</v>
          </cell>
          <cell r="E388" t="str">
            <v>NHÂN VIÊN LỄ TÂN</v>
          </cell>
          <cell r="F388" t="str">
            <v>Giờ LV</v>
          </cell>
          <cell r="G388">
            <v>8</v>
          </cell>
          <cell r="H388">
            <v>8</v>
          </cell>
          <cell r="I388">
            <v>8</v>
          </cell>
          <cell r="J388">
            <v>8</v>
          </cell>
          <cell r="K388">
            <v>8</v>
          </cell>
          <cell r="L388">
            <v>8</v>
          </cell>
          <cell r="M388">
            <v>8</v>
          </cell>
          <cell r="N388">
            <v>8</v>
          </cell>
          <cell r="O388">
            <v>8</v>
          </cell>
          <cell r="P388">
            <v>8</v>
          </cell>
          <cell r="Q388" t="str">
            <v>Off</v>
          </cell>
          <cell r="R388">
            <v>8</v>
          </cell>
          <cell r="S388">
            <v>8</v>
          </cell>
          <cell r="T388">
            <v>8</v>
          </cell>
          <cell r="U388">
            <v>8</v>
          </cell>
          <cell r="V388">
            <v>8</v>
          </cell>
          <cell r="W388">
            <v>8</v>
          </cell>
          <cell r="X388">
            <v>8</v>
          </cell>
          <cell r="Y388" t="str">
            <v>Off</v>
          </cell>
          <cell r="Z388" t="str">
            <v>Off</v>
          </cell>
          <cell r="AA388">
            <v>8</v>
          </cell>
          <cell r="AB388">
            <v>8</v>
          </cell>
          <cell r="AC388">
            <v>8</v>
          </cell>
          <cell r="AD388">
            <v>8</v>
          </cell>
          <cell r="AE388">
            <v>8</v>
          </cell>
          <cell r="AF388">
            <v>8</v>
          </cell>
          <cell r="AG388">
            <v>8</v>
          </cell>
          <cell r="AH388" t="str">
            <v>Off</v>
          </cell>
          <cell r="AI388">
            <v>8</v>
          </cell>
          <cell r="AJ388">
            <v>8</v>
          </cell>
          <cell r="AK388">
            <v>26</v>
          </cell>
          <cell r="AL388">
            <v>0.375</v>
          </cell>
          <cell r="AM388">
            <v>4</v>
          </cell>
          <cell r="AN388">
            <v>0</v>
          </cell>
          <cell r="AO388">
            <v>0</v>
          </cell>
          <cell r="AP388">
            <v>0</v>
          </cell>
          <cell r="AQ388">
            <v>0</v>
          </cell>
          <cell r="AR388">
            <v>0</v>
          </cell>
          <cell r="AS388">
            <v>0</v>
          </cell>
          <cell r="AT388">
            <v>0</v>
          </cell>
          <cell r="AU388">
            <v>26.375</v>
          </cell>
          <cell r="AV388" t="e">
            <v>#REF!</v>
          </cell>
          <cell r="AW388">
            <v>0</v>
          </cell>
          <cell r="BZ388">
            <v>26</v>
          </cell>
          <cell r="CA388">
            <v>0</v>
          </cell>
          <cell r="CE388">
            <v>0</v>
          </cell>
          <cell r="CF388">
            <v>26.375</v>
          </cell>
          <cell r="CG388" t="b">
            <v>1</v>
          </cell>
          <cell r="CH388">
            <v>26</v>
          </cell>
          <cell r="CI388">
            <v>0</v>
          </cell>
          <cell r="CJ388">
            <v>3</v>
          </cell>
          <cell r="CK388" t="str">
            <v>HTQ HỒ CHÍ MINH</v>
          </cell>
          <cell r="CM388">
            <v>26</v>
          </cell>
          <cell r="CN388">
            <v>0</v>
          </cell>
          <cell r="CO388">
            <v>0</v>
          </cell>
          <cell r="CP388">
            <v>0</v>
          </cell>
        </row>
        <row r="389">
          <cell r="F389" t="str">
            <v>OT</v>
          </cell>
          <cell r="N389">
            <v>3</v>
          </cell>
          <cell r="AT389">
            <v>0</v>
          </cell>
          <cell r="AV389" t="e">
            <v>#REF!</v>
          </cell>
          <cell r="AW389">
            <v>0</v>
          </cell>
          <cell r="CK389" t="e">
            <v>#N/A</v>
          </cell>
        </row>
        <row r="390">
          <cell r="B390" t="str">
            <v>EQQ102650</v>
          </cell>
          <cell r="C390" t="str">
            <v>TRẦN NGỌC TRÂM ANH</v>
          </cell>
          <cell r="D390" t="str">
            <v>Partime</v>
          </cell>
          <cell r="E390" t="str">
            <v>NHÂN VIÊN BÁN HÀNG</v>
          </cell>
          <cell r="F390" t="str">
            <v>Giờ LV</v>
          </cell>
          <cell r="G390">
            <v>8</v>
          </cell>
          <cell r="H390" t="str">
            <v>Off</v>
          </cell>
          <cell r="I390">
            <v>8</v>
          </cell>
          <cell r="J390">
            <v>8</v>
          </cell>
          <cell r="K390">
            <v>8</v>
          </cell>
          <cell r="L390">
            <v>8</v>
          </cell>
          <cell r="M390">
            <v>8</v>
          </cell>
          <cell r="N390" t="str">
            <v>Off</v>
          </cell>
          <cell r="O390">
            <v>8</v>
          </cell>
          <cell r="P390">
            <v>8</v>
          </cell>
          <cell r="Q390">
            <v>8</v>
          </cell>
          <cell r="R390">
            <v>8</v>
          </cell>
          <cell r="S390">
            <v>8</v>
          </cell>
          <cell r="T390">
            <v>8</v>
          </cell>
          <cell r="U390" t="str">
            <v>Off</v>
          </cell>
          <cell r="V390">
            <v>8</v>
          </cell>
          <cell r="W390">
            <v>8</v>
          </cell>
          <cell r="X390">
            <v>8</v>
          </cell>
          <cell r="Y390">
            <v>8</v>
          </cell>
          <cell r="Z390">
            <v>8</v>
          </cell>
          <cell r="AA390">
            <v>8</v>
          </cell>
          <cell r="AB390" t="str">
            <v>Off</v>
          </cell>
          <cell r="AC390">
            <v>8</v>
          </cell>
          <cell r="AD390">
            <v>8</v>
          </cell>
          <cell r="AE390">
            <v>8</v>
          </cell>
          <cell r="AF390">
            <v>8</v>
          </cell>
          <cell r="AG390" t="str">
            <v>Po</v>
          </cell>
          <cell r="AH390">
            <v>8</v>
          </cell>
          <cell r="AI390">
            <v>8</v>
          </cell>
          <cell r="AJ390">
            <v>8</v>
          </cell>
          <cell r="AK390">
            <v>25</v>
          </cell>
          <cell r="AL390">
            <v>0.5</v>
          </cell>
          <cell r="AM390">
            <v>4</v>
          </cell>
          <cell r="AN390">
            <v>0</v>
          </cell>
          <cell r="AO390">
            <v>0</v>
          </cell>
          <cell r="AP390">
            <v>0</v>
          </cell>
          <cell r="AQ390">
            <v>0</v>
          </cell>
          <cell r="AR390">
            <v>0</v>
          </cell>
          <cell r="AS390">
            <v>1</v>
          </cell>
          <cell r="AT390">
            <v>0</v>
          </cell>
          <cell r="AU390">
            <v>25.5</v>
          </cell>
          <cell r="AV390" t="e">
            <v>#REF!</v>
          </cell>
          <cell r="AW390">
            <v>0</v>
          </cell>
          <cell r="BZ390">
            <v>0</v>
          </cell>
          <cell r="CA390">
            <v>0</v>
          </cell>
          <cell r="CE390">
            <v>0</v>
          </cell>
          <cell r="CF390">
            <v>25.5</v>
          </cell>
          <cell r="CG390" t="b">
            <v>1</v>
          </cell>
          <cell r="CH390">
            <v>0</v>
          </cell>
          <cell r="CI390">
            <v>204</v>
          </cell>
          <cell r="CJ390">
            <v>0</v>
          </cell>
          <cell r="CK390" t="str">
            <v>HTQ HỒ CHÍ MINH</v>
          </cell>
          <cell r="CM390">
            <v>0</v>
          </cell>
          <cell r="CN390">
            <v>0</v>
          </cell>
          <cell r="CO390">
            <v>204</v>
          </cell>
          <cell r="CP390">
            <v>0</v>
          </cell>
        </row>
        <row r="391">
          <cell r="F391" t="str">
            <v>OT</v>
          </cell>
          <cell r="V391">
            <v>4</v>
          </cell>
          <cell r="AT391">
            <v>0</v>
          </cell>
          <cell r="AV391" t="e">
            <v>#REF!</v>
          </cell>
          <cell r="AW391">
            <v>0</v>
          </cell>
          <cell r="CK391" t="e">
            <v>#N/A</v>
          </cell>
        </row>
        <row r="392">
          <cell r="B392" t="str">
            <v>EQQ102666</v>
          </cell>
          <cell r="C392" t="str">
            <v>DƯƠNG ĐỖ THOẠI NHI</v>
          </cell>
          <cell r="D392" t="str">
            <v>Fulltime</v>
          </cell>
          <cell r="E392" t="str">
            <v>NHÂN VIÊN LỄ TÂN</v>
          </cell>
          <cell r="F392" t="str">
            <v>Giờ LV</v>
          </cell>
          <cell r="G392">
            <v>8</v>
          </cell>
          <cell r="H392">
            <v>8</v>
          </cell>
          <cell r="I392">
            <v>8</v>
          </cell>
          <cell r="J392">
            <v>8</v>
          </cell>
          <cell r="K392">
            <v>8</v>
          </cell>
          <cell r="L392">
            <v>8</v>
          </cell>
          <cell r="M392" t="str">
            <v>Off</v>
          </cell>
          <cell r="N392">
            <v>8</v>
          </cell>
          <cell r="O392">
            <v>8</v>
          </cell>
          <cell r="P392">
            <v>8</v>
          </cell>
          <cell r="Q392">
            <v>8</v>
          </cell>
          <cell r="R392">
            <v>8</v>
          </cell>
          <cell r="S392">
            <v>8</v>
          </cell>
          <cell r="T392">
            <v>8</v>
          </cell>
          <cell r="U392">
            <v>8</v>
          </cell>
          <cell r="V392">
            <v>8</v>
          </cell>
          <cell r="W392" t="str">
            <v>Off</v>
          </cell>
          <cell r="X392" t="str">
            <v>Off</v>
          </cell>
          <cell r="Y392">
            <v>8</v>
          </cell>
          <cell r="Z392">
            <v>8</v>
          </cell>
          <cell r="AA392">
            <v>8</v>
          </cell>
          <cell r="AB392">
            <v>8</v>
          </cell>
          <cell r="AC392" t="str">
            <v>Off</v>
          </cell>
          <cell r="AD392">
            <v>8</v>
          </cell>
          <cell r="AE392">
            <v>8</v>
          </cell>
          <cell r="AF392">
            <v>8</v>
          </cell>
          <cell r="AG392">
            <v>8</v>
          </cell>
          <cell r="AH392">
            <v>8</v>
          </cell>
          <cell r="AI392">
            <v>8</v>
          </cell>
          <cell r="AJ392">
            <v>8</v>
          </cell>
          <cell r="AK392">
            <v>26</v>
          </cell>
          <cell r="AL392">
            <v>0.5</v>
          </cell>
          <cell r="AM392">
            <v>4</v>
          </cell>
          <cell r="AN392">
            <v>0</v>
          </cell>
          <cell r="AO392">
            <v>0</v>
          </cell>
          <cell r="AP392">
            <v>0</v>
          </cell>
          <cell r="AQ392">
            <v>0</v>
          </cell>
          <cell r="AR392">
            <v>0</v>
          </cell>
          <cell r="AS392">
            <v>0</v>
          </cell>
          <cell r="AT392">
            <v>0</v>
          </cell>
          <cell r="AU392">
            <v>26.5</v>
          </cell>
          <cell r="AV392" t="e">
            <v>#REF!</v>
          </cell>
          <cell r="AW392">
            <v>0</v>
          </cell>
          <cell r="BZ392">
            <v>26</v>
          </cell>
          <cell r="CA392">
            <v>0</v>
          </cell>
          <cell r="CE392">
            <v>0</v>
          </cell>
          <cell r="CF392">
            <v>26.5</v>
          </cell>
          <cell r="CG392" t="b">
            <v>1</v>
          </cell>
          <cell r="CH392">
            <v>26</v>
          </cell>
          <cell r="CI392">
            <v>0</v>
          </cell>
          <cell r="CJ392">
            <v>4</v>
          </cell>
          <cell r="CK392" t="str">
            <v>HTQ HỒ CHÍ MINH</v>
          </cell>
          <cell r="CM392">
            <v>26</v>
          </cell>
          <cell r="CN392">
            <v>0</v>
          </cell>
          <cell r="CO392">
            <v>0</v>
          </cell>
          <cell r="CP392">
            <v>0</v>
          </cell>
        </row>
        <row r="393">
          <cell r="F393" t="str">
            <v>OT</v>
          </cell>
          <cell r="Q393">
            <v>4</v>
          </cell>
          <cell r="AT393">
            <v>0</v>
          </cell>
          <cell r="AV393" t="e">
            <v>#REF!</v>
          </cell>
          <cell r="AW393">
            <v>0</v>
          </cell>
          <cell r="CK393" t="e">
            <v>#N/A</v>
          </cell>
        </row>
        <row r="394">
          <cell r="B394" t="str">
            <v>EQQ102676</v>
          </cell>
          <cell r="C394" t="str">
            <v>VÒNG TỪ MINH THƯ</v>
          </cell>
          <cell r="D394" t="str">
            <v>Partime</v>
          </cell>
          <cell r="E394" t="str">
            <v>NHÂN VIÊN PHỤC VỤ</v>
          </cell>
          <cell r="F394" t="str">
            <v>Giờ LV</v>
          </cell>
          <cell r="G394">
            <v>8</v>
          </cell>
          <cell r="H394">
            <v>8</v>
          </cell>
          <cell r="I394">
            <v>8</v>
          </cell>
          <cell r="J394">
            <v>8</v>
          </cell>
          <cell r="K394" t="str">
            <v>Off</v>
          </cell>
          <cell r="L394">
            <v>8</v>
          </cell>
          <cell r="M394">
            <v>8</v>
          </cell>
          <cell r="N394">
            <v>8</v>
          </cell>
          <cell r="O394">
            <v>8</v>
          </cell>
          <cell r="P394">
            <v>8</v>
          </cell>
          <cell r="Q394">
            <v>8</v>
          </cell>
          <cell r="R394">
            <v>8</v>
          </cell>
          <cell r="S394">
            <v>8</v>
          </cell>
          <cell r="T394">
            <v>8</v>
          </cell>
          <cell r="U394">
            <v>8</v>
          </cell>
          <cell r="V394">
            <v>8</v>
          </cell>
          <cell r="W394">
            <v>8</v>
          </cell>
          <cell r="X394" t="str">
            <v>Off</v>
          </cell>
          <cell r="Y394">
            <v>8</v>
          </cell>
          <cell r="Z394">
            <v>8</v>
          </cell>
          <cell r="AA394">
            <v>8</v>
          </cell>
          <cell r="AB394">
            <v>8</v>
          </cell>
          <cell r="AC394">
            <v>8</v>
          </cell>
          <cell r="AD394" t="str">
            <v>Off</v>
          </cell>
          <cell r="AE394">
            <v>8</v>
          </cell>
          <cell r="AF394">
            <v>8</v>
          </cell>
          <cell r="AG394">
            <v>8</v>
          </cell>
          <cell r="AH394">
            <v>8</v>
          </cell>
          <cell r="AI394">
            <v>8</v>
          </cell>
          <cell r="AJ394" t="str">
            <v>Off</v>
          </cell>
          <cell r="AK394">
            <v>26</v>
          </cell>
          <cell r="AL394">
            <v>0</v>
          </cell>
          <cell r="AM394">
            <v>4</v>
          </cell>
          <cell r="AN394">
            <v>0</v>
          </cell>
          <cell r="AO394">
            <v>0</v>
          </cell>
          <cell r="AP394">
            <v>0</v>
          </cell>
          <cell r="AQ394">
            <v>0</v>
          </cell>
          <cell r="AR394">
            <v>0</v>
          </cell>
          <cell r="AS394">
            <v>0</v>
          </cell>
          <cell r="AT394">
            <v>0</v>
          </cell>
          <cell r="AU394">
            <v>26</v>
          </cell>
          <cell r="AV394" t="e">
            <v>#REF!</v>
          </cell>
          <cell r="AW394">
            <v>0</v>
          </cell>
          <cell r="BZ394">
            <v>0</v>
          </cell>
          <cell r="CA394">
            <v>0</v>
          </cell>
          <cell r="CE394">
            <v>0</v>
          </cell>
          <cell r="CF394">
            <v>26</v>
          </cell>
          <cell r="CG394" t="b">
            <v>1</v>
          </cell>
          <cell r="CH394">
            <v>0</v>
          </cell>
          <cell r="CI394">
            <v>208</v>
          </cell>
          <cell r="CJ394">
            <v>0</v>
          </cell>
          <cell r="CK394" t="str">
            <v>HTQ HỒ CHÍ MINH</v>
          </cell>
          <cell r="CM394">
            <v>0</v>
          </cell>
          <cell r="CN394">
            <v>0</v>
          </cell>
          <cell r="CO394">
            <v>208</v>
          </cell>
          <cell r="CP394">
            <v>0</v>
          </cell>
        </row>
        <row r="395">
          <cell r="F395" t="str">
            <v>OT</v>
          </cell>
          <cell r="AT395">
            <v>0</v>
          </cell>
          <cell r="AV395" t="e">
            <v>#REF!</v>
          </cell>
          <cell r="AW395">
            <v>0</v>
          </cell>
          <cell r="CK395" t="e">
            <v>#N/A</v>
          </cell>
        </row>
        <row r="396">
          <cell r="B396" t="str">
            <v>EQQ102761</v>
          </cell>
          <cell r="C396" t="str">
            <v>DƯƠNG THỊ HỒNG SUYẾN</v>
          </cell>
          <cell r="D396" t="str">
            <v>Partime</v>
          </cell>
          <cell r="E396" t="str">
            <v>NHÂN VIÊN PHỤC VỤ</v>
          </cell>
          <cell r="F396" t="str">
            <v>Giờ LV</v>
          </cell>
          <cell r="G396">
            <v>8</v>
          </cell>
          <cell r="H396" t="str">
            <v>Off</v>
          </cell>
          <cell r="I396">
            <v>8</v>
          </cell>
          <cell r="J396">
            <v>8</v>
          </cell>
          <cell r="K396">
            <v>8</v>
          </cell>
          <cell r="L396">
            <v>8</v>
          </cell>
          <cell r="M396">
            <v>8</v>
          </cell>
          <cell r="N396">
            <v>8</v>
          </cell>
          <cell r="O396">
            <v>8</v>
          </cell>
          <cell r="P396">
            <v>8</v>
          </cell>
          <cell r="Q396">
            <v>8</v>
          </cell>
          <cell r="R396" t="str">
            <v>Off</v>
          </cell>
          <cell r="S396">
            <v>8</v>
          </cell>
          <cell r="T396">
            <v>8</v>
          </cell>
          <cell r="U396">
            <v>8</v>
          </cell>
          <cell r="V396">
            <v>8</v>
          </cell>
          <cell r="W396" t="str">
            <v>Off</v>
          </cell>
          <cell r="X396">
            <v>8</v>
          </cell>
          <cell r="Y396">
            <v>8</v>
          </cell>
          <cell r="Z396">
            <v>8</v>
          </cell>
          <cell r="AA396">
            <v>8</v>
          </cell>
          <cell r="AB396">
            <v>8</v>
          </cell>
          <cell r="AC396">
            <v>8</v>
          </cell>
          <cell r="AD396" t="str">
            <v>Off</v>
          </cell>
          <cell r="AE396">
            <v>8</v>
          </cell>
          <cell r="AF396">
            <v>8</v>
          </cell>
          <cell r="AG396">
            <v>8</v>
          </cell>
          <cell r="AH396">
            <v>8</v>
          </cell>
          <cell r="AI396" t="str">
            <v>Po</v>
          </cell>
          <cell r="AJ396">
            <v>8</v>
          </cell>
          <cell r="AK396">
            <v>25</v>
          </cell>
          <cell r="AL396">
            <v>0</v>
          </cell>
          <cell r="AM396">
            <v>4</v>
          </cell>
          <cell r="AN396">
            <v>0</v>
          </cell>
          <cell r="AO396">
            <v>0</v>
          </cell>
          <cell r="AP396">
            <v>0</v>
          </cell>
          <cell r="AQ396">
            <v>0</v>
          </cell>
          <cell r="AR396">
            <v>0</v>
          </cell>
          <cell r="AS396">
            <v>1</v>
          </cell>
          <cell r="AT396">
            <v>0</v>
          </cell>
          <cell r="AU396">
            <v>25</v>
          </cell>
          <cell r="AV396" t="e">
            <v>#REF!</v>
          </cell>
          <cell r="AW396">
            <v>0</v>
          </cell>
          <cell r="BZ396">
            <v>0</v>
          </cell>
          <cell r="CA396">
            <v>0</v>
          </cell>
          <cell r="CE396">
            <v>0</v>
          </cell>
          <cell r="CF396">
            <v>25</v>
          </cell>
          <cell r="CG396" t="b">
            <v>1</v>
          </cell>
          <cell r="CH396">
            <v>0</v>
          </cell>
          <cell r="CI396">
            <v>200</v>
          </cell>
          <cell r="CJ396">
            <v>0</v>
          </cell>
          <cell r="CK396" t="str">
            <v>HTQ HỒ CHÍ MINH</v>
          </cell>
          <cell r="CM396">
            <v>0</v>
          </cell>
          <cell r="CN396">
            <v>0</v>
          </cell>
          <cell r="CO396">
            <v>200</v>
          </cell>
          <cell r="CP396">
            <v>0</v>
          </cell>
        </row>
        <row r="397">
          <cell r="F397" t="str">
            <v>OT</v>
          </cell>
          <cell r="AT397">
            <v>0</v>
          </cell>
          <cell r="AV397" t="e">
            <v>#REF!</v>
          </cell>
          <cell r="AW397">
            <v>0</v>
          </cell>
          <cell r="CK397" t="e">
            <v>#N/A</v>
          </cell>
        </row>
        <row r="398">
          <cell r="B398" t="str">
            <v>EQQ102774</v>
          </cell>
          <cell r="C398" t="str">
            <v>HUỲNH KIM ĐẠT</v>
          </cell>
          <cell r="D398" t="str">
            <v>Partime</v>
          </cell>
          <cell r="E398" t="str">
            <v>NHÂN VIÊN PHỤC VỤ</v>
          </cell>
          <cell r="F398" t="str">
            <v>Giờ LV</v>
          </cell>
          <cell r="G398">
            <v>8</v>
          </cell>
          <cell r="H398">
            <v>8</v>
          </cell>
          <cell r="I398">
            <v>8</v>
          </cell>
          <cell r="J398">
            <v>8</v>
          </cell>
          <cell r="K398">
            <v>5</v>
          </cell>
          <cell r="L398">
            <v>8</v>
          </cell>
          <cell r="M398">
            <v>8</v>
          </cell>
          <cell r="N398" t="str">
            <v>Off</v>
          </cell>
          <cell r="O398">
            <v>8</v>
          </cell>
          <cell r="P398">
            <v>8</v>
          </cell>
          <cell r="Q398">
            <v>8</v>
          </cell>
          <cell r="R398">
            <v>8</v>
          </cell>
          <cell r="S398">
            <v>8</v>
          </cell>
          <cell r="T398">
            <v>8</v>
          </cell>
          <cell r="U398" t="str">
            <v>Off</v>
          </cell>
          <cell r="V398">
            <v>8</v>
          </cell>
          <cell r="W398">
            <v>8</v>
          </cell>
          <cell r="X398">
            <v>8</v>
          </cell>
          <cell r="Y398">
            <v>4</v>
          </cell>
          <cell r="Z398" t="str">
            <v>Off</v>
          </cell>
          <cell r="AA398">
            <v>8</v>
          </cell>
          <cell r="AB398">
            <v>8</v>
          </cell>
          <cell r="AC398">
            <v>8</v>
          </cell>
          <cell r="AD398">
            <v>8</v>
          </cell>
          <cell r="AE398">
            <v>3</v>
          </cell>
          <cell r="AF398" t="str">
            <v>Off</v>
          </cell>
          <cell r="AG398" t="str">
            <v>Po</v>
          </cell>
          <cell r="AH398" t="str">
            <v>Po</v>
          </cell>
          <cell r="AI398" t="str">
            <v>Po</v>
          </cell>
          <cell r="AJ398" t="str">
            <v>Po</v>
          </cell>
          <cell r="AK398">
            <v>20.5</v>
          </cell>
          <cell r="AL398">
            <v>0</v>
          </cell>
          <cell r="AM398">
            <v>4</v>
          </cell>
          <cell r="AN398">
            <v>0</v>
          </cell>
          <cell r="AO398">
            <v>0</v>
          </cell>
          <cell r="AP398">
            <v>0</v>
          </cell>
          <cell r="AQ398">
            <v>0</v>
          </cell>
          <cell r="AR398">
            <v>0</v>
          </cell>
          <cell r="AS398">
            <v>4</v>
          </cell>
          <cell r="AT398">
            <v>0</v>
          </cell>
          <cell r="AU398">
            <v>20.5</v>
          </cell>
          <cell r="AV398" t="e">
            <v>#REF!</v>
          </cell>
          <cell r="AW398">
            <v>0</v>
          </cell>
          <cell r="BZ398">
            <v>0</v>
          </cell>
          <cell r="CA398">
            <v>0</v>
          </cell>
          <cell r="CE398">
            <v>0</v>
          </cell>
          <cell r="CF398">
            <v>20.5</v>
          </cell>
          <cell r="CG398" t="b">
            <v>1</v>
          </cell>
          <cell r="CH398">
            <v>0</v>
          </cell>
          <cell r="CI398">
            <v>164</v>
          </cell>
          <cell r="CJ398">
            <v>0</v>
          </cell>
          <cell r="CK398" t="str">
            <v>HTQ HỒ CHÍ MINH</v>
          </cell>
          <cell r="CM398">
            <v>0</v>
          </cell>
          <cell r="CN398">
            <v>0</v>
          </cell>
          <cell r="CO398">
            <v>164</v>
          </cell>
          <cell r="CP398">
            <v>0</v>
          </cell>
        </row>
        <row r="399">
          <cell r="F399" t="str">
            <v>OT</v>
          </cell>
          <cell r="AT399">
            <v>0</v>
          </cell>
          <cell r="AV399" t="e">
            <v>#REF!</v>
          </cell>
          <cell r="AW399">
            <v>0</v>
          </cell>
          <cell r="CK399" t="e">
            <v>#N/A</v>
          </cell>
        </row>
        <row r="400">
          <cell r="B400" t="str">
            <v>EQQ102835</v>
          </cell>
          <cell r="C400" t="str">
            <v>LÊ VŨ THẾ AN</v>
          </cell>
          <cell r="D400" t="str">
            <v>Fulltime</v>
          </cell>
          <cell r="E400" t="str">
            <v>NHÂN VIÊN BẾP</v>
          </cell>
          <cell r="F400" t="str">
            <v>Giờ LV</v>
          </cell>
          <cell r="G400" t="str">
            <v>Off</v>
          </cell>
          <cell r="H400">
            <v>8</v>
          </cell>
          <cell r="I400">
            <v>8</v>
          </cell>
          <cell r="J400">
            <v>8</v>
          </cell>
          <cell r="K400">
            <v>8</v>
          </cell>
          <cell r="L400" t="str">
            <v>Off</v>
          </cell>
          <cell r="M400">
            <v>8</v>
          </cell>
          <cell r="N400">
            <v>8</v>
          </cell>
          <cell r="O400">
            <v>8</v>
          </cell>
          <cell r="P400">
            <v>8</v>
          </cell>
          <cell r="Q400">
            <v>8</v>
          </cell>
          <cell r="R400">
            <v>8</v>
          </cell>
          <cell r="S400">
            <v>8</v>
          </cell>
          <cell r="T400">
            <v>8</v>
          </cell>
          <cell r="U400">
            <v>8</v>
          </cell>
          <cell r="V400" t="str">
            <v>Off</v>
          </cell>
          <cell r="W400">
            <v>8</v>
          </cell>
          <cell r="X400">
            <v>8</v>
          </cell>
          <cell r="Y400">
            <v>8</v>
          </cell>
          <cell r="Z400">
            <v>8</v>
          </cell>
          <cell r="AA400" t="str">
            <v>Off</v>
          </cell>
          <cell r="AB400">
            <v>8</v>
          </cell>
          <cell r="AC400">
            <v>8</v>
          </cell>
          <cell r="AD400">
            <v>8</v>
          </cell>
          <cell r="AE400">
            <v>8</v>
          </cell>
          <cell r="AF400">
            <v>8</v>
          </cell>
          <cell r="AG400">
            <v>8</v>
          </cell>
          <cell r="AH400" t="str">
            <v>Po</v>
          </cell>
          <cell r="AI400">
            <v>8</v>
          </cell>
          <cell r="AJ400">
            <v>8</v>
          </cell>
          <cell r="AK400">
            <v>25</v>
          </cell>
          <cell r="AL400">
            <v>0</v>
          </cell>
          <cell r="AM400">
            <v>4</v>
          </cell>
          <cell r="AN400">
            <v>0</v>
          </cell>
          <cell r="AO400">
            <v>0</v>
          </cell>
          <cell r="AP400">
            <v>0</v>
          </cell>
          <cell r="AQ400">
            <v>0</v>
          </cell>
          <cell r="AR400">
            <v>0</v>
          </cell>
          <cell r="AS400">
            <v>1</v>
          </cell>
          <cell r="AT400">
            <v>0</v>
          </cell>
          <cell r="AU400">
            <v>25</v>
          </cell>
          <cell r="AV400" t="e">
            <v>#REF!</v>
          </cell>
          <cell r="AW400">
            <v>0</v>
          </cell>
          <cell r="BZ400">
            <v>25</v>
          </cell>
          <cell r="CA400">
            <v>0</v>
          </cell>
          <cell r="CE400">
            <v>0</v>
          </cell>
          <cell r="CF400">
            <v>25</v>
          </cell>
          <cell r="CG400" t="b">
            <v>1</v>
          </cell>
          <cell r="CH400">
            <v>25</v>
          </cell>
          <cell r="CI400">
            <v>0</v>
          </cell>
          <cell r="CJ400">
            <v>0</v>
          </cell>
          <cell r="CK400" t="str">
            <v>HTQ HỒ CHÍ MINH</v>
          </cell>
          <cell r="CM400">
            <v>25</v>
          </cell>
          <cell r="CN400">
            <v>0</v>
          </cell>
          <cell r="CO400">
            <v>0</v>
          </cell>
          <cell r="CP400">
            <v>0</v>
          </cell>
        </row>
        <row r="401">
          <cell r="F401" t="str">
            <v>OT</v>
          </cell>
          <cell r="AT401">
            <v>0</v>
          </cell>
          <cell r="AV401" t="e">
            <v>#REF!</v>
          </cell>
          <cell r="AW401">
            <v>0</v>
          </cell>
          <cell r="CK401" t="e">
            <v>#N/A</v>
          </cell>
        </row>
        <row r="402">
          <cell r="B402" t="str">
            <v>EQQ102857</v>
          </cell>
          <cell r="C402" t="str">
            <v>LÊ THỊ TUYẾT MINH</v>
          </cell>
          <cell r="D402" t="str">
            <v>Partime</v>
          </cell>
          <cell r="E402" t="str">
            <v>NHÂN VIÊN PHỤC VỤ</v>
          </cell>
          <cell r="F402" t="str">
            <v>Giờ LV</v>
          </cell>
          <cell r="G402">
            <v>8</v>
          </cell>
          <cell r="H402">
            <v>8</v>
          </cell>
          <cell r="I402" t="str">
            <v>Off</v>
          </cell>
          <cell r="J402">
            <v>8</v>
          </cell>
          <cell r="K402">
            <v>8</v>
          </cell>
          <cell r="L402" t="str">
            <v>Off</v>
          </cell>
          <cell r="M402">
            <v>8</v>
          </cell>
          <cell r="N402">
            <v>8</v>
          </cell>
          <cell r="O402">
            <v>8</v>
          </cell>
          <cell r="P402">
            <v>8</v>
          </cell>
          <cell r="Q402">
            <v>8</v>
          </cell>
          <cell r="R402">
            <v>8</v>
          </cell>
          <cell r="S402">
            <v>8</v>
          </cell>
          <cell r="T402">
            <v>8</v>
          </cell>
          <cell r="U402">
            <v>8</v>
          </cell>
          <cell r="V402">
            <v>8</v>
          </cell>
          <cell r="W402">
            <v>8</v>
          </cell>
          <cell r="X402">
            <v>8</v>
          </cell>
          <cell r="Y402">
            <v>8</v>
          </cell>
          <cell r="Z402">
            <v>8</v>
          </cell>
          <cell r="AA402">
            <v>8</v>
          </cell>
          <cell r="AB402">
            <v>8</v>
          </cell>
          <cell r="AC402">
            <v>8</v>
          </cell>
          <cell r="AD402">
            <v>8</v>
          </cell>
          <cell r="AE402" t="str">
            <v>Off</v>
          </cell>
          <cell r="AF402" t="str">
            <v>Off</v>
          </cell>
          <cell r="AG402">
            <v>8</v>
          </cell>
          <cell r="AH402">
            <v>8</v>
          </cell>
          <cell r="AI402">
            <v>8</v>
          </cell>
          <cell r="AJ402" t="str">
            <v>Po</v>
          </cell>
          <cell r="AK402">
            <v>25</v>
          </cell>
          <cell r="AL402">
            <v>0</v>
          </cell>
          <cell r="AM402">
            <v>4</v>
          </cell>
          <cell r="AN402">
            <v>0</v>
          </cell>
          <cell r="AO402">
            <v>0</v>
          </cell>
          <cell r="AP402">
            <v>0</v>
          </cell>
          <cell r="AQ402">
            <v>0</v>
          </cell>
          <cell r="AR402">
            <v>0</v>
          </cell>
          <cell r="AS402">
            <v>1</v>
          </cell>
          <cell r="AT402">
            <v>0</v>
          </cell>
          <cell r="AU402">
            <v>25</v>
          </cell>
          <cell r="AV402" t="e">
            <v>#REF!</v>
          </cell>
          <cell r="AW402">
            <v>0</v>
          </cell>
          <cell r="BZ402">
            <v>0</v>
          </cell>
          <cell r="CA402">
            <v>0</v>
          </cell>
          <cell r="CE402">
            <v>0</v>
          </cell>
          <cell r="CF402">
            <v>25</v>
          </cell>
          <cell r="CG402" t="b">
            <v>1</v>
          </cell>
          <cell r="CH402">
            <v>0</v>
          </cell>
          <cell r="CI402">
            <v>200</v>
          </cell>
          <cell r="CJ402">
            <v>0</v>
          </cell>
          <cell r="CK402" t="str">
            <v>HTQ HỒ CHÍ MINH</v>
          </cell>
          <cell r="CM402">
            <v>0</v>
          </cell>
          <cell r="CN402">
            <v>0</v>
          </cell>
          <cell r="CO402">
            <v>200</v>
          </cell>
          <cell r="CP402">
            <v>0</v>
          </cell>
        </row>
        <row r="403">
          <cell r="F403" t="str">
            <v>OT</v>
          </cell>
          <cell r="AT403">
            <v>0</v>
          </cell>
          <cell r="AV403" t="e">
            <v>#REF!</v>
          </cell>
          <cell r="AW403">
            <v>0</v>
          </cell>
          <cell r="CK403" t="e">
            <v>#N/A</v>
          </cell>
        </row>
        <row r="404">
          <cell r="B404" t="str">
            <v>EQQ102947</v>
          </cell>
          <cell r="C404" t="str">
            <v>VĂN THỊ HOÀI THƯƠNG</v>
          </cell>
          <cell r="D404" t="str">
            <v>Partime</v>
          </cell>
          <cell r="E404" t="str">
            <v>NHÂN VIÊN PHỤC VỤ</v>
          </cell>
          <cell r="F404" t="str">
            <v>Giờ LV</v>
          </cell>
          <cell r="G404" t="str">
            <v>Chưa Vào Làm</v>
          </cell>
          <cell r="AA404">
            <v>8</v>
          </cell>
          <cell r="AB404">
            <v>8</v>
          </cell>
          <cell r="AC404">
            <v>8</v>
          </cell>
          <cell r="AD404">
            <v>8</v>
          </cell>
          <cell r="AE404">
            <v>8</v>
          </cell>
          <cell r="AF404">
            <v>7</v>
          </cell>
          <cell r="AG404">
            <v>8</v>
          </cell>
          <cell r="AH404" t="str">
            <v>Off</v>
          </cell>
          <cell r="AI404">
            <v>8</v>
          </cell>
          <cell r="AJ404">
            <v>8</v>
          </cell>
          <cell r="AK404">
            <v>8.875</v>
          </cell>
          <cell r="AL404">
            <v>0</v>
          </cell>
          <cell r="AM404">
            <v>1</v>
          </cell>
          <cell r="AN404">
            <v>0</v>
          </cell>
          <cell r="AO404">
            <v>0</v>
          </cell>
          <cell r="AP404">
            <v>0</v>
          </cell>
          <cell r="AQ404">
            <v>0</v>
          </cell>
          <cell r="AR404">
            <v>0</v>
          </cell>
          <cell r="AS404">
            <v>0</v>
          </cell>
          <cell r="AT404">
            <v>0</v>
          </cell>
          <cell r="AU404">
            <v>8.875</v>
          </cell>
          <cell r="AV404" t="e">
            <v>#REF!</v>
          </cell>
          <cell r="AW404">
            <v>0</v>
          </cell>
          <cell r="BZ404">
            <v>0</v>
          </cell>
          <cell r="CA404">
            <v>0</v>
          </cell>
          <cell r="CE404">
            <v>0</v>
          </cell>
          <cell r="CF404">
            <v>8.875</v>
          </cell>
          <cell r="CG404" t="b">
            <v>1</v>
          </cell>
          <cell r="CH404">
            <v>0</v>
          </cell>
          <cell r="CI404">
            <v>71</v>
          </cell>
          <cell r="CJ404">
            <v>0</v>
          </cell>
          <cell r="CK404" t="str">
            <v>HTQ HỒ CHÍ MINH</v>
          </cell>
          <cell r="CM404">
            <v>0</v>
          </cell>
          <cell r="CN404">
            <v>0</v>
          </cell>
          <cell r="CO404">
            <v>71</v>
          </cell>
          <cell r="CP404">
            <v>0</v>
          </cell>
        </row>
        <row r="405">
          <cell r="F405" t="str">
            <v>OT</v>
          </cell>
          <cell r="AT405">
            <v>0</v>
          </cell>
          <cell r="AV405" t="e">
            <v>#REF!</v>
          </cell>
          <cell r="AW405">
            <v>0</v>
          </cell>
          <cell r="CK405" t="e">
            <v>#N/A</v>
          </cell>
        </row>
        <row r="406">
          <cell r="B406" t="str">
            <v>EQQ102892</v>
          </cell>
          <cell r="C406" t="str">
            <v>NGUYỄN KHẮC CHÍNH</v>
          </cell>
          <cell r="D406" t="str">
            <v>Partime</v>
          </cell>
          <cell r="E406" t="str">
            <v>NHÂN VIÊN PHỤC VỤ</v>
          </cell>
          <cell r="F406" t="str">
            <v>Giờ LV</v>
          </cell>
          <cell r="G406">
            <v>8</v>
          </cell>
          <cell r="H406">
            <v>8</v>
          </cell>
          <cell r="I406">
            <v>8</v>
          </cell>
          <cell r="J406">
            <v>8</v>
          </cell>
          <cell r="K406">
            <v>8</v>
          </cell>
          <cell r="L406">
            <v>8</v>
          </cell>
          <cell r="M406">
            <v>8</v>
          </cell>
          <cell r="N406">
            <v>8</v>
          </cell>
          <cell r="O406">
            <v>8</v>
          </cell>
          <cell r="P406">
            <v>8</v>
          </cell>
          <cell r="Q406">
            <v>8</v>
          </cell>
          <cell r="R406">
            <v>7</v>
          </cell>
          <cell r="S406">
            <v>7</v>
          </cell>
          <cell r="T406" t="str">
            <v>Off</v>
          </cell>
          <cell r="U406" t="str">
            <v>Off</v>
          </cell>
          <cell r="V406" t="str">
            <v>Off</v>
          </cell>
          <cell r="W406" t="str">
            <v>Po</v>
          </cell>
          <cell r="X406" t="str">
            <v>Po</v>
          </cell>
          <cell r="Y406" t="str">
            <v>Po</v>
          </cell>
          <cell r="Z406">
            <v>6</v>
          </cell>
          <cell r="AA406">
            <v>8</v>
          </cell>
          <cell r="AB406" t="str">
            <v>Off</v>
          </cell>
          <cell r="AC406">
            <v>8</v>
          </cell>
          <cell r="AD406">
            <v>8</v>
          </cell>
          <cell r="AE406">
            <v>8</v>
          </cell>
          <cell r="AF406">
            <v>8</v>
          </cell>
          <cell r="AG406">
            <v>8</v>
          </cell>
          <cell r="AH406">
            <v>8</v>
          </cell>
          <cell r="AI406">
            <v>8</v>
          </cell>
          <cell r="AJ406">
            <v>8</v>
          </cell>
          <cell r="AK406">
            <v>22.5</v>
          </cell>
          <cell r="AL406">
            <v>0</v>
          </cell>
          <cell r="AM406">
            <v>4</v>
          </cell>
          <cell r="AN406">
            <v>0</v>
          </cell>
          <cell r="AO406">
            <v>0</v>
          </cell>
          <cell r="AP406">
            <v>0</v>
          </cell>
          <cell r="AQ406">
            <v>0</v>
          </cell>
          <cell r="AR406">
            <v>0</v>
          </cell>
          <cell r="AS406">
            <v>3</v>
          </cell>
          <cell r="AT406">
            <v>0</v>
          </cell>
          <cell r="AU406">
            <v>22.5</v>
          </cell>
          <cell r="AV406" t="e">
            <v>#REF!</v>
          </cell>
          <cell r="AW406">
            <v>0</v>
          </cell>
          <cell r="BZ406">
            <v>0</v>
          </cell>
          <cell r="CA406">
            <v>0</v>
          </cell>
          <cell r="CE406">
            <v>0</v>
          </cell>
          <cell r="CF406">
            <v>22.5</v>
          </cell>
          <cell r="CG406" t="b">
            <v>1</v>
          </cell>
          <cell r="CH406">
            <v>0</v>
          </cell>
          <cell r="CI406">
            <v>180</v>
          </cell>
          <cell r="CJ406">
            <v>0</v>
          </cell>
          <cell r="CK406" t="str">
            <v>HTQ HỒ CHÍ MINH</v>
          </cell>
          <cell r="CM406">
            <v>0</v>
          </cell>
          <cell r="CN406">
            <v>0</v>
          </cell>
          <cell r="CO406">
            <v>180</v>
          </cell>
          <cell r="CP406">
            <v>0</v>
          </cell>
        </row>
        <row r="407">
          <cell r="F407" t="str">
            <v>OT</v>
          </cell>
          <cell r="AT407">
            <v>0</v>
          </cell>
          <cell r="AV407" t="e">
            <v>#REF!</v>
          </cell>
          <cell r="AW407">
            <v>0</v>
          </cell>
          <cell r="CK407" t="e">
            <v>#N/A</v>
          </cell>
        </row>
        <row r="408">
          <cell r="C408" t="str">
            <v>262 KHÁNH HỘI</v>
          </cell>
          <cell r="F408" t="str">
            <v>Giờ LV</v>
          </cell>
          <cell r="AK408">
            <v>0</v>
          </cell>
          <cell r="AL408">
            <v>0</v>
          </cell>
          <cell r="AM408">
            <v>0</v>
          </cell>
          <cell r="AN408">
            <v>0</v>
          </cell>
          <cell r="AO408">
            <v>0</v>
          </cell>
          <cell r="AP408">
            <v>0</v>
          </cell>
          <cell r="AQ408">
            <v>0</v>
          </cell>
          <cell r="AR408">
            <v>0</v>
          </cell>
          <cell r="AS408">
            <v>0</v>
          </cell>
          <cell r="AT408">
            <v>0</v>
          </cell>
          <cell r="AU408">
            <v>0</v>
          </cell>
          <cell r="AV408" t="e">
            <v>#REF!</v>
          </cell>
          <cell r="AW408">
            <v>0</v>
          </cell>
          <cell r="BZ408">
            <v>0</v>
          </cell>
          <cell r="CA408">
            <v>0</v>
          </cell>
          <cell r="CE408">
            <v>0</v>
          </cell>
          <cell r="CF408">
            <v>0</v>
          </cell>
          <cell r="CG408" t="b">
            <v>1</v>
          </cell>
          <cell r="CH408">
            <v>0</v>
          </cell>
          <cell r="CI408">
            <v>0</v>
          </cell>
          <cell r="CJ408">
            <v>0</v>
          </cell>
          <cell r="CK408" t="e">
            <v>#N/A</v>
          </cell>
        </row>
        <row r="409">
          <cell r="F409" t="str">
            <v>OT</v>
          </cell>
          <cell r="AT409">
            <v>0</v>
          </cell>
          <cell r="AV409" t="e">
            <v>#REF!</v>
          </cell>
          <cell r="AW409">
            <v>0</v>
          </cell>
          <cell r="CK409" t="e">
            <v>#N/A</v>
          </cell>
        </row>
        <row r="410">
          <cell r="B410" t="str">
            <v>EQQ100689</v>
          </cell>
          <cell r="C410" t="str">
            <v>LÝ HỒNG NGA</v>
          </cell>
          <cell r="D410" t="str">
            <v>Fulltime</v>
          </cell>
          <cell r="E410" t="str">
            <v>NHÂN VIÊN BẾP</v>
          </cell>
          <cell r="F410" t="str">
            <v>Giờ LV</v>
          </cell>
          <cell r="G410">
            <v>8</v>
          </cell>
          <cell r="H410" t="str">
            <v>Pa</v>
          </cell>
          <cell r="I410">
            <v>8</v>
          </cell>
          <cell r="J410">
            <v>8</v>
          </cell>
          <cell r="K410" t="str">
            <v>Off</v>
          </cell>
          <cell r="L410">
            <v>8</v>
          </cell>
          <cell r="M410">
            <v>8</v>
          </cell>
          <cell r="N410">
            <v>8</v>
          </cell>
          <cell r="O410">
            <v>8</v>
          </cell>
          <cell r="P410">
            <v>8</v>
          </cell>
          <cell r="Q410">
            <v>8</v>
          </cell>
          <cell r="R410" t="str">
            <v>Off</v>
          </cell>
          <cell r="S410">
            <v>8</v>
          </cell>
          <cell r="T410">
            <v>8</v>
          </cell>
          <cell r="U410">
            <v>8</v>
          </cell>
          <cell r="V410">
            <v>8</v>
          </cell>
          <cell r="W410">
            <v>8</v>
          </cell>
          <cell r="X410">
            <v>8</v>
          </cell>
          <cell r="Y410" t="str">
            <v>Off</v>
          </cell>
          <cell r="Z410">
            <v>8</v>
          </cell>
          <cell r="AA410">
            <v>8</v>
          </cell>
          <cell r="AB410">
            <v>8</v>
          </cell>
          <cell r="AC410">
            <v>8</v>
          </cell>
          <cell r="AD410">
            <v>8</v>
          </cell>
          <cell r="AE410">
            <v>8</v>
          </cell>
          <cell r="AF410" t="str">
            <v>Off</v>
          </cell>
          <cell r="AG410">
            <v>8</v>
          </cell>
          <cell r="AH410">
            <v>8</v>
          </cell>
          <cell r="AI410">
            <v>8</v>
          </cell>
          <cell r="AJ410">
            <v>8</v>
          </cell>
          <cell r="AK410">
            <v>25</v>
          </cell>
          <cell r="AL410">
            <v>0</v>
          </cell>
          <cell r="AM410">
            <v>4</v>
          </cell>
          <cell r="AN410">
            <v>0</v>
          </cell>
          <cell r="AO410">
            <v>1</v>
          </cell>
          <cell r="AP410">
            <v>0</v>
          </cell>
          <cell r="AQ410">
            <v>0</v>
          </cell>
          <cell r="AR410">
            <v>0</v>
          </cell>
          <cell r="AS410">
            <v>0</v>
          </cell>
          <cell r="AT410">
            <v>0</v>
          </cell>
          <cell r="AU410">
            <v>26</v>
          </cell>
          <cell r="AV410" t="e">
            <v>#REF!</v>
          </cell>
          <cell r="AW410">
            <v>0</v>
          </cell>
          <cell r="BZ410">
            <v>25</v>
          </cell>
          <cell r="CA410">
            <v>1</v>
          </cell>
          <cell r="CE410">
            <v>0</v>
          </cell>
          <cell r="CF410">
            <v>26</v>
          </cell>
          <cell r="CG410" t="b">
            <v>1</v>
          </cell>
          <cell r="CH410">
            <v>25</v>
          </cell>
          <cell r="CI410">
            <v>0</v>
          </cell>
          <cell r="CJ410">
            <v>0</v>
          </cell>
          <cell r="CK410" t="str">
            <v>HTQ HỒ CHÍ MINH</v>
          </cell>
          <cell r="CM410">
            <v>25</v>
          </cell>
          <cell r="CN410">
            <v>1</v>
          </cell>
          <cell r="CO410">
            <v>0</v>
          </cell>
          <cell r="CP410">
            <v>0</v>
          </cell>
        </row>
        <row r="411">
          <cell r="F411" t="str">
            <v>OT</v>
          </cell>
          <cell r="AT411">
            <v>0</v>
          </cell>
          <cell r="AV411" t="e">
            <v>#REF!</v>
          </cell>
          <cell r="AW411">
            <v>0</v>
          </cell>
          <cell r="CK411" t="e">
            <v>#N/A</v>
          </cell>
        </row>
        <row r="412">
          <cell r="B412" t="str">
            <v>EQQ101348</v>
          </cell>
          <cell r="C412" t="str">
            <v>NGUYỄN NGỌC HẬU</v>
          </cell>
          <cell r="D412" t="str">
            <v>Fulltime</v>
          </cell>
          <cell r="E412" t="str">
            <v>QUẢN LÝ QUÁN</v>
          </cell>
          <cell r="F412" t="str">
            <v>Giờ LV</v>
          </cell>
          <cell r="G412">
            <v>8</v>
          </cell>
          <cell r="H412">
            <v>8</v>
          </cell>
          <cell r="I412">
            <v>8</v>
          </cell>
          <cell r="J412">
            <v>8</v>
          </cell>
          <cell r="K412">
            <v>8</v>
          </cell>
          <cell r="L412">
            <v>8</v>
          </cell>
          <cell r="M412">
            <v>8</v>
          </cell>
          <cell r="N412">
            <v>8</v>
          </cell>
          <cell r="O412">
            <v>8</v>
          </cell>
          <cell r="P412">
            <v>8</v>
          </cell>
          <cell r="Q412">
            <v>8</v>
          </cell>
          <cell r="R412" t="str">
            <v>Off</v>
          </cell>
          <cell r="S412">
            <v>8</v>
          </cell>
          <cell r="T412">
            <v>8</v>
          </cell>
          <cell r="U412">
            <v>8</v>
          </cell>
          <cell r="V412">
            <v>8</v>
          </cell>
          <cell r="W412">
            <v>8</v>
          </cell>
          <cell r="X412" t="str">
            <v>Off</v>
          </cell>
          <cell r="Y412" t="str">
            <v>Off</v>
          </cell>
          <cell r="Z412">
            <v>8</v>
          </cell>
          <cell r="AA412">
            <v>8</v>
          </cell>
          <cell r="AB412">
            <v>8</v>
          </cell>
          <cell r="AC412">
            <v>8</v>
          </cell>
          <cell r="AD412">
            <v>8</v>
          </cell>
          <cell r="AE412">
            <v>8</v>
          </cell>
          <cell r="AF412" t="str">
            <v>Off</v>
          </cell>
          <cell r="AG412">
            <v>8</v>
          </cell>
          <cell r="AH412">
            <v>8</v>
          </cell>
          <cell r="AI412">
            <v>8</v>
          </cell>
          <cell r="AJ412">
            <v>8</v>
          </cell>
          <cell r="AK412">
            <v>26</v>
          </cell>
          <cell r="AL412">
            <v>0</v>
          </cell>
          <cell r="AM412">
            <v>4</v>
          </cell>
          <cell r="AN412">
            <v>0</v>
          </cell>
          <cell r="AO412">
            <v>0</v>
          </cell>
          <cell r="AP412">
            <v>0</v>
          </cell>
          <cell r="AQ412">
            <v>0</v>
          </cell>
          <cell r="AR412">
            <v>0</v>
          </cell>
          <cell r="AS412">
            <v>0</v>
          </cell>
          <cell r="AT412">
            <v>0</v>
          </cell>
          <cell r="AU412">
            <v>26</v>
          </cell>
          <cell r="AV412" t="e">
            <v>#REF!</v>
          </cell>
          <cell r="AW412">
            <v>0</v>
          </cell>
          <cell r="BZ412">
            <v>26</v>
          </cell>
          <cell r="CA412">
            <v>0</v>
          </cell>
          <cell r="CE412">
            <v>0</v>
          </cell>
          <cell r="CF412">
            <v>26</v>
          </cell>
          <cell r="CG412" t="b">
            <v>1</v>
          </cell>
          <cell r="CH412">
            <v>26</v>
          </cell>
          <cell r="CI412">
            <v>0</v>
          </cell>
          <cell r="CJ412">
            <v>0</v>
          </cell>
          <cell r="CK412" t="str">
            <v>HTQ HỒ CHÍ MINH</v>
          </cell>
          <cell r="CM412">
            <v>26</v>
          </cell>
          <cell r="CN412">
            <v>0</v>
          </cell>
          <cell r="CO412">
            <v>0</v>
          </cell>
          <cell r="CP412">
            <v>0</v>
          </cell>
        </row>
        <row r="413">
          <cell r="F413" t="str">
            <v>OT</v>
          </cell>
          <cell r="AT413">
            <v>0</v>
          </cell>
          <cell r="AV413" t="e">
            <v>#REF!</v>
          </cell>
          <cell r="AW413">
            <v>0</v>
          </cell>
          <cell r="CK413" t="e">
            <v>#N/A</v>
          </cell>
        </row>
        <row r="414">
          <cell r="B414" t="str">
            <v>EQQ101042</v>
          </cell>
          <cell r="C414" t="str">
            <v>TRẦN HOÀNG THANH TÂM</v>
          </cell>
          <cell r="D414" t="str">
            <v>Fulltime</v>
          </cell>
          <cell r="E414" t="str">
            <v>TRƯỞNG CA TẬP SỰ</v>
          </cell>
          <cell r="F414" t="str">
            <v>Giờ LV</v>
          </cell>
          <cell r="G414">
            <v>8</v>
          </cell>
          <cell r="H414">
            <v>8</v>
          </cell>
          <cell r="I414">
            <v>8</v>
          </cell>
          <cell r="J414">
            <v>8</v>
          </cell>
          <cell r="K414">
            <v>8</v>
          </cell>
          <cell r="L414">
            <v>8</v>
          </cell>
          <cell r="M414">
            <v>8</v>
          </cell>
          <cell r="N414">
            <v>8</v>
          </cell>
          <cell r="O414">
            <v>8</v>
          </cell>
          <cell r="P414">
            <v>8</v>
          </cell>
          <cell r="Q414">
            <v>8</v>
          </cell>
          <cell r="R414">
            <v>8</v>
          </cell>
          <cell r="S414">
            <v>8</v>
          </cell>
          <cell r="T414">
            <v>8</v>
          </cell>
          <cell r="U414">
            <v>8</v>
          </cell>
          <cell r="V414" t="str">
            <v>Off</v>
          </cell>
          <cell r="W414">
            <v>8</v>
          </cell>
          <cell r="X414">
            <v>8</v>
          </cell>
          <cell r="Y414">
            <v>8</v>
          </cell>
          <cell r="Z414">
            <v>8</v>
          </cell>
          <cell r="AA414">
            <v>8</v>
          </cell>
          <cell r="AB414">
            <v>8</v>
          </cell>
          <cell r="AC414">
            <v>8</v>
          </cell>
          <cell r="AD414">
            <v>8</v>
          </cell>
          <cell r="AE414" t="str">
            <v>Off</v>
          </cell>
          <cell r="AF414">
            <v>8</v>
          </cell>
          <cell r="AG414">
            <v>8</v>
          </cell>
          <cell r="AH414">
            <v>8</v>
          </cell>
          <cell r="AI414" t="str">
            <v>Off</v>
          </cell>
          <cell r="AJ414" t="str">
            <v>Off</v>
          </cell>
          <cell r="AK414">
            <v>26</v>
          </cell>
          <cell r="AL414">
            <v>6</v>
          </cell>
          <cell r="AM414">
            <v>4</v>
          </cell>
          <cell r="AN414">
            <v>0</v>
          </cell>
          <cell r="AO414">
            <v>0</v>
          </cell>
          <cell r="AP414">
            <v>0</v>
          </cell>
          <cell r="AQ414">
            <v>0</v>
          </cell>
          <cell r="AR414">
            <v>0</v>
          </cell>
          <cell r="AS414">
            <v>0</v>
          </cell>
          <cell r="AT414">
            <v>0</v>
          </cell>
          <cell r="AU414">
            <v>32</v>
          </cell>
          <cell r="AV414" t="e">
            <v>#REF!</v>
          </cell>
          <cell r="AW414">
            <v>0</v>
          </cell>
          <cell r="BZ414">
            <v>26</v>
          </cell>
          <cell r="CA414">
            <v>0</v>
          </cell>
          <cell r="CE414">
            <v>48</v>
          </cell>
          <cell r="CF414">
            <v>32</v>
          </cell>
          <cell r="CG414" t="b">
            <v>1</v>
          </cell>
          <cell r="CH414">
            <v>26</v>
          </cell>
          <cell r="CI414">
            <v>0</v>
          </cell>
          <cell r="CJ414">
            <v>0</v>
          </cell>
          <cell r="CK414" t="str">
            <v>HTQ HỒ CHÍ MINH</v>
          </cell>
          <cell r="CM414">
            <v>26</v>
          </cell>
          <cell r="CN414">
            <v>0</v>
          </cell>
          <cell r="CO414">
            <v>0</v>
          </cell>
          <cell r="CP414">
            <v>48</v>
          </cell>
        </row>
        <row r="415">
          <cell r="F415" t="str">
            <v>OT</v>
          </cell>
          <cell r="G415">
            <v>8</v>
          </cell>
          <cell r="H415">
            <v>8</v>
          </cell>
          <cell r="I415">
            <v>8</v>
          </cell>
          <cell r="J415">
            <v>8</v>
          </cell>
          <cell r="K415">
            <v>8</v>
          </cell>
          <cell r="L415">
            <v>8</v>
          </cell>
          <cell r="AT415">
            <v>0</v>
          </cell>
          <cell r="AV415" t="e">
            <v>#REF!</v>
          </cell>
          <cell r="AW415">
            <v>0</v>
          </cell>
          <cell r="CK415" t="e">
            <v>#N/A</v>
          </cell>
        </row>
        <row r="416">
          <cell r="B416" t="str">
            <v>EQQ101948</v>
          </cell>
          <cell r="C416" t="str">
            <v>NGUYỄN LÊ QUẾ CHÂU</v>
          </cell>
          <cell r="D416" t="str">
            <v>Fulltime</v>
          </cell>
          <cell r="E416" t="str">
            <v>NHÂN VIÊN THU NGÂN</v>
          </cell>
          <cell r="F416" t="str">
            <v>Giờ LV</v>
          </cell>
          <cell r="G416">
            <v>8</v>
          </cell>
          <cell r="H416">
            <v>8</v>
          </cell>
          <cell r="I416">
            <v>8</v>
          </cell>
          <cell r="J416">
            <v>8</v>
          </cell>
          <cell r="K416">
            <v>8</v>
          </cell>
          <cell r="L416">
            <v>8</v>
          </cell>
          <cell r="M416">
            <v>8</v>
          </cell>
          <cell r="N416" t="str">
            <v>Off</v>
          </cell>
          <cell r="O416" t="str">
            <v>Off</v>
          </cell>
          <cell r="P416">
            <v>8</v>
          </cell>
          <cell r="Q416" t="str">
            <v>Pa</v>
          </cell>
          <cell r="R416">
            <v>8</v>
          </cell>
          <cell r="S416">
            <v>8</v>
          </cell>
          <cell r="T416">
            <v>8</v>
          </cell>
          <cell r="U416">
            <v>8</v>
          </cell>
          <cell r="V416">
            <v>8</v>
          </cell>
          <cell r="W416">
            <v>8</v>
          </cell>
          <cell r="X416" t="str">
            <v>Off</v>
          </cell>
          <cell r="Y416">
            <v>8</v>
          </cell>
          <cell r="Z416">
            <v>8</v>
          </cell>
          <cell r="AA416">
            <v>8</v>
          </cell>
          <cell r="AB416">
            <v>8</v>
          </cell>
          <cell r="AC416">
            <v>8</v>
          </cell>
          <cell r="AD416" t="str">
            <v>Off</v>
          </cell>
          <cell r="AE416">
            <v>8</v>
          </cell>
          <cell r="AF416">
            <v>8</v>
          </cell>
          <cell r="AG416">
            <v>8</v>
          </cell>
          <cell r="AH416">
            <v>8</v>
          </cell>
          <cell r="AI416">
            <v>8</v>
          </cell>
          <cell r="AJ416">
            <v>8</v>
          </cell>
          <cell r="AK416">
            <v>25</v>
          </cell>
          <cell r="AL416">
            <v>0</v>
          </cell>
          <cell r="AM416">
            <v>4</v>
          </cell>
          <cell r="AN416">
            <v>0</v>
          </cell>
          <cell r="AO416">
            <v>1</v>
          </cell>
          <cell r="AP416">
            <v>0</v>
          </cell>
          <cell r="AQ416">
            <v>0</v>
          </cell>
          <cell r="AR416">
            <v>0</v>
          </cell>
          <cell r="AS416">
            <v>0</v>
          </cell>
          <cell r="AT416">
            <v>0</v>
          </cell>
          <cell r="AU416">
            <v>26</v>
          </cell>
          <cell r="AV416" t="e">
            <v>#REF!</v>
          </cell>
          <cell r="AW416">
            <v>0</v>
          </cell>
          <cell r="BZ416">
            <v>25</v>
          </cell>
          <cell r="CA416">
            <v>1</v>
          </cell>
          <cell r="CE416">
            <v>0</v>
          </cell>
          <cell r="CF416">
            <v>26</v>
          </cell>
          <cell r="CG416" t="b">
            <v>1</v>
          </cell>
          <cell r="CH416">
            <v>25</v>
          </cell>
          <cell r="CI416">
            <v>0</v>
          </cell>
          <cell r="CJ416">
            <v>0</v>
          </cell>
          <cell r="CK416" t="str">
            <v>HTQ HỒ CHÍ MINH</v>
          </cell>
          <cell r="CM416">
            <v>25</v>
          </cell>
          <cell r="CN416">
            <v>1</v>
          </cell>
          <cell r="CO416">
            <v>0</v>
          </cell>
          <cell r="CP416">
            <v>0</v>
          </cell>
        </row>
        <row r="417">
          <cell r="F417" t="str">
            <v>OT</v>
          </cell>
          <cell r="AT417">
            <v>0</v>
          </cell>
          <cell r="AV417" t="e">
            <v>#REF!</v>
          </cell>
          <cell r="AW417">
            <v>0</v>
          </cell>
          <cell r="CK417" t="e">
            <v>#N/A</v>
          </cell>
        </row>
        <row r="418">
          <cell r="B418" t="str">
            <v>EQQ102291</v>
          </cell>
          <cell r="C418" t="str">
            <v>NGUYỄN VĂN TÚ</v>
          </cell>
          <cell r="D418" t="str">
            <v>Partime</v>
          </cell>
          <cell r="E418" t="str">
            <v>NHÂN VIÊN PHỤC VỤ</v>
          </cell>
          <cell r="F418" t="str">
            <v>Giờ LV</v>
          </cell>
          <cell r="G418">
            <v>8</v>
          </cell>
          <cell r="H418">
            <v>8</v>
          </cell>
          <cell r="I418">
            <v>8</v>
          </cell>
          <cell r="J418">
            <v>8</v>
          </cell>
          <cell r="K418" t="str">
            <v>Nghỉ việc</v>
          </cell>
          <cell r="AK418">
            <v>4</v>
          </cell>
          <cell r="AL418">
            <v>0</v>
          </cell>
          <cell r="AM418">
            <v>0</v>
          </cell>
          <cell r="AN418">
            <v>0</v>
          </cell>
          <cell r="AO418">
            <v>0</v>
          </cell>
          <cell r="AP418">
            <v>0</v>
          </cell>
          <cell r="AQ418">
            <v>0</v>
          </cell>
          <cell r="AR418">
            <v>0</v>
          </cell>
          <cell r="AS418">
            <v>0</v>
          </cell>
          <cell r="AT418">
            <v>0</v>
          </cell>
          <cell r="AU418">
            <v>4</v>
          </cell>
          <cell r="AV418" t="e">
            <v>#REF!</v>
          </cell>
          <cell r="AW418">
            <v>0</v>
          </cell>
          <cell r="BZ418">
            <v>0</v>
          </cell>
          <cell r="CA418">
            <v>0</v>
          </cell>
          <cell r="CE418">
            <v>0</v>
          </cell>
          <cell r="CF418">
            <v>4</v>
          </cell>
          <cell r="CG418" t="b">
            <v>1</v>
          </cell>
          <cell r="CH418">
            <v>0</v>
          </cell>
          <cell r="CI418">
            <v>32</v>
          </cell>
          <cell r="CJ418">
            <v>0</v>
          </cell>
          <cell r="CK418" t="str">
            <v>HTQ HỒ CHÍ MINH</v>
          </cell>
          <cell r="CM418">
            <v>0</v>
          </cell>
          <cell r="CN418">
            <v>0</v>
          </cell>
          <cell r="CO418">
            <v>32</v>
          </cell>
          <cell r="CP418">
            <v>0</v>
          </cell>
        </row>
        <row r="419">
          <cell r="F419" t="str">
            <v>OT</v>
          </cell>
          <cell r="AT419">
            <v>0</v>
          </cell>
          <cell r="AV419" t="e">
            <v>#REF!</v>
          </cell>
          <cell r="AW419">
            <v>0</v>
          </cell>
          <cell r="CK419" t="e">
            <v>#N/A</v>
          </cell>
        </row>
        <row r="420">
          <cell r="B420" t="str">
            <v>EQQ102920</v>
          </cell>
          <cell r="C420" t="str">
            <v>HỒ THANH TÙNG</v>
          </cell>
          <cell r="D420" t="str">
            <v>Partime</v>
          </cell>
          <cell r="E420" t="str">
            <v>NHÂN VIÊN PHỤC VỤ</v>
          </cell>
          <cell r="F420" t="str">
            <v>Giờ LV</v>
          </cell>
          <cell r="M420">
            <v>8</v>
          </cell>
          <cell r="N420">
            <v>6.5</v>
          </cell>
          <cell r="O420">
            <v>6.5</v>
          </cell>
          <cell r="P420">
            <v>8</v>
          </cell>
          <cell r="Q420">
            <v>8</v>
          </cell>
          <cell r="R420" t="str">
            <v>Off</v>
          </cell>
          <cell r="S420">
            <v>8</v>
          </cell>
          <cell r="T420">
            <v>8</v>
          </cell>
          <cell r="U420">
            <v>8</v>
          </cell>
          <cell r="V420">
            <v>8</v>
          </cell>
          <cell r="W420">
            <v>8</v>
          </cell>
          <cell r="X420" t="str">
            <v>Off</v>
          </cell>
          <cell r="Y420">
            <v>8</v>
          </cell>
          <cell r="Z420">
            <v>8</v>
          </cell>
          <cell r="AA420">
            <v>8</v>
          </cell>
          <cell r="AB420">
            <v>8</v>
          </cell>
          <cell r="AC420" t="str">
            <v>Off</v>
          </cell>
          <cell r="AD420">
            <v>8</v>
          </cell>
          <cell r="AE420">
            <v>8</v>
          </cell>
          <cell r="AF420" t="str">
            <v>Off</v>
          </cell>
          <cell r="AG420">
            <v>8</v>
          </cell>
          <cell r="AH420">
            <v>8</v>
          </cell>
          <cell r="AI420">
            <v>8</v>
          </cell>
          <cell r="AJ420">
            <v>8</v>
          </cell>
          <cell r="AK420">
            <v>19.625</v>
          </cell>
          <cell r="AL420">
            <v>0</v>
          </cell>
          <cell r="AM420">
            <v>4</v>
          </cell>
          <cell r="AN420">
            <v>0</v>
          </cell>
          <cell r="AO420">
            <v>0</v>
          </cell>
          <cell r="AP420">
            <v>0</v>
          </cell>
          <cell r="AQ420">
            <v>0</v>
          </cell>
          <cell r="AR420">
            <v>0</v>
          </cell>
          <cell r="AS420">
            <v>0</v>
          </cell>
          <cell r="AT420">
            <v>0</v>
          </cell>
          <cell r="AU420">
            <v>19.625</v>
          </cell>
          <cell r="AV420" t="e">
            <v>#REF!</v>
          </cell>
          <cell r="AW420">
            <v>0</v>
          </cell>
          <cell r="BZ420">
            <v>0</v>
          </cell>
          <cell r="CA420">
            <v>0</v>
          </cell>
          <cell r="CE420">
            <v>0</v>
          </cell>
          <cell r="CF420">
            <v>19.625</v>
          </cell>
          <cell r="CG420" t="b">
            <v>1</v>
          </cell>
          <cell r="CH420">
            <v>0</v>
          </cell>
          <cell r="CI420">
            <v>157</v>
          </cell>
          <cell r="CJ420">
            <v>0</v>
          </cell>
          <cell r="CK420" t="str">
            <v>HTQ HỒ CHÍ MINH</v>
          </cell>
          <cell r="CM420">
            <v>0</v>
          </cell>
          <cell r="CN420">
            <v>0</v>
          </cell>
          <cell r="CO420">
            <v>157</v>
          </cell>
          <cell r="CP420">
            <v>0</v>
          </cell>
        </row>
        <row r="421">
          <cell r="F421" t="str">
            <v>OT</v>
          </cell>
          <cell r="AT421">
            <v>0</v>
          </cell>
          <cell r="AV421" t="e">
            <v>#REF!</v>
          </cell>
          <cell r="AW421">
            <v>0</v>
          </cell>
          <cell r="CK421" t="e">
            <v>#N/A</v>
          </cell>
        </row>
        <row r="422">
          <cell r="B422" t="str">
            <v>EQQ102922</v>
          </cell>
          <cell r="C422" t="str">
            <v>NGUYỄN THỊ LỆ THU</v>
          </cell>
          <cell r="D422" t="str">
            <v>Partime</v>
          </cell>
          <cell r="E422" t="str">
            <v>NHÂN VIÊN PHỤC VỤ</v>
          </cell>
          <cell r="F422" t="str">
            <v>Giờ LV</v>
          </cell>
          <cell r="O422">
            <v>8</v>
          </cell>
          <cell r="P422">
            <v>8</v>
          </cell>
          <cell r="Q422" t="str">
            <v>Off</v>
          </cell>
          <cell r="R422">
            <v>8</v>
          </cell>
          <cell r="S422">
            <v>8</v>
          </cell>
          <cell r="T422">
            <v>8</v>
          </cell>
          <cell r="U422">
            <v>8</v>
          </cell>
          <cell r="V422" t="str">
            <v>Off</v>
          </cell>
          <cell r="W422">
            <v>8</v>
          </cell>
          <cell r="X422" t="str">
            <v>Off</v>
          </cell>
          <cell r="Y422">
            <v>8</v>
          </cell>
          <cell r="Z422">
            <v>8</v>
          </cell>
          <cell r="AA422" t="str">
            <v>Off</v>
          </cell>
          <cell r="AB422" t="str">
            <v>Off</v>
          </cell>
          <cell r="AC422">
            <v>8</v>
          </cell>
          <cell r="AD422">
            <v>8</v>
          </cell>
          <cell r="AE422">
            <v>7</v>
          </cell>
          <cell r="AF422">
            <v>8</v>
          </cell>
          <cell r="AG422">
            <v>8</v>
          </cell>
          <cell r="AH422">
            <v>8</v>
          </cell>
          <cell r="AI422" t="str">
            <v>Off</v>
          </cell>
          <cell r="AJ422">
            <v>8</v>
          </cell>
          <cell r="AK422">
            <v>15.875</v>
          </cell>
          <cell r="AL422">
            <v>0</v>
          </cell>
          <cell r="AM422">
            <v>6</v>
          </cell>
          <cell r="AN422">
            <v>0</v>
          </cell>
          <cell r="AO422">
            <v>0</v>
          </cell>
          <cell r="AP422">
            <v>0</v>
          </cell>
          <cell r="AQ422">
            <v>0</v>
          </cell>
          <cell r="AR422">
            <v>0</v>
          </cell>
          <cell r="AS422">
            <v>0</v>
          </cell>
          <cell r="AT422">
            <v>0</v>
          </cell>
          <cell r="AU422">
            <v>15.875</v>
          </cell>
          <cell r="AV422" t="e">
            <v>#REF!</v>
          </cell>
          <cell r="AW422">
            <v>0</v>
          </cell>
          <cell r="BZ422">
            <v>0</v>
          </cell>
          <cell r="CA422">
            <v>0</v>
          </cell>
          <cell r="CE422">
            <v>0</v>
          </cell>
          <cell r="CF422">
            <v>15.875</v>
          </cell>
          <cell r="CG422" t="b">
            <v>1</v>
          </cell>
          <cell r="CH422">
            <v>0</v>
          </cell>
          <cell r="CI422">
            <v>127</v>
          </cell>
          <cell r="CJ422">
            <v>0</v>
          </cell>
          <cell r="CK422" t="str">
            <v>HTQ HỒ CHÍ MINH</v>
          </cell>
          <cell r="CM422">
            <v>0</v>
          </cell>
          <cell r="CN422">
            <v>0</v>
          </cell>
          <cell r="CO422">
            <v>127</v>
          </cell>
          <cell r="CP422">
            <v>0</v>
          </cell>
        </row>
        <row r="423">
          <cell r="F423" t="str">
            <v>OT</v>
          </cell>
          <cell r="AT423">
            <v>0</v>
          </cell>
          <cell r="AV423" t="e">
            <v>#REF!</v>
          </cell>
          <cell r="AW423">
            <v>0</v>
          </cell>
          <cell r="CK423" t="e">
            <v>#N/A</v>
          </cell>
        </row>
        <row r="424">
          <cell r="B424" t="str">
            <v>EQQ102923</v>
          </cell>
          <cell r="C424" t="str">
            <v>NGUYỄN NGỌC HUẾ PHƯƠNG</v>
          </cell>
          <cell r="D424" t="str">
            <v>Partime</v>
          </cell>
          <cell r="E424" t="str">
            <v>NHÂN VIÊN PHỤC VỤ</v>
          </cell>
          <cell r="F424" t="str">
            <v>Giờ LV</v>
          </cell>
          <cell r="O424">
            <v>8</v>
          </cell>
          <cell r="P424">
            <v>8</v>
          </cell>
          <cell r="Q424">
            <v>8</v>
          </cell>
          <cell r="R424" t="str">
            <v>Off</v>
          </cell>
          <cell r="S424" t="str">
            <v>Off</v>
          </cell>
          <cell r="T424" t="str">
            <v>Off</v>
          </cell>
          <cell r="U424">
            <v>8</v>
          </cell>
          <cell r="V424">
            <v>8</v>
          </cell>
          <cell r="W424">
            <v>8</v>
          </cell>
          <cell r="X424">
            <v>8</v>
          </cell>
          <cell r="Y424">
            <v>8</v>
          </cell>
          <cell r="Z424" t="str">
            <v>Off</v>
          </cell>
          <cell r="AA424" t="str">
            <v>Off</v>
          </cell>
          <cell r="AB424" t="str">
            <v>Off</v>
          </cell>
          <cell r="AC424" t="str">
            <v>Off</v>
          </cell>
          <cell r="AD424" t="str">
            <v>Off</v>
          </cell>
          <cell r="AE424" t="str">
            <v>Off</v>
          </cell>
          <cell r="AF424" t="str">
            <v>Off</v>
          </cell>
          <cell r="AG424" t="str">
            <v>Off</v>
          </cell>
          <cell r="AH424" t="str">
            <v>Off</v>
          </cell>
          <cell r="AI424" t="str">
            <v>Off</v>
          </cell>
          <cell r="AJ424" t="str">
            <v>Off</v>
          </cell>
          <cell r="AK424">
            <v>8</v>
          </cell>
          <cell r="AL424">
            <v>0</v>
          </cell>
          <cell r="AM424">
            <v>14</v>
          </cell>
          <cell r="AN424">
            <v>0</v>
          </cell>
          <cell r="AO424">
            <v>0</v>
          </cell>
          <cell r="AP424">
            <v>0</v>
          </cell>
          <cell r="AQ424">
            <v>0</v>
          </cell>
          <cell r="AR424">
            <v>0</v>
          </cell>
          <cell r="AS424">
            <v>0</v>
          </cell>
          <cell r="AT424">
            <v>0</v>
          </cell>
          <cell r="AU424">
            <v>8</v>
          </cell>
          <cell r="AV424" t="e">
            <v>#REF!</v>
          </cell>
          <cell r="AW424">
            <v>0</v>
          </cell>
          <cell r="BZ424">
            <v>0</v>
          </cell>
          <cell r="CA424">
            <v>0</v>
          </cell>
          <cell r="CE424">
            <v>0</v>
          </cell>
          <cell r="CF424">
            <v>8</v>
          </cell>
          <cell r="CG424" t="b">
            <v>1</v>
          </cell>
          <cell r="CH424">
            <v>0</v>
          </cell>
          <cell r="CI424">
            <v>64</v>
          </cell>
          <cell r="CJ424">
            <v>0</v>
          </cell>
          <cell r="CK424" t="str">
            <v>HTQ HỒ CHÍ MINH</v>
          </cell>
          <cell r="CM424">
            <v>0</v>
          </cell>
          <cell r="CN424">
            <v>0</v>
          </cell>
          <cell r="CO424">
            <v>64</v>
          </cell>
          <cell r="CP424">
            <v>0</v>
          </cell>
        </row>
        <row r="425">
          <cell r="F425" t="str">
            <v>OT</v>
          </cell>
          <cell r="AT425">
            <v>0</v>
          </cell>
          <cell r="AV425" t="e">
            <v>#REF!</v>
          </cell>
          <cell r="AW425">
            <v>0</v>
          </cell>
          <cell r="CK425" t="e">
            <v>#N/A</v>
          </cell>
        </row>
        <row r="426">
          <cell r="B426" t="str">
            <v>EQQ102938</v>
          </cell>
          <cell r="C426" t="str">
            <v>MAI NGỌC PHÚC</v>
          </cell>
          <cell r="D426" t="str">
            <v>Partime</v>
          </cell>
          <cell r="E426" t="str">
            <v>NHÂN VIÊN PHỤC VỤ</v>
          </cell>
          <cell r="F426" t="str">
            <v>Giờ LV</v>
          </cell>
          <cell r="U426">
            <v>4</v>
          </cell>
          <cell r="V426">
            <v>8</v>
          </cell>
          <cell r="W426">
            <v>8</v>
          </cell>
          <cell r="X426">
            <v>8</v>
          </cell>
          <cell r="Y426" t="str">
            <v>Off</v>
          </cell>
          <cell r="Z426" t="str">
            <v>Off</v>
          </cell>
          <cell r="AA426">
            <v>8</v>
          </cell>
          <cell r="AB426">
            <v>6</v>
          </cell>
          <cell r="AC426">
            <v>8</v>
          </cell>
          <cell r="AD426">
            <v>8</v>
          </cell>
          <cell r="AE426">
            <v>8</v>
          </cell>
          <cell r="AF426">
            <v>8</v>
          </cell>
          <cell r="AG426">
            <v>8</v>
          </cell>
          <cell r="AH426">
            <v>8</v>
          </cell>
          <cell r="AI426">
            <v>8</v>
          </cell>
          <cell r="AJ426" t="str">
            <v>Off</v>
          </cell>
          <cell r="AK426">
            <v>12.25</v>
          </cell>
          <cell r="AL426">
            <v>0</v>
          </cell>
          <cell r="AM426">
            <v>3</v>
          </cell>
          <cell r="AN426">
            <v>0</v>
          </cell>
          <cell r="AO426">
            <v>0</v>
          </cell>
          <cell r="AP426">
            <v>0</v>
          </cell>
          <cell r="AQ426">
            <v>0</v>
          </cell>
          <cell r="AR426">
            <v>0</v>
          </cell>
          <cell r="AS426">
            <v>0</v>
          </cell>
          <cell r="AT426">
            <v>0</v>
          </cell>
          <cell r="AU426">
            <v>12.25</v>
          </cell>
          <cell r="AV426" t="e">
            <v>#REF!</v>
          </cell>
          <cell r="AW426">
            <v>0</v>
          </cell>
          <cell r="BZ426">
            <v>0</v>
          </cell>
          <cell r="CA426">
            <v>0</v>
          </cell>
          <cell r="CE426">
            <v>0</v>
          </cell>
          <cell r="CF426">
            <v>12.25</v>
          </cell>
          <cell r="CG426" t="b">
            <v>1</v>
          </cell>
          <cell r="CH426">
            <v>0</v>
          </cell>
          <cell r="CI426">
            <v>98</v>
          </cell>
          <cell r="CJ426">
            <v>0</v>
          </cell>
          <cell r="CK426" t="str">
            <v>HTQ HỒ CHÍ MINH</v>
          </cell>
          <cell r="CM426">
            <v>0</v>
          </cell>
          <cell r="CN426">
            <v>0</v>
          </cell>
          <cell r="CO426">
            <v>98</v>
          </cell>
          <cell r="CP426">
            <v>0</v>
          </cell>
        </row>
        <row r="427">
          <cell r="F427" t="str">
            <v>OT</v>
          </cell>
          <cell r="AT427">
            <v>0</v>
          </cell>
          <cell r="AV427" t="e">
            <v>#REF!</v>
          </cell>
          <cell r="AW427">
            <v>0</v>
          </cell>
          <cell r="CK427" t="e">
            <v>#N/A</v>
          </cell>
        </row>
        <row r="428">
          <cell r="B428" t="str">
            <v>EQQ102939</v>
          </cell>
          <cell r="C428" t="str">
            <v>VÕ THỊ NGỌC PHƯỢNG</v>
          </cell>
          <cell r="D428" t="str">
            <v>Partime</v>
          </cell>
          <cell r="E428" t="str">
            <v>NHÂN VIÊN PHỤC VỤ</v>
          </cell>
          <cell r="F428" t="str">
            <v>Giờ LV</v>
          </cell>
          <cell r="U428">
            <v>8</v>
          </cell>
          <cell r="V428">
            <v>8</v>
          </cell>
          <cell r="W428">
            <v>8</v>
          </cell>
          <cell r="X428">
            <v>8</v>
          </cell>
          <cell r="Y428" t="str">
            <v>Off</v>
          </cell>
          <cell r="Z428">
            <v>8</v>
          </cell>
          <cell r="AA428">
            <v>8</v>
          </cell>
          <cell r="AB428" t="str">
            <v>Off</v>
          </cell>
          <cell r="AC428" t="str">
            <v>Off</v>
          </cell>
          <cell r="AD428">
            <v>8</v>
          </cell>
          <cell r="AE428">
            <v>8</v>
          </cell>
          <cell r="AF428" t="str">
            <v>Off</v>
          </cell>
          <cell r="AG428">
            <v>8</v>
          </cell>
          <cell r="AH428">
            <v>8</v>
          </cell>
          <cell r="AI428" t="str">
            <v>Off</v>
          </cell>
          <cell r="AJ428">
            <v>8</v>
          </cell>
          <cell r="AK428">
            <v>11</v>
          </cell>
          <cell r="AL428">
            <v>0</v>
          </cell>
          <cell r="AM428">
            <v>5</v>
          </cell>
          <cell r="AN428">
            <v>0</v>
          </cell>
          <cell r="AO428">
            <v>0</v>
          </cell>
          <cell r="AP428">
            <v>0</v>
          </cell>
          <cell r="AQ428">
            <v>0</v>
          </cell>
          <cell r="AR428">
            <v>0</v>
          </cell>
          <cell r="AS428">
            <v>0</v>
          </cell>
          <cell r="AT428">
            <v>0</v>
          </cell>
          <cell r="AU428">
            <v>11</v>
          </cell>
          <cell r="AV428" t="e">
            <v>#REF!</v>
          </cell>
          <cell r="AW428">
            <v>0</v>
          </cell>
          <cell r="BZ428">
            <v>0</v>
          </cell>
          <cell r="CA428">
            <v>0</v>
          </cell>
          <cell r="CE428">
            <v>0</v>
          </cell>
          <cell r="CF428">
            <v>11</v>
          </cell>
          <cell r="CG428" t="b">
            <v>1</v>
          </cell>
          <cell r="CH428">
            <v>0</v>
          </cell>
          <cell r="CI428">
            <v>88</v>
          </cell>
          <cell r="CJ428">
            <v>0</v>
          </cell>
          <cell r="CK428" t="str">
            <v>HTQ HỒ CHÍ MINH</v>
          </cell>
          <cell r="CM428">
            <v>0</v>
          </cell>
          <cell r="CN428">
            <v>0</v>
          </cell>
          <cell r="CO428">
            <v>88</v>
          </cell>
          <cell r="CP428">
            <v>0</v>
          </cell>
        </row>
        <row r="429">
          <cell r="F429" t="str">
            <v>OT</v>
          </cell>
          <cell r="AT429">
            <v>0</v>
          </cell>
          <cell r="AV429" t="e">
            <v>#REF!</v>
          </cell>
          <cell r="AW429">
            <v>0</v>
          </cell>
          <cell r="CK429" t="e">
            <v>#N/A</v>
          </cell>
        </row>
        <row r="430">
          <cell r="B430" t="str">
            <v>EQQ102940</v>
          </cell>
          <cell r="C430" t="str">
            <v>ĐOÀN THỊ THÚY GIAO</v>
          </cell>
          <cell r="D430" t="str">
            <v>Partime</v>
          </cell>
          <cell r="E430" t="str">
            <v>NHÂN VIÊN PHỤC VỤ</v>
          </cell>
          <cell r="F430" t="str">
            <v>Giờ LV</v>
          </cell>
          <cell r="U430">
            <v>5</v>
          </cell>
          <cell r="V430">
            <v>6</v>
          </cell>
          <cell r="W430">
            <v>8</v>
          </cell>
          <cell r="X430" t="str">
            <v>Off</v>
          </cell>
          <cell r="Y430" t="str">
            <v>Off</v>
          </cell>
          <cell r="Z430">
            <v>8</v>
          </cell>
          <cell r="AA430" t="str">
            <v>Off</v>
          </cell>
          <cell r="AB430">
            <v>8</v>
          </cell>
          <cell r="AC430">
            <v>8</v>
          </cell>
          <cell r="AD430">
            <v>8</v>
          </cell>
          <cell r="AE430" t="str">
            <v>Off</v>
          </cell>
          <cell r="AF430">
            <v>8</v>
          </cell>
          <cell r="AG430" t="str">
            <v>Off</v>
          </cell>
          <cell r="AH430">
            <v>8</v>
          </cell>
          <cell r="AI430">
            <v>8</v>
          </cell>
          <cell r="AJ430">
            <v>8</v>
          </cell>
          <cell r="AK430">
            <v>10.375</v>
          </cell>
          <cell r="AL430">
            <v>0</v>
          </cell>
          <cell r="AM430">
            <v>5</v>
          </cell>
          <cell r="AN430">
            <v>0</v>
          </cell>
          <cell r="AO430">
            <v>0</v>
          </cell>
          <cell r="AP430">
            <v>0</v>
          </cell>
          <cell r="AQ430">
            <v>0</v>
          </cell>
          <cell r="AR430">
            <v>0</v>
          </cell>
          <cell r="AS430">
            <v>0</v>
          </cell>
          <cell r="AT430">
            <v>0</v>
          </cell>
          <cell r="AU430">
            <v>10.375</v>
          </cell>
          <cell r="AV430" t="e">
            <v>#REF!</v>
          </cell>
          <cell r="AW430">
            <v>0</v>
          </cell>
          <cell r="BZ430">
            <v>0</v>
          </cell>
          <cell r="CA430">
            <v>0</v>
          </cell>
          <cell r="CE430">
            <v>0</v>
          </cell>
          <cell r="CF430">
            <v>10.375</v>
          </cell>
          <cell r="CG430" t="b">
            <v>1</v>
          </cell>
          <cell r="CH430">
            <v>0</v>
          </cell>
          <cell r="CI430">
            <v>83</v>
          </cell>
          <cell r="CJ430">
            <v>0</v>
          </cell>
          <cell r="CK430" t="str">
            <v>HTQ HỒ CHÍ MINH</v>
          </cell>
          <cell r="CM430">
            <v>0</v>
          </cell>
          <cell r="CN430">
            <v>0</v>
          </cell>
          <cell r="CO430">
            <v>83</v>
          </cell>
          <cell r="CP430">
            <v>0</v>
          </cell>
        </row>
        <row r="431">
          <cell r="F431" t="str">
            <v>OT</v>
          </cell>
          <cell r="AT431">
            <v>0</v>
          </cell>
          <cell r="AV431" t="e">
            <v>#REF!</v>
          </cell>
          <cell r="AW431">
            <v>0</v>
          </cell>
          <cell r="CK431" t="e">
            <v>#N/A</v>
          </cell>
        </row>
        <row r="432">
          <cell r="C432" t="str">
            <v>603 TRẦN HƯNG ĐẠO</v>
          </cell>
          <cell r="F432" t="str">
            <v>Giờ LV</v>
          </cell>
          <cell r="AK432">
            <v>0</v>
          </cell>
          <cell r="AL432">
            <v>0</v>
          </cell>
          <cell r="AM432">
            <v>0</v>
          </cell>
          <cell r="AN432">
            <v>0</v>
          </cell>
          <cell r="AO432">
            <v>0</v>
          </cell>
          <cell r="AP432">
            <v>0</v>
          </cell>
          <cell r="AQ432">
            <v>0</v>
          </cell>
          <cell r="AR432">
            <v>0</v>
          </cell>
          <cell r="AS432">
            <v>0</v>
          </cell>
          <cell r="AT432">
            <v>0</v>
          </cell>
          <cell r="AU432">
            <v>0</v>
          </cell>
          <cell r="AV432" t="e">
            <v>#REF!</v>
          </cell>
          <cell r="AW432">
            <v>0</v>
          </cell>
          <cell r="BZ432">
            <v>0</v>
          </cell>
          <cell r="CA432">
            <v>0</v>
          </cell>
          <cell r="CE432">
            <v>0</v>
          </cell>
          <cell r="CF432">
            <v>0</v>
          </cell>
          <cell r="CG432" t="b">
            <v>1</v>
          </cell>
          <cell r="CH432">
            <v>0</v>
          </cell>
          <cell r="CI432">
            <v>0</v>
          </cell>
          <cell r="CJ432">
            <v>0</v>
          </cell>
          <cell r="CK432" t="e">
            <v>#N/A</v>
          </cell>
        </row>
        <row r="433">
          <cell r="F433" t="str">
            <v>OT</v>
          </cell>
          <cell r="AT433">
            <v>0</v>
          </cell>
          <cell r="AV433" t="e">
            <v>#REF!</v>
          </cell>
          <cell r="AW433">
            <v>0</v>
          </cell>
          <cell r="CK433" t="e">
            <v>#N/A</v>
          </cell>
        </row>
        <row r="434">
          <cell r="B434" t="str">
            <v>EQQ100458</v>
          </cell>
          <cell r="C434" t="str">
            <v>LÊ HOÀNG MINH</v>
          </cell>
          <cell r="D434" t="str">
            <v>Fulltime</v>
          </cell>
          <cell r="E434" t="str">
            <v>NHÂN VIÊN PHA CHẾ</v>
          </cell>
          <cell r="F434" t="str">
            <v>Giờ LV</v>
          </cell>
          <cell r="G434" t="str">
            <v>oth</v>
          </cell>
          <cell r="H434" t="str">
            <v>oth</v>
          </cell>
          <cell r="I434" t="str">
            <v>oth</v>
          </cell>
          <cell r="J434">
            <v>8</v>
          </cell>
          <cell r="K434">
            <v>8</v>
          </cell>
          <cell r="L434">
            <v>8</v>
          </cell>
          <cell r="M434">
            <v>8</v>
          </cell>
          <cell r="N434" t="str">
            <v>off</v>
          </cell>
          <cell r="O434">
            <v>8</v>
          </cell>
          <cell r="P434">
            <v>8</v>
          </cell>
          <cell r="Q434">
            <v>8</v>
          </cell>
          <cell r="R434">
            <v>8</v>
          </cell>
          <cell r="S434">
            <v>8</v>
          </cell>
          <cell r="T434">
            <v>4</v>
          </cell>
          <cell r="U434">
            <v>8</v>
          </cell>
          <cell r="V434">
            <v>8</v>
          </cell>
          <cell r="W434" t="str">
            <v>off</v>
          </cell>
          <cell r="X434">
            <v>8</v>
          </cell>
          <cell r="Y434">
            <v>8</v>
          </cell>
          <cell r="Z434">
            <v>8</v>
          </cell>
          <cell r="AA434">
            <v>8</v>
          </cell>
          <cell r="AB434">
            <v>8</v>
          </cell>
          <cell r="AC434" t="str">
            <v>off</v>
          </cell>
          <cell r="AD434">
            <v>8</v>
          </cell>
          <cell r="AE434">
            <v>8</v>
          </cell>
          <cell r="AF434">
            <v>8</v>
          </cell>
          <cell r="AG434">
            <v>8</v>
          </cell>
          <cell r="AH434">
            <v>8</v>
          </cell>
          <cell r="AI434">
            <v>8</v>
          </cell>
          <cell r="AJ434" t="str">
            <v>off</v>
          </cell>
          <cell r="AK434">
            <v>22.5</v>
          </cell>
          <cell r="AL434">
            <v>0</v>
          </cell>
          <cell r="AM434">
            <v>4</v>
          </cell>
          <cell r="AN434">
            <v>0</v>
          </cell>
          <cell r="AO434">
            <v>0</v>
          </cell>
          <cell r="AP434">
            <v>0</v>
          </cell>
          <cell r="AQ434">
            <v>0</v>
          </cell>
          <cell r="AR434">
            <v>0</v>
          </cell>
          <cell r="AS434">
            <v>0</v>
          </cell>
          <cell r="AT434">
            <v>3</v>
          </cell>
          <cell r="AU434">
            <v>25.5</v>
          </cell>
          <cell r="AV434" t="e">
            <v>#REF!</v>
          </cell>
          <cell r="AW434">
            <v>0</v>
          </cell>
          <cell r="BZ434">
            <v>25.5</v>
          </cell>
          <cell r="CA434">
            <v>0</v>
          </cell>
          <cell r="CE434">
            <v>0</v>
          </cell>
          <cell r="CF434">
            <v>25.5</v>
          </cell>
          <cell r="CG434" t="b">
            <v>1</v>
          </cell>
          <cell r="CH434">
            <v>22.5</v>
          </cell>
          <cell r="CI434">
            <v>0</v>
          </cell>
          <cell r="CJ434">
            <v>0</v>
          </cell>
          <cell r="CK434" t="str">
            <v>HTQ HỒ CHÍ MINH</v>
          </cell>
          <cell r="CM434">
            <v>25.5</v>
          </cell>
          <cell r="CN434">
            <v>0</v>
          </cell>
          <cell r="CO434">
            <v>0</v>
          </cell>
          <cell r="CP434">
            <v>0</v>
          </cell>
        </row>
        <row r="435">
          <cell r="F435" t="str">
            <v>OT</v>
          </cell>
          <cell r="AT435">
            <v>0</v>
          </cell>
          <cell r="AV435" t="e">
            <v>#REF!</v>
          </cell>
          <cell r="AW435">
            <v>0</v>
          </cell>
          <cell r="CK435" t="e">
            <v>#N/A</v>
          </cell>
        </row>
        <row r="436">
          <cell r="B436" t="str">
            <v>EQQ100627</v>
          </cell>
          <cell r="C436" t="str">
            <v>NGUYỄN TẤN HƯNG</v>
          </cell>
          <cell r="D436" t="str">
            <v>Fulltime</v>
          </cell>
          <cell r="E436" t="str">
            <v>NHÂN VIÊN PHA CHẾ</v>
          </cell>
          <cell r="F436" t="str">
            <v>Giờ LV</v>
          </cell>
          <cell r="G436">
            <v>8</v>
          </cell>
          <cell r="H436">
            <v>8</v>
          </cell>
          <cell r="I436">
            <v>8</v>
          </cell>
          <cell r="J436">
            <v>8</v>
          </cell>
          <cell r="K436" t="str">
            <v>off</v>
          </cell>
          <cell r="L436" t="str">
            <v>off</v>
          </cell>
          <cell r="M436">
            <v>8</v>
          </cell>
          <cell r="N436">
            <v>8</v>
          </cell>
          <cell r="O436">
            <v>8</v>
          </cell>
          <cell r="P436">
            <v>8</v>
          </cell>
          <cell r="Q436">
            <v>4</v>
          </cell>
          <cell r="R436">
            <v>8</v>
          </cell>
          <cell r="S436">
            <v>8</v>
          </cell>
          <cell r="T436">
            <v>8</v>
          </cell>
          <cell r="U436">
            <v>8</v>
          </cell>
          <cell r="V436" t="str">
            <v>off</v>
          </cell>
          <cell r="W436">
            <v>8</v>
          </cell>
          <cell r="X436">
            <v>8</v>
          </cell>
          <cell r="Y436">
            <v>8</v>
          </cell>
          <cell r="Z436">
            <v>8</v>
          </cell>
          <cell r="AA436">
            <v>8</v>
          </cell>
          <cell r="AB436">
            <v>8</v>
          </cell>
          <cell r="AC436" t="str">
            <v>off</v>
          </cell>
          <cell r="AD436">
            <v>8</v>
          </cell>
          <cell r="AE436">
            <v>8</v>
          </cell>
          <cell r="AF436">
            <v>8</v>
          </cell>
          <cell r="AG436">
            <v>8</v>
          </cell>
          <cell r="AH436">
            <v>8</v>
          </cell>
          <cell r="AI436">
            <v>8</v>
          </cell>
          <cell r="AJ436">
            <v>8</v>
          </cell>
          <cell r="AK436">
            <v>25.5</v>
          </cell>
          <cell r="AL436">
            <v>0</v>
          </cell>
          <cell r="AM436">
            <v>4</v>
          </cell>
          <cell r="AN436">
            <v>0</v>
          </cell>
          <cell r="AO436">
            <v>0</v>
          </cell>
          <cell r="AP436">
            <v>0</v>
          </cell>
          <cell r="AQ436">
            <v>0</v>
          </cell>
          <cell r="AR436">
            <v>0</v>
          </cell>
          <cell r="AS436">
            <v>0</v>
          </cell>
          <cell r="AT436">
            <v>0</v>
          </cell>
          <cell r="AU436">
            <v>25.5</v>
          </cell>
          <cell r="AV436" t="e">
            <v>#REF!</v>
          </cell>
          <cell r="AW436">
            <v>0</v>
          </cell>
          <cell r="BZ436">
            <v>25.5</v>
          </cell>
          <cell r="CA436">
            <v>0</v>
          </cell>
          <cell r="CE436">
            <v>0</v>
          </cell>
          <cell r="CF436">
            <v>25.5</v>
          </cell>
          <cell r="CG436" t="b">
            <v>1</v>
          </cell>
          <cell r="CH436">
            <v>25.5</v>
          </cell>
          <cell r="CI436">
            <v>0</v>
          </cell>
          <cell r="CJ436">
            <v>0</v>
          </cell>
          <cell r="CK436" t="str">
            <v>HTQ HỒ CHÍ MINH</v>
          </cell>
          <cell r="CM436">
            <v>25.5</v>
          </cell>
          <cell r="CN436">
            <v>0</v>
          </cell>
          <cell r="CO436">
            <v>0</v>
          </cell>
          <cell r="CP436">
            <v>0</v>
          </cell>
        </row>
        <row r="437">
          <cell r="F437" t="str">
            <v>OT</v>
          </cell>
          <cell r="AT437">
            <v>0</v>
          </cell>
          <cell r="AV437" t="e">
            <v>#REF!</v>
          </cell>
          <cell r="AW437">
            <v>0</v>
          </cell>
          <cell r="CK437" t="e">
            <v>#N/A</v>
          </cell>
        </row>
        <row r="438">
          <cell r="B438" t="str">
            <v>EQQ100877</v>
          </cell>
          <cell r="C438" t="str">
            <v>VŨ ĐÌNH HÙNG</v>
          </cell>
          <cell r="D438" t="str">
            <v>Fulltime</v>
          </cell>
          <cell r="E438" t="str">
            <v>QUẢN LÝ QUÁN</v>
          </cell>
          <cell r="F438" t="str">
            <v>Giờ LV</v>
          </cell>
          <cell r="G438">
            <v>8</v>
          </cell>
          <cell r="H438">
            <v>8</v>
          </cell>
          <cell r="I438">
            <v>8</v>
          </cell>
          <cell r="J438">
            <v>8</v>
          </cell>
          <cell r="K438" t="str">
            <v>off</v>
          </cell>
          <cell r="L438">
            <v>8</v>
          </cell>
          <cell r="M438">
            <v>8</v>
          </cell>
          <cell r="N438" t="str">
            <v>Pa</v>
          </cell>
          <cell r="O438" t="str">
            <v>Pa</v>
          </cell>
          <cell r="P438" t="str">
            <v>Pa</v>
          </cell>
          <cell r="Q438" t="str">
            <v>Pa</v>
          </cell>
          <cell r="R438" t="str">
            <v>Pa</v>
          </cell>
          <cell r="S438" t="str">
            <v>Pa</v>
          </cell>
          <cell r="T438" t="str">
            <v>Pa</v>
          </cell>
          <cell r="U438" t="str">
            <v>Pa</v>
          </cell>
          <cell r="V438" t="str">
            <v>Oth</v>
          </cell>
          <cell r="W438" t="str">
            <v>Oth</v>
          </cell>
          <cell r="X438" t="str">
            <v>Oth</v>
          </cell>
          <cell r="Y438" t="str">
            <v>Oth</v>
          </cell>
          <cell r="Z438" t="str">
            <v>Oth</v>
          </cell>
          <cell r="AA438" t="str">
            <v>off</v>
          </cell>
          <cell r="AB438" t="str">
            <v>off</v>
          </cell>
          <cell r="AC438">
            <v>8</v>
          </cell>
          <cell r="AD438">
            <v>8</v>
          </cell>
          <cell r="AE438">
            <v>8</v>
          </cell>
          <cell r="AF438" t="str">
            <v>off</v>
          </cell>
          <cell r="AG438">
            <v>8</v>
          </cell>
          <cell r="AH438">
            <v>8</v>
          </cell>
          <cell r="AI438">
            <v>8</v>
          </cell>
          <cell r="AJ438">
            <v>8</v>
          </cell>
          <cell r="AK438">
            <v>13</v>
          </cell>
          <cell r="AL438">
            <v>0</v>
          </cell>
          <cell r="AM438">
            <v>4</v>
          </cell>
          <cell r="AN438">
            <v>0</v>
          </cell>
          <cell r="AO438">
            <v>8</v>
          </cell>
          <cell r="AP438">
            <v>0</v>
          </cell>
          <cell r="AQ438">
            <v>0</v>
          </cell>
          <cell r="AR438">
            <v>0</v>
          </cell>
          <cell r="AS438">
            <v>0</v>
          </cell>
          <cell r="AT438">
            <v>5</v>
          </cell>
          <cell r="AU438">
            <v>26</v>
          </cell>
          <cell r="AV438" t="e">
            <v>#REF!</v>
          </cell>
          <cell r="AW438">
            <v>0</v>
          </cell>
          <cell r="BZ438">
            <v>18</v>
          </cell>
          <cell r="CA438">
            <v>8</v>
          </cell>
          <cell r="CE438">
            <v>0</v>
          </cell>
          <cell r="CF438">
            <v>26</v>
          </cell>
          <cell r="CG438" t="b">
            <v>1</v>
          </cell>
          <cell r="CH438">
            <v>13</v>
          </cell>
          <cell r="CI438">
            <v>0</v>
          </cell>
          <cell r="CJ438">
            <v>0</v>
          </cell>
          <cell r="CK438" t="str">
            <v>HTQ HỒ CHÍ MINH</v>
          </cell>
          <cell r="CM438">
            <v>18</v>
          </cell>
          <cell r="CN438">
            <v>8</v>
          </cell>
          <cell r="CO438">
            <v>0</v>
          </cell>
          <cell r="CP438">
            <v>0</v>
          </cell>
        </row>
        <row r="439">
          <cell r="F439" t="str">
            <v>OT</v>
          </cell>
          <cell r="AT439">
            <v>0</v>
          </cell>
          <cell r="AV439" t="e">
            <v>#REF!</v>
          </cell>
          <cell r="AW439">
            <v>0</v>
          </cell>
          <cell r="CK439" t="e">
            <v>#N/A</v>
          </cell>
        </row>
        <row r="440">
          <cell r="B440" t="str">
            <v>EQQ100906</v>
          </cell>
          <cell r="C440" t="str">
            <v>NGUYỄN THỊ ÚT THẢO</v>
          </cell>
          <cell r="D440" t="str">
            <v>Fulltime</v>
          </cell>
          <cell r="E440" t="str">
            <v>TRƯỞNG CA TẬP SỰ</v>
          </cell>
          <cell r="F440" t="str">
            <v>Giờ LV</v>
          </cell>
          <cell r="G440" t="str">
            <v>off</v>
          </cell>
          <cell r="H440">
            <v>8</v>
          </cell>
          <cell r="I440">
            <v>8</v>
          </cell>
          <cell r="J440">
            <v>8</v>
          </cell>
          <cell r="K440">
            <v>8</v>
          </cell>
          <cell r="L440">
            <v>8</v>
          </cell>
          <cell r="M440">
            <v>8</v>
          </cell>
          <cell r="N440">
            <v>8</v>
          </cell>
          <cell r="O440">
            <v>8</v>
          </cell>
          <cell r="P440">
            <v>8</v>
          </cell>
          <cell r="Q440">
            <v>8</v>
          </cell>
          <cell r="R440">
            <v>8</v>
          </cell>
          <cell r="S440">
            <v>8</v>
          </cell>
          <cell r="T440">
            <v>8</v>
          </cell>
          <cell r="U440">
            <v>8</v>
          </cell>
          <cell r="V440" t="str">
            <v>off</v>
          </cell>
          <cell r="W440">
            <v>8</v>
          </cell>
          <cell r="X440">
            <v>8</v>
          </cell>
          <cell r="Y440">
            <v>8</v>
          </cell>
          <cell r="Z440">
            <v>8</v>
          </cell>
          <cell r="AA440" t="str">
            <v>off</v>
          </cell>
          <cell r="AB440">
            <v>8</v>
          </cell>
          <cell r="AC440">
            <v>8</v>
          </cell>
          <cell r="AD440">
            <v>8</v>
          </cell>
          <cell r="AE440">
            <v>8</v>
          </cell>
          <cell r="AF440">
            <v>8</v>
          </cell>
          <cell r="AG440">
            <v>8</v>
          </cell>
          <cell r="AH440">
            <v>8</v>
          </cell>
          <cell r="AI440">
            <v>8</v>
          </cell>
          <cell r="AJ440" t="str">
            <v>off</v>
          </cell>
          <cell r="AK440">
            <v>26</v>
          </cell>
          <cell r="AL440">
            <v>1</v>
          </cell>
          <cell r="AM440">
            <v>4</v>
          </cell>
          <cell r="AN440">
            <v>0</v>
          </cell>
          <cell r="AO440">
            <v>0</v>
          </cell>
          <cell r="AP440">
            <v>0</v>
          </cell>
          <cell r="AQ440">
            <v>0</v>
          </cell>
          <cell r="AR440">
            <v>0</v>
          </cell>
          <cell r="AS440">
            <v>0</v>
          </cell>
          <cell r="AT440">
            <v>0</v>
          </cell>
          <cell r="AU440">
            <v>27</v>
          </cell>
          <cell r="AV440" t="e">
            <v>#REF!</v>
          </cell>
          <cell r="AW440">
            <v>0</v>
          </cell>
          <cell r="BZ440">
            <v>26</v>
          </cell>
          <cell r="CA440">
            <v>0</v>
          </cell>
          <cell r="CE440">
            <v>8</v>
          </cell>
          <cell r="CF440">
            <v>27</v>
          </cell>
          <cell r="CG440" t="b">
            <v>1</v>
          </cell>
          <cell r="CH440">
            <v>26</v>
          </cell>
          <cell r="CI440">
            <v>0</v>
          </cell>
          <cell r="CJ440">
            <v>0</v>
          </cell>
          <cell r="CK440" t="str">
            <v>HTQ HỒ CHÍ MINH</v>
          </cell>
          <cell r="CM440">
            <v>26</v>
          </cell>
          <cell r="CN440">
            <v>0</v>
          </cell>
          <cell r="CO440">
            <v>0</v>
          </cell>
          <cell r="CP440">
            <v>8</v>
          </cell>
        </row>
        <row r="441">
          <cell r="F441" t="str">
            <v>OT</v>
          </cell>
          <cell r="K441">
            <v>8</v>
          </cell>
          <cell r="AT441">
            <v>0</v>
          </cell>
          <cell r="AV441" t="e">
            <v>#REF!</v>
          </cell>
          <cell r="AW441">
            <v>0</v>
          </cell>
          <cell r="CK441" t="e">
            <v>#N/A</v>
          </cell>
        </row>
        <row r="442">
          <cell r="B442" t="str">
            <v>EQQ101533</v>
          </cell>
          <cell r="C442" t="str">
            <v>TỐNG THỊ HUỆ</v>
          </cell>
          <cell r="D442" t="str">
            <v>Fulltime</v>
          </cell>
          <cell r="E442" t="str">
            <v>NHÂN VIÊN BÁN HÀNG</v>
          </cell>
          <cell r="F442" t="str">
            <v>Giờ LV</v>
          </cell>
          <cell r="G442">
            <v>8</v>
          </cell>
          <cell r="H442">
            <v>8</v>
          </cell>
          <cell r="I442" t="str">
            <v>off</v>
          </cell>
          <cell r="J442">
            <v>8</v>
          </cell>
          <cell r="K442">
            <v>8</v>
          </cell>
          <cell r="L442">
            <v>8</v>
          </cell>
          <cell r="M442">
            <v>8</v>
          </cell>
          <cell r="N442">
            <v>8</v>
          </cell>
          <cell r="O442" t="str">
            <v>off</v>
          </cell>
          <cell r="P442">
            <v>8</v>
          </cell>
          <cell r="Q442">
            <v>4</v>
          </cell>
          <cell r="R442">
            <v>8</v>
          </cell>
          <cell r="S442">
            <v>8</v>
          </cell>
          <cell r="T442">
            <v>8</v>
          </cell>
          <cell r="U442">
            <v>8</v>
          </cell>
          <cell r="V442">
            <v>8</v>
          </cell>
          <cell r="W442">
            <v>8</v>
          </cell>
          <cell r="X442">
            <v>8</v>
          </cell>
          <cell r="Y442" t="str">
            <v>off</v>
          </cell>
          <cell r="Z442">
            <v>8</v>
          </cell>
          <cell r="AA442">
            <v>8</v>
          </cell>
          <cell r="AB442">
            <v>8</v>
          </cell>
          <cell r="AC442">
            <v>8</v>
          </cell>
          <cell r="AD442">
            <v>8</v>
          </cell>
          <cell r="AE442">
            <v>8</v>
          </cell>
          <cell r="AF442">
            <v>8</v>
          </cell>
          <cell r="AG442" t="str">
            <v>off</v>
          </cell>
          <cell r="AH442">
            <v>8</v>
          </cell>
          <cell r="AI442">
            <v>8</v>
          </cell>
          <cell r="AJ442">
            <v>8</v>
          </cell>
          <cell r="AK442">
            <v>25.5</v>
          </cell>
          <cell r="AL442">
            <v>0</v>
          </cell>
          <cell r="AM442">
            <v>4</v>
          </cell>
          <cell r="AN442">
            <v>0</v>
          </cell>
          <cell r="AO442">
            <v>0</v>
          </cell>
          <cell r="AP442">
            <v>0</v>
          </cell>
          <cell r="AQ442">
            <v>0</v>
          </cell>
          <cell r="AR442">
            <v>0</v>
          </cell>
          <cell r="AS442">
            <v>0</v>
          </cell>
          <cell r="AT442">
            <v>0</v>
          </cell>
          <cell r="AU442">
            <v>25.5</v>
          </cell>
          <cell r="AV442" t="e">
            <v>#REF!</v>
          </cell>
          <cell r="AW442">
            <v>0</v>
          </cell>
          <cell r="BZ442">
            <v>25.5</v>
          </cell>
          <cell r="CA442">
            <v>0</v>
          </cell>
          <cell r="CE442">
            <v>0</v>
          </cell>
          <cell r="CF442">
            <v>25.5</v>
          </cell>
          <cell r="CG442" t="b">
            <v>1</v>
          </cell>
          <cell r="CH442">
            <v>25.5</v>
          </cell>
          <cell r="CI442">
            <v>0</v>
          </cell>
          <cell r="CJ442">
            <v>0</v>
          </cell>
          <cell r="CK442" t="str">
            <v>HTQ HỒ CHÍ MINH</v>
          </cell>
          <cell r="CM442">
            <v>25.5</v>
          </cell>
          <cell r="CN442">
            <v>0</v>
          </cell>
          <cell r="CO442">
            <v>0</v>
          </cell>
          <cell r="CP442">
            <v>0</v>
          </cell>
        </row>
        <row r="443">
          <cell r="F443" t="str">
            <v>OT</v>
          </cell>
          <cell r="AT443">
            <v>0</v>
          </cell>
          <cell r="AV443" t="e">
            <v>#REF!</v>
          </cell>
          <cell r="AW443">
            <v>0</v>
          </cell>
          <cell r="CK443" t="e">
            <v>#N/A</v>
          </cell>
        </row>
        <row r="444">
          <cell r="B444" t="str">
            <v>EQQ101740</v>
          </cell>
          <cell r="C444" t="str">
            <v>NGUYỄN THỊ THANH THẢO</v>
          </cell>
          <cell r="D444" t="str">
            <v>Fulltime</v>
          </cell>
          <cell r="E444" t="str">
            <v>NHÂN VIÊN PHỤC VỤ</v>
          </cell>
          <cell r="F444" t="str">
            <v>Giờ LV</v>
          </cell>
          <cell r="G444" t="str">
            <v>off</v>
          </cell>
          <cell r="H444">
            <v>8</v>
          </cell>
          <cell r="I444">
            <v>8</v>
          </cell>
          <cell r="J444" t="str">
            <v>off</v>
          </cell>
          <cell r="K444">
            <v>8</v>
          </cell>
          <cell r="L444">
            <v>8</v>
          </cell>
          <cell r="M444">
            <v>8</v>
          </cell>
          <cell r="N444">
            <v>8</v>
          </cell>
          <cell r="O444">
            <v>8</v>
          </cell>
          <cell r="P444">
            <v>4</v>
          </cell>
          <cell r="Q444">
            <v>8</v>
          </cell>
          <cell r="R444">
            <v>8</v>
          </cell>
          <cell r="S444">
            <v>8</v>
          </cell>
          <cell r="T444">
            <v>4</v>
          </cell>
          <cell r="U444" t="str">
            <v>off</v>
          </cell>
          <cell r="V444">
            <v>8</v>
          </cell>
          <cell r="W444">
            <v>8</v>
          </cell>
          <cell r="X444">
            <v>8</v>
          </cell>
          <cell r="Y444">
            <v>8</v>
          </cell>
          <cell r="Z444">
            <v>8</v>
          </cell>
          <cell r="AA444" t="str">
            <v>off</v>
          </cell>
          <cell r="AB444" t="str">
            <v>Pa</v>
          </cell>
          <cell r="AC444" t="str">
            <v>Pa</v>
          </cell>
          <cell r="AD444" t="str">
            <v>Pa</v>
          </cell>
          <cell r="AE444">
            <v>8</v>
          </cell>
          <cell r="AF444">
            <v>8</v>
          </cell>
          <cell r="AG444">
            <v>8</v>
          </cell>
          <cell r="AH444">
            <v>8</v>
          </cell>
          <cell r="AI444">
            <v>8</v>
          </cell>
          <cell r="AJ444">
            <v>8</v>
          </cell>
          <cell r="AK444">
            <v>22</v>
          </cell>
          <cell r="AL444">
            <v>0</v>
          </cell>
          <cell r="AM444">
            <v>4</v>
          </cell>
          <cell r="AN444">
            <v>0</v>
          </cell>
          <cell r="AO444">
            <v>3</v>
          </cell>
          <cell r="AP444">
            <v>0</v>
          </cell>
          <cell r="AQ444">
            <v>0</v>
          </cell>
          <cell r="AR444">
            <v>0</v>
          </cell>
          <cell r="AS444">
            <v>0</v>
          </cell>
          <cell r="AT444">
            <v>0</v>
          </cell>
          <cell r="AU444">
            <v>25</v>
          </cell>
          <cell r="AV444" t="e">
            <v>#REF!</v>
          </cell>
          <cell r="AW444">
            <v>0</v>
          </cell>
          <cell r="BZ444">
            <v>22</v>
          </cell>
          <cell r="CA444">
            <v>3</v>
          </cell>
          <cell r="CE444">
            <v>0</v>
          </cell>
          <cell r="CF444">
            <v>25</v>
          </cell>
          <cell r="CG444" t="b">
            <v>1</v>
          </cell>
          <cell r="CH444">
            <v>22</v>
          </cell>
          <cell r="CI444">
            <v>0</v>
          </cell>
          <cell r="CJ444">
            <v>0</v>
          </cell>
          <cell r="CK444" t="str">
            <v>HTQ HỒ CHÍ MINH</v>
          </cell>
          <cell r="CM444">
            <v>22</v>
          </cell>
          <cell r="CN444">
            <v>3</v>
          </cell>
          <cell r="CO444">
            <v>0</v>
          </cell>
          <cell r="CP444">
            <v>0</v>
          </cell>
        </row>
        <row r="445">
          <cell r="F445" t="str">
            <v>OT</v>
          </cell>
          <cell r="AT445">
            <v>0</v>
          </cell>
          <cell r="AV445" t="e">
            <v>#REF!</v>
          </cell>
          <cell r="AW445">
            <v>0</v>
          </cell>
          <cell r="CK445" t="e">
            <v>#N/A</v>
          </cell>
        </row>
        <row r="446">
          <cell r="B446" t="str">
            <v>EQQ101831</v>
          </cell>
          <cell r="C446" t="str">
            <v>HUỲNH THANH CƯỜNG</v>
          </cell>
          <cell r="D446" t="str">
            <v>Partime</v>
          </cell>
          <cell r="E446" t="str">
            <v>NHÂN VIÊN PHỤC VỤ</v>
          </cell>
          <cell r="F446" t="str">
            <v>Giờ LV</v>
          </cell>
          <cell r="G446">
            <v>8</v>
          </cell>
          <cell r="H446">
            <v>8</v>
          </cell>
          <cell r="I446">
            <v>8</v>
          </cell>
          <cell r="J446">
            <v>8</v>
          </cell>
          <cell r="K446">
            <v>8</v>
          </cell>
          <cell r="L446">
            <v>8</v>
          </cell>
          <cell r="M446">
            <v>8</v>
          </cell>
          <cell r="N446" t="str">
            <v>off</v>
          </cell>
          <cell r="O446">
            <v>8</v>
          </cell>
          <cell r="P446">
            <v>4</v>
          </cell>
          <cell r="Q446">
            <v>4</v>
          </cell>
          <cell r="R446">
            <v>8</v>
          </cell>
          <cell r="S446">
            <v>8</v>
          </cell>
          <cell r="T446">
            <v>8</v>
          </cell>
          <cell r="U446">
            <v>8</v>
          </cell>
          <cell r="V446" t="str">
            <v>off</v>
          </cell>
          <cell r="W446">
            <v>8</v>
          </cell>
          <cell r="X446">
            <v>8</v>
          </cell>
          <cell r="Y446">
            <v>8</v>
          </cell>
          <cell r="Z446">
            <v>8</v>
          </cell>
          <cell r="AA446">
            <v>8</v>
          </cell>
          <cell r="AB446">
            <v>4</v>
          </cell>
          <cell r="AC446" t="str">
            <v>off</v>
          </cell>
          <cell r="AD446" t="str">
            <v>off</v>
          </cell>
          <cell r="AE446">
            <v>8</v>
          </cell>
          <cell r="AF446">
            <v>8</v>
          </cell>
          <cell r="AG446">
            <v>8</v>
          </cell>
          <cell r="AH446">
            <v>8</v>
          </cell>
          <cell r="AI446">
            <v>8</v>
          </cell>
          <cell r="AJ446">
            <v>8</v>
          </cell>
          <cell r="AK446">
            <v>24.5</v>
          </cell>
          <cell r="AL446">
            <v>0</v>
          </cell>
          <cell r="AM446">
            <v>4</v>
          </cell>
          <cell r="AN446">
            <v>0</v>
          </cell>
          <cell r="AO446">
            <v>0</v>
          </cell>
          <cell r="AP446">
            <v>0</v>
          </cell>
          <cell r="AQ446">
            <v>0</v>
          </cell>
          <cell r="AR446">
            <v>0</v>
          </cell>
          <cell r="AS446">
            <v>0</v>
          </cell>
          <cell r="AT446">
            <v>0</v>
          </cell>
          <cell r="AU446">
            <v>24.5</v>
          </cell>
          <cell r="AV446" t="e">
            <v>#REF!</v>
          </cell>
          <cell r="AW446">
            <v>0</v>
          </cell>
          <cell r="BZ446">
            <v>0</v>
          </cell>
          <cell r="CA446">
            <v>0</v>
          </cell>
          <cell r="CE446">
            <v>0</v>
          </cell>
          <cell r="CF446">
            <v>24.5</v>
          </cell>
          <cell r="CG446" t="b">
            <v>1</v>
          </cell>
          <cell r="CH446">
            <v>0</v>
          </cell>
          <cell r="CI446">
            <v>196</v>
          </cell>
          <cell r="CJ446">
            <v>0</v>
          </cell>
          <cell r="CK446" t="str">
            <v>HTQ HỒ CHÍ MINH</v>
          </cell>
          <cell r="CM446">
            <v>0</v>
          </cell>
          <cell r="CN446">
            <v>0</v>
          </cell>
          <cell r="CO446">
            <v>196</v>
          </cell>
          <cell r="CP446">
            <v>0</v>
          </cell>
        </row>
        <row r="447">
          <cell r="F447" t="str">
            <v>OT</v>
          </cell>
          <cell r="AT447">
            <v>0</v>
          </cell>
          <cell r="AV447" t="e">
            <v>#REF!</v>
          </cell>
          <cell r="AW447">
            <v>0</v>
          </cell>
          <cell r="CK447" t="e">
            <v>#N/A</v>
          </cell>
        </row>
        <row r="448">
          <cell r="B448" t="str">
            <v>EQQ101836</v>
          </cell>
          <cell r="C448" t="str">
            <v>NGUYỄN THANH QUANG</v>
          </cell>
          <cell r="D448" t="str">
            <v>Fulltime</v>
          </cell>
          <cell r="E448" t="str">
            <v>NHÂN VIÊN PHỤC VỤ</v>
          </cell>
          <cell r="F448" t="str">
            <v>Giờ LV</v>
          </cell>
          <cell r="G448">
            <v>8</v>
          </cell>
          <cell r="H448" t="str">
            <v>off</v>
          </cell>
          <cell r="I448">
            <v>8</v>
          </cell>
          <cell r="J448">
            <v>8</v>
          </cell>
          <cell r="K448">
            <v>8</v>
          </cell>
          <cell r="L448">
            <v>8</v>
          </cell>
          <cell r="M448">
            <v>8</v>
          </cell>
          <cell r="N448" t="str">
            <v>Pa</v>
          </cell>
          <cell r="O448" t="str">
            <v>Pa</v>
          </cell>
          <cell r="P448" t="str">
            <v>Pa</v>
          </cell>
          <cell r="Q448">
            <v>8</v>
          </cell>
          <cell r="R448">
            <v>8</v>
          </cell>
          <cell r="S448">
            <v>8</v>
          </cell>
          <cell r="T448">
            <v>4</v>
          </cell>
          <cell r="U448" t="str">
            <v>Pa</v>
          </cell>
          <cell r="V448" t="str">
            <v>off</v>
          </cell>
          <cell r="W448">
            <v>8</v>
          </cell>
          <cell r="X448">
            <v>8</v>
          </cell>
          <cell r="Y448">
            <v>8</v>
          </cell>
          <cell r="Z448">
            <v>8</v>
          </cell>
          <cell r="AA448">
            <v>8</v>
          </cell>
          <cell r="AB448" t="str">
            <v>off</v>
          </cell>
          <cell r="AC448">
            <v>8</v>
          </cell>
          <cell r="AD448">
            <v>8</v>
          </cell>
          <cell r="AE448">
            <v>8</v>
          </cell>
          <cell r="AF448">
            <v>8</v>
          </cell>
          <cell r="AG448">
            <v>8</v>
          </cell>
          <cell r="AH448">
            <v>8</v>
          </cell>
          <cell r="AI448" t="str">
            <v>off</v>
          </cell>
          <cell r="AJ448">
            <v>8</v>
          </cell>
          <cell r="AK448">
            <v>21.5</v>
          </cell>
          <cell r="AL448">
            <v>0</v>
          </cell>
          <cell r="AM448">
            <v>4</v>
          </cell>
          <cell r="AN448">
            <v>0</v>
          </cell>
          <cell r="AO448">
            <v>4</v>
          </cell>
          <cell r="AP448">
            <v>0</v>
          </cell>
          <cell r="AQ448">
            <v>0</v>
          </cell>
          <cell r="AR448">
            <v>0</v>
          </cell>
          <cell r="AS448">
            <v>0</v>
          </cell>
          <cell r="AT448">
            <v>0</v>
          </cell>
          <cell r="AU448">
            <v>25.5</v>
          </cell>
          <cell r="AV448" t="e">
            <v>#REF!</v>
          </cell>
          <cell r="AW448">
            <v>0</v>
          </cell>
          <cell r="BZ448">
            <v>21.5</v>
          </cell>
          <cell r="CA448">
            <v>4</v>
          </cell>
          <cell r="CE448">
            <v>0</v>
          </cell>
          <cell r="CF448">
            <v>25.5</v>
          </cell>
          <cell r="CG448" t="b">
            <v>1</v>
          </cell>
          <cell r="CH448">
            <v>21.5</v>
          </cell>
          <cell r="CI448">
            <v>0</v>
          </cell>
          <cell r="CJ448">
            <v>0</v>
          </cell>
          <cell r="CK448" t="str">
            <v>HTQ HỒ CHÍ MINH</v>
          </cell>
          <cell r="CM448">
            <v>21.5</v>
          </cell>
          <cell r="CN448">
            <v>4</v>
          </cell>
          <cell r="CO448">
            <v>0</v>
          </cell>
          <cell r="CP448">
            <v>0</v>
          </cell>
        </row>
        <row r="449">
          <cell r="F449" t="str">
            <v>OT</v>
          </cell>
          <cell r="AT449">
            <v>0</v>
          </cell>
          <cell r="AV449" t="e">
            <v>#REF!</v>
          </cell>
          <cell r="AW449">
            <v>0</v>
          </cell>
          <cell r="CK449" t="e">
            <v>#N/A</v>
          </cell>
        </row>
        <row r="450">
          <cell r="B450" t="str">
            <v>EQQ101837</v>
          </cell>
          <cell r="C450" t="str">
            <v>LÊ PHẠM OANH KIỀU</v>
          </cell>
          <cell r="D450" t="str">
            <v>Partime</v>
          </cell>
          <cell r="E450" t="str">
            <v>NHÂN VIÊN PHỤC VỤ</v>
          </cell>
          <cell r="F450" t="str">
            <v>Giờ LV</v>
          </cell>
          <cell r="G450">
            <v>8</v>
          </cell>
          <cell r="H450">
            <v>8</v>
          </cell>
          <cell r="I450">
            <v>8</v>
          </cell>
          <cell r="J450">
            <v>8</v>
          </cell>
          <cell r="K450" t="str">
            <v>off</v>
          </cell>
          <cell r="L450" t="str">
            <v>off</v>
          </cell>
          <cell r="M450" t="str">
            <v>off</v>
          </cell>
          <cell r="N450" t="str">
            <v>off</v>
          </cell>
          <cell r="O450">
            <v>8</v>
          </cell>
          <cell r="P450">
            <v>8</v>
          </cell>
          <cell r="Q450">
            <v>4</v>
          </cell>
          <cell r="R450">
            <v>8</v>
          </cell>
          <cell r="S450">
            <v>8</v>
          </cell>
          <cell r="T450">
            <v>8</v>
          </cell>
          <cell r="U450">
            <v>8</v>
          </cell>
          <cell r="V450">
            <v>8</v>
          </cell>
          <cell r="W450">
            <v>8</v>
          </cell>
          <cell r="X450">
            <v>8</v>
          </cell>
          <cell r="Y450">
            <v>8</v>
          </cell>
          <cell r="Z450">
            <v>8</v>
          </cell>
          <cell r="AA450">
            <v>8</v>
          </cell>
          <cell r="AB450">
            <v>8</v>
          </cell>
          <cell r="AC450">
            <v>8</v>
          </cell>
          <cell r="AD450">
            <v>8</v>
          </cell>
          <cell r="AE450">
            <v>8</v>
          </cell>
          <cell r="AF450">
            <v>8</v>
          </cell>
          <cell r="AG450">
            <v>8</v>
          </cell>
          <cell r="AH450">
            <v>8</v>
          </cell>
          <cell r="AI450" t="str">
            <v>off</v>
          </cell>
          <cell r="AJ450">
            <v>8</v>
          </cell>
          <cell r="AK450">
            <v>24.5</v>
          </cell>
          <cell r="AL450">
            <v>0</v>
          </cell>
          <cell r="AM450">
            <v>5</v>
          </cell>
          <cell r="AN450">
            <v>0</v>
          </cell>
          <cell r="AO450">
            <v>0</v>
          </cell>
          <cell r="AP450">
            <v>0</v>
          </cell>
          <cell r="AQ450">
            <v>0</v>
          </cell>
          <cell r="AR450">
            <v>0</v>
          </cell>
          <cell r="AS450">
            <v>0</v>
          </cell>
          <cell r="AT450">
            <v>0</v>
          </cell>
          <cell r="AU450">
            <v>24.5</v>
          </cell>
          <cell r="AV450" t="e">
            <v>#REF!</v>
          </cell>
          <cell r="AW450">
            <v>0</v>
          </cell>
          <cell r="BZ450">
            <v>0</v>
          </cell>
          <cell r="CA450">
            <v>0</v>
          </cell>
          <cell r="CE450">
            <v>0</v>
          </cell>
          <cell r="CF450">
            <v>24.5</v>
          </cell>
          <cell r="CG450" t="b">
            <v>1</v>
          </cell>
          <cell r="CH450">
            <v>0</v>
          </cell>
          <cell r="CI450">
            <v>196</v>
          </cell>
          <cell r="CJ450">
            <v>0</v>
          </cell>
          <cell r="CK450" t="str">
            <v>HTQ HỒ CHÍ MINH</v>
          </cell>
          <cell r="CM450">
            <v>0</v>
          </cell>
          <cell r="CN450">
            <v>0</v>
          </cell>
          <cell r="CO450">
            <v>196</v>
          </cell>
          <cell r="CP450">
            <v>0</v>
          </cell>
        </row>
        <row r="451">
          <cell r="F451" t="str">
            <v>OT</v>
          </cell>
          <cell r="AT451">
            <v>0</v>
          </cell>
          <cell r="AV451" t="e">
            <v>#REF!</v>
          </cell>
          <cell r="AW451">
            <v>0</v>
          </cell>
          <cell r="CK451" t="e">
            <v>#N/A</v>
          </cell>
        </row>
        <row r="452">
          <cell r="B452" t="str">
            <v>EQQ102228</v>
          </cell>
          <cell r="C452" t="str">
            <v>NGUYỄN KỲ MINH TRANG</v>
          </cell>
          <cell r="D452" t="str">
            <v>Partime</v>
          </cell>
          <cell r="E452" t="str">
            <v>NHÂN VIÊN PHỤC VỤ</v>
          </cell>
          <cell r="F452" t="str">
            <v>Giờ LV</v>
          </cell>
          <cell r="G452">
            <v>8</v>
          </cell>
          <cell r="H452">
            <v>8</v>
          </cell>
          <cell r="I452">
            <v>8</v>
          </cell>
          <cell r="J452" t="str">
            <v>off</v>
          </cell>
          <cell r="K452" t="str">
            <v>off</v>
          </cell>
          <cell r="L452" t="str">
            <v>off</v>
          </cell>
          <cell r="M452">
            <v>8</v>
          </cell>
          <cell r="N452">
            <v>8</v>
          </cell>
          <cell r="O452">
            <v>8</v>
          </cell>
          <cell r="P452">
            <v>8</v>
          </cell>
          <cell r="Q452">
            <v>8</v>
          </cell>
          <cell r="R452">
            <v>8</v>
          </cell>
          <cell r="S452">
            <v>8</v>
          </cell>
          <cell r="T452">
            <v>4</v>
          </cell>
          <cell r="U452">
            <v>8</v>
          </cell>
          <cell r="V452">
            <v>8</v>
          </cell>
          <cell r="W452">
            <v>8</v>
          </cell>
          <cell r="X452" t="str">
            <v>off</v>
          </cell>
          <cell r="Y452">
            <v>8</v>
          </cell>
          <cell r="Z452" t="str">
            <v>off</v>
          </cell>
          <cell r="AA452">
            <v>8</v>
          </cell>
          <cell r="AB452">
            <v>8</v>
          </cell>
          <cell r="AC452">
            <v>8</v>
          </cell>
          <cell r="AD452">
            <v>8</v>
          </cell>
          <cell r="AE452">
            <v>8</v>
          </cell>
          <cell r="AF452">
            <v>8</v>
          </cell>
          <cell r="AG452">
            <v>8</v>
          </cell>
          <cell r="AH452" t="str">
            <v>off</v>
          </cell>
          <cell r="AI452">
            <v>8</v>
          </cell>
          <cell r="AJ452">
            <v>8</v>
          </cell>
          <cell r="AK452">
            <v>23.5</v>
          </cell>
          <cell r="AL452">
            <v>0</v>
          </cell>
          <cell r="AM452">
            <v>6</v>
          </cell>
          <cell r="AN452">
            <v>0</v>
          </cell>
          <cell r="AO452">
            <v>0</v>
          </cell>
          <cell r="AP452">
            <v>0</v>
          </cell>
          <cell r="AQ452">
            <v>0</v>
          </cell>
          <cell r="AR452">
            <v>0</v>
          </cell>
          <cell r="AS452">
            <v>0</v>
          </cell>
          <cell r="AT452">
            <v>0</v>
          </cell>
          <cell r="AU452">
            <v>23.5</v>
          </cell>
          <cell r="AV452" t="e">
            <v>#REF!</v>
          </cell>
          <cell r="AW452">
            <v>0</v>
          </cell>
          <cell r="BZ452">
            <v>0</v>
          </cell>
          <cell r="CA452">
            <v>0</v>
          </cell>
          <cell r="CE452">
            <v>0</v>
          </cell>
          <cell r="CF452">
            <v>23.5</v>
          </cell>
          <cell r="CG452" t="b">
            <v>1</v>
          </cell>
          <cell r="CH452">
            <v>0</v>
          </cell>
          <cell r="CI452">
            <v>188</v>
          </cell>
          <cell r="CJ452">
            <v>0</v>
          </cell>
          <cell r="CK452" t="str">
            <v>HTQ HỒ CHÍ MINH</v>
          </cell>
          <cell r="CM452">
            <v>0</v>
          </cell>
          <cell r="CN452">
            <v>0</v>
          </cell>
          <cell r="CO452">
            <v>188</v>
          </cell>
          <cell r="CP452">
            <v>0</v>
          </cell>
        </row>
        <row r="453">
          <cell r="F453" t="str">
            <v>OT</v>
          </cell>
          <cell r="AT453">
            <v>0</v>
          </cell>
          <cell r="AV453" t="e">
            <v>#REF!</v>
          </cell>
          <cell r="AW453">
            <v>0</v>
          </cell>
          <cell r="CK453" t="e">
            <v>#N/A</v>
          </cell>
        </row>
        <row r="454">
          <cell r="B454" t="str">
            <v>EQQ102235</v>
          </cell>
          <cell r="C454" t="str">
            <v>TẠ TUẤN ĐẠT</v>
          </cell>
          <cell r="D454" t="str">
            <v>Partime</v>
          </cell>
          <cell r="E454" t="str">
            <v>NHÂN VIÊN PHỤC VỤ</v>
          </cell>
          <cell r="F454" t="str">
            <v>Giờ LV</v>
          </cell>
          <cell r="G454">
            <v>8</v>
          </cell>
          <cell r="H454">
            <v>8</v>
          </cell>
          <cell r="I454">
            <v>8</v>
          </cell>
          <cell r="J454">
            <v>8</v>
          </cell>
          <cell r="K454" t="str">
            <v>off</v>
          </cell>
          <cell r="L454" t="str">
            <v>off</v>
          </cell>
          <cell r="M454" t="str">
            <v>off</v>
          </cell>
          <cell r="N454">
            <v>8</v>
          </cell>
          <cell r="O454">
            <v>8</v>
          </cell>
          <cell r="P454">
            <v>8</v>
          </cell>
          <cell r="Q454">
            <v>8</v>
          </cell>
          <cell r="R454">
            <v>8</v>
          </cell>
          <cell r="S454" t="str">
            <v>off</v>
          </cell>
          <cell r="T454">
            <v>8</v>
          </cell>
          <cell r="U454">
            <v>8</v>
          </cell>
          <cell r="V454">
            <v>8</v>
          </cell>
          <cell r="W454">
            <v>8</v>
          </cell>
          <cell r="X454">
            <v>8</v>
          </cell>
          <cell r="Y454">
            <v>8</v>
          </cell>
          <cell r="Z454">
            <v>8</v>
          </cell>
          <cell r="AA454">
            <v>8</v>
          </cell>
          <cell r="AB454">
            <v>8</v>
          </cell>
          <cell r="AC454">
            <v>8</v>
          </cell>
          <cell r="AD454" t="str">
            <v>off</v>
          </cell>
          <cell r="AE454">
            <v>8</v>
          </cell>
          <cell r="AF454">
            <v>8</v>
          </cell>
          <cell r="AG454" t="str">
            <v>off</v>
          </cell>
          <cell r="AH454">
            <v>8</v>
          </cell>
          <cell r="AI454">
            <v>8</v>
          </cell>
          <cell r="AJ454">
            <v>8</v>
          </cell>
          <cell r="AK454">
            <v>24</v>
          </cell>
          <cell r="AL454">
            <v>0</v>
          </cell>
          <cell r="AM454">
            <v>6</v>
          </cell>
          <cell r="AN454">
            <v>0</v>
          </cell>
          <cell r="AO454">
            <v>0</v>
          </cell>
          <cell r="AP454">
            <v>0</v>
          </cell>
          <cell r="AQ454">
            <v>0</v>
          </cell>
          <cell r="AR454">
            <v>0</v>
          </cell>
          <cell r="AS454">
            <v>0</v>
          </cell>
          <cell r="AT454">
            <v>0</v>
          </cell>
          <cell r="AU454">
            <v>24</v>
          </cell>
          <cell r="AV454" t="e">
            <v>#REF!</v>
          </cell>
          <cell r="AW454">
            <v>0</v>
          </cell>
          <cell r="BZ454">
            <v>0</v>
          </cell>
          <cell r="CA454">
            <v>0</v>
          </cell>
          <cell r="CE454">
            <v>0</v>
          </cell>
          <cell r="CF454">
            <v>24</v>
          </cell>
          <cell r="CG454" t="b">
            <v>1</v>
          </cell>
          <cell r="CH454">
            <v>0</v>
          </cell>
          <cell r="CI454">
            <v>192</v>
          </cell>
          <cell r="CJ454">
            <v>0</v>
          </cell>
          <cell r="CK454" t="str">
            <v>HTQ HỒ CHÍ MINH</v>
          </cell>
          <cell r="CM454">
            <v>0</v>
          </cell>
          <cell r="CN454">
            <v>0</v>
          </cell>
          <cell r="CO454">
            <v>192</v>
          </cell>
          <cell r="CP454">
            <v>0</v>
          </cell>
        </row>
        <row r="455">
          <cell r="F455" t="str">
            <v>OT</v>
          </cell>
          <cell r="AT455">
            <v>0</v>
          </cell>
          <cell r="AV455" t="e">
            <v>#REF!</v>
          </cell>
          <cell r="AW455">
            <v>0</v>
          </cell>
          <cell r="CK455" t="e">
            <v>#N/A</v>
          </cell>
        </row>
        <row r="456">
          <cell r="B456" t="str">
            <v>EQQ102419</v>
          </cell>
          <cell r="C456" t="str">
            <v>LÊ THỊ NGỌC ANH</v>
          </cell>
          <cell r="D456" t="str">
            <v>Partime</v>
          </cell>
          <cell r="E456" t="str">
            <v>NHÂN VIÊN PHỤC VỤ</v>
          </cell>
          <cell r="F456" t="str">
            <v>Giờ LV</v>
          </cell>
          <cell r="G456">
            <v>8</v>
          </cell>
          <cell r="H456">
            <v>8</v>
          </cell>
          <cell r="I456">
            <v>4</v>
          </cell>
          <cell r="J456" t="str">
            <v>off</v>
          </cell>
          <cell r="K456">
            <v>8</v>
          </cell>
          <cell r="L456">
            <v>8</v>
          </cell>
          <cell r="M456">
            <v>8</v>
          </cell>
          <cell r="N456">
            <v>8</v>
          </cell>
          <cell r="O456">
            <v>8</v>
          </cell>
          <cell r="P456" t="str">
            <v>off</v>
          </cell>
          <cell r="Q456">
            <v>8</v>
          </cell>
          <cell r="R456">
            <v>8</v>
          </cell>
          <cell r="S456">
            <v>8</v>
          </cell>
          <cell r="T456">
            <v>8</v>
          </cell>
          <cell r="U456">
            <v>8</v>
          </cell>
          <cell r="V456" t="str">
            <v>off</v>
          </cell>
          <cell r="W456">
            <v>8</v>
          </cell>
          <cell r="X456">
            <v>8</v>
          </cell>
          <cell r="Y456">
            <v>8</v>
          </cell>
          <cell r="Z456">
            <v>8</v>
          </cell>
          <cell r="AA456">
            <v>8</v>
          </cell>
          <cell r="AB456">
            <v>8</v>
          </cell>
          <cell r="AC456">
            <v>8</v>
          </cell>
          <cell r="AD456">
            <v>8</v>
          </cell>
          <cell r="AE456">
            <v>8</v>
          </cell>
          <cell r="AF456">
            <v>8</v>
          </cell>
          <cell r="AG456">
            <v>8</v>
          </cell>
          <cell r="AH456">
            <v>8</v>
          </cell>
          <cell r="AI456">
            <v>8</v>
          </cell>
          <cell r="AJ456">
            <v>8</v>
          </cell>
          <cell r="AK456">
            <v>26.5</v>
          </cell>
          <cell r="AL456">
            <v>0</v>
          </cell>
          <cell r="AM456">
            <v>3</v>
          </cell>
          <cell r="AN456">
            <v>0</v>
          </cell>
          <cell r="AO456">
            <v>0</v>
          </cell>
          <cell r="AP456">
            <v>0</v>
          </cell>
          <cell r="AQ456">
            <v>0</v>
          </cell>
          <cell r="AR456">
            <v>0</v>
          </cell>
          <cell r="AS456">
            <v>0</v>
          </cell>
          <cell r="AT456">
            <v>0</v>
          </cell>
          <cell r="AU456">
            <v>26.5</v>
          </cell>
          <cell r="AV456" t="e">
            <v>#REF!</v>
          </cell>
          <cell r="AW456">
            <v>0</v>
          </cell>
          <cell r="BZ456">
            <v>0</v>
          </cell>
          <cell r="CA456">
            <v>0</v>
          </cell>
          <cell r="CE456">
            <v>0</v>
          </cell>
          <cell r="CF456">
            <v>26.5</v>
          </cell>
          <cell r="CG456" t="b">
            <v>1</v>
          </cell>
          <cell r="CH456">
            <v>0</v>
          </cell>
          <cell r="CI456">
            <v>212</v>
          </cell>
          <cell r="CJ456">
            <v>0</v>
          </cell>
          <cell r="CK456" t="str">
            <v>HTQ HỒ CHÍ MINH</v>
          </cell>
          <cell r="CM456">
            <v>0</v>
          </cell>
          <cell r="CN456">
            <v>0</v>
          </cell>
          <cell r="CO456">
            <v>212</v>
          </cell>
          <cell r="CP456">
            <v>0</v>
          </cell>
        </row>
        <row r="457">
          <cell r="F457" t="str">
            <v>OT</v>
          </cell>
          <cell r="AT457">
            <v>0</v>
          </cell>
          <cell r="AV457" t="e">
            <v>#REF!</v>
          </cell>
          <cell r="AW457">
            <v>0</v>
          </cell>
          <cell r="CK457" t="e">
            <v>#N/A</v>
          </cell>
        </row>
        <row r="458">
          <cell r="B458" t="str">
            <v>EQQ102432</v>
          </cell>
          <cell r="C458" t="str">
            <v>HUỲNH YẾN LINH</v>
          </cell>
          <cell r="D458" t="str">
            <v>Partime</v>
          </cell>
          <cell r="E458" t="str">
            <v>NHÂN VIÊN PHỤC VỤ</v>
          </cell>
          <cell r="F458" t="str">
            <v>Giờ LV</v>
          </cell>
          <cell r="G458" t="str">
            <v>off</v>
          </cell>
          <cell r="H458">
            <v>8</v>
          </cell>
          <cell r="I458">
            <v>8</v>
          </cell>
          <cell r="J458">
            <v>8</v>
          </cell>
          <cell r="K458">
            <v>8</v>
          </cell>
          <cell r="L458">
            <v>8</v>
          </cell>
          <cell r="M458">
            <v>8</v>
          </cell>
          <cell r="N458">
            <v>8</v>
          </cell>
          <cell r="O458">
            <v>8</v>
          </cell>
          <cell r="P458">
            <v>8</v>
          </cell>
          <cell r="Q458">
            <v>8</v>
          </cell>
          <cell r="R458" t="str">
            <v>off</v>
          </cell>
          <cell r="S458">
            <v>8</v>
          </cell>
          <cell r="T458">
            <v>8</v>
          </cell>
          <cell r="U458">
            <v>8</v>
          </cell>
          <cell r="V458">
            <v>8</v>
          </cell>
          <cell r="AK458">
            <v>14</v>
          </cell>
          <cell r="AL458">
            <v>0</v>
          </cell>
          <cell r="AM458">
            <v>2</v>
          </cell>
          <cell r="AN458">
            <v>0</v>
          </cell>
          <cell r="AO458">
            <v>0</v>
          </cell>
          <cell r="AP458">
            <v>0</v>
          </cell>
          <cell r="AQ458">
            <v>0</v>
          </cell>
          <cell r="AR458">
            <v>0</v>
          </cell>
          <cell r="AS458">
            <v>0</v>
          </cell>
          <cell r="AT458">
            <v>0</v>
          </cell>
          <cell r="AU458">
            <v>14</v>
          </cell>
          <cell r="AV458" t="e">
            <v>#REF!</v>
          </cell>
          <cell r="AW458">
            <v>0</v>
          </cell>
          <cell r="BZ458">
            <v>0</v>
          </cell>
          <cell r="CA458">
            <v>0</v>
          </cell>
          <cell r="CE458">
            <v>0</v>
          </cell>
          <cell r="CF458">
            <v>14</v>
          </cell>
          <cell r="CG458" t="b">
            <v>1</v>
          </cell>
          <cell r="CH458">
            <v>0</v>
          </cell>
          <cell r="CI458">
            <v>112</v>
          </cell>
          <cell r="CJ458">
            <v>0</v>
          </cell>
          <cell r="CK458" t="str">
            <v>HTQ HỒ CHÍ MINH</v>
          </cell>
          <cell r="CM458">
            <v>0</v>
          </cell>
          <cell r="CN458">
            <v>0</v>
          </cell>
          <cell r="CO458">
            <v>112</v>
          </cell>
          <cell r="CP458">
            <v>0</v>
          </cell>
        </row>
        <row r="459">
          <cell r="F459" t="str">
            <v>OT</v>
          </cell>
          <cell r="AT459">
            <v>0</v>
          </cell>
          <cell r="AV459" t="e">
            <v>#REF!</v>
          </cell>
          <cell r="AW459">
            <v>0</v>
          </cell>
          <cell r="CK459" t="e">
            <v>#N/A</v>
          </cell>
        </row>
        <row r="460">
          <cell r="B460" t="str">
            <v>EQQ102501</v>
          </cell>
          <cell r="C460" t="str">
            <v>VŨ CÔNG ANH</v>
          </cell>
          <cell r="D460" t="str">
            <v>Partime</v>
          </cell>
          <cell r="E460" t="str">
            <v>NHÂN VIÊN PHỤC VỤ</v>
          </cell>
          <cell r="F460" t="str">
            <v>Giờ LV</v>
          </cell>
          <cell r="G460">
            <v>8</v>
          </cell>
          <cell r="H460">
            <v>8</v>
          </cell>
          <cell r="I460" t="str">
            <v>off</v>
          </cell>
          <cell r="J460">
            <v>8</v>
          </cell>
          <cell r="K460">
            <v>8</v>
          </cell>
          <cell r="L460">
            <v>8</v>
          </cell>
          <cell r="M460">
            <v>8</v>
          </cell>
          <cell r="N460" t="str">
            <v>off</v>
          </cell>
          <cell r="O460">
            <v>8</v>
          </cell>
          <cell r="P460">
            <v>8</v>
          </cell>
          <cell r="Q460">
            <v>8</v>
          </cell>
          <cell r="R460">
            <v>8</v>
          </cell>
          <cell r="S460">
            <v>8</v>
          </cell>
          <cell r="T460">
            <v>8</v>
          </cell>
          <cell r="U460">
            <v>8</v>
          </cell>
          <cell r="V460">
            <v>8</v>
          </cell>
          <cell r="W460">
            <v>8</v>
          </cell>
          <cell r="X460">
            <v>8</v>
          </cell>
          <cell r="Y460">
            <v>8</v>
          </cell>
          <cell r="Z460">
            <v>8</v>
          </cell>
          <cell r="AA460">
            <v>8</v>
          </cell>
          <cell r="AB460" t="str">
            <v>off</v>
          </cell>
          <cell r="AC460" t="str">
            <v>off</v>
          </cell>
          <cell r="AD460">
            <v>8</v>
          </cell>
          <cell r="AE460">
            <v>8</v>
          </cell>
          <cell r="AF460">
            <v>8</v>
          </cell>
          <cell r="AG460">
            <v>8</v>
          </cell>
          <cell r="AH460" t="str">
            <v>off</v>
          </cell>
          <cell r="AI460">
            <v>8</v>
          </cell>
          <cell r="AJ460">
            <v>8</v>
          </cell>
          <cell r="AK460">
            <v>25</v>
          </cell>
          <cell r="AL460">
            <v>0</v>
          </cell>
          <cell r="AM460">
            <v>5</v>
          </cell>
          <cell r="AN460">
            <v>0</v>
          </cell>
          <cell r="AO460">
            <v>0</v>
          </cell>
          <cell r="AP460">
            <v>0</v>
          </cell>
          <cell r="AQ460">
            <v>0</v>
          </cell>
          <cell r="AR460">
            <v>0</v>
          </cell>
          <cell r="AS460">
            <v>0</v>
          </cell>
          <cell r="AT460">
            <v>0</v>
          </cell>
          <cell r="AU460">
            <v>25</v>
          </cell>
          <cell r="AV460" t="e">
            <v>#REF!</v>
          </cell>
          <cell r="AW460">
            <v>0</v>
          </cell>
          <cell r="BZ460">
            <v>0</v>
          </cell>
          <cell r="CA460">
            <v>0</v>
          </cell>
          <cell r="CE460">
            <v>0</v>
          </cell>
          <cell r="CF460">
            <v>25</v>
          </cell>
          <cell r="CG460" t="b">
            <v>1</v>
          </cell>
          <cell r="CH460">
            <v>0</v>
          </cell>
          <cell r="CI460">
            <v>200</v>
          </cell>
          <cell r="CJ460">
            <v>0</v>
          </cell>
          <cell r="CK460" t="str">
            <v>HTQ HỒ CHÍ MINH</v>
          </cell>
          <cell r="CM460">
            <v>0</v>
          </cell>
          <cell r="CN460">
            <v>0</v>
          </cell>
          <cell r="CO460">
            <v>200</v>
          </cell>
          <cell r="CP460">
            <v>0</v>
          </cell>
        </row>
        <row r="461">
          <cell r="F461" t="str">
            <v>OT</v>
          </cell>
          <cell r="AT461">
            <v>0</v>
          </cell>
          <cell r="AV461" t="e">
            <v>#REF!</v>
          </cell>
          <cell r="AW461">
            <v>0</v>
          </cell>
          <cell r="CK461" t="e">
            <v>#N/A</v>
          </cell>
        </row>
        <row r="462">
          <cell r="B462" t="str">
            <v>EQQ102508</v>
          </cell>
          <cell r="C462" t="str">
            <v>TRẦN THỊ THÚY HẰNG</v>
          </cell>
          <cell r="D462" t="str">
            <v>Partime</v>
          </cell>
          <cell r="E462" t="str">
            <v>NHÂN VIÊN PHỤC VỤ</v>
          </cell>
          <cell r="F462" t="str">
            <v>Giờ LV</v>
          </cell>
          <cell r="G462">
            <v>8</v>
          </cell>
          <cell r="H462">
            <v>8</v>
          </cell>
          <cell r="I462">
            <v>8</v>
          </cell>
          <cell r="J462">
            <v>8</v>
          </cell>
          <cell r="K462">
            <v>8</v>
          </cell>
          <cell r="L462" t="str">
            <v>off</v>
          </cell>
          <cell r="M462">
            <v>8</v>
          </cell>
          <cell r="N462">
            <v>8</v>
          </cell>
          <cell r="O462">
            <v>4</v>
          </cell>
          <cell r="P462" t="str">
            <v>off</v>
          </cell>
          <cell r="Q462" t="str">
            <v>off</v>
          </cell>
          <cell r="R462" t="str">
            <v>Oth</v>
          </cell>
          <cell r="S462">
            <v>8</v>
          </cell>
          <cell r="T462">
            <v>8</v>
          </cell>
          <cell r="U462">
            <v>8</v>
          </cell>
          <cell r="V462">
            <v>8</v>
          </cell>
          <cell r="W462">
            <v>8</v>
          </cell>
          <cell r="X462">
            <v>4</v>
          </cell>
          <cell r="Y462">
            <v>8</v>
          </cell>
          <cell r="Z462">
            <v>8</v>
          </cell>
          <cell r="AA462">
            <v>8</v>
          </cell>
          <cell r="AB462">
            <v>8</v>
          </cell>
          <cell r="AC462">
            <v>8</v>
          </cell>
          <cell r="AD462">
            <v>8</v>
          </cell>
          <cell r="AE462" t="str">
            <v>off</v>
          </cell>
          <cell r="AF462">
            <v>8</v>
          </cell>
          <cell r="AG462">
            <v>8</v>
          </cell>
          <cell r="AH462">
            <v>8</v>
          </cell>
          <cell r="AI462">
            <v>8</v>
          </cell>
          <cell r="AJ462">
            <v>8</v>
          </cell>
          <cell r="AK462">
            <v>24</v>
          </cell>
          <cell r="AL462">
            <v>0</v>
          </cell>
          <cell r="AM462">
            <v>4</v>
          </cell>
          <cell r="AN462">
            <v>0</v>
          </cell>
          <cell r="AO462">
            <v>0</v>
          </cell>
          <cell r="AP462">
            <v>0</v>
          </cell>
          <cell r="AQ462">
            <v>0</v>
          </cell>
          <cell r="AR462">
            <v>0</v>
          </cell>
          <cell r="AS462">
            <v>0</v>
          </cell>
          <cell r="AT462">
            <v>1</v>
          </cell>
          <cell r="AU462">
            <v>25</v>
          </cell>
          <cell r="AV462" t="e">
            <v>#REF!</v>
          </cell>
          <cell r="AW462">
            <v>0</v>
          </cell>
          <cell r="BZ462">
            <v>0</v>
          </cell>
          <cell r="CA462">
            <v>0</v>
          </cell>
          <cell r="CE462">
            <v>0</v>
          </cell>
          <cell r="CF462">
            <v>25</v>
          </cell>
          <cell r="CG462" t="b">
            <v>1</v>
          </cell>
          <cell r="CH462">
            <v>0</v>
          </cell>
          <cell r="CI462">
            <v>200</v>
          </cell>
          <cell r="CJ462">
            <v>0</v>
          </cell>
          <cell r="CK462" t="str">
            <v>HTQ HỒ CHÍ MINH</v>
          </cell>
          <cell r="CM462">
            <v>0</v>
          </cell>
          <cell r="CN462">
            <v>0</v>
          </cell>
          <cell r="CO462">
            <v>200</v>
          </cell>
          <cell r="CP462">
            <v>0</v>
          </cell>
        </row>
        <row r="463">
          <cell r="F463" t="str">
            <v>OT</v>
          </cell>
          <cell r="AT463">
            <v>0</v>
          </cell>
          <cell r="AV463" t="e">
            <v>#REF!</v>
          </cell>
          <cell r="AW463">
            <v>0</v>
          </cell>
          <cell r="CK463" t="e">
            <v>#N/A</v>
          </cell>
        </row>
        <row r="464">
          <cell r="B464" t="str">
            <v>EQQ102516</v>
          </cell>
          <cell r="C464" t="str">
            <v>NGUYỄN VĂN THẮNG</v>
          </cell>
          <cell r="D464" t="str">
            <v>Partime</v>
          </cell>
          <cell r="E464" t="str">
            <v>NHÂN VIÊN PHỤC VỤ</v>
          </cell>
          <cell r="F464" t="str">
            <v>Giờ LV</v>
          </cell>
          <cell r="G464">
            <v>8</v>
          </cell>
          <cell r="H464" t="str">
            <v>off</v>
          </cell>
          <cell r="I464" t="str">
            <v>off</v>
          </cell>
          <cell r="J464">
            <v>8</v>
          </cell>
          <cell r="K464">
            <v>8</v>
          </cell>
          <cell r="L464" t="str">
            <v>off</v>
          </cell>
          <cell r="M464" t="str">
            <v>off</v>
          </cell>
          <cell r="N464">
            <v>8</v>
          </cell>
          <cell r="O464" t="str">
            <v>off</v>
          </cell>
          <cell r="P464" t="str">
            <v>off</v>
          </cell>
          <cell r="Q464">
            <v>8</v>
          </cell>
          <cell r="R464">
            <v>8</v>
          </cell>
          <cell r="S464" t="str">
            <v>off</v>
          </cell>
          <cell r="T464" t="str">
            <v>off</v>
          </cell>
          <cell r="U464">
            <v>8</v>
          </cell>
          <cell r="V464" t="str">
            <v>off</v>
          </cell>
          <cell r="W464" t="str">
            <v>off</v>
          </cell>
          <cell r="X464">
            <v>8</v>
          </cell>
          <cell r="Y464">
            <v>8</v>
          </cell>
          <cell r="Z464" t="str">
            <v>off</v>
          </cell>
          <cell r="AA464" t="str">
            <v>off</v>
          </cell>
          <cell r="AB464">
            <v>8</v>
          </cell>
          <cell r="AC464" t="str">
            <v>off</v>
          </cell>
          <cell r="AD464" t="str">
            <v>off</v>
          </cell>
          <cell r="AE464">
            <v>8</v>
          </cell>
          <cell r="AF464">
            <v>8</v>
          </cell>
          <cell r="AG464" t="str">
            <v>off</v>
          </cell>
          <cell r="AH464" t="str">
            <v>off</v>
          </cell>
          <cell r="AI464">
            <v>8</v>
          </cell>
          <cell r="AJ464" t="str">
            <v>off</v>
          </cell>
          <cell r="AK464">
            <v>13</v>
          </cell>
          <cell r="AL464">
            <v>0</v>
          </cell>
          <cell r="AM464">
            <v>17</v>
          </cell>
          <cell r="AN464">
            <v>0</v>
          </cell>
          <cell r="AO464">
            <v>0</v>
          </cell>
          <cell r="AP464">
            <v>0</v>
          </cell>
          <cell r="AQ464">
            <v>0</v>
          </cell>
          <cell r="AR464">
            <v>0</v>
          </cell>
          <cell r="AS464">
            <v>0</v>
          </cell>
          <cell r="AT464">
            <v>0</v>
          </cell>
          <cell r="AU464">
            <v>13</v>
          </cell>
          <cell r="AV464" t="e">
            <v>#REF!</v>
          </cell>
          <cell r="AW464">
            <v>0</v>
          </cell>
          <cell r="BZ464">
            <v>0</v>
          </cell>
          <cell r="CA464">
            <v>0</v>
          </cell>
          <cell r="CE464">
            <v>0</v>
          </cell>
          <cell r="CF464">
            <v>13</v>
          </cell>
          <cell r="CG464" t="b">
            <v>1</v>
          </cell>
          <cell r="CH464">
            <v>0</v>
          </cell>
          <cell r="CI464">
            <v>104</v>
          </cell>
          <cell r="CJ464">
            <v>0</v>
          </cell>
          <cell r="CK464" t="str">
            <v>HTQ HỒ CHÍ MINH</v>
          </cell>
          <cell r="CM464">
            <v>0</v>
          </cell>
          <cell r="CN464">
            <v>0</v>
          </cell>
          <cell r="CO464">
            <v>104</v>
          </cell>
          <cell r="CP464">
            <v>0</v>
          </cell>
        </row>
        <row r="465">
          <cell r="F465" t="str">
            <v>OT</v>
          </cell>
          <cell r="AT465">
            <v>0</v>
          </cell>
          <cell r="AV465" t="e">
            <v>#REF!</v>
          </cell>
          <cell r="AW465">
            <v>0</v>
          </cell>
          <cell r="CK465" t="e">
            <v>#N/A</v>
          </cell>
        </row>
        <row r="466">
          <cell r="B466" t="str">
            <v>EQQ102609</v>
          </cell>
          <cell r="C466" t="str">
            <v>NGUYỄN THỊ THU THẢO</v>
          </cell>
          <cell r="D466" t="str">
            <v>Partime</v>
          </cell>
          <cell r="E466" t="str">
            <v>NHÂN VIÊN PHỤC VỤ</v>
          </cell>
          <cell r="F466" t="str">
            <v>Giờ LV</v>
          </cell>
          <cell r="G466">
            <v>8</v>
          </cell>
          <cell r="H466">
            <v>8</v>
          </cell>
          <cell r="I466">
            <v>8</v>
          </cell>
          <cell r="J466">
            <v>8</v>
          </cell>
          <cell r="K466">
            <v>8</v>
          </cell>
          <cell r="L466">
            <v>8</v>
          </cell>
          <cell r="M466">
            <v>8</v>
          </cell>
          <cell r="N466">
            <v>8</v>
          </cell>
          <cell r="O466" t="str">
            <v>off</v>
          </cell>
          <cell r="P466">
            <v>8</v>
          </cell>
          <cell r="Q466">
            <v>8</v>
          </cell>
          <cell r="R466">
            <v>8</v>
          </cell>
          <cell r="S466">
            <v>8</v>
          </cell>
          <cell r="T466">
            <v>8</v>
          </cell>
          <cell r="U466">
            <v>8</v>
          </cell>
          <cell r="V466">
            <v>8</v>
          </cell>
          <cell r="W466">
            <v>4</v>
          </cell>
          <cell r="X466">
            <v>8</v>
          </cell>
          <cell r="Y466">
            <v>8</v>
          </cell>
          <cell r="Z466">
            <v>8</v>
          </cell>
          <cell r="AA466" t="str">
            <v>off</v>
          </cell>
          <cell r="AB466">
            <v>8</v>
          </cell>
          <cell r="AC466">
            <v>8</v>
          </cell>
          <cell r="AD466">
            <v>8</v>
          </cell>
          <cell r="AE466">
            <v>8</v>
          </cell>
          <cell r="AF466">
            <v>8</v>
          </cell>
          <cell r="AG466">
            <v>8</v>
          </cell>
          <cell r="AH466" t="str">
            <v>off</v>
          </cell>
          <cell r="AI466">
            <v>8</v>
          </cell>
          <cell r="AJ466">
            <v>8</v>
          </cell>
          <cell r="AK466">
            <v>26.5</v>
          </cell>
          <cell r="AL466">
            <v>0</v>
          </cell>
          <cell r="AM466">
            <v>3</v>
          </cell>
          <cell r="AN466">
            <v>0</v>
          </cell>
          <cell r="AO466">
            <v>0</v>
          </cell>
          <cell r="AP466">
            <v>0</v>
          </cell>
          <cell r="AQ466">
            <v>0</v>
          </cell>
          <cell r="AR466">
            <v>0</v>
          </cell>
          <cell r="AS466">
            <v>0</v>
          </cell>
          <cell r="AT466">
            <v>0</v>
          </cell>
          <cell r="AU466">
            <v>26.5</v>
          </cell>
          <cell r="AV466" t="e">
            <v>#REF!</v>
          </cell>
          <cell r="AW466">
            <v>0</v>
          </cell>
          <cell r="BZ466">
            <v>0</v>
          </cell>
          <cell r="CA466">
            <v>0</v>
          </cell>
          <cell r="CE466">
            <v>0</v>
          </cell>
          <cell r="CF466">
            <v>26.5</v>
          </cell>
          <cell r="CG466" t="b">
            <v>1</v>
          </cell>
          <cell r="CH466">
            <v>0</v>
          </cell>
          <cell r="CI466">
            <v>212</v>
          </cell>
          <cell r="CJ466">
            <v>0</v>
          </cell>
          <cell r="CK466" t="str">
            <v>HTQ HỒ CHÍ MINH</v>
          </cell>
          <cell r="CM466">
            <v>0</v>
          </cell>
          <cell r="CN466">
            <v>0</v>
          </cell>
          <cell r="CO466">
            <v>212</v>
          </cell>
          <cell r="CP466">
            <v>0</v>
          </cell>
        </row>
        <row r="467">
          <cell r="F467" t="str">
            <v>OT</v>
          </cell>
          <cell r="AT467">
            <v>0</v>
          </cell>
          <cell r="AV467" t="e">
            <v>#REF!</v>
          </cell>
          <cell r="AW467">
            <v>0</v>
          </cell>
          <cell r="CK467" t="e">
            <v>#N/A</v>
          </cell>
        </row>
        <row r="468">
          <cell r="B468" t="str">
            <v>EQQ102702</v>
          </cell>
          <cell r="C468" t="str">
            <v>LÊ VĂN CHIẾN</v>
          </cell>
          <cell r="D468" t="str">
            <v>Partime</v>
          </cell>
          <cell r="E468" t="str">
            <v>NHÂN VIÊN PHỤC VỤ</v>
          </cell>
          <cell r="F468" t="str">
            <v>Giờ LV</v>
          </cell>
          <cell r="G468">
            <v>8</v>
          </cell>
          <cell r="H468" t="str">
            <v>off</v>
          </cell>
          <cell r="I468">
            <v>8</v>
          </cell>
          <cell r="J468">
            <v>8</v>
          </cell>
          <cell r="K468">
            <v>8</v>
          </cell>
          <cell r="L468">
            <v>8</v>
          </cell>
          <cell r="M468">
            <v>8</v>
          </cell>
          <cell r="N468">
            <v>8</v>
          </cell>
          <cell r="O468">
            <v>8</v>
          </cell>
          <cell r="P468">
            <v>8</v>
          </cell>
          <cell r="Q468">
            <v>8</v>
          </cell>
          <cell r="R468" t="str">
            <v>off</v>
          </cell>
          <cell r="S468">
            <v>8</v>
          </cell>
          <cell r="T468">
            <v>8</v>
          </cell>
          <cell r="U468">
            <v>8</v>
          </cell>
          <cell r="V468">
            <v>8</v>
          </cell>
          <cell r="W468">
            <v>8</v>
          </cell>
          <cell r="X468" t="str">
            <v>off</v>
          </cell>
          <cell r="Y468">
            <v>8</v>
          </cell>
          <cell r="Z468">
            <v>8</v>
          </cell>
          <cell r="AA468">
            <v>8</v>
          </cell>
          <cell r="AB468">
            <v>8</v>
          </cell>
          <cell r="AC468">
            <v>8</v>
          </cell>
          <cell r="AD468">
            <v>8</v>
          </cell>
          <cell r="AE468">
            <v>8</v>
          </cell>
          <cell r="AF468">
            <v>8</v>
          </cell>
          <cell r="AG468">
            <v>8</v>
          </cell>
          <cell r="AH468">
            <v>8</v>
          </cell>
          <cell r="AI468">
            <v>8</v>
          </cell>
          <cell r="AJ468" t="str">
            <v>off</v>
          </cell>
          <cell r="AK468">
            <v>26</v>
          </cell>
          <cell r="AL468">
            <v>0</v>
          </cell>
          <cell r="AM468">
            <v>4</v>
          </cell>
          <cell r="AN468">
            <v>0</v>
          </cell>
          <cell r="AO468">
            <v>0</v>
          </cell>
          <cell r="AP468">
            <v>0</v>
          </cell>
          <cell r="AQ468">
            <v>0</v>
          </cell>
          <cell r="AR468">
            <v>0</v>
          </cell>
          <cell r="AS468">
            <v>0</v>
          </cell>
          <cell r="AT468">
            <v>0</v>
          </cell>
          <cell r="AU468">
            <v>26</v>
          </cell>
          <cell r="AV468" t="e">
            <v>#REF!</v>
          </cell>
          <cell r="AW468">
            <v>0</v>
          </cell>
          <cell r="BZ468">
            <v>0</v>
          </cell>
          <cell r="CA468">
            <v>0</v>
          </cell>
          <cell r="CE468">
            <v>0</v>
          </cell>
          <cell r="CF468">
            <v>26</v>
          </cell>
          <cell r="CG468" t="b">
            <v>1</v>
          </cell>
          <cell r="CH468">
            <v>0</v>
          </cell>
          <cell r="CI468">
            <v>208</v>
          </cell>
          <cell r="CJ468">
            <v>0</v>
          </cell>
          <cell r="CK468" t="str">
            <v>HTQ HỒ CHÍ MINH</v>
          </cell>
          <cell r="CM468">
            <v>0</v>
          </cell>
          <cell r="CN468">
            <v>0</v>
          </cell>
          <cell r="CO468">
            <v>208</v>
          </cell>
          <cell r="CP468">
            <v>0</v>
          </cell>
        </row>
        <row r="469">
          <cell r="F469" t="str">
            <v>OT</v>
          </cell>
          <cell r="AT469">
            <v>0</v>
          </cell>
          <cell r="AV469" t="e">
            <v>#REF!</v>
          </cell>
          <cell r="AW469">
            <v>0</v>
          </cell>
          <cell r="CK469" t="e">
            <v>#N/A</v>
          </cell>
        </row>
        <row r="470">
          <cell r="B470" t="str">
            <v>EQQ102783</v>
          </cell>
          <cell r="C470" t="str">
            <v>NGUYỄN THỊ NGỌC KIM</v>
          </cell>
          <cell r="D470" t="str">
            <v>Partime</v>
          </cell>
          <cell r="E470" t="str">
            <v>NHÂN VIÊN PHỤC VỤ</v>
          </cell>
          <cell r="F470" t="str">
            <v>Giờ LV</v>
          </cell>
          <cell r="G470">
            <v>8</v>
          </cell>
          <cell r="H470" t="str">
            <v>off</v>
          </cell>
          <cell r="I470">
            <v>8</v>
          </cell>
          <cell r="J470">
            <v>4</v>
          </cell>
          <cell r="K470">
            <v>8</v>
          </cell>
          <cell r="L470">
            <v>8</v>
          </cell>
          <cell r="M470" t="str">
            <v>off</v>
          </cell>
          <cell r="N470">
            <v>8</v>
          </cell>
          <cell r="O470">
            <v>8</v>
          </cell>
          <cell r="P470">
            <v>8</v>
          </cell>
          <cell r="Q470" t="str">
            <v>off</v>
          </cell>
          <cell r="R470">
            <v>8</v>
          </cell>
          <cell r="S470">
            <v>8</v>
          </cell>
          <cell r="T470">
            <v>8</v>
          </cell>
          <cell r="U470" t="str">
            <v>off</v>
          </cell>
          <cell r="V470">
            <v>8</v>
          </cell>
          <cell r="W470">
            <v>8</v>
          </cell>
          <cell r="X470">
            <v>8</v>
          </cell>
          <cell r="Y470">
            <v>8</v>
          </cell>
          <cell r="Z470">
            <v>8</v>
          </cell>
          <cell r="AA470">
            <v>8</v>
          </cell>
          <cell r="AB470">
            <v>8</v>
          </cell>
          <cell r="AC470">
            <v>8</v>
          </cell>
          <cell r="AD470" t="str">
            <v>off</v>
          </cell>
          <cell r="AE470">
            <v>8</v>
          </cell>
          <cell r="AF470">
            <v>8</v>
          </cell>
          <cell r="AG470" t="str">
            <v>off</v>
          </cell>
          <cell r="AH470">
            <v>8</v>
          </cell>
          <cell r="AI470" t="str">
            <v>off</v>
          </cell>
          <cell r="AJ470">
            <v>8</v>
          </cell>
          <cell r="AK470">
            <v>22.5</v>
          </cell>
          <cell r="AL470">
            <v>0</v>
          </cell>
          <cell r="AM470">
            <v>7</v>
          </cell>
          <cell r="AN470">
            <v>0</v>
          </cell>
          <cell r="AO470">
            <v>0</v>
          </cell>
          <cell r="AP470">
            <v>0</v>
          </cell>
          <cell r="AQ470">
            <v>0</v>
          </cell>
          <cell r="AR470">
            <v>0</v>
          </cell>
          <cell r="AS470">
            <v>0</v>
          </cell>
          <cell r="AT470">
            <v>0</v>
          </cell>
          <cell r="AU470">
            <v>22.5</v>
          </cell>
          <cell r="AV470" t="e">
            <v>#REF!</v>
          </cell>
          <cell r="AW470">
            <v>0</v>
          </cell>
          <cell r="BZ470">
            <v>0</v>
          </cell>
          <cell r="CA470">
            <v>0</v>
          </cell>
          <cell r="CE470">
            <v>0</v>
          </cell>
          <cell r="CF470">
            <v>22.5</v>
          </cell>
          <cell r="CG470" t="b">
            <v>1</v>
          </cell>
          <cell r="CH470">
            <v>0</v>
          </cell>
          <cell r="CI470">
            <v>180</v>
          </cell>
          <cell r="CJ470">
            <v>0</v>
          </cell>
          <cell r="CK470" t="str">
            <v>HTQ HỒ CHÍ MINH</v>
          </cell>
          <cell r="CM470">
            <v>0</v>
          </cell>
          <cell r="CN470">
            <v>0</v>
          </cell>
          <cell r="CO470">
            <v>180</v>
          </cell>
          <cell r="CP470">
            <v>0</v>
          </cell>
        </row>
        <row r="471">
          <cell r="F471" t="str">
            <v>OT</v>
          </cell>
          <cell r="AT471">
            <v>0</v>
          </cell>
          <cell r="AV471" t="e">
            <v>#REF!</v>
          </cell>
          <cell r="AW471">
            <v>0</v>
          </cell>
          <cell r="CK471" t="e">
            <v>#N/A</v>
          </cell>
        </row>
        <row r="472">
          <cell r="B472" t="str">
            <v>EQQ102784</v>
          </cell>
          <cell r="C472" t="str">
            <v>VÕ THANH SANG</v>
          </cell>
          <cell r="D472" t="str">
            <v>Partime</v>
          </cell>
          <cell r="E472" t="str">
            <v>NHÂN VIÊN PHỤC VỤ</v>
          </cell>
          <cell r="F472" t="str">
            <v>Giờ LV</v>
          </cell>
          <cell r="G472">
            <v>8</v>
          </cell>
          <cell r="H472">
            <v>8</v>
          </cell>
          <cell r="I472" t="str">
            <v>off</v>
          </cell>
          <cell r="J472">
            <v>7</v>
          </cell>
          <cell r="K472">
            <v>7</v>
          </cell>
          <cell r="L472">
            <v>7</v>
          </cell>
          <cell r="M472">
            <v>7</v>
          </cell>
          <cell r="N472">
            <v>8</v>
          </cell>
          <cell r="O472">
            <v>7</v>
          </cell>
          <cell r="P472">
            <v>8</v>
          </cell>
          <cell r="Q472" t="str">
            <v>off</v>
          </cell>
          <cell r="R472">
            <v>7</v>
          </cell>
          <cell r="S472">
            <v>8</v>
          </cell>
          <cell r="T472" t="str">
            <v>off</v>
          </cell>
          <cell r="U472">
            <v>8</v>
          </cell>
          <cell r="V472">
            <v>8</v>
          </cell>
          <cell r="W472">
            <v>8</v>
          </cell>
          <cell r="X472">
            <v>8</v>
          </cell>
          <cell r="Y472">
            <v>8</v>
          </cell>
          <cell r="Z472" t="str">
            <v>off</v>
          </cell>
          <cell r="AA472">
            <v>8</v>
          </cell>
          <cell r="AB472">
            <v>8</v>
          </cell>
          <cell r="AC472">
            <v>8</v>
          </cell>
          <cell r="AD472">
            <v>8</v>
          </cell>
          <cell r="AE472">
            <v>8</v>
          </cell>
          <cell r="AF472">
            <v>8</v>
          </cell>
          <cell r="AG472" t="str">
            <v>off</v>
          </cell>
          <cell r="AH472">
            <v>8</v>
          </cell>
          <cell r="AI472">
            <v>8</v>
          </cell>
          <cell r="AJ472">
            <v>8</v>
          </cell>
          <cell r="AK472">
            <v>24.25</v>
          </cell>
          <cell r="AL472">
            <v>0</v>
          </cell>
          <cell r="AM472">
            <v>5</v>
          </cell>
          <cell r="AN472">
            <v>0</v>
          </cell>
          <cell r="AO472">
            <v>0</v>
          </cell>
          <cell r="AP472">
            <v>0</v>
          </cell>
          <cell r="AQ472">
            <v>0</v>
          </cell>
          <cell r="AR472">
            <v>0</v>
          </cell>
          <cell r="AS472">
            <v>0</v>
          </cell>
          <cell r="AT472">
            <v>0</v>
          </cell>
          <cell r="AU472">
            <v>24.25</v>
          </cell>
          <cell r="AV472" t="e">
            <v>#REF!</v>
          </cell>
          <cell r="AW472">
            <v>0</v>
          </cell>
          <cell r="BZ472">
            <v>0</v>
          </cell>
          <cell r="CA472">
            <v>0</v>
          </cell>
          <cell r="CE472">
            <v>0</v>
          </cell>
          <cell r="CF472">
            <v>24.25</v>
          </cell>
          <cell r="CG472" t="b">
            <v>1</v>
          </cell>
          <cell r="CH472">
            <v>0</v>
          </cell>
          <cell r="CI472">
            <v>194</v>
          </cell>
          <cell r="CJ472">
            <v>0</v>
          </cell>
          <cell r="CK472" t="str">
            <v>HTQ HỒ CHÍ MINH</v>
          </cell>
          <cell r="CM472">
            <v>0</v>
          </cell>
          <cell r="CN472">
            <v>0</v>
          </cell>
          <cell r="CO472">
            <v>194</v>
          </cell>
          <cell r="CP472">
            <v>0</v>
          </cell>
        </row>
        <row r="473">
          <cell r="F473" t="str">
            <v>OT</v>
          </cell>
          <cell r="AT473">
            <v>0</v>
          </cell>
          <cell r="AV473" t="e">
            <v>#REF!</v>
          </cell>
          <cell r="AW473">
            <v>0</v>
          </cell>
          <cell r="CK473" t="e">
            <v>#N/A</v>
          </cell>
        </row>
        <row r="474">
          <cell r="B474" t="str">
            <v>EQQ102885</v>
          </cell>
          <cell r="C474" t="str">
            <v>LÂM BẢO KHÁNH</v>
          </cell>
          <cell r="D474" t="str">
            <v>Partime</v>
          </cell>
          <cell r="E474" t="str">
            <v>NHÂN VIÊN PHỤC VỤ</v>
          </cell>
          <cell r="F474" t="str">
            <v>Giờ LV</v>
          </cell>
          <cell r="G474">
            <v>8</v>
          </cell>
          <cell r="H474">
            <v>8</v>
          </cell>
          <cell r="I474">
            <v>8</v>
          </cell>
          <cell r="J474">
            <v>8</v>
          </cell>
          <cell r="K474">
            <v>8</v>
          </cell>
          <cell r="L474" t="str">
            <v>off</v>
          </cell>
          <cell r="M474">
            <v>8</v>
          </cell>
          <cell r="N474">
            <v>8</v>
          </cell>
          <cell r="O474">
            <v>8</v>
          </cell>
          <cell r="P474">
            <v>8</v>
          </cell>
          <cell r="Q474">
            <v>8</v>
          </cell>
          <cell r="R474" t="str">
            <v>off</v>
          </cell>
          <cell r="S474">
            <v>8</v>
          </cell>
          <cell r="T474">
            <v>8</v>
          </cell>
          <cell r="U474">
            <v>8</v>
          </cell>
          <cell r="V474">
            <v>8</v>
          </cell>
          <cell r="W474">
            <v>8</v>
          </cell>
          <cell r="X474">
            <v>8</v>
          </cell>
          <cell r="Y474">
            <v>8</v>
          </cell>
          <cell r="Z474">
            <v>8</v>
          </cell>
          <cell r="AA474">
            <v>8</v>
          </cell>
          <cell r="AB474" t="str">
            <v>off</v>
          </cell>
          <cell r="AC474">
            <v>8</v>
          </cell>
          <cell r="AD474">
            <v>8</v>
          </cell>
          <cell r="AE474">
            <v>8</v>
          </cell>
          <cell r="AF474">
            <v>8</v>
          </cell>
          <cell r="AG474">
            <v>8</v>
          </cell>
          <cell r="AH474">
            <v>8</v>
          </cell>
          <cell r="AI474">
            <v>8</v>
          </cell>
          <cell r="AJ474">
            <v>8</v>
          </cell>
          <cell r="AK474">
            <v>27</v>
          </cell>
          <cell r="AL474">
            <v>0</v>
          </cell>
          <cell r="AM474">
            <v>3</v>
          </cell>
          <cell r="AN474">
            <v>0</v>
          </cell>
          <cell r="AO474">
            <v>0</v>
          </cell>
          <cell r="AP474">
            <v>0</v>
          </cell>
          <cell r="AQ474">
            <v>0</v>
          </cell>
          <cell r="AR474">
            <v>0</v>
          </cell>
          <cell r="AS474">
            <v>0</v>
          </cell>
          <cell r="AT474">
            <v>0</v>
          </cell>
          <cell r="AU474">
            <v>27</v>
          </cell>
          <cell r="AV474" t="e">
            <v>#REF!</v>
          </cell>
          <cell r="AW474">
            <v>0</v>
          </cell>
          <cell r="BZ474">
            <v>0</v>
          </cell>
          <cell r="CA474">
            <v>0</v>
          </cell>
          <cell r="CE474">
            <v>0</v>
          </cell>
          <cell r="CF474">
            <v>27</v>
          </cell>
          <cell r="CG474" t="b">
            <v>1</v>
          </cell>
          <cell r="CH474">
            <v>0</v>
          </cell>
          <cell r="CI474">
            <v>216</v>
          </cell>
          <cell r="CJ474">
            <v>0</v>
          </cell>
          <cell r="CK474" t="str">
            <v>HTQ HỒ CHÍ MINH</v>
          </cell>
          <cell r="CM474">
            <v>0</v>
          </cell>
          <cell r="CN474">
            <v>0</v>
          </cell>
          <cell r="CO474">
            <v>216</v>
          </cell>
          <cell r="CP474">
            <v>0</v>
          </cell>
        </row>
        <row r="475">
          <cell r="F475" t="str">
            <v>OT</v>
          </cell>
          <cell r="AT475">
            <v>0</v>
          </cell>
          <cell r="AV475" t="e">
            <v>#REF!</v>
          </cell>
          <cell r="AW475">
            <v>0</v>
          </cell>
          <cell r="CK475" t="e">
            <v>#N/A</v>
          </cell>
        </row>
        <row r="476">
          <cell r="B476" t="str">
            <v>EQQ102853</v>
          </cell>
          <cell r="C476" t="str">
            <v>LẠC GIAI LỆ</v>
          </cell>
          <cell r="D476" t="str">
            <v>Fulltime</v>
          </cell>
          <cell r="E476" t="str">
            <v>TRƯỞNG CA</v>
          </cell>
          <cell r="F476" t="str">
            <v>Giờ LV</v>
          </cell>
          <cell r="G476">
            <v>8</v>
          </cell>
          <cell r="H476">
            <v>8</v>
          </cell>
          <cell r="I476">
            <v>8</v>
          </cell>
          <cell r="J476">
            <v>8</v>
          </cell>
          <cell r="K476" t="str">
            <v>off</v>
          </cell>
          <cell r="L476">
            <v>8</v>
          </cell>
          <cell r="M476">
            <v>8</v>
          </cell>
          <cell r="N476">
            <v>8</v>
          </cell>
          <cell r="O476">
            <v>8</v>
          </cell>
          <cell r="P476">
            <v>8</v>
          </cell>
          <cell r="Q476">
            <v>8</v>
          </cell>
          <cell r="R476" t="str">
            <v>off</v>
          </cell>
          <cell r="S476">
            <v>8</v>
          </cell>
          <cell r="T476">
            <v>8</v>
          </cell>
          <cell r="U476">
            <v>8</v>
          </cell>
          <cell r="V476">
            <v>8</v>
          </cell>
          <cell r="W476">
            <v>8</v>
          </cell>
          <cell r="X476">
            <v>8</v>
          </cell>
          <cell r="Y476">
            <v>8</v>
          </cell>
          <cell r="Z476" t="str">
            <v>off</v>
          </cell>
          <cell r="AA476">
            <v>8</v>
          </cell>
          <cell r="AB476">
            <v>8</v>
          </cell>
          <cell r="AC476">
            <v>8</v>
          </cell>
          <cell r="AD476">
            <v>8</v>
          </cell>
          <cell r="AE476" t="str">
            <v>off</v>
          </cell>
          <cell r="AF476">
            <v>8</v>
          </cell>
          <cell r="AG476">
            <v>8</v>
          </cell>
          <cell r="AH476">
            <v>8</v>
          </cell>
          <cell r="AI476">
            <v>8</v>
          </cell>
          <cell r="AJ476">
            <v>8</v>
          </cell>
          <cell r="AK476">
            <v>26</v>
          </cell>
          <cell r="AL476">
            <v>0</v>
          </cell>
          <cell r="AM476">
            <v>4</v>
          </cell>
          <cell r="AN476">
            <v>0</v>
          </cell>
          <cell r="AO476">
            <v>0</v>
          </cell>
          <cell r="AP476">
            <v>0</v>
          </cell>
          <cell r="AQ476">
            <v>0</v>
          </cell>
          <cell r="AR476">
            <v>0</v>
          </cell>
          <cell r="AS476">
            <v>0</v>
          </cell>
          <cell r="AT476">
            <v>0</v>
          </cell>
          <cell r="AU476">
            <v>26</v>
          </cell>
          <cell r="AV476" t="e">
            <v>#REF!</v>
          </cell>
          <cell r="AW476">
            <v>0</v>
          </cell>
          <cell r="BZ476">
            <v>26</v>
          </cell>
          <cell r="CA476">
            <v>0</v>
          </cell>
          <cell r="CE476">
            <v>0</v>
          </cell>
          <cell r="CF476">
            <v>26</v>
          </cell>
          <cell r="CG476" t="b">
            <v>1</v>
          </cell>
          <cell r="CH476">
            <v>26</v>
          </cell>
          <cell r="CI476">
            <v>0</v>
          </cell>
          <cell r="CJ476">
            <v>0</v>
          </cell>
          <cell r="CK476" t="str">
            <v>HTQ HỒ CHÍ MINH</v>
          </cell>
          <cell r="CM476">
            <v>26</v>
          </cell>
          <cell r="CN476">
            <v>0</v>
          </cell>
          <cell r="CO476">
            <v>0</v>
          </cell>
          <cell r="CP476">
            <v>0</v>
          </cell>
        </row>
        <row r="477">
          <cell r="F477" t="str">
            <v>OT</v>
          </cell>
          <cell r="AT477">
            <v>0</v>
          </cell>
          <cell r="AV477" t="e">
            <v>#REF!</v>
          </cell>
          <cell r="AW477">
            <v>0</v>
          </cell>
          <cell r="CK477" t="e">
            <v>#N/A</v>
          </cell>
        </row>
        <row r="478">
          <cell r="C478" t="str">
            <v>KHO VẬN</v>
          </cell>
          <cell r="F478" t="str">
            <v>Giờ LV</v>
          </cell>
          <cell r="AK478">
            <v>0</v>
          </cell>
          <cell r="AL478">
            <v>0</v>
          </cell>
          <cell r="AM478">
            <v>0</v>
          </cell>
          <cell r="AN478">
            <v>0</v>
          </cell>
          <cell r="AO478">
            <v>0</v>
          </cell>
          <cell r="AP478">
            <v>0</v>
          </cell>
          <cell r="AQ478">
            <v>0</v>
          </cell>
          <cell r="AR478">
            <v>0</v>
          </cell>
          <cell r="AS478">
            <v>0</v>
          </cell>
          <cell r="AT478">
            <v>0</v>
          </cell>
          <cell r="AU478">
            <v>0</v>
          </cell>
          <cell r="AV478" t="e">
            <v>#REF!</v>
          </cell>
          <cell r="AW478">
            <v>0</v>
          </cell>
          <cell r="BZ478">
            <v>0</v>
          </cell>
          <cell r="CA478">
            <v>0</v>
          </cell>
          <cell r="CE478">
            <v>0</v>
          </cell>
          <cell r="CF478">
            <v>0</v>
          </cell>
          <cell r="CG478" t="b">
            <v>1</v>
          </cell>
          <cell r="CH478">
            <v>0</v>
          </cell>
          <cell r="CI478">
            <v>0</v>
          </cell>
          <cell r="CJ478">
            <v>0</v>
          </cell>
          <cell r="CK478" t="e">
            <v>#N/A</v>
          </cell>
        </row>
        <row r="479">
          <cell r="F479" t="str">
            <v>OT</v>
          </cell>
          <cell r="AT479">
            <v>0</v>
          </cell>
          <cell r="AV479" t="e">
            <v>#REF!</v>
          </cell>
          <cell r="AW479">
            <v>0</v>
          </cell>
          <cell r="CK479" t="e">
            <v>#N/A</v>
          </cell>
        </row>
        <row r="480">
          <cell r="B480" t="str">
            <v>EVV6000210</v>
          </cell>
          <cell r="C480" t="str">
            <v>PHAN DUY KHÁNH</v>
          </cell>
          <cell r="D480" t="str">
            <v>Fulltime</v>
          </cell>
          <cell r="E480" t="str">
            <v>NHÂN VIÊN GIAO HÀNG</v>
          </cell>
          <cell r="F480" t="str">
            <v>Giờ LV</v>
          </cell>
          <cell r="G480">
            <v>8</v>
          </cell>
          <cell r="H480">
            <v>8</v>
          </cell>
          <cell r="I480">
            <v>8</v>
          </cell>
          <cell r="J480">
            <v>8</v>
          </cell>
          <cell r="L480">
            <v>8</v>
          </cell>
          <cell r="M480">
            <v>8</v>
          </cell>
          <cell r="N480">
            <v>8</v>
          </cell>
          <cell r="O480">
            <v>8</v>
          </cell>
          <cell r="P480">
            <v>8</v>
          </cell>
          <cell r="Q480" t="str">
            <v>Pa</v>
          </cell>
          <cell r="S480" t="str">
            <v>Pa</v>
          </cell>
          <cell r="T480">
            <v>8</v>
          </cell>
          <cell r="U480">
            <v>8</v>
          </cell>
          <cell r="V480">
            <v>8</v>
          </cell>
          <cell r="W480">
            <v>8</v>
          </cell>
          <cell r="X480">
            <v>8</v>
          </cell>
          <cell r="Z480">
            <v>8</v>
          </cell>
          <cell r="AA480">
            <v>8</v>
          </cell>
          <cell r="AB480">
            <v>8</v>
          </cell>
          <cell r="AC480">
            <v>8</v>
          </cell>
          <cell r="AD480">
            <v>8</v>
          </cell>
          <cell r="AE480">
            <v>8</v>
          </cell>
          <cell r="AG480">
            <v>8</v>
          </cell>
          <cell r="AH480">
            <v>8</v>
          </cell>
          <cell r="AI480">
            <v>8</v>
          </cell>
          <cell r="AJ480">
            <v>8</v>
          </cell>
          <cell r="AK480">
            <v>24</v>
          </cell>
          <cell r="AL480">
            <v>0</v>
          </cell>
          <cell r="AM480">
            <v>0</v>
          </cell>
          <cell r="AN480">
            <v>0</v>
          </cell>
          <cell r="AO480">
            <v>2</v>
          </cell>
          <cell r="AP480">
            <v>0</v>
          </cell>
          <cell r="AQ480">
            <v>0</v>
          </cell>
          <cell r="AR480">
            <v>0</v>
          </cell>
          <cell r="AS480">
            <v>0</v>
          </cell>
          <cell r="AT480">
            <v>0</v>
          </cell>
          <cell r="AU480">
            <v>26</v>
          </cell>
          <cell r="AV480" t="e">
            <v>#REF!</v>
          </cell>
          <cell r="AW480">
            <v>0</v>
          </cell>
          <cell r="BZ480">
            <v>24</v>
          </cell>
          <cell r="CA480">
            <v>2</v>
          </cell>
          <cell r="CE480">
            <v>0</v>
          </cell>
          <cell r="CF480">
            <v>26</v>
          </cell>
          <cell r="CG480" t="b">
            <v>1</v>
          </cell>
          <cell r="CH480">
            <v>24</v>
          </cell>
          <cell r="CI480">
            <v>0</v>
          </cell>
          <cell r="CJ480">
            <v>0</v>
          </cell>
          <cell r="CK480" t="str">
            <v>VP HỒ CHÍ MINH</v>
          </cell>
          <cell r="CM480">
            <v>24</v>
          </cell>
          <cell r="CN480">
            <v>2</v>
          </cell>
          <cell r="CO480">
            <v>0</v>
          </cell>
          <cell r="CP480">
            <v>0</v>
          </cell>
        </row>
        <row r="481">
          <cell r="F481" t="str">
            <v>OT</v>
          </cell>
          <cell r="AT481">
            <v>0</v>
          </cell>
          <cell r="AV481" t="e">
            <v>#REF!</v>
          </cell>
          <cell r="AW481">
            <v>0</v>
          </cell>
          <cell r="CK481" t="e">
            <v>#N/A</v>
          </cell>
        </row>
        <row r="482">
          <cell r="B482" t="str">
            <v>EQQ100008</v>
          </cell>
          <cell r="C482" t="str">
            <v>NGUYỄN DUY KHIÊM</v>
          </cell>
          <cell r="D482" t="str">
            <v>Fulltime</v>
          </cell>
          <cell r="E482" t="str">
            <v>GIÁM SÁT KHO</v>
          </cell>
          <cell r="F482" t="str">
            <v>Giờ LV</v>
          </cell>
          <cell r="G482">
            <v>8</v>
          </cell>
          <cell r="H482">
            <v>8</v>
          </cell>
          <cell r="I482">
            <v>8</v>
          </cell>
          <cell r="J482" t="str">
            <v>Pa/2</v>
          </cell>
          <cell r="L482">
            <v>8</v>
          </cell>
          <cell r="M482">
            <v>8</v>
          </cell>
          <cell r="N482">
            <v>8</v>
          </cell>
          <cell r="O482">
            <v>8</v>
          </cell>
          <cell r="P482">
            <v>8</v>
          </cell>
          <cell r="Q482">
            <v>8</v>
          </cell>
          <cell r="S482">
            <v>8</v>
          </cell>
          <cell r="T482">
            <v>8</v>
          </cell>
          <cell r="U482">
            <v>8</v>
          </cell>
          <cell r="V482">
            <v>8</v>
          </cell>
          <cell r="W482">
            <v>8</v>
          </cell>
          <cell r="X482">
            <v>8</v>
          </cell>
          <cell r="Z482">
            <v>8</v>
          </cell>
          <cell r="AA482">
            <v>8</v>
          </cell>
          <cell r="AB482">
            <v>8</v>
          </cell>
          <cell r="AC482">
            <v>8</v>
          </cell>
          <cell r="AD482">
            <v>8</v>
          </cell>
          <cell r="AE482">
            <v>8</v>
          </cell>
          <cell r="AG482">
            <v>8</v>
          </cell>
          <cell r="AH482">
            <v>8</v>
          </cell>
          <cell r="AI482">
            <v>8</v>
          </cell>
          <cell r="AJ482">
            <v>8</v>
          </cell>
          <cell r="AK482">
            <v>25.5</v>
          </cell>
          <cell r="AL482">
            <v>0</v>
          </cell>
          <cell r="AM482">
            <v>0</v>
          </cell>
          <cell r="AN482">
            <v>0</v>
          </cell>
          <cell r="AO482">
            <v>0.5</v>
          </cell>
          <cell r="AP482">
            <v>0</v>
          </cell>
          <cell r="AQ482">
            <v>0</v>
          </cell>
          <cell r="AR482">
            <v>0</v>
          </cell>
          <cell r="AS482">
            <v>0</v>
          </cell>
          <cell r="AT482">
            <v>0</v>
          </cell>
          <cell r="AU482">
            <v>26</v>
          </cell>
          <cell r="AV482" t="e">
            <v>#REF!</v>
          </cell>
          <cell r="AW482">
            <v>0</v>
          </cell>
          <cell r="BZ482">
            <v>25.5</v>
          </cell>
          <cell r="CA482">
            <v>0.5</v>
          </cell>
          <cell r="CE482">
            <v>0</v>
          </cell>
          <cell r="CF482">
            <v>26</v>
          </cell>
          <cell r="CG482" t="b">
            <v>1</v>
          </cell>
          <cell r="CH482">
            <v>25.5</v>
          </cell>
          <cell r="CI482">
            <v>0</v>
          </cell>
          <cell r="CJ482">
            <v>0</v>
          </cell>
          <cell r="CK482" t="str">
            <v>VP HỒ CHÍ MINH</v>
          </cell>
          <cell r="CM482">
            <v>25.5</v>
          </cell>
          <cell r="CN482">
            <v>0.5</v>
          </cell>
          <cell r="CO482">
            <v>0</v>
          </cell>
          <cell r="CP482">
            <v>0</v>
          </cell>
        </row>
        <row r="483">
          <cell r="F483" t="str">
            <v>OT</v>
          </cell>
          <cell r="AT483">
            <v>0</v>
          </cell>
          <cell r="AV483" t="e">
            <v>#REF!</v>
          </cell>
          <cell r="AW483">
            <v>0</v>
          </cell>
          <cell r="CK483" t="e">
            <v>#N/A</v>
          </cell>
        </row>
        <row r="484">
          <cell r="B484" t="str">
            <v>EQQ100209</v>
          </cell>
          <cell r="C484" t="str">
            <v>NGUYỄN VĂN THÔNG</v>
          </cell>
          <cell r="D484" t="str">
            <v>Fulltime</v>
          </cell>
          <cell r="E484" t="str">
            <v>NHÂN VIÊN GIAO HÀNG</v>
          </cell>
          <cell r="F484" t="str">
            <v>Giờ LV</v>
          </cell>
          <cell r="G484">
            <v>8</v>
          </cell>
          <cell r="H484">
            <v>8</v>
          </cell>
          <cell r="I484">
            <v>8</v>
          </cell>
          <cell r="J484">
            <v>8</v>
          </cell>
          <cell r="L484">
            <v>8</v>
          </cell>
          <cell r="M484">
            <v>8</v>
          </cell>
          <cell r="N484">
            <v>8</v>
          </cell>
          <cell r="O484">
            <v>8</v>
          </cell>
          <cell r="P484">
            <v>8</v>
          </cell>
          <cell r="Q484">
            <v>8</v>
          </cell>
          <cell r="S484">
            <v>8</v>
          </cell>
          <cell r="T484">
            <v>8</v>
          </cell>
          <cell r="U484">
            <v>8</v>
          </cell>
          <cell r="V484">
            <v>8</v>
          </cell>
          <cell r="W484">
            <v>8</v>
          </cell>
          <cell r="X484">
            <v>8</v>
          </cell>
          <cell r="Z484">
            <v>8</v>
          </cell>
          <cell r="AA484">
            <v>8</v>
          </cell>
          <cell r="AB484">
            <v>8</v>
          </cell>
          <cell r="AC484">
            <v>8</v>
          </cell>
          <cell r="AD484">
            <v>8</v>
          </cell>
          <cell r="AE484">
            <v>8</v>
          </cell>
          <cell r="AG484">
            <v>8</v>
          </cell>
          <cell r="AH484">
            <v>8</v>
          </cell>
          <cell r="AI484">
            <v>8</v>
          </cell>
          <cell r="AJ484">
            <v>8</v>
          </cell>
          <cell r="AK484">
            <v>26</v>
          </cell>
          <cell r="AL484">
            <v>0</v>
          </cell>
          <cell r="AM484">
            <v>0</v>
          </cell>
          <cell r="AN484">
            <v>0</v>
          </cell>
          <cell r="AO484">
            <v>0</v>
          </cell>
          <cell r="AP484">
            <v>0</v>
          </cell>
          <cell r="AQ484">
            <v>0</v>
          </cell>
          <cell r="AR484">
            <v>0</v>
          </cell>
          <cell r="AS484">
            <v>0</v>
          </cell>
          <cell r="AT484">
            <v>0</v>
          </cell>
          <cell r="AU484">
            <v>26</v>
          </cell>
          <cell r="AV484" t="e">
            <v>#REF!</v>
          </cell>
          <cell r="AW484">
            <v>0</v>
          </cell>
          <cell r="BZ484">
            <v>26</v>
          </cell>
          <cell r="CA484">
            <v>0</v>
          </cell>
          <cell r="CE484">
            <v>0</v>
          </cell>
          <cell r="CF484">
            <v>26</v>
          </cell>
          <cell r="CG484" t="b">
            <v>1</v>
          </cell>
          <cell r="CH484">
            <v>26</v>
          </cell>
          <cell r="CI484">
            <v>0</v>
          </cell>
          <cell r="CJ484">
            <v>0</v>
          </cell>
          <cell r="CK484" t="str">
            <v>VP HỒ CHÍ MINH</v>
          </cell>
          <cell r="CM484">
            <v>26</v>
          </cell>
          <cell r="CN484">
            <v>0</v>
          </cell>
          <cell r="CO484">
            <v>0</v>
          </cell>
          <cell r="CP484">
            <v>0</v>
          </cell>
        </row>
        <row r="485">
          <cell r="F485" t="str">
            <v>OT</v>
          </cell>
          <cell r="AT485">
            <v>0</v>
          </cell>
          <cell r="AV485" t="e">
            <v>#REF!</v>
          </cell>
          <cell r="AW485">
            <v>0</v>
          </cell>
          <cell r="CK485" t="e">
            <v>#N/A</v>
          </cell>
        </row>
        <row r="486">
          <cell r="B486" t="str">
            <v>EQQ100244</v>
          </cell>
          <cell r="C486" t="str">
            <v>HUỲNH BÁ BÁCH THẢO</v>
          </cell>
          <cell r="D486" t="str">
            <v>Fulltime</v>
          </cell>
          <cell r="E486" t="str">
            <v>TỔ TRƯỞNG GIAO HÀNG</v>
          </cell>
          <cell r="F486" t="str">
            <v>Giờ LV</v>
          </cell>
          <cell r="G486">
            <v>8</v>
          </cell>
          <cell r="H486">
            <v>8</v>
          </cell>
          <cell r="I486">
            <v>8</v>
          </cell>
          <cell r="J486">
            <v>8</v>
          </cell>
          <cell r="L486">
            <v>8</v>
          </cell>
          <cell r="M486">
            <v>8</v>
          </cell>
          <cell r="N486">
            <v>8</v>
          </cell>
          <cell r="O486">
            <v>8</v>
          </cell>
          <cell r="P486">
            <v>8</v>
          </cell>
          <cell r="Q486">
            <v>8</v>
          </cell>
          <cell r="S486">
            <v>8</v>
          </cell>
          <cell r="T486">
            <v>8</v>
          </cell>
          <cell r="U486">
            <v>8</v>
          </cell>
          <cell r="V486">
            <v>8</v>
          </cell>
          <cell r="W486">
            <v>8</v>
          </cell>
          <cell r="X486">
            <v>8</v>
          </cell>
          <cell r="Z486">
            <v>8</v>
          </cell>
          <cell r="AA486">
            <v>8</v>
          </cell>
          <cell r="AB486">
            <v>8</v>
          </cell>
          <cell r="AC486">
            <v>8</v>
          </cell>
          <cell r="AD486">
            <v>8</v>
          </cell>
          <cell r="AE486">
            <v>8</v>
          </cell>
          <cell r="AG486">
            <v>8</v>
          </cell>
          <cell r="AH486">
            <v>8</v>
          </cell>
          <cell r="AI486">
            <v>8</v>
          </cell>
          <cell r="AJ486">
            <v>8</v>
          </cell>
          <cell r="AK486">
            <v>26</v>
          </cell>
          <cell r="AL486">
            <v>0</v>
          </cell>
          <cell r="AM486">
            <v>0</v>
          </cell>
          <cell r="AN486">
            <v>0</v>
          </cell>
          <cell r="AO486">
            <v>0</v>
          </cell>
          <cell r="AP486">
            <v>0</v>
          </cell>
          <cell r="AQ486">
            <v>0</v>
          </cell>
          <cell r="AR486">
            <v>0</v>
          </cell>
          <cell r="AS486">
            <v>0</v>
          </cell>
          <cell r="AT486">
            <v>0</v>
          </cell>
          <cell r="AU486">
            <v>26</v>
          </cell>
          <cell r="AV486" t="e">
            <v>#REF!</v>
          </cell>
          <cell r="AW486">
            <v>0</v>
          </cell>
          <cell r="BZ486">
            <v>26</v>
          </cell>
          <cell r="CA486">
            <v>0</v>
          </cell>
          <cell r="CE486">
            <v>0</v>
          </cell>
          <cell r="CF486">
            <v>26</v>
          </cell>
          <cell r="CG486" t="b">
            <v>1</v>
          </cell>
          <cell r="CH486">
            <v>26</v>
          </cell>
          <cell r="CI486">
            <v>0</v>
          </cell>
          <cell r="CJ486">
            <v>0</v>
          </cell>
          <cell r="CK486" t="str">
            <v>VP HỒ CHÍ MINH</v>
          </cell>
          <cell r="CM486">
            <v>26</v>
          </cell>
          <cell r="CN486">
            <v>0</v>
          </cell>
          <cell r="CO486">
            <v>0</v>
          </cell>
          <cell r="CP486">
            <v>0</v>
          </cell>
        </row>
        <row r="487">
          <cell r="F487" t="str">
            <v>OT</v>
          </cell>
          <cell r="AT487">
            <v>0</v>
          </cell>
          <cell r="AV487" t="e">
            <v>#REF!</v>
          </cell>
          <cell r="AW487">
            <v>0</v>
          </cell>
          <cell r="CK487" t="e">
            <v>#N/A</v>
          </cell>
        </row>
        <row r="488">
          <cell r="B488" t="str">
            <v>EQQ100917</v>
          </cell>
          <cell r="C488" t="str">
            <v>ĐINH THỊ THẢO LY</v>
          </cell>
          <cell r="D488" t="str">
            <v>Fulltime</v>
          </cell>
          <cell r="E488" t="str">
            <v>ĐIỀU PHỐI KIÊM KẾ TOÁN KHO</v>
          </cell>
          <cell r="F488" t="str">
            <v>Giờ LV</v>
          </cell>
          <cell r="G488">
            <v>8</v>
          </cell>
          <cell r="H488">
            <v>8</v>
          </cell>
          <cell r="I488">
            <v>8</v>
          </cell>
          <cell r="J488">
            <v>8</v>
          </cell>
          <cell r="L488" t="str">
            <v>Pa</v>
          </cell>
          <cell r="M488">
            <v>8</v>
          </cell>
          <cell r="N488">
            <v>8</v>
          </cell>
          <cell r="O488">
            <v>8</v>
          </cell>
          <cell r="P488">
            <v>8</v>
          </cell>
          <cell r="Q488">
            <v>8</v>
          </cell>
          <cell r="S488">
            <v>8</v>
          </cell>
          <cell r="T488">
            <v>8</v>
          </cell>
          <cell r="U488">
            <v>8</v>
          </cell>
          <cell r="V488">
            <v>8</v>
          </cell>
          <cell r="W488">
            <v>8</v>
          </cell>
          <cell r="X488">
            <v>8</v>
          </cell>
          <cell r="Z488">
            <v>8</v>
          </cell>
          <cell r="AA488">
            <v>8</v>
          </cell>
          <cell r="AB488">
            <v>8</v>
          </cell>
          <cell r="AC488">
            <v>8</v>
          </cell>
          <cell r="AD488">
            <v>8</v>
          </cell>
          <cell r="AE488">
            <v>8</v>
          </cell>
          <cell r="AG488">
            <v>8</v>
          </cell>
          <cell r="AH488">
            <v>8</v>
          </cell>
          <cell r="AI488" t="str">
            <v>Pa</v>
          </cell>
          <cell r="AJ488" t="str">
            <v>Pa</v>
          </cell>
          <cell r="AK488">
            <v>23</v>
          </cell>
          <cell r="AL488">
            <v>0</v>
          </cell>
          <cell r="AM488">
            <v>0</v>
          </cell>
          <cell r="AN488">
            <v>0</v>
          </cell>
          <cell r="AO488">
            <v>3</v>
          </cell>
          <cell r="AP488">
            <v>0</v>
          </cell>
          <cell r="AQ488">
            <v>0</v>
          </cell>
          <cell r="AR488">
            <v>0</v>
          </cell>
          <cell r="AS488">
            <v>0</v>
          </cell>
          <cell r="AT488">
            <v>0</v>
          </cell>
          <cell r="AU488">
            <v>26</v>
          </cell>
          <cell r="AV488" t="e">
            <v>#REF!</v>
          </cell>
          <cell r="AW488">
            <v>0</v>
          </cell>
          <cell r="BZ488">
            <v>23</v>
          </cell>
          <cell r="CA488">
            <v>3</v>
          </cell>
          <cell r="CE488">
            <v>0</v>
          </cell>
          <cell r="CF488">
            <v>26</v>
          </cell>
          <cell r="CG488" t="b">
            <v>1</v>
          </cell>
          <cell r="CH488">
            <v>23</v>
          </cell>
          <cell r="CI488">
            <v>0</v>
          </cell>
          <cell r="CJ488">
            <v>0</v>
          </cell>
          <cell r="CK488" t="str">
            <v>VP HỒ CHÍ MINH</v>
          </cell>
          <cell r="CM488">
            <v>23</v>
          </cell>
          <cell r="CN488">
            <v>3</v>
          </cell>
          <cell r="CO488">
            <v>0</v>
          </cell>
          <cell r="CP488">
            <v>0</v>
          </cell>
        </row>
        <row r="489">
          <cell r="F489" t="str">
            <v>OT</v>
          </cell>
          <cell r="AT489">
            <v>0</v>
          </cell>
          <cell r="AV489" t="e">
            <v>#REF!</v>
          </cell>
          <cell r="AW489">
            <v>0</v>
          </cell>
          <cell r="CK489" t="e">
            <v>#N/A</v>
          </cell>
        </row>
        <row r="490">
          <cell r="B490" t="str">
            <v>EVV6000107</v>
          </cell>
          <cell r="C490" t="str">
            <v>DƯƠNG QUAN THÁI</v>
          </cell>
          <cell r="D490" t="str">
            <v>Fulltime</v>
          </cell>
          <cell r="E490" t="str">
            <v xml:space="preserve">NHÂN VIÊN KHO VẬN </v>
          </cell>
          <cell r="F490" t="str">
            <v>Giờ LV</v>
          </cell>
          <cell r="G490">
            <v>8</v>
          </cell>
          <cell r="H490">
            <v>8</v>
          </cell>
          <cell r="I490">
            <v>8</v>
          </cell>
          <cell r="J490">
            <v>8</v>
          </cell>
          <cell r="L490">
            <v>8</v>
          </cell>
          <cell r="M490">
            <v>8</v>
          </cell>
          <cell r="N490">
            <v>8</v>
          </cell>
          <cell r="O490">
            <v>8</v>
          </cell>
          <cell r="P490">
            <v>8</v>
          </cell>
          <cell r="Q490">
            <v>8</v>
          </cell>
          <cell r="S490">
            <v>8</v>
          </cell>
          <cell r="T490">
            <v>8</v>
          </cell>
          <cell r="U490">
            <v>8</v>
          </cell>
          <cell r="V490">
            <v>8</v>
          </cell>
          <cell r="W490">
            <v>8</v>
          </cell>
          <cell r="X490">
            <v>8</v>
          </cell>
          <cell r="Z490">
            <v>8</v>
          </cell>
          <cell r="AA490">
            <v>8</v>
          </cell>
          <cell r="AB490">
            <v>8</v>
          </cell>
          <cell r="AC490">
            <v>8</v>
          </cell>
          <cell r="AD490">
            <v>8</v>
          </cell>
          <cell r="AE490">
            <v>8</v>
          </cell>
          <cell r="AG490">
            <v>8</v>
          </cell>
          <cell r="AH490">
            <v>8</v>
          </cell>
          <cell r="AI490">
            <v>8</v>
          </cell>
          <cell r="AJ490">
            <v>8</v>
          </cell>
          <cell r="AK490">
            <v>26</v>
          </cell>
          <cell r="AL490">
            <v>0</v>
          </cell>
          <cell r="AM490">
            <v>0</v>
          </cell>
          <cell r="AN490">
            <v>0</v>
          </cell>
          <cell r="AO490">
            <v>0</v>
          </cell>
          <cell r="AP490">
            <v>0</v>
          </cell>
          <cell r="AQ490">
            <v>0</v>
          </cell>
          <cell r="AR490">
            <v>0</v>
          </cell>
          <cell r="AS490">
            <v>0</v>
          </cell>
          <cell r="AT490">
            <v>0</v>
          </cell>
          <cell r="AU490">
            <v>26</v>
          </cell>
          <cell r="AV490" t="e">
            <v>#REF!</v>
          </cell>
          <cell r="AW490">
            <v>0</v>
          </cell>
          <cell r="BZ490">
            <v>26</v>
          </cell>
          <cell r="CA490">
            <v>0</v>
          </cell>
          <cell r="CE490">
            <v>0</v>
          </cell>
          <cell r="CF490">
            <v>26</v>
          </cell>
          <cell r="CG490" t="b">
            <v>1</v>
          </cell>
          <cell r="CH490">
            <v>26</v>
          </cell>
          <cell r="CI490">
            <v>0</v>
          </cell>
          <cell r="CJ490">
            <v>0</v>
          </cell>
          <cell r="CK490" t="str">
            <v>VP HỒ CHÍ MINH</v>
          </cell>
          <cell r="CM490">
            <v>26</v>
          </cell>
          <cell r="CN490">
            <v>0</v>
          </cell>
          <cell r="CO490">
            <v>0</v>
          </cell>
          <cell r="CP490">
            <v>0</v>
          </cell>
        </row>
        <row r="491">
          <cell r="F491" t="str">
            <v>OT</v>
          </cell>
          <cell r="AT491">
            <v>0</v>
          </cell>
          <cell r="AV491" t="e">
            <v>#REF!</v>
          </cell>
          <cell r="AW491">
            <v>0</v>
          </cell>
          <cell r="CK491" t="e">
            <v>#N/A</v>
          </cell>
        </row>
        <row r="492">
          <cell r="B492" t="str">
            <v>EVV6000169</v>
          </cell>
          <cell r="C492" t="str">
            <v>VĂN LỘC NGÂN</v>
          </cell>
          <cell r="D492" t="str">
            <v>Fulltime</v>
          </cell>
          <cell r="E492" t="str">
            <v xml:space="preserve">NHÂN VIÊN KHO VẬN </v>
          </cell>
          <cell r="F492" t="str">
            <v>Giờ LV</v>
          </cell>
          <cell r="G492">
            <v>8</v>
          </cell>
          <cell r="H492">
            <v>8</v>
          </cell>
          <cell r="I492">
            <v>8</v>
          </cell>
          <cell r="J492">
            <v>8</v>
          </cell>
          <cell r="L492">
            <v>8</v>
          </cell>
          <cell r="M492">
            <v>8</v>
          </cell>
          <cell r="N492">
            <v>8</v>
          </cell>
          <cell r="O492">
            <v>8</v>
          </cell>
          <cell r="P492">
            <v>8</v>
          </cell>
          <cell r="Q492">
            <v>8</v>
          </cell>
          <cell r="S492">
            <v>8</v>
          </cell>
          <cell r="T492">
            <v>8</v>
          </cell>
          <cell r="U492">
            <v>8</v>
          </cell>
          <cell r="V492">
            <v>8</v>
          </cell>
          <cell r="W492">
            <v>8</v>
          </cell>
          <cell r="X492">
            <v>8</v>
          </cell>
          <cell r="Z492">
            <v>8</v>
          </cell>
          <cell r="AA492">
            <v>8</v>
          </cell>
          <cell r="AB492">
            <v>8</v>
          </cell>
          <cell r="AC492">
            <v>8</v>
          </cell>
          <cell r="AD492">
            <v>8</v>
          </cell>
          <cell r="AE492">
            <v>8</v>
          </cell>
          <cell r="AG492">
            <v>8</v>
          </cell>
          <cell r="AH492">
            <v>8</v>
          </cell>
          <cell r="AI492">
            <v>8</v>
          </cell>
          <cell r="AJ492">
            <v>8</v>
          </cell>
          <cell r="AK492">
            <v>26</v>
          </cell>
          <cell r="AL492">
            <v>0</v>
          </cell>
          <cell r="AM492">
            <v>0</v>
          </cell>
          <cell r="AN492">
            <v>0</v>
          </cell>
          <cell r="AO492">
            <v>0</v>
          </cell>
          <cell r="AP492">
            <v>0</v>
          </cell>
          <cell r="AQ492">
            <v>0</v>
          </cell>
          <cell r="AR492">
            <v>0</v>
          </cell>
          <cell r="AS492">
            <v>0</v>
          </cell>
          <cell r="AT492">
            <v>0</v>
          </cell>
          <cell r="AU492">
            <v>26</v>
          </cell>
          <cell r="AV492" t="e">
            <v>#REF!</v>
          </cell>
          <cell r="AW492">
            <v>0</v>
          </cell>
          <cell r="BZ492">
            <v>26</v>
          </cell>
          <cell r="CA492">
            <v>0</v>
          </cell>
          <cell r="CE492">
            <v>0</v>
          </cell>
          <cell r="CF492">
            <v>26</v>
          </cell>
          <cell r="CG492" t="b">
            <v>1</v>
          </cell>
          <cell r="CH492">
            <v>26</v>
          </cell>
          <cell r="CI492">
            <v>0</v>
          </cell>
          <cell r="CJ492">
            <v>0</v>
          </cell>
          <cell r="CK492" t="str">
            <v>VP HỒ CHÍ MINH</v>
          </cell>
          <cell r="CM492">
            <v>26</v>
          </cell>
          <cell r="CN492">
            <v>0</v>
          </cell>
          <cell r="CO492">
            <v>0</v>
          </cell>
          <cell r="CP492">
            <v>0</v>
          </cell>
        </row>
        <row r="493">
          <cell r="F493" t="str">
            <v>OT</v>
          </cell>
          <cell r="AT493">
            <v>0</v>
          </cell>
          <cell r="AV493" t="e">
            <v>#REF!</v>
          </cell>
          <cell r="AW493">
            <v>0</v>
          </cell>
          <cell r="CK493" t="e">
            <v>#N/A</v>
          </cell>
        </row>
        <row r="494">
          <cell r="B494" t="str">
            <v>EVV6000170</v>
          </cell>
          <cell r="C494" t="str">
            <v>LÂM TÚ</v>
          </cell>
          <cell r="D494" t="str">
            <v>Fulltime</v>
          </cell>
          <cell r="E494" t="str">
            <v>THỦ KHO</v>
          </cell>
          <cell r="F494" t="str">
            <v>Giờ LV</v>
          </cell>
          <cell r="G494">
            <v>8</v>
          </cell>
          <cell r="H494">
            <v>8</v>
          </cell>
          <cell r="I494">
            <v>8</v>
          </cell>
          <cell r="J494">
            <v>8</v>
          </cell>
          <cell r="L494">
            <v>8</v>
          </cell>
          <cell r="M494">
            <v>8</v>
          </cell>
          <cell r="N494">
            <v>8</v>
          </cell>
          <cell r="O494">
            <v>8</v>
          </cell>
          <cell r="P494">
            <v>8</v>
          </cell>
          <cell r="Q494">
            <v>8</v>
          </cell>
          <cell r="S494">
            <v>8</v>
          </cell>
          <cell r="T494">
            <v>8</v>
          </cell>
          <cell r="U494">
            <v>8</v>
          </cell>
          <cell r="V494" t="str">
            <v>Pa</v>
          </cell>
          <cell r="W494" t="str">
            <v>Pa</v>
          </cell>
          <cell r="X494" t="str">
            <v>Pa/2</v>
          </cell>
          <cell r="Z494">
            <v>8</v>
          </cell>
          <cell r="AA494">
            <v>8</v>
          </cell>
          <cell r="AB494">
            <v>8</v>
          </cell>
          <cell r="AC494">
            <v>8</v>
          </cell>
          <cell r="AD494">
            <v>8</v>
          </cell>
          <cell r="AE494">
            <v>8</v>
          </cell>
          <cell r="AG494">
            <v>8</v>
          </cell>
          <cell r="AH494">
            <v>8</v>
          </cell>
          <cell r="AI494">
            <v>8</v>
          </cell>
          <cell r="AJ494">
            <v>8</v>
          </cell>
          <cell r="AK494">
            <v>23.5</v>
          </cell>
          <cell r="AL494">
            <v>0</v>
          </cell>
          <cell r="AM494">
            <v>0</v>
          </cell>
          <cell r="AN494">
            <v>0</v>
          </cell>
          <cell r="AO494">
            <v>2.5</v>
          </cell>
          <cell r="AP494">
            <v>0</v>
          </cell>
          <cell r="AQ494">
            <v>0</v>
          </cell>
          <cell r="AR494">
            <v>0</v>
          </cell>
          <cell r="AS494">
            <v>0</v>
          </cell>
          <cell r="AT494">
            <v>0</v>
          </cell>
          <cell r="AU494">
            <v>26</v>
          </cell>
          <cell r="AV494" t="e">
            <v>#REF!</v>
          </cell>
          <cell r="AW494">
            <v>0</v>
          </cell>
          <cell r="BZ494">
            <v>23.5</v>
          </cell>
          <cell r="CA494">
            <v>2.5</v>
          </cell>
          <cell r="CE494">
            <v>0</v>
          </cell>
          <cell r="CF494">
            <v>26</v>
          </cell>
          <cell r="CG494" t="b">
            <v>1</v>
          </cell>
          <cell r="CH494">
            <v>23.5</v>
          </cell>
          <cell r="CI494">
            <v>0</v>
          </cell>
          <cell r="CJ494">
            <v>0</v>
          </cell>
          <cell r="CK494" t="str">
            <v>VP HỒ CHÍ MINH</v>
          </cell>
          <cell r="CM494">
            <v>23.5</v>
          </cell>
          <cell r="CN494">
            <v>2.5</v>
          </cell>
          <cell r="CO494">
            <v>0</v>
          </cell>
          <cell r="CP494">
            <v>0</v>
          </cell>
        </row>
        <row r="495">
          <cell r="F495" t="str">
            <v>OT</v>
          </cell>
          <cell r="AT495">
            <v>0</v>
          </cell>
          <cell r="AV495" t="e">
            <v>#REF!</v>
          </cell>
          <cell r="AW495">
            <v>0</v>
          </cell>
          <cell r="CK495" t="e">
            <v>#N/A</v>
          </cell>
        </row>
        <row r="496">
          <cell r="B496" t="str">
            <v>EVV6000172</v>
          </cell>
          <cell r="C496" t="str">
            <v>VÕ QUỐC TRUNG</v>
          </cell>
          <cell r="D496" t="str">
            <v>Fulltime</v>
          </cell>
          <cell r="E496" t="str">
            <v xml:space="preserve">NHÂN VIÊN KHO VẬN </v>
          </cell>
          <cell r="F496" t="str">
            <v>Giờ LV</v>
          </cell>
          <cell r="G496">
            <v>8</v>
          </cell>
          <cell r="H496">
            <v>8</v>
          </cell>
          <cell r="I496">
            <v>8</v>
          </cell>
          <cell r="J496">
            <v>8</v>
          </cell>
          <cell r="L496">
            <v>8</v>
          </cell>
          <cell r="M496">
            <v>8</v>
          </cell>
          <cell r="N496">
            <v>8</v>
          </cell>
          <cell r="O496">
            <v>8</v>
          </cell>
          <cell r="P496">
            <v>8</v>
          </cell>
          <cell r="Q496">
            <v>8</v>
          </cell>
          <cell r="S496">
            <v>8</v>
          </cell>
          <cell r="T496">
            <v>8</v>
          </cell>
          <cell r="U496">
            <v>8</v>
          </cell>
          <cell r="V496">
            <v>8</v>
          </cell>
          <cell r="W496">
            <v>8</v>
          </cell>
          <cell r="X496">
            <v>8</v>
          </cell>
          <cell r="Z496">
            <v>8</v>
          </cell>
          <cell r="AA496">
            <v>8</v>
          </cell>
          <cell r="AB496">
            <v>8</v>
          </cell>
          <cell r="AC496" t="str">
            <v>Pa</v>
          </cell>
          <cell r="AD496">
            <v>8</v>
          </cell>
          <cell r="AE496">
            <v>8</v>
          </cell>
          <cell r="AG496">
            <v>8</v>
          </cell>
          <cell r="AH496">
            <v>8</v>
          </cell>
          <cell r="AI496">
            <v>8</v>
          </cell>
          <cell r="AJ496">
            <v>8</v>
          </cell>
          <cell r="AK496">
            <v>25</v>
          </cell>
          <cell r="AL496">
            <v>0</v>
          </cell>
          <cell r="AM496">
            <v>0</v>
          </cell>
          <cell r="AN496">
            <v>0</v>
          </cell>
          <cell r="AO496">
            <v>1</v>
          </cell>
          <cell r="AP496">
            <v>0</v>
          </cell>
          <cell r="AQ496">
            <v>0</v>
          </cell>
          <cell r="AR496">
            <v>0</v>
          </cell>
          <cell r="AS496">
            <v>0</v>
          </cell>
          <cell r="AT496">
            <v>0</v>
          </cell>
          <cell r="AU496">
            <v>26</v>
          </cell>
          <cell r="AV496" t="e">
            <v>#REF!</v>
          </cell>
          <cell r="AW496">
            <v>0</v>
          </cell>
          <cell r="BZ496">
            <v>25</v>
          </cell>
          <cell r="CA496">
            <v>1</v>
          </cell>
          <cell r="CE496">
            <v>0</v>
          </cell>
          <cell r="CF496">
            <v>26</v>
          </cell>
          <cell r="CG496" t="b">
            <v>1</v>
          </cell>
          <cell r="CH496">
            <v>25</v>
          </cell>
          <cell r="CI496">
            <v>0</v>
          </cell>
          <cell r="CJ496">
            <v>0</v>
          </cell>
          <cell r="CK496" t="str">
            <v>VP HỒ CHÍ MINH</v>
          </cell>
          <cell r="CM496">
            <v>25</v>
          </cell>
          <cell r="CN496">
            <v>1</v>
          </cell>
          <cell r="CO496">
            <v>0</v>
          </cell>
          <cell r="CP496">
            <v>0</v>
          </cell>
        </row>
        <row r="497">
          <cell r="F497" t="str">
            <v>OT</v>
          </cell>
          <cell r="AT497">
            <v>0</v>
          </cell>
          <cell r="AV497" t="e">
            <v>#REF!</v>
          </cell>
          <cell r="AW497">
            <v>0</v>
          </cell>
          <cell r="CK497" t="e">
            <v>#N/A</v>
          </cell>
        </row>
        <row r="498">
          <cell r="B498" t="str">
            <v>EVV6000178</v>
          </cell>
          <cell r="C498" t="str">
            <v>TRẦN QUỐC HẬU</v>
          </cell>
          <cell r="D498" t="str">
            <v>Fulltime</v>
          </cell>
          <cell r="E498" t="str">
            <v>NHÂN VIÊN GIAO HÀNG</v>
          </cell>
          <cell r="F498" t="str">
            <v>Giờ LV</v>
          </cell>
          <cell r="G498">
            <v>8</v>
          </cell>
          <cell r="H498">
            <v>8</v>
          </cell>
          <cell r="I498">
            <v>8</v>
          </cell>
          <cell r="J498">
            <v>8</v>
          </cell>
          <cell r="L498">
            <v>8</v>
          </cell>
          <cell r="M498">
            <v>8</v>
          </cell>
          <cell r="N498">
            <v>8</v>
          </cell>
          <cell r="O498">
            <v>8</v>
          </cell>
          <cell r="P498">
            <v>8</v>
          </cell>
          <cell r="Q498" t="str">
            <v>Pa</v>
          </cell>
          <cell r="S498" t="str">
            <v>Pa</v>
          </cell>
          <cell r="T498">
            <v>8</v>
          </cell>
          <cell r="U498">
            <v>8</v>
          </cell>
          <cell r="V498">
            <v>8</v>
          </cell>
          <cell r="W498">
            <v>8</v>
          </cell>
          <cell r="X498">
            <v>8</v>
          </cell>
          <cell r="Z498">
            <v>8</v>
          </cell>
          <cell r="AA498">
            <v>8</v>
          </cell>
          <cell r="AB498">
            <v>8</v>
          </cell>
          <cell r="AC498">
            <v>8</v>
          </cell>
          <cell r="AD498">
            <v>8</v>
          </cell>
          <cell r="AE498">
            <v>8</v>
          </cell>
          <cell r="AG498">
            <v>8</v>
          </cell>
          <cell r="AH498">
            <v>8</v>
          </cell>
          <cell r="AI498">
            <v>8</v>
          </cell>
          <cell r="AJ498">
            <v>8</v>
          </cell>
          <cell r="AK498">
            <v>24</v>
          </cell>
          <cell r="AL498">
            <v>0</v>
          </cell>
          <cell r="AM498">
            <v>0</v>
          </cell>
          <cell r="AN498">
            <v>0</v>
          </cell>
          <cell r="AO498">
            <v>2</v>
          </cell>
          <cell r="AP498">
            <v>0</v>
          </cell>
          <cell r="AQ498">
            <v>0</v>
          </cell>
          <cell r="AR498">
            <v>0</v>
          </cell>
          <cell r="AS498">
            <v>0</v>
          </cell>
          <cell r="AT498">
            <v>0</v>
          </cell>
          <cell r="AU498">
            <v>26</v>
          </cell>
          <cell r="AV498" t="e">
            <v>#REF!</v>
          </cell>
          <cell r="AW498">
            <v>0</v>
          </cell>
          <cell r="BZ498">
            <v>24</v>
          </cell>
          <cell r="CA498">
            <v>2</v>
          </cell>
          <cell r="CE498">
            <v>0</v>
          </cell>
          <cell r="CF498">
            <v>26</v>
          </cell>
          <cell r="CG498" t="b">
            <v>1</v>
          </cell>
          <cell r="CH498">
            <v>24</v>
          </cell>
          <cell r="CI498">
            <v>0</v>
          </cell>
          <cell r="CJ498">
            <v>0</v>
          </cell>
          <cell r="CK498" t="str">
            <v>VP HỒ CHÍ MINH</v>
          </cell>
          <cell r="CM498">
            <v>24</v>
          </cell>
          <cell r="CN498">
            <v>2</v>
          </cell>
          <cell r="CO498">
            <v>0</v>
          </cell>
          <cell r="CP498">
            <v>0</v>
          </cell>
        </row>
        <row r="499">
          <cell r="F499" t="str">
            <v>OT</v>
          </cell>
          <cell r="AT499">
            <v>0</v>
          </cell>
          <cell r="AV499" t="e">
            <v>#REF!</v>
          </cell>
          <cell r="AW499">
            <v>0</v>
          </cell>
          <cell r="CK499" t="e">
            <v>#N/A</v>
          </cell>
        </row>
        <row r="500">
          <cell r="B500" t="str">
            <v>EVV6000184</v>
          </cell>
          <cell r="C500" t="str">
            <v>PHẠM THANH LIÊM</v>
          </cell>
          <cell r="D500" t="str">
            <v>Fulltime</v>
          </cell>
          <cell r="E500" t="str">
            <v>TÀI XẾ XE TẢI</v>
          </cell>
          <cell r="F500" t="str">
            <v>Giờ LV</v>
          </cell>
          <cell r="G500">
            <v>8</v>
          </cell>
          <cell r="H500">
            <v>8</v>
          </cell>
          <cell r="I500">
            <v>8</v>
          </cell>
          <cell r="J500">
            <v>8</v>
          </cell>
          <cell r="L500">
            <v>8</v>
          </cell>
          <cell r="M500">
            <v>8</v>
          </cell>
          <cell r="N500">
            <v>8</v>
          </cell>
          <cell r="O500">
            <v>8</v>
          </cell>
          <cell r="P500">
            <v>8</v>
          </cell>
          <cell r="Q500">
            <v>8</v>
          </cell>
          <cell r="S500">
            <v>8</v>
          </cell>
          <cell r="T500">
            <v>8</v>
          </cell>
          <cell r="U500">
            <v>8</v>
          </cell>
          <cell r="V500">
            <v>8</v>
          </cell>
          <cell r="W500">
            <v>8</v>
          </cell>
          <cell r="X500">
            <v>8</v>
          </cell>
          <cell r="Z500">
            <v>8</v>
          </cell>
          <cell r="AA500">
            <v>8</v>
          </cell>
          <cell r="AB500">
            <v>8</v>
          </cell>
          <cell r="AC500">
            <v>8</v>
          </cell>
          <cell r="AD500">
            <v>8</v>
          </cell>
          <cell r="AE500">
            <v>8</v>
          </cell>
          <cell r="AG500">
            <v>8</v>
          </cell>
          <cell r="AH500">
            <v>8</v>
          </cell>
          <cell r="AI500">
            <v>8</v>
          </cell>
          <cell r="AJ500">
            <v>8</v>
          </cell>
          <cell r="AK500">
            <v>26</v>
          </cell>
          <cell r="AL500">
            <v>0</v>
          </cell>
          <cell r="AM500">
            <v>0</v>
          </cell>
          <cell r="AN500">
            <v>0</v>
          </cell>
          <cell r="AO500">
            <v>0</v>
          </cell>
          <cell r="AP500">
            <v>0</v>
          </cell>
          <cell r="AQ500">
            <v>0</v>
          </cell>
          <cell r="AR500">
            <v>0</v>
          </cell>
          <cell r="AS500">
            <v>0</v>
          </cell>
          <cell r="AT500">
            <v>0</v>
          </cell>
          <cell r="AU500">
            <v>26</v>
          </cell>
          <cell r="AV500" t="e">
            <v>#REF!</v>
          </cell>
          <cell r="AW500">
            <v>0</v>
          </cell>
          <cell r="BZ500">
            <v>26</v>
          </cell>
          <cell r="CA500">
            <v>0</v>
          </cell>
          <cell r="CE500">
            <v>0</v>
          </cell>
          <cell r="CF500">
            <v>26</v>
          </cell>
          <cell r="CG500" t="b">
            <v>1</v>
          </cell>
          <cell r="CH500">
            <v>26</v>
          </cell>
          <cell r="CI500">
            <v>0</v>
          </cell>
          <cell r="CJ500">
            <v>0</v>
          </cell>
          <cell r="CK500" t="str">
            <v>VP HỒ CHÍ MINH</v>
          </cell>
          <cell r="CM500">
            <v>26</v>
          </cell>
          <cell r="CN500">
            <v>0</v>
          </cell>
          <cell r="CO500">
            <v>0</v>
          </cell>
          <cell r="CP500">
            <v>0</v>
          </cell>
        </row>
        <row r="501">
          <cell r="F501" t="str">
            <v>OT</v>
          </cell>
          <cell r="AT501">
            <v>0</v>
          </cell>
          <cell r="AV501" t="e">
            <v>#REF!</v>
          </cell>
          <cell r="AW501">
            <v>0</v>
          </cell>
          <cell r="CK501" t="e">
            <v>#N/A</v>
          </cell>
        </row>
        <row r="502">
          <cell r="B502" t="str">
            <v>EVV6000200</v>
          </cell>
          <cell r="C502" t="str">
            <v>NGUYỄN TUẤN THANH</v>
          </cell>
          <cell r="D502" t="str">
            <v>Fulltime</v>
          </cell>
          <cell r="E502" t="str">
            <v>NHÂN VIÊN GIAO HÀNG</v>
          </cell>
          <cell r="F502" t="str">
            <v>Giờ LV</v>
          </cell>
          <cell r="G502">
            <v>8</v>
          </cell>
          <cell r="H502" t="str">
            <v>Pa</v>
          </cell>
          <cell r="I502">
            <v>8</v>
          </cell>
          <cell r="J502">
            <v>8</v>
          </cell>
          <cell r="L502">
            <v>8</v>
          </cell>
          <cell r="M502">
            <v>8</v>
          </cell>
          <cell r="N502">
            <v>8</v>
          </cell>
          <cell r="O502">
            <v>8</v>
          </cell>
          <cell r="P502">
            <v>8</v>
          </cell>
          <cell r="Q502">
            <v>8</v>
          </cell>
          <cell r="S502">
            <v>8</v>
          </cell>
          <cell r="T502">
            <v>8</v>
          </cell>
          <cell r="U502">
            <v>8</v>
          </cell>
          <cell r="V502">
            <v>8</v>
          </cell>
          <cell r="W502">
            <v>8</v>
          </cell>
          <cell r="X502">
            <v>8</v>
          </cell>
          <cell r="Z502">
            <v>8</v>
          </cell>
          <cell r="AA502">
            <v>8</v>
          </cell>
          <cell r="AB502">
            <v>8</v>
          </cell>
          <cell r="AC502">
            <v>8</v>
          </cell>
          <cell r="AD502">
            <v>8</v>
          </cell>
          <cell r="AE502">
            <v>8</v>
          </cell>
          <cell r="AG502">
            <v>8</v>
          </cell>
          <cell r="AH502">
            <v>8</v>
          </cell>
          <cell r="AI502">
            <v>8</v>
          </cell>
          <cell r="AJ502">
            <v>8</v>
          </cell>
          <cell r="AK502">
            <v>25</v>
          </cell>
          <cell r="AL502">
            <v>0</v>
          </cell>
          <cell r="AM502">
            <v>0</v>
          </cell>
          <cell r="AN502">
            <v>0</v>
          </cell>
          <cell r="AO502">
            <v>1</v>
          </cell>
          <cell r="AP502">
            <v>0</v>
          </cell>
          <cell r="AQ502">
            <v>0</v>
          </cell>
          <cell r="AR502">
            <v>0</v>
          </cell>
          <cell r="AS502">
            <v>0</v>
          </cell>
          <cell r="AT502">
            <v>0</v>
          </cell>
          <cell r="AU502">
            <v>26</v>
          </cell>
          <cell r="AV502" t="e">
            <v>#REF!</v>
          </cell>
          <cell r="AW502">
            <v>0</v>
          </cell>
          <cell r="BZ502">
            <v>25</v>
          </cell>
          <cell r="CA502">
            <v>1</v>
          </cell>
          <cell r="CE502">
            <v>0</v>
          </cell>
          <cell r="CF502">
            <v>26</v>
          </cell>
          <cell r="CG502" t="b">
            <v>1</v>
          </cell>
          <cell r="CH502">
            <v>25</v>
          </cell>
          <cell r="CI502">
            <v>0</v>
          </cell>
          <cell r="CJ502">
            <v>0</v>
          </cell>
          <cell r="CK502" t="str">
            <v>VP HỒ CHÍ MINH</v>
          </cell>
          <cell r="CM502">
            <v>25</v>
          </cell>
          <cell r="CN502">
            <v>1</v>
          </cell>
          <cell r="CO502">
            <v>0</v>
          </cell>
          <cell r="CP502">
            <v>0</v>
          </cell>
        </row>
        <row r="503">
          <cell r="F503" t="str">
            <v>OT</v>
          </cell>
          <cell r="AT503">
            <v>0</v>
          </cell>
          <cell r="AV503" t="e">
            <v>#REF!</v>
          </cell>
          <cell r="AW503">
            <v>0</v>
          </cell>
          <cell r="CK503" t="e">
            <v>#N/A</v>
          </cell>
        </row>
        <row r="504">
          <cell r="B504" t="str">
            <v>EVV6000201</v>
          </cell>
          <cell r="C504" t="str">
            <v>TĂNG THANH SANG</v>
          </cell>
          <cell r="D504" t="str">
            <v>Fulltime</v>
          </cell>
          <cell r="E504" t="str">
            <v>NHÂN VIÊN GIAO HÀNG</v>
          </cell>
          <cell r="F504" t="str">
            <v>Giờ LV</v>
          </cell>
          <cell r="G504">
            <v>8</v>
          </cell>
          <cell r="H504">
            <v>8</v>
          </cell>
          <cell r="I504">
            <v>8</v>
          </cell>
          <cell r="J504">
            <v>8</v>
          </cell>
          <cell r="L504">
            <v>8</v>
          </cell>
          <cell r="M504">
            <v>8</v>
          </cell>
          <cell r="N504">
            <v>8</v>
          </cell>
          <cell r="O504" t="str">
            <v>Pa</v>
          </cell>
          <cell r="P504">
            <v>8</v>
          </cell>
          <cell r="Q504">
            <v>8</v>
          </cell>
          <cell r="S504">
            <v>8</v>
          </cell>
          <cell r="T504">
            <v>8</v>
          </cell>
          <cell r="U504">
            <v>8</v>
          </cell>
          <cell r="V504">
            <v>8</v>
          </cell>
          <cell r="W504">
            <v>8</v>
          </cell>
          <cell r="X504">
            <v>8</v>
          </cell>
          <cell r="Z504">
            <v>8</v>
          </cell>
          <cell r="AA504">
            <v>8</v>
          </cell>
          <cell r="AB504">
            <v>8</v>
          </cell>
          <cell r="AC504">
            <v>8</v>
          </cell>
          <cell r="AD504">
            <v>8</v>
          </cell>
          <cell r="AE504">
            <v>8</v>
          </cell>
          <cell r="AG504">
            <v>8</v>
          </cell>
          <cell r="AH504">
            <v>8</v>
          </cell>
          <cell r="AI504">
            <v>8</v>
          </cell>
          <cell r="AJ504">
            <v>8</v>
          </cell>
          <cell r="AK504">
            <v>25</v>
          </cell>
          <cell r="AL504">
            <v>0</v>
          </cell>
          <cell r="AM504">
            <v>0</v>
          </cell>
          <cell r="AN504">
            <v>0</v>
          </cell>
          <cell r="AO504">
            <v>1</v>
          </cell>
          <cell r="AP504">
            <v>0</v>
          </cell>
          <cell r="AQ504">
            <v>0</v>
          </cell>
          <cell r="AR504">
            <v>0</v>
          </cell>
          <cell r="AS504">
            <v>0</v>
          </cell>
          <cell r="AT504">
            <v>0</v>
          </cell>
          <cell r="AU504">
            <v>26</v>
          </cell>
          <cell r="AV504" t="e">
            <v>#REF!</v>
          </cell>
          <cell r="AW504">
            <v>0</v>
          </cell>
          <cell r="BZ504">
            <v>25</v>
          </cell>
          <cell r="CA504">
            <v>1</v>
          </cell>
          <cell r="CE504">
            <v>0</v>
          </cell>
          <cell r="CF504">
            <v>26</v>
          </cell>
          <cell r="CG504" t="b">
            <v>1</v>
          </cell>
          <cell r="CH504">
            <v>25</v>
          </cell>
          <cell r="CI504">
            <v>0</v>
          </cell>
          <cell r="CJ504">
            <v>0</v>
          </cell>
          <cell r="CK504" t="str">
            <v>VP HỒ CHÍ MINH</v>
          </cell>
          <cell r="CM504">
            <v>25</v>
          </cell>
          <cell r="CN504">
            <v>1</v>
          </cell>
          <cell r="CO504">
            <v>0</v>
          </cell>
          <cell r="CP504">
            <v>0</v>
          </cell>
        </row>
        <row r="505">
          <cell r="F505" t="str">
            <v>OT</v>
          </cell>
          <cell r="AT505">
            <v>0</v>
          </cell>
          <cell r="AV505" t="e">
            <v>#REF!</v>
          </cell>
          <cell r="AW505">
            <v>0</v>
          </cell>
          <cell r="CK505" t="e">
            <v>#N/A</v>
          </cell>
        </row>
        <row r="506">
          <cell r="B506" t="str">
            <v>EVV6000203</v>
          </cell>
          <cell r="C506" t="str">
            <v>NGUYỄN VĂN LONG</v>
          </cell>
          <cell r="D506" t="str">
            <v>Fulltime</v>
          </cell>
          <cell r="E506" t="str">
            <v>QC KHO VẬN</v>
          </cell>
          <cell r="F506" t="str">
            <v>Giờ LV</v>
          </cell>
          <cell r="G506">
            <v>8</v>
          </cell>
          <cell r="H506">
            <v>8</v>
          </cell>
          <cell r="I506">
            <v>8</v>
          </cell>
          <cell r="J506">
            <v>8</v>
          </cell>
          <cell r="L506">
            <v>8</v>
          </cell>
          <cell r="M506">
            <v>8</v>
          </cell>
          <cell r="N506">
            <v>8</v>
          </cell>
          <cell r="O506">
            <v>8</v>
          </cell>
          <cell r="P506">
            <v>8</v>
          </cell>
          <cell r="Q506">
            <v>8</v>
          </cell>
          <cell r="S506">
            <v>8</v>
          </cell>
          <cell r="T506">
            <v>8</v>
          </cell>
          <cell r="U506">
            <v>8</v>
          </cell>
          <cell r="V506">
            <v>8</v>
          </cell>
          <cell r="W506">
            <v>8</v>
          </cell>
          <cell r="X506">
            <v>8</v>
          </cell>
          <cell r="Z506">
            <v>8</v>
          </cell>
          <cell r="AA506">
            <v>8</v>
          </cell>
          <cell r="AB506">
            <v>8</v>
          </cell>
          <cell r="AC506">
            <v>8</v>
          </cell>
          <cell r="AD506">
            <v>8</v>
          </cell>
          <cell r="AE506" t="str">
            <v>Pa/2</v>
          </cell>
          <cell r="AG506">
            <v>8</v>
          </cell>
          <cell r="AH506">
            <v>8</v>
          </cell>
          <cell r="AI506">
            <v>8</v>
          </cell>
          <cell r="AJ506">
            <v>8</v>
          </cell>
          <cell r="AK506">
            <v>25.5</v>
          </cell>
          <cell r="AL506">
            <v>0</v>
          </cell>
          <cell r="AM506">
            <v>0</v>
          </cell>
          <cell r="AN506">
            <v>0</v>
          </cell>
          <cell r="AO506">
            <v>0.5</v>
          </cell>
          <cell r="AP506">
            <v>0</v>
          </cell>
          <cell r="AQ506">
            <v>0</v>
          </cell>
          <cell r="AR506">
            <v>0</v>
          </cell>
          <cell r="AS506">
            <v>0</v>
          </cell>
          <cell r="AT506">
            <v>0</v>
          </cell>
          <cell r="AU506">
            <v>26</v>
          </cell>
          <cell r="AV506" t="e">
            <v>#REF!</v>
          </cell>
          <cell r="AW506">
            <v>0</v>
          </cell>
          <cell r="BZ506">
            <v>25.5</v>
          </cell>
          <cell r="CA506">
            <v>0.5</v>
          </cell>
          <cell r="CE506">
            <v>0</v>
          </cell>
          <cell r="CF506">
            <v>26</v>
          </cell>
          <cell r="CG506" t="b">
            <v>1</v>
          </cell>
          <cell r="CH506">
            <v>25.5</v>
          </cell>
          <cell r="CI506">
            <v>0</v>
          </cell>
          <cell r="CJ506">
            <v>0</v>
          </cell>
          <cell r="CK506" t="str">
            <v>VP HỒ CHÍ MINH</v>
          </cell>
          <cell r="CM506">
            <v>25.5</v>
          </cell>
          <cell r="CN506">
            <v>0.5</v>
          </cell>
          <cell r="CO506">
            <v>0</v>
          </cell>
          <cell r="CP506">
            <v>0</v>
          </cell>
        </row>
        <row r="507">
          <cell r="F507" t="str">
            <v>OT</v>
          </cell>
          <cell r="AT507">
            <v>0</v>
          </cell>
          <cell r="AV507" t="e">
            <v>#REF!</v>
          </cell>
          <cell r="AW507">
            <v>0</v>
          </cell>
          <cell r="CK507" t="e">
            <v>#N/A</v>
          </cell>
        </row>
        <row r="508">
          <cell r="B508" t="str">
            <v>EVV6000221</v>
          </cell>
          <cell r="C508" t="str">
            <v>NGUYỄN TRUNG LỘC</v>
          </cell>
          <cell r="D508" t="str">
            <v>Fulltime</v>
          </cell>
          <cell r="E508" t="str">
            <v>TÀI XẾ XE TẢI</v>
          </cell>
          <cell r="F508" t="str">
            <v>Giờ LV</v>
          </cell>
          <cell r="G508">
            <v>8</v>
          </cell>
          <cell r="H508">
            <v>8</v>
          </cell>
          <cell r="I508">
            <v>8</v>
          </cell>
          <cell r="J508">
            <v>8</v>
          </cell>
          <cell r="L508">
            <v>8</v>
          </cell>
          <cell r="M508">
            <v>8</v>
          </cell>
          <cell r="N508">
            <v>8</v>
          </cell>
          <cell r="O508">
            <v>8</v>
          </cell>
          <cell r="P508">
            <v>8</v>
          </cell>
          <cell r="Q508">
            <v>8</v>
          </cell>
          <cell r="S508">
            <v>8</v>
          </cell>
          <cell r="T508">
            <v>8</v>
          </cell>
          <cell r="U508">
            <v>8</v>
          </cell>
          <cell r="V508">
            <v>8</v>
          </cell>
          <cell r="W508">
            <v>8</v>
          </cell>
          <cell r="X508">
            <v>8</v>
          </cell>
          <cell r="Z508">
            <v>8</v>
          </cell>
          <cell r="AA508">
            <v>8</v>
          </cell>
          <cell r="AB508">
            <v>8</v>
          </cell>
          <cell r="AC508">
            <v>8</v>
          </cell>
          <cell r="AD508">
            <v>8</v>
          </cell>
          <cell r="AE508">
            <v>8</v>
          </cell>
          <cell r="AG508">
            <v>8</v>
          </cell>
          <cell r="AH508">
            <v>8</v>
          </cell>
          <cell r="AI508">
            <v>8</v>
          </cell>
          <cell r="AJ508">
            <v>8</v>
          </cell>
          <cell r="AK508">
            <v>26</v>
          </cell>
          <cell r="AL508">
            <v>0</v>
          </cell>
          <cell r="AM508">
            <v>0</v>
          </cell>
          <cell r="AN508">
            <v>0</v>
          </cell>
          <cell r="AO508">
            <v>0</v>
          </cell>
          <cell r="AP508">
            <v>0</v>
          </cell>
          <cell r="AQ508">
            <v>0</v>
          </cell>
          <cell r="AR508">
            <v>0</v>
          </cell>
          <cell r="AS508">
            <v>0</v>
          </cell>
          <cell r="AT508">
            <v>0</v>
          </cell>
          <cell r="AU508">
            <v>26</v>
          </cell>
          <cell r="AV508" t="e">
            <v>#REF!</v>
          </cell>
          <cell r="AW508">
            <v>0</v>
          </cell>
          <cell r="BZ508">
            <v>26</v>
          </cell>
          <cell r="CA508">
            <v>0</v>
          </cell>
          <cell r="CE508">
            <v>0</v>
          </cell>
          <cell r="CF508">
            <v>26</v>
          </cell>
          <cell r="CG508" t="b">
            <v>1</v>
          </cell>
          <cell r="CH508">
            <v>26</v>
          </cell>
          <cell r="CI508">
            <v>0</v>
          </cell>
          <cell r="CJ508">
            <v>0</v>
          </cell>
          <cell r="CK508" t="str">
            <v>VP HỒ CHÍ MINH</v>
          </cell>
          <cell r="CM508">
            <v>26</v>
          </cell>
          <cell r="CN508">
            <v>0</v>
          </cell>
          <cell r="CO508">
            <v>0</v>
          </cell>
          <cell r="CP508">
            <v>0</v>
          </cell>
        </row>
        <row r="509">
          <cell r="F509" t="str">
            <v>OT</v>
          </cell>
          <cell r="AT509">
            <v>0</v>
          </cell>
          <cell r="AV509" t="e">
            <v>#REF!</v>
          </cell>
          <cell r="AW509">
            <v>0</v>
          </cell>
          <cell r="CK509" t="e">
            <v>#N/A</v>
          </cell>
        </row>
        <row r="510">
          <cell r="B510" t="str">
            <v>EVV6000227</v>
          </cell>
          <cell r="C510" t="str">
            <v>LÊ TẤN KIỆT</v>
          </cell>
          <cell r="D510" t="str">
            <v>Fulltime</v>
          </cell>
          <cell r="E510" t="str">
            <v>NHÂN VIÊN GIAO HÀNG</v>
          </cell>
          <cell r="F510" t="str">
            <v>Giờ LV</v>
          </cell>
          <cell r="G510">
            <v>8</v>
          </cell>
          <cell r="H510">
            <v>8</v>
          </cell>
          <cell r="I510">
            <v>8</v>
          </cell>
          <cell r="J510">
            <v>8</v>
          </cell>
          <cell r="L510">
            <v>8</v>
          </cell>
          <cell r="M510">
            <v>8</v>
          </cell>
          <cell r="N510">
            <v>8</v>
          </cell>
          <cell r="O510">
            <v>8</v>
          </cell>
          <cell r="P510">
            <v>8</v>
          </cell>
          <cell r="Q510">
            <v>8</v>
          </cell>
          <cell r="S510">
            <v>8</v>
          </cell>
          <cell r="T510">
            <v>8</v>
          </cell>
          <cell r="U510">
            <v>8</v>
          </cell>
          <cell r="V510">
            <v>8</v>
          </cell>
          <cell r="W510">
            <v>8</v>
          </cell>
          <cell r="X510">
            <v>8</v>
          </cell>
          <cell r="Z510">
            <v>8</v>
          </cell>
          <cell r="AA510">
            <v>8</v>
          </cell>
          <cell r="AB510">
            <v>8</v>
          </cell>
          <cell r="AC510">
            <v>8</v>
          </cell>
          <cell r="AD510">
            <v>8</v>
          </cell>
          <cell r="AE510">
            <v>8</v>
          </cell>
          <cell r="AG510">
            <v>8</v>
          </cell>
          <cell r="AH510">
            <v>8</v>
          </cell>
          <cell r="AI510">
            <v>8</v>
          </cell>
          <cell r="AJ510">
            <v>8</v>
          </cell>
          <cell r="AK510">
            <v>26</v>
          </cell>
          <cell r="AL510">
            <v>0</v>
          </cell>
          <cell r="AM510">
            <v>0</v>
          </cell>
          <cell r="AN510">
            <v>0</v>
          </cell>
          <cell r="AO510">
            <v>0</v>
          </cell>
          <cell r="AP510">
            <v>0</v>
          </cell>
          <cell r="AQ510">
            <v>0</v>
          </cell>
          <cell r="AR510">
            <v>0</v>
          </cell>
          <cell r="AS510">
            <v>0</v>
          </cell>
          <cell r="AT510">
            <v>0</v>
          </cell>
          <cell r="AU510">
            <v>26</v>
          </cell>
          <cell r="AV510" t="e">
            <v>#REF!</v>
          </cell>
          <cell r="AW510">
            <v>0</v>
          </cell>
          <cell r="BZ510">
            <v>26</v>
          </cell>
          <cell r="CA510">
            <v>0</v>
          </cell>
          <cell r="CE510">
            <v>0</v>
          </cell>
          <cell r="CF510">
            <v>26</v>
          </cell>
          <cell r="CG510" t="b">
            <v>1</v>
          </cell>
          <cell r="CH510">
            <v>26</v>
          </cell>
          <cell r="CI510">
            <v>0</v>
          </cell>
          <cell r="CJ510">
            <v>0</v>
          </cell>
          <cell r="CK510" t="str">
            <v>VP HỒ CHÍ MINH</v>
          </cell>
          <cell r="CM510">
            <v>26</v>
          </cell>
          <cell r="CN510">
            <v>0</v>
          </cell>
          <cell r="CO510">
            <v>0</v>
          </cell>
          <cell r="CP510">
            <v>0</v>
          </cell>
        </row>
        <row r="511">
          <cell r="F511" t="str">
            <v>OT</v>
          </cell>
          <cell r="AT511">
            <v>0</v>
          </cell>
          <cell r="AV511" t="e">
            <v>#REF!</v>
          </cell>
          <cell r="AW511">
            <v>0</v>
          </cell>
          <cell r="CK511" t="e">
            <v>#N/A</v>
          </cell>
        </row>
        <row r="512">
          <cell r="B512" t="str">
            <v>EVV6000231</v>
          </cell>
          <cell r="C512" t="str">
            <v>NGUYỄN VĂN MINH</v>
          </cell>
          <cell r="D512" t="str">
            <v>Fulltime</v>
          </cell>
          <cell r="E512" t="str">
            <v>NHÂN VIÊN GIAO HÀNG</v>
          </cell>
          <cell r="F512" t="str">
            <v>Giờ LV</v>
          </cell>
          <cell r="G512">
            <v>8</v>
          </cell>
          <cell r="H512">
            <v>8</v>
          </cell>
          <cell r="I512">
            <v>8</v>
          </cell>
          <cell r="J512">
            <v>8</v>
          </cell>
          <cell r="L512">
            <v>8</v>
          </cell>
          <cell r="M512">
            <v>8</v>
          </cell>
          <cell r="N512">
            <v>8</v>
          </cell>
          <cell r="O512">
            <v>8</v>
          </cell>
          <cell r="P512">
            <v>8</v>
          </cell>
          <cell r="Q512">
            <v>8</v>
          </cell>
          <cell r="S512">
            <v>8</v>
          </cell>
          <cell r="T512">
            <v>8</v>
          </cell>
          <cell r="U512">
            <v>8</v>
          </cell>
          <cell r="V512">
            <v>8</v>
          </cell>
          <cell r="W512">
            <v>8</v>
          </cell>
          <cell r="X512">
            <v>8</v>
          </cell>
          <cell r="Z512">
            <v>8</v>
          </cell>
          <cell r="AA512">
            <v>8</v>
          </cell>
          <cell r="AB512">
            <v>8</v>
          </cell>
          <cell r="AC512">
            <v>8</v>
          </cell>
          <cell r="AD512">
            <v>8</v>
          </cell>
          <cell r="AE512">
            <v>8</v>
          </cell>
          <cell r="AG512">
            <v>8</v>
          </cell>
          <cell r="AH512">
            <v>8</v>
          </cell>
          <cell r="AI512">
            <v>8</v>
          </cell>
          <cell r="AJ512">
            <v>8</v>
          </cell>
          <cell r="AK512">
            <v>26</v>
          </cell>
          <cell r="AL512">
            <v>0</v>
          </cell>
          <cell r="AM512">
            <v>0</v>
          </cell>
          <cell r="AN512">
            <v>0</v>
          </cell>
          <cell r="AO512">
            <v>0</v>
          </cell>
          <cell r="AP512">
            <v>0</v>
          </cell>
          <cell r="AQ512">
            <v>0</v>
          </cell>
          <cell r="AR512">
            <v>0</v>
          </cell>
          <cell r="AS512">
            <v>0</v>
          </cell>
          <cell r="AT512">
            <v>0</v>
          </cell>
          <cell r="AU512">
            <v>26</v>
          </cell>
          <cell r="AV512" t="e">
            <v>#REF!</v>
          </cell>
          <cell r="AW512">
            <v>0</v>
          </cell>
          <cell r="BZ512">
            <v>26</v>
          </cell>
          <cell r="CA512">
            <v>0</v>
          </cell>
          <cell r="CE512">
            <v>0</v>
          </cell>
          <cell r="CF512">
            <v>26</v>
          </cell>
          <cell r="CG512" t="b">
            <v>1</v>
          </cell>
          <cell r="CH512">
            <v>26</v>
          </cell>
          <cell r="CI512">
            <v>0</v>
          </cell>
          <cell r="CJ512">
            <v>0</v>
          </cell>
          <cell r="CK512" t="str">
            <v>VP HỒ CHÍ MINH</v>
          </cell>
          <cell r="CM512">
            <v>26</v>
          </cell>
          <cell r="CN512">
            <v>0</v>
          </cell>
          <cell r="CO512">
            <v>0</v>
          </cell>
          <cell r="CP512">
            <v>0</v>
          </cell>
        </row>
        <row r="513">
          <cell r="F513" t="str">
            <v>OT</v>
          </cell>
          <cell r="AT513">
            <v>0</v>
          </cell>
          <cell r="AV513" t="e">
            <v>#REF!</v>
          </cell>
          <cell r="AW513">
            <v>0</v>
          </cell>
          <cell r="CK513" t="e">
            <v>#N/A</v>
          </cell>
        </row>
        <row r="514">
          <cell r="B514" t="str">
            <v>EVV6000262</v>
          </cell>
          <cell r="C514" t="str">
            <v>TRƯƠNG QUANG VINH</v>
          </cell>
          <cell r="D514" t="str">
            <v>Fulltime</v>
          </cell>
          <cell r="E514" t="str">
            <v>TÀI XẾ XE TẢI</v>
          </cell>
          <cell r="F514" t="str">
            <v>Giờ LV</v>
          </cell>
          <cell r="G514">
            <v>8</v>
          </cell>
          <cell r="H514">
            <v>8</v>
          </cell>
          <cell r="I514">
            <v>8</v>
          </cell>
          <cell r="J514">
            <v>8</v>
          </cell>
          <cell r="L514">
            <v>8</v>
          </cell>
          <cell r="M514">
            <v>8</v>
          </cell>
          <cell r="N514">
            <v>8</v>
          </cell>
          <cell r="O514">
            <v>8</v>
          </cell>
          <cell r="P514">
            <v>8</v>
          </cell>
          <cell r="Q514">
            <v>8</v>
          </cell>
          <cell r="S514">
            <v>8</v>
          </cell>
          <cell r="T514">
            <v>8</v>
          </cell>
          <cell r="U514">
            <v>8</v>
          </cell>
          <cell r="V514">
            <v>8</v>
          </cell>
          <cell r="W514">
            <v>8</v>
          </cell>
          <cell r="X514">
            <v>8</v>
          </cell>
          <cell r="Z514">
            <v>8</v>
          </cell>
          <cell r="AA514">
            <v>8</v>
          </cell>
          <cell r="AB514">
            <v>8</v>
          </cell>
          <cell r="AC514">
            <v>8</v>
          </cell>
          <cell r="AD514">
            <v>8</v>
          </cell>
          <cell r="AE514">
            <v>8</v>
          </cell>
          <cell r="AG514">
            <v>8</v>
          </cell>
          <cell r="AH514">
            <v>8</v>
          </cell>
          <cell r="AI514">
            <v>8</v>
          </cell>
          <cell r="AJ514">
            <v>8</v>
          </cell>
          <cell r="AK514">
            <v>26</v>
          </cell>
          <cell r="AL514">
            <v>0</v>
          </cell>
          <cell r="AM514">
            <v>0</v>
          </cell>
          <cell r="AN514">
            <v>0</v>
          </cell>
          <cell r="AO514">
            <v>0</v>
          </cell>
          <cell r="AP514">
            <v>0</v>
          </cell>
          <cell r="AQ514">
            <v>0</v>
          </cell>
          <cell r="AR514">
            <v>0</v>
          </cell>
          <cell r="AS514">
            <v>0</v>
          </cell>
          <cell r="AT514">
            <v>0</v>
          </cell>
          <cell r="AU514">
            <v>26</v>
          </cell>
          <cell r="AV514" t="e">
            <v>#REF!</v>
          </cell>
          <cell r="AW514">
            <v>0</v>
          </cell>
          <cell r="BZ514">
            <v>26</v>
          </cell>
          <cell r="CA514">
            <v>0</v>
          </cell>
          <cell r="CE514">
            <v>0</v>
          </cell>
          <cell r="CF514">
            <v>26</v>
          </cell>
          <cell r="CG514" t="b">
            <v>1</v>
          </cell>
          <cell r="CH514">
            <v>26</v>
          </cell>
          <cell r="CI514">
            <v>0</v>
          </cell>
          <cell r="CJ514">
            <v>0</v>
          </cell>
          <cell r="CK514" t="str">
            <v>VP HỒ CHÍ MINH</v>
          </cell>
          <cell r="CM514">
            <v>26</v>
          </cell>
          <cell r="CN514">
            <v>0</v>
          </cell>
          <cell r="CO514">
            <v>0</v>
          </cell>
          <cell r="CP514">
            <v>0</v>
          </cell>
        </row>
        <row r="515">
          <cell r="F515" t="str">
            <v>OT</v>
          </cell>
          <cell r="AT515">
            <v>0</v>
          </cell>
          <cell r="AV515" t="e">
            <v>#REF!</v>
          </cell>
          <cell r="AW515">
            <v>0</v>
          </cell>
          <cell r="CK515" t="e">
            <v>#N/A</v>
          </cell>
        </row>
        <row r="516">
          <cell r="B516" t="str">
            <v>EVV6000264</v>
          </cell>
          <cell r="C516" t="str">
            <v>NGUYỄN THỊ KIỀU TRANG</v>
          </cell>
          <cell r="D516" t="str">
            <v>Fulltime</v>
          </cell>
          <cell r="E516" t="str">
            <v>KẾ TOÁN KHO KIÊM ĐIỀU PHỐI</v>
          </cell>
          <cell r="F516" t="str">
            <v>Giờ LV</v>
          </cell>
          <cell r="L516">
            <v>8</v>
          </cell>
          <cell r="M516">
            <v>8</v>
          </cell>
          <cell r="N516">
            <v>8</v>
          </cell>
          <cell r="O516">
            <v>8</v>
          </cell>
          <cell r="P516">
            <v>8</v>
          </cell>
          <cell r="Q516">
            <v>8</v>
          </cell>
          <cell r="S516">
            <v>8</v>
          </cell>
          <cell r="T516">
            <v>8</v>
          </cell>
          <cell r="U516">
            <v>8</v>
          </cell>
          <cell r="V516">
            <v>8</v>
          </cell>
          <cell r="W516">
            <v>8</v>
          </cell>
          <cell r="X516">
            <v>8</v>
          </cell>
          <cell r="Z516">
            <v>8</v>
          </cell>
          <cell r="AA516">
            <v>8</v>
          </cell>
          <cell r="AB516">
            <v>8</v>
          </cell>
          <cell r="AC516">
            <v>8</v>
          </cell>
          <cell r="AD516">
            <v>8</v>
          </cell>
          <cell r="AE516">
            <v>8</v>
          </cell>
          <cell r="AG516">
            <v>8</v>
          </cell>
          <cell r="AH516">
            <v>8</v>
          </cell>
          <cell r="AI516">
            <v>8</v>
          </cell>
          <cell r="AJ516">
            <v>8</v>
          </cell>
          <cell r="AK516">
            <v>22</v>
          </cell>
          <cell r="AL516">
            <v>0</v>
          </cell>
          <cell r="AM516">
            <v>0</v>
          </cell>
          <cell r="AN516">
            <v>0</v>
          </cell>
          <cell r="AO516">
            <v>0</v>
          </cell>
          <cell r="AP516">
            <v>0</v>
          </cell>
          <cell r="AQ516">
            <v>0</v>
          </cell>
          <cell r="AR516">
            <v>0</v>
          </cell>
          <cell r="AS516">
            <v>0</v>
          </cell>
          <cell r="AT516">
            <v>0</v>
          </cell>
          <cell r="AU516">
            <v>22</v>
          </cell>
          <cell r="AV516" t="e">
            <v>#REF!</v>
          </cell>
          <cell r="AW516">
            <v>0</v>
          </cell>
          <cell r="BZ516">
            <v>22</v>
          </cell>
          <cell r="CA516">
            <v>0</v>
          </cell>
          <cell r="CE516">
            <v>0</v>
          </cell>
          <cell r="CF516">
            <v>22</v>
          </cell>
          <cell r="CG516" t="b">
            <v>1</v>
          </cell>
          <cell r="CH516">
            <v>22</v>
          </cell>
          <cell r="CI516">
            <v>0</v>
          </cell>
          <cell r="CJ516">
            <v>0</v>
          </cell>
          <cell r="CK516" t="str">
            <v>VP HỒ CHÍ MINH</v>
          </cell>
          <cell r="CM516">
            <v>22</v>
          </cell>
          <cell r="CN516">
            <v>0</v>
          </cell>
          <cell r="CO516">
            <v>0</v>
          </cell>
          <cell r="CP516">
            <v>0</v>
          </cell>
        </row>
        <row r="517">
          <cell r="F517" t="str">
            <v>OT</v>
          </cell>
          <cell r="AT517">
            <v>0</v>
          </cell>
          <cell r="AV517" t="e">
            <v>#REF!</v>
          </cell>
          <cell r="AW517">
            <v>0</v>
          </cell>
          <cell r="CK517" t="e">
            <v>#N/A</v>
          </cell>
        </row>
        <row r="518">
          <cell r="C518" t="str">
            <v>QUÁN 30 - 04 CẦN THƠ</v>
          </cell>
          <cell r="F518" t="str">
            <v>Giờ LV</v>
          </cell>
          <cell r="AK518">
            <v>0</v>
          </cell>
          <cell r="AL518">
            <v>0</v>
          </cell>
          <cell r="AM518">
            <v>0</v>
          </cell>
          <cell r="AN518">
            <v>0</v>
          </cell>
          <cell r="AO518">
            <v>0</v>
          </cell>
          <cell r="AP518">
            <v>0</v>
          </cell>
          <cell r="AQ518">
            <v>0</v>
          </cell>
          <cell r="AR518">
            <v>0</v>
          </cell>
          <cell r="AS518">
            <v>0</v>
          </cell>
          <cell r="AT518">
            <v>0</v>
          </cell>
          <cell r="AU518">
            <v>0</v>
          </cell>
          <cell r="AV518" t="e">
            <v>#REF!</v>
          </cell>
          <cell r="AW518">
            <v>0</v>
          </cell>
          <cell r="BZ518">
            <v>0</v>
          </cell>
          <cell r="CA518">
            <v>0</v>
          </cell>
          <cell r="CE518">
            <v>0</v>
          </cell>
          <cell r="CF518">
            <v>0</v>
          </cell>
          <cell r="CG518" t="b">
            <v>1</v>
          </cell>
          <cell r="CH518">
            <v>0</v>
          </cell>
          <cell r="CI518">
            <v>0</v>
          </cell>
          <cell r="CJ518">
            <v>0</v>
          </cell>
          <cell r="CK518" t="e">
            <v>#N/A</v>
          </cell>
        </row>
        <row r="519">
          <cell r="F519" t="str">
            <v>OT</v>
          </cell>
          <cell r="AT519">
            <v>0</v>
          </cell>
          <cell r="AV519" t="e">
            <v>#REF!</v>
          </cell>
          <cell r="AW519">
            <v>0</v>
          </cell>
          <cell r="CK519" t="e">
            <v>#N/A</v>
          </cell>
        </row>
        <row r="520">
          <cell r="B520" t="str">
            <v>EQQ102913</v>
          </cell>
          <cell r="C520" t="str">
            <v>HUỲNH THỊ BÍCH NGỌC</v>
          </cell>
          <cell r="D520" t="str">
            <v>Fulltime</v>
          </cell>
          <cell r="E520" t="str">
            <v>TRƯỞNG CA</v>
          </cell>
          <cell r="F520" t="str">
            <v>Giờ LV</v>
          </cell>
          <cell r="G520">
            <v>8</v>
          </cell>
          <cell r="H520">
            <v>8</v>
          </cell>
          <cell r="I520">
            <v>8</v>
          </cell>
          <cell r="J520">
            <v>8</v>
          </cell>
          <cell r="K520">
            <v>8</v>
          </cell>
          <cell r="L520">
            <v>8</v>
          </cell>
          <cell r="M520">
            <v>8</v>
          </cell>
          <cell r="N520">
            <v>0</v>
          </cell>
          <cell r="O520">
            <v>0</v>
          </cell>
          <cell r="P520">
            <v>0</v>
          </cell>
          <cell r="Q520">
            <v>0</v>
          </cell>
          <cell r="R520">
            <v>0</v>
          </cell>
          <cell r="S520">
            <v>8</v>
          </cell>
          <cell r="T520">
            <v>0</v>
          </cell>
          <cell r="U520">
            <v>0</v>
          </cell>
          <cell r="V520">
            <v>0</v>
          </cell>
          <cell r="W520">
            <v>8</v>
          </cell>
          <cell r="X520">
            <v>8</v>
          </cell>
          <cell r="Y520">
            <v>0</v>
          </cell>
          <cell r="Z520">
            <v>0</v>
          </cell>
          <cell r="AA520">
            <v>0</v>
          </cell>
          <cell r="AB520">
            <v>0</v>
          </cell>
          <cell r="AC520">
            <v>0</v>
          </cell>
          <cell r="AD520">
            <v>0</v>
          </cell>
          <cell r="AE520">
            <v>0</v>
          </cell>
          <cell r="AF520">
            <v>0</v>
          </cell>
          <cell r="AG520">
            <v>0</v>
          </cell>
          <cell r="AH520">
            <v>0</v>
          </cell>
          <cell r="AI520">
            <v>0</v>
          </cell>
          <cell r="AJ520">
            <v>0</v>
          </cell>
          <cell r="AK520">
            <v>10</v>
          </cell>
          <cell r="AL520">
            <v>0</v>
          </cell>
          <cell r="AM520">
            <v>0</v>
          </cell>
          <cell r="AN520">
            <v>0</v>
          </cell>
          <cell r="AO520">
            <v>0</v>
          </cell>
          <cell r="AP520">
            <v>0</v>
          </cell>
          <cell r="AQ520">
            <v>0</v>
          </cell>
          <cell r="AR520">
            <v>0</v>
          </cell>
          <cell r="AS520">
            <v>0</v>
          </cell>
          <cell r="AT520">
            <v>0</v>
          </cell>
          <cell r="AU520">
            <v>10</v>
          </cell>
          <cell r="AV520" t="e">
            <v>#REF!</v>
          </cell>
          <cell r="AW520">
            <v>0</v>
          </cell>
          <cell r="BZ520">
            <v>10</v>
          </cell>
          <cell r="CA520">
            <v>0</v>
          </cell>
          <cell r="CE520">
            <v>0</v>
          </cell>
          <cell r="CF520">
            <v>10</v>
          </cell>
          <cell r="CG520" t="b">
            <v>1</v>
          </cell>
          <cell r="CH520">
            <v>10</v>
          </cell>
          <cell r="CI520">
            <v>0</v>
          </cell>
          <cell r="CJ520">
            <v>0</v>
          </cell>
          <cell r="CK520" t="str">
            <v>CN CẦN THƠ</v>
          </cell>
          <cell r="CM520">
            <v>10</v>
          </cell>
          <cell r="CN520">
            <v>0</v>
          </cell>
          <cell r="CO520">
            <v>0</v>
          </cell>
          <cell r="CP520">
            <v>0</v>
          </cell>
        </row>
        <row r="521">
          <cell r="F521" t="str">
            <v>OT</v>
          </cell>
          <cell r="AT521">
            <v>0</v>
          </cell>
          <cell r="AV521" t="e">
            <v>#REF!</v>
          </cell>
          <cell r="AW521">
            <v>0</v>
          </cell>
          <cell r="CK521" t="e">
            <v>#N/A</v>
          </cell>
        </row>
        <row r="522">
          <cell r="B522" t="str">
            <v>EQQ102941</v>
          </cell>
          <cell r="C522" t="str">
            <v>NGUYỄN NGỌC VY</v>
          </cell>
          <cell r="D522" t="str">
            <v>Fulltime</v>
          </cell>
          <cell r="E522" t="str">
            <v>NHÂN VIÊN LỄ TÂN</v>
          </cell>
          <cell r="F522" t="str">
            <v>Giờ LV</v>
          </cell>
          <cell r="G522">
            <v>0</v>
          </cell>
          <cell r="H522">
            <v>0</v>
          </cell>
          <cell r="I522">
            <v>0</v>
          </cell>
          <cell r="J522">
            <v>0</v>
          </cell>
          <cell r="K522">
            <v>0</v>
          </cell>
          <cell r="L522">
            <v>0</v>
          </cell>
          <cell r="M522">
            <v>0</v>
          </cell>
          <cell r="N522">
            <v>0</v>
          </cell>
          <cell r="O522">
            <v>0</v>
          </cell>
          <cell r="P522">
            <v>0</v>
          </cell>
          <cell r="Q522">
            <v>0</v>
          </cell>
          <cell r="R522">
            <v>0</v>
          </cell>
          <cell r="S522">
            <v>4</v>
          </cell>
          <cell r="T522">
            <v>4</v>
          </cell>
          <cell r="U522">
            <v>4</v>
          </cell>
          <cell r="V522">
            <v>4</v>
          </cell>
          <cell r="W522">
            <v>4</v>
          </cell>
          <cell r="X522">
            <v>4</v>
          </cell>
          <cell r="Y522" t="str">
            <v>off</v>
          </cell>
          <cell r="Z522" t="str">
            <v>off</v>
          </cell>
          <cell r="AA522">
            <v>4</v>
          </cell>
          <cell r="AB522">
            <v>4</v>
          </cell>
          <cell r="AC522">
            <v>4</v>
          </cell>
          <cell r="AD522">
            <v>4</v>
          </cell>
          <cell r="AE522">
            <v>4</v>
          </cell>
          <cell r="AF522">
            <v>4</v>
          </cell>
          <cell r="AG522">
            <v>4</v>
          </cell>
          <cell r="AH522">
            <v>0</v>
          </cell>
          <cell r="AI522">
            <v>0</v>
          </cell>
          <cell r="AJ522">
            <v>0</v>
          </cell>
          <cell r="AK522">
            <v>6.5</v>
          </cell>
          <cell r="AL522">
            <v>0</v>
          </cell>
          <cell r="AM522">
            <v>2</v>
          </cell>
          <cell r="AN522">
            <v>0</v>
          </cell>
          <cell r="AO522">
            <v>0</v>
          </cell>
          <cell r="AP522">
            <v>0</v>
          </cell>
          <cell r="AQ522">
            <v>0</v>
          </cell>
          <cell r="AR522">
            <v>0</v>
          </cell>
          <cell r="AS522">
            <v>0</v>
          </cell>
          <cell r="AT522">
            <v>0</v>
          </cell>
          <cell r="AU522">
            <v>6.5</v>
          </cell>
          <cell r="AV522" t="e">
            <v>#REF!</v>
          </cell>
          <cell r="AW522">
            <v>0</v>
          </cell>
          <cell r="BZ522">
            <v>6.5</v>
          </cell>
          <cell r="CA522">
            <v>0</v>
          </cell>
          <cell r="CE522">
            <v>0</v>
          </cell>
          <cell r="CF522">
            <v>6.5</v>
          </cell>
          <cell r="CG522" t="b">
            <v>1</v>
          </cell>
          <cell r="CH522">
            <v>6.5</v>
          </cell>
          <cell r="CI522">
            <v>0</v>
          </cell>
          <cell r="CJ522">
            <v>0</v>
          </cell>
          <cell r="CK522" t="str">
            <v>CN CẦN THƠ</v>
          </cell>
          <cell r="CM522">
            <v>6.5</v>
          </cell>
          <cell r="CN522">
            <v>0</v>
          </cell>
          <cell r="CO522">
            <v>0</v>
          </cell>
          <cell r="CP522">
            <v>0</v>
          </cell>
        </row>
        <row r="523">
          <cell r="F523" t="str">
            <v>OT</v>
          </cell>
          <cell r="AT523">
            <v>0</v>
          </cell>
          <cell r="AV523" t="e">
            <v>#REF!</v>
          </cell>
          <cell r="AW523">
            <v>0</v>
          </cell>
          <cell r="CK523" t="e">
            <v>#N/A</v>
          </cell>
        </row>
        <row r="524">
          <cell r="B524" t="str">
            <v>EQQ102107</v>
          </cell>
          <cell r="C524" t="str">
            <v>NGUYỄN THỊ TRÚC MAI</v>
          </cell>
          <cell r="D524" t="str">
            <v>Partime</v>
          </cell>
          <cell r="E524" t="str">
            <v>NHÂN VIÊN PHỤC VỤ</v>
          </cell>
          <cell r="F524" t="str">
            <v>Giờ LV</v>
          </cell>
          <cell r="G524">
            <v>8</v>
          </cell>
          <cell r="H524">
            <v>8</v>
          </cell>
          <cell r="I524" t="str">
            <v>off</v>
          </cell>
          <cell r="J524">
            <v>8</v>
          </cell>
          <cell r="K524">
            <v>8</v>
          </cell>
          <cell r="L524">
            <v>8</v>
          </cell>
          <cell r="M524">
            <v>8</v>
          </cell>
          <cell r="N524">
            <v>8</v>
          </cell>
          <cell r="O524">
            <v>8</v>
          </cell>
          <cell r="P524" t="str">
            <v>off</v>
          </cell>
          <cell r="Q524">
            <v>3</v>
          </cell>
          <cell r="R524">
            <v>8</v>
          </cell>
          <cell r="S524">
            <v>8</v>
          </cell>
          <cell r="T524">
            <v>8</v>
          </cell>
          <cell r="U524">
            <v>8</v>
          </cell>
          <cell r="V524">
            <v>8</v>
          </cell>
          <cell r="W524" t="str">
            <v>off</v>
          </cell>
          <cell r="X524">
            <v>8</v>
          </cell>
          <cell r="Y524">
            <v>8</v>
          </cell>
          <cell r="Z524">
            <v>8</v>
          </cell>
          <cell r="AA524">
            <v>8</v>
          </cell>
          <cell r="AB524">
            <v>8</v>
          </cell>
          <cell r="AC524">
            <v>8</v>
          </cell>
          <cell r="AD524" t="str">
            <v>off</v>
          </cell>
          <cell r="AE524">
            <v>8</v>
          </cell>
          <cell r="AF524">
            <v>8</v>
          </cell>
          <cell r="AG524">
            <v>8</v>
          </cell>
          <cell r="AH524">
            <v>8</v>
          </cell>
          <cell r="AI524">
            <v>8</v>
          </cell>
          <cell r="AJ524">
            <v>8</v>
          </cell>
          <cell r="AK524">
            <v>25.375</v>
          </cell>
          <cell r="AL524">
            <v>0</v>
          </cell>
          <cell r="AM524">
            <v>4</v>
          </cell>
          <cell r="AN524">
            <v>0</v>
          </cell>
          <cell r="AO524">
            <v>0</v>
          </cell>
          <cell r="AP524">
            <v>0</v>
          </cell>
          <cell r="AQ524">
            <v>0</v>
          </cell>
          <cell r="AR524">
            <v>0</v>
          </cell>
          <cell r="AS524">
            <v>0</v>
          </cell>
          <cell r="AT524">
            <v>0</v>
          </cell>
          <cell r="AU524">
            <v>25.375</v>
          </cell>
          <cell r="AV524" t="e">
            <v>#REF!</v>
          </cell>
          <cell r="AW524">
            <v>0</v>
          </cell>
          <cell r="BZ524">
            <v>0</v>
          </cell>
          <cell r="CA524">
            <v>0</v>
          </cell>
          <cell r="CE524">
            <v>0</v>
          </cell>
          <cell r="CF524">
            <v>25.375</v>
          </cell>
          <cell r="CG524" t="b">
            <v>1</v>
          </cell>
          <cell r="CH524">
            <v>0</v>
          </cell>
          <cell r="CI524">
            <v>203</v>
          </cell>
          <cell r="CJ524">
            <v>0</v>
          </cell>
          <cell r="CK524" t="str">
            <v>CN CẦN THƠ</v>
          </cell>
          <cell r="CM524">
            <v>0</v>
          </cell>
          <cell r="CN524">
            <v>0</v>
          </cell>
          <cell r="CO524">
            <v>203</v>
          </cell>
          <cell r="CP524">
            <v>0</v>
          </cell>
        </row>
        <row r="525">
          <cell r="F525" t="str">
            <v>OT</v>
          </cell>
          <cell r="AT525">
            <v>0</v>
          </cell>
          <cell r="AV525" t="e">
            <v>#REF!</v>
          </cell>
          <cell r="AW525">
            <v>0</v>
          </cell>
          <cell r="CK525" t="e">
            <v>#N/A</v>
          </cell>
        </row>
        <row r="526">
          <cell r="B526" t="str">
            <v>EQQ101506</v>
          </cell>
          <cell r="C526" t="str">
            <v>TRẦN THẾ ANH</v>
          </cell>
          <cell r="D526" t="str">
            <v>Fulltime</v>
          </cell>
          <cell r="E526" t="str">
            <v>NHÂN VIÊN PHỤC VỤ</v>
          </cell>
          <cell r="F526" t="str">
            <v>Giờ LV</v>
          </cell>
          <cell r="G526">
            <v>8</v>
          </cell>
          <cell r="H526">
            <v>6</v>
          </cell>
          <cell r="I526">
            <v>8</v>
          </cell>
          <cell r="J526">
            <v>8</v>
          </cell>
          <cell r="K526">
            <v>8</v>
          </cell>
          <cell r="L526">
            <v>8</v>
          </cell>
          <cell r="M526">
            <v>6</v>
          </cell>
          <cell r="N526">
            <v>8</v>
          </cell>
          <cell r="O526" t="str">
            <v>off</v>
          </cell>
          <cell r="P526">
            <v>8</v>
          </cell>
          <cell r="Q526">
            <v>8</v>
          </cell>
          <cell r="R526">
            <v>8</v>
          </cell>
          <cell r="S526" t="str">
            <v>off</v>
          </cell>
          <cell r="T526" t="str">
            <v>Po</v>
          </cell>
          <cell r="U526" t="str">
            <v>Po</v>
          </cell>
          <cell r="V526">
            <v>8</v>
          </cell>
          <cell r="W526">
            <v>8</v>
          </cell>
          <cell r="X526">
            <v>8</v>
          </cell>
          <cell r="Y526">
            <v>8</v>
          </cell>
          <cell r="Z526">
            <v>8</v>
          </cell>
          <cell r="AA526">
            <v>8</v>
          </cell>
          <cell r="AB526">
            <v>4</v>
          </cell>
          <cell r="AC526" t="str">
            <v>off</v>
          </cell>
          <cell r="AD526">
            <v>8</v>
          </cell>
          <cell r="AE526">
            <v>8</v>
          </cell>
          <cell r="AF526">
            <v>8</v>
          </cell>
          <cell r="AG526">
            <v>8</v>
          </cell>
          <cell r="AH526">
            <v>8</v>
          </cell>
          <cell r="AI526">
            <v>8</v>
          </cell>
          <cell r="AJ526" t="str">
            <v>off</v>
          </cell>
          <cell r="AK526">
            <v>23</v>
          </cell>
          <cell r="AL526">
            <v>0</v>
          </cell>
          <cell r="AM526">
            <v>4</v>
          </cell>
          <cell r="AN526">
            <v>0</v>
          </cell>
          <cell r="AO526">
            <v>0</v>
          </cell>
          <cell r="AP526">
            <v>0</v>
          </cell>
          <cell r="AQ526">
            <v>0</v>
          </cell>
          <cell r="AR526">
            <v>0</v>
          </cell>
          <cell r="AS526">
            <v>2</v>
          </cell>
          <cell r="AT526">
            <v>0</v>
          </cell>
          <cell r="AU526">
            <v>23</v>
          </cell>
          <cell r="AV526" t="e">
            <v>#REF!</v>
          </cell>
          <cell r="AW526">
            <v>0</v>
          </cell>
          <cell r="BZ526">
            <v>23</v>
          </cell>
          <cell r="CA526">
            <v>0</v>
          </cell>
          <cell r="CE526">
            <v>0</v>
          </cell>
          <cell r="CF526">
            <v>23</v>
          </cell>
          <cell r="CG526" t="b">
            <v>1</v>
          </cell>
          <cell r="CH526">
            <v>23</v>
          </cell>
          <cell r="CI526">
            <v>0</v>
          </cell>
          <cell r="CJ526">
            <v>0</v>
          </cell>
          <cell r="CK526" t="str">
            <v>CN CẦN THƠ</v>
          </cell>
          <cell r="CM526">
            <v>23</v>
          </cell>
          <cell r="CN526">
            <v>0</v>
          </cell>
          <cell r="CO526">
            <v>0</v>
          </cell>
          <cell r="CP526">
            <v>0</v>
          </cell>
        </row>
        <row r="527">
          <cell r="F527" t="str">
            <v>OT</v>
          </cell>
          <cell r="AT527">
            <v>0</v>
          </cell>
          <cell r="AV527" t="e">
            <v>#REF!</v>
          </cell>
          <cell r="AW527">
            <v>0</v>
          </cell>
          <cell r="CK527" t="e">
            <v>#N/A</v>
          </cell>
        </row>
        <row r="528">
          <cell r="B528" t="str">
            <v>EQQ101012</v>
          </cell>
          <cell r="C528" t="str">
            <v>HÀ THỊ NGỌC QUYỀN</v>
          </cell>
          <cell r="D528" t="str">
            <v>Fulltime</v>
          </cell>
          <cell r="E528" t="str">
            <v>TRƯỞNG CA</v>
          </cell>
          <cell r="F528" t="str">
            <v>Giờ LV</v>
          </cell>
          <cell r="G528" t="str">
            <v>off</v>
          </cell>
          <cell r="H528">
            <v>8</v>
          </cell>
          <cell r="I528">
            <v>8</v>
          </cell>
          <cell r="J528">
            <v>8</v>
          </cell>
          <cell r="K528">
            <v>8</v>
          </cell>
          <cell r="L528">
            <v>8</v>
          </cell>
          <cell r="M528">
            <v>8</v>
          </cell>
          <cell r="N528">
            <v>8</v>
          </cell>
          <cell r="O528">
            <v>8</v>
          </cell>
          <cell r="P528" t="str">
            <v>off</v>
          </cell>
          <cell r="Q528">
            <v>8</v>
          </cell>
          <cell r="R528">
            <v>8</v>
          </cell>
          <cell r="S528">
            <v>8</v>
          </cell>
          <cell r="T528">
            <v>8</v>
          </cell>
          <cell r="U528">
            <v>8</v>
          </cell>
          <cell r="V528">
            <v>8</v>
          </cell>
          <cell r="W528" t="str">
            <v>off</v>
          </cell>
          <cell r="X528">
            <v>8</v>
          </cell>
          <cell r="Y528">
            <v>8</v>
          </cell>
          <cell r="Z528">
            <v>8</v>
          </cell>
          <cell r="AA528">
            <v>8</v>
          </cell>
          <cell r="AB528">
            <v>8</v>
          </cell>
          <cell r="AC528">
            <v>8</v>
          </cell>
          <cell r="AD528" t="str">
            <v>off</v>
          </cell>
          <cell r="AE528">
            <v>8</v>
          </cell>
          <cell r="AF528">
            <v>8</v>
          </cell>
          <cell r="AG528">
            <v>8</v>
          </cell>
          <cell r="AH528">
            <v>8</v>
          </cell>
          <cell r="AI528">
            <v>8</v>
          </cell>
          <cell r="AJ528">
            <v>8</v>
          </cell>
          <cell r="AK528">
            <v>26</v>
          </cell>
          <cell r="AL528">
            <v>12</v>
          </cell>
          <cell r="AM528">
            <v>4</v>
          </cell>
          <cell r="AN528">
            <v>0</v>
          </cell>
          <cell r="AO528">
            <v>0</v>
          </cell>
          <cell r="AP528">
            <v>0</v>
          </cell>
          <cell r="AQ528">
            <v>0</v>
          </cell>
          <cell r="AR528">
            <v>0</v>
          </cell>
          <cell r="AS528">
            <v>0</v>
          </cell>
          <cell r="AT528">
            <v>0</v>
          </cell>
          <cell r="AU528">
            <v>38</v>
          </cell>
          <cell r="AV528" t="e">
            <v>#REF!</v>
          </cell>
          <cell r="AW528">
            <v>0</v>
          </cell>
          <cell r="BZ528">
            <v>26</v>
          </cell>
          <cell r="CA528">
            <v>0</v>
          </cell>
          <cell r="CE528">
            <v>96</v>
          </cell>
          <cell r="CF528">
            <v>38</v>
          </cell>
          <cell r="CG528" t="b">
            <v>1</v>
          </cell>
          <cell r="CH528">
            <v>26</v>
          </cell>
          <cell r="CI528">
            <v>0</v>
          </cell>
          <cell r="CJ528">
            <v>0</v>
          </cell>
          <cell r="CK528" t="str">
            <v>CN CẦN THƠ</v>
          </cell>
          <cell r="CM528">
            <v>26</v>
          </cell>
          <cell r="CN528">
            <v>0</v>
          </cell>
          <cell r="CO528">
            <v>0</v>
          </cell>
          <cell r="CP528">
            <v>96</v>
          </cell>
        </row>
        <row r="529">
          <cell r="F529" t="str">
            <v>OT</v>
          </cell>
          <cell r="G529">
            <v>8</v>
          </cell>
          <cell r="H529">
            <v>8</v>
          </cell>
          <cell r="K529">
            <v>8</v>
          </cell>
          <cell r="P529">
            <v>8</v>
          </cell>
          <cell r="R529" t="str">
            <v xml:space="preserve"> </v>
          </cell>
          <cell r="W529">
            <v>8</v>
          </cell>
          <cell r="X529">
            <v>8</v>
          </cell>
          <cell r="Y529">
            <v>8</v>
          </cell>
          <cell r="Z529">
            <v>8</v>
          </cell>
          <cell r="AA529">
            <v>8</v>
          </cell>
          <cell r="AB529">
            <v>8</v>
          </cell>
          <cell r="AC529">
            <v>8</v>
          </cell>
          <cell r="AD529">
            <v>8</v>
          </cell>
          <cell r="AT529">
            <v>0</v>
          </cell>
          <cell r="AV529" t="e">
            <v>#REF!</v>
          </cell>
          <cell r="AW529">
            <v>0</v>
          </cell>
          <cell r="CK529" t="e">
            <v>#N/A</v>
          </cell>
        </row>
        <row r="530">
          <cell r="B530" t="str">
            <v>EQQ101020</v>
          </cell>
          <cell r="C530" t="str">
            <v>ĐOÀN KIM NGOAN</v>
          </cell>
          <cell r="D530" t="str">
            <v>Fulltime</v>
          </cell>
          <cell r="E530" t="str">
            <v>NHÂN VIÊN PHA CHẾ</v>
          </cell>
          <cell r="F530" t="str">
            <v>Giờ LV</v>
          </cell>
          <cell r="G530" t="str">
            <v>off</v>
          </cell>
          <cell r="H530">
            <v>8</v>
          </cell>
          <cell r="I530">
            <v>8</v>
          </cell>
          <cell r="J530">
            <v>8</v>
          </cell>
          <cell r="K530">
            <v>8</v>
          </cell>
          <cell r="L530">
            <v>8</v>
          </cell>
          <cell r="M530">
            <v>8</v>
          </cell>
          <cell r="N530" t="str">
            <v>off</v>
          </cell>
          <cell r="O530">
            <v>8</v>
          </cell>
          <cell r="P530">
            <v>4</v>
          </cell>
          <cell r="Q530">
            <v>8</v>
          </cell>
          <cell r="R530" t="str">
            <v>off</v>
          </cell>
          <cell r="S530" t="str">
            <v>off</v>
          </cell>
          <cell r="T530" t="str">
            <v>off</v>
          </cell>
          <cell r="U530" t="str">
            <v>off</v>
          </cell>
          <cell r="V530" t="str">
            <v>off</v>
          </cell>
          <cell r="W530" t="str">
            <v>off</v>
          </cell>
          <cell r="X530">
            <v>5</v>
          </cell>
          <cell r="Y530" t="str">
            <v>off</v>
          </cell>
          <cell r="Z530" t="str">
            <v>off</v>
          </cell>
          <cell r="AA530" t="str">
            <v>off</v>
          </cell>
          <cell r="AB530" t="str">
            <v>off</v>
          </cell>
          <cell r="AC530" t="str">
            <v>off</v>
          </cell>
          <cell r="AD530" t="str">
            <v>off</v>
          </cell>
          <cell r="AE530" t="str">
            <v>off</v>
          </cell>
          <cell r="AF530" t="str">
            <v>off</v>
          </cell>
          <cell r="AG530">
            <v>8</v>
          </cell>
          <cell r="AH530">
            <v>8</v>
          </cell>
          <cell r="AI530" t="str">
            <v>off</v>
          </cell>
          <cell r="AJ530" t="str">
            <v>Po</v>
          </cell>
          <cell r="AK530">
            <v>11.125</v>
          </cell>
          <cell r="AL530">
            <v>0</v>
          </cell>
          <cell r="AM530">
            <v>17</v>
          </cell>
          <cell r="AN530">
            <v>0</v>
          </cell>
          <cell r="AO530">
            <v>0</v>
          </cell>
          <cell r="AP530">
            <v>0</v>
          </cell>
          <cell r="AQ530">
            <v>0</v>
          </cell>
          <cell r="AR530">
            <v>0</v>
          </cell>
          <cell r="AS530">
            <v>1</v>
          </cell>
          <cell r="AT530">
            <v>0</v>
          </cell>
          <cell r="AU530">
            <v>11.125</v>
          </cell>
          <cell r="AV530" t="e">
            <v>#REF!</v>
          </cell>
          <cell r="AW530">
            <v>0</v>
          </cell>
          <cell r="BZ530">
            <v>11.125</v>
          </cell>
          <cell r="CA530">
            <v>0</v>
          </cell>
          <cell r="CE530">
            <v>0</v>
          </cell>
          <cell r="CF530">
            <v>11.125</v>
          </cell>
          <cell r="CG530" t="b">
            <v>1</v>
          </cell>
          <cell r="CH530">
            <v>11.125</v>
          </cell>
          <cell r="CI530">
            <v>0</v>
          </cell>
          <cell r="CJ530">
            <v>0</v>
          </cell>
          <cell r="CK530" t="str">
            <v>CN CẦN THƠ</v>
          </cell>
          <cell r="CM530">
            <v>11.125</v>
          </cell>
          <cell r="CN530">
            <v>0</v>
          </cell>
          <cell r="CO530">
            <v>0</v>
          </cell>
          <cell r="CP530">
            <v>0</v>
          </cell>
        </row>
        <row r="531">
          <cell r="F531" t="str">
            <v>OT</v>
          </cell>
          <cell r="AT531">
            <v>0</v>
          </cell>
          <cell r="AV531" t="e">
            <v>#REF!</v>
          </cell>
          <cell r="AW531">
            <v>0</v>
          </cell>
          <cell r="CK531" t="e">
            <v>#N/A</v>
          </cell>
        </row>
        <row r="532">
          <cell r="B532" t="str">
            <v>EQQ101021</v>
          </cell>
          <cell r="C532" t="str">
            <v>BÙI THỊ THÚY HẰNG</v>
          </cell>
          <cell r="D532" t="str">
            <v>Fulltime</v>
          </cell>
          <cell r="E532" t="str">
            <v>NHÂN VIÊN THU NGÂN</v>
          </cell>
          <cell r="F532" t="str">
            <v>Giờ LV</v>
          </cell>
          <cell r="G532">
            <v>8</v>
          </cell>
          <cell r="H532">
            <v>8</v>
          </cell>
          <cell r="I532" t="str">
            <v>off</v>
          </cell>
          <cell r="J532">
            <v>8</v>
          </cell>
          <cell r="K532">
            <v>8</v>
          </cell>
          <cell r="L532">
            <v>4</v>
          </cell>
          <cell r="M532">
            <v>8</v>
          </cell>
          <cell r="N532">
            <v>8</v>
          </cell>
          <cell r="O532">
            <v>8</v>
          </cell>
          <cell r="P532" t="str">
            <v>off</v>
          </cell>
          <cell r="Q532">
            <v>8</v>
          </cell>
          <cell r="R532">
            <v>8</v>
          </cell>
          <cell r="S532">
            <v>8</v>
          </cell>
          <cell r="T532">
            <v>8</v>
          </cell>
          <cell r="U532">
            <v>8</v>
          </cell>
          <cell r="V532" t="str">
            <v>off</v>
          </cell>
          <cell r="W532" t="str">
            <v>off</v>
          </cell>
          <cell r="X532">
            <v>8</v>
          </cell>
          <cell r="Y532">
            <v>8</v>
          </cell>
          <cell r="Z532">
            <v>8</v>
          </cell>
          <cell r="AA532">
            <v>8</v>
          </cell>
          <cell r="AB532">
            <v>8</v>
          </cell>
          <cell r="AC532" t="str">
            <v>Po</v>
          </cell>
          <cell r="AD532" t="str">
            <v>Po</v>
          </cell>
          <cell r="AE532">
            <v>8</v>
          </cell>
          <cell r="AF532">
            <v>8</v>
          </cell>
          <cell r="AG532">
            <v>8</v>
          </cell>
          <cell r="AH532">
            <v>8</v>
          </cell>
          <cell r="AI532">
            <v>8</v>
          </cell>
          <cell r="AJ532">
            <v>8</v>
          </cell>
          <cell r="AK532">
            <v>23.5</v>
          </cell>
          <cell r="AL532">
            <v>0</v>
          </cell>
          <cell r="AM532">
            <v>4</v>
          </cell>
          <cell r="AN532">
            <v>0</v>
          </cell>
          <cell r="AO532">
            <v>0</v>
          </cell>
          <cell r="AP532">
            <v>0</v>
          </cell>
          <cell r="AQ532">
            <v>0</v>
          </cell>
          <cell r="AR532">
            <v>0</v>
          </cell>
          <cell r="AS532">
            <v>2</v>
          </cell>
          <cell r="AT532">
            <v>0</v>
          </cell>
          <cell r="AU532">
            <v>23.5</v>
          </cell>
          <cell r="AV532" t="e">
            <v>#REF!</v>
          </cell>
          <cell r="AW532">
            <v>0</v>
          </cell>
          <cell r="BZ532">
            <v>23.5</v>
          </cell>
          <cell r="CA532">
            <v>0</v>
          </cell>
          <cell r="CE532">
            <v>0</v>
          </cell>
          <cell r="CF532">
            <v>23.5</v>
          </cell>
          <cell r="CG532" t="b">
            <v>1</v>
          </cell>
          <cell r="CH532">
            <v>23.5</v>
          </cell>
          <cell r="CI532">
            <v>0</v>
          </cell>
          <cell r="CJ532">
            <v>0</v>
          </cell>
          <cell r="CK532" t="str">
            <v>CN CẦN THƠ</v>
          </cell>
          <cell r="CM532">
            <v>23.5</v>
          </cell>
          <cell r="CN532">
            <v>0</v>
          </cell>
          <cell r="CO532">
            <v>0</v>
          </cell>
          <cell r="CP532">
            <v>0</v>
          </cell>
        </row>
        <row r="533">
          <cell r="F533" t="str">
            <v>OT</v>
          </cell>
          <cell r="AT533">
            <v>0</v>
          </cell>
          <cell r="AV533" t="e">
            <v>#REF!</v>
          </cell>
          <cell r="AW533">
            <v>0</v>
          </cell>
          <cell r="CK533" t="e">
            <v>#N/A</v>
          </cell>
        </row>
        <row r="534">
          <cell r="B534" t="str">
            <v>EQQ101024</v>
          </cell>
          <cell r="C534" t="str">
            <v>HÀ DIỆU ANH</v>
          </cell>
          <cell r="D534" t="str">
            <v>Fulltime</v>
          </cell>
          <cell r="E534" t="str">
            <v>NHÂN VIÊN PHA CHẾ</v>
          </cell>
          <cell r="F534" t="str">
            <v>Giờ LV</v>
          </cell>
          <cell r="G534">
            <v>8</v>
          </cell>
          <cell r="H534">
            <v>2</v>
          </cell>
          <cell r="I534">
            <v>8</v>
          </cell>
          <cell r="J534">
            <v>8</v>
          </cell>
          <cell r="K534">
            <v>4</v>
          </cell>
          <cell r="L534">
            <v>8</v>
          </cell>
          <cell r="M534" t="str">
            <v>off</v>
          </cell>
          <cell r="N534">
            <v>8</v>
          </cell>
          <cell r="O534">
            <v>8</v>
          </cell>
          <cell r="P534">
            <v>8</v>
          </cell>
          <cell r="Q534">
            <v>8</v>
          </cell>
          <cell r="R534">
            <v>4</v>
          </cell>
          <cell r="S534" t="str">
            <v>off</v>
          </cell>
          <cell r="T534" t="str">
            <v>off</v>
          </cell>
          <cell r="U534">
            <v>8</v>
          </cell>
          <cell r="V534">
            <v>8</v>
          </cell>
          <cell r="W534">
            <v>8</v>
          </cell>
          <cell r="X534">
            <v>8</v>
          </cell>
          <cell r="Y534">
            <v>8</v>
          </cell>
          <cell r="Z534">
            <v>5</v>
          </cell>
          <cell r="AA534">
            <v>6</v>
          </cell>
          <cell r="AB534">
            <v>8</v>
          </cell>
          <cell r="AC534" t="str">
            <v>off</v>
          </cell>
          <cell r="AD534" t="str">
            <v>off</v>
          </cell>
          <cell r="AE534">
            <v>5</v>
          </cell>
          <cell r="AF534">
            <v>5</v>
          </cell>
          <cell r="AG534" t="str">
            <v>off</v>
          </cell>
          <cell r="AH534">
            <v>8</v>
          </cell>
          <cell r="AI534">
            <v>8</v>
          </cell>
          <cell r="AJ534">
            <v>8</v>
          </cell>
          <cell r="AK534">
            <v>20.875</v>
          </cell>
          <cell r="AL534">
            <v>0</v>
          </cell>
          <cell r="AM534">
            <v>6</v>
          </cell>
          <cell r="AN534">
            <v>0</v>
          </cell>
          <cell r="AO534">
            <v>0</v>
          </cell>
          <cell r="AP534">
            <v>0</v>
          </cell>
          <cell r="AQ534">
            <v>0</v>
          </cell>
          <cell r="AR534">
            <v>0</v>
          </cell>
          <cell r="AS534">
            <v>0</v>
          </cell>
          <cell r="AT534">
            <v>0</v>
          </cell>
          <cell r="AU534">
            <v>20.875</v>
          </cell>
          <cell r="AV534" t="e">
            <v>#REF!</v>
          </cell>
          <cell r="AW534">
            <v>0</v>
          </cell>
          <cell r="BZ534">
            <v>20.875</v>
          </cell>
          <cell r="CA534">
            <v>0</v>
          </cell>
          <cell r="CE534">
            <v>0</v>
          </cell>
          <cell r="CF534">
            <v>20.875</v>
          </cell>
          <cell r="CG534" t="b">
            <v>1</v>
          </cell>
          <cell r="CH534">
            <v>20.875</v>
          </cell>
          <cell r="CI534">
            <v>0</v>
          </cell>
          <cell r="CJ534">
            <v>0</v>
          </cell>
          <cell r="CK534" t="str">
            <v>CN CẦN THƠ</v>
          </cell>
          <cell r="CM534">
            <v>20.875</v>
          </cell>
          <cell r="CN534">
            <v>0</v>
          </cell>
          <cell r="CO534">
            <v>0</v>
          </cell>
          <cell r="CP534">
            <v>0</v>
          </cell>
        </row>
        <row r="535">
          <cell r="F535" t="str">
            <v>OT</v>
          </cell>
          <cell r="AT535">
            <v>0</v>
          </cell>
          <cell r="AV535" t="e">
            <v>#REF!</v>
          </cell>
          <cell r="AW535">
            <v>0</v>
          </cell>
          <cell r="CK535" t="e">
            <v>#N/A</v>
          </cell>
        </row>
        <row r="536">
          <cell r="B536" t="str">
            <v>EQQ101022</v>
          </cell>
          <cell r="C536" t="str">
            <v>LÊ HỮU NGHỊ</v>
          </cell>
          <cell r="D536" t="str">
            <v>Fulltime</v>
          </cell>
          <cell r="E536" t="str">
            <v>TRƯỞNG CA</v>
          </cell>
          <cell r="F536" t="str">
            <v>Giờ LV</v>
          </cell>
          <cell r="G536">
            <v>8</v>
          </cell>
          <cell r="H536">
            <v>8</v>
          </cell>
          <cell r="I536">
            <v>8</v>
          </cell>
          <cell r="J536">
            <v>8</v>
          </cell>
          <cell r="K536">
            <v>8</v>
          </cell>
          <cell r="L536">
            <v>8</v>
          </cell>
          <cell r="M536">
            <v>8</v>
          </cell>
          <cell r="N536">
            <v>8</v>
          </cell>
          <cell r="O536">
            <v>8</v>
          </cell>
          <cell r="P536">
            <v>8</v>
          </cell>
          <cell r="Q536">
            <v>8</v>
          </cell>
          <cell r="R536">
            <v>8</v>
          </cell>
          <cell r="S536">
            <v>8</v>
          </cell>
          <cell r="T536">
            <v>8</v>
          </cell>
          <cell r="U536">
            <v>8</v>
          </cell>
          <cell r="V536">
            <v>8</v>
          </cell>
          <cell r="W536">
            <v>8</v>
          </cell>
          <cell r="X536">
            <v>8</v>
          </cell>
          <cell r="Y536" t="str">
            <v>Pw</v>
          </cell>
          <cell r="Z536" t="str">
            <v>off</v>
          </cell>
          <cell r="AA536" t="str">
            <v>off</v>
          </cell>
          <cell r="AB536" t="str">
            <v>off</v>
          </cell>
          <cell r="AC536" t="str">
            <v>off</v>
          </cell>
          <cell r="AD536">
            <v>8</v>
          </cell>
          <cell r="AE536">
            <v>8</v>
          </cell>
          <cell r="AF536">
            <v>8</v>
          </cell>
          <cell r="AG536">
            <v>8</v>
          </cell>
          <cell r="AH536">
            <v>8</v>
          </cell>
          <cell r="AI536">
            <v>8</v>
          </cell>
          <cell r="AJ536">
            <v>8</v>
          </cell>
          <cell r="AK536">
            <v>25</v>
          </cell>
          <cell r="AL536">
            <v>4</v>
          </cell>
          <cell r="AM536">
            <v>4</v>
          </cell>
          <cell r="AN536">
            <v>0</v>
          </cell>
          <cell r="AO536">
            <v>0</v>
          </cell>
          <cell r="AP536">
            <v>0</v>
          </cell>
          <cell r="AQ536">
            <v>1</v>
          </cell>
          <cell r="AR536">
            <v>0</v>
          </cell>
          <cell r="AS536">
            <v>0</v>
          </cell>
          <cell r="AT536">
            <v>0</v>
          </cell>
          <cell r="AU536">
            <v>30</v>
          </cell>
          <cell r="AV536" t="e">
            <v>#REF!</v>
          </cell>
          <cell r="AW536">
            <v>0</v>
          </cell>
          <cell r="BZ536">
            <v>26</v>
          </cell>
          <cell r="CA536">
            <v>0</v>
          </cell>
          <cell r="CE536">
            <v>32</v>
          </cell>
          <cell r="CF536">
            <v>30</v>
          </cell>
          <cell r="CG536" t="b">
            <v>1</v>
          </cell>
          <cell r="CH536">
            <v>25</v>
          </cell>
          <cell r="CI536">
            <v>0</v>
          </cell>
          <cell r="CJ536">
            <v>0</v>
          </cell>
          <cell r="CK536" t="str">
            <v>CN CẦN THƠ</v>
          </cell>
          <cell r="CM536">
            <v>26</v>
          </cell>
          <cell r="CN536">
            <v>0</v>
          </cell>
          <cell r="CO536">
            <v>0</v>
          </cell>
          <cell r="CP536">
            <v>32</v>
          </cell>
        </row>
        <row r="537">
          <cell r="F537" t="str">
            <v>OT</v>
          </cell>
          <cell r="H537">
            <v>8</v>
          </cell>
          <cell r="I537">
            <v>8</v>
          </cell>
          <cell r="J537">
            <v>8</v>
          </cell>
          <cell r="K537">
            <v>8</v>
          </cell>
          <cell r="AT537">
            <v>0</v>
          </cell>
          <cell r="AV537" t="e">
            <v>#REF!</v>
          </cell>
          <cell r="AW537">
            <v>0</v>
          </cell>
          <cell r="CK537" t="e">
            <v>#N/A</v>
          </cell>
        </row>
        <row r="538">
          <cell r="B538" t="str">
            <v>EQQ101013</v>
          </cell>
          <cell r="C538" t="str">
            <v>NGUYỄN VĂN SANG</v>
          </cell>
          <cell r="D538" t="str">
            <v>Fulltime</v>
          </cell>
          <cell r="E538" t="str">
            <v>NHÂN VIÊN PHA CHẾ</v>
          </cell>
          <cell r="F538" t="str">
            <v>Giờ LV</v>
          </cell>
          <cell r="G538" t="str">
            <v>off</v>
          </cell>
          <cell r="H538">
            <v>8</v>
          </cell>
          <cell r="I538">
            <v>8</v>
          </cell>
          <cell r="J538">
            <v>8</v>
          </cell>
          <cell r="K538">
            <v>8</v>
          </cell>
          <cell r="L538">
            <v>8</v>
          </cell>
          <cell r="M538">
            <v>4</v>
          </cell>
          <cell r="N538" t="str">
            <v>off</v>
          </cell>
          <cell r="O538">
            <v>8</v>
          </cell>
          <cell r="P538">
            <v>8</v>
          </cell>
          <cell r="Q538">
            <v>8</v>
          </cell>
          <cell r="R538">
            <v>8</v>
          </cell>
          <cell r="S538">
            <v>7</v>
          </cell>
          <cell r="T538" t="str">
            <v>Off</v>
          </cell>
          <cell r="U538">
            <v>8</v>
          </cell>
          <cell r="V538">
            <v>7</v>
          </cell>
          <cell r="W538">
            <v>8</v>
          </cell>
          <cell r="X538">
            <v>7</v>
          </cell>
          <cell r="Y538">
            <v>7</v>
          </cell>
          <cell r="Z538">
            <v>7</v>
          </cell>
          <cell r="AA538">
            <v>7</v>
          </cell>
          <cell r="AB538" t="str">
            <v>Off</v>
          </cell>
          <cell r="AC538">
            <v>7</v>
          </cell>
          <cell r="AD538">
            <v>7</v>
          </cell>
          <cell r="AE538">
            <v>7</v>
          </cell>
          <cell r="AF538">
            <v>7</v>
          </cell>
          <cell r="AG538" t="str">
            <v>Off</v>
          </cell>
          <cell r="AH538">
            <v>7</v>
          </cell>
          <cell r="AI538">
            <v>7</v>
          </cell>
          <cell r="AJ538">
            <v>7</v>
          </cell>
          <cell r="AK538">
            <v>22.875</v>
          </cell>
          <cell r="AL538">
            <v>0</v>
          </cell>
          <cell r="AM538">
            <v>5</v>
          </cell>
          <cell r="AN538">
            <v>0</v>
          </cell>
          <cell r="AO538">
            <v>0</v>
          </cell>
          <cell r="AP538">
            <v>0</v>
          </cell>
          <cell r="AQ538">
            <v>0</v>
          </cell>
          <cell r="AR538">
            <v>0</v>
          </cell>
          <cell r="AS538">
            <v>0</v>
          </cell>
          <cell r="AT538">
            <v>0</v>
          </cell>
          <cell r="AU538">
            <v>22.875</v>
          </cell>
          <cell r="AV538" t="e">
            <v>#REF!</v>
          </cell>
          <cell r="AW538">
            <v>0</v>
          </cell>
          <cell r="BZ538">
            <v>22.875</v>
          </cell>
          <cell r="CA538">
            <v>0</v>
          </cell>
          <cell r="CE538">
            <v>0</v>
          </cell>
          <cell r="CF538">
            <v>22.875</v>
          </cell>
          <cell r="CG538" t="b">
            <v>1</v>
          </cell>
          <cell r="CH538">
            <v>22.875</v>
          </cell>
          <cell r="CI538">
            <v>0</v>
          </cell>
          <cell r="CJ538">
            <v>0</v>
          </cell>
          <cell r="CK538" t="str">
            <v>CN CẦN THƠ</v>
          </cell>
          <cell r="CM538">
            <v>22.875</v>
          </cell>
          <cell r="CN538">
            <v>0</v>
          </cell>
          <cell r="CO538">
            <v>0</v>
          </cell>
          <cell r="CP538">
            <v>0</v>
          </cell>
        </row>
        <row r="539">
          <cell r="F539" t="str">
            <v>OT</v>
          </cell>
          <cell r="AT539">
            <v>0</v>
          </cell>
          <cell r="AV539" t="e">
            <v>#REF!</v>
          </cell>
          <cell r="AW539">
            <v>0</v>
          </cell>
          <cell r="CK539" t="e">
            <v>#N/A</v>
          </cell>
        </row>
        <row r="540">
          <cell r="B540" t="str">
            <v>EQQ101015</v>
          </cell>
          <cell r="C540" t="str">
            <v>NGUYỄN HOÀNG HỮNG</v>
          </cell>
          <cell r="D540" t="str">
            <v>Fulltime</v>
          </cell>
          <cell r="E540" t="str">
            <v>NHÂN VIÊN PHA CHẾ</v>
          </cell>
          <cell r="F540" t="str">
            <v>Giờ LV</v>
          </cell>
          <cell r="G540">
            <v>8</v>
          </cell>
          <cell r="H540">
            <v>8</v>
          </cell>
          <cell r="I540">
            <v>8</v>
          </cell>
          <cell r="J540">
            <v>8</v>
          </cell>
          <cell r="K540">
            <v>8</v>
          </cell>
          <cell r="L540">
            <v>8</v>
          </cell>
          <cell r="M540" t="str">
            <v>off</v>
          </cell>
          <cell r="N540">
            <v>8</v>
          </cell>
          <cell r="O540">
            <v>8</v>
          </cell>
          <cell r="P540">
            <v>8</v>
          </cell>
          <cell r="Q540">
            <v>5</v>
          </cell>
          <cell r="R540">
            <v>8</v>
          </cell>
          <cell r="S540">
            <v>8</v>
          </cell>
          <cell r="T540" t="str">
            <v>off</v>
          </cell>
          <cell r="U540">
            <v>8</v>
          </cell>
          <cell r="V540">
            <v>8</v>
          </cell>
          <cell r="W540">
            <v>8</v>
          </cell>
          <cell r="X540">
            <v>8</v>
          </cell>
          <cell r="Y540">
            <v>4</v>
          </cell>
          <cell r="Z540" t="str">
            <v>Po</v>
          </cell>
          <cell r="AA540" t="str">
            <v>off</v>
          </cell>
          <cell r="AB540">
            <v>8</v>
          </cell>
          <cell r="AC540">
            <v>8</v>
          </cell>
          <cell r="AD540">
            <v>8</v>
          </cell>
          <cell r="AE540">
            <v>8</v>
          </cell>
          <cell r="AF540">
            <v>8</v>
          </cell>
          <cell r="AG540">
            <v>8</v>
          </cell>
          <cell r="AH540" t="str">
            <v>off</v>
          </cell>
          <cell r="AI540">
            <v>8</v>
          </cell>
          <cell r="AJ540">
            <v>8</v>
          </cell>
          <cell r="AK540">
            <v>24.125</v>
          </cell>
          <cell r="AL540">
            <v>0</v>
          </cell>
          <cell r="AM540">
            <v>4</v>
          </cell>
          <cell r="AN540">
            <v>0</v>
          </cell>
          <cell r="AO540">
            <v>0</v>
          </cell>
          <cell r="AP540">
            <v>0</v>
          </cell>
          <cell r="AQ540">
            <v>0</v>
          </cell>
          <cell r="AR540">
            <v>0</v>
          </cell>
          <cell r="AS540">
            <v>1</v>
          </cell>
          <cell r="AT540">
            <v>0</v>
          </cell>
          <cell r="AU540">
            <v>24.125</v>
          </cell>
          <cell r="AV540" t="e">
            <v>#REF!</v>
          </cell>
          <cell r="AW540">
            <v>0</v>
          </cell>
          <cell r="BZ540">
            <v>24.125</v>
          </cell>
          <cell r="CA540">
            <v>0</v>
          </cell>
          <cell r="CE540">
            <v>0</v>
          </cell>
          <cell r="CF540">
            <v>24.125</v>
          </cell>
          <cell r="CG540" t="b">
            <v>1</v>
          </cell>
          <cell r="CH540">
            <v>24.125</v>
          </cell>
          <cell r="CI540">
            <v>0</v>
          </cell>
          <cell r="CJ540">
            <v>0</v>
          </cell>
          <cell r="CK540" t="str">
            <v>CN CẦN THƠ</v>
          </cell>
          <cell r="CM540">
            <v>24.125</v>
          </cell>
          <cell r="CN540">
            <v>0</v>
          </cell>
          <cell r="CO540">
            <v>0</v>
          </cell>
          <cell r="CP540">
            <v>0</v>
          </cell>
        </row>
        <row r="541">
          <cell r="F541" t="str">
            <v>OT</v>
          </cell>
          <cell r="AT541">
            <v>0</v>
          </cell>
          <cell r="AV541" t="e">
            <v>#REF!</v>
          </cell>
          <cell r="AW541">
            <v>0</v>
          </cell>
          <cell r="CK541" t="e">
            <v>#N/A</v>
          </cell>
        </row>
        <row r="542">
          <cell r="B542" t="str">
            <v>EQQ101480</v>
          </cell>
          <cell r="C542" t="str">
            <v>NGUYỄN HỒNG NGÂN</v>
          </cell>
          <cell r="D542" t="str">
            <v>Partime</v>
          </cell>
          <cell r="E542" t="str">
            <v>NHÂN VIÊN PHA CHẾ</v>
          </cell>
          <cell r="F542" t="str">
            <v>Giờ LV</v>
          </cell>
          <cell r="G542">
            <v>7</v>
          </cell>
          <cell r="H542" t="str">
            <v>off</v>
          </cell>
          <cell r="I542">
            <v>8</v>
          </cell>
          <cell r="J542">
            <v>8</v>
          </cell>
          <cell r="K542">
            <v>8</v>
          </cell>
          <cell r="L542">
            <v>4</v>
          </cell>
          <cell r="M542">
            <v>4</v>
          </cell>
          <cell r="N542">
            <v>4</v>
          </cell>
          <cell r="O542" t="str">
            <v>off</v>
          </cell>
          <cell r="P542">
            <v>4</v>
          </cell>
          <cell r="Q542">
            <v>8</v>
          </cell>
          <cell r="R542">
            <v>8</v>
          </cell>
          <cell r="S542">
            <v>4</v>
          </cell>
          <cell r="T542">
            <v>4</v>
          </cell>
          <cell r="U542">
            <v>4</v>
          </cell>
          <cell r="V542" t="str">
            <v>Off</v>
          </cell>
          <cell r="W542">
            <v>4</v>
          </cell>
          <cell r="X542">
            <v>7</v>
          </cell>
          <cell r="Y542">
            <v>7</v>
          </cell>
          <cell r="Z542">
            <v>4</v>
          </cell>
          <cell r="AA542">
            <v>8</v>
          </cell>
          <cell r="AB542">
            <v>4</v>
          </cell>
          <cell r="AC542">
            <v>4</v>
          </cell>
          <cell r="AD542" t="str">
            <v>Off</v>
          </cell>
          <cell r="AE542">
            <v>7</v>
          </cell>
          <cell r="AF542">
            <v>7</v>
          </cell>
          <cell r="AG542" t="str">
            <v>Off</v>
          </cell>
          <cell r="AH542" t="str">
            <v>Off</v>
          </cell>
          <cell r="AI542" t="str">
            <v>Off</v>
          </cell>
          <cell r="AJ542" t="str">
            <v>Off</v>
          </cell>
          <cell r="AK542">
            <v>15.875</v>
          </cell>
          <cell r="AL542">
            <v>0</v>
          </cell>
          <cell r="AM542">
            <v>8</v>
          </cell>
          <cell r="AN542">
            <v>0</v>
          </cell>
          <cell r="AO542">
            <v>0</v>
          </cell>
          <cell r="AP542">
            <v>0</v>
          </cell>
          <cell r="AQ542">
            <v>0</v>
          </cell>
          <cell r="AR542">
            <v>0</v>
          </cell>
          <cell r="AS542">
            <v>0</v>
          </cell>
          <cell r="AT542">
            <v>0</v>
          </cell>
          <cell r="AU542">
            <v>15.875</v>
          </cell>
          <cell r="AV542" t="e">
            <v>#REF!</v>
          </cell>
          <cell r="AW542">
            <v>0</v>
          </cell>
          <cell r="BZ542">
            <v>0</v>
          </cell>
          <cell r="CA542">
            <v>0</v>
          </cell>
          <cell r="CE542">
            <v>0</v>
          </cell>
          <cell r="CF542">
            <v>15.875</v>
          </cell>
          <cell r="CG542" t="b">
            <v>1</v>
          </cell>
          <cell r="CH542">
            <v>0</v>
          </cell>
          <cell r="CI542">
            <v>127</v>
          </cell>
          <cell r="CJ542">
            <v>0</v>
          </cell>
          <cell r="CK542" t="str">
            <v>CN CẦN THƠ</v>
          </cell>
          <cell r="CM542">
            <v>0</v>
          </cell>
          <cell r="CN542">
            <v>0</v>
          </cell>
          <cell r="CO542">
            <v>127</v>
          </cell>
          <cell r="CP542">
            <v>0</v>
          </cell>
        </row>
        <row r="543">
          <cell r="F543" t="str">
            <v>OT</v>
          </cell>
          <cell r="AT543">
            <v>0</v>
          </cell>
          <cell r="AV543" t="e">
            <v>#REF!</v>
          </cell>
          <cell r="AW543">
            <v>0</v>
          </cell>
          <cell r="CK543" t="e">
            <v>#N/A</v>
          </cell>
        </row>
        <row r="544">
          <cell r="B544" t="str">
            <v>EQQ102539</v>
          </cell>
          <cell r="C544" t="str">
            <v>PHAN THÙY DƯƠNG</v>
          </cell>
          <cell r="D544" t="str">
            <v>Partime</v>
          </cell>
          <cell r="E544" t="str">
            <v>NHÂN VIÊN PHỤC VỤ</v>
          </cell>
          <cell r="F544" t="str">
            <v>Giờ LV</v>
          </cell>
          <cell r="G544">
            <v>8</v>
          </cell>
          <cell r="H544" t="str">
            <v>off</v>
          </cell>
          <cell r="I544">
            <v>8</v>
          </cell>
          <cell r="J544">
            <v>8</v>
          </cell>
          <cell r="K544">
            <v>8</v>
          </cell>
          <cell r="L544">
            <v>8</v>
          </cell>
          <cell r="M544">
            <v>8</v>
          </cell>
          <cell r="N544">
            <v>8</v>
          </cell>
          <cell r="O544" t="str">
            <v>off</v>
          </cell>
          <cell r="P544">
            <v>8</v>
          </cell>
          <cell r="Q544">
            <v>8</v>
          </cell>
          <cell r="R544">
            <v>8</v>
          </cell>
          <cell r="S544">
            <v>8</v>
          </cell>
          <cell r="T544">
            <v>8</v>
          </cell>
          <cell r="U544">
            <v>8</v>
          </cell>
          <cell r="V544" t="str">
            <v>off</v>
          </cell>
          <cell r="W544">
            <v>8</v>
          </cell>
          <cell r="X544">
            <v>8</v>
          </cell>
          <cell r="Y544">
            <v>8</v>
          </cell>
          <cell r="Z544">
            <v>8</v>
          </cell>
          <cell r="AA544">
            <v>8</v>
          </cell>
          <cell r="AB544">
            <v>8</v>
          </cell>
          <cell r="AC544" t="str">
            <v>off</v>
          </cell>
          <cell r="AD544">
            <v>8</v>
          </cell>
          <cell r="AE544">
            <v>8</v>
          </cell>
          <cell r="AF544">
            <v>8</v>
          </cell>
          <cell r="AG544">
            <v>8</v>
          </cell>
          <cell r="AH544">
            <v>8</v>
          </cell>
          <cell r="AI544">
            <v>8</v>
          </cell>
          <cell r="AJ544" t="str">
            <v>off</v>
          </cell>
          <cell r="AK544">
            <v>25</v>
          </cell>
          <cell r="AL544">
            <v>0</v>
          </cell>
          <cell r="AM544">
            <v>5</v>
          </cell>
          <cell r="AN544">
            <v>0</v>
          </cell>
          <cell r="AO544">
            <v>0</v>
          </cell>
          <cell r="AP544">
            <v>0</v>
          </cell>
          <cell r="AQ544">
            <v>0</v>
          </cell>
          <cell r="AR544">
            <v>0</v>
          </cell>
          <cell r="AS544">
            <v>0</v>
          </cell>
          <cell r="AT544">
            <v>0</v>
          </cell>
          <cell r="AU544">
            <v>25</v>
          </cell>
          <cell r="AV544" t="e">
            <v>#REF!</v>
          </cell>
          <cell r="AW544">
            <v>0</v>
          </cell>
          <cell r="BZ544">
            <v>0</v>
          </cell>
          <cell r="CA544">
            <v>0</v>
          </cell>
          <cell r="CE544">
            <v>0</v>
          </cell>
          <cell r="CF544">
            <v>25</v>
          </cell>
          <cell r="CG544" t="b">
            <v>1</v>
          </cell>
          <cell r="CH544">
            <v>0</v>
          </cell>
          <cell r="CI544">
            <v>200</v>
          </cell>
          <cell r="CJ544">
            <v>0</v>
          </cell>
          <cell r="CK544" t="str">
            <v>CN CẦN THƠ</v>
          </cell>
          <cell r="CM544">
            <v>0</v>
          </cell>
          <cell r="CN544">
            <v>0</v>
          </cell>
          <cell r="CO544">
            <v>200</v>
          </cell>
          <cell r="CP544">
            <v>0</v>
          </cell>
        </row>
        <row r="545">
          <cell r="F545" t="str">
            <v>OT</v>
          </cell>
          <cell r="AT545">
            <v>0</v>
          </cell>
          <cell r="AV545" t="e">
            <v>#REF!</v>
          </cell>
          <cell r="AW545">
            <v>0</v>
          </cell>
          <cell r="CK545" t="e">
            <v>#N/A</v>
          </cell>
        </row>
        <row r="546">
          <cell r="B546" t="str">
            <v>EQQ102542</v>
          </cell>
          <cell r="C546" t="str">
            <v>LÂM QUẾ NGÂN</v>
          </cell>
          <cell r="D546" t="str">
            <v>Partime</v>
          </cell>
          <cell r="E546" t="str">
            <v>NHÂN VIÊN PHỤC VỤ</v>
          </cell>
          <cell r="F546" t="str">
            <v>Giờ LV</v>
          </cell>
          <cell r="G546">
            <v>8</v>
          </cell>
          <cell r="H546">
            <v>8</v>
          </cell>
          <cell r="I546">
            <v>8</v>
          </cell>
          <cell r="J546">
            <v>8</v>
          </cell>
          <cell r="K546">
            <v>8</v>
          </cell>
          <cell r="L546">
            <v>8</v>
          </cell>
          <cell r="M546" t="str">
            <v>off</v>
          </cell>
          <cell r="N546">
            <v>8</v>
          </cell>
          <cell r="O546">
            <v>8</v>
          </cell>
          <cell r="P546">
            <v>8</v>
          </cell>
          <cell r="Q546">
            <v>8</v>
          </cell>
          <cell r="R546">
            <v>8</v>
          </cell>
          <cell r="S546">
            <v>8</v>
          </cell>
          <cell r="T546" t="str">
            <v>off</v>
          </cell>
          <cell r="U546">
            <v>8</v>
          </cell>
          <cell r="V546">
            <v>8</v>
          </cell>
          <cell r="W546">
            <v>8</v>
          </cell>
          <cell r="X546">
            <v>8</v>
          </cell>
          <cell r="Y546">
            <v>8</v>
          </cell>
          <cell r="Z546">
            <v>8</v>
          </cell>
          <cell r="AA546">
            <v>8</v>
          </cell>
          <cell r="AB546" t="str">
            <v>off</v>
          </cell>
          <cell r="AC546">
            <v>8</v>
          </cell>
          <cell r="AD546">
            <v>8</v>
          </cell>
          <cell r="AE546">
            <v>10</v>
          </cell>
          <cell r="AF546">
            <v>10</v>
          </cell>
          <cell r="AG546">
            <v>10</v>
          </cell>
          <cell r="AH546">
            <v>10</v>
          </cell>
          <cell r="AI546" t="str">
            <v>off</v>
          </cell>
          <cell r="AJ546">
            <v>8</v>
          </cell>
          <cell r="AK546">
            <v>27</v>
          </cell>
          <cell r="AL546">
            <v>0</v>
          </cell>
          <cell r="AM546">
            <v>4</v>
          </cell>
          <cell r="AN546">
            <v>0</v>
          </cell>
          <cell r="AO546">
            <v>0</v>
          </cell>
          <cell r="AP546">
            <v>0</v>
          </cell>
          <cell r="AQ546">
            <v>0</v>
          </cell>
          <cell r="AR546">
            <v>0</v>
          </cell>
          <cell r="AS546">
            <v>0</v>
          </cell>
          <cell r="AT546">
            <v>0</v>
          </cell>
          <cell r="AU546">
            <v>27</v>
          </cell>
          <cell r="AV546" t="e">
            <v>#REF!</v>
          </cell>
          <cell r="AW546">
            <v>0</v>
          </cell>
          <cell r="BZ546">
            <v>0</v>
          </cell>
          <cell r="CA546">
            <v>0</v>
          </cell>
          <cell r="CE546">
            <v>0</v>
          </cell>
          <cell r="CF546">
            <v>27</v>
          </cell>
          <cell r="CG546" t="b">
            <v>1</v>
          </cell>
          <cell r="CH546">
            <v>0</v>
          </cell>
          <cell r="CI546">
            <v>216</v>
          </cell>
          <cell r="CJ546">
            <v>0</v>
          </cell>
          <cell r="CK546" t="str">
            <v>CN CẦN THƠ</v>
          </cell>
          <cell r="CM546">
            <v>0</v>
          </cell>
          <cell r="CN546">
            <v>0</v>
          </cell>
          <cell r="CO546">
            <v>216</v>
          </cell>
          <cell r="CP546">
            <v>0</v>
          </cell>
        </row>
        <row r="547">
          <cell r="F547" t="str">
            <v>OT</v>
          </cell>
          <cell r="AT547">
            <v>0</v>
          </cell>
          <cell r="AV547" t="e">
            <v>#REF!</v>
          </cell>
          <cell r="AW547">
            <v>0</v>
          </cell>
          <cell r="CK547" t="e">
            <v>#N/A</v>
          </cell>
        </row>
        <row r="548">
          <cell r="B548" t="str">
            <v>EQQ102543</v>
          </cell>
          <cell r="C548" t="str">
            <v>NGUYỄN HUỲNH ANH</v>
          </cell>
          <cell r="D548" t="str">
            <v>Partime</v>
          </cell>
          <cell r="E548" t="str">
            <v>NHÂN VIÊN PHỤC VỤ</v>
          </cell>
          <cell r="F548" t="str">
            <v>Giờ LV</v>
          </cell>
          <cell r="G548">
            <v>6</v>
          </cell>
          <cell r="H548">
            <v>6</v>
          </cell>
          <cell r="I548" t="str">
            <v>off</v>
          </cell>
          <cell r="J548">
            <v>6</v>
          </cell>
          <cell r="K548">
            <v>6</v>
          </cell>
          <cell r="L548">
            <v>6</v>
          </cell>
          <cell r="M548">
            <v>6</v>
          </cell>
          <cell r="N548">
            <v>6</v>
          </cell>
          <cell r="O548">
            <v>8</v>
          </cell>
          <cell r="P548" t="str">
            <v>off</v>
          </cell>
          <cell r="Q548">
            <v>6</v>
          </cell>
          <cell r="R548">
            <v>6</v>
          </cell>
          <cell r="S548">
            <v>6</v>
          </cell>
          <cell r="T548">
            <v>6</v>
          </cell>
          <cell r="U548">
            <v>6</v>
          </cell>
          <cell r="V548">
            <v>6</v>
          </cell>
          <cell r="W548" t="str">
            <v>off</v>
          </cell>
          <cell r="X548">
            <v>2</v>
          </cell>
          <cell r="Y548">
            <v>5</v>
          </cell>
          <cell r="Z548">
            <v>4</v>
          </cell>
          <cell r="AA548">
            <v>4</v>
          </cell>
          <cell r="AB548" t="str">
            <v>Off</v>
          </cell>
          <cell r="AC548">
            <v>7</v>
          </cell>
          <cell r="AD548">
            <v>4</v>
          </cell>
          <cell r="AE548">
            <v>7</v>
          </cell>
          <cell r="AF548">
            <v>7</v>
          </cell>
          <cell r="AG548">
            <v>7</v>
          </cell>
          <cell r="AH548">
            <v>7</v>
          </cell>
          <cell r="AI548" t="str">
            <v>Off</v>
          </cell>
          <cell r="AJ548">
            <v>7</v>
          </cell>
          <cell r="AK548">
            <v>18.375</v>
          </cell>
          <cell r="AL548">
            <v>0</v>
          </cell>
          <cell r="AM548">
            <v>5</v>
          </cell>
          <cell r="AN548">
            <v>0</v>
          </cell>
          <cell r="AO548">
            <v>0</v>
          </cell>
          <cell r="AP548">
            <v>0</v>
          </cell>
          <cell r="AQ548">
            <v>0</v>
          </cell>
          <cell r="AR548">
            <v>0</v>
          </cell>
          <cell r="AS548">
            <v>0</v>
          </cell>
          <cell r="AT548">
            <v>0</v>
          </cell>
          <cell r="AU548">
            <v>18.375</v>
          </cell>
          <cell r="AV548" t="e">
            <v>#REF!</v>
          </cell>
          <cell r="AW548">
            <v>0</v>
          </cell>
          <cell r="BZ548">
            <v>0</v>
          </cell>
          <cell r="CA548">
            <v>0</v>
          </cell>
          <cell r="CE548">
            <v>0</v>
          </cell>
          <cell r="CF548">
            <v>18.375</v>
          </cell>
          <cell r="CG548" t="b">
            <v>1</v>
          </cell>
          <cell r="CH548">
            <v>0</v>
          </cell>
          <cell r="CI548">
            <v>147</v>
          </cell>
          <cell r="CJ548">
            <v>0</v>
          </cell>
          <cell r="CK548" t="str">
            <v>CN CẦN THƠ</v>
          </cell>
          <cell r="CM548">
            <v>0</v>
          </cell>
          <cell r="CN548">
            <v>0</v>
          </cell>
          <cell r="CO548">
            <v>147</v>
          </cell>
          <cell r="CP548">
            <v>0</v>
          </cell>
        </row>
        <row r="549">
          <cell r="F549" t="str">
            <v>OT</v>
          </cell>
          <cell r="AT549">
            <v>0</v>
          </cell>
          <cell r="AV549" t="e">
            <v>#REF!</v>
          </cell>
          <cell r="AW549">
            <v>0</v>
          </cell>
          <cell r="CK549" t="e">
            <v>#N/A</v>
          </cell>
        </row>
        <row r="550">
          <cell r="B550" t="str">
            <v>EQQ102544</v>
          </cell>
          <cell r="C550" t="str">
            <v>NGUYỄN THỊ MỴ</v>
          </cell>
          <cell r="D550" t="str">
            <v>Partime</v>
          </cell>
          <cell r="E550" t="str">
            <v>NHÂN VIÊN PHỤC VỤ</v>
          </cell>
          <cell r="F550" t="str">
            <v>Giờ LV</v>
          </cell>
          <cell r="G550">
            <v>6</v>
          </cell>
          <cell r="H550" t="str">
            <v>off</v>
          </cell>
          <cell r="I550">
            <v>6</v>
          </cell>
          <cell r="J550">
            <v>6</v>
          </cell>
          <cell r="K550">
            <v>6</v>
          </cell>
          <cell r="L550">
            <v>6</v>
          </cell>
          <cell r="M550">
            <v>6</v>
          </cell>
          <cell r="N550">
            <v>6</v>
          </cell>
          <cell r="O550" t="str">
            <v>off</v>
          </cell>
          <cell r="P550">
            <v>6</v>
          </cell>
          <cell r="Q550">
            <v>6</v>
          </cell>
          <cell r="R550">
            <v>6</v>
          </cell>
          <cell r="S550">
            <v>6</v>
          </cell>
          <cell r="T550">
            <v>8</v>
          </cell>
          <cell r="U550">
            <v>6</v>
          </cell>
          <cell r="V550" t="str">
            <v>off</v>
          </cell>
          <cell r="W550">
            <v>6</v>
          </cell>
          <cell r="X550">
            <v>6</v>
          </cell>
          <cell r="Y550">
            <v>6</v>
          </cell>
          <cell r="Z550">
            <v>6</v>
          </cell>
          <cell r="AA550">
            <v>6</v>
          </cell>
          <cell r="AB550">
            <v>6</v>
          </cell>
          <cell r="AC550">
            <v>6</v>
          </cell>
          <cell r="AD550" t="str">
            <v>off</v>
          </cell>
          <cell r="AE550">
            <v>6</v>
          </cell>
          <cell r="AF550">
            <v>6</v>
          </cell>
          <cell r="AG550">
            <v>6</v>
          </cell>
          <cell r="AH550">
            <v>6</v>
          </cell>
          <cell r="AI550">
            <v>6</v>
          </cell>
          <cell r="AJ550">
            <v>6</v>
          </cell>
          <cell r="AK550">
            <v>19.75</v>
          </cell>
          <cell r="AL550">
            <v>0</v>
          </cell>
          <cell r="AM550">
            <v>4</v>
          </cell>
          <cell r="AN550">
            <v>0</v>
          </cell>
          <cell r="AO550">
            <v>0</v>
          </cell>
          <cell r="AP550">
            <v>0</v>
          </cell>
          <cell r="AQ550">
            <v>0</v>
          </cell>
          <cell r="AR550">
            <v>0</v>
          </cell>
          <cell r="AS550">
            <v>0</v>
          </cell>
          <cell r="AT550">
            <v>0</v>
          </cell>
          <cell r="AU550">
            <v>19.75</v>
          </cell>
          <cell r="AV550" t="e">
            <v>#REF!</v>
          </cell>
          <cell r="AW550">
            <v>0</v>
          </cell>
          <cell r="BZ550">
            <v>0</v>
          </cell>
          <cell r="CA550">
            <v>0</v>
          </cell>
          <cell r="CE550">
            <v>0</v>
          </cell>
          <cell r="CF550">
            <v>19.75</v>
          </cell>
          <cell r="CG550" t="b">
            <v>1</v>
          </cell>
          <cell r="CH550">
            <v>0</v>
          </cell>
          <cell r="CI550">
            <v>158</v>
          </cell>
          <cell r="CJ550">
            <v>0</v>
          </cell>
          <cell r="CK550" t="str">
            <v>CN CẦN THƠ</v>
          </cell>
          <cell r="CM550">
            <v>0</v>
          </cell>
          <cell r="CN550">
            <v>0</v>
          </cell>
          <cell r="CO550">
            <v>158</v>
          </cell>
          <cell r="CP550">
            <v>0</v>
          </cell>
        </row>
        <row r="551">
          <cell r="F551" t="str">
            <v>OT</v>
          </cell>
          <cell r="AT551">
            <v>0</v>
          </cell>
          <cell r="AV551" t="e">
            <v>#REF!</v>
          </cell>
          <cell r="AW551">
            <v>0</v>
          </cell>
          <cell r="CK551" t="e">
            <v>#N/A</v>
          </cell>
        </row>
        <row r="552">
          <cell r="B552" t="str">
            <v>EQQ102546</v>
          </cell>
          <cell r="C552" t="str">
            <v>PHẠM THỊ BÉ NGOAN</v>
          </cell>
          <cell r="D552" t="str">
            <v>Partime</v>
          </cell>
          <cell r="E552" t="str">
            <v>NHÂN VIÊN THU NGÂN</v>
          </cell>
          <cell r="F552" t="str">
            <v>Giờ LV</v>
          </cell>
          <cell r="G552">
            <v>8</v>
          </cell>
          <cell r="H552">
            <v>8</v>
          </cell>
          <cell r="I552">
            <v>8</v>
          </cell>
          <cell r="J552">
            <v>8</v>
          </cell>
          <cell r="K552">
            <v>8</v>
          </cell>
          <cell r="L552">
            <v>8</v>
          </cell>
          <cell r="M552">
            <v>8</v>
          </cell>
          <cell r="N552">
            <v>8</v>
          </cell>
          <cell r="O552">
            <v>8</v>
          </cell>
          <cell r="P552" t="str">
            <v>off</v>
          </cell>
          <cell r="Q552">
            <v>8</v>
          </cell>
          <cell r="R552">
            <v>12</v>
          </cell>
          <cell r="S552" t="str">
            <v>off</v>
          </cell>
          <cell r="T552">
            <v>8</v>
          </cell>
          <cell r="U552">
            <v>8</v>
          </cell>
          <cell r="V552">
            <v>8</v>
          </cell>
          <cell r="W552">
            <v>8</v>
          </cell>
          <cell r="X552">
            <v>6</v>
          </cell>
          <cell r="Y552">
            <v>8</v>
          </cell>
          <cell r="Z552">
            <v>8</v>
          </cell>
          <cell r="AA552">
            <v>8</v>
          </cell>
          <cell r="AB552" t="str">
            <v>off</v>
          </cell>
          <cell r="AC552">
            <v>8</v>
          </cell>
          <cell r="AD552">
            <v>8</v>
          </cell>
          <cell r="AE552">
            <v>8</v>
          </cell>
          <cell r="AF552">
            <v>8</v>
          </cell>
          <cell r="AG552">
            <v>8</v>
          </cell>
          <cell r="AH552">
            <v>8</v>
          </cell>
          <cell r="AI552">
            <v>8</v>
          </cell>
          <cell r="AJ552" t="str">
            <v>off</v>
          </cell>
          <cell r="AK552">
            <v>26.25</v>
          </cell>
          <cell r="AL552">
            <v>0</v>
          </cell>
          <cell r="AM552">
            <v>4</v>
          </cell>
          <cell r="AN552">
            <v>0</v>
          </cell>
          <cell r="AO552">
            <v>0</v>
          </cell>
          <cell r="AP552">
            <v>0</v>
          </cell>
          <cell r="AQ552">
            <v>0</v>
          </cell>
          <cell r="AR552">
            <v>0</v>
          </cell>
          <cell r="AS552">
            <v>0</v>
          </cell>
          <cell r="AT552">
            <v>0</v>
          </cell>
          <cell r="AU552">
            <v>26.25</v>
          </cell>
          <cell r="AV552" t="e">
            <v>#REF!</v>
          </cell>
          <cell r="AW552">
            <v>0</v>
          </cell>
          <cell r="BZ552">
            <v>0</v>
          </cell>
          <cell r="CA552">
            <v>0</v>
          </cell>
          <cell r="CE552">
            <v>0</v>
          </cell>
          <cell r="CF552">
            <v>26.25</v>
          </cell>
          <cell r="CG552" t="b">
            <v>1</v>
          </cell>
          <cell r="CH552">
            <v>0</v>
          </cell>
          <cell r="CI552">
            <v>210</v>
          </cell>
          <cell r="CJ552">
            <v>0</v>
          </cell>
          <cell r="CK552" t="str">
            <v>CN CẦN THƠ</v>
          </cell>
          <cell r="CM552">
            <v>0</v>
          </cell>
          <cell r="CN552">
            <v>0</v>
          </cell>
          <cell r="CO552">
            <v>210</v>
          </cell>
          <cell r="CP552">
            <v>0</v>
          </cell>
        </row>
        <row r="553">
          <cell r="F553" t="str">
            <v>OT</v>
          </cell>
          <cell r="AT553">
            <v>0</v>
          </cell>
          <cell r="AV553" t="e">
            <v>#REF!</v>
          </cell>
          <cell r="AW553">
            <v>0</v>
          </cell>
          <cell r="CK553" t="e">
            <v>#N/A</v>
          </cell>
        </row>
        <row r="554">
          <cell r="B554" t="str">
            <v>EQQ102547</v>
          </cell>
          <cell r="C554" t="str">
            <v>TRẦN THỊ NGÂN</v>
          </cell>
          <cell r="D554" t="str">
            <v>Partime</v>
          </cell>
          <cell r="E554" t="str">
            <v>NHÂN VIÊN THU NGÂN</v>
          </cell>
          <cell r="F554" t="str">
            <v>Giờ LV</v>
          </cell>
          <cell r="G554">
            <v>8</v>
          </cell>
          <cell r="H554">
            <v>8</v>
          </cell>
          <cell r="I554">
            <v>8</v>
          </cell>
          <cell r="J554">
            <v>8</v>
          </cell>
          <cell r="K554">
            <v>8</v>
          </cell>
          <cell r="L554">
            <v>8</v>
          </cell>
          <cell r="M554">
            <v>8</v>
          </cell>
          <cell r="N554" t="str">
            <v>off</v>
          </cell>
          <cell r="O554" t="str">
            <v>off</v>
          </cell>
          <cell r="P554">
            <v>2</v>
          </cell>
          <cell r="Q554">
            <v>8</v>
          </cell>
          <cell r="R554">
            <v>8</v>
          </cell>
          <cell r="S554" t="str">
            <v>off</v>
          </cell>
          <cell r="T554">
            <v>8</v>
          </cell>
          <cell r="U554">
            <v>8</v>
          </cell>
          <cell r="V554" t="str">
            <v>off</v>
          </cell>
          <cell r="W554">
            <v>8</v>
          </cell>
          <cell r="X554">
            <v>8</v>
          </cell>
          <cell r="Y554">
            <v>8</v>
          </cell>
          <cell r="Z554">
            <v>8</v>
          </cell>
          <cell r="AA554">
            <v>8</v>
          </cell>
          <cell r="AB554">
            <v>2</v>
          </cell>
          <cell r="AC554" t="str">
            <v>off</v>
          </cell>
          <cell r="AD554" t="str">
            <v>off</v>
          </cell>
          <cell r="AE554" t="str">
            <v>off</v>
          </cell>
          <cell r="AF554" t="str">
            <v>off</v>
          </cell>
          <cell r="AG554" t="str">
            <v>off</v>
          </cell>
          <cell r="AH554" t="str">
            <v>off</v>
          </cell>
          <cell r="AI554" t="str">
            <v>off</v>
          </cell>
          <cell r="AJ554" t="str">
            <v>off</v>
          </cell>
          <cell r="AK554">
            <v>16.5</v>
          </cell>
          <cell r="AL554">
            <v>0</v>
          </cell>
          <cell r="AM554">
            <v>12</v>
          </cell>
          <cell r="AN554">
            <v>0</v>
          </cell>
          <cell r="AO554">
            <v>0</v>
          </cell>
          <cell r="AP554">
            <v>0</v>
          </cell>
          <cell r="AQ554">
            <v>0</v>
          </cell>
          <cell r="AR554">
            <v>0</v>
          </cell>
          <cell r="AS554">
            <v>0</v>
          </cell>
          <cell r="AT554">
            <v>0</v>
          </cell>
          <cell r="AU554">
            <v>16.5</v>
          </cell>
          <cell r="AV554" t="e">
            <v>#REF!</v>
          </cell>
          <cell r="AW554">
            <v>0</v>
          </cell>
          <cell r="BZ554">
            <v>0</v>
          </cell>
          <cell r="CA554">
            <v>0</v>
          </cell>
          <cell r="CE554">
            <v>0</v>
          </cell>
          <cell r="CF554">
            <v>16.5</v>
          </cell>
          <cell r="CG554" t="b">
            <v>1</v>
          </cell>
          <cell r="CH554">
            <v>0</v>
          </cell>
          <cell r="CI554">
            <v>132</v>
          </cell>
          <cell r="CJ554">
            <v>0</v>
          </cell>
          <cell r="CK554" t="str">
            <v>CN CẦN THƠ</v>
          </cell>
          <cell r="CM554">
            <v>0</v>
          </cell>
          <cell r="CN554">
            <v>0</v>
          </cell>
          <cell r="CO554">
            <v>132</v>
          </cell>
          <cell r="CP554">
            <v>0</v>
          </cell>
        </row>
        <row r="555">
          <cell r="F555" t="str">
            <v>OT</v>
          </cell>
          <cell r="AT555">
            <v>0</v>
          </cell>
          <cell r="AV555" t="e">
            <v>#REF!</v>
          </cell>
          <cell r="AW555">
            <v>0</v>
          </cell>
          <cell r="CK555" t="e">
            <v>#N/A</v>
          </cell>
        </row>
        <row r="556">
          <cell r="B556" t="str">
            <v>EQQ102550</v>
          </cell>
          <cell r="C556" t="str">
            <v>NGUYỄN THỊ THU THẢO</v>
          </cell>
          <cell r="D556" t="str">
            <v>Partime</v>
          </cell>
          <cell r="E556" t="str">
            <v>NHÂN VIÊN THU NGÂN</v>
          </cell>
          <cell r="F556" t="str">
            <v>Giờ LV</v>
          </cell>
          <cell r="G556">
            <v>8</v>
          </cell>
          <cell r="H556">
            <v>8</v>
          </cell>
          <cell r="I556">
            <v>8</v>
          </cell>
          <cell r="J556">
            <v>8</v>
          </cell>
          <cell r="K556">
            <v>8</v>
          </cell>
          <cell r="L556">
            <v>8</v>
          </cell>
          <cell r="M556">
            <v>8</v>
          </cell>
          <cell r="N556" t="str">
            <v>off</v>
          </cell>
          <cell r="O556">
            <v>8</v>
          </cell>
          <cell r="P556">
            <v>8</v>
          </cell>
          <cell r="Q556" t="str">
            <v>off</v>
          </cell>
          <cell r="R556">
            <v>8</v>
          </cell>
          <cell r="S556">
            <v>8</v>
          </cell>
          <cell r="T556" t="str">
            <v>off</v>
          </cell>
          <cell r="U556">
            <v>8</v>
          </cell>
          <cell r="V556">
            <v>8</v>
          </cell>
          <cell r="W556">
            <v>10</v>
          </cell>
          <cell r="X556">
            <v>10</v>
          </cell>
          <cell r="Y556">
            <v>10</v>
          </cell>
          <cell r="Z556">
            <v>8</v>
          </cell>
          <cell r="AA556">
            <v>8</v>
          </cell>
          <cell r="AB556">
            <v>8</v>
          </cell>
          <cell r="AC556">
            <v>8</v>
          </cell>
          <cell r="AD556" t="str">
            <v>off</v>
          </cell>
          <cell r="AE556">
            <v>8</v>
          </cell>
          <cell r="AF556">
            <v>8</v>
          </cell>
          <cell r="AG556">
            <v>8</v>
          </cell>
          <cell r="AH556">
            <v>8</v>
          </cell>
          <cell r="AI556">
            <v>8</v>
          </cell>
          <cell r="AJ556">
            <v>8</v>
          </cell>
          <cell r="AK556">
            <v>26.75</v>
          </cell>
          <cell r="AL556">
            <v>0</v>
          </cell>
          <cell r="AM556">
            <v>4</v>
          </cell>
          <cell r="AN556">
            <v>0</v>
          </cell>
          <cell r="AO556">
            <v>0</v>
          </cell>
          <cell r="AP556">
            <v>0</v>
          </cell>
          <cell r="AQ556">
            <v>0</v>
          </cell>
          <cell r="AR556">
            <v>0</v>
          </cell>
          <cell r="AS556">
            <v>0</v>
          </cell>
          <cell r="AT556">
            <v>0</v>
          </cell>
          <cell r="AU556">
            <v>26.75</v>
          </cell>
          <cell r="AV556" t="e">
            <v>#REF!</v>
          </cell>
          <cell r="AW556">
            <v>0</v>
          </cell>
          <cell r="BZ556">
            <v>0</v>
          </cell>
          <cell r="CA556">
            <v>0</v>
          </cell>
          <cell r="CE556">
            <v>0</v>
          </cell>
          <cell r="CF556">
            <v>26.75</v>
          </cell>
          <cell r="CG556" t="b">
            <v>1</v>
          </cell>
          <cell r="CH556">
            <v>0</v>
          </cell>
          <cell r="CI556">
            <v>214</v>
          </cell>
          <cell r="CJ556">
            <v>0</v>
          </cell>
          <cell r="CK556" t="str">
            <v>CN CẦN THƠ</v>
          </cell>
          <cell r="CM556">
            <v>0</v>
          </cell>
          <cell r="CN556">
            <v>0</v>
          </cell>
          <cell r="CO556">
            <v>214</v>
          </cell>
          <cell r="CP556">
            <v>0</v>
          </cell>
        </row>
        <row r="557">
          <cell r="F557" t="str">
            <v>OT</v>
          </cell>
          <cell r="AT557">
            <v>0</v>
          </cell>
          <cell r="AV557" t="e">
            <v>#REF!</v>
          </cell>
          <cell r="AW557">
            <v>0</v>
          </cell>
          <cell r="CK557" t="e">
            <v>#N/A</v>
          </cell>
        </row>
        <row r="558">
          <cell r="B558" t="str">
            <v>EQQ102552</v>
          </cell>
          <cell r="C558" t="str">
            <v>NGUYỄN THỊ THÙY DƯƠNG</v>
          </cell>
          <cell r="D558" t="str">
            <v>Partime</v>
          </cell>
          <cell r="E558" t="str">
            <v>NHÂN VIÊN PHỤC VỤ</v>
          </cell>
          <cell r="F558" t="str">
            <v>Giờ LV</v>
          </cell>
          <cell r="G558" t="str">
            <v>off</v>
          </cell>
          <cell r="H558">
            <v>8</v>
          </cell>
          <cell r="I558">
            <v>8</v>
          </cell>
          <cell r="J558">
            <v>8</v>
          </cell>
          <cell r="K558">
            <v>8</v>
          </cell>
          <cell r="L558">
            <v>8</v>
          </cell>
          <cell r="M558">
            <v>8</v>
          </cell>
          <cell r="N558" t="str">
            <v>off</v>
          </cell>
          <cell r="O558">
            <v>4</v>
          </cell>
          <cell r="P558">
            <v>8</v>
          </cell>
          <cell r="Q558">
            <v>8</v>
          </cell>
          <cell r="R558">
            <v>8</v>
          </cell>
          <cell r="S558">
            <v>8</v>
          </cell>
          <cell r="T558">
            <v>8</v>
          </cell>
          <cell r="U558" t="str">
            <v>off</v>
          </cell>
          <cell r="V558">
            <v>8</v>
          </cell>
          <cell r="W558">
            <v>8</v>
          </cell>
          <cell r="X558">
            <v>8</v>
          </cell>
          <cell r="Y558">
            <v>8</v>
          </cell>
          <cell r="Z558" t="str">
            <v>off</v>
          </cell>
          <cell r="AA558">
            <v>8</v>
          </cell>
          <cell r="AB558">
            <v>8</v>
          </cell>
          <cell r="AC558">
            <v>8</v>
          </cell>
          <cell r="AD558">
            <v>8</v>
          </cell>
          <cell r="AE558">
            <v>8</v>
          </cell>
          <cell r="AF558">
            <v>8</v>
          </cell>
          <cell r="AG558">
            <v>8</v>
          </cell>
          <cell r="AH558" t="str">
            <v>off</v>
          </cell>
          <cell r="AI558">
            <v>8</v>
          </cell>
          <cell r="AJ558">
            <v>8</v>
          </cell>
          <cell r="AK558">
            <v>24.5</v>
          </cell>
          <cell r="AL558">
            <v>0</v>
          </cell>
          <cell r="AM558">
            <v>5</v>
          </cell>
          <cell r="AN558">
            <v>0</v>
          </cell>
          <cell r="AO558">
            <v>0</v>
          </cell>
          <cell r="AP558">
            <v>0</v>
          </cell>
          <cell r="AQ558">
            <v>0</v>
          </cell>
          <cell r="AR558">
            <v>0</v>
          </cell>
          <cell r="AS558">
            <v>0</v>
          </cell>
          <cell r="AT558">
            <v>0</v>
          </cell>
          <cell r="AU558">
            <v>24.5</v>
          </cell>
          <cell r="AV558" t="e">
            <v>#REF!</v>
          </cell>
          <cell r="AW558">
            <v>0</v>
          </cell>
          <cell r="BZ558">
            <v>0</v>
          </cell>
          <cell r="CA558">
            <v>0</v>
          </cell>
          <cell r="CE558">
            <v>0</v>
          </cell>
          <cell r="CF558">
            <v>24.5</v>
          </cell>
          <cell r="CG558" t="b">
            <v>1</v>
          </cell>
          <cell r="CH558">
            <v>0</v>
          </cell>
          <cell r="CI558">
            <v>196</v>
          </cell>
          <cell r="CJ558">
            <v>0</v>
          </cell>
          <cell r="CK558" t="str">
            <v>CN CẦN THƠ</v>
          </cell>
          <cell r="CM558">
            <v>0</v>
          </cell>
          <cell r="CN558">
            <v>0</v>
          </cell>
          <cell r="CO558">
            <v>196</v>
          </cell>
          <cell r="CP558">
            <v>0</v>
          </cell>
        </row>
        <row r="559">
          <cell r="F559" t="str">
            <v>OT</v>
          </cell>
          <cell r="AT559">
            <v>0</v>
          </cell>
          <cell r="AV559" t="e">
            <v>#REF!</v>
          </cell>
          <cell r="AW559">
            <v>0</v>
          </cell>
          <cell r="CK559" t="e">
            <v>#N/A</v>
          </cell>
        </row>
        <row r="560">
          <cell r="B560" t="str">
            <v>EQQ102553</v>
          </cell>
          <cell r="C560" t="str">
            <v>BÙI YẾN NHI</v>
          </cell>
          <cell r="D560" t="str">
            <v>Partime</v>
          </cell>
          <cell r="E560" t="str">
            <v>NHÂN VIÊN THU NGÂN</v>
          </cell>
          <cell r="F560" t="str">
            <v>Giờ LV</v>
          </cell>
          <cell r="G560">
            <v>8</v>
          </cell>
          <cell r="H560" t="str">
            <v>off</v>
          </cell>
          <cell r="I560" t="str">
            <v>off</v>
          </cell>
          <cell r="J560" t="str">
            <v>off</v>
          </cell>
          <cell r="K560" t="str">
            <v>off</v>
          </cell>
          <cell r="L560">
            <v>8</v>
          </cell>
          <cell r="M560">
            <v>8</v>
          </cell>
          <cell r="N560">
            <v>8</v>
          </cell>
          <cell r="O560" t="str">
            <v>off</v>
          </cell>
          <cell r="P560">
            <v>8</v>
          </cell>
          <cell r="Q560">
            <v>8</v>
          </cell>
          <cell r="R560">
            <v>8</v>
          </cell>
          <cell r="S560">
            <v>8</v>
          </cell>
          <cell r="T560">
            <v>8</v>
          </cell>
          <cell r="U560">
            <v>8</v>
          </cell>
          <cell r="V560">
            <v>8</v>
          </cell>
          <cell r="W560" t="str">
            <v>off</v>
          </cell>
          <cell r="X560">
            <v>8</v>
          </cell>
          <cell r="Y560">
            <v>8</v>
          </cell>
          <cell r="Z560">
            <v>8</v>
          </cell>
          <cell r="AA560">
            <v>8</v>
          </cell>
          <cell r="AB560">
            <v>8</v>
          </cell>
          <cell r="AC560">
            <v>8</v>
          </cell>
          <cell r="AD560" t="str">
            <v>off</v>
          </cell>
          <cell r="AE560">
            <v>8</v>
          </cell>
          <cell r="AF560">
            <v>8</v>
          </cell>
          <cell r="AG560">
            <v>8</v>
          </cell>
          <cell r="AH560">
            <v>8</v>
          </cell>
          <cell r="AI560">
            <v>8</v>
          </cell>
          <cell r="AJ560">
            <v>8</v>
          </cell>
          <cell r="AK560">
            <v>23</v>
          </cell>
          <cell r="AL560">
            <v>0</v>
          </cell>
          <cell r="AM560">
            <v>7</v>
          </cell>
          <cell r="AN560">
            <v>0</v>
          </cell>
          <cell r="AO560">
            <v>0</v>
          </cell>
          <cell r="AP560">
            <v>0</v>
          </cell>
          <cell r="AQ560">
            <v>0</v>
          </cell>
          <cell r="AR560">
            <v>0</v>
          </cell>
          <cell r="AS560">
            <v>0</v>
          </cell>
          <cell r="AT560">
            <v>0</v>
          </cell>
          <cell r="AU560">
            <v>23</v>
          </cell>
          <cell r="AV560" t="e">
            <v>#REF!</v>
          </cell>
          <cell r="AW560">
            <v>0</v>
          </cell>
          <cell r="BZ560">
            <v>0</v>
          </cell>
          <cell r="CA560">
            <v>0</v>
          </cell>
          <cell r="CE560">
            <v>0</v>
          </cell>
          <cell r="CF560">
            <v>23</v>
          </cell>
          <cell r="CG560" t="b">
            <v>1</v>
          </cell>
          <cell r="CH560">
            <v>0</v>
          </cell>
          <cell r="CI560">
            <v>184</v>
          </cell>
          <cell r="CJ560">
            <v>0</v>
          </cell>
          <cell r="CK560" t="str">
            <v>CN CẦN THƠ</v>
          </cell>
          <cell r="CM560">
            <v>0</v>
          </cell>
          <cell r="CN560">
            <v>0</v>
          </cell>
          <cell r="CO560">
            <v>184</v>
          </cell>
          <cell r="CP560">
            <v>0</v>
          </cell>
        </row>
        <row r="561">
          <cell r="F561" t="str">
            <v>OT</v>
          </cell>
          <cell r="AT561">
            <v>0</v>
          </cell>
          <cell r="AV561" t="e">
            <v>#REF!</v>
          </cell>
          <cell r="AW561">
            <v>0</v>
          </cell>
          <cell r="CK561" t="e">
            <v>#N/A</v>
          </cell>
        </row>
        <row r="562">
          <cell r="B562" t="str">
            <v>EQQ102554</v>
          </cell>
          <cell r="C562" t="str">
            <v>LÊ PHẠM TUẤN ANH</v>
          </cell>
          <cell r="D562" t="str">
            <v>Partime</v>
          </cell>
          <cell r="E562" t="str">
            <v>NHÂN VIÊN PHỤC VỤ</v>
          </cell>
          <cell r="F562" t="str">
            <v>Giờ LV</v>
          </cell>
          <cell r="G562" t="str">
            <v>off</v>
          </cell>
          <cell r="H562">
            <v>8</v>
          </cell>
          <cell r="I562">
            <v>8</v>
          </cell>
          <cell r="J562" t="str">
            <v>off</v>
          </cell>
          <cell r="K562">
            <v>8</v>
          </cell>
          <cell r="L562" t="str">
            <v>off</v>
          </cell>
          <cell r="M562">
            <v>8</v>
          </cell>
          <cell r="N562">
            <v>8</v>
          </cell>
          <cell r="O562">
            <v>8</v>
          </cell>
          <cell r="P562">
            <v>8</v>
          </cell>
          <cell r="Q562">
            <v>8</v>
          </cell>
          <cell r="R562">
            <v>8</v>
          </cell>
          <cell r="S562">
            <v>8</v>
          </cell>
          <cell r="T562">
            <v>8</v>
          </cell>
          <cell r="U562" t="str">
            <v>off</v>
          </cell>
          <cell r="V562">
            <v>8</v>
          </cell>
          <cell r="W562">
            <v>8</v>
          </cell>
          <cell r="X562">
            <v>8</v>
          </cell>
          <cell r="Y562">
            <v>8</v>
          </cell>
          <cell r="Z562" t="str">
            <v>off</v>
          </cell>
          <cell r="AA562">
            <v>8</v>
          </cell>
          <cell r="AB562">
            <v>8</v>
          </cell>
          <cell r="AC562">
            <v>8</v>
          </cell>
          <cell r="AD562">
            <v>8</v>
          </cell>
          <cell r="AE562">
            <v>8</v>
          </cell>
          <cell r="AF562">
            <v>8</v>
          </cell>
          <cell r="AG562" t="str">
            <v>off</v>
          </cell>
          <cell r="AH562">
            <v>8</v>
          </cell>
          <cell r="AI562">
            <v>8</v>
          </cell>
          <cell r="AJ562">
            <v>8</v>
          </cell>
          <cell r="AK562">
            <v>24</v>
          </cell>
          <cell r="AL562">
            <v>0</v>
          </cell>
          <cell r="AM562">
            <v>6</v>
          </cell>
          <cell r="AN562">
            <v>0</v>
          </cell>
          <cell r="AO562">
            <v>0</v>
          </cell>
          <cell r="AP562">
            <v>0</v>
          </cell>
          <cell r="AQ562">
            <v>0</v>
          </cell>
          <cell r="AR562">
            <v>0</v>
          </cell>
          <cell r="AS562">
            <v>0</v>
          </cell>
          <cell r="AT562">
            <v>0</v>
          </cell>
          <cell r="AU562">
            <v>24</v>
          </cell>
          <cell r="AV562" t="e">
            <v>#REF!</v>
          </cell>
          <cell r="AW562">
            <v>0</v>
          </cell>
          <cell r="BZ562">
            <v>0</v>
          </cell>
          <cell r="CA562">
            <v>0</v>
          </cell>
          <cell r="CE562">
            <v>0</v>
          </cell>
          <cell r="CF562">
            <v>24</v>
          </cell>
          <cell r="CG562" t="b">
            <v>1</v>
          </cell>
          <cell r="CH562">
            <v>0</v>
          </cell>
          <cell r="CI562">
            <v>192</v>
          </cell>
          <cell r="CJ562">
            <v>0</v>
          </cell>
          <cell r="CK562" t="str">
            <v>CN CẦN THƠ</v>
          </cell>
          <cell r="CM562">
            <v>0</v>
          </cell>
          <cell r="CN562">
            <v>0</v>
          </cell>
          <cell r="CO562">
            <v>192</v>
          </cell>
          <cell r="CP562">
            <v>0</v>
          </cell>
        </row>
        <row r="563">
          <cell r="F563" t="str">
            <v>OT</v>
          </cell>
          <cell r="AT563">
            <v>0</v>
          </cell>
          <cell r="AV563" t="e">
            <v>#REF!</v>
          </cell>
          <cell r="AW563">
            <v>0</v>
          </cell>
          <cell r="CK563" t="e">
            <v>#N/A</v>
          </cell>
        </row>
        <row r="564">
          <cell r="B564" t="str">
            <v>EQQ102555</v>
          </cell>
          <cell r="C564" t="str">
            <v>KHƯU TIỂU ANH</v>
          </cell>
          <cell r="D564" t="str">
            <v>Partime</v>
          </cell>
          <cell r="E564" t="str">
            <v>NHÂN VIÊN PHỤC VỤ</v>
          </cell>
          <cell r="F564" t="str">
            <v>Giờ LV</v>
          </cell>
          <cell r="G564">
            <v>8</v>
          </cell>
          <cell r="H564">
            <v>8</v>
          </cell>
          <cell r="I564" t="str">
            <v>off</v>
          </cell>
          <cell r="J564">
            <v>8</v>
          </cell>
          <cell r="K564">
            <v>8</v>
          </cell>
          <cell r="L564">
            <v>8</v>
          </cell>
          <cell r="M564">
            <v>8</v>
          </cell>
          <cell r="N564">
            <v>8</v>
          </cell>
          <cell r="O564">
            <v>8</v>
          </cell>
          <cell r="P564" t="str">
            <v>off</v>
          </cell>
          <cell r="Q564">
            <v>8</v>
          </cell>
          <cell r="R564">
            <v>8</v>
          </cell>
          <cell r="S564">
            <v>8</v>
          </cell>
          <cell r="T564" t="str">
            <v>off</v>
          </cell>
          <cell r="U564" t="str">
            <v>off</v>
          </cell>
          <cell r="V564">
            <v>8</v>
          </cell>
          <cell r="W564">
            <v>8</v>
          </cell>
          <cell r="X564">
            <v>8</v>
          </cell>
          <cell r="Y564">
            <v>8</v>
          </cell>
          <cell r="Z564" t="str">
            <v>off</v>
          </cell>
          <cell r="AA564">
            <v>8</v>
          </cell>
          <cell r="AB564">
            <v>8</v>
          </cell>
          <cell r="AC564">
            <v>8</v>
          </cell>
          <cell r="AD564">
            <v>8</v>
          </cell>
          <cell r="AE564">
            <v>8</v>
          </cell>
          <cell r="AF564">
            <v>8</v>
          </cell>
          <cell r="AG564" t="str">
            <v>off</v>
          </cell>
          <cell r="AH564" t="str">
            <v>off</v>
          </cell>
          <cell r="AI564">
            <v>8</v>
          </cell>
          <cell r="AJ564">
            <v>8</v>
          </cell>
          <cell r="AK564">
            <v>23</v>
          </cell>
          <cell r="AL564">
            <v>0</v>
          </cell>
          <cell r="AM564">
            <v>7</v>
          </cell>
          <cell r="AN564">
            <v>0</v>
          </cell>
          <cell r="AO564">
            <v>0</v>
          </cell>
          <cell r="AP564">
            <v>0</v>
          </cell>
          <cell r="AQ564">
            <v>0</v>
          </cell>
          <cell r="AR564">
            <v>0</v>
          </cell>
          <cell r="AS564">
            <v>0</v>
          </cell>
          <cell r="AT564">
            <v>0</v>
          </cell>
          <cell r="AU564">
            <v>23</v>
          </cell>
          <cell r="AV564" t="e">
            <v>#REF!</v>
          </cell>
          <cell r="AW564">
            <v>0</v>
          </cell>
          <cell r="BZ564">
            <v>0</v>
          </cell>
          <cell r="CA564">
            <v>0</v>
          </cell>
          <cell r="CE564">
            <v>0</v>
          </cell>
          <cell r="CF564">
            <v>23</v>
          </cell>
          <cell r="CG564" t="b">
            <v>1</v>
          </cell>
          <cell r="CH564">
            <v>0</v>
          </cell>
          <cell r="CI564">
            <v>184</v>
          </cell>
          <cell r="CJ564">
            <v>0</v>
          </cell>
          <cell r="CK564" t="str">
            <v>CN CẦN THƠ</v>
          </cell>
          <cell r="CM564">
            <v>0</v>
          </cell>
          <cell r="CN564">
            <v>0</v>
          </cell>
          <cell r="CO564">
            <v>184</v>
          </cell>
          <cell r="CP564">
            <v>0</v>
          </cell>
        </row>
        <row r="565">
          <cell r="F565" t="str">
            <v>OT</v>
          </cell>
          <cell r="AT565">
            <v>0</v>
          </cell>
          <cell r="AV565" t="e">
            <v>#REF!</v>
          </cell>
          <cell r="AW565">
            <v>0</v>
          </cell>
          <cell r="CK565" t="e">
            <v>#N/A</v>
          </cell>
        </row>
        <row r="566">
          <cell r="B566" t="str">
            <v>EQQ102556</v>
          </cell>
          <cell r="C566" t="str">
            <v>NGUYỄN HOÀN MẪN</v>
          </cell>
          <cell r="D566" t="str">
            <v>Partime</v>
          </cell>
          <cell r="E566" t="str">
            <v>NHÂN VIÊN PHỤC VỤ</v>
          </cell>
          <cell r="F566" t="str">
            <v>Giờ LV</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t="e">
            <v>#REF!</v>
          </cell>
          <cell r="AW566">
            <v>0</v>
          </cell>
          <cell r="BZ566">
            <v>0</v>
          </cell>
          <cell r="CA566">
            <v>0</v>
          </cell>
          <cell r="CE566">
            <v>0</v>
          </cell>
          <cell r="CF566">
            <v>0</v>
          </cell>
          <cell r="CG566" t="b">
            <v>1</v>
          </cell>
          <cell r="CH566">
            <v>0</v>
          </cell>
          <cell r="CI566">
            <v>0</v>
          </cell>
          <cell r="CJ566">
            <v>0</v>
          </cell>
          <cell r="CK566" t="str">
            <v>CN CẦN THƠ</v>
          </cell>
          <cell r="CM566" t="e">
            <v>#N/A</v>
          </cell>
          <cell r="CN566" t="e">
            <v>#N/A</v>
          </cell>
          <cell r="CO566" t="e">
            <v>#N/A</v>
          </cell>
          <cell r="CP566" t="e">
            <v>#N/A</v>
          </cell>
        </row>
        <row r="567">
          <cell r="F567" t="str">
            <v>OT</v>
          </cell>
          <cell r="AT567">
            <v>0</v>
          </cell>
          <cell r="AV567" t="e">
            <v>#REF!</v>
          </cell>
          <cell r="AW567">
            <v>0</v>
          </cell>
          <cell r="CK567" t="e">
            <v>#N/A</v>
          </cell>
        </row>
        <row r="568">
          <cell r="B568" t="str">
            <v>EQQ102557</v>
          </cell>
          <cell r="C568" t="str">
            <v>DƯƠNG HUỲNH ĐỨC HÒA</v>
          </cell>
          <cell r="D568" t="str">
            <v>Partime</v>
          </cell>
          <cell r="E568" t="str">
            <v>NHÂN VIÊN PHỤC VỤ</v>
          </cell>
          <cell r="F568" t="str">
            <v>Giờ LV</v>
          </cell>
          <cell r="G568">
            <v>8</v>
          </cell>
          <cell r="H568">
            <v>8</v>
          </cell>
          <cell r="I568">
            <v>8</v>
          </cell>
          <cell r="J568">
            <v>8</v>
          </cell>
          <cell r="K568">
            <v>8</v>
          </cell>
          <cell r="L568">
            <v>8</v>
          </cell>
          <cell r="M568" t="str">
            <v>off</v>
          </cell>
          <cell r="N568">
            <v>8</v>
          </cell>
          <cell r="O568">
            <v>8</v>
          </cell>
          <cell r="P568">
            <v>8</v>
          </cell>
          <cell r="Q568">
            <v>8</v>
          </cell>
          <cell r="R568">
            <v>8</v>
          </cell>
          <cell r="S568">
            <v>8</v>
          </cell>
          <cell r="T568" t="str">
            <v>off</v>
          </cell>
          <cell r="U568">
            <v>8</v>
          </cell>
          <cell r="V568">
            <v>8</v>
          </cell>
          <cell r="W568">
            <v>8</v>
          </cell>
          <cell r="X568">
            <v>8</v>
          </cell>
          <cell r="Y568">
            <v>8</v>
          </cell>
          <cell r="Z568">
            <v>8</v>
          </cell>
          <cell r="AA568" t="str">
            <v>off</v>
          </cell>
          <cell r="AB568">
            <v>8</v>
          </cell>
          <cell r="AC568">
            <v>8</v>
          </cell>
          <cell r="AD568">
            <v>8</v>
          </cell>
          <cell r="AE568">
            <v>8</v>
          </cell>
          <cell r="AF568">
            <v>8</v>
          </cell>
          <cell r="AG568">
            <v>8</v>
          </cell>
          <cell r="AH568" t="str">
            <v>off</v>
          </cell>
          <cell r="AI568">
            <v>8</v>
          </cell>
          <cell r="AJ568">
            <v>8</v>
          </cell>
          <cell r="AK568">
            <v>26</v>
          </cell>
          <cell r="AL568">
            <v>0</v>
          </cell>
          <cell r="AM568">
            <v>4</v>
          </cell>
          <cell r="AN568">
            <v>0</v>
          </cell>
          <cell r="AO568">
            <v>0</v>
          </cell>
          <cell r="AP568">
            <v>0</v>
          </cell>
          <cell r="AQ568">
            <v>0</v>
          </cell>
          <cell r="AR568">
            <v>0</v>
          </cell>
          <cell r="AS568">
            <v>0</v>
          </cell>
          <cell r="AT568">
            <v>0</v>
          </cell>
          <cell r="AU568">
            <v>26</v>
          </cell>
          <cell r="AV568" t="e">
            <v>#REF!</v>
          </cell>
          <cell r="AW568">
            <v>0</v>
          </cell>
          <cell r="BZ568">
            <v>0</v>
          </cell>
          <cell r="CA568">
            <v>0</v>
          </cell>
          <cell r="CE568">
            <v>0</v>
          </cell>
          <cell r="CF568">
            <v>26</v>
          </cell>
          <cell r="CG568" t="b">
            <v>1</v>
          </cell>
          <cell r="CH568">
            <v>0</v>
          </cell>
          <cell r="CI568">
            <v>208</v>
          </cell>
          <cell r="CJ568">
            <v>0</v>
          </cell>
          <cell r="CK568" t="str">
            <v>CN CẦN THƠ</v>
          </cell>
          <cell r="CM568">
            <v>0</v>
          </cell>
          <cell r="CN568">
            <v>0</v>
          </cell>
          <cell r="CO568">
            <v>208</v>
          </cell>
          <cell r="CP568">
            <v>0</v>
          </cell>
        </row>
        <row r="569">
          <cell r="F569" t="str">
            <v>OT</v>
          </cell>
          <cell r="AT569">
            <v>0</v>
          </cell>
          <cell r="AV569" t="e">
            <v>#REF!</v>
          </cell>
          <cell r="AW569">
            <v>0</v>
          </cell>
          <cell r="CK569" t="e">
            <v>#N/A</v>
          </cell>
        </row>
        <row r="570">
          <cell r="B570" t="str">
            <v>EQQ102559</v>
          </cell>
          <cell r="C570" t="str">
            <v>TRẦN THỊ THÚY AN</v>
          </cell>
          <cell r="D570" t="str">
            <v>Partime</v>
          </cell>
          <cell r="E570" t="str">
            <v>NHÂN VIÊN PHỤC VỤ</v>
          </cell>
          <cell r="F570" t="str">
            <v>Giờ LV</v>
          </cell>
          <cell r="G570">
            <v>8</v>
          </cell>
          <cell r="H570" t="str">
            <v>off</v>
          </cell>
          <cell r="I570">
            <v>8</v>
          </cell>
          <cell r="J570">
            <v>8</v>
          </cell>
          <cell r="K570">
            <v>8</v>
          </cell>
          <cell r="L570">
            <v>8</v>
          </cell>
          <cell r="M570">
            <v>8</v>
          </cell>
          <cell r="N570">
            <v>8</v>
          </cell>
          <cell r="O570" t="str">
            <v>off</v>
          </cell>
          <cell r="P570">
            <v>8</v>
          </cell>
          <cell r="Q570">
            <v>8</v>
          </cell>
          <cell r="R570">
            <v>8</v>
          </cell>
          <cell r="S570">
            <v>8</v>
          </cell>
          <cell r="T570">
            <v>8</v>
          </cell>
          <cell r="U570">
            <v>8</v>
          </cell>
          <cell r="V570" t="str">
            <v>off</v>
          </cell>
          <cell r="W570">
            <v>8</v>
          </cell>
          <cell r="X570">
            <v>8</v>
          </cell>
          <cell r="Y570">
            <v>8</v>
          </cell>
          <cell r="Z570">
            <v>8</v>
          </cell>
          <cell r="AA570">
            <v>8</v>
          </cell>
          <cell r="AB570">
            <v>8</v>
          </cell>
          <cell r="AC570" t="str">
            <v>off</v>
          </cell>
          <cell r="AD570">
            <v>8</v>
          </cell>
          <cell r="AE570">
            <v>8</v>
          </cell>
          <cell r="AF570">
            <v>8</v>
          </cell>
          <cell r="AG570">
            <v>8</v>
          </cell>
          <cell r="AH570">
            <v>8</v>
          </cell>
          <cell r="AI570">
            <v>8</v>
          </cell>
          <cell r="AJ570" t="str">
            <v>off</v>
          </cell>
          <cell r="AK570">
            <v>25</v>
          </cell>
          <cell r="AL570">
            <v>0</v>
          </cell>
          <cell r="AM570">
            <v>5</v>
          </cell>
          <cell r="AN570">
            <v>0</v>
          </cell>
          <cell r="AO570">
            <v>0</v>
          </cell>
          <cell r="AP570">
            <v>0</v>
          </cell>
          <cell r="AQ570">
            <v>0</v>
          </cell>
          <cell r="AR570">
            <v>0</v>
          </cell>
          <cell r="AS570">
            <v>0</v>
          </cell>
          <cell r="AT570">
            <v>0</v>
          </cell>
          <cell r="AU570">
            <v>25</v>
          </cell>
          <cell r="AV570" t="e">
            <v>#REF!</v>
          </cell>
          <cell r="AW570">
            <v>0</v>
          </cell>
          <cell r="BZ570">
            <v>0</v>
          </cell>
          <cell r="CA570">
            <v>0</v>
          </cell>
          <cell r="CE570">
            <v>0</v>
          </cell>
          <cell r="CF570">
            <v>25</v>
          </cell>
          <cell r="CG570" t="b">
            <v>1</v>
          </cell>
          <cell r="CH570">
            <v>0</v>
          </cell>
          <cell r="CI570">
            <v>200</v>
          </cell>
          <cell r="CJ570">
            <v>0</v>
          </cell>
          <cell r="CK570" t="str">
            <v>CN CẦN THƠ</v>
          </cell>
          <cell r="CM570">
            <v>0</v>
          </cell>
          <cell r="CN570">
            <v>0</v>
          </cell>
          <cell r="CO570">
            <v>200</v>
          </cell>
          <cell r="CP570">
            <v>0</v>
          </cell>
        </row>
        <row r="571">
          <cell r="F571" t="str">
            <v>OT</v>
          </cell>
          <cell r="AT571">
            <v>0</v>
          </cell>
          <cell r="AV571" t="e">
            <v>#REF!</v>
          </cell>
          <cell r="AW571">
            <v>0</v>
          </cell>
          <cell r="CK571" t="e">
            <v>#N/A</v>
          </cell>
        </row>
        <row r="572">
          <cell r="B572" t="str">
            <v>EQQ102560</v>
          </cell>
          <cell r="C572" t="str">
            <v>TRẦN HOÀI TÂM</v>
          </cell>
          <cell r="D572" t="str">
            <v>Partime</v>
          </cell>
          <cell r="E572" t="str">
            <v>NHÂN VIÊN PHỤC VỤ</v>
          </cell>
          <cell r="F572" t="str">
            <v>Giờ LV</v>
          </cell>
          <cell r="G572">
            <v>6</v>
          </cell>
          <cell r="H572">
            <v>6</v>
          </cell>
          <cell r="I572" t="str">
            <v>off</v>
          </cell>
          <cell r="J572">
            <v>6</v>
          </cell>
          <cell r="K572">
            <v>6</v>
          </cell>
          <cell r="L572">
            <v>6</v>
          </cell>
          <cell r="M572">
            <v>6</v>
          </cell>
          <cell r="N572">
            <v>6</v>
          </cell>
          <cell r="O572">
            <v>6</v>
          </cell>
          <cell r="P572" t="str">
            <v>off</v>
          </cell>
          <cell r="Q572">
            <v>10</v>
          </cell>
          <cell r="R572">
            <v>6</v>
          </cell>
          <cell r="S572">
            <v>6</v>
          </cell>
          <cell r="T572">
            <v>6</v>
          </cell>
          <cell r="U572">
            <v>6</v>
          </cell>
          <cell r="V572">
            <v>8</v>
          </cell>
          <cell r="W572" t="str">
            <v>off</v>
          </cell>
          <cell r="X572">
            <v>6</v>
          </cell>
          <cell r="Y572">
            <v>6</v>
          </cell>
          <cell r="Z572" t="str">
            <v>off</v>
          </cell>
          <cell r="AA572" t="str">
            <v>off</v>
          </cell>
          <cell r="AB572" t="str">
            <v>off</v>
          </cell>
          <cell r="AC572" t="str">
            <v>off</v>
          </cell>
          <cell r="AD572" t="str">
            <v>off</v>
          </cell>
          <cell r="AE572" t="str">
            <v>off</v>
          </cell>
          <cell r="AF572" t="str">
            <v>off</v>
          </cell>
          <cell r="AG572">
            <v>6</v>
          </cell>
          <cell r="AH572" t="str">
            <v>off</v>
          </cell>
          <cell r="AI572">
            <v>6</v>
          </cell>
          <cell r="AJ572">
            <v>6</v>
          </cell>
          <cell r="AK572">
            <v>15</v>
          </cell>
          <cell r="AL572">
            <v>0</v>
          </cell>
          <cell r="AM572">
            <v>11</v>
          </cell>
          <cell r="AN572">
            <v>0</v>
          </cell>
          <cell r="AO572">
            <v>0</v>
          </cell>
          <cell r="AP572">
            <v>0</v>
          </cell>
          <cell r="AQ572">
            <v>0</v>
          </cell>
          <cell r="AR572">
            <v>0</v>
          </cell>
          <cell r="AS572">
            <v>0</v>
          </cell>
          <cell r="AT572">
            <v>0</v>
          </cell>
          <cell r="AU572">
            <v>15</v>
          </cell>
          <cell r="AV572" t="e">
            <v>#REF!</v>
          </cell>
          <cell r="AW572">
            <v>0</v>
          </cell>
          <cell r="BZ572">
            <v>0</v>
          </cell>
          <cell r="CA572">
            <v>0</v>
          </cell>
          <cell r="CE572">
            <v>0</v>
          </cell>
          <cell r="CF572">
            <v>15</v>
          </cell>
          <cell r="CG572" t="b">
            <v>1</v>
          </cell>
          <cell r="CH572">
            <v>0</v>
          </cell>
          <cell r="CI572">
            <v>120</v>
          </cell>
          <cell r="CJ572">
            <v>0</v>
          </cell>
          <cell r="CK572" t="str">
            <v>CN CẦN THƠ</v>
          </cell>
          <cell r="CM572">
            <v>0</v>
          </cell>
          <cell r="CN572">
            <v>0</v>
          </cell>
          <cell r="CO572">
            <v>120</v>
          </cell>
          <cell r="CP572">
            <v>0</v>
          </cell>
        </row>
        <row r="573">
          <cell r="F573" t="str">
            <v>OT</v>
          </cell>
          <cell r="AT573">
            <v>0</v>
          </cell>
          <cell r="AV573" t="e">
            <v>#REF!</v>
          </cell>
          <cell r="AW573">
            <v>0</v>
          </cell>
          <cell r="CK573" t="e">
            <v>#N/A</v>
          </cell>
        </row>
        <row r="574">
          <cell r="B574" t="str">
            <v>EQQ102561</v>
          </cell>
          <cell r="C574" t="str">
            <v>LÊ PHƯỚC HIỀN</v>
          </cell>
          <cell r="D574" t="str">
            <v>Partime</v>
          </cell>
          <cell r="E574" t="str">
            <v>NHÂN VIÊN PHỤC VỤ</v>
          </cell>
          <cell r="F574" t="str">
            <v>Giờ LV</v>
          </cell>
          <cell r="G574">
            <v>8</v>
          </cell>
          <cell r="H574" t="str">
            <v>off</v>
          </cell>
          <cell r="I574">
            <v>8</v>
          </cell>
          <cell r="J574">
            <v>8</v>
          </cell>
          <cell r="K574">
            <v>8</v>
          </cell>
          <cell r="L574">
            <v>8</v>
          </cell>
          <cell r="M574">
            <v>8</v>
          </cell>
          <cell r="N574">
            <v>8</v>
          </cell>
          <cell r="O574" t="str">
            <v>off</v>
          </cell>
          <cell r="P574">
            <v>8</v>
          </cell>
          <cell r="Q574">
            <v>8</v>
          </cell>
          <cell r="R574">
            <v>8</v>
          </cell>
          <cell r="S574">
            <v>8</v>
          </cell>
          <cell r="T574">
            <v>8</v>
          </cell>
          <cell r="U574">
            <v>8</v>
          </cell>
          <cell r="V574" t="str">
            <v xml:space="preserve">off </v>
          </cell>
          <cell r="W574">
            <v>8</v>
          </cell>
          <cell r="X574">
            <v>8</v>
          </cell>
          <cell r="Y574">
            <v>10</v>
          </cell>
          <cell r="Z574">
            <v>10</v>
          </cell>
          <cell r="AA574">
            <v>8</v>
          </cell>
          <cell r="AB574">
            <v>8</v>
          </cell>
          <cell r="AC574">
            <v>8</v>
          </cell>
          <cell r="AD574" t="str">
            <v>off</v>
          </cell>
          <cell r="AE574">
            <v>8</v>
          </cell>
          <cell r="AF574">
            <v>8</v>
          </cell>
          <cell r="AG574">
            <v>8</v>
          </cell>
          <cell r="AH574">
            <v>8</v>
          </cell>
          <cell r="AI574">
            <v>8</v>
          </cell>
          <cell r="AJ574" t="str">
            <v>off</v>
          </cell>
          <cell r="AK574">
            <v>25.5</v>
          </cell>
          <cell r="AL574">
            <v>0</v>
          </cell>
          <cell r="AM574">
            <v>4</v>
          </cell>
          <cell r="AN574">
            <v>0</v>
          </cell>
          <cell r="AO574">
            <v>0</v>
          </cell>
          <cell r="AP574">
            <v>0</v>
          </cell>
          <cell r="AQ574">
            <v>0</v>
          </cell>
          <cell r="AR574">
            <v>0</v>
          </cell>
          <cell r="AS574">
            <v>0</v>
          </cell>
          <cell r="AT574">
            <v>0</v>
          </cell>
          <cell r="AU574">
            <v>25.5</v>
          </cell>
          <cell r="AV574" t="e">
            <v>#REF!</v>
          </cell>
          <cell r="AW574">
            <v>0</v>
          </cell>
          <cell r="BZ574">
            <v>0</v>
          </cell>
          <cell r="CA574">
            <v>0</v>
          </cell>
          <cell r="CE574">
            <v>0</v>
          </cell>
          <cell r="CF574">
            <v>25.5</v>
          </cell>
          <cell r="CG574" t="b">
            <v>1</v>
          </cell>
          <cell r="CH574">
            <v>0</v>
          </cell>
          <cell r="CI574">
            <v>204</v>
          </cell>
          <cell r="CJ574">
            <v>0</v>
          </cell>
          <cell r="CK574" t="str">
            <v>CN CẦN THƠ</v>
          </cell>
          <cell r="CM574">
            <v>0</v>
          </cell>
          <cell r="CN574">
            <v>0</v>
          </cell>
          <cell r="CO574">
            <v>204</v>
          </cell>
          <cell r="CP574">
            <v>0</v>
          </cell>
        </row>
        <row r="575">
          <cell r="F575" t="str">
            <v>OT</v>
          </cell>
          <cell r="AT575">
            <v>0</v>
          </cell>
          <cell r="AV575" t="e">
            <v>#REF!</v>
          </cell>
          <cell r="AW575">
            <v>0</v>
          </cell>
          <cell r="CK575" t="e">
            <v>#N/A</v>
          </cell>
        </row>
        <row r="576">
          <cell r="B576" t="str">
            <v>EQQ102562</v>
          </cell>
          <cell r="C576" t="str">
            <v>NGUYỄN THỊ HUỲNH LÊ</v>
          </cell>
          <cell r="D576" t="str">
            <v>Partime</v>
          </cell>
          <cell r="E576" t="str">
            <v>NHÂN VIÊN PHỤC VỤ</v>
          </cell>
          <cell r="F576" t="str">
            <v>Giờ LV</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t="e">
            <v>#REF!</v>
          </cell>
          <cell r="AW576">
            <v>0</v>
          </cell>
          <cell r="BZ576">
            <v>0</v>
          </cell>
          <cell r="CA576">
            <v>0</v>
          </cell>
          <cell r="CE576">
            <v>0</v>
          </cell>
          <cell r="CF576">
            <v>0</v>
          </cell>
          <cell r="CG576" t="b">
            <v>1</v>
          </cell>
          <cell r="CH576">
            <v>0</v>
          </cell>
          <cell r="CI576">
            <v>0</v>
          </cell>
          <cell r="CJ576">
            <v>0</v>
          </cell>
          <cell r="CK576" t="str">
            <v>CN CẦN THƠ</v>
          </cell>
          <cell r="CM576" t="e">
            <v>#N/A</v>
          </cell>
          <cell r="CN576" t="e">
            <v>#N/A</v>
          </cell>
          <cell r="CO576" t="e">
            <v>#N/A</v>
          </cell>
          <cell r="CP576" t="e">
            <v>#N/A</v>
          </cell>
        </row>
        <row r="577">
          <cell r="F577" t="str">
            <v>OT</v>
          </cell>
          <cell r="AT577">
            <v>0</v>
          </cell>
          <cell r="AV577" t="e">
            <v>#REF!</v>
          </cell>
          <cell r="AW577">
            <v>0</v>
          </cell>
          <cell r="CK577" t="e">
            <v>#N/A</v>
          </cell>
        </row>
        <row r="578">
          <cell r="B578" t="str">
            <v>EQQ102563</v>
          </cell>
          <cell r="C578" t="str">
            <v>PHẠM PHƯƠNG VY</v>
          </cell>
          <cell r="D578" t="str">
            <v>Partime</v>
          </cell>
          <cell r="E578" t="str">
            <v>NHÂN VIÊN PHỤC VỤ</v>
          </cell>
          <cell r="F578" t="str">
            <v>Giờ LV</v>
          </cell>
          <cell r="G578">
            <v>6</v>
          </cell>
          <cell r="H578" t="str">
            <v>off</v>
          </cell>
          <cell r="I578">
            <v>6</v>
          </cell>
          <cell r="J578">
            <v>6</v>
          </cell>
          <cell r="K578">
            <v>6</v>
          </cell>
          <cell r="L578">
            <v>6</v>
          </cell>
          <cell r="M578">
            <v>6</v>
          </cell>
          <cell r="N578">
            <v>6</v>
          </cell>
          <cell r="O578" t="str">
            <v>off</v>
          </cell>
          <cell r="P578">
            <v>6</v>
          </cell>
          <cell r="Q578">
            <v>6</v>
          </cell>
          <cell r="R578">
            <v>6</v>
          </cell>
          <cell r="S578">
            <v>6</v>
          </cell>
          <cell r="T578">
            <v>6</v>
          </cell>
          <cell r="U578">
            <v>6</v>
          </cell>
          <cell r="V578" t="str">
            <v>off</v>
          </cell>
          <cell r="W578">
            <v>6</v>
          </cell>
          <cell r="X578">
            <v>6</v>
          </cell>
          <cell r="Y578">
            <v>6</v>
          </cell>
          <cell r="Z578">
            <v>5</v>
          </cell>
          <cell r="AA578" t="str">
            <v>off</v>
          </cell>
          <cell r="AB578">
            <v>6</v>
          </cell>
          <cell r="AC578">
            <v>6</v>
          </cell>
          <cell r="AD578">
            <v>6</v>
          </cell>
          <cell r="AE578">
            <v>6</v>
          </cell>
          <cell r="AF578">
            <v>6</v>
          </cell>
          <cell r="AG578">
            <v>6</v>
          </cell>
          <cell r="AH578" t="str">
            <v>off</v>
          </cell>
          <cell r="AI578">
            <v>6</v>
          </cell>
          <cell r="AJ578">
            <v>6</v>
          </cell>
          <cell r="AK578">
            <v>18.625</v>
          </cell>
          <cell r="AL578">
            <v>0</v>
          </cell>
          <cell r="AM578">
            <v>5</v>
          </cell>
          <cell r="AN578">
            <v>0</v>
          </cell>
          <cell r="AO578">
            <v>0</v>
          </cell>
          <cell r="AP578">
            <v>0</v>
          </cell>
          <cell r="AQ578">
            <v>0</v>
          </cell>
          <cell r="AR578">
            <v>0</v>
          </cell>
          <cell r="AS578">
            <v>0</v>
          </cell>
          <cell r="AT578">
            <v>0</v>
          </cell>
          <cell r="AU578">
            <v>18.625</v>
          </cell>
          <cell r="AV578" t="e">
            <v>#REF!</v>
          </cell>
          <cell r="AW578">
            <v>0</v>
          </cell>
          <cell r="BZ578">
            <v>0</v>
          </cell>
          <cell r="CA578">
            <v>0</v>
          </cell>
          <cell r="CE578">
            <v>0</v>
          </cell>
          <cell r="CF578">
            <v>18.625</v>
          </cell>
          <cell r="CG578" t="b">
            <v>1</v>
          </cell>
          <cell r="CH578">
            <v>0</v>
          </cell>
          <cell r="CI578">
            <v>149</v>
          </cell>
          <cell r="CJ578">
            <v>0</v>
          </cell>
          <cell r="CK578" t="str">
            <v>CN CẦN THƠ</v>
          </cell>
          <cell r="CM578">
            <v>0</v>
          </cell>
          <cell r="CN578">
            <v>0</v>
          </cell>
          <cell r="CO578">
            <v>149</v>
          </cell>
          <cell r="CP578">
            <v>0</v>
          </cell>
        </row>
        <row r="579">
          <cell r="F579" t="str">
            <v>OT</v>
          </cell>
          <cell r="AT579">
            <v>0</v>
          </cell>
          <cell r="AV579" t="e">
            <v>#REF!</v>
          </cell>
          <cell r="AW579">
            <v>0</v>
          </cell>
          <cell r="CK579" t="e">
            <v>#N/A</v>
          </cell>
        </row>
        <row r="580">
          <cell r="B580" t="str">
            <v>EQQ102565</v>
          </cell>
          <cell r="C580" t="str">
            <v>BÙI QUỐC PHONG</v>
          </cell>
          <cell r="D580" t="str">
            <v>Partime</v>
          </cell>
          <cell r="E580" t="str">
            <v>NHÂN VIÊN PHA CHẾ</v>
          </cell>
          <cell r="F580" t="str">
            <v>Giờ LV</v>
          </cell>
          <cell r="G580">
            <v>8</v>
          </cell>
          <cell r="H580">
            <v>8</v>
          </cell>
          <cell r="I580" t="str">
            <v>off</v>
          </cell>
          <cell r="J580">
            <v>8</v>
          </cell>
          <cell r="K580">
            <v>8</v>
          </cell>
          <cell r="L580" t="str">
            <v>off</v>
          </cell>
          <cell r="M580">
            <v>8</v>
          </cell>
          <cell r="N580">
            <v>8</v>
          </cell>
          <cell r="O580">
            <v>8</v>
          </cell>
          <cell r="P580">
            <v>8</v>
          </cell>
          <cell r="Q580">
            <v>8</v>
          </cell>
          <cell r="R580">
            <v>8</v>
          </cell>
          <cell r="S580">
            <v>8</v>
          </cell>
          <cell r="T580">
            <v>8</v>
          </cell>
          <cell r="U580">
            <v>8</v>
          </cell>
          <cell r="V580" t="str">
            <v>off</v>
          </cell>
          <cell r="W580">
            <v>8</v>
          </cell>
          <cell r="X580">
            <v>8</v>
          </cell>
          <cell r="Y580">
            <v>8</v>
          </cell>
          <cell r="Z580">
            <v>8</v>
          </cell>
          <cell r="AA580" t="str">
            <v>off</v>
          </cell>
          <cell r="AB580">
            <v>8</v>
          </cell>
          <cell r="AC580">
            <v>8</v>
          </cell>
          <cell r="AD580">
            <v>8</v>
          </cell>
          <cell r="AE580">
            <v>8</v>
          </cell>
          <cell r="AF580">
            <v>8</v>
          </cell>
          <cell r="AG580">
            <v>8</v>
          </cell>
          <cell r="AH580" t="str">
            <v>off</v>
          </cell>
          <cell r="AI580">
            <v>8</v>
          </cell>
          <cell r="AJ580">
            <v>8</v>
          </cell>
          <cell r="AK580">
            <v>25</v>
          </cell>
          <cell r="AL580">
            <v>0</v>
          </cell>
          <cell r="AM580">
            <v>5</v>
          </cell>
          <cell r="AN580">
            <v>0</v>
          </cell>
          <cell r="AO580">
            <v>0</v>
          </cell>
          <cell r="AP580">
            <v>0</v>
          </cell>
          <cell r="AQ580">
            <v>0</v>
          </cell>
          <cell r="AR580">
            <v>0</v>
          </cell>
          <cell r="AS580">
            <v>0</v>
          </cell>
          <cell r="AT580">
            <v>0</v>
          </cell>
          <cell r="AU580">
            <v>25</v>
          </cell>
          <cell r="AV580" t="e">
            <v>#REF!</v>
          </cell>
          <cell r="AW580">
            <v>0</v>
          </cell>
          <cell r="BZ580">
            <v>0</v>
          </cell>
          <cell r="CA580">
            <v>0</v>
          </cell>
          <cell r="CE580">
            <v>0</v>
          </cell>
          <cell r="CF580">
            <v>25</v>
          </cell>
          <cell r="CG580" t="b">
            <v>1</v>
          </cell>
          <cell r="CH580">
            <v>0</v>
          </cell>
          <cell r="CI580">
            <v>200</v>
          </cell>
          <cell r="CJ580">
            <v>0</v>
          </cell>
          <cell r="CK580" t="str">
            <v>CN CẦN THƠ</v>
          </cell>
          <cell r="CM580">
            <v>0</v>
          </cell>
          <cell r="CN580">
            <v>0</v>
          </cell>
          <cell r="CO580">
            <v>200</v>
          </cell>
          <cell r="CP580">
            <v>0</v>
          </cell>
        </row>
        <row r="581">
          <cell r="F581" t="str">
            <v>OT</v>
          </cell>
          <cell r="AT581">
            <v>0</v>
          </cell>
          <cell r="AV581" t="e">
            <v>#REF!</v>
          </cell>
          <cell r="AW581">
            <v>0</v>
          </cell>
          <cell r="CK581" t="e">
            <v>#N/A</v>
          </cell>
        </row>
        <row r="582">
          <cell r="B582" t="str">
            <v>EQQ102567</v>
          </cell>
          <cell r="C582" t="str">
            <v>HỒ NGỌC HIỂN</v>
          </cell>
          <cell r="D582" t="str">
            <v>Partime</v>
          </cell>
          <cell r="E582" t="str">
            <v>NHÂN VIÊN PHA CHẾ</v>
          </cell>
          <cell r="F582" t="str">
            <v>Giờ LV</v>
          </cell>
          <cell r="G582" t="str">
            <v>off</v>
          </cell>
          <cell r="H582">
            <v>12</v>
          </cell>
          <cell r="I582">
            <v>8</v>
          </cell>
          <cell r="J582">
            <v>8</v>
          </cell>
          <cell r="K582">
            <v>8</v>
          </cell>
          <cell r="L582" t="str">
            <v>off</v>
          </cell>
          <cell r="M582">
            <v>12</v>
          </cell>
          <cell r="N582">
            <v>8</v>
          </cell>
          <cell r="O582">
            <v>8</v>
          </cell>
          <cell r="P582">
            <v>8</v>
          </cell>
          <cell r="Q582">
            <v>8</v>
          </cell>
          <cell r="R582">
            <v>10</v>
          </cell>
          <cell r="S582" t="str">
            <v>off</v>
          </cell>
          <cell r="T582">
            <v>9</v>
          </cell>
          <cell r="U582">
            <v>9</v>
          </cell>
          <cell r="V582">
            <v>9</v>
          </cell>
          <cell r="W582">
            <v>9</v>
          </cell>
          <cell r="X582">
            <v>9</v>
          </cell>
          <cell r="Y582">
            <v>9</v>
          </cell>
          <cell r="Z582">
            <v>8</v>
          </cell>
          <cell r="AA582">
            <v>8</v>
          </cell>
          <cell r="AB582">
            <v>8</v>
          </cell>
          <cell r="AC582">
            <v>8</v>
          </cell>
          <cell r="AD582">
            <v>8</v>
          </cell>
          <cell r="AE582">
            <v>8</v>
          </cell>
          <cell r="AF582">
            <v>8</v>
          </cell>
          <cell r="AG582" t="str">
            <v>off</v>
          </cell>
          <cell r="AH582">
            <v>8</v>
          </cell>
          <cell r="AI582">
            <v>8</v>
          </cell>
          <cell r="AJ582">
            <v>8</v>
          </cell>
          <cell r="AK582">
            <v>28</v>
          </cell>
          <cell r="AL582">
            <v>0</v>
          </cell>
          <cell r="AM582">
            <v>4</v>
          </cell>
          <cell r="AN582">
            <v>0</v>
          </cell>
          <cell r="AO582">
            <v>0</v>
          </cell>
          <cell r="AP582">
            <v>0</v>
          </cell>
          <cell r="AQ582">
            <v>0</v>
          </cell>
          <cell r="AR582">
            <v>0</v>
          </cell>
          <cell r="AS582">
            <v>0</v>
          </cell>
          <cell r="AT582">
            <v>0</v>
          </cell>
          <cell r="AU582">
            <v>28</v>
          </cell>
          <cell r="AV582" t="e">
            <v>#REF!</v>
          </cell>
          <cell r="AW582">
            <v>0</v>
          </cell>
          <cell r="BZ582">
            <v>0</v>
          </cell>
          <cell r="CA582">
            <v>0</v>
          </cell>
          <cell r="CE582">
            <v>0</v>
          </cell>
          <cell r="CF582">
            <v>28</v>
          </cell>
          <cell r="CG582" t="b">
            <v>1</v>
          </cell>
          <cell r="CH582">
            <v>0</v>
          </cell>
          <cell r="CI582">
            <v>224</v>
          </cell>
          <cell r="CJ582">
            <v>0</v>
          </cell>
          <cell r="CK582" t="str">
            <v>CN CẦN THƠ</v>
          </cell>
          <cell r="CM582">
            <v>0</v>
          </cell>
          <cell r="CN582">
            <v>0</v>
          </cell>
          <cell r="CO582">
            <v>224</v>
          </cell>
          <cell r="CP582">
            <v>0</v>
          </cell>
        </row>
        <row r="583">
          <cell r="F583" t="str">
            <v>OT</v>
          </cell>
          <cell r="AT583">
            <v>0</v>
          </cell>
          <cell r="AV583" t="e">
            <v>#REF!</v>
          </cell>
          <cell r="AW583">
            <v>0</v>
          </cell>
          <cell r="CK583" t="e">
            <v>#N/A</v>
          </cell>
        </row>
        <row r="584">
          <cell r="B584" t="str">
            <v>EQQ102583</v>
          </cell>
          <cell r="C584" t="str">
            <v>HUỲNH NGỌC LOAN THẢO</v>
          </cell>
          <cell r="D584" t="str">
            <v>Fulltime</v>
          </cell>
          <cell r="E584" t="str">
            <v>NHÂN VIÊN BẾP</v>
          </cell>
          <cell r="F584" t="str">
            <v>Giờ LV</v>
          </cell>
          <cell r="G584">
            <v>8</v>
          </cell>
          <cell r="H584">
            <v>8</v>
          </cell>
          <cell r="I584">
            <v>8</v>
          </cell>
          <cell r="J584">
            <v>8</v>
          </cell>
          <cell r="K584">
            <v>8</v>
          </cell>
          <cell r="L584">
            <v>8</v>
          </cell>
          <cell r="M584">
            <v>8</v>
          </cell>
          <cell r="N584" t="str">
            <v>off</v>
          </cell>
          <cell r="O584">
            <v>8</v>
          </cell>
          <cell r="P584">
            <v>8</v>
          </cell>
          <cell r="Q584">
            <v>8</v>
          </cell>
          <cell r="R584">
            <v>8</v>
          </cell>
          <cell r="S584">
            <v>8</v>
          </cell>
          <cell r="T584">
            <v>8</v>
          </cell>
          <cell r="U584" t="str">
            <v>off</v>
          </cell>
          <cell r="V584">
            <v>8</v>
          </cell>
          <cell r="W584">
            <v>8</v>
          </cell>
          <cell r="X584">
            <v>8</v>
          </cell>
          <cell r="Y584">
            <v>8</v>
          </cell>
          <cell r="Z584">
            <v>8</v>
          </cell>
          <cell r="AA584">
            <v>8</v>
          </cell>
          <cell r="AB584" t="str">
            <v>off</v>
          </cell>
          <cell r="AC584">
            <v>8</v>
          </cell>
          <cell r="AD584">
            <v>8</v>
          </cell>
          <cell r="AE584">
            <v>8</v>
          </cell>
          <cell r="AF584">
            <v>8</v>
          </cell>
          <cell r="AG584">
            <v>8</v>
          </cell>
          <cell r="AH584">
            <v>8</v>
          </cell>
          <cell r="AI584" t="str">
            <v>off</v>
          </cell>
          <cell r="AJ584">
            <v>8</v>
          </cell>
          <cell r="AK584">
            <v>26</v>
          </cell>
          <cell r="AL584">
            <v>0</v>
          </cell>
          <cell r="AM584">
            <v>4</v>
          </cell>
          <cell r="AN584">
            <v>0</v>
          </cell>
          <cell r="AO584">
            <v>0</v>
          </cell>
          <cell r="AP584">
            <v>0</v>
          </cell>
          <cell r="AQ584">
            <v>0</v>
          </cell>
          <cell r="AR584">
            <v>0</v>
          </cell>
          <cell r="AS584">
            <v>0</v>
          </cell>
          <cell r="AT584">
            <v>0</v>
          </cell>
          <cell r="AU584">
            <v>26</v>
          </cell>
          <cell r="AV584" t="e">
            <v>#REF!</v>
          </cell>
          <cell r="AW584">
            <v>0</v>
          </cell>
          <cell r="BZ584">
            <v>26</v>
          </cell>
          <cell r="CA584">
            <v>0</v>
          </cell>
          <cell r="CE584">
            <v>0</v>
          </cell>
          <cell r="CF584">
            <v>26</v>
          </cell>
          <cell r="CG584" t="b">
            <v>1</v>
          </cell>
          <cell r="CH584">
            <v>26</v>
          </cell>
          <cell r="CI584">
            <v>0</v>
          </cell>
          <cell r="CJ584">
            <v>0</v>
          </cell>
          <cell r="CK584" t="str">
            <v>CN CẦN THƠ</v>
          </cell>
          <cell r="CM584">
            <v>26</v>
          </cell>
          <cell r="CN584">
            <v>0</v>
          </cell>
          <cell r="CO584">
            <v>0</v>
          </cell>
          <cell r="CP584">
            <v>0</v>
          </cell>
        </row>
        <row r="585">
          <cell r="F585" t="str">
            <v>OT</v>
          </cell>
          <cell r="AT585">
            <v>0</v>
          </cell>
          <cell r="AV585" t="e">
            <v>#REF!</v>
          </cell>
          <cell r="AW585">
            <v>0</v>
          </cell>
          <cell r="CK585" t="e">
            <v>#N/A</v>
          </cell>
        </row>
        <row r="586">
          <cell r="B586" t="str">
            <v>EQQ102584</v>
          </cell>
          <cell r="C586" t="str">
            <v>TRỊNH NHỰT MINH</v>
          </cell>
          <cell r="D586" t="str">
            <v>Fulltime</v>
          </cell>
          <cell r="E586" t="str">
            <v>NHÂN VIÊN BẾP</v>
          </cell>
          <cell r="F586" t="str">
            <v>Giờ LV</v>
          </cell>
          <cell r="G586">
            <v>8</v>
          </cell>
          <cell r="H586">
            <v>8</v>
          </cell>
          <cell r="I586">
            <v>8</v>
          </cell>
          <cell r="J586">
            <v>8</v>
          </cell>
          <cell r="K586">
            <v>8</v>
          </cell>
          <cell r="L586">
            <v>8</v>
          </cell>
          <cell r="M586">
            <v>8</v>
          </cell>
          <cell r="N586">
            <v>8</v>
          </cell>
          <cell r="O586">
            <v>8</v>
          </cell>
          <cell r="P586" t="str">
            <v>off</v>
          </cell>
          <cell r="Q586">
            <v>8</v>
          </cell>
          <cell r="R586">
            <v>8</v>
          </cell>
          <cell r="S586">
            <v>8</v>
          </cell>
          <cell r="T586">
            <v>8</v>
          </cell>
          <cell r="U586">
            <v>8</v>
          </cell>
          <cell r="V586">
            <v>8</v>
          </cell>
          <cell r="W586" t="str">
            <v>off</v>
          </cell>
          <cell r="X586">
            <v>8</v>
          </cell>
          <cell r="Y586">
            <v>8</v>
          </cell>
          <cell r="Z586">
            <v>8</v>
          </cell>
          <cell r="AA586">
            <v>8</v>
          </cell>
          <cell r="AB586">
            <v>8</v>
          </cell>
          <cell r="AC586">
            <v>8</v>
          </cell>
          <cell r="AD586" t="str">
            <v>off</v>
          </cell>
          <cell r="AE586">
            <v>8</v>
          </cell>
          <cell r="AF586">
            <v>8</v>
          </cell>
          <cell r="AG586">
            <v>8</v>
          </cell>
          <cell r="AH586">
            <v>8</v>
          </cell>
          <cell r="AI586">
            <v>8</v>
          </cell>
          <cell r="AJ586" t="str">
            <v>off</v>
          </cell>
          <cell r="AK586">
            <v>26</v>
          </cell>
          <cell r="AL586">
            <v>0</v>
          </cell>
          <cell r="AM586">
            <v>4</v>
          </cell>
          <cell r="AN586">
            <v>0</v>
          </cell>
          <cell r="AO586">
            <v>0</v>
          </cell>
          <cell r="AP586">
            <v>0</v>
          </cell>
          <cell r="AQ586">
            <v>0</v>
          </cell>
          <cell r="AR586">
            <v>0</v>
          </cell>
          <cell r="AS586">
            <v>0</v>
          </cell>
          <cell r="AT586">
            <v>0</v>
          </cell>
          <cell r="AU586">
            <v>26</v>
          </cell>
          <cell r="AV586" t="e">
            <v>#REF!</v>
          </cell>
          <cell r="AW586">
            <v>0</v>
          </cell>
          <cell r="BZ586">
            <v>26</v>
          </cell>
          <cell r="CA586">
            <v>0</v>
          </cell>
          <cell r="CE586">
            <v>0</v>
          </cell>
          <cell r="CF586">
            <v>26</v>
          </cell>
          <cell r="CG586" t="b">
            <v>1</v>
          </cell>
          <cell r="CH586">
            <v>26</v>
          </cell>
          <cell r="CI586">
            <v>0</v>
          </cell>
          <cell r="CJ586">
            <v>0</v>
          </cell>
          <cell r="CK586" t="str">
            <v>CN CẦN THƠ</v>
          </cell>
          <cell r="CM586">
            <v>26</v>
          </cell>
          <cell r="CN586">
            <v>0</v>
          </cell>
          <cell r="CO586">
            <v>0</v>
          </cell>
          <cell r="CP586">
            <v>0</v>
          </cell>
        </row>
        <row r="587">
          <cell r="F587" t="str">
            <v>OT</v>
          </cell>
          <cell r="AT587">
            <v>0</v>
          </cell>
          <cell r="AV587" t="e">
            <v>#REF!</v>
          </cell>
          <cell r="AW587">
            <v>0</v>
          </cell>
          <cell r="CK587" t="e">
            <v>#N/A</v>
          </cell>
        </row>
        <row r="588">
          <cell r="B588" t="str">
            <v>EQQ102585</v>
          </cell>
          <cell r="C588" t="str">
            <v>LÊ THỊ THÚY QUYÊN</v>
          </cell>
          <cell r="D588" t="str">
            <v>Fulltime</v>
          </cell>
          <cell r="E588" t="str">
            <v>NHÂN VIÊN BẾP</v>
          </cell>
          <cell r="F588" t="str">
            <v>Giờ LV</v>
          </cell>
          <cell r="G588">
            <v>8</v>
          </cell>
          <cell r="H588">
            <v>8</v>
          </cell>
          <cell r="I588">
            <v>8</v>
          </cell>
          <cell r="J588">
            <v>8</v>
          </cell>
          <cell r="K588">
            <v>8</v>
          </cell>
          <cell r="L588">
            <v>8</v>
          </cell>
          <cell r="M588" t="str">
            <v>off</v>
          </cell>
          <cell r="N588">
            <v>8</v>
          </cell>
          <cell r="O588">
            <v>8</v>
          </cell>
          <cell r="P588">
            <v>8</v>
          </cell>
          <cell r="Q588">
            <v>8</v>
          </cell>
          <cell r="R588">
            <v>8</v>
          </cell>
          <cell r="S588">
            <v>8</v>
          </cell>
          <cell r="T588" t="str">
            <v>off</v>
          </cell>
          <cell r="U588">
            <v>8</v>
          </cell>
          <cell r="V588">
            <v>8</v>
          </cell>
          <cell r="W588">
            <v>8</v>
          </cell>
          <cell r="X588">
            <v>8</v>
          </cell>
          <cell r="Y588">
            <v>8</v>
          </cell>
          <cell r="Z588">
            <v>8</v>
          </cell>
          <cell r="AA588" t="str">
            <v>off</v>
          </cell>
          <cell r="AB588">
            <v>8</v>
          </cell>
          <cell r="AC588">
            <v>8</v>
          </cell>
          <cell r="AD588">
            <v>8</v>
          </cell>
          <cell r="AE588">
            <v>8</v>
          </cell>
          <cell r="AF588">
            <v>8</v>
          </cell>
          <cell r="AG588">
            <v>8</v>
          </cell>
          <cell r="AH588" t="str">
            <v>off</v>
          </cell>
          <cell r="AI588">
            <v>8</v>
          </cell>
          <cell r="AJ588">
            <v>8</v>
          </cell>
          <cell r="AK588">
            <v>26</v>
          </cell>
          <cell r="AL588">
            <v>0</v>
          </cell>
          <cell r="AM588">
            <v>4</v>
          </cell>
          <cell r="AN588">
            <v>0</v>
          </cell>
          <cell r="AO588">
            <v>0</v>
          </cell>
          <cell r="AP588">
            <v>0</v>
          </cell>
          <cell r="AQ588">
            <v>0</v>
          </cell>
          <cell r="AR588">
            <v>0</v>
          </cell>
          <cell r="AS588">
            <v>0</v>
          </cell>
          <cell r="AT588">
            <v>0</v>
          </cell>
          <cell r="AU588">
            <v>26</v>
          </cell>
          <cell r="AV588" t="e">
            <v>#REF!</v>
          </cell>
          <cell r="AW588">
            <v>0</v>
          </cell>
          <cell r="BZ588">
            <v>26</v>
          </cell>
          <cell r="CA588">
            <v>0</v>
          </cell>
          <cell r="CE588">
            <v>0</v>
          </cell>
          <cell r="CF588">
            <v>26</v>
          </cell>
          <cell r="CG588" t="b">
            <v>1</v>
          </cell>
          <cell r="CH588">
            <v>26</v>
          </cell>
          <cell r="CI588">
            <v>0</v>
          </cell>
          <cell r="CJ588">
            <v>0</v>
          </cell>
          <cell r="CK588" t="str">
            <v>CN CẦN THƠ</v>
          </cell>
          <cell r="CM588">
            <v>26</v>
          </cell>
          <cell r="CN588">
            <v>0</v>
          </cell>
          <cell r="CO588">
            <v>0</v>
          </cell>
          <cell r="CP588">
            <v>0</v>
          </cell>
        </row>
        <row r="589">
          <cell r="F589" t="str">
            <v>OT</v>
          </cell>
          <cell r="AT589">
            <v>0</v>
          </cell>
          <cell r="AV589" t="e">
            <v>#REF!</v>
          </cell>
          <cell r="AW589">
            <v>0</v>
          </cell>
          <cell r="CK589" t="e">
            <v>#N/A</v>
          </cell>
        </row>
        <row r="590">
          <cell r="B590" t="str">
            <v>EQQ102586</v>
          </cell>
          <cell r="C590" t="str">
            <v>PHẠM THỊ THANH HIỀN</v>
          </cell>
          <cell r="D590" t="str">
            <v>Fulltime</v>
          </cell>
          <cell r="E590" t="str">
            <v>NHÂN VIÊN BẾP</v>
          </cell>
          <cell r="F590" t="str">
            <v>Giờ LV</v>
          </cell>
          <cell r="G590">
            <v>6</v>
          </cell>
          <cell r="H590">
            <v>8</v>
          </cell>
          <cell r="I590">
            <v>8</v>
          </cell>
          <cell r="J590">
            <v>8</v>
          </cell>
          <cell r="K590">
            <v>8</v>
          </cell>
          <cell r="L590">
            <v>8</v>
          </cell>
          <cell r="M590">
            <v>8</v>
          </cell>
          <cell r="N590">
            <v>8</v>
          </cell>
          <cell r="O590" t="str">
            <v>off</v>
          </cell>
          <cell r="P590">
            <v>8</v>
          </cell>
          <cell r="Q590">
            <v>8</v>
          </cell>
          <cell r="R590">
            <v>8</v>
          </cell>
          <cell r="S590" t="str">
            <v>off</v>
          </cell>
          <cell r="T590">
            <v>8</v>
          </cell>
          <cell r="U590">
            <v>8</v>
          </cell>
          <cell r="V590">
            <v>8</v>
          </cell>
          <cell r="W590">
            <v>8</v>
          </cell>
          <cell r="X590">
            <v>8</v>
          </cell>
          <cell r="Y590">
            <v>8</v>
          </cell>
          <cell r="Z590">
            <v>4</v>
          </cell>
          <cell r="AA590">
            <v>8</v>
          </cell>
          <cell r="AB590">
            <v>8</v>
          </cell>
          <cell r="AC590" t="str">
            <v>off</v>
          </cell>
          <cell r="AD590">
            <v>8</v>
          </cell>
          <cell r="AE590">
            <v>8</v>
          </cell>
          <cell r="AF590">
            <v>8</v>
          </cell>
          <cell r="AG590">
            <v>8</v>
          </cell>
          <cell r="AH590">
            <v>8</v>
          </cell>
          <cell r="AI590">
            <v>8</v>
          </cell>
          <cell r="AJ590" t="str">
            <v>off</v>
          </cell>
          <cell r="AK590">
            <v>25.25</v>
          </cell>
          <cell r="AL590">
            <v>0</v>
          </cell>
          <cell r="AM590">
            <v>4</v>
          </cell>
          <cell r="AN590">
            <v>0</v>
          </cell>
          <cell r="AO590">
            <v>0</v>
          </cell>
          <cell r="AP590">
            <v>0</v>
          </cell>
          <cell r="AQ590">
            <v>0</v>
          </cell>
          <cell r="AR590">
            <v>0</v>
          </cell>
          <cell r="AS590">
            <v>0</v>
          </cell>
          <cell r="AT590">
            <v>0</v>
          </cell>
          <cell r="AU590">
            <v>25.25</v>
          </cell>
          <cell r="AV590" t="e">
            <v>#REF!</v>
          </cell>
          <cell r="AW590">
            <v>0</v>
          </cell>
          <cell r="BZ590">
            <v>25.25</v>
          </cell>
          <cell r="CA590">
            <v>0</v>
          </cell>
          <cell r="CE590">
            <v>0</v>
          </cell>
          <cell r="CF590">
            <v>25.25</v>
          </cell>
          <cell r="CG590" t="b">
            <v>1</v>
          </cell>
          <cell r="CH590">
            <v>25.25</v>
          </cell>
          <cell r="CI590">
            <v>0</v>
          </cell>
          <cell r="CJ590">
            <v>0</v>
          </cell>
          <cell r="CK590" t="str">
            <v>CN CẦN THƠ</v>
          </cell>
          <cell r="CM590">
            <v>25.25</v>
          </cell>
          <cell r="CN590">
            <v>0</v>
          </cell>
          <cell r="CO590">
            <v>0</v>
          </cell>
          <cell r="CP590">
            <v>0</v>
          </cell>
        </row>
        <row r="591">
          <cell r="F591" t="str">
            <v>OT</v>
          </cell>
          <cell r="AT591">
            <v>0</v>
          </cell>
          <cell r="AV591" t="e">
            <v>#REF!</v>
          </cell>
          <cell r="AW591">
            <v>0</v>
          </cell>
          <cell r="CK591" t="e">
            <v>#N/A</v>
          </cell>
        </row>
        <row r="592">
          <cell r="B592" t="str">
            <v>EQQ102679</v>
          </cell>
          <cell r="C592" t="str">
            <v>NGUYỄN VĂN THÔNG</v>
          </cell>
          <cell r="D592" t="str">
            <v>Partime</v>
          </cell>
          <cell r="E592" t="str">
            <v>NHÂN VIÊN PHỤC VỤ</v>
          </cell>
          <cell r="F592" t="str">
            <v>Giờ LV</v>
          </cell>
          <cell r="G592">
            <v>8</v>
          </cell>
          <cell r="H592">
            <v>8</v>
          </cell>
          <cell r="I592">
            <v>8</v>
          </cell>
          <cell r="J592">
            <v>8</v>
          </cell>
          <cell r="K592">
            <v>8</v>
          </cell>
          <cell r="L592" t="str">
            <v>off</v>
          </cell>
          <cell r="M592" t="str">
            <v>off</v>
          </cell>
          <cell r="N592">
            <v>6</v>
          </cell>
          <cell r="O592">
            <v>8</v>
          </cell>
          <cell r="P592">
            <v>8</v>
          </cell>
          <cell r="Q592">
            <v>8</v>
          </cell>
          <cell r="R592">
            <v>8</v>
          </cell>
          <cell r="S592" t="str">
            <v>off</v>
          </cell>
          <cell r="T592">
            <v>8</v>
          </cell>
          <cell r="U592">
            <v>8</v>
          </cell>
          <cell r="V592">
            <v>8</v>
          </cell>
          <cell r="W592">
            <v>8</v>
          </cell>
          <cell r="X592">
            <v>8</v>
          </cell>
          <cell r="Y592">
            <v>8</v>
          </cell>
          <cell r="Z592">
            <v>8</v>
          </cell>
          <cell r="AA592">
            <v>8</v>
          </cell>
          <cell r="AB592">
            <v>8</v>
          </cell>
          <cell r="AC592" t="str">
            <v>off</v>
          </cell>
          <cell r="AD592">
            <v>8</v>
          </cell>
          <cell r="AE592">
            <v>8</v>
          </cell>
          <cell r="AF592">
            <v>8</v>
          </cell>
          <cell r="AG592">
            <v>8</v>
          </cell>
          <cell r="AH592">
            <v>8</v>
          </cell>
          <cell r="AI592">
            <v>8</v>
          </cell>
          <cell r="AJ592" t="str">
            <v>off</v>
          </cell>
          <cell r="AK592">
            <v>24.75</v>
          </cell>
          <cell r="AL592">
            <v>0</v>
          </cell>
          <cell r="AM592">
            <v>5</v>
          </cell>
          <cell r="AN592">
            <v>0</v>
          </cell>
          <cell r="AO592">
            <v>0</v>
          </cell>
          <cell r="AP592">
            <v>0</v>
          </cell>
          <cell r="AQ592">
            <v>0</v>
          </cell>
          <cell r="AR592">
            <v>0</v>
          </cell>
          <cell r="AS592">
            <v>0</v>
          </cell>
          <cell r="AT592">
            <v>0</v>
          </cell>
          <cell r="AU592">
            <v>24.75</v>
          </cell>
          <cell r="AV592" t="e">
            <v>#REF!</v>
          </cell>
          <cell r="AW592">
            <v>0</v>
          </cell>
          <cell r="BZ592">
            <v>0</v>
          </cell>
          <cell r="CA592">
            <v>0</v>
          </cell>
          <cell r="CE592">
            <v>0</v>
          </cell>
          <cell r="CF592">
            <v>24.75</v>
          </cell>
          <cell r="CG592" t="b">
            <v>1</v>
          </cell>
          <cell r="CH592">
            <v>0</v>
          </cell>
          <cell r="CI592">
            <v>198</v>
          </cell>
          <cell r="CJ592">
            <v>0</v>
          </cell>
          <cell r="CK592" t="str">
            <v>CN CẦN THƠ</v>
          </cell>
          <cell r="CM592">
            <v>0</v>
          </cell>
          <cell r="CN592">
            <v>0</v>
          </cell>
          <cell r="CO592">
            <v>198</v>
          </cell>
          <cell r="CP592">
            <v>0</v>
          </cell>
        </row>
        <row r="593">
          <cell r="F593" t="str">
            <v>OT</v>
          </cell>
          <cell r="AT593">
            <v>0</v>
          </cell>
          <cell r="AV593" t="e">
            <v>#REF!</v>
          </cell>
          <cell r="AW593">
            <v>0</v>
          </cell>
          <cell r="CK593" t="e">
            <v>#N/A</v>
          </cell>
        </row>
        <row r="594">
          <cell r="B594" t="str">
            <v>EQQ102680</v>
          </cell>
          <cell r="C594" t="str">
            <v>PHAN THANH TÂM</v>
          </cell>
          <cell r="D594" t="str">
            <v>Partime</v>
          </cell>
          <cell r="E594" t="str">
            <v>NHÂN VIÊN PHỤC VỤ</v>
          </cell>
          <cell r="F594" t="str">
            <v>Giờ LV</v>
          </cell>
          <cell r="G594">
            <v>8</v>
          </cell>
          <cell r="H594" t="str">
            <v>off</v>
          </cell>
          <cell r="I594">
            <v>8</v>
          </cell>
          <cell r="J594">
            <v>8</v>
          </cell>
          <cell r="K594">
            <v>8</v>
          </cell>
          <cell r="L594">
            <v>8</v>
          </cell>
          <cell r="M594">
            <v>8</v>
          </cell>
          <cell r="N594">
            <v>8</v>
          </cell>
          <cell r="O594" t="str">
            <v>off</v>
          </cell>
          <cell r="P594">
            <v>8</v>
          </cell>
          <cell r="Q594">
            <v>8</v>
          </cell>
          <cell r="R594">
            <v>8</v>
          </cell>
          <cell r="S594">
            <v>8</v>
          </cell>
          <cell r="T594">
            <v>8</v>
          </cell>
          <cell r="U594">
            <v>8</v>
          </cell>
          <cell r="V594" t="str">
            <v>off</v>
          </cell>
          <cell r="W594">
            <v>8</v>
          </cell>
          <cell r="X594">
            <v>8</v>
          </cell>
          <cell r="Y594">
            <v>8</v>
          </cell>
          <cell r="Z594">
            <v>7</v>
          </cell>
          <cell r="AA594">
            <v>4</v>
          </cell>
          <cell r="AB594">
            <v>7</v>
          </cell>
          <cell r="AC594">
            <v>4</v>
          </cell>
          <cell r="AD594" t="str">
            <v>Off</v>
          </cell>
          <cell r="AE594">
            <v>7</v>
          </cell>
          <cell r="AF594">
            <v>4</v>
          </cell>
          <cell r="AG594">
            <v>7</v>
          </cell>
          <cell r="AH594">
            <v>7</v>
          </cell>
          <cell r="AI594">
            <v>7</v>
          </cell>
          <cell r="AJ594">
            <v>7</v>
          </cell>
          <cell r="AK594">
            <v>23.625</v>
          </cell>
          <cell r="AL594">
            <v>0</v>
          </cell>
          <cell r="AM594">
            <v>4</v>
          </cell>
          <cell r="AN594">
            <v>0</v>
          </cell>
          <cell r="AO594">
            <v>0</v>
          </cell>
          <cell r="AP594">
            <v>0</v>
          </cell>
          <cell r="AQ594">
            <v>0</v>
          </cell>
          <cell r="AR594">
            <v>0</v>
          </cell>
          <cell r="AS594">
            <v>0</v>
          </cell>
          <cell r="AT594">
            <v>0</v>
          </cell>
          <cell r="AU594">
            <v>23.625</v>
          </cell>
          <cell r="AV594" t="e">
            <v>#REF!</v>
          </cell>
          <cell r="AW594">
            <v>0</v>
          </cell>
          <cell r="BZ594">
            <v>0</v>
          </cell>
          <cell r="CA594">
            <v>0</v>
          </cell>
          <cell r="CE594">
            <v>0</v>
          </cell>
          <cell r="CF594">
            <v>23.625</v>
          </cell>
          <cell r="CG594" t="b">
            <v>1</v>
          </cell>
          <cell r="CH594">
            <v>0</v>
          </cell>
          <cell r="CI594">
            <v>189</v>
          </cell>
          <cell r="CJ594">
            <v>0</v>
          </cell>
          <cell r="CK594" t="str">
            <v>CN CẦN THƠ</v>
          </cell>
          <cell r="CM594">
            <v>0</v>
          </cell>
          <cell r="CN594">
            <v>0</v>
          </cell>
          <cell r="CO594">
            <v>189</v>
          </cell>
          <cell r="CP594">
            <v>0</v>
          </cell>
        </row>
        <row r="595">
          <cell r="F595" t="str">
            <v>OT</v>
          </cell>
          <cell r="AT595">
            <v>0</v>
          </cell>
          <cell r="AV595" t="e">
            <v>#REF!</v>
          </cell>
          <cell r="AW595">
            <v>0</v>
          </cell>
          <cell r="CK595" t="e">
            <v>#N/A</v>
          </cell>
        </row>
        <row r="596">
          <cell r="B596" t="str">
            <v>EQQ102681</v>
          </cell>
          <cell r="C596" t="str">
            <v>NGUYỄN PHÁT TRIỂN</v>
          </cell>
          <cell r="D596" t="str">
            <v>Partime</v>
          </cell>
          <cell r="E596" t="str">
            <v>NHÂN VIÊN PHỤC VỤ</v>
          </cell>
          <cell r="F596" t="str">
            <v>Giờ LV</v>
          </cell>
          <cell r="G596">
            <v>8</v>
          </cell>
          <cell r="H596">
            <v>8</v>
          </cell>
          <cell r="I596">
            <v>8</v>
          </cell>
          <cell r="J596">
            <v>8</v>
          </cell>
          <cell r="K596">
            <v>8</v>
          </cell>
          <cell r="L596">
            <v>8</v>
          </cell>
          <cell r="M596" t="str">
            <v>off</v>
          </cell>
          <cell r="N596">
            <v>8</v>
          </cell>
          <cell r="O596">
            <v>8</v>
          </cell>
          <cell r="P596">
            <v>8</v>
          </cell>
          <cell r="Q596">
            <v>8</v>
          </cell>
          <cell r="R596">
            <v>8</v>
          </cell>
          <cell r="S596">
            <v>8</v>
          </cell>
          <cell r="T596" t="str">
            <v>off</v>
          </cell>
          <cell r="U596">
            <v>8</v>
          </cell>
          <cell r="V596">
            <v>8</v>
          </cell>
          <cell r="W596">
            <v>8</v>
          </cell>
          <cell r="X596">
            <v>8</v>
          </cell>
          <cell r="Y596">
            <v>4</v>
          </cell>
          <cell r="Z596">
            <v>8</v>
          </cell>
          <cell r="AA596">
            <v>8</v>
          </cell>
          <cell r="AB596">
            <v>8</v>
          </cell>
          <cell r="AC596">
            <v>8</v>
          </cell>
          <cell r="AD596" t="str">
            <v>off</v>
          </cell>
          <cell r="AE596">
            <v>8</v>
          </cell>
          <cell r="AF596">
            <v>4</v>
          </cell>
          <cell r="AG596" t="str">
            <v>off</v>
          </cell>
          <cell r="AH596" t="str">
            <v>off</v>
          </cell>
          <cell r="AI596">
            <v>8</v>
          </cell>
          <cell r="AJ596">
            <v>8</v>
          </cell>
          <cell r="AK596">
            <v>24</v>
          </cell>
          <cell r="AL596">
            <v>0</v>
          </cell>
          <cell r="AM596">
            <v>5</v>
          </cell>
          <cell r="AN596">
            <v>0</v>
          </cell>
          <cell r="AO596">
            <v>0</v>
          </cell>
          <cell r="AP596">
            <v>0</v>
          </cell>
          <cell r="AQ596">
            <v>0</v>
          </cell>
          <cell r="AR596">
            <v>0</v>
          </cell>
          <cell r="AS596">
            <v>0</v>
          </cell>
          <cell r="AT596">
            <v>0</v>
          </cell>
          <cell r="AU596">
            <v>24</v>
          </cell>
          <cell r="AV596" t="e">
            <v>#REF!</v>
          </cell>
          <cell r="AW596">
            <v>0</v>
          </cell>
          <cell r="BZ596">
            <v>0</v>
          </cell>
          <cell r="CA596">
            <v>0</v>
          </cell>
          <cell r="CE596">
            <v>0</v>
          </cell>
          <cell r="CF596">
            <v>24</v>
          </cell>
          <cell r="CG596" t="b">
            <v>1</v>
          </cell>
          <cell r="CH596">
            <v>0</v>
          </cell>
          <cell r="CI596">
            <v>192</v>
          </cell>
          <cell r="CJ596">
            <v>0</v>
          </cell>
          <cell r="CK596" t="str">
            <v>CN CẦN THƠ</v>
          </cell>
          <cell r="CM596">
            <v>0</v>
          </cell>
          <cell r="CN596">
            <v>0</v>
          </cell>
          <cell r="CO596">
            <v>192</v>
          </cell>
          <cell r="CP596">
            <v>0</v>
          </cell>
        </row>
        <row r="597">
          <cell r="F597" t="str">
            <v>OT</v>
          </cell>
          <cell r="AT597">
            <v>0</v>
          </cell>
          <cell r="AV597" t="e">
            <v>#REF!</v>
          </cell>
          <cell r="AW597">
            <v>0</v>
          </cell>
          <cell r="CK597" t="e">
            <v>#N/A</v>
          </cell>
        </row>
        <row r="598">
          <cell r="B598" t="str">
            <v>EQQ102682</v>
          </cell>
          <cell r="C598" t="str">
            <v>LÊ TÔN KIM NGÂN</v>
          </cell>
          <cell r="D598" t="str">
            <v>Partime</v>
          </cell>
          <cell r="E598" t="str">
            <v>NHÂN VIÊN PHỤC VỤ</v>
          </cell>
          <cell r="F598" t="str">
            <v>Giờ LV</v>
          </cell>
          <cell r="G598">
            <v>8</v>
          </cell>
          <cell r="H598">
            <v>8</v>
          </cell>
          <cell r="I598" t="str">
            <v>off</v>
          </cell>
          <cell r="J598">
            <v>8</v>
          </cell>
          <cell r="K598">
            <v>8</v>
          </cell>
          <cell r="L598" t="str">
            <v>off</v>
          </cell>
          <cell r="M598" t="str">
            <v>off</v>
          </cell>
          <cell r="N598" t="str">
            <v>off</v>
          </cell>
          <cell r="O598" t="str">
            <v>off</v>
          </cell>
          <cell r="P598">
            <v>8</v>
          </cell>
          <cell r="Q598">
            <v>8</v>
          </cell>
          <cell r="R598">
            <v>8</v>
          </cell>
          <cell r="S598">
            <v>8</v>
          </cell>
          <cell r="T598">
            <v>8</v>
          </cell>
          <cell r="U598">
            <v>8</v>
          </cell>
          <cell r="V598">
            <v>8</v>
          </cell>
          <cell r="W598" t="str">
            <v>off</v>
          </cell>
          <cell r="X598">
            <v>8</v>
          </cell>
          <cell r="Y598">
            <v>8</v>
          </cell>
          <cell r="Z598">
            <v>8</v>
          </cell>
          <cell r="AA598">
            <v>8</v>
          </cell>
          <cell r="AB598">
            <v>8</v>
          </cell>
          <cell r="AC598">
            <v>8</v>
          </cell>
          <cell r="AD598" t="str">
            <v>off</v>
          </cell>
          <cell r="AE598">
            <v>8</v>
          </cell>
          <cell r="AF598">
            <v>8</v>
          </cell>
          <cell r="AG598">
            <v>8</v>
          </cell>
          <cell r="AH598">
            <v>8</v>
          </cell>
          <cell r="AI598">
            <v>8</v>
          </cell>
          <cell r="AJ598">
            <v>8</v>
          </cell>
          <cell r="AK598">
            <v>23</v>
          </cell>
          <cell r="AL598">
            <v>0</v>
          </cell>
          <cell r="AM598">
            <v>7</v>
          </cell>
          <cell r="AN598">
            <v>0</v>
          </cell>
          <cell r="AO598">
            <v>0</v>
          </cell>
          <cell r="AP598">
            <v>0</v>
          </cell>
          <cell r="AQ598">
            <v>0</v>
          </cell>
          <cell r="AR598">
            <v>0</v>
          </cell>
          <cell r="AS598">
            <v>0</v>
          </cell>
          <cell r="AT598">
            <v>0</v>
          </cell>
          <cell r="AU598">
            <v>23</v>
          </cell>
          <cell r="AV598" t="e">
            <v>#REF!</v>
          </cell>
          <cell r="AW598">
            <v>0</v>
          </cell>
          <cell r="BZ598">
            <v>0</v>
          </cell>
          <cell r="CA598">
            <v>0</v>
          </cell>
          <cell r="CE598">
            <v>0</v>
          </cell>
          <cell r="CF598">
            <v>23</v>
          </cell>
          <cell r="CG598" t="b">
            <v>1</v>
          </cell>
          <cell r="CH598">
            <v>0</v>
          </cell>
          <cell r="CI598">
            <v>184</v>
          </cell>
          <cell r="CJ598">
            <v>0</v>
          </cell>
          <cell r="CK598" t="str">
            <v>CN CẦN THƠ</v>
          </cell>
          <cell r="CM598">
            <v>0</v>
          </cell>
          <cell r="CN598">
            <v>0</v>
          </cell>
          <cell r="CO598">
            <v>184</v>
          </cell>
          <cell r="CP598">
            <v>0</v>
          </cell>
        </row>
        <row r="599">
          <cell r="F599" t="str">
            <v>OT</v>
          </cell>
          <cell r="AT599">
            <v>0</v>
          </cell>
          <cell r="AV599" t="e">
            <v>#REF!</v>
          </cell>
          <cell r="AW599">
            <v>0</v>
          </cell>
          <cell r="CK599" t="e">
            <v>#N/A</v>
          </cell>
        </row>
        <row r="600">
          <cell r="B600" t="str">
            <v>EQQ102796</v>
          </cell>
          <cell r="C600" t="str">
            <v>LÂM QUANG PHÚC</v>
          </cell>
          <cell r="D600" t="str">
            <v>Partime</v>
          </cell>
          <cell r="E600" t="str">
            <v>NHÂN VIÊN PHỤC VỤ</v>
          </cell>
          <cell r="F600" t="str">
            <v>Giờ LV</v>
          </cell>
          <cell r="G600" t="str">
            <v>off</v>
          </cell>
          <cell r="H600">
            <v>10</v>
          </cell>
          <cell r="I600">
            <v>8</v>
          </cell>
          <cell r="J600">
            <v>8</v>
          </cell>
          <cell r="K600">
            <v>8</v>
          </cell>
          <cell r="L600">
            <v>8</v>
          </cell>
          <cell r="M600">
            <v>8</v>
          </cell>
          <cell r="N600" t="str">
            <v>off</v>
          </cell>
          <cell r="O600">
            <v>8</v>
          </cell>
          <cell r="P600">
            <v>8</v>
          </cell>
          <cell r="Q600">
            <v>8</v>
          </cell>
          <cell r="R600">
            <v>8</v>
          </cell>
          <cell r="S600">
            <v>8</v>
          </cell>
          <cell r="T600">
            <v>8</v>
          </cell>
          <cell r="U600" t="str">
            <v>off</v>
          </cell>
          <cell r="V600">
            <v>8</v>
          </cell>
          <cell r="W600">
            <v>8</v>
          </cell>
          <cell r="X600">
            <v>8</v>
          </cell>
          <cell r="Y600">
            <v>8</v>
          </cell>
          <cell r="Z600">
            <v>8</v>
          </cell>
          <cell r="AA600">
            <v>8</v>
          </cell>
          <cell r="AB600" t="str">
            <v>off</v>
          </cell>
          <cell r="AC600">
            <v>8</v>
          </cell>
          <cell r="AD600">
            <v>8</v>
          </cell>
          <cell r="AE600">
            <v>8</v>
          </cell>
          <cell r="AF600">
            <v>8</v>
          </cell>
          <cell r="AG600">
            <v>8</v>
          </cell>
          <cell r="AH600">
            <v>8</v>
          </cell>
          <cell r="AI600">
            <v>8</v>
          </cell>
          <cell r="AJ600">
            <v>8</v>
          </cell>
          <cell r="AK600">
            <v>26.25</v>
          </cell>
          <cell r="AL600">
            <v>0</v>
          </cell>
          <cell r="AM600">
            <v>4</v>
          </cell>
          <cell r="AN600">
            <v>0</v>
          </cell>
          <cell r="AO600">
            <v>0</v>
          </cell>
          <cell r="AP600">
            <v>0</v>
          </cell>
          <cell r="AQ600">
            <v>0</v>
          </cell>
          <cell r="AR600">
            <v>0</v>
          </cell>
          <cell r="AS600">
            <v>0</v>
          </cell>
          <cell r="AT600">
            <v>0</v>
          </cell>
          <cell r="AU600">
            <v>26.25</v>
          </cell>
          <cell r="AV600" t="e">
            <v>#REF!</v>
          </cell>
          <cell r="AW600">
            <v>0</v>
          </cell>
          <cell r="BZ600">
            <v>0</v>
          </cell>
          <cell r="CA600">
            <v>0</v>
          </cell>
          <cell r="CE600">
            <v>0</v>
          </cell>
          <cell r="CF600">
            <v>26.25</v>
          </cell>
          <cell r="CG600" t="b">
            <v>1</v>
          </cell>
          <cell r="CH600">
            <v>0</v>
          </cell>
          <cell r="CI600">
            <v>210</v>
          </cell>
          <cell r="CJ600">
            <v>0</v>
          </cell>
          <cell r="CK600" t="str">
            <v>CN CẦN THƠ</v>
          </cell>
          <cell r="CM600">
            <v>0</v>
          </cell>
          <cell r="CN600">
            <v>0</v>
          </cell>
          <cell r="CO600">
            <v>210</v>
          </cell>
          <cell r="CP600">
            <v>0</v>
          </cell>
        </row>
        <row r="601">
          <cell r="F601" t="str">
            <v>OT</v>
          </cell>
          <cell r="AT601">
            <v>0</v>
          </cell>
          <cell r="AV601" t="e">
            <v>#REF!</v>
          </cell>
          <cell r="AW601">
            <v>0</v>
          </cell>
          <cell r="CK601" t="e">
            <v>#N/A</v>
          </cell>
        </row>
        <row r="602">
          <cell r="B602" t="str">
            <v>EQQ102797</v>
          </cell>
          <cell r="C602" t="str">
            <v>NGUYỄN HOÀNG BẢO CHÂU</v>
          </cell>
          <cell r="D602" t="str">
            <v>Partime</v>
          </cell>
          <cell r="E602" t="str">
            <v>NHÂN VIÊN PHỤC VỤ</v>
          </cell>
          <cell r="F602" t="str">
            <v>Giờ LV</v>
          </cell>
          <cell r="G602">
            <v>8</v>
          </cell>
          <cell r="H602">
            <v>6</v>
          </cell>
          <cell r="I602">
            <v>6</v>
          </cell>
          <cell r="J602">
            <v>6</v>
          </cell>
          <cell r="K602">
            <v>6</v>
          </cell>
          <cell r="L602">
            <v>6</v>
          </cell>
          <cell r="M602">
            <v>8</v>
          </cell>
          <cell r="N602" t="str">
            <v>off</v>
          </cell>
          <cell r="O602">
            <v>6</v>
          </cell>
          <cell r="P602">
            <v>6</v>
          </cell>
          <cell r="Q602">
            <v>6</v>
          </cell>
          <cell r="R602">
            <v>6</v>
          </cell>
          <cell r="S602">
            <v>6</v>
          </cell>
          <cell r="T602" t="str">
            <v>off</v>
          </cell>
          <cell r="U602">
            <v>6</v>
          </cell>
          <cell r="V602">
            <v>8</v>
          </cell>
          <cell r="W602">
            <v>6</v>
          </cell>
          <cell r="X602">
            <v>6</v>
          </cell>
          <cell r="Y602">
            <v>6</v>
          </cell>
          <cell r="Z602">
            <v>6</v>
          </cell>
          <cell r="AA602">
            <v>6</v>
          </cell>
          <cell r="AB602" t="str">
            <v>off</v>
          </cell>
          <cell r="AC602">
            <v>6</v>
          </cell>
          <cell r="AD602">
            <v>6</v>
          </cell>
          <cell r="AE602">
            <v>6</v>
          </cell>
          <cell r="AF602">
            <v>6</v>
          </cell>
          <cell r="AG602">
            <v>8</v>
          </cell>
          <cell r="AH602">
            <v>8</v>
          </cell>
          <cell r="AI602">
            <v>8</v>
          </cell>
          <cell r="AJ602" t="str">
            <v>off</v>
          </cell>
          <cell r="AK602">
            <v>21</v>
          </cell>
          <cell r="AL602">
            <v>0</v>
          </cell>
          <cell r="AM602">
            <v>4</v>
          </cell>
          <cell r="AN602">
            <v>0</v>
          </cell>
          <cell r="AO602">
            <v>0</v>
          </cell>
          <cell r="AP602">
            <v>0</v>
          </cell>
          <cell r="AQ602">
            <v>0</v>
          </cell>
          <cell r="AR602">
            <v>0</v>
          </cell>
          <cell r="AS602">
            <v>0</v>
          </cell>
          <cell r="AT602">
            <v>0</v>
          </cell>
          <cell r="AU602">
            <v>21</v>
          </cell>
          <cell r="AV602" t="e">
            <v>#REF!</v>
          </cell>
          <cell r="AW602">
            <v>0</v>
          </cell>
          <cell r="BZ602">
            <v>0</v>
          </cell>
          <cell r="CA602">
            <v>0</v>
          </cell>
          <cell r="CE602">
            <v>0</v>
          </cell>
          <cell r="CF602">
            <v>21</v>
          </cell>
          <cell r="CG602" t="b">
            <v>1</v>
          </cell>
          <cell r="CH602">
            <v>0</v>
          </cell>
          <cell r="CI602">
            <v>168</v>
          </cell>
          <cell r="CJ602">
            <v>0</v>
          </cell>
          <cell r="CK602" t="str">
            <v>CN CẦN THƠ</v>
          </cell>
          <cell r="CM602">
            <v>0</v>
          </cell>
          <cell r="CN602">
            <v>0</v>
          </cell>
          <cell r="CO602">
            <v>168</v>
          </cell>
          <cell r="CP602">
            <v>0</v>
          </cell>
        </row>
        <row r="603">
          <cell r="F603" t="str">
            <v>OT</v>
          </cell>
          <cell r="AT603">
            <v>0</v>
          </cell>
          <cell r="AV603" t="e">
            <v>#REF!</v>
          </cell>
          <cell r="AW603">
            <v>0</v>
          </cell>
          <cell r="CK603" t="e">
            <v>#N/A</v>
          </cell>
        </row>
        <row r="604">
          <cell r="B604" t="str">
            <v>EQQ102798</v>
          </cell>
          <cell r="C604" t="str">
            <v>LÊ NGỌC NGÂN</v>
          </cell>
          <cell r="D604" t="str">
            <v>Partime</v>
          </cell>
          <cell r="E604" t="str">
            <v>NHÂN VIÊN PHỤC VỤ</v>
          </cell>
          <cell r="F604" t="str">
            <v>Giờ LV</v>
          </cell>
          <cell r="G604">
            <v>6</v>
          </cell>
          <cell r="H604">
            <v>6</v>
          </cell>
          <cell r="I604">
            <v>6</v>
          </cell>
          <cell r="J604">
            <v>6</v>
          </cell>
          <cell r="K604">
            <v>6</v>
          </cell>
          <cell r="L604">
            <v>6</v>
          </cell>
          <cell r="M604" t="str">
            <v>off</v>
          </cell>
          <cell r="N604">
            <v>8</v>
          </cell>
          <cell r="O604">
            <v>6</v>
          </cell>
          <cell r="P604">
            <v>6</v>
          </cell>
          <cell r="Q604">
            <v>8</v>
          </cell>
          <cell r="R604">
            <v>6</v>
          </cell>
          <cell r="S604">
            <v>6</v>
          </cell>
          <cell r="T604" t="str">
            <v>off</v>
          </cell>
          <cell r="U604">
            <v>6</v>
          </cell>
          <cell r="V604">
            <v>6</v>
          </cell>
          <cell r="W604">
            <v>6</v>
          </cell>
          <cell r="X604">
            <v>6</v>
          </cell>
          <cell r="Y604">
            <v>6</v>
          </cell>
          <cell r="Z604">
            <v>6</v>
          </cell>
          <cell r="AA604" t="str">
            <v>off</v>
          </cell>
          <cell r="AB604">
            <v>6</v>
          </cell>
          <cell r="AC604">
            <v>6</v>
          </cell>
          <cell r="AD604">
            <v>6</v>
          </cell>
          <cell r="AE604">
            <v>6</v>
          </cell>
          <cell r="AF604">
            <v>6</v>
          </cell>
          <cell r="AG604">
            <v>6</v>
          </cell>
          <cell r="AH604" t="str">
            <v>off</v>
          </cell>
          <cell r="AI604">
            <v>6</v>
          </cell>
          <cell r="AJ604">
            <v>6</v>
          </cell>
          <cell r="AK604">
            <v>20</v>
          </cell>
          <cell r="AL604">
            <v>0</v>
          </cell>
          <cell r="AM604">
            <v>4</v>
          </cell>
          <cell r="AN604">
            <v>0</v>
          </cell>
          <cell r="AO604">
            <v>0</v>
          </cell>
          <cell r="AP604">
            <v>0</v>
          </cell>
          <cell r="AQ604">
            <v>0</v>
          </cell>
          <cell r="AR604">
            <v>0</v>
          </cell>
          <cell r="AS604">
            <v>0</v>
          </cell>
          <cell r="AT604">
            <v>0</v>
          </cell>
          <cell r="AU604">
            <v>20</v>
          </cell>
          <cell r="AV604" t="e">
            <v>#REF!</v>
          </cell>
          <cell r="AW604">
            <v>0</v>
          </cell>
          <cell r="BZ604">
            <v>0</v>
          </cell>
          <cell r="CA604">
            <v>0</v>
          </cell>
          <cell r="CE604">
            <v>0</v>
          </cell>
          <cell r="CF604">
            <v>20</v>
          </cell>
          <cell r="CG604" t="b">
            <v>1</v>
          </cell>
          <cell r="CH604">
            <v>0</v>
          </cell>
          <cell r="CI604">
            <v>160</v>
          </cell>
          <cell r="CJ604">
            <v>0</v>
          </cell>
          <cell r="CK604" t="str">
            <v>CN CẦN THƠ</v>
          </cell>
          <cell r="CM604">
            <v>0</v>
          </cell>
          <cell r="CN604">
            <v>0</v>
          </cell>
          <cell r="CO604">
            <v>160</v>
          </cell>
          <cell r="CP604">
            <v>0</v>
          </cell>
        </row>
        <row r="605">
          <cell r="F605" t="str">
            <v>OT</v>
          </cell>
          <cell r="AT605">
            <v>0</v>
          </cell>
          <cell r="AV605" t="e">
            <v>#REF!</v>
          </cell>
          <cell r="AW605">
            <v>0</v>
          </cell>
          <cell r="CK605" t="e">
            <v>#N/A</v>
          </cell>
        </row>
        <row r="606">
          <cell r="B606" t="str">
            <v>EQQ102799</v>
          </cell>
          <cell r="C606" t="str">
            <v>NGUYỄN QUANG KHẢI</v>
          </cell>
          <cell r="D606" t="str">
            <v>Partime</v>
          </cell>
          <cell r="E606" t="str">
            <v>NHÂN VIÊN PHỤC VỤ</v>
          </cell>
          <cell r="F606" t="str">
            <v>Giờ LV</v>
          </cell>
          <cell r="G606" t="str">
            <v>off</v>
          </cell>
          <cell r="H606">
            <v>6</v>
          </cell>
          <cell r="I606">
            <v>6</v>
          </cell>
          <cell r="J606">
            <v>6</v>
          </cell>
          <cell r="K606">
            <v>6</v>
          </cell>
          <cell r="L606" t="str">
            <v>off</v>
          </cell>
          <cell r="M606">
            <v>4</v>
          </cell>
          <cell r="N606">
            <v>6</v>
          </cell>
          <cell r="O606">
            <v>6</v>
          </cell>
          <cell r="P606">
            <v>6</v>
          </cell>
          <cell r="Q606">
            <v>6</v>
          </cell>
          <cell r="R606">
            <v>6</v>
          </cell>
          <cell r="S606">
            <v>6</v>
          </cell>
          <cell r="T606">
            <v>4</v>
          </cell>
          <cell r="U606" t="str">
            <v>off</v>
          </cell>
          <cell r="V606">
            <v>6</v>
          </cell>
          <cell r="W606">
            <v>8</v>
          </cell>
          <cell r="X606">
            <v>6</v>
          </cell>
          <cell r="Y606">
            <v>6</v>
          </cell>
          <cell r="Z606" t="str">
            <v>off</v>
          </cell>
          <cell r="AA606">
            <v>6</v>
          </cell>
          <cell r="AB606">
            <v>6</v>
          </cell>
          <cell r="AC606">
            <v>6</v>
          </cell>
          <cell r="AD606">
            <v>7</v>
          </cell>
          <cell r="AE606">
            <v>4</v>
          </cell>
          <cell r="AF606">
            <v>4</v>
          </cell>
          <cell r="AG606" t="str">
            <v>off</v>
          </cell>
          <cell r="AH606" t="str">
            <v>off</v>
          </cell>
          <cell r="AI606">
            <v>6</v>
          </cell>
          <cell r="AJ606">
            <v>6</v>
          </cell>
          <cell r="AK606">
            <v>17.375</v>
          </cell>
          <cell r="AL606">
            <v>0</v>
          </cell>
          <cell r="AM606">
            <v>6</v>
          </cell>
          <cell r="AN606">
            <v>0</v>
          </cell>
          <cell r="AO606">
            <v>0</v>
          </cell>
          <cell r="AP606">
            <v>0</v>
          </cell>
          <cell r="AQ606">
            <v>0</v>
          </cell>
          <cell r="AR606">
            <v>0</v>
          </cell>
          <cell r="AS606">
            <v>0</v>
          </cell>
          <cell r="AT606">
            <v>0</v>
          </cell>
          <cell r="AU606">
            <v>17.375</v>
          </cell>
          <cell r="AV606" t="e">
            <v>#REF!</v>
          </cell>
          <cell r="AW606">
            <v>0</v>
          </cell>
          <cell r="BZ606">
            <v>0</v>
          </cell>
          <cell r="CA606">
            <v>0</v>
          </cell>
          <cell r="CE606">
            <v>0</v>
          </cell>
          <cell r="CF606">
            <v>17.375</v>
          </cell>
          <cell r="CG606" t="b">
            <v>1</v>
          </cell>
          <cell r="CH606">
            <v>0</v>
          </cell>
          <cell r="CI606">
            <v>139</v>
          </cell>
          <cell r="CJ606">
            <v>0</v>
          </cell>
          <cell r="CK606" t="str">
            <v>CN CẦN THƠ</v>
          </cell>
          <cell r="CM606">
            <v>0</v>
          </cell>
          <cell r="CN606">
            <v>0</v>
          </cell>
          <cell r="CO606">
            <v>139</v>
          </cell>
          <cell r="CP606">
            <v>0</v>
          </cell>
        </row>
        <row r="607">
          <cell r="F607" t="str">
            <v>OT</v>
          </cell>
          <cell r="AT607">
            <v>0</v>
          </cell>
          <cell r="AV607" t="e">
            <v>#REF!</v>
          </cell>
          <cell r="AW607">
            <v>0</v>
          </cell>
          <cell r="CK607" t="e">
            <v>#N/A</v>
          </cell>
        </row>
        <row r="608">
          <cell r="B608" t="str">
            <v>EQQ102800</v>
          </cell>
          <cell r="C608" t="str">
            <v>PHẠM HOÀNG THANH TÂM</v>
          </cell>
          <cell r="D608" t="str">
            <v>Partime</v>
          </cell>
          <cell r="E608" t="str">
            <v>NHÂN VIÊN PHỤC VỤ</v>
          </cell>
          <cell r="F608" t="str">
            <v>Giờ LV</v>
          </cell>
          <cell r="G608">
            <v>8</v>
          </cell>
          <cell r="H608" t="str">
            <v>off</v>
          </cell>
          <cell r="I608">
            <v>8</v>
          </cell>
          <cell r="J608">
            <v>8</v>
          </cell>
          <cell r="K608">
            <v>8</v>
          </cell>
          <cell r="L608">
            <v>8</v>
          </cell>
          <cell r="M608">
            <v>8</v>
          </cell>
          <cell r="N608">
            <v>8</v>
          </cell>
          <cell r="O608" t="str">
            <v>off</v>
          </cell>
          <cell r="P608">
            <v>8</v>
          </cell>
          <cell r="Q608">
            <v>8</v>
          </cell>
          <cell r="R608">
            <v>8</v>
          </cell>
          <cell r="S608">
            <v>8</v>
          </cell>
          <cell r="T608">
            <v>8</v>
          </cell>
          <cell r="U608">
            <v>8</v>
          </cell>
          <cell r="V608" t="str">
            <v>off</v>
          </cell>
          <cell r="W608">
            <v>8</v>
          </cell>
          <cell r="X608">
            <v>8</v>
          </cell>
          <cell r="Y608">
            <v>8</v>
          </cell>
          <cell r="Z608">
            <v>8</v>
          </cell>
          <cell r="AA608">
            <v>8</v>
          </cell>
          <cell r="AB608" t="str">
            <v>off</v>
          </cell>
          <cell r="AC608">
            <v>8</v>
          </cell>
          <cell r="AD608">
            <v>8</v>
          </cell>
          <cell r="AE608">
            <v>8</v>
          </cell>
          <cell r="AF608">
            <v>8</v>
          </cell>
          <cell r="AG608">
            <v>8</v>
          </cell>
          <cell r="AH608">
            <v>8</v>
          </cell>
          <cell r="AI608" t="str">
            <v>off</v>
          </cell>
          <cell r="AJ608">
            <v>8</v>
          </cell>
          <cell r="AK608">
            <v>25</v>
          </cell>
          <cell r="AL608">
            <v>0</v>
          </cell>
          <cell r="AM608">
            <v>5</v>
          </cell>
          <cell r="AN608">
            <v>0</v>
          </cell>
          <cell r="AO608">
            <v>0</v>
          </cell>
          <cell r="AP608">
            <v>0</v>
          </cell>
          <cell r="AQ608">
            <v>0</v>
          </cell>
          <cell r="AR608">
            <v>0</v>
          </cell>
          <cell r="AS608">
            <v>0</v>
          </cell>
          <cell r="AT608">
            <v>0</v>
          </cell>
          <cell r="AU608">
            <v>25</v>
          </cell>
          <cell r="AV608" t="e">
            <v>#REF!</v>
          </cell>
          <cell r="AW608">
            <v>0</v>
          </cell>
          <cell r="BZ608">
            <v>0</v>
          </cell>
          <cell r="CA608">
            <v>0</v>
          </cell>
          <cell r="CE608">
            <v>0</v>
          </cell>
          <cell r="CF608">
            <v>25</v>
          </cell>
          <cell r="CG608" t="b">
            <v>1</v>
          </cell>
          <cell r="CH608">
            <v>0</v>
          </cell>
          <cell r="CI608">
            <v>200</v>
          </cell>
          <cell r="CJ608">
            <v>0</v>
          </cell>
          <cell r="CK608" t="str">
            <v>CN CẦN THƠ</v>
          </cell>
          <cell r="CM608">
            <v>0</v>
          </cell>
          <cell r="CN608">
            <v>0</v>
          </cell>
          <cell r="CO608">
            <v>200</v>
          </cell>
          <cell r="CP608">
            <v>0</v>
          </cell>
        </row>
        <row r="609">
          <cell r="F609" t="str">
            <v>OT</v>
          </cell>
          <cell r="AT609">
            <v>0</v>
          </cell>
          <cell r="AV609" t="e">
            <v>#REF!</v>
          </cell>
          <cell r="AW609">
            <v>0</v>
          </cell>
          <cell r="CK609" t="e">
            <v>#N/A</v>
          </cell>
        </row>
        <row r="610">
          <cell r="B610" t="str">
            <v>EQQ102801</v>
          </cell>
          <cell r="C610" t="str">
            <v>LÊ THIÊN THÚY NHI</v>
          </cell>
          <cell r="D610" t="str">
            <v>Partime</v>
          </cell>
          <cell r="E610" t="str">
            <v>NHÂN VIÊN PHỤC VỤ</v>
          </cell>
          <cell r="F610" t="str">
            <v>Giờ LV</v>
          </cell>
          <cell r="G610">
            <v>6</v>
          </cell>
          <cell r="H610">
            <v>6</v>
          </cell>
          <cell r="I610">
            <v>6</v>
          </cell>
          <cell r="J610">
            <v>6</v>
          </cell>
          <cell r="K610">
            <v>4</v>
          </cell>
          <cell r="L610" t="str">
            <v>off</v>
          </cell>
          <cell r="M610">
            <v>6</v>
          </cell>
          <cell r="N610">
            <v>8</v>
          </cell>
          <cell r="O610">
            <v>8</v>
          </cell>
          <cell r="P610">
            <v>6</v>
          </cell>
          <cell r="Q610">
            <v>6</v>
          </cell>
          <cell r="R610">
            <v>6</v>
          </cell>
          <cell r="S610" t="str">
            <v>off</v>
          </cell>
          <cell r="T610" t="str">
            <v>off</v>
          </cell>
          <cell r="U610" t="str">
            <v>off</v>
          </cell>
          <cell r="V610">
            <v>8</v>
          </cell>
          <cell r="W610">
            <v>6</v>
          </cell>
          <cell r="X610">
            <v>6</v>
          </cell>
          <cell r="Y610">
            <v>5</v>
          </cell>
          <cell r="Z610">
            <v>6</v>
          </cell>
          <cell r="AA610" t="str">
            <v>off</v>
          </cell>
          <cell r="AB610">
            <v>6</v>
          </cell>
          <cell r="AC610">
            <v>6</v>
          </cell>
          <cell r="AD610">
            <v>6</v>
          </cell>
          <cell r="AE610">
            <v>6</v>
          </cell>
          <cell r="AF610">
            <v>6</v>
          </cell>
          <cell r="AG610">
            <v>6</v>
          </cell>
          <cell r="AH610">
            <v>8</v>
          </cell>
          <cell r="AI610" t="str">
            <v>off</v>
          </cell>
          <cell r="AJ610" t="str">
            <v>off</v>
          </cell>
          <cell r="AK610">
            <v>17.875</v>
          </cell>
          <cell r="AL610">
            <v>0</v>
          </cell>
          <cell r="AM610">
            <v>7</v>
          </cell>
          <cell r="AN610">
            <v>0</v>
          </cell>
          <cell r="AO610">
            <v>0</v>
          </cell>
          <cell r="AP610">
            <v>0</v>
          </cell>
          <cell r="AQ610">
            <v>0</v>
          </cell>
          <cell r="AR610">
            <v>0</v>
          </cell>
          <cell r="AS610">
            <v>0</v>
          </cell>
          <cell r="AT610">
            <v>0</v>
          </cell>
          <cell r="AU610">
            <v>17.875</v>
          </cell>
          <cell r="AV610" t="e">
            <v>#REF!</v>
          </cell>
          <cell r="AW610">
            <v>0</v>
          </cell>
          <cell r="BZ610">
            <v>0</v>
          </cell>
          <cell r="CA610">
            <v>0</v>
          </cell>
          <cell r="CE610">
            <v>0</v>
          </cell>
          <cell r="CF610">
            <v>17.875</v>
          </cell>
          <cell r="CG610" t="b">
            <v>1</v>
          </cell>
          <cell r="CH610">
            <v>0</v>
          </cell>
          <cell r="CI610">
            <v>143</v>
          </cell>
          <cell r="CJ610">
            <v>0</v>
          </cell>
          <cell r="CK610" t="str">
            <v>CN CẦN THƠ</v>
          </cell>
          <cell r="CM610">
            <v>0</v>
          </cell>
          <cell r="CN610">
            <v>0</v>
          </cell>
          <cell r="CO610">
            <v>143</v>
          </cell>
          <cell r="CP610">
            <v>0</v>
          </cell>
        </row>
        <row r="611">
          <cell r="F611" t="str">
            <v>OT</v>
          </cell>
          <cell r="AT611">
            <v>0</v>
          </cell>
          <cell r="AV611" t="e">
            <v>#REF!</v>
          </cell>
          <cell r="AW611">
            <v>0</v>
          </cell>
          <cell r="CK611" t="e">
            <v>#N/A</v>
          </cell>
        </row>
        <row r="612">
          <cell r="B612" t="str">
            <v>EQQ102802</v>
          </cell>
          <cell r="C612" t="str">
            <v>NGUYỄN THẢO SANG</v>
          </cell>
          <cell r="D612" t="str">
            <v>Partime</v>
          </cell>
          <cell r="E612" t="str">
            <v>NHÂN VIÊN PHỤC VỤ</v>
          </cell>
          <cell r="F612" t="str">
            <v>Giờ LV</v>
          </cell>
          <cell r="G612">
            <v>8</v>
          </cell>
          <cell r="H612">
            <v>8</v>
          </cell>
          <cell r="I612">
            <v>8</v>
          </cell>
          <cell r="J612">
            <v>8</v>
          </cell>
          <cell r="K612">
            <v>8</v>
          </cell>
          <cell r="L612">
            <v>8</v>
          </cell>
          <cell r="M612">
            <v>8</v>
          </cell>
          <cell r="N612">
            <v>8</v>
          </cell>
          <cell r="O612">
            <v>8</v>
          </cell>
          <cell r="P612" t="str">
            <v>off</v>
          </cell>
          <cell r="Q612">
            <v>8</v>
          </cell>
          <cell r="R612">
            <v>8</v>
          </cell>
          <cell r="S612" t="str">
            <v>off</v>
          </cell>
          <cell r="T612">
            <v>8</v>
          </cell>
          <cell r="U612">
            <v>8</v>
          </cell>
          <cell r="V612">
            <v>8</v>
          </cell>
          <cell r="W612">
            <v>8</v>
          </cell>
          <cell r="X612">
            <v>8</v>
          </cell>
          <cell r="Y612">
            <v>8</v>
          </cell>
          <cell r="Z612" t="str">
            <v>off</v>
          </cell>
          <cell r="AA612">
            <v>8</v>
          </cell>
          <cell r="AB612">
            <v>8</v>
          </cell>
          <cell r="AC612">
            <v>8</v>
          </cell>
          <cell r="AD612">
            <v>8</v>
          </cell>
          <cell r="AE612">
            <v>8</v>
          </cell>
          <cell r="AF612">
            <v>8</v>
          </cell>
          <cell r="AG612" t="str">
            <v>off</v>
          </cell>
          <cell r="AH612">
            <v>8</v>
          </cell>
          <cell r="AI612">
            <v>8</v>
          </cell>
          <cell r="AJ612">
            <v>8</v>
          </cell>
          <cell r="AK612">
            <v>26</v>
          </cell>
          <cell r="AL612">
            <v>0</v>
          </cell>
          <cell r="AM612">
            <v>4</v>
          </cell>
          <cell r="AN612">
            <v>0</v>
          </cell>
          <cell r="AO612">
            <v>0</v>
          </cell>
          <cell r="AP612">
            <v>0</v>
          </cell>
          <cell r="AQ612">
            <v>0</v>
          </cell>
          <cell r="AR612">
            <v>0</v>
          </cell>
          <cell r="AS612">
            <v>0</v>
          </cell>
          <cell r="AT612">
            <v>0</v>
          </cell>
          <cell r="AU612">
            <v>26</v>
          </cell>
          <cell r="AV612" t="e">
            <v>#REF!</v>
          </cell>
          <cell r="AW612">
            <v>0</v>
          </cell>
          <cell r="BZ612">
            <v>0</v>
          </cell>
          <cell r="CA612">
            <v>0</v>
          </cell>
          <cell r="CE612">
            <v>0</v>
          </cell>
          <cell r="CF612">
            <v>26</v>
          </cell>
          <cell r="CG612" t="b">
            <v>1</v>
          </cell>
          <cell r="CH612">
            <v>0</v>
          </cell>
          <cell r="CI612">
            <v>208</v>
          </cell>
          <cell r="CJ612">
            <v>0</v>
          </cell>
          <cell r="CK612" t="str">
            <v>CN CẦN THƠ</v>
          </cell>
          <cell r="CM612">
            <v>0</v>
          </cell>
          <cell r="CN612">
            <v>0</v>
          </cell>
          <cell r="CO612">
            <v>208</v>
          </cell>
          <cell r="CP612">
            <v>0</v>
          </cell>
        </row>
        <row r="613">
          <cell r="F613" t="str">
            <v>OT</v>
          </cell>
          <cell r="AT613">
            <v>0</v>
          </cell>
          <cell r="AV613" t="e">
            <v>#REF!</v>
          </cell>
          <cell r="AW613">
            <v>0</v>
          </cell>
          <cell r="CK613" t="e">
            <v>#N/A</v>
          </cell>
        </row>
        <row r="614">
          <cell r="B614" t="str">
            <v>EQQ102803</v>
          </cell>
          <cell r="C614" t="str">
            <v>HÀ THỊ TUYẾT LAN</v>
          </cell>
          <cell r="D614" t="str">
            <v>Partime</v>
          </cell>
          <cell r="E614" t="str">
            <v>NHÂN VIÊN PHỤC VỤ</v>
          </cell>
          <cell r="F614" t="str">
            <v>Giờ LV</v>
          </cell>
          <cell r="G614">
            <v>8</v>
          </cell>
          <cell r="H614" t="str">
            <v>off</v>
          </cell>
          <cell r="I614">
            <v>8</v>
          </cell>
          <cell r="J614">
            <v>8</v>
          </cell>
          <cell r="K614">
            <v>8</v>
          </cell>
          <cell r="L614">
            <v>8</v>
          </cell>
          <cell r="M614">
            <v>8</v>
          </cell>
          <cell r="N614">
            <v>8</v>
          </cell>
          <cell r="O614" t="str">
            <v>off</v>
          </cell>
          <cell r="P614">
            <v>8</v>
          </cell>
          <cell r="Q614">
            <v>8</v>
          </cell>
          <cell r="R614">
            <v>8</v>
          </cell>
          <cell r="S614">
            <v>8</v>
          </cell>
          <cell r="T614">
            <v>8</v>
          </cell>
          <cell r="U614">
            <v>8</v>
          </cell>
          <cell r="V614" t="str">
            <v>off</v>
          </cell>
          <cell r="W614">
            <v>8</v>
          </cell>
          <cell r="X614">
            <v>8</v>
          </cell>
          <cell r="Y614">
            <v>8</v>
          </cell>
          <cell r="Z614">
            <v>8</v>
          </cell>
          <cell r="AA614">
            <v>8</v>
          </cell>
          <cell r="AB614">
            <v>8</v>
          </cell>
          <cell r="AC614" t="str">
            <v>off</v>
          </cell>
          <cell r="AD614">
            <v>8</v>
          </cell>
          <cell r="AE614">
            <v>8</v>
          </cell>
          <cell r="AF614">
            <v>8</v>
          </cell>
          <cell r="AG614">
            <v>7</v>
          </cell>
          <cell r="AH614">
            <v>4</v>
          </cell>
          <cell r="AI614">
            <v>7</v>
          </cell>
          <cell r="AJ614" t="str">
            <v>off</v>
          </cell>
          <cell r="AK614">
            <v>24.25</v>
          </cell>
          <cell r="AL614">
            <v>0</v>
          </cell>
          <cell r="AM614">
            <v>5</v>
          </cell>
          <cell r="AN614">
            <v>0</v>
          </cell>
          <cell r="AO614">
            <v>0</v>
          </cell>
          <cell r="AP614">
            <v>0</v>
          </cell>
          <cell r="AQ614">
            <v>0</v>
          </cell>
          <cell r="AR614">
            <v>0</v>
          </cell>
          <cell r="AS614">
            <v>0</v>
          </cell>
          <cell r="AT614">
            <v>0</v>
          </cell>
          <cell r="AU614">
            <v>24.25</v>
          </cell>
          <cell r="AV614" t="e">
            <v>#REF!</v>
          </cell>
          <cell r="AW614">
            <v>0</v>
          </cell>
          <cell r="BZ614">
            <v>0</v>
          </cell>
          <cell r="CA614">
            <v>0</v>
          </cell>
          <cell r="CE614">
            <v>0</v>
          </cell>
          <cell r="CF614">
            <v>24.25</v>
          </cell>
          <cell r="CG614" t="b">
            <v>1</v>
          </cell>
          <cell r="CH614">
            <v>0</v>
          </cell>
          <cell r="CI614">
            <v>194</v>
          </cell>
          <cell r="CJ614">
            <v>0</v>
          </cell>
          <cell r="CK614" t="str">
            <v>CN CẦN THƠ</v>
          </cell>
          <cell r="CM614">
            <v>0</v>
          </cell>
          <cell r="CN614">
            <v>0</v>
          </cell>
          <cell r="CO614">
            <v>194</v>
          </cell>
          <cell r="CP614">
            <v>0</v>
          </cell>
        </row>
        <row r="615">
          <cell r="F615" t="str">
            <v>OT</v>
          </cell>
          <cell r="AT615">
            <v>0</v>
          </cell>
          <cell r="AV615" t="e">
            <v>#REF!</v>
          </cell>
          <cell r="AW615">
            <v>0</v>
          </cell>
          <cell r="CK615" t="e">
            <v>#N/A</v>
          </cell>
        </row>
        <row r="616">
          <cell r="B616" t="str">
            <v>EQQ102804</v>
          </cell>
          <cell r="C616" t="str">
            <v>NGUYỄN THỤY MINH HƯƠNG</v>
          </cell>
          <cell r="D616" t="str">
            <v>Partime</v>
          </cell>
          <cell r="E616" t="str">
            <v>NHÂN VIÊN PHỤC VỤ</v>
          </cell>
          <cell r="F616" t="str">
            <v>Giờ LV</v>
          </cell>
          <cell r="G616">
            <v>8</v>
          </cell>
          <cell r="H616">
            <v>6</v>
          </cell>
          <cell r="I616">
            <v>6</v>
          </cell>
          <cell r="J616">
            <v>6</v>
          </cell>
          <cell r="K616">
            <v>6</v>
          </cell>
          <cell r="L616">
            <v>6</v>
          </cell>
          <cell r="M616">
            <v>6</v>
          </cell>
          <cell r="N616">
            <v>6</v>
          </cell>
          <cell r="O616">
            <v>8</v>
          </cell>
          <cell r="P616" t="str">
            <v>off</v>
          </cell>
          <cell r="Q616">
            <v>6</v>
          </cell>
          <cell r="R616">
            <v>6</v>
          </cell>
          <cell r="S616">
            <v>8</v>
          </cell>
          <cell r="T616">
            <v>8</v>
          </cell>
          <cell r="U616">
            <v>8</v>
          </cell>
          <cell r="V616">
            <v>6</v>
          </cell>
          <cell r="W616" t="str">
            <v>off</v>
          </cell>
          <cell r="X616">
            <v>6</v>
          </cell>
          <cell r="Y616">
            <v>6</v>
          </cell>
          <cell r="Z616">
            <v>6</v>
          </cell>
          <cell r="AA616">
            <v>6</v>
          </cell>
          <cell r="AB616">
            <v>8</v>
          </cell>
          <cell r="AC616">
            <v>6</v>
          </cell>
          <cell r="AD616" t="str">
            <v>off</v>
          </cell>
          <cell r="AE616">
            <v>8</v>
          </cell>
          <cell r="AF616">
            <v>8</v>
          </cell>
          <cell r="AG616">
            <v>8</v>
          </cell>
          <cell r="AH616" t="str">
            <v>off</v>
          </cell>
          <cell r="AI616">
            <v>6</v>
          </cell>
          <cell r="AJ616">
            <v>8</v>
          </cell>
          <cell r="AK616">
            <v>22</v>
          </cell>
          <cell r="AL616">
            <v>0</v>
          </cell>
          <cell r="AM616">
            <v>4</v>
          </cell>
          <cell r="AN616">
            <v>0</v>
          </cell>
          <cell r="AO616">
            <v>0</v>
          </cell>
          <cell r="AP616">
            <v>0</v>
          </cell>
          <cell r="AQ616">
            <v>0</v>
          </cell>
          <cell r="AR616">
            <v>0</v>
          </cell>
          <cell r="AS616">
            <v>0</v>
          </cell>
          <cell r="AT616">
            <v>0</v>
          </cell>
          <cell r="AU616">
            <v>22</v>
          </cell>
          <cell r="AV616" t="e">
            <v>#REF!</v>
          </cell>
          <cell r="AW616">
            <v>0</v>
          </cell>
          <cell r="BZ616">
            <v>0</v>
          </cell>
          <cell r="CA616">
            <v>0</v>
          </cell>
          <cell r="CE616">
            <v>0</v>
          </cell>
          <cell r="CF616">
            <v>22</v>
          </cell>
          <cell r="CG616" t="b">
            <v>1</v>
          </cell>
          <cell r="CH616">
            <v>0</v>
          </cell>
          <cell r="CI616">
            <v>176</v>
          </cell>
          <cell r="CJ616">
            <v>0</v>
          </cell>
          <cell r="CK616" t="str">
            <v>CN CẦN THƠ</v>
          </cell>
          <cell r="CM616">
            <v>0</v>
          </cell>
          <cell r="CN616">
            <v>0</v>
          </cell>
          <cell r="CO616">
            <v>176</v>
          </cell>
          <cell r="CP616">
            <v>0</v>
          </cell>
        </row>
        <row r="617">
          <cell r="F617" t="str">
            <v>OT</v>
          </cell>
          <cell r="AT617">
            <v>0</v>
          </cell>
          <cell r="AV617" t="e">
            <v>#REF!</v>
          </cell>
          <cell r="AW617">
            <v>0</v>
          </cell>
          <cell r="CK617" t="e">
            <v>#N/A</v>
          </cell>
        </row>
        <row r="618">
          <cell r="B618" t="str">
            <v>EQQ102805</v>
          </cell>
          <cell r="C618" t="str">
            <v>LÊ THỊ HỒNG TRANG</v>
          </cell>
          <cell r="D618" t="str">
            <v>Partime</v>
          </cell>
          <cell r="E618" t="str">
            <v>NHÂN VIÊN PHỤC VỤ</v>
          </cell>
          <cell r="F618" t="str">
            <v>Giờ LV</v>
          </cell>
          <cell r="G618" t="str">
            <v>off</v>
          </cell>
          <cell r="H618">
            <v>0</v>
          </cell>
          <cell r="I618">
            <v>0</v>
          </cell>
          <cell r="J618">
            <v>0</v>
          </cell>
          <cell r="K618">
            <v>0</v>
          </cell>
          <cell r="L618">
            <v>0</v>
          </cell>
          <cell r="M618">
            <v>0</v>
          </cell>
          <cell r="N618" t="str">
            <v>off</v>
          </cell>
          <cell r="O618">
            <v>0</v>
          </cell>
          <cell r="P618">
            <v>6</v>
          </cell>
          <cell r="Q618">
            <v>6</v>
          </cell>
          <cell r="R618">
            <v>6</v>
          </cell>
          <cell r="S618">
            <v>6</v>
          </cell>
          <cell r="T618">
            <v>6</v>
          </cell>
          <cell r="U618" t="str">
            <v>off</v>
          </cell>
          <cell r="V618">
            <v>4</v>
          </cell>
          <cell r="W618">
            <v>6</v>
          </cell>
          <cell r="X618">
            <v>6</v>
          </cell>
          <cell r="Y618">
            <v>6</v>
          </cell>
          <cell r="Z618">
            <v>6</v>
          </cell>
          <cell r="AA618" t="str">
            <v>off</v>
          </cell>
          <cell r="AB618">
            <v>6</v>
          </cell>
          <cell r="AC618">
            <v>8</v>
          </cell>
          <cell r="AD618">
            <v>6</v>
          </cell>
          <cell r="AE618">
            <v>6</v>
          </cell>
          <cell r="AF618">
            <v>6</v>
          </cell>
          <cell r="AG618" t="str">
            <v>off</v>
          </cell>
          <cell r="AH618">
            <v>6</v>
          </cell>
          <cell r="AI618">
            <v>6</v>
          </cell>
          <cell r="AJ618">
            <v>6</v>
          </cell>
          <cell r="AK618">
            <v>13.5</v>
          </cell>
          <cell r="AL618">
            <v>0</v>
          </cell>
          <cell r="AM618">
            <v>5</v>
          </cell>
          <cell r="AN618">
            <v>0</v>
          </cell>
          <cell r="AO618">
            <v>0</v>
          </cell>
          <cell r="AP618">
            <v>0</v>
          </cell>
          <cell r="AQ618">
            <v>0</v>
          </cell>
          <cell r="AR618">
            <v>0</v>
          </cell>
          <cell r="AS618">
            <v>0</v>
          </cell>
          <cell r="AT618">
            <v>0</v>
          </cell>
          <cell r="AU618">
            <v>13.5</v>
          </cell>
          <cell r="AV618" t="e">
            <v>#REF!</v>
          </cell>
          <cell r="AW618">
            <v>0</v>
          </cell>
          <cell r="BZ618">
            <v>0</v>
          </cell>
          <cell r="CA618">
            <v>0</v>
          </cell>
          <cell r="CE618">
            <v>0</v>
          </cell>
          <cell r="CF618">
            <v>13.5</v>
          </cell>
          <cell r="CG618" t="b">
            <v>1</v>
          </cell>
          <cell r="CH618">
            <v>0</v>
          </cell>
          <cell r="CI618">
            <v>108</v>
          </cell>
          <cell r="CJ618">
            <v>0</v>
          </cell>
          <cell r="CK618" t="str">
            <v>CN CẦN THƠ</v>
          </cell>
          <cell r="CM618">
            <v>0</v>
          </cell>
          <cell r="CN618">
            <v>0</v>
          </cell>
          <cell r="CO618">
            <v>108</v>
          </cell>
          <cell r="CP618">
            <v>0</v>
          </cell>
        </row>
        <row r="619">
          <cell r="F619" t="str">
            <v>OT</v>
          </cell>
          <cell r="AT619">
            <v>0</v>
          </cell>
          <cell r="AV619" t="e">
            <v>#REF!</v>
          </cell>
          <cell r="AW619">
            <v>0</v>
          </cell>
          <cell r="CK619" t="e">
            <v>#N/A</v>
          </cell>
        </row>
        <row r="620">
          <cell r="B620" t="str">
            <v>EQQ102806</v>
          </cell>
          <cell r="C620" t="str">
            <v>TRẦN ĐỨC TÀI</v>
          </cell>
          <cell r="D620" t="str">
            <v>Partime</v>
          </cell>
          <cell r="E620" t="str">
            <v>NHÂN VIÊN PHỤC VỤ</v>
          </cell>
          <cell r="F620" t="str">
            <v>Giờ LV</v>
          </cell>
          <cell r="G620">
            <v>6</v>
          </cell>
          <cell r="H620">
            <v>4</v>
          </cell>
          <cell r="I620">
            <v>6</v>
          </cell>
          <cell r="J620">
            <v>6</v>
          </cell>
          <cell r="K620">
            <v>6</v>
          </cell>
          <cell r="L620">
            <v>8</v>
          </cell>
          <cell r="M620">
            <v>6</v>
          </cell>
          <cell r="N620">
            <v>6</v>
          </cell>
          <cell r="O620">
            <v>6</v>
          </cell>
          <cell r="P620" t="str">
            <v>off</v>
          </cell>
          <cell r="Q620">
            <v>6</v>
          </cell>
          <cell r="R620">
            <v>6</v>
          </cell>
          <cell r="S620">
            <v>6</v>
          </cell>
          <cell r="T620">
            <v>6</v>
          </cell>
          <cell r="U620">
            <v>8</v>
          </cell>
          <cell r="V620">
            <v>6</v>
          </cell>
          <cell r="W620" t="str">
            <v>off</v>
          </cell>
          <cell r="X620">
            <v>6</v>
          </cell>
          <cell r="Y620">
            <v>6</v>
          </cell>
          <cell r="Z620">
            <v>6</v>
          </cell>
          <cell r="AA620">
            <v>6</v>
          </cell>
          <cell r="AB620">
            <v>8</v>
          </cell>
          <cell r="AC620">
            <v>6</v>
          </cell>
          <cell r="AD620" t="str">
            <v>off</v>
          </cell>
          <cell r="AE620">
            <v>8</v>
          </cell>
          <cell r="AF620">
            <v>8</v>
          </cell>
          <cell r="AG620">
            <v>8</v>
          </cell>
          <cell r="AH620" t="str">
            <v>off</v>
          </cell>
          <cell r="AI620">
            <v>6</v>
          </cell>
          <cell r="AJ620">
            <v>8</v>
          </cell>
          <cell r="AK620">
            <v>21</v>
          </cell>
          <cell r="AL620">
            <v>0</v>
          </cell>
          <cell r="AM620">
            <v>4</v>
          </cell>
          <cell r="AN620">
            <v>0</v>
          </cell>
          <cell r="AO620">
            <v>0</v>
          </cell>
          <cell r="AP620">
            <v>0</v>
          </cell>
          <cell r="AQ620">
            <v>0</v>
          </cell>
          <cell r="AR620">
            <v>0</v>
          </cell>
          <cell r="AS620">
            <v>0</v>
          </cell>
          <cell r="AT620">
            <v>0</v>
          </cell>
          <cell r="AU620">
            <v>21</v>
          </cell>
          <cell r="AV620" t="e">
            <v>#REF!</v>
          </cell>
          <cell r="AW620">
            <v>0</v>
          </cell>
          <cell r="BZ620">
            <v>0</v>
          </cell>
          <cell r="CA620">
            <v>0</v>
          </cell>
          <cell r="CE620">
            <v>0</v>
          </cell>
          <cell r="CF620">
            <v>21</v>
          </cell>
          <cell r="CG620" t="b">
            <v>1</v>
          </cell>
          <cell r="CH620">
            <v>0</v>
          </cell>
          <cell r="CI620">
            <v>168</v>
          </cell>
          <cell r="CJ620">
            <v>0</v>
          </cell>
          <cell r="CK620" t="str">
            <v>CN CẦN THƠ</v>
          </cell>
          <cell r="CM620">
            <v>0</v>
          </cell>
          <cell r="CN620">
            <v>0</v>
          </cell>
          <cell r="CO620">
            <v>168</v>
          </cell>
          <cell r="CP620">
            <v>0</v>
          </cell>
        </row>
        <row r="621">
          <cell r="F621" t="str">
            <v>OT</v>
          </cell>
          <cell r="AT621">
            <v>0</v>
          </cell>
          <cell r="AV621" t="e">
            <v>#REF!</v>
          </cell>
          <cell r="AW621">
            <v>0</v>
          </cell>
          <cell r="CK621" t="e">
            <v>#N/A</v>
          </cell>
        </row>
        <row r="622">
          <cell r="B622" t="str">
            <v>EQQ102807</v>
          </cell>
          <cell r="C622" t="str">
            <v>TRƯƠNG BẢO TRÂM</v>
          </cell>
          <cell r="D622" t="str">
            <v>Partime</v>
          </cell>
          <cell r="E622" t="str">
            <v>NHÂN VIÊN PHỤC VỤ</v>
          </cell>
          <cell r="F622" t="str">
            <v>Giờ LV</v>
          </cell>
          <cell r="G622">
            <v>6</v>
          </cell>
          <cell r="H622">
            <v>6</v>
          </cell>
          <cell r="I622">
            <v>6</v>
          </cell>
          <cell r="J622">
            <v>6</v>
          </cell>
          <cell r="K622">
            <v>6</v>
          </cell>
          <cell r="L622">
            <v>3</v>
          </cell>
          <cell r="M622" t="str">
            <v>off</v>
          </cell>
          <cell r="N622">
            <v>6</v>
          </cell>
          <cell r="O622">
            <v>8</v>
          </cell>
          <cell r="P622">
            <v>6</v>
          </cell>
          <cell r="Q622">
            <v>6</v>
          </cell>
          <cell r="R622">
            <v>6</v>
          </cell>
          <cell r="S622" t="str">
            <v>off</v>
          </cell>
          <cell r="T622" t="str">
            <v>off</v>
          </cell>
          <cell r="U622">
            <v>6</v>
          </cell>
          <cell r="V622">
            <v>6</v>
          </cell>
          <cell r="W622">
            <v>6</v>
          </cell>
          <cell r="X622">
            <v>6</v>
          </cell>
          <cell r="Y622">
            <v>6</v>
          </cell>
          <cell r="Z622">
            <v>8</v>
          </cell>
          <cell r="AA622">
            <v>6</v>
          </cell>
          <cell r="AB622">
            <v>6</v>
          </cell>
          <cell r="AC622">
            <v>6</v>
          </cell>
          <cell r="AD622" t="str">
            <v>off</v>
          </cell>
          <cell r="AE622">
            <v>6</v>
          </cell>
          <cell r="AF622">
            <v>6</v>
          </cell>
          <cell r="AG622">
            <v>6</v>
          </cell>
          <cell r="AH622">
            <v>6</v>
          </cell>
          <cell r="AI622">
            <v>6</v>
          </cell>
          <cell r="AJ622">
            <v>8</v>
          </cell>
          <cell r="AK622">
            <v>19.875</v>
          </cell>
          <cell r="AL622">
            <v>0</v>
          </cell>
          <cell r="AM622">
            <v>4</v>
          </cell>
          <cell r="AN622">
            <v>0</v>
          </cell>
          <cell r="AO622">
            <v>0</v>
          </cell>
          <cell r="AP622">
            <v>0</v>
          </cell>
          <cell r="AQ622">
            <v>0</v>
          </cell>
          <cell r="AR622">
            <v>0</v>
          </cell>
          <cell r="AS622">
            <v>0</v>
          </cell>
          <cell r="AT622">
            <v>0</v>
          </cell>
          <cell r="AU622">
            <v>19.875</v>
          </cell>
          <cell r="AV622" t="e">
            <v>#REF!</v>
          </cell>
          <cell r="AW622">
            <v>0</v>
          </cell>
          <cell r="BZ622">
            <v>0</v>
          </cell>
          <cell r="CA622">
            <v>0</v>
          </cell>
          <cell r="CE622">
            <v>0</v>
          </cell>
          <cell r="CF622">
            <v>19.875</v>
          </cell>
          <cell r="CG622" t="b">
            <v>1</v>
          </cell>
          <cell r="CH622">
            <v>0</v>
          </cell>
          <cell r="CI622">
            <v>159</v>
          </cell>
          <cell r="CJ622">
            <v>0</v>
          </cell>
          <cell r="CK622" t="str">
            <v>CN CẦN THƠ</v>
          </cell>
          <cell r="CM622">
            <v>0</v>
          </cell>
          <cell r="CN622">
            <v>0</v>
          </cell>
          <cell r="CO622">
            <v>159</v>
          </cell>
          <cell r="CP622">
            <v>0</v>
          </cell>
        </row>
        <row r="623">
          <cell r="F623" t="str">
            <v>OT</v>
          </cell>
          <cell r="AT623">
            <v>0</v>
          </cell>
          <cell r="AV623" t="e">
            <v>#REF!</v>
          </cell>
          <cell r="AW623">
            <v>0</v>
          </cell>
          <cell r="CK623" t="e">
            <v>#N/A</v>
          </cell>
        </row>
        <row r="624">
          <cell r="B624" t="str">
            <v>EQQ102809</v>
          </cell>
          <cell r="C624" t="str">
            <v>ĐẶNG HỒNG PHỈ</v>
          </cell>
          <cell r="D624" t="str">
            <v>Partime</v>
          </cell>
          <cell r="E624" t="str">
            <v>NHÂN VIÊN PHỤC VỤ</v>
          </cell>
          <cell r="F624" t="str">
            <v>Giờ LV</v>
          </cell>
          <cell r="G624">
            <v>6</v>
          </cell>
          <cell r="H624" t="str">
            <v>off</v>
          </cell>
          <cell r="I624" t="str">
            <v>off</v>
          </cell>
          <cell r="J624">
            <v>6</v>
          </cell>
          <cell r="K624">
            <v>6</v>
          </cell>
          <cell r="L624" t="str">
            <v>off</v>
          </cell>
          <cell r="M624" t="str">
            <v>off</v>
          </cell>
          <cell r="N624" t="str">
            <v>off</v>
          </cell>
          <cell r="O624" t="str">
            <v>off</v>
          </cell>
          <cell r="P624" t="str">
            <v>off</v>
          </cell>
          <cell r="Q624" t="str">
            <v>off</v>
          </cell>
          <cell r="R624">
            <v>6</v>
          </cell>
          <cell r="S624">
            <v>6</v>
          </cell>
          <cell r="T624" t="str">
            <v>off</v>
          </cell>
          <cell r="U624">
            <v>6</v>
          </cell>
          <cell r="V624">
            <v>6</v>
          </cell>
          <cell r="W624">
            <v>6</v>
          </cell>
          <cell r="X624">
            <v>6</v>
          </cell>
          <cell r="Y624">
            <v>6</v>
          </cell>
          <cell r="Z624">
            <v>6</v>
          </cell>
          <cell r="AA624">
            <v>8</v>
          </cell>
          <cell r="AB624" t="str">
            <v>off</v>
          </cell>
          <cell r="AC624">
            <v>4</v>
          </cell>
          <cell r="AD624">
            <v>6</v>
          </cell>
          <cell r="AE624">
            <v>6</v>
          </cell>
          <cell r="AF624">
            <v>6</v>
          </cell>
          <cell r="AG624">
            <v>6</v>
          </cell>
          <cell r="AH624">
            <v>6</v>
          </cell>
          <cell r="AI624">
            <v>4</v>
          </cell>
          <cell r="AJ624">
            <v>6</v>
          </cell>
          <cell r="AK624">
            <v>14.75</v>
          </cell>
          <cell r="AL624">
            <v>0</v>
          </cell>
          <cell r="AM624">
            <v>10</v>
          </cell>
          <cell r="AN624">
            <v>0</v>
          </cell>
          <cell r="AO624">
            <v>0</v>
          </cell>
          <cell r="AP624">
            <v>0</v>
          </cell>
          <cell r="AQ624">
            <v>0</v>
          </cell>
          <cell r="AR624">
            <v>0</v>
          </cell>
          <cell r="AS624">
            <v>0</v>
          </cell>
          <cell r="AT624">
            <v>0</v>
          </cell>
          <cell r="AU624">
            <v>14.75</v>
          </cell>
          <cell r="AV624" t="e">
            <v>#REF!</v>
          </cell>
          <cell r="AW624">
            <v>0</v>
          </cell>
          <cell r="BZ624">
            <v>0</v>
          </cell>
          <cell r="CA624">
            <v>0</v>
          </cell>
          <cell r="CE624">
            <v>0</v>
          </cell>
          <cell r="CF624">
            <v>14.75</v>
          </cell>
          <cell r="CG624" t="b">
            <v>1</v>
          </cell>
          <cell r="CH624">
            <v>0</v>
          </cell>
          <cell r="CI624">
            <v>118</v>
          </cell>
          <cell r="CJ624">
            <v>0</v>
          </cell>
          <cell r="CK624" t="str">
            <v>CN CẦN THƠ</v>
          </cell>
          <cell r="CM624">
            <v>0</v>
          </cell>
          <cell r="CN624">
            <v>0</v>
          </cell>
          <cell r="CO624">
            <v>118</v>
          </cell>
          <cell r="CP624">
            <v>0</v>
          </cell>
        </row>
        <row r="625">
          <cell r="F625" t="str">
            <v>OT</v>
          </cell>
          <cell r="AT625">
            <v>0</v>
          </cell>
          <cell r="AV625" t="e">
            <v>#REF!</v>
          </cell>
          <cell r="AW625">
            <v>0</v>
          </cell>
          <cell r="CK625" t="e">
            <v>#N/A</v>
          </cell>
        </row>
        <row r="626">
          <cell r="B626" t="str">
            <v>EQQ102810</v>
          </cell>
          <cell r="C626" t="str">
            <v>DƯƠNG NHỰT TIỂU ĐÌNH</v>
          </cell>
          <cell r="D626" t="str">
            <v>Partime</v>
          </cell>
          <cell r="E626" t="str">
            <v>NHÂN VIÊN PHỤC VỤ</v>
          </cell>
          <cell r="F626" t="str">
            <v>Giờ LV</v>
          </cell>
          <cell r="G626">
            <v>6</v>
          </cell>
          <cell r="H626">
            <v>6</v>
          </cell>
          <cell r="I626">
            <v>6</v>
          </cell>
          <cell r="J626">
            <v>6</v>
          </cell>
          <cell r="K626">
            <v>6</v>
          </cell>
          <cell r="L626">
            <v>6</v>
          </cell>
          <cell r="M626" t="str">
            <v>off</v>
          </cell>
          <cell r="N626">
            <v>6</v>
          </cell>
          <cell r="O626">
            <v>6</v>
          </cell>
          <cell r="P626">
            <v>6</v>
          </cell>
          <cell r="Q626">
            <v>6</v>
          </cell>
          <cell r="R626">
            <v>6</v>
          </cell>
          <cell r="S626">
            <v>6</v>
          </cell>
          <cell r="T626">
            <v>8</v>
          </cell>
          <cell r="U626">
            <v>6</v>
          </cell>
          <cell r="V626" t="str">
            <v>off</v>
          </cell>
          <cell r="W626">
            <v>6</v>
          </cell>
          <cell r="X626">
            <v>6</v>
          </cell>
          <cell r="Y626">
            <v>6</v>
          </cell>
          <cell r="Z626">
            <v>6</v>
          </cell>
          <cell r="AA626" t="str">
            <v>off</v>
          </cell>
          <cell r="AB626">
            <v>6</v>
          </cell>
          <cell r="AC626">
            <v>4</v>
          </cell>
          <cell r="AD626">
            <v>6</v>
          </cell>
          <cell r="AE626">
            <v>6</v>
          </cell>
          <cell r="AF626">
            <v>4</v>
          </cell>
          <cell r="AG626">
            <v>6</v>
          </cell>
          <cell r="AH626" t="str">
            <v>off</v>
          </cell>
          <cell r="AI626">
            <v>6</v>
          </cell>
          <cell r="AJ626">
            <v>6</v>
          </cell>
          <cell r="AK626">
            <v>19.25</v>
          </cell>
          <cell r="AL626">
            <v>0</v>
          </cell>
          <cell r="AM626">
            <v>4</v>
          </cell>
          <cell r="AN626">
            <v>0</v>
          </cell>
          <cell r="AO626">
            <v>0</v>
          </cell>
          <cell r="AP626">
            <v>0</v>
          </cell>
          <cell r="AQ626">
            <v>0</v>
          </cell>
          <cell r="AR626">
            <v>0</v>
          </cell>
          <cell r="AS626">
            <v>0</v>
          </cell>
          <cell r="AT626">
            <v>0</v>
          </cell>
          <cell r="AU626">
            <v>19.25</v>
          </cell>
          <cell r="AV626" t="e">
            <v>#REF!</v>
          </cell>
          <cell r="AW626">
            <v>0</v>
          </cell>
          <cell r="BZ626">
            <v>0</v>
          </cell>
          <cell r="CA626">
            <v>0</v>
          </cell>
          <cell r="CE626">
            <v>0</v>
          </cell>
          <cell r="CF626">
            <v>19.25</v>
          </cell>
          <cell r="CG626" t="b">
            <v>1</v>
          </cell>
          <cell r="CH626">
            <v>0</v>
          </cell>
          <cell r="CI626">
            <v>154</v>
          </cell>
          <cell r="CJ626">
            <v>0</v>
          </cell>
          <cell r="CK626" t="str">
            <v>CN CẦN THƠ</v>
          </cell>
          <cell r="CM626">
            <v>0</v>
          </cell>
          <cell r="CN626">
            <v>0</v>
          </cell>
          <cell r="CO626">
            <v>154</v>
          </cell>
          <cell r="CP626">
            <v>0</v>
          </cell>
        </row>
        <row r="627">
          <cell r="F627" t="str">
            <v>OT</v>
          </cell>
          <cell r="AT627">
            <v>0</v>
          </cell>
          <cell r="AV627" t="e">
            <v>#REF!</v>
          </cell>
          <cell r="AW627">
            <v>0</v>
          </cell>
          <cell r="CK627" t="e">
            <v>#N/A</v>
          </cell>
        </row>
        <row r="628">
          <cell r="B628" t="str">
            <v>EQQ102811</v>
          </cell>
          <cell r="C628" t="str">
            <v>TRẦN THỊ HỒNG ĐÀO</v>
          </cell>
          <cell r="D628" t="str">
            <v>Partime</v>
          </cell>
          <cell r="E628" t="str">
            <v>NHÂN VIÊN PHỤC VỤ</v>
          </cell>
          <cell r="F628" t="str">
            <v>Giờ LV</v>
          </cell>
          <cell r="G628">
            <v>6</v>
          </cell>
          <cell r="H628">
            <v>6</v>
          </cell>
          <cell r="I628">
            <v>6</v>
          </cell>
          <cell r="J628">
            <v>6</v>
          </cell>
          <cell r="K628">
            <v>6</v>
          </cell>
          <cell r="L628">
            <v>6</v>
          </cell>
          <cell r="M628">
            <v>6</v>
          </cell>
          <cell r="N628" t="str">
            <v>off</v>
          </cell>
          <cell r="O628">
            <v>8</v>
          </cell>
          <cell r="P628">
            <v>8</v>
          </cell>
          <cell r="Q628">
            <v>6</v>
          </cell>
          <cell r="R628">
            <v>10</v>
          </cell>
          <cell r="S628">
            <v>8</v>
          </cell>
          <cell r="T628" t="str">
            <v>off</v>
          </cell>
          <cell r="U628" t="str">
            <v>off</v>
          </cell>
          <cell r="V628">
            <v>8</v>
          </cell>
          <cell r="W628">
            <v>8</v>
          </cell>
          <cell r="X628">
            <v>6</v>
          </cell>
          <cell r="Y628">
            <v>6</v>
          </cell>
          <cell r="Z628">
            <v>6</v>
          </cell>
          <cell r="AA628">
            <v>6</v>
          </cell>
          <cell r="AB628" t="str">
            <v>off</v>
          </cell>
          <cell r="AC628">
            <v>8</v>
          </cell>
          <cell r="AD628">
            <v>6</v>
          </cell>
          <cell r="AE628">
            <v>6</v>
          </cell>
          <cell r="AF628">
            <v>6</v>
          </cell>
          <cell r="AG628">
            <v>6</v>
          </cell>
          <cell r="AH628">
            <v>6</v>
          </cell>
          <cell r="AI628">
            <v>6</v>
          </cell>
          <cell r="AJ628">
            <v>6</v>
          </cell>
          <cell r="AK628">
            <v>21.5</v>
          </cell>
          <cell r="AL628">
            <v>0</v>
          </cell>
          <cell r="AM628">
            <v>4</v>
          </cell>
          <cell r="AN628">
            <v>0</v>
          </cell>
          <cell r="AO628">
            <v>0</v>
          </cell>
          <cell r="AP628">
            <v>0</v>
          </cell>
          <cell r="AQ628">
            <v>0</v>
          </cell>
          <cell r="AR628">
            <v>0</v>
          </cell>
          <cell r="AS628">
            <v>0</v>
          </cell>
          <cell r="AT628">
            <v>0</v>
          </cell>
          <cell r="AU628">
            <v>21.5</v>
          </cell>
          <cell r="AV628" t="e">
            <v>#REF!</v>
          </cell>
          <cell r="AW628">
            <v>0</v>
          </cell>
          <cell r="BZ628">
            <v>0</v>
          </cell>
          <cell r="CA628">
            <v>0</v>
          </cell>
          <cell r="CE628">
            <v>0</v>
          </cell>
          <cell r="CF628">
            <v>21.5</v>
          </cell>
          <cell r="CG628" t="b">
            <v>1</v>
          </cell>
          <cell r="CH628">
            <v>0</v>
          </cell>
          <cell r="CI628">
            <v>172</v>
          </cell>
          <cell r="CJ628">
            <v>0</v>
          </cell>
          <cell r="CK628" t="str">
            <v>CN CẦN THƠ</v>
          </cell>
          <cell r="CM628">
            <v>0</v>
          </cell>
          <cell r="CN628">
            <v>0</v>
          </cell>
          <cell r="CO628">
            <v>172</v>
          </cell>
          <cell r="CP628">
            <v>0</v>
          </cell>
        </row>
        <row r="629">
          <cell r="F629" t="str">
            <v>OT</v>
          </cell>
          <cell r="AT629">
            <v>0</v>
          </cell>
          <cell r="AV629" t="e">
            <v>#REF!</v>
          </cell>
          <cell r="AW629">
            <v>0</v>
          </cell>
          <cell r="CK629" t="e">
            <v>#N/A</v>
          </cell>
        </row>
        <row r="630">
          <cell r="B630" t="str">
            <v>EQQ102812</v>
          </cell>
          <cell r="C630" t="str">
            <v>NGUYỄN BẢO NGỌC</v>
          </cell>
          <cell r="D630" t="str">
            <v>Partime</v>
          </cell>
          <cell r="E630" t="str">
            <v>NHÂN VIÊN PHỤC VỤ</v>
          </cell>
          <cell r="F630" t="str">
            <v>Giờ LV</v>
          </cell>
          <cell r="G630">
            <v>4</v>
          </cell>
          <cell r="H630">
            <v>8</v>
          </cell>
          <cell r="I630">
            <v>6</v>
          </cell>
          <cell r="J630">
            <v>6</v>
          </cell>
          <cell r="K630">
            <v>6</v>
          </cell>
          <cell r="L630" t="str">
            <v>off</v>
          </cell>
          <cell r="M630">
            <v>8</v>
          </cell>
          <cell r="N630">
            <v>8</v>
          </cell>
          <cell r="O630">
            <v>8</v>
          </cell>
          <cell r="P630">
            <v>8</v>
          </cell>
          <cell r="Q630">
            <v>10</v>
          </cell>
          <cell r="R630">
            <v>10</v>
          </cell>
          <cell r="S630">
            <v>6</v>
          </cell>
          <cell r="T630">
            <v>8</v>
          </cell>
          <cell r="U630">
            <v>7</v>
          </cell>
          <cell r="V630">
            <v>8</v>
          </cell>
          <cell r="W630" t="str">
            <v>off</v>
          </cell>
          <cell r="X630">
            <v>6</v>
          </cell>
          <cell r="Y630">
            <v>6</v>
          </cell>
          <cell r="Z630" t="str">
            <v>off</v>
          </cell>
          <cell r="AA630">
            <v>6</v>
          </cell>
          <cell r="AB630">
            <v>8</v>
          </cell>
          <cell r="AC630">
            <v>8</v>
          </cell>
          <cell r="AD630">
            <v>6</v>
          </cell>
          <cell r="AE630">
            <v>6</v>
          </cell>
          <cell r="AF630">
            <v>6</v>
          </cell>
          <cell r="AG630">
            <v>8</v>
          </cell>
          <cell r="AH630">
            <v>6</v>
          </cell>
          <cell r="AI630">
            <v>6</v>
          </cell>
          <cell r="AJ630" t="str">
            <v>off</v>
          </cell>
          <cell r="AK630">
            <v>22.875</v>
          </cell>
          <cell r="AL630">
            <v>0</v>
          </cell>
          <cell r="AM630">
            <v>4</v>
          </cell>
          <cell r="AN630">
            <v>0</v>
          </cell>
          <cell r="AO630">
            <v>0</v>
          </cell>
          <cell r="AP630">
            <v>0</v>
          </cell>
          <cell r="AQ630">
            <v>0</v>
          </cell>
          <cell r="AR630">
            <v>0</v>
          </cell>
          <cell r="AS630">
            <v>0</v>
          </cell>
          <cell r="AT630">
            <v>0</v>
          </cell>
          <cell r="AU630">
            <v>22.875</v>
          </cell>
          <cell r="AV630" t="e">
            <v>#REF!</v>
          </cell>
          <cell r="AW630">
            <v>0</v>
          </cell>
          <cell r="BZ630">
            <v>0</v>
          </cell>
          <cell r="CA630">
            <v>0</v>
          </cell>
          <cell r="CE630">
            <v>0</v>
          </cell>
          <cell r="CF630">
            <v>22.875</v>
          </cell>
          <cell r="CG630" t="b">
            <v>1</v>
          </cell>
          <cell r="CH630">
            <v>0</v>
          </cell>
          <cell r="CI630">
            <v>183</v>
          </cell>
          <cell r="CJ630">
            <v>0</v>
          </cell>
          <cell r="CK630" t="str">
            <v>CN CẦN THƠ</v>
          </cell>
          <cell r="CM630">
            <v>0</v>
          </cell>
          <cell r="CN630">
            <v>0</v>
          </cell>
          <cell r="CO630">
            <v>183</v>
          </cell>
          <cell r="CP630">
            <v>0</v>
          </cell>
        </row>
        <row r="631">
          <cell r="F631" t="str">
            <v>OT</v>
          </cell>
          <cell r="AT631">
            <v>0</v>
          </cell>
          <cell r="AV631" t="e">
            <v>#REF!</v>
          </cell>
          <cell r="AW631">
            <v>0</v>
          </cell>
          <cell r="CK631" t="e">
            <v>#N/A</v>
          </cell>
        </row>
        <row r="632">
          <cell r="B632" t="str">
            <v>EQQ102813</v>
          </cell>
          <cell r="C632" t="str">
            <v>NGUYỄN THỊ NGỌC TUYỀN</v>
          </cell>
          <cell r="D632" t="str">
            <v>Fulltime</v>
          </cell>
          <cell r="E632" t="str">
            <v>NHÂN VIÊN BẾP</v>
          </cell>
          <cell r="F632" t="str">
            <v>Giờ LV</v>
          </cell>
          <cell r="G632">
            <v>8</v>
          </cell>
          <cell r="H632">
            <v>8</v>
          </cell>
          <cell r="I632">
            <v>8</v>
          </cell>
          <cell r="J632">
            <v>8</v>
          </cell>
          <cell r="K632">
            <v>8</v>
          </cell>
          <cell r="L632" t="str">
            <v>off</v>
          </cell>
          <cell r="M632">
            <v>8</v>
          </cell>
          <cell r="N632">
            <v>8</v>
          </cell>
          <cell r="O632">
            <v>8</v>
          </cell>
          <cell r="P632">
            <v>8</v>
          </cell>
          <cell r="Q632">
            <v>8</v>
          </cell>
          <cell r="R632">
            <v>8</v>
          </cell>
          <cell r="S632">
            <v>8</v>
          </cell>
          <cell r="T632">
            <v>8</v>
          </cell>
          <cell r="U632">
            <v>8</v>
          </cell>
          <cell r="V632" t="str">
            <v>off</v>
          </cell>
          <cell r="W632">
            <v>8</v>
          </cell>
          <cell r="X632">
            <v>8</v>
          </cell>
          <cell r="Y632">
            <v>7</v>
          </cell>
          <cell r="Z632" t="str">
            <v>off</v>
          </cell>
          <cell r="AA632">
            <v>8</v>
          </cell>
          <cell r="AB632">
            <v>8</v>
          </cell>
          <cell r="AC632">
            <v>8</v>
          </cell>
          <cell r="AD632">
            <v>8</v>
          </cell>
          <cell r="AE632">
            <v>8</v>
          </cell>
          <cell r="AF632">
            <v>8</v>
          </cell>
          <cell r="AG632" t="str">
            <v>off</v>
          </cell>
          <cell r="AH632">
            <v>8</v>
          </cell>
          <cell r="AI632">
            <v>8</v>
          </cell>
          <cell r="AJ632">
            <v>8</v>
          </cell>
          <cell r="AK632">
            <v>25.875</v>
          </cell>
          <cell r="AL632">
            <v>0</v>
          </cell>
          <cell r="AM632">
            <v>4</v>
          </cell>
          <cell r="AN632">
            <v>0</v>
          </cell>
          <cell r="AO632">
            <v>0</v>
          </cell>
          <cell r="AP632">
            <v>0</v>
          </cell>
          <cell r="AQ632">
            <v>0</v>
          </cell>
          <cell r="AR632">
            <v>0</v>
          </cell>
          <cell r="AS632">
            <v>0</v>
          </cell>
          <cell r="AT632">
            <v>0</v>
          </cell>
          <cell r="AU632">
            <v>25.875</v>
          </cell>
          <cell r="AV632" t="e">
            <v>#REF!</v>
          </cell>
          <cell r="AW632">
            <v>0</v>
          </cell>
          <cell r="BZ632">
            <v>25.875</v>
          </cell>
          <cell r="CA632">
            <v>0</v>
          </cell>
          <cell r="CE632">
            <v>0</v>
          </cell>
          <cell r="CF632">
            <v>25.875</v>
          </cell>
          <cell r="CG632" t="b">
            <v>1</v>
          </cell>
          <cell r="CH632">
            <v>25.875</v>
          </cell>
          <cell r="CI632">
            <v>0</v>
          </cell>
          <cell r="CJ632">
            <v>0</v>
          </cell>
          <cell r="CK632" t="str">
            <v>CN CẦN THƠ</v>
          </cell>
          <cell r="CM632">
            <v>25.875</v>
          </cell>
          <cell r="CN632">
            <v>0</v>
          </cell>
          <cell r="CO632">
            <v>0</v>
          </cell>
          <cell r="CP632">
            <v>0</v>
          </cell>
        </row>
        <row r="633">
          <cell r="F633" t="str">
            <v>OT</v>
          </cell>
          <cell r="AT633">
            <v>0</v>
          </cell>
          <cell r="AV633" t="e">
            <v>#REF!</v>
          </cell>
          <cell r="AW633">
            <v>0</v>
          </cell>
          <cell r="CK633" t="e">
            <v>#N/A</v>
          </cell>
        </row>
        <row r="634">
          <cell r="B634" t="str">
            <v>EQQ102814</v>
          </cell>
          <cell r="C634" t="str">
            <v>TĂNG DUY NGUYÊN</v>
          </cell>
          <cell r="D634" t="str">
            <v>Partime</v>
          </cell>
          <cell r="E634" t="str">
            <v>NHÂN VIÊN PHỤC VỤ</v>
          </cell>
          <cell r="F634" t="str">
            <v>Giờ LV</v>
          </cell>
          <cell r="G634">
            <v>8</v>
          </cell>
          <cell r="H634">
            <v>2</v>
          </cell>
          <cell r="I634">
            <v>8</v>
          </cell>
          <cell r="J634">
            <v>8</v>
          </cell>
          <cell r="K634">
            <v>8</v>
          </cell>
          <cell r="L634">
            <v>8</v>
          </cell>
          <cell r="M634" t="str">
            <v>off</v>
          </cell>
          <cell r="N634">
            <v>8</v>
          </cell>
          <cell r="O634">
            <v>8</v>
          </cell>
          <cell r="P634">
            <v>8</v>
          </cell>
          <cell r="Q634">
            <v>8</v>
          </cell>
          <cell r="R634">
            <v>8</v>
          </cell>
          <cell r="S634">
            <v>8</v>
          </cell>
          <cell r="T634" t="str">
            <v>off</v>
          </cell>
          <cell r="U634">
            <v>8</v>
          </cell>
          <cell r="V634">
            <v>8</v>
          </cell>
          <cell r="W634">
            <v>8</v>
          </cell>
          <cell r="X634">
            <v>8</v>
          </cell>
          <cell r="Y634">
            <v>8</v>
          </cell>
          <cell r="Z634">
            <v>8</v>
          </cell>
          <cell r="AA634" t="str">
            <v>off</v>
          </cell>
          <cell r="AB634">
            <v>8</v>
          </cell>
          <cell r="AC634">
            <v>8</v>
          </cell>
          <cell r="AD634">
            <v>6</v>
          </cell>
          <cell r="AE634">
            <v>8</v>
          </cell>
          <cell r="AF634">
            <v>8</v>
          </cell>
          <cell r="AG634">
            <v>8</v>
          </cell>
          <cell r="AH634" t="str">
            <v>off</v>
          </cell>
          <cell r="AI634">
            <v>8</v>
          </cell>
          <cell r="AJ634">
            <v>8</v>
          </cell>
          <cell r="AK634">
            <v>25</v>
          </cell>
          <cell r="AL634">
            <v>0</v>
          </cell>
          <cell r="AM634">
            <v>4</v>
          </cell>
          <cell r="AN634">
            <v>0</v>
          </cell>
          <cell r="AO634">
            <v>0</v>
          </cell>
          <cell r="AP634">
            <v>0</v>
          </cell>
          <cell r="AQ634">
            <v>0</v>
          </cell>
          <cell r="AR634">
            <v>0</v>
          </cell>
          <cell r="AS634">
            <v>0</v>
          </cell>
          <cell r="AT634">
            <v>0</v>
          </cell>
          <cell r="AU634">
            <v>25</v>
          </cell>
          <cell r="AV634" t="e">
            <v>#REF!</v>
          </cell>
          <cell r="AW634">
            <v>0</v>
          </cell>
          <cell r="BZ634">
            <v>0</v>
          </cell>
          <cell r="CA634">
            <v>0</v>
          </cell>
          <cell r="CE634">
            <v>0</v>
          </cell>
          <cell r="CF634">
            <v>25</v>
          </cell>
          <cell r="CG634" t="b">
            <v>1</v>
          </cell>
          <cell r="CH634">
            <v>0</v>
          </cell>
          <cell r="CI634">
            <v>200</v>
          </cell>
          <cell r="CJ634">
            <v>0</v>
          </cell>
          <cell r="CK634" t="str">
            <v>CN CẦN THƠ</v>
          </cell>
          <cell r="CM634">
            <v>0</v>
          </cell>
          <cell r="CN634">
            <v>0</v>
          </cell>
          <cell r="CO634">
            <v>200</v>
          </cell>
          <cell r="CP634">
            <v>0</v>
          </cell>
        </row>
        <row r="635">
          <cell r="F635" t="str">
            <v>OT</v>
          </cell>
          <cell r="AT635">
            <v>0</v>
          </cell>
          <cell r="AV635" t="e">
            <v>#REF!</v>
          </cell>
          <cell r="AW635">
            <v>0</v>
          </cell>
          <cell r="CK635" t="e">
            <v>#N/A</v>
          </cell>
        </row>
        <row r="636">
          <cell r="B636" t="str">
            <v>EQQ102816</v>
          </cell>
          <cell r="C636" t="str">
            <v>NGUYỄN CHI HIẾU</v>
          </cell>
          <cell r="D636" t="str">
            <v>Partime</v>
          </cell>
          <cell r="E636" t="str">
            <v>NHÂN VIÊN PHỤC VỤ</v>
          </cell>
          <cell r="F636" t="str">
            <v>Giờ LV</v>
          </cell>
          <cell r="G636">
            <v>8</v>
          </cell>
          <cell r="H636">
            <v>8</v>
          </cell>
          <cell r="I636">
            <v>8</v>
          </cell>
          <cell r="J636">
            <v>8</v>
          </cell>
          <cell r="K636">
            <v>8</v>
          </cell>
          <cell r="L636">
            <v>8</v>
          </cell>
          <cell r="M636">
            <v>8</v>
          </cell>
          <cell r="N636">
            <v>8</v>
          </cell>
          <cell r="O636">
            <v>8</v>
          </cell>
          <cell r="P636">
            <v>8</v>
          </cell>
          <cell r="Q636">
            <v>9</v>
          </cell>
          <cell r="R636">
            <v>10</v>
          </cell>
          <cell r="S636">
            <v>10</v>
          </cell>
          <cell r="T636">
            <v>10</v>
          </cell>
          <cell r="U636" t="str">
            <v>off</v>
          </cell>
          <cell r="V636">
            <v>8</v>
          </cell>
          <cell r="W636">
            <v>8</v>
          </cell>
          <cell r="X636">
            <v>8</v>
          </cell>
          <cell r="Y636">
            <v>8</v>
          </cell>
          <cell r="Z636" t="str">
            <v>off</v>
          </cell>
          <cell r="AA636">
            <v>8</v>
          </cell>
          <cell r="AB636">
            <v>8</v>
          </cell>
          <cell r="AC636">
            <v>8</v>
          </cell>
          <cell r="AD636">
            <v>8</v>
          </cell>
          <cell r="AE636">
            <v>8</v>
          </cell>
          <cell r="AF636">
            <v>8</v>
          </cell>
          <cell r="AG636" t="str">
            <v>off</v>
          </cell>
          <cell r="AH636">
            <v>8</v>
          </cell>
          <cell r="AI636">
            <v>8</v>
          </cell>
          <cell r="AJ636" t="str">
            <v>off</v>
          </cell>
          <cell r="AK636">
            <v>26.875</v>
          </cell>
          <cell r="AL636">
            <v>0</v>
          </cell>
          <cell r="AM636">
            <v>4</v>
          </cell>
          <cell r="AN636">
            <v>0</v>
          </cell>
          <cell r="AO636">
            <v>0</v>
          </cell>
          <cell r="AP636">
            <v>0</v>
          </cell>
          <cell r="AQ636">
            <v>0</v>
          </cell>
          <cell r="AR636">
            <v>0</v>
          </cell>
          <cell r="AS636">
            <v>0</v>
          </cell>
          <cell r="AT636">
            <v>0</v>
          </cell>
          <cell r="AU636">
            <v>26.875</v>
          </cell>
          <cell r="AV636" t="e">
            <v>#REF!</v>
          </cell>
          <cell r="AW636">
            <v>0</v>
          </cell>
          <cell r="BZ636">
            <v>0</v>
          </cell>
          <cell r="CA636">
            <v>0</v>
          </cell>
          <cell r="CE636">
            <v>0</v>
          </cell>
          <cell r="CF636">
            <v>26.875</v>
          </cell>
          <cell r="CG636" t="b">
            <v>1</v>
          </cell>
          <cell r="CH636">
            <v>0</v>
          </cell>
          <cell r="CI636">
            <v>215</v>
          </cell>
          <cell r="CJ636">
            <v>0</v>
          </cell>
          <cell r="CK636" t="str">
            <v>CN CẦN THƠ</v>
          </cell>
          <cell r="CM636">
            <v>0</v>
          </cell>
          <cell r="CN636">
            <v>0</v>
          </cell>
          <cell r="CO636">
            <v>215</v>
          </cell>
          <cell r="CP636">
            <v>0</v>
          </cell>
        </row>
        <row r="637">
          <cell r="F637" t="str">
            <v>OT</v>
          </cell>
          <cell r="AT637">
            <v>0</v>
          </cell>
          <cell r="AV637" t="e">
            <v>#REF!</v>
          </cell>
          <cell r="AW637">
            <v>0</v>
          </cell>
          <cell r="CK637" t="e">
            <v>#N/A</v>
          </cell>
        </row>
        <row r="638">
          <cell r="B638" t="str">
            <v>EQQ102818</v>
          </cell>
          <cell r="C638" t="str">
            <v>THÁI NGỌC NHA</v>
          </cell>
          <cell r="D638" t="str">
            <v>Partime</v>
          </cell>
          <cell r="E638" t="str">
            <v>NHÂN VIÊN PHỤC VỤ</v>
          </cell>
          <cell r="F638" t="str">
            <v>Giờ LV</v>
          </cell>
          <cell r="G638">
            <v>9</v>
          </cell>
          <cell r="H638">
            <v>9</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2.25</v>
          </cell>
          <cell r="AL638">
            <v>0</v>
          </cell>
          <cell r="AM638">
            <v>0</v>
          </cell>
          <cell r="AN638">
            <v>0</v>
          </cell>
          <cell r="AO638">
            <v>0</v>
          </cell>
          <cell r="AP638">
            <v>0</v>
          </cell>
          <cell r="AQ638">
            <v>0</v>
          </cell>
          <cell r="AR638">
            <v>0</v>
          </cell>
          <cell r="AS638">
            <v>0</v>
          </cell>
          <cell r="AT638">
            <v>0</v>
          </cell>
          <cell r="AU638">
            <v>2.25</v>
          </cell>
          <cell r="AV638" t="e">
            <v>#REF!</v>
          </cell>
          <cell r="AW638">
            <v>0</v>
          </cell>
          <cell r="BZ638">
            <v>0</v>
          </cell>
          <cell r="CA638">
            <v>0</v>
          </cell>
          <cell r="CE638">
            <v>0</v>
          </cell>
          <cell r="CF638">
            <v>2.25</v>
          </cell>
          <cell r="CG638" t="b">
            <v>1</v>
          </cell>
          <cell r="CH638">
            <v>0</v>
          </cell>
          <cell r="CI638">
            <v>18</v>
          </cell>
          <cell r="CJ638">
            <v>0</v>
          </cell>
          <cell r="CK638" t="str">
            <v>CN CẦN THƠ</v>
          </cell>
          <cell r="CM638">
            <v>0</v>
          </cell>
          <cell r="CN638">
            <v>0</v>
          </cell>
          <cell r="CO638">
            <v>18</v>
          </cell>
          <cell r="CP638">
            <v>0</v>
          </cell>
        </row>
        <row r="639">
          <cell r="F639" t="str">
            <v>OT</v>
          </cell>
          <cell r="AT639">
            <v>0</v>
          </cell>
          <cell r="AV639" t="e">
            <v>#REF!</v>
          </cell>
          <cell r="AW639">
            <v>0</v>
          </cell>
          <cell r="CK639" t="e">
            <v>#N/A</v>
          </cell>
        </row>
        <row r="640">
          <cell r="B640" t="str">
            <v>EQQ102825</v>
          </cell>
          <cell r="C640" t="str">
            <v>NGUYỄN VĂN TOÀN</v>
          </cell>
          <cell r="D640" t="str">
            <v>Partime</v>
          </cell>
          <cell r="E640" t="str">
            <v>NHÂN VIÊN PHỤC VỤ</v>
          </cell>
          <cell r="F640" t="str">
            <v>Giờ LV</v>
          </cell>
          <cell r="G640">
            <v>8</v>
          </cell>
          <cell r="H640">
            <v>8</v>
          </cell>
          <cell r="I640">
            <v>8</v>
          </cell>
          <cell r="J640">
            <v>8</v>
          </cell>
          <cell r="K640">
            <v>8</v>
          </cell>
          <cell r="L640">
            <v>8</v>
          </cell>
          <cell r="M640">
            <v>8</v>
          </cell>
          <cell r="N640" t="str">
            <v>off</v>
          </cell>
          <cell r="O640">
            <v>8</v>
          </cell>
          <cell r="P640">
            <v>8</v>
          </cell>
          <cell r="Q640">
            <v>8</v>
          </cell>
          <cell r="R640">
            <v>8</v>
          </cell>
          <cell r="S640" t="str">
            <v>off</v>
          </cell>
          <cell r="T640">
            <v>8</v>
          </cell>
          <cell r="U640">
            <v>8</v>
          </cell>
          <cell r="V640">
            <v>10</v>
          </cell>
          <cell r="W640">
            <v>10</v>
          </cell>
          <cell r="X640" t="str">
            <v>off</v>
          </cell>
          <cell r="Y640">
            <v>8</v>
          </cell>
          <cell r="Z640">
            <v>8</v>
          </cell>
          <cell r="AA640">
            <v>8</v>
          </cell>
          <cell r="AB640">
            <v>8</v>
          </cell>
          <cell r="AC640" t="str">
            <v>off</v>
          </cell>
          <cell r="AD640">
            <v>8</v>
          </cell>
          <cell r="AE640">
            <v>8</v>
          </cell>
          <cell r="AF640">
            <v>8</v>
          </cell>
          <cell r="AG640">
            <v>8</v>
          </cell>
          <cell r="AH640">
            <v>8</v>
          </cell>
          <cell r="AI640">
            <v>8</v>
          </cell>
          <cell r="AJ640">
            <v>8</v>
          </cell>
          <cell r="AK640">
            <v>26.5</v>
          </cell>
          <cell r="AL640">
            <v>0</v>
          </cell>
          <cell r="AM640">
            <v>4</v>
          </cell>
          <cell r="AN640">
            <v>0</v>
          </cell>
          <cell r="AO640">
            <v>0</v>
          </cell>
          <cell r="AP640">
            <v>0</v>
          </cell>
          <cell r="AQ640">
            <v>0</v>
          </cell>
          <cell r="AR640">
            <v>0</v>
          </cell>
          <cell r="AS640">
            <v>0</v>
          </cell>
          <cell r="AT640">
            <v>0</v>
          </cell>
          <cell r="AU640">
            <v>26.5</v>
          </cell>
          <cell r="AV640" t="e">
            <v>#REF!</v>
          </cell>
          <cell r="AW640">
            <v>0</v>
          </cell>
          <cell r="BZ640">
            <v>0</v>
          </cell>
          <cell r="CA640">
            <v>0</v>
          </cell>
          <cell r="CE640">
            <v>0</v>
          </cell>
          <cell r="CF640">
            <v>26.5</v>
          </cell>
          <cell r="CG640" t="b">
            <v>1</v>
          </cell>
          <cell r="CH640">
            <v>0</v>
          </cell>
          <cell r="CI640">
            <v>212</v>
          </cell>
          <cell r="CJ640">
            <v>0</v>
          </cell>
          <cell r="CK640" t="str">
            <v>CN CẦN THƠ</v>
          </cell>
          <cell r="CM640">
            <v>0</v>
          </cell>
          <cell r="CN640">
            <v>0</v>
          </cell>
          <cell r="CO640">
            <v>212</v>
          </cell>
          <cell r="CP640">
            <v>0</v>
          </cell>
        </row>
        <row r="641">
          <cell r="F641" t="str">
            <v>OT</v>
          </cell>
          <cell r="AT641">
            <v>0</v>
          </cell>
          <cell r="AV641" t="e">
            <v>#REF!</v>
          </cell>
          <cell r="AW641">
            <v>0</v>
          </cell>
          <cell r="CK641" t="e">
            <v>#N/A</v>
          </cell>
        </row>
        <row r="642">
          <cell r="B642" t="str">
            <v>EQQ102826</v>
          </cell>
          <cell r="C642" t="str">
            <v>TRẦN VÕ THANH THƯ</v>
          </cell>
          <cell r="D642" t="str">
            <v>Partime</v>
          </cell>
          <cell r="E642" t="str">
            <v>NHÂN VIÊN PHỤC VỤ</v>
          </cell>
          <cell r="F642" t="str">
            <v>Giờ LV</v>
          </cell>
          <cell r="G642">
            <v>6</v>
          </cell>
          <cell r="H642">
            <v>5</v>
          </cell>
          <cell r="I642">
            <v>6</v>
          </cell>
          <cell r="J642">
            <v>4</v>
          </cell>
          <cell r="K642">
            <v>6</v>
          </cell>
          <cell r="L642" t="str">
            <v>off</v>
          </cell>
          <cell r="M642">
            <v>8</v>
          </cell>
          <cell r="N642">
            <v>8</v>
          </cell>
          <cell r="O642">
            <v>6</v>
          </cell>
          <cell r="P642">
            <v>6</v>
          </cell>
          <cell r="Q642">
            <v>6</v>
          </cell>
          <cell r="R642">
            <v>6</v>
          </cell>
          <cell r="S642" t="str">
            <v>off</v>
          </cell>
          <cell r="T642">
            <v>4</v>
          </cell>
          <cell r="U642" t="str">
            <v>off</v>
          </cell>
          <cell r="V642">
            <v>6</v>
          </cell>
          <cell r="W642" t="str">
            <v>off</v>
          </cell>
          <cell r="X642">
            <v>6</v>
          </cell>
          <cell r="Y642">
            <v>6</v>
          </cell>
          <cell r="Z642">
            <v>8</v>
          </cell>
          <cell r="AA642">
            <v>6</v>
          </cell>
          <cell r="AB642">
            <v>6</v>
          </cell>
          <cell r="AC642" t="str">
            <v>off</v>
          </cell>
          <cell r="AD642">
            <v>6</v>
          </cell>
          <cell r="AE642">
            <v>6</v>
          </cell>
          <cell r="AF642">
            <v>6</v>
          </cell>
          <cell r="AG642">
            <v>6</v>
          </cell>
          <cell r="AH642">
            <v>6</v>
          </cell>
          <cell r="AI642">
            <v>6</v>
          </cell>
          <cell r="AJ642" t="str">
            <v>off</v>
          </cell>
          <cell r="AK642">
            <v>18.125</v>
          </cell>
          <cell r="AL642">
            <v>0</v>
          </cell>
          <cell r="AM642">
            <v>6</v>
          </cell>
          <cell r="AN642">
            <v>0</v>
          </cell>
          <cell r="AO642">
            <v>0</v>
          </cell>
          <cell r="AP642">
            <v>0</v>
          </cell>
          <cell r="AQ642">
            <v>0</v>
          </cell>
          <cell r="AR642">
            <v>0</v>
          </cell>
          <cell r="AS642">
            <v>0</v>
          </cell>
          <cell r="AT642">
            <v>0</v>
          </cell>
          <cell r="AU642">
            <v>18.125</v>
          </cell>
          <cell r="AV642" t="e">
            <v>#REF!</v>
          </cell>
          <cell r="AW642">
            <v>0</v>
          </cell>
          <cell r="BZ642">
            <v>0</v>
          </cell>
          <cell r="CA642">
            <v>0</v>
          </cell>
          <cell r="CE642">
            <v>0</v>
          </cell>
          <cell r="CF642">
            <v>18.125</v>
          </cell>
          <cell r="CG642" t="b">
            <v>1</v>
          </cell>
          <cell r="CH642">
            <v>0</v>
          </cell>
          <cell r="CI642">
            <v>145</v>
          </cell>
          <cell r="CJ642">
            <v>0</v>
          </cell>
          <cell r="CK642" t="str">
            <v>CN CẦN THƠ</v>
          </cell>
          <cell r="CM642">
            <v>0</v>
          </cell>
          <cell r="CN642">
            <v>0</v>
          </cell>
          <cell r="CO642">
            <v>145</v>
          </cell>
          <cell r="CP642">
            <v>0</v>
          </cell>
        </row>
        <row r="643">
          <cell r="F643" t="str">
            <v>OT</v>
          </cell>
          <cell r="AT643">
            <v>0</v>
          </cell>
          <cell r="AV643" t="e">
            <v>#REF!</v>
          </cell>
          <cell r="AW643">
            <v>0</v>
          </cell>
          <cell r="CK643" t="e">
            <v>#N/A</v>
          </cell>
        </row>
        <row r="644">
          <cell r="B644" t="str">
            <v>EQQ102839</v>
          </cell>
          <cell r="C644" t="str">
            <v>NGUYỄN DƯƠNG HUY</v>
          </cell>
          <cell r="D644" t="str">
            <v>Partime</v>
          </cell>
          <cell r="E644" t="str">
            <v>NHÂN VIÊN PHỤC VỤ</v>
          </cell>
          <cell r="F644" t="str">
            <v>Giờ LV</v>
          </cell>
          <cell r="G644">
            <v>8</v>
          </cell>
          <cell r="H644">
            <v>8</v>
          </cell>
          <cell r="I644" t="str">
            <v>off</v>
          </cell>
          <cell r="J644">
            <v>8</v>
          </cell>
          <cell r="K644">
            <v>8</v>
          </cell>
          <cell r="L644">
            <v>8</v>
          </cell>
          <cell r="M644">
            <v>8</v>
          </cell>
          <cell r="N644">
            <v>8</v>
          </cell>
          <cell r="O644">
            <v>8</v>
          </cell>
          <cell r="P644" t="str">
            <v>off</v>
          </cell>
          <cell r="Q644">
            <v>8</v>
          </cell>
          <cell r="R644">
            <v>8</v>
          </cell>
          <cell r="S644" t="str">
            <v>off</v>
          </cell>
          <cell r="T644">
            <v>8</v>
          </cell>
          <cell r="U644">
            <v>8</v>
          </cell>
          <cell r="V644">
            <v>8</v>
          </cell>
          <cell r="W644">
            <v>8</v>
          </cell>
          <cell r="X644">
            <v>8</v>
          </cell>
          <cell r="Y644">
            <v>8</v>
          </cell>
          <cell r="Z644">
            <v>8</v>
          </cell>
          <cell r="AA644">
            <v>8</v>
          </cell>
          <cell r="AB644">
            <v>8</v>
          </cell>
          <cell r="AC644" t="str">
            <v>off</v>
          </cell>
          <cell r="AD644">
            <v>8</v>
          </cell>
          <cell r="AE644">
            <v>8</v>
          </cell>
          <cell r="AF644">
            <v>8</v>
          </cell>
          <cell r="AG644">
            <v>8</v>
          </cell>
          <cell r="AH644">
            <v>8</v>
          </cell>
          <cell r="AI644">
            <v>8</v>
          </cell>
          <cell r="AJ644">
            <v>8</v>
          </cell>
          <cell r="AK644">
            <v>26</v>
          </cell>
          <cell r="AL644">
            <v>0</v>
          </cell>
          <cell r="AM644">
            <v>4</v>
          </cell>
          <cell r="AN644">
            <v>0</v>
          </cell>
          <cell r="AO644">
            <v>0</v>
          </cell>
          <cell r="AP644">
            <v>0</v>
          </cell>
          <cell r="AQ644">
            <v>0</v>
          </cell>
          <cell r="AR644">
            <v>0</v>
          </cell>
          <cell r="AS644">
            <v>0</v>
          </cell>
          <cell r="AT644">
            <v>0</v>
          </cell>
          <cell r="AU644">
            <v>26</v>
          </cell>
          <cell r="AV644" t="e">
            <v>#REF!</v>
          </cell>
          <cell r="AW644">
            <v>0</v>
          </cell>
          <cell r="BZ644">
            <v>0</v>
          </cell>
          <cell r="CA644">
            <v>0</v>
          </cell>
          <cell r="CE644">
            <v>0</v>
          </cell>
          <cell r="CF644">
            <v>26</v>
          </cell>
          <cell r="CG644" t="b">
            <v>1</v>
          </cell>
          <cell r="CH644">
            <v>0</v>
          </cell>
          <cell r="CI644">
            <v>208</v>
          </cell>
          <cell r="CJ644">
            <v>0</v>
          </cell>
          <cell r="CK644" t="str">
            <v>CN CẦN THƠ</v>
          </cell>
          <cell r="CM644">
            <v>0</v>
          </cell>
          <cell r="CN644">
            <v>0</v>
          </cell>
          <cell r="CO644">
            <v>208</v>
          </cell>
          <cell r="CP644">
            <v>0</v>
          </cell>
        </row>
        <row r="645">
          <cell r="F645" t="str">
            <v>OT</v>
          </cell>
          <cell r="AT645">
            <v>0</v>
          </cell>
          <cell r="AV645" t="e">
            <v>#REF!</v>
          </cell>
          <cell r="AW645">
            <v>0</v>
          </cell>
          <cell r="CK645" t="e">
            <v>#N/A</v>
          </cell>
        </row>
        <row r="646">
          <cell r="B646" t="str">
            <v>EQQ101009</v>
          </cell>
          <cell r="C646" t="str">
            <v>NGUYỄN HỒNG XUÂN</v>
          </cell>
          <cell r="D646" t="str">
            <v>Fulltime</v>
          </cell>
          <cell r="E646" t="str">
            <v>QUẢN LÝ QUÁN</v>
          </cell>
          <cell r="F646" t="str">
            <v>Giờ LV</v>
          </cell>
          <cell r="G646">
            <v>8</v>
          </cell>
          <cell r="H646">
            <v>8</v>
          </cell>
          <cell r="I646">
            <v>8</v>
          </cell>
          <cell r="J646">
            <v>8</v>
          </cell>
          <cell r="K646">
            <v>8</v>
          </cell>
          <cell r="L646" t="str">
            <v>off</v>
          </cell>
          <cell r="M646">
            <v>8</v>
          </cell>
          <cell r="N646">
            <v>8</v>
          </cell>
          <cell r="O646">
            <v>8</v>
          </cell>
          <cell r="P646">
            <v>8</v>
          </cell>
          <cell r="Q646">
            <v>8</v>
          </cell>
          <cell r="R646">
            <v>8</v>
          </cell>
          <cell r="S646" t="str">
            <v>off</v>
          </cell>
          <cell r="T646">
            <v>8</v>
          </cell>
          <cell r="U646">
            <v>8</v>
          </cell>
          <cell r="V646">
            <v>8</v>
          </cell>
          <cell r="W646">
            <v>8</v>
          </cell>
          <cell r="X646">
            <v>8</v>
          </cell>
          <cell r="Y646" t="str">
            <v>Off</v>
          </cell>
          <cell r="Z646">
            <v>8</v>
          </cell>
          <cell r="AA646">
            <v>8</v>
          </cell>
          <cell r="AB646">
            <v>8</v>
          </cell>
          <cell r="AC646">
            <v>8</v>
          </cell>
          <cell r="AD646">
            <v>8</v>
          </cell>
          <cell r="AE646">
            <v>8</v>
          </cell>
          <cell r="AF646">
            <v>8</v>
          </cell>
          <cell r="AG646" t="str">
            <v>off</v>
          </cell>
          <cell r="AH646">
            <v>8</v>
          </cell>
          <cell r="AI646">
            <v>8</v>
          </cell>
          <cell r="AJ646">
            <v>8</v>
          </cell>
          <cell r="AK646">
            <v>26</v>
          </cell>
          <cell r="AL646">
            <v>0</v>
          </cell>
          <cell r="AM646">
            <v>4</v>
          </cell>
          <cell r="AN646">
            <v>0</v>
          </cell>
          <cell r="AO646">
            <v>0</v>
          </cell>
          <cell r="AP646">
            <v>0</v>
          </cell>
          <cell r="AQ646">
            <v>0</v>
          </cell>
          <cell r="AR646">
            <v>0</v>
          </cell>
          <cell r="AS646">
            <v>0</v>
          </cell>
          <cell r="AT646">
            <v>0</v>
          </cell>
          <cell r="AU646">
            <v>26</v>
          </cell>
          <cell r="AV646" t="e">
            <v>#REF!</v>
          </cell>
          <cell r="AW646">
            <v>0</v>
          </cell>
          <cell r="BZ646">
            <v>26</v>
          </cell>
          <cell r="CA646">
            <v>0</v>
          </cell>
          <cell r="CE646">
            <v>0</v>
          </cell>
          <cell r="CF646">
            <v>26</v>
          </cell>
          <cell r="CG646" t="b">
            <v>1</v>
          </cell>
          <cell r="CH646">
            <v>26</v>
          </cell>
          <cell r="CI646">
            <v>0</v>
          </cell>
          <cell r="CJ646">
            <v>0</v>
          </cell>
          <cell r="CK646" t="str">
            <v>CN CẦN THƠ</v>
          </cell>
          <cell r="CM646">
            <v>26</v>
          </cell>
          <cell r="CN646">
            <v>0</v>
          </cell>
          <cell r="CO646">
            <v>0</v>
          </cell>
          <cell r="CP646">
            <v>0</v>
          </cell>
        </row>
        <row r="647">
          <cell r="F647" t="str">
            <v>OT</v>
          </cell>
          <cell r="AT647">
            <v>0</v>
          </cell>
          <cell r="AV647" t="e">
            <v>#REF!</v>
          </cell>
          <cell r="AW647">
            <v>0</v>
          </cell>
          <cell r="CK647" t="e">
            <v>#N/A</v>
          </cell>
        </row>
        <row r="648">
          <cell r="B648" t="str">
            <v>EQQ102808</v>
          </cell>
          <cell r="C648" t="str">
            <v>TRẦN ĐÀO KIM PHƯƠNG</v>
          </cell>
          <cell r="D648" t="str">
            <v>Partime</v>
          </cell>
          <cell r="E648" t="str">
            <v>NHÂN VIÊN PHỤC VỤ</v>
          </cell>
          <cell r="F648" t="str">
            <v>Giờ LV</v>
          </cell>
          <cell r="G648">
            <v>4</v>
          </cell>
          <cell r="H648">
            <v>7</v>
          </cell>
          <cell r="I648">
            <v>4</v>
          </cell>
          <cell r="J648" t="str">
            <v>Off</v>
          </cell>
          <cell r="K648">
            <v>7</v>
          </cell>
          <cell r="L648">
            <v>4</v>
          </cell>
          <cell r="M648">
            <v>4</v>
          </cell>
          <cell r="N648">
            <v>4</v>
          </cell>
          <cell r="O648">
            <v>7</v>
          </cell>
          <cell r="P648">
            <v>4</v>
          </cell>
          <cell r="Q648" t="str">
            <v>Off</v>
          </cell>
          <cell r="R648">
            <v>7</v>
          </cell>
          <cell r="S648" t="str">
            <v>Off</v>
          </cell>
          <cell r="T648">
            <v>7</v>
          </cell>
          <cell r="U648">
            <v>4</v>
          </cell>
          <cell r="V648">
            <v>7</v>
          </cell>
          <cell r="W648">
            <v>7</v>
          </cell>
          <cell r="X648">
            <v>7</v>
          </cell>
          <cell r="Y648">
            <v>7</v>
          </cell>
          <cell r="Z648" t="str">
            <v>Off</v>
          </cell>
          <cell r="AA648">
            <v>7</v>
          </cell>
          <cell r="AB648">
            <v>7</v>
          </cell>
          <cell r="AC648">
            <v>7</v>
          </cell>
          <cell r="AD648">
            <v>7</v>
          </cell>
          <cell r="AE648">
            <v>4</v>
          </cell>
          <cell r="AF648" t="str">
            <v>Off</v>
          </cell>
          <cell r="AG648">
            <v>7</v>
          </cell>
          <cell r="AH648">
            <v>7</v>
          </cell>
          <cell r="AI648">
            <v>7</v>
          </cell>
          <cell r="AJ648">
            <v>7</v>
          </cell>
          <cell r="AK648">
            <v>18.875</v>
          </cell>
          <cell r="AL648">
            <v>0</v>
          </cell>
          <cell r="AM648">
            <v>5</v>
          </cell>
          <cell r="AN648">
            <v>0</v>
          </cell>
          <cell r="AO648">
            <v>0</v>
          </cell>
          <cell r="AP648">
            <v>0</v>
          </cell>
          <cell r="AQ648">
            <v>0</v>
          </cell>
          <cell r="AR648">
            <v>0</v>
          </cell>
          <cell r="AS648">
            <v>0</v>
          </cell>
          <cell r="AT648">
            <v>0</v>
          </cell>
          <cell r="AU648">
            <v>18.875</v>
          </cell>
          <cell r="AV648" t="e">
            <v>#REF!</v>
          </cell>
          <cell r="AW648">
            <v>0</v>
          </cell>
          <cell r="BZ648">
            <v>0</v>
          </cell>
          <cell r="CA648">
            <v>0</v>
          </cell>
          <cell r="CE648">
            <v>0</v>
          </cell>
          <cell r="CF648">
            <v>18.875</v>
          </cell>
          <cell r="CG648" t="b">
            <v>1</v>
          </cell>
          <cell r="CH648">
            <v>0</v>
          </cell>
          <cell r="CI648">
            <v>151</v>
          </cell>
          <cell r="CJ648">
            <v>0</v>
          </cell>
          <cell r="CK648" t="str">
            <v>CN CẦN THƠ</v>
          </cell>
          <cell r="CM648">
            <v>0</v>
          </cell>
          <cell r="CN648">
            <v>0</v>
          </cell>
          <cell r="CO648">
            <v>151</v>
          </cell>
          <cell r="CP648">
            <v>0</v>
          </cell>
        </row>
        <row r="649">
          <cell r="F649" t="str">
            <v>OT</v>
          </cell>
          <cell r="AT649">
            <v>0</v>
          </cell>
          <cell r="AV649" t="e">
            <v>#REF!</v>
          </cell>
          <cell r="AW649">
            <v>0</v>
          </cell>
          <cell r="CK649" t="e">
            <v>#N/A</v>
          </cell>
        </row>
        <row r="650">
          <cell r="C650" t="str">
            <v>QUÁN BIG C CẦN THƠ</v>
          </cell>
          <cell r="F650" t="str">
            <v>Giờ LV</v>
          </cell>
          <cell r="AK650">
            <v>0</v>
          </cell>
          <cell r="AL650">
            <v>0</v>
          </cell>
          <cell r="AM650">
            <v>0</v>
          </cell>
          <cell r="AN650">
            <v>0</v>
          </cell>
          <cell r="AO650">
            <v>0</v>
          </cell>
          <cell r="AP650">
            <v>0</v>
          </cell>
          <cell r="AQ650">
            <v>0</v>
          </cell>
          <cell r="AR650">
            <v>0</v>
          </cell>
          <cell r="AS650">
            <v>0</v>
          </cell>
          <cell r="AT650">
            <v>0</v>
          </cell>
          <cell r="AU650">
            <v>0</v>
          </cell>
          <cell r="AV650" t="e">
            <v>#REF!</v>
          </cell>
          <cell r="AW650">
            <v>0</v>
          </cell>
          <cell r="BZ650">
            <v>0</v>
          </cell>
          <cell r="CA650">
            <v>0</v>
          </cell>
          <cell r="CE650">
            <v>0</v>
          </cell>
          <cell r="CF650">
            <v>0</v>
          </cell>
          <cell r="CG650" t="b">
            <v>1</v>
          </cell>
          <cell r="CH650">
            <v>0</v>
          </cell>
          <cell r="CI650">
            <v>0</v>
          </cell>
          <cell r="CJ650">
            <v>0</v>
          </cell>
          <cell r="CK650" t="e">
            <v>#N/A</v>
          </cell>
        </row>
        <row r="651">
          <cell r="F651" t="str">
            <v>OT</v>
          </cell>
          <cell r="AT651">
            <v>0</v>
          </cell>
          <cell r="AV651" t="e">
            <v>#REF!</v>
          </cell>
          <cell r="AW651">
            <v>0</v>
          </cell>
          <cell r="CK651" t="e">
            <v>#N/A</v>
          </cell>
        </row>
        <row r="652">
          <cell r="B652" t="str">
            <v>EQQ101947</v>
          </cell>
          <cell r="C652" t="str">
            <v>THẠCH VÕ HOÀNG HUY</v>
          </cell>
          <cell r="D652" t="str">
            <v>Partime</v>
          </cell>
          <cell r="E652" t="str">
            <v>NHÂN VIÊN PHỤC VỤ</v>
          </cell>
          <cell r="F652" t="str">
            <v>Giờ LV</v>
          </cell>
          <cell r="G652">
            <v>8</v>
          </cell>
          <cell r="H652">
            <v>8</v>
          </cell>
          <cell r="I652">
            <v>7</v>
          </cell>
          <cell r="J652">
            <v>7</v>
          </cell>
          <cell r="K652">
            <v>7</v>
          </cell>
          <cell r="L652" t="str">
            <v>Off</v>
          </cell>
          <cell r="M652">
            <v>7</v>
          </cell>
          <cell r="N652">
            <v>4</v>
          </cell>
          <cell r="O652">
            <v>8</v>
          </cell>
          <cell r="P652">
            <v>4</v>
          </cell>
          <cell r="Q652">
            <v>7</v>
          </cell>
          <cell r="R652">
            <v>7</v>
          </cell>
          <cell r="S652">
            <v>8</v>
          </cell>
          <cell r="T652">
            <v>8</v>
          </cell>
          <cell r="U652" t="str">
            <v>off</v>
          </cell>
          <cell r="V652">
            <v>8</v>
          </cell>
          <cell r="W652">
            <v>8</v>
          </cell>
          <cell r="X652">
            <v>8</v>
          </cell>
          <cell r="Y652">
            <v>8</v>
          </cell>
          <cell r="Z652">
            <v>8</v>
          </cell>
          <cell r="AA652" t="str">
            <v>off</v>
          </cell>
          <cell r="AB652">
            <v>8</v>
          </cell>
          <cell r="AC652">
            <v>8</v>
          </cell>
          <cell r="AD652">
            <v>8</v>
          </cell>
          <cell r="AE652">
            <v>8</v>
          </cell>
          <cell r="AF652">
            <v>7</v>
          </cell>
          <cell r="AG652" t="str">
            <v>off</v>
          </cell>
          <cell r="AH652">
            <v>8</v>
          </cell>
          <cell r="AI652">
            <v>8</v>
          </cell>
          <cell r="AJ652">
            <v>8</v>
          </cell>
          <cell r="AK652">
            <v>24.125</v>
          </cell>
          <cell r="AL652">
            <v>0</v>
          </cell>
          <cell r="AM652">
            <v>4</v>
          </cell>
          <cell r="AN652">
            <v>0</v>
          </cell>
          <cell r="AO652">
            <v>0</v>
          </cell>
          <cell r="AP652">
            <v>0</v>
          </cell>
          <cell r="AQ652">
            <v>0</v>
          </cell>
          <cell r="AR652">
            <v>0</v>
          </cell>
          <cell r="AS652">
            <v>0</v>
          </cell>
          <cell r="AT652">
            <v>0</v>
          </cell>
          <cell r="AU652">
            <v>24.125</v>
          </cell>
          <cell r="AV652" t="e">
            <v>#REF!</v>
          </cell>
          <cell r="AW652">
            <v>0</v>
          </cell>
          <cell r="BZ652">
            <v>0</v>
          </cell>
          <cell r="CA652">
            <v>0</v>
          </cell>
          <cell r="CE652">
            <v>0</v>
          </cell>
          <cell r="CF652">
            <v>24.125</v>
          </cell>
          <cell r="CG652" t="b">
            <v>1</v>
          </cell>
          <cell r="CH652">
            <v>0</v>
          </cell>
          <cell r="CI652">
            <v>193</v>
          </cell>
          <cell r="CJ652">
            <v>0</v>
          </cell>
          <cell r="CK652" t="str">
            <v>CN CẦN THƠ</v>
          </cell>
          <cell r="CM652">
            <v>0</v>
          </cell>
          <cell r="CN652">
            <v>0</v>
          </cell>
          <cell r="CO652">
            <v>193</v>
          </cell>
          <cell r="CP652">
            <v>0</v>
          </cell>
        </row>
        <row r="653">
          <cell r="F653" t="str">
            <v>OT</v>
          </cell>
          <cell r="AT653">
            <v>0</v>
          </cell>
          <cell r="AV653" t="e">
            <v>#REF!</v>
          </cell>
          <cell r="AW653">
            <v>0</v>
          </cell>
          <cell r="CK653" t="e">
            <v>#N/A</v>
          </cell>
        </row>
        <row r="654">
          <cell r="B654" t="str">
            <v>EQQ102106</v>
          </cell>
          <cell r="C654" t="str">
            <v>PHẠM NGUYỄN YẾN PHƯỢNG</v>
          </cell>
          <cell r="D654" t="str">
            <v>Partime</v>
          </cell>
          <cell r="E654" t="str">
            <v>NHÂN VIÊN PHỤC VỤ</v>
          </cell>
          <cell r="F654" t="str">
            <v>Giờ LV</v>
          </cell>
          <cell r="G654">
            <v>7</v>
          </cell>
          <cell r="H654" t="str">
            <v>Off</v>
          </cell>
          <cell r="I654" t="str">
            <v>Off</v>
          </cell>
          <cell r="J654">
            <v>7</v>
          </cell>
          <cell r="K654">
            <v>7</v>
          </cell>
          <cell r="L654">
            <v>8</v>
          </cell>
          <cell r="M654">
            <v>4</v>
          </cell>
          <cell r="N654">
            <v>7</v>
          </cell>
          <cell r="O654" t="str">
            <v>Off</v>
          </cell>
          <cell r="P654">
            <v>4</v>
          </cell>
          <cell r="Q654">
            <v>7</v>
          </cell>
          <cell r="R654">
            <v>6</v>
          </cell>
          <cell r="S654">
            <v>8</v>
          </cell>
          <cell r="T654">
            <v>8</v>
          </cell>
          <cell r="U654" t="str">
            <v>Off</v>
          </cell>
          <cell r="V654">
            <v>4</v>
          </cell>
          <cell r="W654">
            <v>7</v>
          </cell>
          <cell r="X654">
            <v>7</v>
          </cell>
          <cell r="Y654">
            <v>7</v>
          </cell>
          <cell r="Z654" t="str">
            <v>off</v>
          </cell>
          <cell r="AA654" t="str">
            <v>off</v>
          </cell>
          <cell r="AB654" t="str">
            <v>off</v>
          </cell>
          <cell r="AC654" t="str">
            <v>off</v>
          </cell>
          <cell r="AD654" t="str">
            <v>off</v>
          </cell>
          <cell r="AE654" t="str">
            <v>off</v>
          </cell>
          <cell r="AF654" t="str">
            <v>off</v>
          </cell>
          <cell r="AG654">
            <v>4</v>
          </cell>
          <cell r="AH654">
            <v>4</v>
          </cell>
          <cell r="AI654">
            <v>4</v>
          </cell>
          <cell r="AJ654" t="str">
            <v>off</v>
          </cell>
          <cell r="AK654">
            <v>13.75</v>
          </cell>
          <cell r="AL654">
            <v>0</v>
          </cell>
          <cell r="AM654">
            <v>12</v>
          </cell>
          <cell r="AN654">
            <v>0</v>
          </cell>
          <cell r="AO654">
            <v>0</v>
          </cell>
          <cell r="AP654">
            <v>0</v>
          </cell>
          <cell r="AQ654">
            <v>0</v>
          </cell>
          <cell r="AR654">
            <v>0</v>
          </cell>
          <cell r="AS654">
            <v>0</v>
          </cell>
          <cell r="AT654">
            <v>0</v>
          </cell>
          <cell r="AU654">
            <v>13.75</v>
          </cell>
          <cell r="AV654" t="e">
            <v>#REF!</v>
          </cell>
          <cell r="AW654">
            <v>0</v>
          </cell>
          <cell r="BZ654">
            <v>0</v>
          </cell>
          <cell r="CA654">
            <v>0</v>
          </cell>
          <cell r="CE654">
            <v>0</v>
          </cell>
          <cell r="CF654">
            <v>13.75</v>
          </cell>
          <cell r="CG654" t="b">
            <v>1</v>
          </cell>
          <cell r="CH654">
            <v>0</v>
          </cell>
          <cell r="CI654">
            <v>110</v>
          </cell>
          <cell r="CJ654">
            <v>0</v>
          </cell>
          <cell r="CK654" t="str">
            <v>CN CẦN THƠ</v>
          </cell>
          <cell r="CM654">
            <v>0</v>
          </cell>
          <cell r="CN654">
            <v>0</v>
          </cell>
          <cell r="CO654">
            <v>110</v>
          </cell>
          <cell r="CP654">
            <v>0</v>
          </cell>
        </row>
        <row r="655">
          <cell r="F655" t="str">
            <v>OT</v>
          </cell>
          <cell r="AT655">
            <v>0</v>
          </cell>
          <cell r="AV655" t="e">
            <v>#REF!</v>
          </cell>
          <cell r="AW655">
            <v>0</v>
          </cell>
          <cell r="CK655" t="e">
            <v>#N/A</v>
          </cell>
        </row>
        <row r="656">
          <cell r="B656" t="str">
            <v>EQQ102487</v>
          </cell>
          <cell r="C656" t="str">
            <v>VÕ PHÚC TRÂN</v>
          </cell>
          <cell r="D656" t="str">
            <v>Fulltime</v>
          </cell>
          <cell r="E656" t="str">
            <v>QUẢN LÝ QUÁN</v>
          </cell>
          <cell r="F656" t="str">
            <v>Giờ LV</v>
          </cell>
          <cell r="G656">
            <v>8</v>
          </cell>
          <cell r="H656">
            <v>8</v>
          </cell>
          <cell r="I656">
            <v>8</v>
          </cell>
          <cell r="J656">
            <v>8</v>
          </cell>
          <cell r="K656">
            <v>8</v>
          </cell>
          <cell r="L656" t="str">
            <v>Pa</v>
          </cell>
          <cell r="M656" t="str">
            <v>Pa</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5</v>
          </cell>
          <cell r="AL656">
            <v>0</v>
          </cell>
          <cell r="AM656">
            <v>0</v>
          </cell>
          <cell r="AN656">
            <v>0</v>
          </cell>
          <cell r="AO656">
            <v>2</v>
          </cell>
          <cell r="AP656">
            <v>0</v>
          </cell>
          <cell r="AQ656">
            <v>0</v>
          </cell>
          <cell r="AR656">
            <v>0</v>
          </cell>
          <cell r="AS656">
            <v>0</v>
          </cell>
          <cell r="AT656">
            <v>0</v>
          </cell>
          <cell r="AU656">
            <v>7</v>
          </cell>
          <cell r="AV656" t="e">
            <v>#REF!</v>
          </cell>
          <cell r="AW656">
            <v>0</v>
          </cell>
          <cell r="BZ656">
            <v>5</v>
          </cell>
          <cell r="CA656">
            <v>2</v>
          </cell>
          <cell r="CE656">
            <v>0</v>
          </cell>
          <cell r="CF656">
            <v>7</v>
          </cell>
          <cell r="CG656" t="b">
            <v>1</v>
          </cell>
          <cell r="CH656">
            <v>5</v>
          </cell>
          <cell r="CI656">
            <v>0</v>
          </cell>
          <cell r="CJ656">
            <v>0</v>
          </cell>
          <cell r="CK656" t="str">
            <v>CN CẦN THƠ</v>
          </cell>
          <cell r="CM656">
            <v>5</v>
          </cell>
          <cell r="CN656">
            <v>2</v>
          </cell>
          <cell r="CO656">
            <v>0</v>
          </cell>
          <cell r="CP656">
            <v>0</v>
          </cell>
        </row>
        <row r="657">
          <cell r="F657" t="str">
            <v>OT</v>
          </cell>
          <cell r="AT657">
            <v>0</v>
          </cell>
          <cell r="AV657" t="e">
            <v>#REF!</v>
          </cell>
          <cell r="AW657">
            <v>0</v>
          </cell>
          <cell r="CK657" t="e">
            <v>#N/A</v>
          </cell>
        </row>
        <row r="658">
          <cell r="B658" t="str">
            <v>EQQ100865</v>
          </cell>
          <cell r="C658" t="str">
            <v>HUỲNH THỊ THÙY TRANG</v>
          </cell>
          <cell r="D658" t="str">
            <v>Fulltime</v>
          </cell>
          <cell r="E658" t="str">
            <v>TRƯỞNG CA</v>
          </cell>
          <cell r="F658" t="str">
            <v>Giờ LV</v>
          </cell>
          <cell r="G658">
            <v>8</v>
          </cell>
          <cell r="H658">
            <v>8</v>
          </cell>
          <cell r="I658">
            <v>8</v>
          </cell>
          <cell r="J658">
            <v>8</v>
          </cell>
          <cell r="K658">
            <v>8</v>
          </cell>
          <cell r="L658">
            <v>8</v>
          </cell>
          <cell r="M658">
            <v>8</v>
          </cell>
          <cell r="N658">
            <v>8</v>
          </cell>
          <cell r="O658" t="str">
            <v>Off</v>
          </cell>
          <cell r="P658">
            <v>8</v>
          </cell>
          <cell r="Q658">
            <v>8</v>
          </cell>
          <cell r="R658">
            <v>8</v>
          </cell>
          <cell r="S658">
            <v>8</v>
          </cell>
          <cell r="T658">
            <v>8</v>
          </cell>
          <cell r="U658">
            <v>8</v>
          </cell>
          <cell r="V658" t="str">
            <v>Off</v>
          </cell>
          <cell r="W658">
            <v>8</v>
          </cell>
          <cell r="X658">
            <v>8</v>
          </cell>
          <cell r="Y658">
            <v>8</v>
          </cell>
          <cell r="Z658">
            <v>8</v>
          </cell>
          <cell r="AA658">
            <v>8</v>
          </cell>
          <cell r="AB658">
            <v>8</v>
          </cell>
          <cell r="AC658" t="str">
            <v>off</v>
          </cell>
          <cell r="AD658">
            <v>8</v>
          </cell>
          <cell r="AE658">
            <v>8</v>
          </cell>
          <cell r="AF658">
            <v>8</v>
          </cell>
          <cell r="AG658">
            <v>8</v>
          </cell>
          <cell r="AH658">
            <v>8</v>
          </cell>
          <cell r="AI658" t="str">
            <v>Off</v>
          </cell>
          <cell r="AJ658">
            <v>8</v>
          </cell>
          <cell r="AK658">
            <v>26</v>
          </cell>
          <cell r="AL658">
            <v>6</v>
          </cell>
          <cell r="AM658">
            <v>4</v>
          </cell>
          <cell r="AN658">
            <v>0</v>
          </cell>
          <cell r="AO658">
            <v>0</v>
          </cell>
          <cell r="AP658">
            <v>0</v>
          </cell>
          <cell r="AQ658">
            <v>0</v>
          </cell>
          <cell r="AR658">
            <v>0</v>
          </cell>
          <cell r="AS658">
            <v>0</v>
          </cell>
          <cell r="AT658">
            <v>0</v>
          </cell>
          <cell r="AU658">
            <v>32</v>
          </cell>
          <cell r="AV658" t="e">
            <v>#REF!</v>
          </cell>
          <cell r="AW658">
            <v>0</v>
          </cell>
          <cell r="BZ658">
            <v>26</v>
          </cell>
          <cell r="CA658">
            <v>0</v>
          </cell>
          <cell r="CE658">
            <v>48</v>
          </cell>
          <cell r="CF658">
            <v>32</v>
          </cell>
          <cell r="CG658" t="b">
            <v>1</v>
          </cell>
          <cell r="CH658">
            <v>26</v>
          </cell>
          <cell r="CI658">
            <v>0</v>
          </cell>
          <cell r="CJ658">
            <v>0</v>
          </cell>
          <cell r="CK658" t="str">
            <v>CN CẦN THƠ</v>
          </cell>
          <cell r="CM658">
            <v>26</v>
          </cell>
          <cell r="CN658">
            <v>0</v>
          </cell>
          <cell r="CO658">
            <v>0</v>
          </cell>
          <cell r="CP658">
            <v>48</v>
          </cell>
        </row>
        <row r="659">
          <cell r="F659" t="str">
            <v>OT</v>
          </cell>
          <cell r="G659">
            <v>8</v>
          </cell>
          <cell r="H659">
            <v>8</v>
          </cell>
          <cell r="O659">
            <v>8</v>
          </cell>
          <cell r="V659">
            <v>8</v>
          </cell>
          <cell r="AC659">
            <v>8</v>
          </cell>
          <cell r="AI659">
            <v>8</v>
          </cell>
          <cell r="AT659">
            <v>0</v>
          </cell>
          <cell r="AV659" t="e">
            <v>#REF!</v>
          </cell>
          <cell r="AW659">
            <v>0</v>
          </cell>
          <cell r="CK659" t="e">
            <v>#N/A</v>
          </cell>
        </row>
        <row r="660">
          <cell r="B660" t="str">
            <v>EQQ102795</v>
          </cell>
          <cell r="C660" t="str">
            <v>NGUYỄN TRANG CẨM NHUNG</v>
          </cell>
          <cell r="D660" t="str">
            <v>Partime</v>
          </cell>
          <cell r="E660" t="str">
            <v>NHÂN VIÊN PHỤC VỤ</v>
          </cell>
          <cell r="F660" t="str">
            <v>Giờ LV</v>
          </cell>
          <cell r="G660">
            <v>6</v>
          </cell>
          <cell r="H660" t="str">
            <v>Off</v>
          </cell>
          <cell r="I660">
            <v>7</v>
          </cell>
          <cell r="J660">
            <v>7</v>
          </cell>
          <cell r="K660">
            <v>6</v>
          </cell>
          <cell r="L660">
            <v>4</v>
          </cell>
          <cell r="M660" t="str">
            <v>Off</v>
          </cell>
          <cell r="N660">
            <v>4</v>
          </cell>
          <cell r="O660">
            <v>4</v>
          </cell>
          <cell r="P660">
            <v>4</v>
          </cell>
          <cell r="Q660">
            <v>7</v>
          </cell>
          <cell r="R660">
            <v>8</v>
          </cell>
          <cell r="S660">
            <v>4</v>
          </cell>
          <cell r="T660" t="str">
            <v>Off</v>
          </cell>
          <cell r="U660">
            <v>7</v>
          </cell>
          <cell r="V660">
            <v>4</v>
          </cell>
          <cell r="W660">
            <v>4</v>
          </cell>
          <cell r="X660">
            <v>7</v>
          </cell>
          <cell r="Y660">
            <v>8</v>
          </cell>
          <cell r="Z660">
            <v>4</v>
          </cell>
          <cell r="AA660">
            <v>4</v>
          </cell>
          <cell r="AB660" t="str">
            <v>Off</v>
          </cell>
          <cell r="AC660">
            <v>4</v>
          </cell>
          <cell r="AD660">
            <v>4</v>
          </cell>
          <cell r="AE660">
            <v>7</v>
          </cell>
          <cell r="AF660">
            <v>7</v>
          </cell>
          <cell r="AG660">
            <v>4</v>
          </cell>
          <cell r="AH660">
            <v>4</v>
          </cell>
          <cell r="AI660" t="str">
            <v>Off</v>
          </cell>
          <cell r="AJ660">
            <v>7</v>
          </cell>
          <cell r="AK660">
            <v>17</v>
          </cell>
          <cell r="AL660">
            <v>0</v>
          </cell>
          <cell r="AM660">
            <v>5</v>
          </cell>
          <cell r="AN660">
            <v>0</v>
          </cell>
          <cell r="AO660">
            <v>0</v>
          </cell>
          <cell r="AP660">
            <v>0</v>
          </cell>
          <cell r="AQ660">
            <v>0</v>
          </cell>
          <cell r="AR660">
            <v>0</v>
          </cell>
          <cell r="AS660">
            <v>0</v>
          </cell>
          <cell r="AT660">
            <v>0</v>
          </cell>
          <cell r="AU660">
            <v>17</v>
          </cell>
          <cell r="AV660" t="e">
            <v>#REF!</v>
          </cell>
          <cell r="AW660">
            <v>0</v>
          </cell>
          <cell r="BZ660">
            <v>0</v>
          </cell>
          <cell r="CA660">
            <v>0</v>
          </cell>
          <cell r="CE660">
            <v>0</v>
          </cell>
          <cell r="CF660">
            <v>17</v>
          </cell>
          <cell r="CG660" t="b">
            <v>1</v>
          </cell>
          <cell r="CH660">
            <v>0</v>
          </cell>
          <cell r="CI660">
            <v>136</v>
          </cell>
          <cell r="CJ660">
            <v>0</v>
          </cell>
          <cell r="CK660" t="str">
            <v>CN CẦN THƠ</v>
          </cell>
          <cell r="CM660">
            <v>0</v>
          </cell>
          <cell r="CN660">
            <v>0</v>
          </cell>
          <cell r="CO660">
            <v>136</v>
          </cell>
          <cell r="CP660">
            <v>0</v>
          </cell>
        </row>
        <row r="661">
          <cell r="F661" t="str">
            <v>OT</v>
          </cell>
          <cell r="AT661">
            <v>0</v>
          </cell>
          <cell r="AV661" t="e">
            <v>#REF!</v>
          </cell>
          <cell r="AW661">
            <v>0</v>
          </cell>
          <cell r="CK661" t="e">
            <v>#N/A</v>
          </cell>
        </row>
        <row r="662">
          <cell r="B662" t="str">
            <v>EQQ101019</v>
          </cell>
          <cell r="C662" t="str">
            <v>BÙI LÂM HƯNG</v>
          </cell>
          <cell r="D662" t="str">
            <v>Fulltime</v>
          </cell>
          <cell r="E662" t="str">
            <v>NHÂN VIÊN PHA CHẾ</v>
          </cell>
          <cell r="F662" t="str">
            <v>Giờ LV</v>
          </cell>
          <cell r="G662">
            <v>7</v>
          </cell>
          <cell r="H662">
            <v>7</v>
          </cell>
          <cell r="I662">
            <v>7</v>
          </cell>
          <cell r="J662" t="str">
            <v>Po</v>
          </cell>
          <cell r="K662" t="str">
            <v>Po</v>
          </cell>
          <cell r="L662" t="str">
            <v>Off</v>
          </cell>
          <cell r="M662">
            <v>7</v>
          </cell>
          <cell r="N662">
            <v>8</v>
          </cell>
          <cell r="O662">
            <v>7</v>
          </cell>
          <cell r="P662">
            <v>7</v>
          </cell>
          <cell r="Q662">
            <v>7</v>
          </cell>
          <cell r="R662" t="str">
            <v>Po</v>
          </cell>
          <cell r="S662">
            <v>7</v>
          </cell>
          <cell r="T662">
            <v>8</v>
          </cell>
          <cell r="U662">
            <v>7</v>
          </cell>
          <cell r="V662">
            <v>8</v>
          </cell>
          <cell r="W662">
            <v>7</v>
          </cell>
          <cell r="X662">
            <v>7</v>
          </cell>
          <cell r="Y662" t="str">
            <v>Off</v>
          </cell>
          <cell r="Z662">
            <v>8</v>
          </cell>
          <cell r="AA662">
            <v>8</v>
          </cell>
          <cell r="AB662" t="str">
            <v>off</v>
          </cell>
          <cell r="AC662">
            <v>8</v>
          </cell>
          <cell r="AD662">
            <v>8</v>
          </cell>
          <cell r="AE662">
            <v>8</v>
          </cell>
          <cell r="AF662">
            <v>8</v>
          </cell>
          <cell r="AG662">
            <v>8</v>
          </cell>
          <cell r="AH662">
            <v>8</v>
          </cell>
          <cell r="AI662">
            <v>8</v>
          </cell>
          <cell r="AJ662" t="str">
            <v>off</v>
          </cell>
          <cell r="AK662">
            <v>21.625</v>
          </cell>
          <cell r="AL662">
            <v>0</v>
          </cell>
          <cell r="AM662">
            <v>4</v>
          </cell>
          <cell r="AN662">
            <v>0</v>
          </cell>
          <cell r="AO662">
            <v>0</v>
          </cell>
          <cell r="AP662">
            <v>0</v>
          </cell>
          <cell r="AQ662">
            <v>0</v>
          </cell>
          <cell r="AR662">
            <v>0</v>
          </cell>
          <cell r="AS662">
            <v>3</v>
          </cell>
          <cell r="AT662">
            <v>0</v>
          </cell>
          <cell r="AU662">
            <v>21.625</v>
          </cell>
          <cell r="AV662" t="e">
            <v>#REF!</v>
          </cell>
          <cell r="AW662">
            <v>0</v>
          </cell>
          <cell r="BZ662">
            <v>21.625</v>
          </cell>
          <cell r="CA662">
            <v>0</v>
          </cell>
          <cell r="CE662">
            <v>0</v>
          </cell>
          <cell r="CF662">
            <v>21.625</v>
          </cell>
          <cell r="CG662" t="b">
            <v>1</v>
          </cell>
          <cell r="CH662">
            <v>21.625</v>
          </cell>
          <cell r="CI662">
            <v>0</v>
          </cell>
          <cell r="CJ662">
            <v>0</v>
          </cell>
          <cell r="CK662" t="str">
            <v>CN CẦN THƠ</v>
          </cell>
          <cell r="CM662">
            <v>21.625</v>
          </cell>
          <cell r="CN662">
            <v>0</v>
          </cell>
          <cell r="CO662">
            <v>0</v>
          </cell>
          <cell r="CP662">
            <v>0</v>
          </cell>
        </row>
        <row r="663">
          <cell r="F663" t="str">
            <v>OT</v>
          </cell>
          <cell r="AT663">
            <v>0</v>
          </cell>
          <cell r="AV663" t="e">
            <v>#REF!</v>
          </cell>
          <cell r="AW663">
            <v>0</v>
          </cell>
          <cell r="CK663" t="e">
            <v>#N/A</v>
          </cell>
        </row>
        <row r="664">
          <cell r="B664" t="str">
            <v>EQQ101023</v>
          </cell>
          <cell r="C664" t="str">
            <v>NGUYỄN THỊ THANH THỦY</v>
          </cell>
          <cell r="D664" t="str">
            <v>Fulltime</v>
          </cell>
          <cell r="E664" t="str">
            <v>NHÂN VIÊN BẾP</v>
          </cell>
          <cell r="F664" t="str">
            <v>Giờ LV</v>
          </cell>
          <cell r="G664">
            <v>7</v>
          </cell>
          <cell r="H664">
            <v>7</v>
          </cell>
          <cell r="I664">
            <v>8</v>
          </cell>
          <cell r="J664">
            <v>8</v>
          </cell>
          <cell r="K664">
            <v>8</v>
          </cell>
          <cell r="L664">
            <v>7</v>
          </cell>
          <cell r="M664">
            <v>7</v>
          </cell>
          <cell r="N664">
            <v>7</v>
          </cell>
          <cell r="O664" t="str">
            <v>Off</v>
          </cell>
          <cell r="P664">
            <v>7</v>
          </cell>
          <cell r="Q664">
            <v>7</v>
          </cell>
          <cell r="R664">
            <v>8</v>
          </cell>
          <cell r="S664">
            <v>7</v>
          </cell>
          <cell r="T664">
            <v>7</v>
          </cell>
          <cell r="U664">
            <v>7</v>
          </cell>
          <cell r="V664" t="str">
            <v>Off</v>
          </cell>
          <cell r="W664">
            <v>7</v>
          </cell>
          <cell r="X664">
            <v>7</v>
          </cell>
          <cell r="Y664">
            <v>7</v>
          </cell>
          <cell r="Z664">
            <v>7</v>
          </cell>
          <cell r="AA664">
            <v>7</v>
          </cell>
          <cell r="AB664" t="str">
            <v>Off</v>
          </cell>
          <cell r="AC664">
            <v>7</v>
          </cell>
          <cell r="AD664">
            <v>8</v>
          </cell>
          <cell r="AE664">
            <v>7</v>
          </cell>
          <cell r="AF664">
            <v>7</v>
          </cell>
          <cell r="AG664">
            <v>7</v>
          </cell>
          <cell r="AH664" t="str">
            <v>Off</v>
          </cell>
          <cell r="AI664">
            <v>7</v>
          </cell>
          <cell r="AJ664">
            <v>7</v>
          </cell>
          <cell r="AK664">
            <v>23.375</v>
          </cell>
          <cell r="AL664">
            <v>0</v>
          </cell>
          <cell r="AM664">
            <v>4</v>
          </cell>
          <cell r="AN664">
            <v>0</v>
          </cell>
          <cell r="AO664">
            <v>0</v>
          </cell>
          <cell r="AP664">
            <v>0</v>
          </cell>
          <cell r="AQ664">
            <v>0</v>
          </cell>
          <cell r="AR664">
            <v>0</v>
          </cell>
          <cell r="AS664">
            <v>0</v>
          </cell>
          <cell r="AT664">
            <v>0</v>
          </cell>
          <cell r="AU664">
            <v>23.375</v>
          </cell>
          <cell r="AV664" t="e">
            <v>#REF!</v>
          </cell>
          <cell r="AW664">
            <v>0</v>
          </cell>
          <cell r="BZ664">
            <v>23.375</v>
          </cell>
          <cell r="CA664">
            <v>0</v>
          </cell>
          <cell r="CE664">
            <v>0</v>
          </cell>
          <cell r="CF664">
            <v>23.375</v>
          </cell>
          <cell r="CG664" t="b">
            <v>1</v>
          </cell>
          <cell r="CH664">
            <v>23.375</v>
          </cell>
          <cell r="CI664">
            <v>0</v>
          </cell>
          <cell r="CJ664">
            <v>0</v>
          </cell>
          <cell r="CK664" t="str">
            <v>CN CẦN THƠ</v>
          </cell>
          <cell r="CM664">
            <v>23.375</v>
          </cell>
          <cell r="CN664">
            <v>0</v>
          </cell>
          <cell r="CO664">
            <v>0</v>
          </cell>
          <cell r="CP664">
            <v>0</v>
          </cell>
        </row>
        <row r="665">
          <cell r="F665" t="str">
            <v>OT</v>
          </cell>
          <cell r="AT665">
            <v>0</v>
          </cell>
          <cell r="AV665" t="e">
            <v>#REF!</v>
          </cell>
          <cell r="AW665">
            <v>0</v>
          </cell>
          <cell r="CK665" t="e">
            <v>#N/A</v>
          </cell>
        </row>
        <row r="666">
          <cell r="B666" t="str">
            <v>EQQ101017</v>
          </cell>
          <cell r="C666" t="str">
            <v>NGUYỄN XUÂN NHÃ</v>
          </cell>
          <cell r="D666" t="str">
            <v>Fulltime</v>
          </cell>
          <cell r="E666" t="str">
            <v>NHÂN VIÊN PHA CHẾ</v>
          </cell>
          <cell r="F666" t="str">
            <v>Giờ LV</v>
          </cell>
          <cell r="G666" t="str">
            <v>Off</v>
          </cell>
          <cell r="H666">
            <v>7</v>
          </cell>
          <cell r="I666">
            <v>7</v>
          </cell>
          <cell r="J666">
            <v>7</v>
          </cell>
          <cell r="K666">
            <v>7</v>
          </cell>
          <cell r="L666">
            <v>7</v>
          </cell>
          <cell r="M666">
            <v>7</v>
          </cell>
          <cell r="N666">
            <v>7</v>
          </cell>
          <cell r="O666" t="str">
            <v>Off</v>
          </cell>
          <cell r="P666">
            <v>7</v>
          </cell>
          <cell r="Q666">
            <v>7</v>
          </cell>
          <cell r="R666">
            <v>7</v>
          </cell>
          <cell r="S666">
            <v>8</v>
          </cell>
          <cell r="T666">
            <v>8</v>
          </cell>
          <cell r="U666">
            <v>8</v>
          </cell>
          <cell r="V666" t="str">
            <v>off</v>
          </cell>
          <cell r="W666">
            <v>8</v>
          </cell>
          <cell r="X666">
            <v>8</v>
          </cell>
          <cell r="Y666">
            <v>8</v>
          </cell>
          <cell r="Z666">
            <v>8</v>
          </cell>
          <cell r="AA666">
            <v>8</v>
          </cell>
          <cell r="AB666" t="str">
            <v>off</v>
          </cell>
          <cell r="AC666">
            <v>8</v>
          </cell>
          <cell r="AD666">
            <v>8</v>
          </cell>
          <cell r="AE666">
            <v>7</v>
          </cell>
          <cell r="AF666">
            <v>8</v>
          </cell>
          <cell r="AG666">
            <v>8</v>
          </cell>
          <cell r="AH666">
            <v>8</v>
          </cell>
          <cell r="AI666">
            <v>8</v>
          </cell>
          <cell r="AJ666" t="str">
            <v>off</v>
          </cell>
          <cell r="AK666">
            <v>23.625</v>
          </cell>
          <cell r="AL666">
            <v>0</v>
          </cell>
          <cell r="AM666">
            <v>5</v>
          </cell>
          <cell r="AN666">
            <v>0</v>
          </cell>
          <cell r="AO666">
            <v>0</v>
          </cell>
          <cell r="AP666">
            <v>0</v>
          </cell>
          <cell r="AQ666">
            <v>0</v>
          </cell>
          <cell r="AR666">
            <v>0</v>
          </cell>
          <cell r="AS666">
            <v>0</v>
          </cell>
          <cell r="AT666">
            <v>0</v>
          </cell>
          <cell r="AU666">
            <v>23.625</v>
          </cell>
          <cell r="AV666" t="e">
            <v>#REF!</v>
          </cell>
          <cell r="AW666">
            <v>0</v>
          </cell>
          <cell r="BZ666">
            <v>23.625</v>
          </cell>
          <cell r="CA666">
            <v>0</v>
          </cell>
          <cell r="CE666">
            <v>0</v>
          </cell>
          <cell r="CF666">
            <v>23.625</v>
          </cell>
          <cell r="CG666" t="b">
            <v>1</v>
          </cell>
          <cell r="CH666">
            <v>23.625</v>
          </cell>
          <cell r="CI666">
            <v>0</v>
          </cell>
          <cell r="CJ666">
            <v>0</v>
          </cell>
          <cell r="CK666" t="str">
            <v>CN CẦN THƠ</v>
          </cell>
          <cell r="CM666">
            <v>23.625</v>
          </cell>
          <cell r="CN666">
            <v>0</v>
          </cell>
          <cell r="CO666">
            <v>0</v>
          </cell>
          <cell r="CP666">
            <v>0</v>
          </cell>
        </row>
        <row r="667">
          <cell r="F667" t="str">
            <v>OT</v>
          </cell>
          <cell r="AT667">
            <v>0</v>
          </cell>
          <cell r="AV667" t="e">
            <v>#REF!</v>
          </cell>
          <cell r="AW667">
            <v>0</v>
          </cell>
          <cell r="CK667" t="e">
            <v>#N/A</v>
          </cell>
        </row>
        <row r="668">
          <cell r="B668" t="str">
            <v>EQQ101479</v>
          </cell>
          <cell r="C668" t="str">
            <v>TRẦN THỊ PHƯỢNG LIÊN</v>
          </cell>
          <cell r="D668" t="str">
            <v>Fulltime</v>
          </cell>
          <cell r="E668" t="str">
            <v>NHÂN VIÊN PHA CHẾ</v>
          </cell>
          <cell r="F668" t="str">
            <v>Giờ LV</v>
          </cell>
          <cell r="G668">
            <v>7</v>
          </cell>
          <cell r="H668" t="str">
            <v>Off</v>
          </cell>
          <cell r="I668">
            <v>8</v>
          </cell>
          <cell r="J668">
            <v>7</v>
          </cell>
          <cell r="K668">
            <v>7</v>
          </cell>
          <cell r="L668">
            <v>8</v>
          </cell>
          <cell r="M668" t="str">
            <v>Off</v>
          </cell>
          <cell r="N668">
            <v>7</v>
          </cell>
          <cell r="O668">
            <v>7</v>
          </cell>
          <cell r="P668">
            <v>8</v>
          </cell>
          <cell r="Q668">
            <v>7</v>
          </cell>
          <cell r="R668">
            <v>7</v>
          </cell>
          <cell r="S668">
            <v>7</v>
          </cell>
          <cell r="T668">
            <v>7</v>
          </cell>
          <cell r="U668">
            <v>7</v>
          </cell>
          <cell r="V668">
            <v>7</v>
          </cell>
          <cell r="W668">
            <v>7</v>
          </cell>
          <cell r="X668" t="str">
            <v>Off</v>
          </cell>
          <cell r="Y668">
            <v>7</v>
          </cell>
          <cell r="Z668">
            <v>7</v>
          </cell>
          <cell r="AA668">
            <v>8</v>
          </cell>
          <cell r="AB668">
            <v>7</v>
          </cell>
          <cell r="AC668">
            <v>7</v>
          </cell>
          <cell r="AD668" t="str">
            <v>Off</v>
          </cell>
          <cell r="AE668">
            <v>7</v>
          </cell>
          <cell r="AF668">
            <v>7</v>
          </cell>
          <cell r="AG668">
            <v>7</v>
          </cell>
          <cell r="AH668">
            <v>8</v>
          </cell>
          <cell r="AI668">
            <v>8</v>
          </cell>
          <cell r="AJ668">
            <v>7</v>
          </cell>
          <cell r="AK668">
            <v>23.5</v>
          </cell>
          <cell r="AL668">
            <v>0</v>
          </cell>
          <cell r="AM668">
            <v>4</v>
          </cell>
          <cell r="AN668">
            <v>0</v>
          </cell>
          <cell r="AO668">
            <v>0</v>
          </cell>
          <cell r="AP668">
            <v>0</v>
          </cell>
          <cell r="AQ668">
            <v>0</v>
          </cell>
          <cell r="AR668">
            <v>0</v>
          </cell>
          <cell r="AS668">
            <v>0</v>
          </cell>
          <cell r="AT668">
            <v>0</v>
          </cell>
          <cell r="AU668">
            <v>23.5</v>
          </cell>
          <cell r="AV668" t="e">
            <v>#REF!</v>
          </cell>
          <cell r="AW668">
            <v>0</v>
          </cell>
          <cell r="BZ668">
            <v>23.5</v>
          </cell>
          <cell r="CA668">
            <v>0</v>
          </cell>
          <cell r="CE668">
            <v>0</v>
          </cell>
          <cell r="CF668">
            <v>23.5</v>
          </cell>
          <cell r="CG668" t="b">
            <v>1</v>
          </cell>
          <cell r="CH668">
            <v>23.5</v>
          </cell>
          <cell r="CI668">
            <v>0</v>
          </cell>
          <cell r="CJ668">
            <v>0</v>
          </cell>
          <cell r="CK668" t="str">
            <v>CN CẦN THƠ</v>
          </cell>
          <cell r="CM668">
            <v>23.5</v>
          </cell>
          <cell r="CN668">
            <v>0</v>
          </cell>
          <cell r="CO668">
            <v>0</v>
          </cell>
          <cell r="CP668">
            <v>0</v>
          </cell>
        </row>
        <row r="669">
          <cell r="F669" t="str">
            <v>OT</v>
          </cell>
          <cell r="AT669">
            <v>0</v>
          </cell>
          <cell r="AV669" t="e">
            <v>#REF!</v>
          </cell>
          <cell r="AW669">
            <v>0</v>
          </cell>
          <cell r="CK669" t="e">
            <v>#N/A</v>
          </cell>
        </row>
        <row r="670">
          <cell r="B670" t="str">
            <v>EQQ102333</v>
          </cell>
          <cell r="C670" t="str">
            <v>THÁI NGUYỄN PHƯƠNG NGÂN</v>
          </cell>
          <cell r="D670" t="str">
            <v>Partime</v>
          </cell>
          <cell r="E670" t="str">
            <v>NHÂN VIÊN PHỤC VỤ</v>
          </cell>
          <cell r="F670" t="str">
            <v>Giờ LV</v>
          </cell>
          <cell r="G670">
            <v>7</v>
          </cell>
          <cell r="H670">
            <v>7</v>
          </cell>
          <cell r="I670">
            <v>7</v>
          </cell>
          <cell r="J670">
            <v>7</v>
          </cell>
          <cell r="K670">
            <v>7</v>
          </cell>
          <cell r="L670">
            <v>7</v>
          </cell>
          <cell r="M670">
            <v>7</v>
          </cell>
          <cell r="N670" t="str">
            <v>Off</v>
          </cell>
          <cell r="O670">
            <v>7</v>
          </cell>
          <cell r="P670">
            <v>7</v>
          </cell>
          <cell r="Q670">
            <v>7</v>
          </cell>
          <cell r="R670">
            <v>7</v>
          </cell>
          <cell r="S670" t="str">
            <v>Off</v>
          </cell>
          <cell r="T670">
            <v>7</v>
          </cell>
          <cell r="U670" t="str">
            <v>Off</v>
          </cell>
          <cell r="V670">
            <v>7</v>
          </cell>
          <cell r="W670">
            <v>7</v>
          </cell>
          <cell r="X670">
            <v>7</v>
          </cell>
          <cell r="Y670">
            <v>7</v>
          </cell>
          <cell r="Z670">
            <v>7</v>
          </cell>
          <cell r="AA670" t="str">
            <v>Off</v>
          </cell>
          <cell r="AB670">
            <v>7</v>
          </cell>
          <cell r="AC670">
            <v>7</v>
          </cell>
          <cell r="AD670">
            <v>7</v>
          </cell>
          <cell r="AE670">
            <v>7</v>
          </cell>
          <cell r="AF670">
            <v>7</v>
          </cell>
          <cell r="AG670" t="str">
            <v>Off</v>
          </cell>
          <cell r="AH670" t="str">
            <v>Off</v>
          </cell>
          <cell r="AI670">
            <v>7</v>
          </cell>
          <cell r="AJ670">
            <v>7</v>
          </cell>
          <cell r="AK670">
            <v>21</v>
          </cell>
          <cell r="AL670">
            <v>0</v>
          </cell>
          <cell r="AM670">
            <v>6</v>
          </cell>
          <cell r="AN670">
            <v>0</v>
          </cell>
          <cell r="AO670">
            <v>0</v>
          </cell>
          <cell r="AP670">
            <v>0</v>
          </cell>
          <cell r="AQ670">
            <v>0</v>
          </cell>
          <cell r="AR670">
            <v>0</v>
          </cell>
          <cell r="AS670">
            <v>0</v>
          </cell>
          <cell r="AT670">
            <v>0</v>
          </cell>
          <cell r="AU670">
            <v>21</v>
          </cell>
          <cell r="AV670" t="e">
            <v>#REF!</v>
          </cell>
          <cell r="AW670">
            <v>0</v>
          </cell>
          <cell r="BZ670">
            <v>0</v>
          </cell>
          <cell r="CA670">
            <v>0</v>
          </cell>
          <cell r="CE670">
            <v>0</v>
          </cell>
          <cell r="CF670">
            <v>21</v>
          </cell>
          <cell r="CG670" t="b">
            <v>1</v>
          </cell>
          <cell r="CH670">
            <v>0</v>
          </cell>
          <cell r="CI670">
            <v>168</v>
          </cell>
          <cell r="CJ670">
            <v>0</v>
          </cell>
          <cell r="CK670" t="str">
            <v>CN CẦN THƠ</v>
          </cell>
          <cell r="CM670">
            <v>0</v>
          </cell>
          <cell r="CN670">
            <v>0</v>
          </cell>
          <cell r="CO670">
            <v>168</v>
          </cell>
          <cell r="CP670">
            <v>0</v>
          </cell>
        </row>
        <row r="671">
          <cell r="F671" t="str">
            <v>OT</v>
          </cell>
          <cell r="AT671">
            <v>0</v>
          </cell>
          <cell r="AV671" t="e">
            <v>#REF!</v>
          </cell>
          <cell r="AW671">
            <v>0</v>
          </cell>
          <cell r="CK671" t="e">
            <v>#N/A</v>
          </cell>
        </row>
        <row r="672">
          <cell r="B672" t="str">
            <v>EQQ102541</v>
          </cell>
          <cell r="C672" t="str">
            <v>HỨA THỊ KIM NGA</v>
          </cell>
          <cell r="D672" t="str">
            <v>Partime</v>
          </cell>
          <cell r="E672" t="str">
            <v>NHÂN VIÊN THU NGÂN</v>
          </cell>
          <cell r="F672" t="str">
            <v>Giờ LV</v>
          </cell>
          <cell r="G672" t="str">
            <v>Off</v>
          </cell>
          <cell r="H672">
            <v>7</v>
          </cell>
          <cell r="I672">
            <v>7</v>
          </cell>
          <cell r="J672">
            <v>7</v>
          </cell>
          <cell r="K672">
            <v>7</v>
          </cell>
          <cell r="L672">
            <v>7</v>
          </cell>
          <cell r="M672">
            <v>7</v>
          </cell>
          <cell r="N672">
            <v>7</v>
          </cell>
          <cell r="O672" t="str">
            <v>Off</v>
          </cell>
          <cell r="P672">
            <v>7</v>
          </cell>
          <cell r="Q672">
            <v>7</v>
          </cell>
          <cell r="R672">
            <v>7</v>
          </cell>
          <cell r="S672">
            <v>7</v>
          </cell>
          <cell r="T672">
            <v>7</v>
          </cell>
          <cell r="U672">
            <v>7</v>
          </cell>
          <cell r="V672" t="str">
            <v>Off</v>
          </cell>
          <cell r="W672">
            <v>7</v>
          </cell>
          <cell r="X672">
            <v>7</v>
          </cell>
          <cell r="Y672">
            <v>7</v>
          </cell>
          <cell r="Z672">
            <v>7</v>
          </cell>
          <cell r="AA672">
            <v>7</v>
          </cell>
          <cell r="AB672">
            <v>7</v>
          </cell>
          <cell r="AC672" t="str">
            <v>Off</v>
          </cell>
          <cell r="AD672">
            <v>7</v>
          </cell>
          <cell r="AE672">
            <v>7</v>
          </cell>
          <cell r="AF672">
            <v>7</v>
          </cell>
          <cell r="AG672">
            <v>7</v>
          </cell>
          <cell r="AH672">
            <v>7</v>
          </cell>
          <cell r="AI672">
            <v>7</v>
          </cell>
          <cell r="AJ672" t="str">
            <v>Off</v>
          </cell>
          <cell r="AK672">
            <v>21.875</v>
          </cell>
          <cell r="AL672">
            <v>0</v>
          </cell>
          <cell r="AM672">
            <v>5</v>
          </cell>
          <cell r="AN672">
            <v>0</v>
          </cell>
          <cell r="AO672">
            <v>0</v>
          </cell>
          <cell r="AP672">
            <v>0</v>
          </cell>
          <cell r="AQ672">
            <v>0</v>
          </cell>
          <cell r="AR672">
            <v>0</v>
          </cell>
          <cell r="AS672">
            <v>0</v>
          </cell>
          <cell r="AT672">
            <v>0</v>
          </cell>
          <cell r="AU672">
            <v>21.875</v>
          </cell>
          <cell r="AV672" t="e">
            <v>#REF!</v>
          </cell>
          <cell r="AW672">
            <v>0</v>
          </cell>
          <cell r="BZ672">
            <v>0</v>
          </cell>
          <cell r="CA672">
            <v>0</v>
          </cell>
          <cell r="CE672">
            <v>0</v>
          </cell>
          <cell r="CF672">
            <v>21.875</v>
          </cell>
          <cell r="CG672" t="b">
            <v>1</v>
          </cell>
          <cell r="CH672">
            <v>0</v>
          </cell>
          <cell r="CI672">
            <v>175</v>
          </cell>
          <cell r="CJ672">
            <v>0</v>
          </cell>
          <cell r="CK672" t="str">
            <v>CN CẦN THƠ</v>
          </cell>
          <cell r="CM672">
            <v>0</v>
          </cell>
          <cell r="CN672">
            <v>0</v>
          </cell>
          <cell r="CO672">
            <v>175</v>
          </cell>
          <cell r="CP672">
            <v>0</v>
          </cell>
        </row>
        <row r="673">
          <cell r="F673" t="str">
            <v>OT</v>
          </cell>
          <cell r="AT673">
            <v>0</v>
          </cell>
          <cell r="AV673" t="e">
            <v>#REF!</v>
          </cell>
          <cell r="AW673">
            <v>0</v>
          </cell>
          <cell r="CK673" t="e">
            <v>#N/A</v>
          </cell>
        </row>
        <row r="674">
          <cell r="B674" t="str">
            <v>EQQ102545</v>
          </cell>
          <cell r="C674" t="str">
            <v>NGÔ TRUNG TÍN</v>
          </cell>
          <cell r="D674" t="str">
            <v>Partime</v>
          </cell>
          <cell r="E674" t="str">
            <v>NHÂN VIÊN PHỤC VỤ</v>
          </cell>
          <cell r="F674" t="str">
            <v>Giờ LV</v>
          </cell>
          <cell r="G674">
            <v>4</v>
          </cell>
          <cell r="H674">
            <v>7</v>
          </cell>
          <cell r="I674">
            <v>4</v>
          </cell>
          <cell r="J674">
            <v>7</v>
          </cell>
          <cell r="K674">
            <v>7</v>
          </cell>
          <cell r="L674">
            <v>7</v>
          </cell>
          <cell r="M674">
            <v>4</v>
          </cell>
          <cell r="N674">
            <v>4</v>
          </cell>
          <cell r="O674">
            <v>7</v>
          </cell>
          <cell r="P674">
            <v>4</v>
          </cell>
          <cell r="Q674" t="str">
            <v>Off</v>
          </cell>
          <cell r="R674">
            <v>7</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7.75</v>
          </cell>
          <cell r="AL674">
            <v>0</v>
          </cell>
          <cell r="AM674">
            <v>1</v>
          </cell>
          <cell r="AN674">
            <v>0</v>
          </cell>
          <cell r="AO674">
            <v>0</v>
          </cell>
          <cell r="AP674">
            <v>0</v>
          </cell>
          <cell r="AQ674">
            <v>0</v>
          </cell>
          <cell r="AR674">
            <v>0</v>
          </cell>
          <cell r="AS674">
            <v>0</v>
          </cell>
          <cell r="AT674">
            <v>0</v>
          </cell>
          <cell r="AU674">
            <v>7.75</v>
          </cell>
          <cell r="AV674" t="e">
            <v>#REF!</v>
          </cell>
          <cell r="AW674">
            <v>0</v>
          </cell>
          <cell r="BZ674">
            <v>0</v>
          </cell>
          <cell r="CA674">
            <v>0</v>
          </cell>
          <cell r="CE674">
            <v>0</v>
          </cell>
          <cell r="CF674">
            <v>7.75</v>
          </cell>
          <cell r="CG674" t="b">
            <v>1</v>
          </cell>
          <cell r="CH674">
            <v>0</v>
          </cell>
          <cell r="CI674">
            <v>62</v>
          </cell>
          <cell r="CJ674">
            <v>0</v>
          </cell>
          <cell r="CK674" t="str">
            <v>CN CẦN THƠ</v>
          </cell>
          <cell r="CM674">
            <v>0</v>
          </cell>
          <cell r="CN674">
            <v>0</v>
          </cell>
          <cell r="CO674">
            <v>62</v>
          </cell>
          <cell r="CP674">
            <v>0</v>
          </cell>
        </row>
        <row r="675">
          <cell r="F675" t="str">
            <v>OT</v>
          </cell>
          <cell r="AT675">
            <v>0</v>
          </cell>
          <cell r="AV675" t="e">
            <v>#REF!</v>
          </cell>
          <cell r="AW675">
            <v>0</v>
          </cell>
          <cell r="CK675" t="e">
            <v>#N/A</v>
          </cell>
        </row>
        <row r="676">
          <cell r="B676" t="str">
            <v>EQQ102566</v>
          </cell>
          <cell r="C676" t="str">
            <v>HUỲNH LÊ PHƯƠNG THÙY</v>
          </cell>
          <cell r="D676" t="str">
            <v>Partime</v>
          </cell>
          <cell r="E676" t="str">
            <v>NHÂN VIÊN PHA CHẾ</v>
          </cell>
          <cell r="F676" t="str">
            <v>Giờ LV</v>
          </cell>
          <cell r="G676">
            <v>7</v>
          </cell>
          <cell r="H676">
            <v>8</v>
          </cell>
          <cell r="I676" t="str">
            <v>Off</v>
          </cell>
          <cell r="J676">
            <v>7</v>
          </cell>
          <cell r="K676">
            <v>7</v>
          </cell>
          <cell r="L676">
            <v>7</v>
          </cell>
          <cell r="M676">
            <v>8</v>
          </cell>
          <cell r="N676">
            <v>7</v>
          </cell>
          <cell r="O676">
            <v>7</v>
          </cell>
          <cell r="P676" t="str">
            <v>Off</v>
          </cell>
          <cell r="Q676">
            <v>7</v>
          </cell>
          <cell r="R676">
            <v>7</v>
          </cell>
          <cell r="S676">
            <v>8</v>
          </cell>
          <cell r="T676">
            <v>7</v>
          </cell>
          <cell r="U676">
            <v>7</v>
          </cell>
          <cell r="V676">
            <v>7</v>
          </cell>
          <cell r="W676" t="str">
            <v>Off</v>
          </cell>
          <cell r="X676">
            <v>7</v>
          </cell>
          <cell r="Y676">
            <v>7</v>
          </cell>
          <cell r="Z676">
            <v>8</v>
          </cell>
          <cell r="AA676">
            <v>7</v>
          </cell>
          <cell r="AB676">
            <v>7</v>
          </cell>
          <cell r="AC676" t="str">
            <v>Off</v>
          </cell>
          <cell r="AD676">
            <v>7</v>
          </cell>
          <cell r="AE676">
            <v>7</v>
          </cell>
          <cell r="AF676">
            <v>7</v>
          </cell>
          <cell r="AG676">
            <v>8</v>
          </cell>
          <cell r="AH676" t="str">
            <v>Off</v>
          </cell>
          <cell r="AI676">
            <v>7</v>
          </cell>
          <cell r="AJ676">
            <v>8</v>
          </cell>
          <cell r="AK676">
            <v>22.625</v>
          </cell>
          <cell r="AL676">
            <v>0</v>
          </cell>
          <cell r="AM676">
            <v>5</v>
          </cell>
          <cell r="AN676">
            <v>0</v>
          </cell>
          <cell r="AO676">
            <v>0</v>
          </cell>
          <cell r="AP676">
            <v>0</v>
          </cell>
          <cell r="AQ676">
            <v>0</v>
          </cell>
          <cell r="AR676">
            <v>0</v>
          </cell>
          <cell r="AS676">
            <v>0</v>
          </cell>
          <cell r="AT676">
            <v>0</v>
          </cell>
          <cell r="AU676">
            <v>22.625</v>
          </cell>
          <cell r="AV676" t="e">
            <v>#REF!</v>
          </cell>
          <cell r="AW676">
            <v>0</v>
          </cell>
          <cell r="BZ676">
            <v>0</v>
          </cell>
          <cell r="CA676">
            <v>0</v>
          </cell>
          <cell r="CE676">
            <v>0</v>
          </cell>
          <cell r="CF676">
            <v>22.625</v>
          </cell>
          <cell r="CG676" t="b">
            <v>1</v>
          </cell>
          <cell r="CH676">
            <v>0</v>
          </cell>
          <cell r="CI676">
            <v>181</v>
          </cell>
          <cell r="CJ676">
            <v>0</v>
          </cell>
          <cell r="CK676" t="str">
            <v>CN CẦN THƠ</v>
          </cell>
          <cell r="CM676">
            <v>0</v>
          </cell>
          <cell r="CN676">
            <v>0</v>
          </cell>
          <cell r="CO676">
            <v>181</v>
          </cell>
          <cell r="CP676">
            <v>0</v>
          </cell>
        </row>
        <row r="677">
          <cell r="F677" t="str">
            <v>OT</v>
          </cell>
          <cell r="AT677">
            <v>0</v>
          </cell>
          <cell r="AV677" t="e">
            <v>#REF!</v>
          </cell>
          <cell r="AW677">
            <v>0</v>
          </cell>
          <cell r="CK677" t="e">
            <v>#N/A</v>
          </cell>
        </row>
        <row r="678">
          <cell r="B678" t="str">
            <v>EQQ102657</v>
          </cell>
          <cell r="C678" t="str">
            <v>NGUYỄN QUANG MINH</v>
          </cell>
          <cell r="D678" t="str">
            <v>Fulltime</v>
          </cell>
          <cell r="E678" t="str">
            <v>TRƯỞNG CA</v>
          </cell>
          <cell r="F678" t="str">
            <v>Giờ LV</v>
          </cell>
          <cell r="G678">
            <v>8</v>
          </cell>
          <cell r="H678">
            <v>8</v>
          </cell>
          <cell r="I678">
            <v>8</v>
          </cell>
          <cell r="J678">
            <v>8</v>
          </cell>
          <cell r="K678">
            <v>8</v>
          </cell>
          <cell r="L678">
            <v>8</v>
          </cell>
          <cell r="M678">
            <v>8</v>
          </cell>
          <cell r="N678">
            <v>8</v>
          </cell>
          <cell r="O678">
            <v>8</v>
          </cell>
          <cell r="P678">
            <v>8</v>
          </cell>
          <cell r="Q678">
            <v>8</v>
          </cell>
          <cell r="R678">
            <v>8</v>
          </cell>
          <cell r="S678">
            <v>8</v>
          </cell>
          <cell r="T678">
            <v>8</v>
          </cell>
          <cell r="U678">
            <v>8</v>
          </cell>
          <cell r="V678">
            <v>8</v>
          </cell>
          <cell r="W678" t="str">
            <v>Off</v>
          </cell>
          <cell r="X678">
            <v>8</v>
          </cell>
          <cell r="Y678">
            <v>8</v>
          </cell>
          <cell r="Z678">
            <v>8</v>
          </cell>
          <cell r="AA678">
            <v>8</v>
          </cell>
          <cell r="AB678" t="str">
            <v>off</v>
          </cell>
          <cell r="AC678">
            <v>8</v>
          </cell>
          <cell r="AD678" t="str">
            <v>off</v>
          </cell>
          <cell r="AE678">
            <v>8</v>
          </cell>
          <cell r="AF678">
            <v>8</v>
          </cell>
          <cell r="AG678">
            <v>8</v>
          </cell>
          <cell r="AH678" t="str">
            <v>Off</v>
          </cell>
          <cell r="AI678">
            <v>8</v>
          </cell>
          <cell r="AJ678">
            <v>8</v>
          </cell>
          <cell r="AK678">
            <v>26</v>
          </cell>
          <cell r="AL678">
            <v>2</v>
          </cell>
          <cell r="AM678">
            <v>4</v>
          </cell>
          <cell r="AN678">
            <v>0</v>
          </cell>
          <cell r="AO678">
            <v>0</v>
          </cell>
          <cell r="AP678">
            <v>0</v>
          </cell>
          <cell r="AQ678">
            <v>0</v>
          </cell>
          <cell r="AR678">
            <v>0</v>
          </cell>
          <cell r="AS678">
            <v>0</v>
          </cell>
          <cell r="AT678">
            <v>0</v>
          </cell>
          <cell r="AU678">
            <v>28</v>
          </cell>
          <cell r="AV678" t="e">
            <v>#REF!</v>
          </cell>
          <cell r="AW678">
            <v>0</v>
          </cell>
          <cell r="BZ678">
            <v>26</v>
          </cell>
          <cell r="CA678">
            <v>0</v>
          </cell>
          <cell r="CE678">
            <v>16</v>
          </cell>
          <cell r="CF678">
            <v>28</v>
          </cell>
          <cell r="CG678" t="b">
            <v>1</v>
          </cell>
          <cell r="CH678">
            <v>26</v>
          </cell>
          <cell r="CI678">
            <v>0</v>
          </cell>
          <cell r="CJ678">
            <v>0</v>
          </cell>
          <cell r="CK678" t="str">
            <v>CN CẦN THƠ</v>
          </cell>
          <cell r="CM678">
            <v>26</v>
          </cell>
          <cell r="CN678">
            <v>0</v>
          </cell>
          <cell r="CO678">
            <v>0</v>
          </cell>
          <cell r="CP678">
            <v>16</v>
          </cell>
        </row>
        <row r="679">
          <cell r="F679" t="str">
            <v>OT</v>
          </cell>
          <cell r="AD679">
            <v>8</v>
          </cell>
          <cell r="AH679">
            <v>8</v>
          </cell>
          <cell r="AT679">
            <v>0</v>
          </cell>
          <cell r="AV679" t="e">
            <v>#REF!</v>
          </cell>
          <cell r="AW679">
            <v>0</v>
          </cell>
          <cell r="CK679" t="e">
            <v>#N/A</v>
          </cell>
        </row>
        <row r="680">
          <cell r="B680" t="str">
            <v>EQQ102551</v>
          </cell>
          <cell r="C680" t="str">
            <v>VÕ TUYẾT TRINH</v>
          </cell>
          <cell r="D680" t="str">
            <v>Partime</v>
          </cell>
          <cell r="E680" t="str">
            <v>NHÂN VIÊN PHỤC VỤ</v>
          </cell>
          <cell r="F680" t="str">
            <v>Giờ LV</v>
          </cell>
          <cell r="G680">
            <v>8</v>
          </cell>
          <cell r="H680">
            <v>8</v>
          </cell>
          <cell r="I680">
            <v>8</v>
          </cell>
          <cell r="J680">
            <v>8</v>
          </cell>
          <cell r="K680">
            <v>8</v>
          </cell>
          <cell r="L680" t="str">
            <v>off</v>
          </cell>
          <cell r="M680">
            <v>8</v>
          </cell>
          <cell r="N680">
            <v>8</v>
          </cell>
          <cell r="O680">
            <v>8</v>
          </cell>
          <cell r="P680">
            <v>8</v>
          </cell>
          <cell r="Q680">
            <v>8</v>
          </cell>
          <cell r="R680">
            <v>8</v>
          </cell>
          <cell r="S680" t="str">
            <v>off</v>
          </cell>
          <cell r="T680">
            <v>8</v>
          </cell>
          <cell r="U680">
            <v>8</v>
          </cell>
          <cell r="V680">
            <v>8</v>
          </cell>
          <cell r="W680">
            <v>8</v>
          </cell>
          <cell r="X680">
            <v>8</v>
          </cell>
          <cell r="Y680">
            <v>8</v>
          </cell>
          <cell r="Z680">
            <v>8</v>
          </cell>
          <cell r="AA680">
            <v>8</v>
          </cell>
          <cell r="AB680" t="str">
            <v>off</v>
          </cell>
          <cell r="AC680">
            <v>8</v>
          </cell>
          <cell r="AD680">
            <v>8</v>
          </cell>
          <cell r="AE680">
            <v>8</v>
          </cell>
          <cell r="AF680">
            <v>8</v>
          </cell>
          <cell r="AG680">
            <v>8</v>
          </cell>
          <cell r="AH680">
            <v>8</v>
          </cell>
          <cell r="AI680" t="str">
            <v>off</v>
          </cell>
          <cell r="AJ680">
            <v>8</v>
          </cell>
          <cell r="AK680">
            <v>26</v>
          </cell>
          <cell r="AL680">
            <v>0</v>
          </cell>
          <cell r="AM680">
            <v>4</v>
          </cell>
          <cell r="AN680">
            <v>0</v>
          </cell>
          <cell r="AO680">
            <v>0</v>
          </cell>
          <cell r="AP680">
            <v>0</v>
          </cell>
          <cell r="AQ680">
            <v>0</v>
          </cell>
          <cell r="AR680">
            <v>0</v>
          </cell>
          <cell r="AS680">
            <v>0</v>
          </cell>
          <cell r="AT680">
            <v>0</v>
          </cell>
          <cell r="AU680">
            <v>26</v>
          </cell>
          <cell r="AV680" t="e">
            <v>#REF!</v>
          </cell>
          <cell r="AW680">
            <v>0</v>
          </cell>
          <cell r="BZ680">
            <v>0</v>
          </cell>
          <cell r="CA680">
            <v>0</v>
          </cell>
          <cell r="CE680">
            <v>0</v>
          </cell>
          <cell r="CF680">
            <v>26</v>
          </cell>
          <cell r="CG680" t="b">
            <v>1</v>
          </cell>
          <cell r="CH680">
            <v>0</v>
          </cell>
          <cell r="CI680">
            <v>208</v>
          </cell>
          <cell r="CJ680">
            <v>0</v>
          </cell>
          <cell r="CK680" t="str">
            <v>CN CẦN THƠ</v>
          </cell>
          <cell r="CM680">
            <v>0</v>
          </cell>
          <cell r="CN680">
            <v>0</v>
          </cell>
          <cell r="CO680">
            <v>208</v>
          </cell>
          <cell r="CP680">
            <v>0</v>
          </cell>
        </row>
        <row r="681">
          <cell r="F681" t="str">
            <v>OT</v>
          </cell>
          <cell r="AT681">
            <v>0</v>
          </cell>
          <cell r="AV681" t="e">
            <v>#REF!</v>
          </cell>
          <cell r="AW681">
            <v>0</v>
          </cell>
          <cell r="CK681" t="e">
            <v>#N/A</v>
          </cell>
        </row>
        <row r="682">
          <cell r="B682" t="str">
            <v>EQQ102848</v>
          </cell>
          <cell r="C682" t="str">
            <v>LÊ MINH VƯƠNG</v>
          </cell>
          <cell r="D682" t="str">
            <v>Partime</v>
          </cell>
          <cell r="E682" t="str">
            <v>NHÂN VIÊN PHỤC VỤ</v>
          </cell>
          <cell r="F682" t="str">
            <v>Giờ LV</v>
          </cell>
          <cell r="G682">
            <v>4</v>
          </cell>
          <cell r="H682">
            <v>4</v>
          </cell>
          <cell r="I682">
            <v>4</v>
          </cell>
          <cell r="J682">
            <v>7</v>
          </cell>
          <cell r="K682">
            <v>6</v>
          </cell>
          <cell r="L682">
            <v>4</v>
          </cell>
          <cell r="M682">
            <v>4</v>
          </cell>
          <cell r="N682" t="str">
            <v>Off</v>
          </cell>
          <cell r="O682">
            <v>4</v>
          </cell>
          <cell r="P682">
            <v>4</v>
          </cell>
          <cell r="Q682">
            <v>7</v>
          </cell>
          <cell r="R682">
            <v>7</v>
          </cell>
          <cell r="S682">
            <v>7</v>
          </cell>
          <cell r="T682">
            <v>7</v>
          </cell>
          <cell r="U682">
            <v>7</v>
          </cell>
          <cell r="V682">
            <v>7</v>
          </cell>
          <cell r="W682" t="str">
            <v>Off</v>
          </cell>
          <cell r="X682">
            <v>7</v>
          </cell>
          <cell r="Y682">
            <v>7</v>
          </cell>
          <cell r="Z682">
            <v>4</v>
          </cell>
          <cell r="AA682">
            <v>4</v>
          </cell>
          <cell r="AB682">
            <v>7</v>
          </cell>
          <cell r="AC682">
            <v>7</v>
          </cell>
          <cell r="AD682" t="str">
            <v>Off</v>
          </cell>
          <cell r="AE682">
            <v>7</v>
          </cell>
          <cell r="AF682">
            <v>7</v>
          </cell>
          <cell r="AG682">
            <v>4</v>
          </cell>
          <cell r="AH682" t="str">
            <v>Off</v>
          </cell>
          <cell r="AI682">
            <v>7</v>
          </cell>
          <cell r="AJ682">
            <v>7</v>
          </cell>
          <cell r="AK682">
            <v>18.875</v>
          </cell>
          <cell r="AL682">
            <v>0</v>
          </cell>
          <cell r="AM682">
            <v>4</v>
          </cell>
          <cell r="AN682">
            <v>0</v>
          </cell>
          <cell r="AO682">
            <v>0</v>
          </cell>
          <cell r="AP682">
            <v>0</v>
          </cell>
          <cell r="AQ682">
            <v>0</v>
          </cell>
          <cell r="AR682">
            <v>0</v>
          </cell>
          <cell r="AS682">
            <v>0</v>
          </cell>
          <cell r="AT682">
            <v>0</v>
          </cell>
          <cell r="AU682">
            <v>18.875</v>
          </cell>
          <cell r="AV682" t="e">
            <v>#REF!</v>
          </cell>
          <cell r="AW682">
            <v>0</v>
          </cell>
          <cell r="BZ682">
            <v>0</v>
          </cell>
          <cell r="CA682">
            <v>0</v>
          </cell>
          <cell r="CE682">
            <v>0</v>
          </cell>
          <cell r="CF682">
            <v>18.875</v>
          </cell>
          <cell r="CG682" t="b">
            <v>1</v>
          </cell>
          <cell r="CH682">
            <v>0</v>
          </cell>
          <cell r="CI682">
            <v>151</v>
          </cell>
          <cell r="CJ682">
            <v>0</v>
          </cell>
          <cell r="CK682" t="str">
            <v>CN CẦN THƠ</v>
          </cell>
          <cell r="CM682">
            <v>0</v>
          </cell>
          <cell r="CN682">
            <v>0</v>
          </cell>
          <cell r="CO682">
            <v>151</v>
          </cell>
          <cell r="CP682">
            <v>0</v>
          </cell>
        </row>
        <row r="683">
          <cell r="F683" t="str">
            <v>OT</v>
          </cell>
          <cell r="AT683">
            <v>0</v>
          </cell>
          <cell r="AV683" t="e">
            <v>#REF!</v>
          </cell>
          <cell r="AW683">
            <v>0</v>
          </cell>
          <cell r="CK683" t="e">
            <v>#N/A</v>
          </cell>
        </row>
        <row r="684">
          <cell r="C684" t="str">
            <v>171 ĐỒNG KHỞI</v>
          </cell>
          <cell r="F684" t="str">
            <v>Giờ LV</v>
          </cell>
          <cell r="AK684">
            <v>0</v>
          </cell>
          <cell r="AL684">
            <v>0</v>
          </cell>
          <cell r="AM684">
            <v>0</v>
          </cell>
          <cell r="AN684">
            <v>0</v>
          </cell>
          <cell r="AO684">
            <v>0</v>
          </cell>
          <cell r="AP684">
            <v>0</v>
          </cell>
          <cell r="AQ684">
            <v>0</v>
          </cell>
          <cell r="AR684">
            <v>0</v>
          </cell>
          <cell r="AS684">
            <v>0</v>
          </cell>
          <cell r="AT684">
            <v>0</v>
          </cell>
          <cell r="AU684">
            <v>0</v>
          </cell>
          <cell r="AV684" t="e">
            <v>#REF!</v>
          </cell>
          <cell r="AW684">
            <v>0</v>
          </cell>
          <cell r="BZ684">
            <v>0</v>
          </cell>
          <cell r="CA684">
            <v>0</v>
          </cell>
          <cell r="CE684">
            <v>0</v>
          </cell>
          <cell r="CF684">
            <v>0</v>
          </cell>
          <cell r="CG684" t="b">
            <v>1</v>
          </cell>
          <cell r="CH684">
            <v>0</v>
          </cell>
          <cell r="CI684">
            <v>0</v>
          </cell>
          <cell r="CJ684">
            <v>0</v>
          </cell>
          <cell r="CK684" t="e">
            <v>#N/A</v>
          </cell>
        </row>
        <row r="685">
          <cell r="F685" t="str">
            <v>OT</v>
          </cell>
          <cell r="AT685">
            <v>0</v>
          </cell>
          <cell r="AV685" t="e">
            <v>#REF!</v>
          </cell>
          <cell r="AW685">
            <v>0</v>
          </cell>
          <cell r="CK685" t="e">
            <v>#N/A</v>
          </cell>
        </row>
        <row r="686">
          <cell r="B686" t="str">
            <v>EQQ100295</v>
          </cell>
          <cell r="C686" t="str">
            <v>TRÀ THỊ BÌNH</v>
          </cell>
          <cell r="D686" t="str">
            <v>Fulltime</v>
          </cell>
          <cell r="E686" t="str">
            <v>TRƯỞNG CA</v>
          </cell>
          <cell r="F686" t="str">
            <v>Giờ LV</v>
          </cell>
          <cell r="G686">
            <v>8</v>
          </cell>
          <cell r="H686">
            <v>8</v>
          </cell>
          <cell r="I686" t="str">
            <v>off</v>
          </cell>
          <cell r="J686">
            <v>8</v>
          </cell>
          <cell r="K686">
            <v>8</v>
          </cell>
          <cell r="L686">
            <v>8</v>
          </cell>
          <cell r="M686">
            <v>8</v>
          </cell>
          <cell r="N686">
            <v>8</v>
          </cell>
          <cell r="O686">
            <v>8</v>
          </cell>
          <cell r="P686">
            <v>8</v>
          </cell>
          <cell r="Q686">
            <v>8</v>
          </cell>
          <cell r="R686">
            <v>8</v>
          </cell>
          <cell r="S686">
            <v>8</v>
          </cell>
          <cell r="T686">
            <v>8</v>
          </cell>
          <cell r="U686">
            <v>8</v>
          </cell>
          <cell r="V686">
            <v>8</v>
          </cell>
          <cell r="W686" t="str">
            <v>off</v>
          </cell>
          <cell r="X686">
            <v>8</v>
          </cell>
          <cell r="Y686">
            <v>8</v>
          </cell>
          <cell r="Z686">
            <v>8</v>
          </cell>
          <cell r="AA686">
            <v>8</v>
          </cell>
          <cell r="AB686">
            <v>8</v>
          </cell>
          <cell r="AC686">
            <v>8</v>
          </cell>
          <cell r="AD686" t="str">
            <v>off</v>
          </cell>
          <cell r="AE686">
            <v>8</v>
          </cell>
          <cell r="AF686">
            <v>8</v>
          </cell>
          <cell r="AG686">
            <v>8</v>
          </cell>
          <cell r="AH686">
            <v>8</v>
          </cell>
          <cell r="AI686">
            <v>8</v>
          </cell>
          <cell r="AJ686" t="str">
            <v>off</v>
          </cell>
          <cell r="AK686">
            <v>26</v>
          </cell>
          <cell r="AL686">
            <v>0</v>
          </cell>
          <cell r="AM686">
            <v>4</v>
          </cell>
          <cell r="AN686">
            <v>0</v>
          </cell>
          <cell r="AO686">
            <v>0</v>
          </cell>
          <cell r="AP686">
            <v>0</v>
          </cell>
          <cell r="AQ686">
            <v>0</v>
          </cell>
          <cell r="AR686">
            <v>0</v>
          </cell>
          <cell r="AS686">
            <v>0</v>
          </cell>
          <cell r="AT686">
            <v>0</v>
          </cell>
          <cell r="AU686">
            <v>26</v>
          </cell>
          <cell r="AV686" t="e">
            <v>#REF!</v>
          </cell>
          <cell r="AW686">
            <v>0</v>
          </cell>
          <cell r="BZ686">
            <v>26</v>
          </cell>
          <cell r="CA686">
            <v>0</v>
          </cell>
          <cell r="CE686">
            <v>0</v>
          </cell>
          <cell r="CF686">
            <v>26</v>
          </cell>
          <cell r="CG686" t="b">
            <v>1</v>
          </cell>
          <cell r="CH686">
            <v>26</v>
          </cell>
          <cell r="CI686">
            <v>0</v>
          </cell>
          <cell r="CJ686">
            <v>0</v>
          </cell>
          <cell r="CK686" t="str">
            <v>HTQ HỒ CHÍ MINH</v>
          </cell>
          <cell r="CM686">
            <v>26</v>
          </cell>
          <cell r="CN686">
            <v>0</v>
          </cell>
          <cell r="CO686">
            <v>0</v>
          </cell>
          <cell r="CP686">
            <v>0</v>
          </cell>
        </row>
        <row r="687">
          <cell r="F687" t="str">
            <v>OT</v>
          </cell>
          <cell r="AT687">
            <v>0</v>
          </cell>
          <cell r="AV687" t="e">
            <v>#REF!</v>
          </cell>
          <cell r="AW687">
            <v>0</v>
          </cell>
          <cell r="CK687" t="e">
            <v>#N/A</v>
          </cell>
        </row>
        <row r="688">
          <cell r="B688" t="str">
            <v>EQQ100705</v>
          </cell>
          <cell r="C688" t="str">
            <v>TRẦN QUANG</v>
          </cell>
          <cell r="D688" t="str">
            <v>Fulltime</v>
          </cell>
          <cell r="E688" t="str">
            <v>NHÂN VIÊN PHA CHẾ</v>
          </cell>
          <cell r="F688" t="str">
            <v>Giờ LV</v>
          </cell>
          <cell r="G688">
            <v>8</v>
          </cell>
          <cell r="H688">
            <v>8</v>
          </cell>
          <cell r="I688">
            <v>8</v>
          </cell>
          <cell r="J688">
            <v>8</v>
          </cell>
          <cell r="K688" t="str">
            <v>off</v>
          </cell>
          <cell r="L688">
            <v>8</v>
          </cell>
          <cell r="M688">
            <v>8</v>
          </cell>
          <cell r="N688">
            <v>8</v>
          </cell>
          <cell r="O688">
            <v>8</v>
          </cell>
          <cell r="P688" t="str">
            <v>off</v>
          </cell>
          <cell r="Q688">
            <v>8</v>
          </cell>
          <cell r="R688">
            <v>8</v>
          </cell>
          <cell r="S688">
            <v>8</v>
          </cell>
          <cell r="T688">
            <v>8</v>
          </cell>
          <cell r="U688">
            <v>8</v>
          </cell>
          <cell r="V688" t="str">
            <v>off</v>
          </cell>
          <cell r="W688">
            <v>8</v>
          </cell>
          <cell r="X688">
            <v>8</v>
          </cell>
          <cell r="Y688" t="str">
            <v>off</v>
          </cell>
          <cell r="Z688">
            <v>8</v>
          </cell>
          <cell r="AA688">
            <v>8</v>
          </cell>
          <cell r="AB688">
            <v>8</v>
          </cell>
          <cell r="AC688">
            <v>8</v>
          </cell>
          <cell r="AD688">
            <v>8</v>
          </cell>
          <cell r="AE688">
            <v>8</v>
          </cell>
          <cell r="AF688">
            <v>4</v>
          </cell>
          <cell r="AG688">
            <v>8</v>
          </cell>
          <cell r="AH688">
            <v>8</v>
          </cell>
          <cell r="AI688">
            <v>8</v>
          </cell>
          <cell r="AJ688">
            <v>8</v>
          </cell>
          <cell r="AK688">
            <v>25.5</v>
          </cell>
          <cell r="AL688">
            <v>0</v>
          </cell>
          <cell r="AM688">
            <v>4</v>
          </cell>
          <cell r="AN688">
            <v>0</v>
          </cell>
          <cell r="AO688">
            <v>0</v>
          </cell>
          <cell r="AP688">
            <v>0</v>
          </cell>
          <cell r="AQ688">
            <v>0</v>
          </cell>
          <cell r="AR688">
            <v>0</v>
          </cell>
          <cell r="AS688">
            <v>0</v>
          </cell>
          <cell r="AT688">
            <v>0</v>
          </cell>
          <cell r="AU688">
            <v>25.5</v>
          </cell>
          <cell r="AV688" t="e">
            <v>#REF!</v>
          </cell>
          <cell r="AW688">
            <v>0</v>
          </cell>
          <cell r="BZ688">
            <v>25.5</v>
          </cell>
          <cell r="CA688">
            <v>0</v>
          </cell>
          <cell r="CE688">
            <v>0</v>
          </cell>
          <cell r="CF688">
            <v>25.5</v>
          </cell>
          <cell r="CG688" t="b">
            <v>1</v>
          </cell>
          <cell r="CH688">
            <v>25.5</v>
          </cell>
          <cell r="CI688">
            <v>0</v>
          </cell>
          <cell r="CJ688">
            <v>0</v>
          </cell>
          <cell r="CK688" t="str">
            <v>HTQ HỒ CHÍ MINH</v>
          </cell>
          <cell r="CM688">
            <v>25.5</v>
          </cell>
          <cell r="CN688">
            <v>0</v>
          </cell>
          <cell r="CO688">
            <v>0</v>
          </cell>
          <cell r="CP688">
            <v>0</v>
          </cell>
        </row>
        <row r="689">
          <cell r="F689" t="str">
            <v>OT</v>
          </cell>
          <cell r="AT689">
            <v>0</v>
          </cell>
          <cell r="AV689" t="e">
            <v>#REF!</v>
          </cell>
          <cell r="AW689">
            <v>0</v>
          </cell>
          <cell r="CK689" t="e">
            <v>#N/A</v>
          </cell>
        </row>
        <row r="690">
          <cell r="B690" t="str">
            <v>EQQ101580</v>
          </cell>
          <cell r="C690" t="str">
            <v>NGUYỄN THANH THÀNH</v>
          </cell>
          <cell r="D690" t="str">
            <v>Fulltime</v>
          </cell>
          <cell r="E690" t="str">
            <v>QUẢN LÝ QUÁN</v>
          </cell>
          <cell r="F690" t="str">
            <v>Giờ LV</v>
          </cell>
          <cell r="G690">
            <v>8</v>
          </cell>
          <cell r="H690">
            <v>8</v>
          </cell>
          <cell r="I690">
            <v>8</v>
          </cell>
          <cell r="J690">
            <v>8</v>
          </cell>
          <cell r="K690">
            <v>8</v>
          </cell>
          <cell r="L690">
            <v>8</v>
          </cell>
          <cell r="M690" t="str">
            <v>off</v>
          </cell>
          <cell r="N690">
            <v>8</v>
          </cell>
          <cell r="O690">
            <v>8</v>
          </cell>
          <cell r="P690">
            <v>8</v>
          </cell>
          <cell r="Q690">
            <v>8</v>
          </cell>
          <cell r="R690">
            <v>8</v>
          </cell>
          <cell r="S690">
            <v>8</v>
          </cell>
          <cell r="T690">
            <v>8</v>
          </cell>
          <cell r="U690">
            <v>8</v>
          </cell>
          <cell r="V690">
            <v>8</v>
          </cell>
          <cell r="W690">
            <v>8</v>
          </cell>
          <cell r="X690" t="str">
            <v>off</v>
          </cell>
          <cell r="Y690" t="str">
            <v>off</v>
          </cell>
          <cell r="Z690">
            <v>8</v>
          </cell>
          <cell r="AA690">
            <v>8</v>
          </cell>
          <cell r="AB690">
            <v>8</v>
          </cell>
          <cell r="AC690">
            <v>8</v>
          </cell>
          <cell r="AD690">
            <v>8</v>
          </cell>
          <cell r="AE690">
            <v>8</v>
          </cell>
          <cell r="AF690">
            <v>8</v>
          </cell>
          <cell r="AG690">
            <v>8</v>
          </cell>
          <cell r="AH690">
            <v>8</v>
          </cell>
          <cell r="AI690" t="str">
            <v>off</v>
          </cell>
          <cell r="AJ690">
            <v>8</v>
          </cell>
          <cell r="AK690">
            <v>26</v>
          </cell>
          <cell r="AL690">
            <v>0</v>
          </cell>
          <cell r="AM690">
            <v>4</v>
          </cell>
          <cell r="AN690">
            <v>0</v>
          </cell>
          <cell r="AO690">
            <v>0</v>
          </cell>
          <cell r="AP690">
            <v>0</v>
          </cell>
          <cell r="AQ690">
            <v>0</v>
          </cell>
          <cell r="AR690">
            <v>0</v>
          </cell>
          <cell r="AS690">
            <v>0</v>
          </cell>
          <cell r="AT690">
            <v>0</v>
          </cell>
          <cell r="AU690">
            <v>26</v>
          </cell>
          <cell r="AV690" t="e">
            <v>#REF!</v>
          </cell>
          <cell r="AW690">
            <v>0</v>
          </cell>
          <cell r="BZ690">
            <v>26</v>
          </cell>
          <cell r="CA690">
            <v>0</v>
          </cell>
          <cell r="CE690">
            <v>0</v>
          </cell>
          <cell r="CF690">
            <v>26</v>
          </cell>
          <cell r="CG690" t="b">
            <v>1</v>
          </cell>
          <cell r="CH690">
            <v>26</v>
          </cell>
          <cell r="CI690">
            <v>0</v>
          </cell>
          <cell r="CJ690">
            <v>0</v>
          </cell>
          <cell r="CK690" t="str">
            <v>HTQ HỒ CHÍ MINH</v>
          </cell>
          <cell r="CM690">
            <v>26</v>
          </cell>
          <cell r="CN690">
            <v>0</v>
          </cell>
          <cell r="CO690">
            <v>0</v>
          </cell>
          <cell r="CP690">
            <v>0</v>
          </cell>
        </row>
        <row r="691">
          <cell r="F691" t="str">
            <v>OT</v>
          </cell>
          <cell r="AT691">
            <v>0</v>
          </cell>
          <cell r="AV691" t="e">
            <v>#REF!</v>
          </cell>
          <cell r="AW691">
            <v>0</v>
          </cell>
          <cell r="CK691" t="e">
            <v>#N/A</v>
          </cell>
        </row>
        <row r="692">
          <cell r="B692" t="str">
            <v>EQQ101818</v>
          </cell>
          <cell r="C692" t="str">
            <v>NGUYỄN THỊ DUNG</v>
          </cell>
          <cell r="D692" t="str">
            <v>Fulltime</v>
          </cell>
          <cell r="E692" t="str">
            <v>NHÂN VIÊN PHỤC VỤ</v>
          </cell>
          <cell r="F692" t="str">
            <v>Giờ LV</v>
          </cell>
          <cell r="G692">
            <v>8</v>
          </cell>
          <cell r="H692" t="str">
            <v>off</v>
          </cell>
          <cell r="I692">
            <v>8</v>
          </cell>
          <cell r="J692">
            <v>8</v>
          </cell>
          <cell r="K692">
            <v>8</v>
          </cell>
          <cell r="L692">
            <v>8</v>
          </cell>
          <cell r="M692">
            <v>8</v>
          </cell>
          <cell r="N692">
            <v>8</v>
          </cell>
          <cell r="O692">
            <v>8</v>
          </cell>
          <cell r="P692">
            <v>8</v>
          </cell>
          <cell r="Q692">
            <v>8</v>
          </cell>
          <cell r="R692">
            <v>8</v>
          </cell>
          <cell r="S692">
            <v>8</v>
          </cell>
          <cell r="T692" t="str">
            <v>off</v>
          </cell>
          <cell r="U692">
            <v>8</v>
          </cell>
          <cell r="V692">
            <v>8</v>
          </cell>
          <cell r="W692">
            <v>8</v>
          </cell>
          <cell r="X692">
            <v>8</v>
          </cell>
          <cell r="Y692">
            <v>8</v>
          </cell>
          <cell r="Z692">
            <v>8</v>
          </cell>
          <cell r="AA692">
            <v>8</v>
          </cell>
          <cell r="AB692">
            <v>8</v>
          </cell>
          <cell r="AC692" t="str">
            <v>off</v>
          </cell>
          <cell r="AD692">
            <v>8</v>
          </cell>
          <cell r="AE692">
            <v>8</v>
          </cell>
          <cell r="AF692">
            <v>8</v>
          </cell>
          <cell r="AG692">
            <v>8</v>
          </cell>
          <cell r="AH692" t="str">
            <v>off</v>
          </cell>
          <cell r="AI692" t="str">
            <v>oth</v>
          </cell>
          <cell r="AJ692" t="str">
            <v>oth</v>
          </cell>
          <cell r="AK692">
            <v>24</v>
          </cell>
          <cell r="AL692">
            <v>0</v>
          </cell>
          <cell r="AM692">
            <v>4</v>
          </cell>
          <cell r="AN692">
            <v>0</v>
          </cell>
          <cell r="AO692">
            <v>0</v>
          </cell>
          <cell r="AP692">
            <v>0</v>
          </cell>
          <cell r="AQ692">
            <v>0</v>
          </cell>
          <cell r="AR692">
            <v>0</v>
          </cell>
          <cell r="AS692">
            <v>0</v>
          </cell>
          <cell r="AT692">
            <v>2</v>
          </cell>
          <cell r="AU692">
            <v>26</v>
          </cell>
          <cell r="AV692" t="e">
            <v>#REF!</v>
          </cell>
          <cell r="AW692">
            <v>0</v>
          </cell>
          <cell r="BZ692">
            <v>26</v>
          </cell>
          <cell r="CA692">
            <v>0</v>
          </cell>
          <cell r="CE692">
            <v>0</v>
          </cell>
          <cell r="CF692">
            <v>26</v>
          </cell>
          <cell r="CG692" t="b">
            <v>1</v>
          </cell>
          <cell r="CH692">
            <v>24</v>
          </cell>
          <cell r="CI692">
            <v>0</v>
          </cell>
          <cell r="CJ692">
            <v>0</v>
          </cell>
          <cell r="CK692" t="str">
            <v>HTQ HỒ CHÍ MINH</v>
          </cell>
          <cell r="CM692">
            <v>26</v>
          </cell>
          <cell r="CN692">
            <v>0</v>
          </cell>
          <cell r="CO692">
            <v>0</v>
          </cell>
          <cell r="CP692">
            <v>0</v>
          </cell>
        </row>
        <row r="693">
          <cell r="F693" t="str">
            <v>OT</v>
          </cell>
          <cell r="AT693">
            <v>0</v>
          </cell>
          <cell r="AV693" t="e">
            <v>#REF!</v>
          </cell>
          <cell r="AW693">
            <v>0</v>
          </cell>
          <cell r="CK693" t="e">
            <v>#N/A</v>
          </cell>
        </row>
        <row r="694">
          <cell r="B694" t="str">
            <v>EQQ102198</v>
          </cell>
          <cell r="C694" t="str">
            <v>HUỲNH TẤN KHANG</v>
          </cell>
          <cell r="D694" t="str">
            <v>Partime</v>
          </cell>
          <cell r="E694" t="str">
            <v>NHÂN VIÊN PHỤC VỤ</v>
          </cell>
          <cell r="F694" t="str">
            <v>Giờ LV</v>
          </cell>
          <cell r="G694">
            <v>8</v>
          </cell>
          <cell r="H694">
            <v>8</v>
          </cell>
          <cell r="I694">
            <v>8</v>
          </cell>
          <cell r="J694">
            <v>8</v>
          </cell>
          <cell r="K694">
            <v>8</v>
          </cell>
          <cell r="L694" t="str">
            <v>off</v>
          </cell>
          <cell r="M694" t="str">
            <v>off</v>
          </cell>
          <cell r="N694" t="str">
            <v>off</v>
          </cell>
          <cell r="O694" t="str">
            <v>off</v>
          </cell>
          <cell r="P694">
            <v>8</v>
          </cell>
          <cell r="Q694">
            <v>8</v>
          </cell>
          <cell r="R694">
            <v>8</v>
          </cell>
          <cell r="S694">
            <v>8</v>
          </cell>
          <cell r="T694">
            <v>8</v>
          </cell>
          <cell r="U694">
            <v>8</v>
          </cell>
          <cell r="V694">
            <v>8</v>
          </cell>
          <cell r="W694" t="str">
            <v>oth</v>
          </cell>
          <cell r="X694">
            <v>8</v>
          </cell>
          <cell r="Y694">
            <v>8</v>
          </cell>
          <cell r="Z694">
            <v>8</v>
          </cell>
          <cell r="AA694">
            <v>8</v>
          </cell>
          <cell r="AB694">
            <v>8</v>
          </cell>
          <cell r="AC694">
            <v>8</v>
          </cell>
          <cell r="AD694" t="str">
            <v>oth</v>
          </cell>
          <cell r="AE694">
            <v>8</v>
          </cell>
          <cell r="AF694">
            <v>8</v>
          </cell>
          <cell r="AG694">
            <v>8</v>
          </cell>
          <cell r="AH694">
            <v>8</v>
          </cell>
          <cell r="AI694">
            <v>8</v>
          </cell>
          <cell r="AJ694">
            <v>8</v>
          </cell>
          <cell r="AK694">
            <v>24</v>
          </cell>
          <cell r="AL694">
            <v>0</v>
          </cell>
          <cell r="AM694">
            <v>4</v>
          </cell>
          <cell r="AN694">
            <v>0</v>
          </cell>
          <cell r="AO694">
            <v>0</v>
          </cell>
          <cell r="AP694">
            <v>0</v>
          </cell>
          <cell r="AQ694">
            <v>0</v>
          </cell>
          <cell r="AR694">
            <v>0</v>
          </cell>
          <cell r="AS694">
            <v>0</v>
          </cell>
          <cell r="AT694">
            <v>2</v>
          </cell>
          <cell r="AU694">
            <v>26</v>
          </cell>
          <cell r="AV694" t="e">
            <v>#REF!</v>
          </cell>
          <cell r="AW694">
            <v>0</v>
          </cell>
          <cell r="BZ694">
            <v>0</v>
          </cell>
          <cell r="CA694">
            <v>0</v>
          </cell>
          <cell r="CE694">
            <v>0</v>
          </cell>
          <cell r="CF694">
            <v>26</v>
          </cell>
          <cell r="CG694" t="b">
            <v>1</v>
          </cell>
          <cell r="CH694">
            <v>0</v>
          </cell>
          <cell r="CI694">
            <v>208</v>
          </cell>
          <cell r="CJ694">
            <v>0</v>
          </cell>
          <cell r="CK694" t="str">
            <v>HTQ HỒ CHÍ MINH</v>
          </cell>
          <cell r="CM694">
            <v>0</v>
          </cell>
          <cell r="CN694">
            <v>0</v>
          </cell>
          <cell r="CO694">
            <v>208</v>
          </cell>
          <cell r="CP694">
            <v>0</v>
          </cell>
        </row>
        <row r="695">
          <cell r="F695" t="str">
            <v>OT</v>
          </cell>
          <cell r="AT695">
            <v>0</v>
          </cell>
          <cell r="AV695" t="e">
            <v>#REF!</v>
          </cell>
          <cell r="AW695">
            <v>0</v>
          </cell>
          <cell r="CK695" t="e">
            <v>#N/A</v>
          </cell>
        </row>
        <row r="696">
          <cell r="B696" t="str">
            <v>EQQ102279</v>
          </cell>
          <cell r="C696" t="str">
            <v>TRẦN THỊ CẨM HỒNG</v>
          </cell>
          <cell r="D696" t="str">
            <v>Partime</v>
          </cell>
          <cell r="E696" t="str">
            <v>NHÂN VIÊN PHỤC VỤ</v>
          </cell>
          <cell r="F696" t="str">
            <v>Giờ LV</v>
          </cell>
          <cell r="G696">
            <v>7</v>
          </cell>
          <cell r="H696" t="str">
            <v>off</v>
          </cell>
          <cell r="I696">
            <v>7</v>
          </cell>
          <cell r="J696">
            <v>7</v>
          </cell>
          <cell r="K696">
            <v>7</v>
          </cell>
          <cell r="L696">
            <v>7</v>
          </cell>
          <cell r="M696">
            <v>4</v>
          </cell>
          <cell r="N696">
            <v>7</v>
          </cell>
          <cell r="O696">
            <v>8</v>
          </cell>
          <cell r="P696">
            <v>7</v>
          </cell>
          <cell r="Q696">
            <v>7</v>
          </cell>
          <cell r="R696">
            <v>7</v>
          </cell>
          <cell r="S696">
            <v>7</v>
          </cell>
          <cell r="T696" t="str">
            <v>off</v>
          </cell>
          <cell r="U696">
            <v>7</v>
          </cell>
          <cell r="V696">
            <v>4</v>
          </cell>
          <cell r="W696">
            <v>7</v>
          </cell>
          <cell r="X696">
            <v>7</v>
          </cell>
          <cell r="Y696">
            <v>7</v>
          </cell>
          <cell r="Z696">
            <v>7</v>
          </cell>
          <cell r="AA696">
            <v>4</v>
          </cell>
          <cell r="AB696">
            <v>7</v>
          </cell>
          <cell r="AC696" t="str">
            <v>off</v>
          </cell>
          <cell r="AD696">
            <v>7</v>
          </cell>
          <cell r="AE696">
            <v>7</v>
          </cell>
          <cell r="AF696">
            <v>7</v>
          </cell>
          <cell r="AG696" t="str">
            <v>off</v>
          </cell>
          <cell r="AH696">
            <v>7</v>
          </cell>
          <cell r="AI696">
            <v>7</v>
          </cell>
          <cell r="AJ696">
            <v>7</v>
          </cell>
          <cell r="AK696">
            <v>21.75</v>
          </cell>
          <cell r="AL696">
            <v>0</v>
          </cell>
          <cell r="AM696">
            <v>4</v>
          </cell>
          <cell r="AN696">
            <v>0</v>
          </cell>
          <cell r="AO696">
            <v>0</v>
          </cell>
          <cell r="AP696">
            <v>0</v>
          </cell>
          <cell r="AQ696">
            <v>0</v>
          </cell>
          <cell r="AR696">
            <v>0</v>
          </cell>
          <cell r="AS696">
            <v>0</v>
          </cell>
          <cell r="AT696">
            <v>0</v>
          </cell>
          <cell r="AU696">
            <v>21.75</v>
          </cell>
          <cell r="AV696" t="e">
            <v>#REF!</v>
          </cell>
          <cell r="AW696">
            <v>0</v>
          </cell>
          <cell r="BZ696">
            <v>0</v>
          </cell>
          <cell r="CA696">
            <v>0</v>
          </cell>
          <cell r="CE696">
            <v>0</v>
          </cell>
          <cell r="CF696">
            <v>21.75</v>
          </cell>
          <cell r="CG696" t="b">
            <v>1</v>
          </cell>
          <cell r="CH696">
            <v>0</v>
          </cell>
          <cell r="CI696">
            <v>174</v>
          </cell>
          <cell r="CJ696">
            <v>0</v>
          </cell>
          <cell r="CK696" t="str">
            <v>HTQ HỒ CHÍ MINH</v>
          </cell>
          <cell r="CM696">
            <v>0</v>
          </cell>
          <cell r="CN696">
            <v>0</v>
          </cell>
          <cell r="CO696">
            <v>174</v>
          </cell>
          <cell r="CP696">
            <v>0</v>
          </cell>
        </row>
        <row r="697">
          <cell r="F697" t="str">
            <v>OT</v>
          </cell>
          <cell r="AT697">
            <v>0</v>
          </cell>
          <cell r="AV697" t="e">
            <v>#REF!</v>
          </cell>
          <cell r="AW697">
            <v>0</v>
          </cell>
          <cell r="CK697" t="e">
            <v>#N/A</v>
          </cell>
        </row>
        <row r="698">
          <cell r="B698" t="str">
            <v>EQQ102498</v>
          </cell>
          <cell r="C698" t="str">
            <v>NGUYỄN THỊ HUYỀN TRANG</v>
          </cell>
          <cell r="D698" t="str">
            <v>Partime</v>
          </cell>
          <cell r="E698" t="str">
            <v>NHÂN VIÊN PHỤC VỤ</v>
          </cell>
          <cell r="F698" t="str">
            <v>Giờ LV</v>
          </cell>
          <cell r="G698">
            <v>8</v>
          </cell>
          <cell r="H698">
            <v>8</v>
          </cell>
          <cell r="I698" t="str">
            <v>off</v>
          </cell>
          <cell r="J698">
            <v>8</v>
          </cell>
          <cell r="K698">
            <v>8</v>
          </cell>
          <cell r="L698">
            <v>8</v>
          </cell>
          <cell r="M698">
            <v>8</v>
          </cell>
          <cell r="N698">
            <v>8</v>
          </cell>
          <cell r="O698">
            <v>8</v>
          </cell>
          <cell r="P698">
            <v>8</v>
          </cell>
          <cell r="Q698">
            <v>8</v>
          </cell>
          <cell r="R698">
            <v>8</v>
          </cell>
          <cell r="S698">
            <v>8</v>
          </cell>
          <cell r="T698">
            <v>8</v>
          </cell>
          <cell r="U698" t="str">
            <v>off</v>
          </cell>
          <cell r="V698">
            <v>8</v>
          </cell>
          <cell r="W698">
            <v>8</v>
          </cell>
          <cell r="X698">
            <v>8</v>
          </cell>
          <cell r="Y698">
            <v>8</v>
          </cell>
          <cell r="Z698">
            <v>8</v>
          </cell>
          <cell r="AA698">
            <v>8</v>
          </cell>
          <cell r="AB698" t="str">
            <v>off</v>
          </cell>
          <cell r="AC698" t="str">
            <v>off</v>
          </cell>
          <cell r="AD698">
            <v>8</v>
          </cell>
          <cell r="AE698">
            <v>8</v>
          </cell>
          <cell r="AF698">
            <v>8</v>
          </cell>
          <cell r="AG698">
            <v>8</v>
          </cell>
          <cell r="AH698">
            <v>8</v>
          </cell>
          <cell r="AI698">
            <v>8</v>
          </cell>
          <cell r="AJ698">
            <v>8</v>
          </cell>
          <cell r="AK698">
            <v>26</v>
          </cell>
          <cell r="AL698">
            <v>0</v>
          </cell>
          <cell r="AM698">
            <v>4</v>
          </cell>
          <cell r="AN698">
            <v>0</v>
          </cell>
          <cell r="AO698">
            <v>0</v>
          </cell>
          <cell r="AP698">
            <v>0</v>
          </cell>
          <cell r="AQ698">
            <v>0</v>
          </cell>
          <cell r="AR698">
            <v>0</v>
          </cell>
          <cell r="AS698">
            <v>0</v>
          </cell>
          <cell r="AT698">
            <v>0</v>
          </cell>
          <cell r="AU698">
            <v>26</v>
          </cell>
          <cell r="AV698" t="e">
            <v>#REF!</v>
          </cell>
          <cell r="AW698">
            <v>0</v>
          </cell>
          <cell r="BZ698">
            <v>0</v>
          </cell>
          <cell r="CA698">
            <v>0</v>
          </cell>
          <cell r="CE698">
            <v>0</v>
          </cell>
          <cell r="CF698">
            <v>26</v>
          </cell>
          <cell r="CG698" t="b">
            <v>1</v>
          </cell>
          <cell r="CH698">
            <v>0</v>
          </cell>
          <cell r="CI698">
            <v>208</v>
          </cell>
          <cell r="CJ698">
            <v>0</v>
          </cell>
          <cell r="CK698" t="str">
            <v>HTQ HỒ CHÍ MINH</v>
          </cell>
          <cell r="CM698">
            <v>0</v>
          </cell>
          <cell r="CN698">
            <v>0</v>
          </cell>
          <cell r="CO698">
            <v>208</v>
          </cell>
          <cell r="CP698">
            <v>0</v>
          </cell>
        </row>
        <row r="699">
          <cell r="F699" t="str">
            <v>OT</v>
          </cell>
          <cell r="AT699">
            <v>0</v>
          </cell>
          <cell r="AV699" t="e">
            <v>#REF!</v>
          </cell>
          <cell r="AW699">
            <v>0</v>
          </cell>
          <cell r="CK699" t="e">
            <v>#N/A</v>
          </cell>
        </row>
        <row r="700">
          <cell r="B700" t="str">
            <v>EQQ102514</v>
          </cell>
          <cell r="C700" t="str">
            <v>TRẦN THỊ THANH THÚY</v>
          </cell>
          <cell r="D700" t="str">
            <v>Partime</v>
          </cell>
          <cell r="E700" t="str">
            <v>NHÂN VIÊN PHỤC VỤ</v>
          </cell>
          <cell r="F700" t="str">
            <v>Giờ LV</v>
          </cell>
          <cell r="G700" t="str">
            <v>off</v>
          </cell>
          <cell r="H700">
            <v>5</v>
          </cell>
          <cell r="I700">
            <v>5</v>
          </cell>
          <cell r="J700">
            <v>5</v>
          </cell>
          <cell r="K700">
            <v>5</v>
          </cell>
          <cell r="L700">
            <v>7</v>
          </cell>
          <cell r="M700">
            <v>7</v>
          </cell>
          <cell r="N700">
            <v>5</v>
          </cell>
          <cell r="O700" t="str">
            <v>oth</v>
          </cell>
          <cell r="P700" t="str">
            <v>oth</v>
          </cell>
          <cell r="Q700">
            <v>8</v>
          </cell>
          <cell r="R700" t="str">
            <v>nghỉ việc</v>
          </cell>
          <cell r="AK700">
            <v>5.875</v>
          </cell>
          <cell r="AL700">
            <v>0</v>
          </cell>
          <cell r="AM700">
            <v>1</v>
          </cell>
          <cell r="AN700">
            <v>0</v>
          </cell>
          <cell r="AO700">
            <v>0</v>
          </cell>
          <cell r="AP700">
            <v>0</v>
          </cell>
          <cell r="AQ700">
            <v>0</v>
          </cell>
          <cell r="AR700">
            <v>0</v>
          </cell>
          <cell r="AS700">
            <v>0</v>
          </cell>
          <cell r="AT700">
            <v>2</v>
          </cell>
          <cell r="AU700">
            <v>7.875</v>
          </cell>
          <cell r="AV700" t="e">
            <v>#REF!</v>
          </cell>
          <cell r="AW700">
            <v>0</v>
          </cell>
          <cell r="BZ700">
            <v>0</v>
          </cell>
          <cell r="CA700">
            <v>0</v>
          </cell>
          <cell r="CE700">
            <v>0</v>
          </cell>
          <cell r="CF700">
            <v>7.875</v>
          </cell>
          <cell r="CG700" t="b">
            <v>1</v>
          </cell>
          <cell r="CH700">
            <v>0</v>
          </cell>
          <cell r="CI700">
            <v>63</v>
          </cell>
          <cell r="CJ700">
            <v>0</v>
          </cell>
          <cell r="CK700" t="str">
            <v>HTQ HỒ CHÍ MINH</v>
          </cell>
          <cell r="CM700">
            <v>0</v>
          </cell>
          <cell r="CN700">
            <v>0</v>
          </cell>
          <cell r="CO700">
            <v>63</v>
          </cell>
          <cell r="CP700">
            <v>0</v>
          </cell>
        </row>
        <row r="701">
          <cell r="F701" t="str">
            <v>OT</v>
          </cell>
          <cell r="AT701">
            <v>0</v>
          </cell>
          <cell r="AV701" t="e">
            <v>#REF!</v>
          </cell>
          <cell r="AW701">
            <v>0</v>
          </cell>
          <cell r="CK701" t="e">
            <v>#N/A</v>
          </cell>
        </row>
        <row r="702">
          <cell r="B702" t="str">
            <v>EQQ102647</v>
          </cell>
          <cell r="C702" t="str">
            <v>NGUYỄN HỒNG THÚY</v>
          </cell>
          <cell r="D702" t="str">
            <v>Partime</v>
          </cell>
          <cell r="E702" t="str">
            <v>NHÂN VIÊN PHỤC VỤ</v>
          </cell>
          <cell r="F702" t="str">
            <v>Giờ LV</v>
          </cell>
          <cell r="G702">
            <v>5</v>
          </cell>
          <cell r="H702">
            <v>7</v>
          </cell>
          <cell r="I702">
            <v>7</v>
          </cell>
          <cell r="J702">
            <v>7</v>
          </cell>
          <cell r="K702">
            <v>7</v>
          </cell>
          <cell r="L702">
            <v>5</v>
          </cell>
          <cell r="M702">
            <v>7</v>
          </cell>
          <cell r="N702">
            <v>5</v>
          </cell>
          <cell r="O702">
            <v>5</v>
          </cell>
          <cell r="P702">
            <v>7</v>
          </cell>
          <cell r="Q702">
            <v>5</v>
          </cell>
          <cell r="R702">
            <v>5</v>
          </cell>
          <cell r="S702" t="str">
            <v>off</v>
          </cell>
          <cell r="T702">
            <v>7</v>
          </cell>
          <cell r="U702">
            <v>5</v>
          </cell>
          <cell r="V702">
            <v>5</v>
          </cell>
          <cell r="W702">
            <v>7</v>
          </cell>
          <cell r="X702">
            <v>5</v>
          </cell>
          <cell r="Y702">
            <v>7</v>
          </cell>
          <cell r="Z702">
            <v>7</v>
          </cell>
          <cell r="AA702">
            <v>7</v>
          </cell>
          <cell r="AB702">
            <v>5</v>
          </cell>
          <cell r="AC702">
            <v>5</v>
          </cell>
          <cell r="AD702">
            <v>7</v>
          </cell>
          <cell r="AE702">
            <v>5</v>
          </cell>
          <cell r="AF702">
            <v>7</v>
          </cell>
          <cell r="AG702">
            <v>5</v>
          </cell>
          <cell r="AH702">
            <v>7</v>
          </cell>
          <cell r="AI702">
            <v>5</v>
          </cell>
          <cell r="AJ702">
            <v>5</v>
          </cell>
          <cell r="AK702">
            <v>21.625</v>
          </cell>
          <cell r="AL702">
            <v>0</v>
          </cell>
          <cell r="AM702">
            <v>1</v>
          </cell>
          <cell r="AN702">
            <v>0</v>
          </cell>
          <cell r="AO702">
            <v>0</v>
          </cell>
          <cell r="AP702">
            <v>0</v>
          </cell>
          <cell r="AQ702">
            <v>0</v>
          </cell>
          <cell r="AR702">
            <v>0</v>
          </cell>
          <cell r="AS702">
            <v>0</v>
          </cell>
          <cell r="AT702">
            <v>0</v>
          </cell>
          <cell r="AU702">
            <v>21.625</v>
          </cell>
          <cell r="AV702" t="e">
            <v>#REF!</v>
          </cell>
          <cell r="AW702">
            <v>0</v>
          </cell>
          <cell r="BZ702">
            <v>0</v>
          </cell>
          <cell r="CA702">
            <v>0</v>
          </cell>
          <cell r="CE702">
            <v>0</v>
          </cell>
          <cell r="CF702">
            <v>21.625</v>
          </cell>
          <cell r="CG702" t="b">
            <v>1</v>
          </cell>
          <cell r="CH702">
            <v>0</v>
          </cell>
          <cell r="CI702">
            <v>173</v>
          </cell>
          <cell r="CJ702">
            <v>0</v>
          </cell>
          <cell r="CK702" t="str">
            <v>HTQ HỒ CHÍ MINH</v>
          </cell>
          <cell r="CM702">
            <v>0</v>
          </cell>
          <cell r="CN702">
            <v>0</v>
          </cell>
          <cell r="CO702">
            <v>173</v>
          </cell>
          <cell r="CP702">
            <v>0</v>
          </cell>
        </row>
        <row r="703">
          <cell r="F703" t="str">
            <v>OT</v>
          </cell>
          <cell r="AT703">
            <v>0</v>
          </cell>
          <cell r="AV703" t="e">
            <v>#REF!</v>
          </cell>
          <cell r="AW703">
            <v>0</v>
          </cell>
          <cell r="CK703" t="e">
            <v>#N/A</v>
          </cell>
        </row>
        <row r="704">
          <cell r="B704" t="str">
            <v>EQQ102011</v>
          </cell>
          <cell r="C704" t="str">
            <v>PHAN THỊ ĐOAN</v>
          </cell>
          <cell r="D704" t="str">
            <v>Fulltime</v>
          </cell>
          <cell r="E704" t="str">
            <v>NHÂN VIÊN BẾP</v>
          </cell>
          <cell r="F704" t="str">
            <v>Giờ LV</v>
          </cell>
          <cell r="G704">
            <v>8</v>
          </cell>
          <cell r="H704" t="str">
            <v>Pa</v>
          </cell>
          <cell r="I704" t="str">
            <v>off</v>
          </cell>
          <cell r="J704" t="str">
            <v>off</v>
          </cell>
          <cell r="K704">
            <v>8</v>
          </cell>
          <cell r="L704">
            <v>8</v>
          </cell>
          <cell r="M704">
            <v>8</v>
          </cell>
          <cell r="N704" t="str">
            <v>Pa</v>
          </cell>
          <cell r="O704">
            <v>8</v>
          </cell>
          <cell r="P704">
            <v>8</v>
          </cell>
          <cell r="Q704">
            <v>8</v>
          </cell>
          <cell r="R704">
            <v>8</v>
          </cell>
          <cell r="S704">
            <v>8</v>
          </cell>
          <cell r="T704">
            <v>8</v>
          </cell>
          <cell r="U704">
            <v>8</v>
          </cell>
          <cell r="V704">
            <v>8</v>
          </cell>
          <cell r="W704">
            <v>8</v>
          </cell>
          <cell r="X704">
            <v>8</v>
          </cell>
          <cell r="Y704">
            <v>8</v>
          </cell>
          <cell r="Z704">
            <v>8</v>
          </cell>
          <cell r="AA704" t="str">
            <v>off</v>
          </cell>
          <cell r="AB704">
            <v>8</v>
          </cell>
          <cell r="AC704">
            <v>8</v>
          </cell>
          <cell r="AD704">
            <v>8</v>
          </cell>
          <cell r="AE704">
            <v>8</v>
          </cell>
          <cell r="AF704">
            <v>8</v>
          </cell>
          <cell r="AG704" t="str">
            <v>off</v>
          </cell>
          <cell r="AH704">
            <v>8</v>
          </cell>
          <cell r="AI704">
            <v>8</v>
          </cell>
          <cell r="AJ704">
            <v>8</v>
          </cell>
          <cell r="AK704">
            <v>24</v>
          </cell>
          <cell r="AL704">
            <v>0</v>
          </cell>
          <cell r="AM704">
            <v>4</v>
          </cell>
          <cell r="AN704">
            <v>0</v>
          </cell>
          <cell r="AO704">
            <v>2</v>
          </cell>
          <cell r="AP704">
            <v>0</v>
          </cell>
          <cell r="AQ704">
            <v>0</v>
          </cell>
          <cell r="AR704">
            <v>0</v>
          </cell>
          <cell r="AS704">
            <v>0</v>
          </cell>
          <cell r="AT704">
            <v>0</v>
          </cell>
          <cell r="AU704">
            <v>26</v>
          </cell>
          <cell r="AV704" t="e">
            <v>#REF!</v>
          </cell>
          <cell r="AW704">
            <v>0</v>
          </cell>
          <cell r="BZ704">
            <v>24</v>
          </cell>
          <cell r="CA704">
            <v>2</v>
          </cell>
          <cell r="CE704">
            <v>0</v>
          </cell>
          <cell r="CF704">
            <v>26</v>
          </cell>
          <cell r="CG704" t="b">
            <v>1</v>
          </cell>
          <cell r="CH704">
            <v>24</v>
          </cell>
          <cell r="CI704">
            <v>0</v>
          </cell>
          <cell r="CJ704">
            <v>0</v>
          </cell>
          <cell r="CK704" t="str">
            <v>HTQ HỒ CHÍ MINH</v>
          </cell>
          <cell r="CM704">
            <v>24</v>
          </cell>
          <cell r="CN704">
            <v>2</v>
          </cell>
          <cell r="CO704">
            <v>0</v>
          </cell>
          <cell r="CP704">
            <v>0</v>
          </cell>
        </row>
        <row r="705">
          <cell r="F705" t="str">
            <v>OT</v>
          </cell>
          <cell r="AT705">
            <v>0</v>
          </cell>
          <cell r="AV705" t="e">
            <v>#REF!</v>
          </cell>
          <cell r="AW705">
            <v>0</v>
          </cell>
          <cell r="CK705" t="e">
            <v>#N/A</v>
          </cell>
        </row>
        <row r="706">
          <cell r="C706" t="str">
            <v>02 BÙI THỊ XUÂN</v>
          </cell>
          <cell r="F706" t="str">
            <v>Giờ LV</v>
          </cell>
          <cell r="AK706">
            <v>0</v>
          </cell>
          <cell r="AL706">
            <v>0</v>
          </cell>
          <cell r="AM706">
            <v>0</v>
          </cell>
          <cell r="AN706">
            <v>0</v>
          </cell>
          <cell r="AO706">
            <v>0</v>
          </cell>
          <cell r="AP706">
            <v>0</v>
          </cell>
          <cell r="AQ706">
            <v>0</v>
          </cell>
          <cell r="AR706">
            <v>0</v>
          </cell>
          <cell r="AS706">
            <v>0</v>
          </cell>
          <cell r="AT706">
            <v>0</v>
          </cell>
          <cell r="AU706">
            <v>0</v>
          </cell>
          <cell r="AV706" t="e">
            <v>#REF!</v>
          </cell>
          <cell r="AW706">
            <v>0</v>
          </cell>
          <cell r="BZ706">
            <v>0</v>
          </cell>
          <cell r="CA706">
            <v>0</v>
          </cell>
          <cell r="CE706">
            <v>0</v>
          </cell>
          <cell r="CF706">
            <v>0</v>
          </cell>
          <cell r="CG706" t="b">
            <v>1</v>
          </cell>
          <cell r="CH706">
            <v>0</v>
          </cell>
          <cell r="CI706">
            <v>0</v>
          </cell>
          <cell r="CJ706">
            <v>0</v>
          </cell>
          <cell r="CK706" t="e">
            <v>#N/A</v>
          </cell>
        </row>
        <row r="707">
          <cell r="F707" t="str">
            <v>OT</v>
          </cell>
          <cell r="AT707">
            <v>0</v>
          </cell>
          <cell r="AV707" t="e">
            <v>#REF!</v>
          </cell>
          <cell r="AW707">
            <v>0</v>
          </cell>
          <cell r="CK707" t="e">
            <v>#N/A</v>
          </cell>
        </row>
        <row r="708">
          <cell r="B708" t="str">
            <v>EQQ100117</v>
          </cell>
          <cell r="C708" t="str">
            <v>NGUYỄN THỊ NGỌC CẨM</v>
          </cell>
          <cell r="D708" t="str">
            <v>Fulltime</v>
          </cell>
          <cell r="E708" t="str">
            <v>NHÂN VIÊN BẾP</v>
          </cell>
          <cell r="F708" t="str">
            <v>Giờ LV</v>
          </cell>
          <cell r="G708">
            <v>8</v>
          </cell>
          <cell r="H708">
            <v>8</v>
          </cell>
          <cell r="I708">
            <v>8</v>
          </cell>
          <cell r="J708" t="str">
            <v>Off</v>
          </cell>
          <cell r="K708">
            <v>8</v>
          </cell>
          <cell r="L708">
            <v>8</v>
          </cell>
          <cell r="M708">
            <v>8</v>
          </cell>
          <cell r="N708">
            <v>8</v>
          </cell>
          <cell r="O708">
            <v>8</v>
          </cell>
          <cell r="P708">
            <v>8</v>
          </cell>
          <cell r="Q708">
            <v>8</v>
          </cell>
          <cell r="R708">
            <v>8</v>
          </cell>
          <cell r="S708">
            <v>8</v>
          </cell>
          <cell r="T708">
            <v>8</v>
          </cell>
          <cell r="U708">
            <v>8</v>
          </cell>
          <cell r="V708">
            <v>8</v>
          </cell>
          <cell r="W708">
            <v>8</v>
          </cell>
          <cell r="X708">
            <v>8</v>
          </cell>
          <cell r="Y708" t="str">
            <v>Off</v>
          </cell>
          <cell r="Z708">
            <v>8</v>
          </cell>
          <cell r="AA708">
            <v>8</v>
          </cell>
          <cell r="AB708">
            <v>8</v>
          </cell>
          <cell r="AC708">
            <v>8</v>
          </cell>
          <cell r="AD708" t="str">
            <v>Off</v>
          </cell>
          <cell r="AE708" t="str">
            <v>Off</v>
          </cell>
          <cell r="AF708">
            <v>8</v>
          </cell>
          <cell r="AG708">
            <v>8</v>
          </cell>
          <cell r="AH708">
            <v>8</v>
          </cell>
          <cell r="AI708">
            <v>8</v>
          </cell>
          <cell r="AJ708">
            <v>8</v>
          </cell>
          <cell r="AK708">
            <v>26</v>
          </cell>
          <cell r="AL708">
            <v>0</v>
          </cell>
          <cell r="AM708">
            <v>4</v>
          </cell>
          <cell r="AN708">
            <v>0</v>
          </cell>
          <cell r="AO708">
            <v>0</v>
          </cell>
          <cell r="AP708">
            <v>0</v>
          </cell>
          <cell r="AQ708">
            <v>0</v>
          </cell>
          <cell r="AR708">
            <v>0</v>
          </cell>
          <cell r="AS708">
            <v>0</v>
          </cell>
          <cell r="AT708">
            <v>0</v>
          </cell>
          <cell r="AU708">
            <v>26</v>
          </cell>
          <cell r="AV708" t="e">
            <v>#REF!</v>
          </cell>
          <cell r="AW708">
            <v>0</v>
          </cell>
          <cell r="BZ708">
            <v>26</v>
          </cell>
          <cell r="CA708">
            <v>0</v>
          </cell>
          <cell r="CE708">
            <v>0</v>
          </cell>
          <cell r="CF708">
            <v>26</v>
          </cell>
          <cell r="CG708" t="b">
            <v>1</v>
          </cell>
          <cell r="CH708">
            <v>26</v>
          </cell>
          <cell r="CI708">
            <v>0</v>
          </cell>
          <cell r="CJ708">
            <v>0</v>
          </cell>
          <cell r="CK708" t="str">
            <v>HTQ HỒ CHÍ MINH</v>
          </cell>
          <cell r="CM708">
            <v>26</v>
          </cell>
          <cell r="CN708">
            <v>0</v>
          </cell>
          <cell r="CO708">
            <v>0</v>
          </cell>
          <cell r="CP708">
            <v>0</v>
          </cell>
        </row>
        <row r="709">
          <cell r="F709" t="str">
            <v>OT</v>
          </cell>
          <cell r="AT709">
            <v>0</v>
          </cell>
          <cell r="AV709" t="e">
            <v>#REF!</v>
          </cell>
          <cell r="AW709">
            <v>0</v>
          </cell>
          <cell r="CK709" t="e">
            <v>#N/A</v>
          </cell>
        </row>
        <row r="710">
          <cell r="B710" t="str">
            <v>EQQ101133</v>
          </cell>
          <cell r="C710" t="str">
            <v>NGUYỄN QUANG ĐẠI</v>
          </cell>
          <cell r="D710" t="str">
            <v>Fulltime</v>
          </cell>
          <cell r="E710" t="str">
            <v>TRƯỞNG CA</v>
          </cell>
          <cell r="F710" t="str">
            <v>Giờ LV</v>
          </cell>
          <cell r="G710" t="str">
            <v>Off</v>
          </cell>
          <cell r="H710" t="str">
            <v>Off</v>
          </cell>
          <cell r="I710">
            <v>8</v>
          </cell>
          <cell r="J710">
            <v>8</v>
          </cell>
          <cell r="K710">
            <v>8</v>
          </cell>
          <cell r="L710">
            <v>8</v>
          </cell>
          <cell r="M710">
            <v>8</v>
          </cell>
          <cell r="N710" t="str">
            <v>Off</v>
          </cell>
          <cell r="O710">
            <v>8</v>
          </cell>
          <cell r="P710">
            <v>8</v>
          </cell>
          <cell r="Q710">
            <v>8</v>
          </cell>
          <cell r="R710">
            <v>8</v>
          </cell>
          <cell r="S710">
            <v>8</v>
          </cell>
          <cell r="T710">
            <v>8</v>
          </cell>
          <cell r="U710">
            <v>8</v>
          </cell>
          <cell r="V710">
            <v>8</v>
          </cell>
          <cell r="W710">
            <v>8</v>
          </cell>
          <cell r="X710">
            <v>8</v>
          </cell>
          <cell r="Y710">
            <v>8</v>
          </cell>
          <cell r="Z710">
            <v>8</v>
          </cell>
          <cell r="AA710">
            <v>8</v>
          </cell>
          <cell r="AB710">
            <v>8</v>
          </cell>
          <cell r="AC710" t="str">
            <v>Off</v>
          </cell>
          <cell r="AD710">
            <v>8</v>
          </cell>
          <cell r="AE710">
            <v>8</v>
          </cell>
          <cell r="AF710">
            <v>8</v>
          </cell>
          <cell r="AG710">
            <v>8</v>
          </cell>
          <cell r="AH710">
            <v>8</v>
          </cell>
          <cell r="AI710">
            <v>8</v>
          </cell>
          <cell r="AJ710" t="str">
            <v>Pa</v>
          </cell>
          <cell r="AK710">
            <v>25</v>
          </cell>
          <cell r="AL710">
            <v>0</v>
          </cell>
          <cell r="AM710">
            <v>4</v>
          </cell>
          <cell r="AN710">
            <v>0</v>
          </cell>
          <cell r="AO710">
            <v>1</v>
          </cell>
          <cell r="AP710">
            <v>0</v>
          </cell>
          <cell r="AQ710">
            <v>0</v>
          </cell>
          <cell r="AR710">
            <v>0</v>
          </cell>
          <cell r="AS710">
            <v>0</v>
          </cell>
          <cell r="AT710">
            <v>0</v>
          </cell>
          <cell r="AU710">
            <v>26</v>
          </cell>
          <cell r="AV710" t="e">
            <v>#REF!</v>
          </cell>
          <cell r="AW710">
            <v>0</v>
          </cell>
          <cell r="BZ710">
            <v>25</v>
          </cell>
          <cell r="CA710">
            <v>1</v>
          </cell>
          <cell r="CE710">
            <v>0</v>
          </cell>
          <cell r="CF710">
            <v>26</v>
          </cell>
          <cell r="CG710" t="b">
            <v>1</v>
          </cell>
          <cell r="CH710">
            <v>25</v>
          </cell>
          <cell r="CI710">
            <v>0</v>
          </cell>
          <cell r="CJ710">
            <v>0</v>
          </cell>
          <cell r="CK710" t="str">
            <v>HTQ HỒ CHÍ MINH</v>
          </cell>
          <cell r="CM710">
            <v>25</v>
          </cell>
          <cell r="CN710">
            <v>1</v>
          </cell>
          <cell r="CO710">
            <v>0</v>
          </cell>
          <cell r="CP710">
            <v>0</v>
          </cell>
        </row>
        <row r="711">
          <cell r="F711" t="str">
            <v>OT</v>
          </cell>
          <cell r="AT711">
            <v>0</v>
          </cell>
          <cell r="AV711" t="e">
            <v>#REF!</v>
          </cell>
          <cell r="AW711">
            <v>0</v>
          </cell>
          <cell r="CK711" t="e">
            <v>#N/A</v>
          </cell>
        </row>
        <row r="712">
          <cell r="B712" t="str">
            <v>EQQ101179</v>
          </cell>
          <cell r="C712" t="str">
            <v>VÕ THỊ THANH HIỀN</v>
          </cell>
          <cell r="D712" t="str">
            <v>Fulltime</v>
          </cell>
          <cell r="E712" t="str">
            <v>TRƯỞNG CA</v>
          </cell>
          <cell r="F712" t="str">
            <v>Giờ LV</v>
          </cell>
          <cell r="G712">
            <v>8</v>
          </cell>
          <cell r="H712">
            <v>8</v>
          </cell>
          <cell r="I712">
            <v>8</v>
          </cell>
          <cell r="J712" t="str">
            <v>Off</v>
          </cell>
          <cell r="K712">
            <v>8</v>
          </cell>
          <cell r="L712">
            <v>8</v>
          </cell>
          <cell r="M712">
            <v>8</v>
          </cell>
          <cell r="N712">
            <v>8</v>
          </cell>
          <cell r="O712">
            <v>8</v>
          </cell>
          <cell r="P712">
            <v>8</v>
          </cell>
          <cell r="Q712">
            <v>8</v>
          </cell>
          <cell r="R712">
            <v>8</v>
          </cell>
          <cell r="S712">
            <v>8</v>
          </cell>
          <cell r="T712" t="str">
            <v>Off</v>
          </cell>
          <cell r="U712">
            <v>8</v>
          </cell>
          <cell r="V712">
            <v>8</v>
          </cell>
          <cell r="W712">
            <v>8</v>
          </cell>
          <cell r="X712">
            <v>8</v>
          </cell>
          <cell r="Y712">
            <v>8</v>
          </cell>
          <cell r="Z712">
            <v>8</v>
          </cell>
          <cell r="AA712">
            <v>8</v>
          </cell>
          <cell r="AB712">
            <v>8</v>
          </cell>
          <cell r="AC712">
            <v>8</v>
          </cell>
          <cell r="AD712" t="str">
            <v>Off</v>
          </cell>
          <cell r="AE712" t="str">
            <v>Pa</v>
          </cell>
          <cell r="AF712" t="str">
            <v>Pa</v>
          </cell>
          <cell r="AG712">
            <v>8</v>
          </cell>
          <cell r="AH712">
            <v>8</v>
          </cell>
          <cell r="AI712" t="str">
            <v>Off</v>
          </cell>
          <cell r="AJ712">
            <v>8</v>
          </cell>
          <cell r="AK712">
            <v>24</v>
          </cell>
          <cell r="AL712">
            <v>0</v>
          </cell>
          <cell r="AM712">
            <v>4</v>
          </cell>
          <cell r="AN712">
            <v>0</v>
          </cell>
          <cell r="AO712">
            <v>2</v>
          </cell>
          <cell r="AP712">
            <v>0</v>
          </cell>
          <cell r="AQ712">
            <v>0</v>
          </cell>
          <cell r="AR712">
            <v>0</v>
          </cell>
          <cell r="AS712">
            <v>0</v>
          </cell>
          <cell r="AT712">
            <v>0</v>
          </cell>
          <cell r="AU712">
            <v>26</v>
          </cell>
          <cell r="AV712" t="e">
            <v>#REF!</v>
          </cell>
          <cell r="AW712">
            <v>0</v>
          </cell>
          <cell r="BZ712">
            <v>24</v>
          </cell>
          <cell r="CA712">
            <v>2</v>
          </cell>
          <cell r="CE712">
            <v>0</v>
          </cell>
          <cell r="CF712">
            <v>26</v>
          </cell>
          <cell r="CG712" t="b">
            <v>1</v>
          </cell>
          <cell r="CH712">
            <v>24</v>
          </cell>
          <cell r="CI712">
            <v>0</v>
          </cell>
          <cell r="CJ712">
            <v>0</v>
          </cell>
          <cell r="CK712" t="str">
            <v>HTQ HỒ CHÍ MINH</v>
          </cell>
          <cell r="CM712">
            <v>24</v>
          </cell>
          <cell r="CN712">
            <v>2</v>
          </cell>
          <cell r="CO712">
            <v>0</v>
          </cell>
          <cell r="CP712">
            <v>0</v>
          </cell>
        </row>
        <row r="713">
          <cell r="F713" t="str">
            <v>OT</v>
          </cell>
          <cell r="AT713">
            <v>0</v>
          </cell>
          <cell r="AV713" t="e">
            <v>#REF!</v>
          </cell>
          <cell r="AW713">
            <v>0</v>
          </cell>
          <cell r="CK713" t="e">
            <v>#N/A</v>
          </cell>
        </row>
        <row r="714">
          <cell r="B714" t="str">
            <v>EQQ101357</v>
          </cell>
          <cell r="C714" t="str">
            <v>NGUYỄN THỊ THÙY LINH</v>
          </cell>
          <cell r="D714" t="str">
            <v>Fulltime</v>
          </cell>
          <cell r="E714" t="str">
            <v>NHÂN VIÊN PHA CHẾ</v>
          </cell>
          <cell r="F714" t="str">
            <v>Giờ LV</v>
          </cell>
          <cell r="G714">
            <v>8</v>
          </cell>
          <cell r="H714">
            <v>8</v>
          </cell>
          <cell r="I714">
            <v>8</v>
          </cell>
          <cell r="J714">
            <v>8</v>
          </cell>
          <cell r="K714">
            <v>8</v>
          </cell>
          <cell r="L714" t="str">
            <v>Off</v>
          </cell>
          <cell r="M714">
            <v>8</v>
          </cell>
          <cell r="N714">
            <v>8</v>
          </cell>
          <cell r="O714">
            <v>8</v>
          </cell>
          <cell r="P714">
            <v>8</v>
          </cell>
          <cell r="Q714">
            <v>8</v>
          </cell>
          <cell r="R714">
            <v>8</v>
          </cell>
          <cell r="S714" t="str">
            <v>Off</v>
          </cell>
          <cell r="T714">
            <v>8</v>
          </cell>
          <cell r="U714">
            <v>8</v>
          </cell>
          <cell r="V714">
            <v>8</v>
          </cell>
          <cell r="W714">
            <v>8</v>
          </cell>
          <cell r="X714">
            <v>8</v>
          </cell>
          <cell r="Y714">
            <v>8</v>
          </cell>
          <cell r="Z714" t="str">
            <v>Off</v>
          </cell>
          <cell r="AA714">
            <v>8</v>
          </cell>
          <cell r="AB714">
            <v>8</v>
          </cell>
          <cell r="AC714">
            <v>8</v>
          </cell>
          <cell r="AD714">
            <v>8</v>
          </cell>
          <cell r="AE714">
            <v>8</v>
          </cell>
          <cell r="AF714">
            <v>8</v>
          </cell>
          <cell r="AG714">
            <v>8</v>
          </cell>
          <cell r="AH714">
            <v>8</v>
          </cell>
          <cell r="AI714" t="str">
            <v>Off</v>
          </cell>
          <cell r="AJ714">
            <v>8</v>
          </cell>
          <cell r="AK714">
            <v>26</v>
          </cell>
          <cell r="AL714">
            <v>0</v>
          </cell>
          <cell r="AM714">
            <v>4</v>
          </cell>
          <cell r="AN714">
            <v>0</v>
          </cell>
          <cell r="AO714">
            <v>0</v>
          </cell>
          <cell r="AP714">
            <v>0</v>
          </cell>
          <cell r="AQ714">
            <v>0</v>
          </cell>
          <cell r="AR714">
            <v>0</v>
          </cell>
          <cell r="AS714">
            <v>0</v>
          </cell>
          <cell r="AT714">
            <v>0</v>
          </cell>
          <cell r="AU714">
            <v>26</v>
          </cell>
          <cell r="AV714" t="e">
            <v>#REF!</v>
          </cell>
          <cell r="AW714">
            <v>0</v>
          </cell>
          <cell r="BZ714">
            <v>26</v>
          </cell>
          <cell r="CA714">
            <v>0</v>
          </cell>
          <cell r="CE714">
            <v>0</v>
          </cell>
          <cell r="CF714">
            <v>26</v>
          </cell>
          <cell r="CG714" t="b">
            <v>1</v>
          </cell>
          <cell r="CH714">
            <v>26</v>
          </cell>
          <cell r="CI714">
            <v>0</v>
          </cell>
          <cell r="CJ714">
            <v>0</v>
          </cell>
          <cell r="CK714" t="str">
            <v>HTQ HỒ CHÍ MINH</v>
          </cell>
          <cell r="CM714">
            <v>26</v>
          </cell>
          <cell r="CN714">
            <v>0</v>
          </cell>
          <cell r="CO714">
            <v>0</v>
          </cell>
          <cell r="CP714">
            <v>0</v>
          </cell>
        </row>
        <row r="715">
          <cell r="F715" t="str">
            <v>OT</v>
          </cell>
          <cell r="AT715">
            <v>0</v>
          </cell>
          <cell r="AV715" t="e">
            <v>#REF!</v>
          </cell>
          <cell r="AW715">
            <v>0</v>
          </cell>
          <cell r="CK715" t="e">
            <v>#N/A</v>
          </cell>
        </row>
        <row r="716">
          <cell r="B716" t="str">
            <v>EQQ101427</v>
          </cell>
          <cell r="C716" t="str">
            <v>NGUYỄN THỤY LAN ĐÀI</v>
          </cell>
          <cell r="D716" t="str">
            <v>Fulltime</v>
          </cell>
          <cell r="E716" t="str">
            <v>NHÂN VIÊN BẾP</v>
          </cell>
          <cell r="F716" t="str">
            <v>Giờ LV</v>
          </cell>
          <cell r="G716">
            <v>8</v>
          </cell>
          <cell r="H716">
            <v>8</v>
          </cell>
          <cell r="I716">
            <v>8</v>
          </cell>
          <cell r="J716">
            <v>8</v>
          </cell>
          <cell r="K716" t="str">
            <v>Off</v>
          </cell>
          <cell r="L716">
            <v>8</v>
          </cell>
          <cell r="M716">
            <v>8</v>
          </cell>
          <cell r="N716">
            <v>8</v>
          </cell>
          <cell r="O716">
            <v>8</v>
          </cell>
          <cell r="P716">
            <v>8</v>
          </cell>
          <cell r="Q716">
            <v>8</v>
          </cell>
          <cell r="R716" t="str">
            <v>Off</v>
          </cell>
          <cell r="S716">
            <v>8</v>
          </cell>
          <cell r="T716">
            <v>8</v>
          </cell>
          <cell r="U716">
            <v>8</v>
          </cell>
          <cell r="V716">
            <v>8</v>
          </cell>
          <cell r="W716" t="str">
            <v>Off</v>
          </cell>
          <cell r="X716">
            <v>8</v>
          </cell>
          <cell r="Y716" t="str">
            <v>Pa</v>
          </cell>
          <cell r="Z716">
            <v>8</v>
          </cell>
          <cell r="AA716">
            <v>8</v>
          </cell>
          <cell r="AB716">
            <v>8</v>
          </cell>
          <cell r="AC716">
            <v>8</v>
          </cell>
          <cell r="AD716">
            <v>8</v>
          </cell>
          <cell r="AE716">
            <v>8</v>
          </cell>
          <cell r="AF716" t="str">
            <v>Off</v>
          </cell>
          <cell r="AG716">
            <v>8</v>
          </cell>
          <cell r="AH716">
            <v>8</v>
          </cell>
          <cell r="AI716">
            <v>8</v>
          </cell>
          <cell r="AJ716">
            <v>8</v>
          </cell>
          <cell r="AK716">
            <v>25</v>
          </cell>
          <cell r="AL716">
            <v>0</v>
          </cell>
          <cell r="AM716">
            <v>4</v>
          </cell>
          <cell r="AN716">
            <v>0</v>
          </cell>
          <cell r="AO716">
            <v>1</v>
          </cell>
          <cell r="AP716">
            <v>0</v>
          </cell>
          <cell r="AQ716">
            <v>0</v>
          </cell>
          <cell r="AR716">
            <v>0</v>
          </cell>
          <cell r="AS716">
            <v>0</v>
          </cell>
          <cell r="AT716">
            <v>0</v>
          </cell>
          <cell r="AU716">
            <v>26</v>
          </cell>
          <cell r="AV716" t="e">
            <v>#REF!</v>
          </cell>
          <cell r="AW716">
            <v>0</v>
          </cell>
          <cell r="BZ716">
            <v>25</v>
          </cell>
          <cell r="CA716">
            <v>1</v>
          </cell>
          <cell r="CE716">
            <v>0</v>
          </cell>
          <cell r="CF716">
            <v>26</v>
          </cell>
          <cell r="CG716" t="b">
            <v>1</v>
          </cell>
          <cell r="CH716">
            <v>25</v>
          </cell>
          <cell r="CI716">
            <v>0</v>
          </cell>
          <cell r="CJ716">
            <v>0</v>
          </cell>
          <cell r="CK716" t="str">
            <v>HTQ HỒ CHÍ MINH</v>
          </cell>
          <cell r="CM716">
            <v>25</v>
          </cell>
          <cell r="CN716">
            <v>1</v>
          </cell>
          <cell r="CO716">
            <v>0</v>
          </cell>
          <cell r="CP716">
            <v>0</v>
          </cell>
        </row>
        <row r="717">
          <cell r="F717" t="str">
            <v>OT</v>
          </cell>
          <cell r="AT717">
            <v>0</v>
          </cell>
          <cell r="AV717" t="e">
            <v>#REF!</v>
          </cell>
          <cell r="AW717">
            <v>0</v>
          </cell>
          <cell r="CK717" t="e">
            <v>#N/A</v>
          </cell>
        </row>
        <row r="718">
          <cell r="B718" t="str">
            <v>EQQ102034</v>
          </cell>
          <cell r="C718" t="str">
            <v>DƯƠNG ĐỨC ANH</v>
          </cell>
          <cell r="D718" t="str">
            <v>Fulltime</v>
          </cell>
          <cell r="E718" t="str">
            <v>NHÂN VIÊN PHA CHẾ</v>
          </cell>
          <cell r="F718" t="str">
            <v>Giờ LV</v>
          </cell>
          <cell r="G718">
            <v>8</v>
          </cell>
          <cell r="H718">
            <v>8</v>
          </cell>
          <cell r="I718" t="str">
            <v>Off</v>
          </cell>
          <cell r="J718">
            <v>8</v>
          </cell>
          <cell r="K718">
            <v>8</v>
          </cell>
          <cell r="L718">
            <v>8</v>
          </cell>
          <cell r="M718">
            <v>8</v>
          </cell>
          <cell r="N718">
            <v>8</v>
          </cell>
          <cell r="O718">
            <v>8</v>
          </cell>
          <cell r="P718">
            <v>8</v>
          </cell>
          <cell r="Q718" t="str">
            <v>Off</v>
          </cell>
          <cell r="R718" t="str">
            <v>Off</v>
          </cell>
          <cell r="S718" t="str">
            <v>Off</v>
          </cell>
          <cell r="T718" t="str">
            <v>Off</v>
          </cell>
          <cell r="U718" t="str">
            <v>Off</v>
          </cell>
          <cell r="V718" t="str">
            <v>Off</v>
          </cell>
          <cell r="W718" t="str">
            <v>Off</v>
          </cell>
          <cell r="X718" t="str">
            <v>Off</v>
          </cell>
          <cell r="Y718" t="str">
            <v>Off</v>
          </cell>
          <cell r="Z718" t="str">
            <v>Off</v>
          </cell>
          <cell r="AA718" t="str">
            <v>Off</v>
          </cell>
          <cell r="AB718" t="str">
            <v>Off</v>
          </cell>
          <cell r="AC718" t="str">
            <v>Off</v>
          </cell>
          <cell r="AD718" t="str">
            <v>Off</v>
          </cell>
          <cell r="AE718" t="str">
            <v>Off</v>
          </cell>
          <cell r="AF718" t="str">
            <v>Off</v>
          </cell>
          <cell r="AG718">
            <v>8</v>
          </cell>
          <cell r="AH718">
            <v>8</v>
          </cell>
          <cell r="AI718">
            <v>8</v>
          </cell>
          <cell r="AJ718">
            <v>8</v>
          </cell>
          <cell r="AK718">
            <v>13</v>
          </cell>
          <cell r="AL718">
            <v>0</v>
          </cell>
          <cell r="AM718">
            <v>17</v>
          </cell>
          <cell r="AN718">
            <v>0</v>
          </cell>
          <cell r="AO718">
            <v>0</v>
          </cell>
          <cell r="AP718">
            <v>0</v>
          </cell>
          <cell r="AQ718">
            <v>0</v>
          </cell>
          <cell r="AR718">
            <v>0</v>
          </cell>
          <cell r="AS718">
            <v>0</v>
          </cell>
          <cell r="AT718">
            <v>0</v>
          </cell>
          <cell r="AU718">
            <v>13</v>
          </cell>
          <cell r="AV718" t="e">
            <v>#REF!</v>
          </cell>
          <cell r="AW718">
            <v>0</v>
          </cell>
          <cell r="BZ718">
            <v>13</v>
          </cell>
          <cell r="CA718">
            <v>0</v>
          </cell>
          <cell r="CE718">
            <v>0</v>
          </cell>
          <cell r="CF718">
            <v>13</v>
          </cell>
          <cell r="CG718" t="b">
            <v>1</v>
          </cell>
          <cell r="CH718">
            <v>13</v>
          </cell>
          <cell r="CI718">
            <v>0</v>
          </cell>
          <cell r="CJ718">
            <v>0</v>
          </cell>
          <cell r="CK718" t="str">
            <v>HTQ HỒ CHÍ MINH</v>
          </cell>
          <cell r="CM718">
            <v>13</v>
          </cell>
          <cell r="CN718">
            <v>0</v>
          </cell>
          <cell r="CO718">
            <v>0</v>
          </cell>
          <cell r="CP718">
            <v>0</v>
          </cell>
        </row>
        <row r="719">
          <cell r="F719" t="str">
            <v>OT</v>
          </cell>
          <cell r="AT719">
            <v>0</v>
          </cell>
          <cell r="AV719" t="e">
            <v>#REF!</v>
          </cell>
          <cell r="AW719">
            <v>0</v>
          </cell>
          <cell r="CK719" t="e">
            <v>#N/A</v>
          </cell>
        </row>
        <row r="720">
          <cell r="B720" t="str">
            <v>EQQ102236</v>
          </cell>
          <cell r="C720" t="str">
            <v>VÕ VĂN THÀNH TÍN</v>
          </cell>
          <cell r="D720" t="str">
            <v>Partime</v>
          </cell>
          <cell r="E720" t="str">
            <v>NHÂN VIÊN PHỤC VỤ</v>
          </cell>
          <cell r="F720" t="str">
            <v>Giờ LV</v>
          </cell>
          <cell r="G720">
            <v>7</v>
          </cell>
          <cell r="H720" t="str">
            <v>Off</v>
          </cell>
          <cell r="I720">
            <v>7</v>
          </cell>
          <cell r="J720" t="str">
            <v>Off</v>
          </cell>
          <cell r="K720">
            <v>8</v>
          </cell>
          <cell r="L720" t="str">
            <v>Off</v>
          </cell>
          <cell r="M720">
            <v>7</v>
          </cell>
          <cell r="N720">
            <v>8</v>
          </cell>
          <cell r="O720">
            <v>8</v>
          </cell>
          <cell r="P720">
            <v>8</v>
          </cell>
          <cell r="Q720">
            <v>8</v>
          </cell>
          <cell r="R720">
            <v>8</v>
          </cell>
          <cell r="S720">
            <v>6</v>
          </cell>
          <cell r="T720">
            <v>8</v>
          </cell>
          <cell r="U720" t="str">
            <v>Off</v>
          </cell>
          <cell r="V720" t="str">
            <v>Off</v>
          </cell>
          <cell r="W720">
            <v>8</v>
          </cell>
          <cell r="X720" t="str">
            <v>Off</v>
          </cell>
          <cell r="Y720" t="str">
            <v>Off</v>
          </cell>
          <cell r="Z720">
            <v>8</v>
          </cell>
          <cell r="AA720" t="str">
            <v>Off</v>
          </cell>
          <cell r="AB720">
            <v>8</v>
          </cell>
          <cell r="AC720">
            <v>8</v>
          </cell>
          <cell r="AD720">
            <v>6</v>
          </cell>
          <cell r="AE720" t="str">
            <v>Off</v>
          </cell>
          <cell r="AF720" t="str">
            <v>Off</v>
          </cell>
          <cell r="AG720">
            <v>5.5</v>
          </cell>
          <cell r="AH720">
            <v>8</v>
          </cell>
          <cell r="AI720" t="str">
            <v>Off</v>
          </cell>
          <cell r="AJ720" t="str">
            <v>Off</v>
          </cell>
          <cell r="AK720">
            <v>16.8125</v>
          </cell>
          <cell r="AL720">
            <v>0.5</v>
          </cell>
          <cell r="AM720">
            <v>12</v>
          </cell>
          <cell r="AN720">
            <v>0</v>
          </cell>
          <cell r="AO720">
            <v>0</v>
          </cell>
          <cell r="AP720">
            <v>0</v>
          </cell>
          <cell r="AQ720">
            <v>0</v>
          </cell>
          <cell r="AR720">
            <v>0</v>
          </cell>
          <cell r="AS720">
            <v>0</v>
          </cell>
          <cell r="AT720">
            <v>0</v>
          </cell>
          <cell r="AU720">
            <v>17.3125</v>
          </cell>
          <cell r="AV720" t="e">
            <v>#REF!</v>
          </cell>
          <cell r="AW720">
            <v>0</v>
          </cell>
          <cell r="BZ720">
            <v>0</v>
          </cell>
          <cell r="CA720">
            <v>0</v>
          </cell>
          <cell r="CE720">
            <v>0</v>
          </cell>
          <cell r="CF720">
            <v>17.3125</v>
          </cell>
          <cell r="CG720" t="b">
            <v>1</v>
          </cell>
          <cell r="CH720">
            <v>0</v>
          </cell>
          <cell r="CI720">
            <v>138.5</v>
          </cell>
          <cell r="CJ720">
            <v>0</v>
          </cell>
          <cell r="CK720" t="str">
            <v>HTQ HỒ CHÍ MINH</v>
          </cell>
          <cell r="CM720">
            <v>0</v>
          </cell>
          <cell r="CN720">
            <v>0</v>
          </cell>
          <cell r="CO720">
            <v>138.5</v>
          </cell>
          <cell r="CP720">
            <v>0</v>
          </cell>
        </row>
        <row r="721">
          <cell r="F721" t="str">
            <v>OT</v>
          </cell>
          <cell r="O721">
            <v>4</v>
          </cell>
          <cell r="AT721">
            <v>0</v>
          </cell>
          <cell r="AV721" t="e">
            <v>#REF!</v>
          </cell>
          <cell r="AW721">
            <v>0</v>
          </cell>
          <cell r="CK721" t="e">
            <v>#N/A</v>
          </cell>
        </row>
        <row r="722">
          <cell r="B722" t="str">
            <v>EQQ102252</v>
          </cell>
          <cell r="C722" t="str">
            <v>NGUYỄN THỊ PHƯƠNG THÙY</v>
          </cell>
          <cell r="D722" t="str">
            <v>Partime</v>
          </cell>
          <cell r="E722" t="str">
            <v>NHÂN VIÊN PHỤC VỤ</v>
          </cell>
          <cell r="F722" t="str">
            <v>Giờ LV</v>
          </cell>
          <cell r="G722">
            <v>8</v>
          </cell>
          <cell r="H722" t="str">
            <v>Off</v>
          </cell>
          <cell r="I722">
            <v>8</v>
          </cell>
          <cell r="J722">
            <v>8</v>
          </cell>
          <cell r="K722">
            <v>8</v>
          </cell>
          <cell r="L722">
            <v>8</v>
          </cell>
          <cell r="M722">
            <v>8</v>
          </cell>
          <cell r="N722">
            <v>8</v>
          </cell>
          <cell r="O722">
            <v>8</v>
          </cell>
          <cell r="P722">
            <v>13</v>
          </cell>
          <cell r="Q722" t="str">
            <v>Off</v>
          </cell>
          <cell r="R722">
            <v>8</v>
          </cell>
          <cell r="S722">
            <v>8</v>
          </cell>
          <cell r="T722">
            <v>6</v>
          </cell>
          <cell r="U722">
            <v>8</v>
          </cell>
          <cell r="V722">
            <v>8</v>
          </cell>
          <cell r="W722">
            <v>8</v>
          </cell>
          <cell r="X722">
            <v>8</v>
          </cell>
          <cell r="Y722">
            <v>7.5</v>
          </cell>
          <cell r="Z722">
            <v>11</v>
          </cell>
          <cell r="AA722">
            <v>7</v>
          </cell>
          <cell r="AB722">
            <v>8</v>
          </cell>
          <cell r="AC722" t="str">
            <v>Off</v>
          </cell>
          <cell r="AD722">
            <v>8</v>
          </cell>
          <cell r="AE722">
            <v>8</v>
          </cell>
          <cell r="AF722">
            <v>8</v>
          </cell>
          <cell r="AG722">
            <v>8</v>
          </cell>
          <cell r="AH722" t="str">
            <v>Off</v>
          </cell>
          <cell r="AI722">
            <v>8</v>
          </cell>
          <cell r="AJ722">
            <v>8</v>
          </cell>
          <cell r="AK722">
            <v>26.5625</v>
          </cell>
          <cell r="AL722">
            <v>0</v>
          </cell>
          <cell r="AM722">
            <v>4</v>
          </cell>
          <cell r="AN722">
            <v>0</v>
          </cell>
          <cell r="AO722">
            <v>0</v>
          </cell>
          <cell r="AP722">
            <v>0</v>
          </cell>
          <cell r="AQ722">
            <v>0</v>
          </cell>
          <cell r="AR722">
            <v>0</v>
          </cell>
          <cell r="AS722">
            <v>0</v>
          </cell>
          <cell r="AT722">
            <v>0</v>
          </cell>
          <cell r="AU722">
            <v>26.5625</v>
          </cell>
          <cell r="AV722" t="e">
            <v>#REF!</v>
          </cell>
          <cell r="AW722">
            <v>0</v>
          </cell>
          <cell r="BZ722">
            <v>0</v>
          </cell>
          <cell r="CA722">
            <v>0</v>
          </cell>
          <cell r="CE722">
            <v>0</v>
          </cell>
          <cell r="CF722">
            <v>26.5625</v>
          </cell>
          <cell r="CG722" t="b">
            <v>1</v>
          </cell>
          <cell r="CH722">
            <v>0</v>
          </cell>
          <cell r="CI722">
            <v>212.5</v>
          </cell>
          <cell r="CJ722">
            <v>0</v>
          </cell>
          <cell r="CK722" t="str">
            <v>HTQ HỒ CHÍ MINH</v>
          </cell>
          <cell r="CM722">
            <v>0</v>
          </cell>
          <cell r="CN722">
            <v>0</v>
          </cell>
          <cell r="CO722">
            <v>212.5</v>
          </cell>
          <cell r="CP722">
            <v>0</v>
          </cell>
        </row>
        <row r="723">
          <cell r="F723" t="str">
            <v>OT</v>
          </cell>
          <cell r="AT723">
            <v>0</v>
          </cell>
          <cell r="AV723" t="e">
            <v>#REF!</v>
          </cell>
          <cell r="AW723">
            <v>0</v>
          </cell>
          <cell r="CK723" t="e">
            <v>#N/A</v>
          </cell>
        </row>
        <row r="724">
          <cell r="B724" t="str">
            <v>EQQ102278</v>
          </cell>
          <cell r="C724" t="str">
            <v>LÊ NGUYỄN PHƯƠNG QUỲNH</v>
          </cell>
          <cell r="D724" t="str">
            <v>Partime</v>
          </cell>
          <cell r="E724" t="str">
            <v>NHÂN VIÊN PHỤC VỤ</v>
          </cell>
          <cell r="F724" t="str">
            <v>Giờ LV</v>
          </cell>
          <cell r="G724">
            <v>6</v>
          </cell>
          <cell r="H724">
            <v>8</v>
          </cell>
          <cell r="I724">
            <v>8</v>
          </cell>
          <cell r="J724" t="str">
            <v>Off</v>
          </cell>
          <cell r="K724">
            <v>8</v>
          </cell>
          <cell r="L724">
            <v>8</v>
          </cell>
          <cell r="M724" t="str">
            <v>Off</v>
          </cell>
          <cell r="N724">
            <v>8</v>
          </cell>
          <cell r="O724">
            <v>8</v>
          </cell>
          <cell r="P724">
            <v>13</v>
          </cell>
          <cell r="Q724" t="str">
            <v>Off</v>
          </cell>
          <cell r="R724">
            <v>8</v>
          </cell>
          <cell r="S724">
            <v>10</v>
          </cell>
          <cell r="T724">
            <v>4</v>
          </cell>
          <cell r="U724">
            <v>8</v>
          </cell>
          <cell r="V724">
            <v>6</v>
          </cell>
          <cell r="W724">
            <v>8</v>
          </cell>
          <cell r="X724">
            <v>8</v>
          </cell>
          <cell r="Y724">
            <v>8</v>
          </cell>
          <cell r="Z724">
            <v>5</v>
          </cell>
          <cell r="AA724" t="str">
            <v>Off</v>
          </cell>
          <cell r="AB724">
            <v>8</v>
          </cell>
          <cell r="AC724">
            <v>7</v>
          </cell>
          <cell r="AD724">
            <v>8</v>
          </cell>
          <cell r="AE724" t="str">
            <v>Off</v>
          </cell>
          <cell r="AF724">
            <v>12</v>
          </cell>
          <cell r="AG724">
            <v>8</v>
          </cell>
          <cell r="AH724">
            <v>6</v>
          </cell>
          <cell r="AI724">
            <v>8</v>
          </cell>
          <cell r="AJ724" t="str">
            <v>Off</v>
          </cell>
          <cell r="AK724">
            <v>23.625</v>
          </cell>
          <cell r="AL724">
            <v>0</v>
          </cell>
          <cell r="AM724">
            <v>6</v>
          </cell>
          <cell r="AN724">
            <v>0</v>
          </cell>
          <cell r="AO724">
            <v>0</v>
          </cell>
          <cell r="AP724">
            <v>0</v>
          </cell>
          <cell r="AQ724">
            <v>0</v>
          </cell>
          <cell r="AR724">
            <v>0</v>
          </cell>
          <cell r="AS724">
            <v>0</v>
          </cell>
          <cell r="AT724">
            <v>0</v>
          </cell>
          <cell r="AU724">
            <v>23.625</v>
          </cell>
          <cell r="AV724" t="e">
            <v>#REF!</v>
          </cell>
          <cell r="AW724">
            <v>0</v>
          </cell>
          <cell r="BZ724">
            <v>0</v>
          </cell>
          <cell r="CA724">
            <v>0</v>
          </cell>
          <cell r="CE724">
            <v>0</v>
          </cell>
          <cell r="CF724">
            <v>23.625</v>
          </cell>
          <cell r="CG724" t="b">
            <v>1</v>
          </cell>
          <cell r="CH724">
            <v>0</v>
          </cell>
          <cell r="CI724">
            <v>189</v>
          </cell>
          <cell r="CJ724">
            <v>0</v>
          </cell>
          <cell r="CK724" t="str">
            <v>HTQ HỒ CHÍ MINH</v>
          </cell>
          <cell r="CM724">
            <v>0</v>
          </cell>
          <cell r="CN724">
            <v>0</v>
          </cell>
          <cell r="CO724">
            <v>189</v>
          </cell>
          <cell r="CP724">
            <v>0</v>
          </cell>
        </row>
        <row r="725">
          <cell r="F725" t="str">
            <v>OT</v>
          </cell>
          <cell r="AT725">
            <v>0</v>
          </cell>
          <cell r="AV725" t="e">
            <v>#REF!</v>
          </cell>
          <cell r="AW725">
            <v>0</v>
          </cell>
          <cell r="CK725" t="e">
            <v>#N/A</v>
          </cell>
        </row>
        <row r="726">
          <cell r="B726" t="str">
            <v>EQQ102290</v>
          </cell>
          <cell r="C726" t="str">
            <v>HỒ NGỌC HOÀNG LONG</v>
          </cell>
          <cell r="D726" t="str">
            <v>Partime</v>
          </cell>
          <cell r="E726" t="str">
            <v>NHÂN VIÊN PHA CHẾ</v>
          </cell>
          <cell r="F726" t="str">
            <v>Giờ LV</v>
          </cell>
          <cell r="G726">
            <v>6</v>
          </cell>
          <cell r="H726">
            <v>6</v>
          </cell>
          <cell r="I726" t="str">
            <v>Off</v>
          </cell>
          <cell r="J726" t="str">
            <v>Off</v>
          </cell>
          <cell r="K726" t="str">
            <v>Off</v>
          </cell>
          <cell r="L726">
            <v>8</v>
          </cell>
          <cell r="M726" t="str">
            <v>Off</v>
          </cell>
          <cell r="N726">
            <v>8</v>
          </cell>
          <cell r="O726">
            <v>8</v>
          </cell>
          <cell r="P726">
            <v>8</v>
          </cell>
          <cell r="Q726" t="str">
            <v>Off</v>
          </cell>
          <cell r="R726">
            <v>5.5</v>
          </cell>
          <cell r="S726">
            <v>6</v>
          </cell>
          <cell r="T726">
            <v>8</v>
          </cell>
          <cell r="U726">
            <v>8</v>
          </cell>
          <cell r="V726">
            <v>8</v>
          </cell>
          <cell r="W726" t="str">
            <v>Off</v>
          </cell>
          <cell r="X726" t="str">
            <v>Off</v>
          </cell>
          <cell r="Y726" t="str">
            <v>Off</v>
          </cell>
          <cell r="Z726">
            <v>6</v>
          </cell>
          <cell r="AA726">
            <v>6.5</v>
          </cell>
          <cell r="AB726" t="str">
            <v>Off</v>
          </cell>
          <cell r="AC726" t="str">
            <v>Off</v>
          </cell>
          <cell r="AD726" t="str">
            <v>Off</v>
          </cell>
          <cell r="AE726" t="str">
            <v>Off</v>
          </cell>
          <cell r="AF726" t="str">
            <v>Off</v>
          </cell>
          <cell r="AG726" t="str">
            <v>Off</v>
          </cell>
          <cell r="AH726" t="str">
            <v>Off</v>
          </cell>
          <cell r="AI726">
            <v>8</v>
          </cell>
          <cell r="AJ726">
            <v>8</v>
          </cell>
          <cell r="AK726">
            <v>13.5</v>
          </cell>
          <cell r="AL726">
            <v>0.5</v>
          </cell>
          <cell r="AM726">
            <v>15</v>
          </cell>
          <cell r="AN726">
            <v>0</v>
          </cell>
          <cell r="AO726">
            <v>0</v>
          </cell>
          <cell r="AP726">
            <v>0</v>
          </cell>
          <cell r="AQ726">
            <v>0</v>
          </cell>
          <cell r="AR726">
            <v>0</v>
          </cell>
          <cell r="AS726">
            <v>0</v>
          </cell>
          <cell r="AT726">
            <v>0</v>
          </cell>
          <cell r="AU726">
            <v>14</v>
          </cell>
          <cell r="AV726" t="e">
            <v>#REF!</v>
          </cell>
          <cell r="AW726">
            <v>0</v>
          </cell>
          <cell r="BZ726">
            <v>0</v>
          </cell>
          <cell r="CA726">
            <v>0</v>
          </cell>
          <cell r="CE726">
            <v>0</v>
          </cell>
          <cell r="CF726">
            <v>14</v>
          </cell>
          <cell r="CG726" t="b">
            <v>1</v>
          </cell>
          <cell r="CH726">
            <v>0</v>
          </cell>
          <cell r="CI726">
            <v>112</v>
          </cell>
          <cell r="CJ726">
            <v>0</v>
          </cell>
          <cell r="CK726" t="str">
            <v>HTQ HỒ CHÍ MINH</v>
          </cell>
          <cell r="CM726">
            <v>0</v>
          </cell>
          <cell r="CN726">
            <v>0</v>
          </cell>
          <cell r="CO726">
            <v>112</v>
          </cell>
          <cell r="CP726">
            <v>0</v>
          </cell>
        </row>
        <row r="727">
          <cell r="F727" t="str">
            <v>OT</v>
          </cell>
          <cell r="O727">
            <v>4</v>
          </cell>
          <cell r="AT727">
            <v>0</v>
          </cell>
          <cell r="AV727" t="e">
            <v>#REF!</v>
          </cell>
          <cell r="AW727">
            <v>0</v>
          </cell>
          <cell r="CK727" t="e">
            <v>#N/A</v>
          </cell>
        </row>
        <row r="728">
          <cell r="B728" t="str">
            <v>EQQ102394</v>
          </cell>
          <cell r="C728" t="str">
            <v>PHẠM THÁI HÙNG</v>
          </cell>
          <cell r="D728" t="str">
            <v>Fulltime</v>
          </cell>
          <cell r="E728" t="str">
            <v>QUẢN LÝ QUÁN</v>
          </cell>
          <cell r="F728" t="str">
            <v>Giờ LV</v>
          </cell>
          <cell r="G728">
            <v>8</v>
          </cell>
          <cell r="H728">
            <v>8</v>
          </cell>
          <cell r="I728">
            <v>8</v>
          </cell>
          <cell r="J728">
            <v>8</v>
          </cell>
          <cell r="K728">
            <v>8</v>
          </cell>
          <cell r="L728">
            <v>8</v>
          </cell>
          <cell r="M728">
            <v>8</v>
          </cell>
          <cell r="N728">
            <v>8</v>
          </cell>
          <cell r="O728">
            <v>8</v>
          </cell>
          <cell r="P728">
            <v>8</v>
          </cell>
          <cell r="Q728" t="str">
            <v>Off</v>
          </cell>
          <cell r="R728" t="str">
            <v>Off</v>
          </cell>
          <cell r="S728">
            <v>8</v>
          </cell>
          <cell r="T728">
            <v>8</v>
          </cell>
          <cell r="U728">
            <v>8</v>
          </cell>
          <cell r="V728">
            <v>8</v>
          </cell>
          <cell r="W728">
            <v>8</v>
          </cell>
          <cell r="X728" t="str">
            <v>Off</v>
          </cell>
          <cell r="Y728" t="str">
            <v>Off</v>
          </cell>
          <cell r="Z728">
            <v>8</v>
          </cell>
          <cell r="AA728">
            <v>8</v>
          </cell>
          <cell r="AB728">
            <v>8</v>
          </cell>
          <cell r="AC728">
            <v>8</v>
          </cell>
          <cell r="AD728">
            <v>8</v>
          </cell>
          <cell r="AE728">
            <v>8</v>
          </cell>
          <cell r="AF728">
            <v>8</v>
          </cell>
          <cell r="AG728">
            <v>8</v>
          </cell>
          <cell r="AH728">
            <v>8</v>
          </cell>
          <cell r="AI728">
            <v>8</v>
          </cell>
          <cell r="AJ728">
            <v>8</v>
          </cell>
          <cell r="AK728">
            <v>26</v>
          </cell>
          <cell r="AL728">
            <v>0</v>
          </cell>
          <cell r="AM728">
            <v>4</v>
          </cell>
          <cell r="AN728">
            <v>0</v>
          </cell>
          <cell r="AO728">
            <v>0</v>
          </cell>
          <cell r="AP728">
            <v>0</v>
          </cell>
          <cell r="AQ728">
            <v>0</v>
          </cell>
          <cell r="AR728">
            <v>0</v>
          </cell>
          <cell r="AS728">
            <v>0</v>
          </cell>
          <cell r="AT728">
            <v>0</v>
          </cell>
          <cell r="AU728">
            <v>26</v>
          </cell>
          <cell r="AV728" t="e">
            <v>#REF!</v>
          </cell>
          <cell r="AW728">
            <v>0</v>
          </cell>
          <cell r="BZ728">
            <v>26</v>
          </cell>
          <cell r="CA728">
            <v>0</v>
          </cell>
          <cell r="CE728">
            <v>0</v>
          </cell>
          <cell r="CF728">
            <v>26</v>
          </cell>
          <cell r="CG728" t="b">
            <v>1</v>
          </cell>
          <cell r="CH728">
            <v>26</v>
          </cell>
          <cell r="CI728">
            <v>0</v>
          </cell>
          <cell r="CJ728">
            <v>0</v>
          </cell>
          <cell r="CK728" t="str">
            <v>HTQ HỒ CHÍ MINH</v>
          </cell>
          <cell r="CM728">
            <v>26</v>
          </cell>
          <cell r="CN728">
            <v>0</v>
          </cell>
          <cell r="CO728">
            <v>0</v>
          </cell>
          <cell r="CP728">
            <v>0</v>
          </cell>
        </row>
        <row r="729">
          <cell r="F729" t="str">
            <v>OT</v>
          </cell>
          <cell r="AT729">
            <v>0</v>
          </cell>
          <cell r="AV729" t="e">
            <v>#REF!</v>
          </cell>
          <cell r="AW729">
            <v>0</v>
          </cell>
          <cell r="CK729" t="e">
            <v>#N/A</v>
          </cell>
        </row>
        <row r="730">
          <cell r="B730" t="str">
            <v>EQQ102436</v>
          </cell>
          <cell r="C730" t="str">
            <v>QUÁCH HẢI NGỌC VY</v>
          </cell>
          <cell r="D730" t="str">
            <v>Partime</v>
          </cell>
          <cell r="E730" t="str">
            <v>NHÂN VIÊN PHỤC VỤ</v>
          </cell>
          <cell r="F730" t="str">
            <v>Giờ LV</v>
          </cell>
          <cell r="G730">
            <v>8</v>
          </cell>
          <cell r="H730">
            <v>6</v>
          </cell>
          <cell r="I730">
            <v>7</v>
          </cell>
          <cell r="J730">
            <v>7</v>
          </cell>
          <cell r="K730" t="str">
            <v>Off</v>
          </cell>
          <cell r="L730">
            <v>6</v>
          </cell>
          <cell r="M730">
            <v>8</v>
          </cell>
          <cell r="N730">
            <v>7</v>
          </cell>
          <cell r="O730" t="str">
            <v>Off</v>
          </cell>
          <cell r="P730">
            <v>7</v>
          </cell>
          <cell r="Q730">
            <v>6</v>
          </cell>
          <cell r="R730">
            <v>8</v>
          </cell>
          <cell r="S730">
            <v>8</v>
          </cell>
          <cell r="T730">
            <v>8</v>
          </cell>
          <cell r="U730">
            <v>6</v>
          </cell>
          <cell r="V730">
            <v>8</v>
          </cell>
          <cell r="W730">
            <v>6</v>
          </cell>
          <cell r="X730" t="str">
            <v>Off</v>
          </cell>
          <cell r="Y730">
            <v>8</v>
          </cell>
          <cell r="Z730">
            <v>6</v>
          </cell>
          <cell r="AA730">
            <v>8</v>
          </cell>
          <cell r="AB730">
            <v>8</v>
          </cell>
          <cell r="AC730">
            <v>6</v>
          </cell>
          <cell r="AD730" t="str">
            <v>Off</v>
          </cell>
          <cell r="AE730">
            <v>6</v>
          </cell>
          <cell r="AF730">
            <v>2</v>
          </cell>
          <cell r="AG730" t="str">
            <v>Off</v>
          </cell>
          <cell r="AH730">
            <v>6</v>
          </cell>
          <cell r="AI730">
            <v>6</v>
          </cell>
          <cell r="AJ730">
            <v>8</v>
          </cell>
          <cell r="AK730">
            <v>21.25</v>
          </cell>
          <cell r="AL730">
            <v>0</v>
          </cell>
          <cell r="AM730">
            <v>5</v>
          </cell>
          <cell r="AN730">
            <v>0</v>
          </cell>
          <cell r="AO730">
            <v>0</v>
          </cell>
          <cell r="AP730">
            <v>0</v>
          </cell>
          <cell r="AQ730">
            <v>0</v>
          </cell>
          <cell r="AR730">
            <v>0</v>
          </cell>
          <cell r="AS730">
            <v>0</v>
          </cell>
          <cell r="AT730">
            <v>0</v>
          </cell>
          <cell r="AU730">
            <v>21.25</v>
          </cell>
          <cell r="AV730" t="e">
            <v>#REF!</v>
          </cell>
          <cell r="AW730">
            <v>0</v>
          </cell>
          <cell r="BZ730">
            <v>0</v>
          </cell>
          <cell r="CA730">
            <v>0</v>
          </cell>
          <cell r="CE730">
            <v>0</v>
          </cell>
          <cell r="CF730">
            <v>21.25</v>
          </cell>
          <cell r="CG730" t="b">
            <v>1</v>
          </cell>
          <cell r="CH730">
            <v>0</v>
          </cell>
          <cell r="CI730">
            <v>170</v>
          </cell>
          <cell r="CJ730">
            <v>0</v>
          </cell>
          <cell r="CK730" t="str">
            <v>HTQ HỒ CHÍ MINH</v>
          </cell>
          <cell r="CM730">
            <v>0</v>
          </cell>
          <cell r="CN730">
            <v>0</v>
          </cell>
          <cell r="CO730">
            <v>170</v>
          </cell>
          <cell r="CP730">
            <v>0</v>
          </cell>
        </row>
        <row r="731">
          <cell r="F731" t="str">
            <v>OT</v>
          </cell>
          <cell r="AT731">
            <v>0</v>
          </cell>
          <cell r="AV731" t="e">
            <v>#REF!</v>
          </cell>
          <cell r="AW731">
            <v>0</v>
          </cell>
          <cell r="CK731" t="e">
            <v>#N/A</v>
          </cell>
        </row>
        <row r="732">
          <cell r="B732" t="str">
            <v>EQQ102491</v>
          </cell>
          <cell r="C732" t="str">
            <v>TRẦN NGỌC THẢO</v>
          </cell>
          <cell r="D732" t="str">
            <v>Partime</v>
          </cell>
          <cell r="E732" t="str">
            <v>NHÂN VIÊN PHỤC VỤ</v>
          </cell>
          <cell r="F732" t="str">
            <v>Giờ LV</v>
          </cell>
          <cell r="G732">
            <v>6</v>
          </cell>
          <cell r="H732" t="str">
            <v>Off</v>
          </cell>
          <cell r="I732">
            <v>6</v>
          </cell>
          <cell r="J732">
            <v>6</v>
          </cell>
          <cell r="K732" t="str">
            <v>Off</v>
          </cell>
          <cell r="L732">
            <v>5</v>
          </cell>
          <cell r="M732" t="str">
            <v>Off</v>
          </cell>
          <cell r="N732" t="str">
            <v>Off</v>
          </cell>
          <cell r="O732">
            <v>6</v>
          </cell>
          <cell r="P732">
            <v>5</v>
          </cell>
          <cell r="Q732" t="str">
            <v>Off</v>
          </cell>
          <cell r="R732" t="str">
            <v>Off</v>
          </cell>
          <cell r="S732">
            <v>6</v>
          </cell>
          <cell r="T732" t="str">
            <v>Oth8</v>
          </cell>
          <cell r="U732" t="str">
            <v>Oth8</v>
          </cell>
          <cell r="V732" t="str">
            <v>Oth8</v>
          </cell>
          <cell r="W732" t="str">
            <v>Off</v>
          </cell>
          <cell r="X732">
            <v>6</v>
          </cell>
          <cell r="Y732" t="str">
            <v>Off</v>
          </cell>
          <cell r="Z732">
            <v>4</v>
          </cell>
          <cell r="AA732" t="str">
            <v>Off</v>
          </cell>
          <cell r="AB732">
            <v>5</v>
          </cell>
          <cell r="AC732" t="str">
            <v>Off</v>
          </cell>
          <cell r="AD732">
            <v>6</v>
          </cell>
          <cell r="AE732">
            <v>5</v>
          </cell>
          <cell r="AF732">
            <v>7</v>
          </cell>
          <cell r="AG732" t="str">
            <v>Off</v>
          </cell>
          <cell r="AH732" t="str">
            <v>Off</v>
          </cell>
          <cell r="AI732">
            <v>5</v>
          </cell>
          <cell r="AJ732">
            <v>6</v>
          </cell>
          <cell r="AK732">
            <v>10.5</v>
          </cell>
          <cell r="AL732">
            <v>0</v>
          </cell>
          <cell r="AM732">
            <v>12</v>
          </cell>
          <cell r="AN732">
            <v>0</v>
          </cell>
          <cell r="AO732">
            <v>0</v>
          </cell>
          <cell r="AP732">
            <v>0</v>
          </cell>
          <cell r="AQ732">
            <v>0</v>
          </cell>
          <cell r="AR732">
            <v>0</v>
          </cell>
          <cell r="AS732">
            <v>0</v>
          </cell>
          <cell r="AT732">
            <v>3</v>
          </cell>
          <cell r="AU732">
            <v>13.5</v>
          </cell>
          <cell r="AV732" t="e">
            <v>#REF!</v>
          </cell>
          <cell r="AW732">
            <v>0</v>
          </cell>
          <cell r="BZ732">
            <v>0</v>
          </cell>
          <cell r="CA732">
            <v>0</v>
          </cell>
          <cell r="CE732">
            <v>0</v>
          </cell>
          <cell r="CF732">
            <v>13.5</v>
          </cell>
          <cell r="CG732" t="b">
            <v>1</v>
          </cell>
          <cell r="CH732">
            <v>0</v>
          </cell>
          <cell r="CI732">
            <v>108</v>
          </cell>
          <cell r="CJ732">
            <v>0</v>
          </cell>
          <cell r="CK732" t="str">
            <v>HTQ HỒ CHÍ MINH</v>
          </cell>
          <cell r="CM732">
            <v>0</v>
          </cell>
          <cell r="CN732">
            <v>0</v>
          </cell>
          <cell r="CO732">
            <v>108</v>
          </cell>
          <cell r="CP732">
            <v>0</v>
          </cell>
        </row>
        <row r="733">
          <cell r="F733" t="str">
            <v>OT</v>
          </cell>
          <cell r="AT733">
            <v>0</v>
          </cell>
          <cell r="AV733" t="e">
            <v>#REF!</v>
          </cell>
          <cell r="AW733">
            <v>0</v>
          </cell>
          <cell r="CK733" t="e">
            <v>#N/A</v>
          </cell>
        </row>
        <row r="734">
          <cell r="B734" t="str">
            <v>EQQ102492</v>
          </cell>
          <cell r="C734" t="str">
            <v>NGUYỄN ĐỨC TÂM</v>
          </cell>
          <cell r="D734" t="str">
            <v>Partime</v>
          </cell>
          <cell r="E734" t="str">
            <v>NHÂN VIÊN PHỤC VỤ</v>
          </cell>
          <cell r="F734" t="str">
            <v>Giờ LV</v>
          </cell>
          <cell r="G734">
            <v>5</v>
          </cell>
          <cell r="H734">
            <v>8</v>
          </cell>
          <cell r="I734">
            <v>8</v>
          </cell>
          <cell r="J734">
            <v>8</v>
          </cell>
          <cell r="K734" t="str">
            <v>Off</v>
          </cell>
          <cell r="L734">
            <v>8</v>
          </cell>
          <cell r="M734">
            <v>8</v>
          </cell>
          <cell r="N734">
            <v>8</v>
          </cell>
          <cell r="O734">
            <v>8</v>
          </cell>
          <cell r="P734" t="str">
            <v>Off</v>
          </cell>
          <cell r="Q734" t="str">
            <v>Off</v>
          </cell>
          <cell r="R734">
            <v>8</v>
          </cell>
          <cell r="S734">
            <v>6</v>
          </cell>
          <cell r="T734">
            <v>8</v>
          </cell>
          <cell r="U734">
            <v>6</v>
          </cell>
          <cell r="V734">
            <v>6</v>
          </cell>
          <cell r="W734" t="str">
            <v>Off</v>
          </cell>
          <cell r="X734">
            <v>6</v>
          </cell>
          <cell r="Y734">
            <v>8</v>
          </cell>
          <cell r="Z734">
            <v>8</v>
          </cell>
          <cell r="AA734">
            <v>6</v>
          </cell>
          <cell r="AB734">
            <v>6</v>
          </cell>
          <cell r="AC734">
            <v>8</v>
          </cell>
          <cell r="AD734" t="str">
            <v>Off</v>
          </cell>
          <cell r="AE734">
            <v>6</v>
          </cell>
          <cell r="AF734">
            <v>8</v>
          </cell>
          <cell r="AG734">
            <v>8</v>
          </cell>
          <cell r="AH734">
            <v>6</v>
          </cell>
          <cell r="AI734">
            <v>8</v>
          </cell>
          <cell r="AJ734" t="str">
            <v>Off</v>
          </cell>
          <cell r="AK734">
            <v>21.625</v>
          </cell>
          <cell r="AL734">
            <v>0</v>
          </cell>
          <cell r="AM734">
            <v>6</v>
          </cell>
          <cell r="AN734">
            <v>0</v>
          </cell>
          <cell r="AO734">
            <v>0</v>
          </cell>
          <cell r="AP734">
            <v>0</v>
          </cell>
          <cell r="AQ734">
            <v>0</v>
          </cell>
          <cell r="AR734">
            <v>0</v>
          </cell>
          <cell r="AS734">
            <v>0</v>
          </cell>
          <cell r="AT734">
            <v>0</v>
          </cell>
          <cell r="AU734">
            <v>21.625</v>
          </cell>
          <cell r="AV734" t="e">
            <v>#REF!</v>
          </cell>
          <cell r="AW734">
            <v>0</v>
          </cell>
          <cell r="BZ734">
            <v>0</v>
          </cell>
          <cell r="CA734">
            <v>0</v>
          </cell>
          <cell r="CE734">
            <v>0</v>
          </cell>
          <cell r="CF734">
            <v>21.625</v>
          </cell>
          <cell r="CG734" t="b">
            <v>1</v>
          </cell>
          <cell r="CH734">
            <v>0</v>
          </cell>
          <cell r="CI734">
            <v>173</v>
          </cell>
          <cell r="CJ734">
            <v>0</v>
          </cell>
          <cell r="CK734" t="str">
            <v>HTQ HỒ CHÍ MINH</v>
          </cell>
          <cell r="CM734">
            <v>0</v>
          </cell>
          <cell r="CN734">
            <v>0</v>
          </cell>
          <cell r="CO734">
            <v>173</v>
          </cell>
          <cell r="CP734">
            <v>0</v>
          </cell>
        </row>
        <row r="735">
          <cell r="F735" t="str">
            <v>OT</v>
          </cell>
          <cell r="AT735">
            <v>0</v>
          </cell>
          <cell r="AV735" t="e">
            <v>#REF!</v>
          </cell>
          <cell r="AW735">
            <v>0</v>
          </cell>
          <cell r="CK735" t="e">
            <v>#N/A</v>
          </cell>
        </row>
        <row r="736">
          <cell r="B736" t="str">
            <v>EQQ102522</v>
          </cell>
          <cell r="C736" t="str">
            <v>LÊ THỊ MỘNG TRINH</v>
          </cell>
          <cell r="D736" t="str">
            <v>Partime</v>
          </cell>
          <cell r="E736" t="str">
            <v>NHÂN VIÊN THU NGÂN</v>
          </cell>
          <cell r="F736" t="str">
            <v>Giờ LV</v>
          </cell>
          <cell r="G736">
            <v>8</v>
          </cell>
          <cell r="H736">
            <v>8</v>
          </cell>
          <cell r="I736">
            <v>4</v>
          </cell>
          <cell r="J736">
            <v>4</v>
          </cell>
          <cell r="K736" t="str">
            <v>Off</v>
          </cell>
          <cell r="L736" t="str">
            <v>Off</v>
          </cell>
          <cell r="M736">
            <v>5</v>
          </cell>
          <cell r="N736">
            <v>8</v>
          </cell>
          <cell r="O736">
            <v>8</v>
          </cell>
          <cell r="P736">
            <v>16</v>
          </cell>
          <cell r="Q736">
            <v>5</v>
          </cell>
          <cell r="R736">
            <v>8</v>
          </cell>
          <cell r="S736">
            <v>8</v>
          </cell>
          <cell r="T736">
            <v>5</v>
          </cell>
          <cell r="U736" t="str">
            <v>Off</v>
          </cell>
          <cell r="V736">
            <v>8</v>
          </cell>
          <cell r="W736">
            <v>8</v>
          </cell>
          <cell r="X736">
            <v>5.5</v>
          </cell>
          <cell r="Y736">
            <v>8</v>
          </cell>
          <cell r="Z736">
            <v>8</v>
          </cell>
          <cell r="AA736">
            <v>5</v>
          </cell>
          <cell r="AB736">
            <v>8</v>
          </cell>
          <cell r="AC736">
            <v>8</v>
          </cell>
          <cell r="AD736" t="str">
            <v>Off</v>
          </cell>
          <cell r="AE736">
            <v>4</v>
          </cell>
          <cell r="AF736">
            <v>8</v>
          </cell>
          <cell r="AG736">
            <v>8</v>
          </cell>
          <cell r="AH736">
            <v>16</v>
          </cell>
          <cell r="AI736">
            <v>8</v>
          </cell>
          <cell r="AJ736">
            <v>8</v>
          </cell>
          <cell r="AK736">
            <v>24.6875</v>
          </cell>
          <cell r="AL736">
            <v>0</v>
          </cell>
          <cell r="AM736">
            <v>4</v>
          </cell>
          <cell r="AN736">
            <v>0</v>
          </cell>
          <cell r="AO736">
            <v>0</v>
          </cell>
          <cell r="AP736">
            <v>0</v>
          </cell>
          <cell r="AQ736">
            <v>0</v>
          </cell>
          <cell r="AR736">
            <v>0</v>
          </cell>
          <cell r="AS736">
            <v>0</v>
          </cell>
          <cell r="AT736">
            <v>0</v>
          </cell>
          <cell r="AU736">
            <v>24.6875</v>
          </cell>
          <cell r="AV736" t="e">
            <v>#REF!</v>
          </cell>
          <cell r="AW736">
            <v>0</v>
          </cell>
          <cell r="BZ736">
            <v>0</v>
          </cell>
          <cell r="CA736">
            <v>0</v>
          </cell>
          <cell r="CE736">
            <v>0</v>
          </cell>
          <cell r="CF736">
            <v>24.6875</v>
          </cell>
          <cell r="CG736" t="b">
            <v>1</v>
          </cell>
          <cell r="CH736">
            <v>0</v>
          </cell>
          <cell r="CI736">
            <v>197.5</v>
          </cell>
          <cell r="CJ736">
            <v>0</v>
          </cell>
          <cell r="CK736" t="str">
            <v>HTQ HỒ CHÍ MINH</v>
          </cell>
          <cell r="CM736">
            <v>0</v>
          </cell>
          <cell r="CN736">
            <v>0</v>
          </cell>
          <cell r="CO736">
            <v>197.5</v>
          </cell>
          <cell r="CP736">
            <v>0</v>
          </cell>
        </row>
        <row r="737">
          <cell r="F737" t="str">
            <v>OT</v>
          </cell>
          <cell r="AT737">
            <v>0</v>
          </cell>
          <cell r="AV737" t="e">
            <v>#REF!</v>
          </cell>
          <cell r="AW737">
            <v>0</v>
          </cell>
          <cell r="CK737" t="e">
            <v>#N/A</v>
          </cell>
        </row>
        <row r="738">
          <cell r="B738" t="str">
            <v>EQQ102523</v>
          </cell>
          <cell r="C738" t="str">
            <v>NGUYỄN NGỌC DIỄM QUỲNH</v>
          </cell>
          <cell r="D738" t="str">
            <v>Partime</v>
          </cell>
          <cell r="E738" t="str">
            <v>NHÂN VIÊN PHỤC VỤ</v>
          </cell>
          <cell r="F738" t="str">
            <v>Giờ LV</v>
          </cell>
          <cell r="G738">
            <v>5</v>
          </cell>
          <cell r="H738">
            <v>5.5</v>
          </cell>
          <cell r="I738">
            <v>5</v>
          </cell>
          <cell r="J738">
            <v>5</v>
          </cell>
          <cell r="K738">
            <v>5</v>
          </cell>
          <cell r="L738" t="str">
            <v>Off</v>
          </cell>
          <cell r="M738" t="str">
            <v>Off</v>
          </cell>
          <cell r="N738">
            <v>7.5</v>
          </cell>
          <cell r="O738">
            <v>5</v>
          </cell>
          <cell r="P738">
            <v>5</v>
          </cell>
          <cell r="Q738">
            <v>5</v>
          </cell>
          <cell r="R738" t="str">
            <v>Off</v>
          </cell>
          <cell r="S738" t="str">
            <v>Off</v>
          </cell>
          <cell r="T738" t="str">
            <v>Off</v>
          </cell>
          <cell r="U738">
            <v>5.5</v>
          </cell>
          <cell r="V738">
            <v>5.5</v>
          </cell>
          <cell r="W738">
            <v>5.5</v>
          </cell>
          <cell r="X738">
            <v>8</v>
          </cell>
          <cell r="Y738">
            <v>8</v>
          </cell>
          <cell r="Z738" t="str">
            <v>Off</v>
          </cell>
          <cell r="AA738">
            <v>5.5</v>
          </cell>
          <cell r="AB738">
            <v>5</v>
          </cell>
          <cell r="AC738">
            <v>5.5</v>
          </cell>
          <cell r="AD738">
            <v>8</v>
          </cell>
          <cell r="AE738">
            <v>5</v>
          </cell>
          <cell r="AF738" t="str">
            <v>Off</v>
          </cell>
          <cell r="AG738" t="str">
            <v>Off</v>
          </cell>
          <cell r="AH738">
            <v>5</v>
          </cell>
          <cell r="AI738">
            <v>5</v>
          </cell>
          <cell r="AJ738" t="str">
            <v>Off</v>
          </cell>
          <cell r="AK738">
            <v>14.9375</v>
          </cell>
          <cell r="AL738">
            <v>0</v>
          </cell>
          <cell r="AM738">
            <v>9</v>
          </cell>
          <cell r="AN738">
            <v>0</v>
          </cell>
          <cell r="AO738">
            <v>0</v>
          </cell>
          <cell r="AP738">
            <v>0</v>
          </cell>
          <cell r="AQ738">
            <v>0</v>
          </cell>
          <cell r="AR738">
            <v>0</v>
          </cell>
          <cell r="AS738">
            <v>0</v>
          </cell>
          <cell r="AT738">
            <v>0</v>
          </cell>
          <cell r="AU738">
            <v>14.9375</v>
          </cell>
          <cell r="AV738" t="e">
            <v>#REF!</v>
          </cell>
          <cell r="AW738">
            <v>0</v>
          </cell>
          <cell r="BZ738">
            <v>0</v>
          </cell>
          <cell r="CA738">
            <v>0</v>
          </cell>
          <cell r="CE738">
            <v>0</v>
          </cell>
          <cell r="CF738">
            <v>14.9375</v>
          </cell>
          <cell r="CG738" t="b">
            <v>1</v>
          </cell>
          <cell r="CH738">
            <v>0</v>
          </cell>
          <cell r="CI738">
            <v>119.5</v>
          </cell>
          <cell r="CJ738">
            <v>0</v>
          </cell>
          <cell r="CK738" t="str">
            <v>HTQ HỒ CHÍ MINH</v>
          </cell>
          <cell r="CM738">
            <v>0</v>
          </cell>
          <cell r="CN738">
            <v>0</v>
          </cell>
          <cell r="CO738">
            <v>119.5</v>
          </cell>
          <cell r="CP738">
            <v>0</v>
          </cell>
        </row>
        <row r="739">
          <cell r="F739" t="str">
            <v>OT</v>
          </cell>
          <cell r="AT739">
            <v>0</v>
          </cell>
          <cell r="AV739" t="e">
            <v>#REF!</v>
          </cell>
          <cell r="AW739">
            <v>0</v>
          </cell>
          <cell r="CK739" t="e">
            <v>#N/A</v>
          </cell>
        </row>
        <row r="740">
          <cell r="B740" t="str">
            <v>EQQ102531</v>
          </cell>
          <cell r="C740" t="str">
            <v>NGUYỄN CHÂU NGỌC DIỄM</v>
          </cell>
          <cell r="D740" t="str">
            <v>Partime</v>
          </cell>
          <cell r="E740" t="str">
            <v>NHÂN VIÊN THU NGÂN</v>
          </cell>
          <cell r="F740" t="str">
            <v>Giờ LV</v>
          </cell>
          <cell r="G740">
            <v>8</v>
          </cell>
          <cell r="H740">
            <v>8</v>
          </cell>
          <cell r="I740">
            <v>8</v>
          </cell>
          <cell r="J740">
            <v>11</v>
          </cell>
          <cell r="K740" t="str">
            <v>Off</v>
          </cell>
          <cell r="L740">
            <v>8</v>
          </cell>
          <cell r="M740">
            <v>8</v>
          </cell>
          <cell r="N740">
            <v>8</v>
          </cell>
          <cell r="O740">
            <v>8</v>
          </cell>
          <cell r="P740" t="str">
            <v>Off</v>
          </cell>
          <cell r="Q740" t="str">
            <v>Off</v>
          </cell>
          <cell r="R740" t="str">
            <v>Off</v>
          </cell>
          <cell r="S740">
            <v>8</v>
          </cell>
          <cell r="T740" t="str">
            <v>Off</v>
          </cell>
          <cell r="U740">
            <v>8</v>
          </cell>
          <cell r="V740">
            <v>8</v>
          </cell>
          <cell r="W740" t="str">
            <v>Off</v>
          </cell>
          <cell r="X740">
            <v>8</v>
          </cell>
          <cell r="Y740">
            <v>8</v>
          </cell>
          <cell r="Z740">
            <v>8</v>
          </cell>
          <cell r="AA740">
            <v>5</v>
          </cell>
          <cell r="AB740">
            <v>8</v>
          </cell>
          <cell r="AC740">
            <v>2.5</v>
          </cell>
          <cell r="AD740" t="str">
            <v>Off</v>
          </cell>
          <cell r="AE740">
            <v>8</v>
          </cell>
          <cell r="AF740">
            <v>8</v>
          </cell>
          <cell r="AG740">
            <v>8</v>
          </cell>
          <cell r="AH740" t="str">
            <v>Off</v>
          </cell>
          <cell r="AI740">
            <v>8</v>
          </cell>
          <cell r="AJ740">
            <v>8</v>
          </cell>
          <cell r="AK740">
            <v>21.3125</v>
          </cell>
          <cell r="AL740">
            <v>0</v>
          </cell>
          <cell r="AM740">
            <v>8</v>
          </cell>
          <cell r="AN740">
            <v>0</v>
          </cell>
          <cell r="AO740">
            <v>0</v>
          </cell>
          <cell r="AP740">
            <v>0</v>
          </cell>
          <cell r="AQ740">
            <v>0</v>
          </cell>
          <cell r="AR740">
            <v>0</v>
          </cell>
          <cell r="AS740">
            <v>0</v>
          </cell>
          <cell r="AT740">
            <v>0</v>
          </cell>
          <cell r="AU740">
            <v>21.3125</v>
          </cell>
          <cell r="AV740" t="e">
            <v>#REF!</v>
          </cell>
          <cell r="AW740">
            <v>0</v>
          </cell>
          <cell r="BZ740">
            <v>0</v>
          </cell>
          <cell r="CA740">
            <v>0</v>
          </cell>
          <cell r="CE740">
            <v>0</v>
          </cell>
          <cell r="CF740">
            <v>21.3125</v>
          </cell>
          <cell r="CG740" t="b">
            <v>1</v>
          </cell>
          <cell r="CH740">
            <v>0</v>
          </cell>
          <cell r="CI740">
            <v>170.5</v>
          </cell>
          <cell r="CJ740">
            <v>0</v>
          </cell>
          <cell r="CK740" t="str">
            <v>HTQ HỒ CHÍ MINH</v>
          </cell>
          <cell r="CM740">
            <v>0</v>
          </cell>
          <cell r="CN740">
            <v>0</v>
          </cell>
          <cell r="CO740">
            <v>170.5</v>
          </cell>
          <cell r="CP740">
            <v>0</v>
          </cell>
        </row>
        <row r="741">
          <cell r="F741" t="str">
            <v>OT</v>
          </cell>
          <cell r="AT741">
            <v>0</v>
          </cell>
          <cell r="AV741" t="e">
            <v>#REF!</v>
          </cell>
          <cell r="AW741">
            <v>0</v>
          </cell>
          <cell r="CK741" t="e">
            <v>#N/A</v>
          </cell>
        </row>
        <row r="742">
          <cell r="B742" t="str">
            <v>EQQ102662</v>
          </cell>
          <cell r="C742" t="str">
            <v>TRỊNH ANH TUẤN</v>
          </cell>
          <cell r="D742" t="str">
            <v>Partime</v>
          </cell>
          <cell r="E742" t="str">
            <v>NHÂN VIÊN PHỤC VỤ</v>
          </cell>
          <cell r="F742" t="str">
            <v>Giờ LV</v>
          </cell>
          <cell r="G742">
            <v>5</v>
          </cell>
          <cell r="H742" t="str">
            <v>Off</v>
          </cell>
          <cell r="I742">
            <v>5</v>
          </cell>
          <cell r="J742">
            <v>8</v>
          </cell>
          <cell r="K742" t="str">
            <v>Off</v>
          </cell>
          <cell r="L742">
            <v>5</v>
          </cell>
          <cell r="M742">
            <v>8</v>
          </cell>
          <cell r="N742" t="str">
            <v>Off</v>
          </cell>
          <cell r="O742" t="str">
            <v>Off</v>
          </cell>
          <cell r="P742">
            <v>10.5</v>
          </cell>
          <cell r="Q742">
            <v>8</v>
          </cell>
          <cell r="R742" t="str">
            <v>Off</v>
          </cell>
          <cell r="S742">
            <v>5</v>
          </cell>
          <cell r="T742">
            <v>7</v>
          </cell>
          <cell r="U742">
            <v>5</v>
          </cell>
          <cell r="V742" t="str">
            <v>Off</v>
          </cell>
          <cell r="W742">
            <v>5</v>
          </cell>
          <cell r="X742">
            <v>6.5</v>
          </cell>
          <cell r="Y742" t="str">
            <v>Off</v>
          </cell>
          <cell r="Z742" t="str">
            <v>Off</v>
          </cell>
          <cell r="AA742" t="str">
            <v>Off</v>
          </cell>
          <cell r="AB742" t="str">
            <v>Off</v>
          </cell>
          <cell r="AC742" t="str">
            <v>Off</v>
          </cell>
          <cell r="AD742" t="str">
            <v>Off</v>
          </cell>
          <cell r="AE742" t="str">
            <v>Off</v>
          </cell>
          <cell r="AF742" t="str">
            <v>Off</v>
          </cell>
          <cell r="AG742" t="str">
            <v>Off</v>
          </cell>
          <cell r="AH742" t="str">
            <v>Off</v>
          </cell>
          <cell r="AI742" t="str">
            <v>Off</v>
          </cell>
          <cell r="AJ742" t="str">
            <v>Off</v>
          </cell>
          <cell r="AK742">
            <v>9.75</v>
          </cell>
          <cell r="AL742">
            <v>0</v>
          </cell>
          <cell r="AM742">
            <v>18</v>
          </cell>
          <cell r="AN742">
            <v>0</v>
          </cell>
          <cell r="AO742">
            <v>0</v>
          </cell>
          <cell r="AP742">
            <v>0</v>
          </cell>
          <cell r="AQ742">
            <v>0</v>
          </cell>
          <cell r="AR742">
            <v>0</v>
          </cell>
          <cell r="AS742">
            <v>0</v>
          </cell>
          <cell r="AT742">
            <v>0</v>
          </cell>
          <cell r="AU742">
            <v>9.75</v>
          </cell>
          <cell r="AV742" t="e">
            <v>#REF!</v>
          </cell>
          <cell r="AW742">
            <v>0</v>
          </cell>
          <cell r="BZ742">
            <v>0</v>
          </cell>
          <cell r="CA742">
            <v>0</v>
          </cell>
          <cell r="CE742">
            <v>0</v>
          </cell>
          <cell r="CF742">
            <v>9.75</v>
          </cell>
          <cell r="CG742" t="b">
            <v>1</v>
          </cell>
          <cell r="CH742">
            <v>0</v>
          </cell>
          <cell r="CI742">
            <v>78</v>
          </cell>
          <cell r="CJ742">
            <v>0</v>
          </cell>
          <cell r="CK742" t="str">
            <v>HTQ HỒ CHÍ MINH</v>
          </cell>
          <cell r="CM742">
            <v>0</v>
          </cell>
          <cell r="CN742">
            <v>0</v>
          </cell>
          <cell r="CO742">
            <v>78</v>
          </cell>
          <cell r="CP742">
            <v>0</v>
          </cell>
        </row>
        <row r="743">
          <cell r="F743" t="str">
            <v>OT</v>
          </cell>
          <cell r="AT743">
            <v>0</v>
          </cell>
          <cell r="AV743" t="e">
            <v>#REF!</v>
          </cell>
          <cell r="AW743">
            <v>0</v>
          </cell>
          <cell r="CK743" t="e">
            <v>#N/A</v>
          </cell>
        </row>
        <row r="744">
          <cell r="B744" t="str">
            <v>EQQ100922</v>
          </cell>
          <cell r="C744" t="str">
            <v>NGUYỄN THỊ DIỄM PHÚC</v>
          </cell>
          <cell r="D744" t="str">
            <v>Fulltime</v>
          </cell>
          <cell r="E744" t="str">
            <v>NHÂN VIÊN PHA CHẾ</v>
          </cell>
          <cell r="F744" t="str">
            <v>Giờ LV</v>
          </cell>
          <cell r="G744">
            <v>8</v>
          </cell>
          <cell r="H744">
            <v>8</v>
          </cell>
          <cell r="I744">
            <v>8</v>
          </cell>
          <cell r="J744">
            <v>8</v>
          </cell>
          <cell r="K744" t="str">
            <v>Off</v>
          </cell>
          <cell r="L744">
            <v>8</v>
          </cell>
          <cell r="M744">
            <v>8</v>
          </cell>
          <cell r="N744">
            <v>8</v>
          </cell>
          <cell r="O744">
            <v>8</v>
          </cell>
          <cell r="P744">
            <v>8</v>
          </cell>
          <cell r="Q744">
            <v>8</v>
          </cell>
          <cell r="R744" t="str">
            <v>Off</v>
          </cell>
          <cell r="S744">
            <v>8</v>
          </cell>
          <cell r="T744">
            <v>8</v>
          </cell>
          <cell r="U744">
            <v>8</v>
          </cell>
          <cell r="V744">
            <v>8</v>
          </cell>
          <cell r="W744">
            <v>8</v>
          </cell>
          <cell r="X744" t="str">
            <v>Off</v>
          </cell>
          <cell r="Y744">
            <v>8</v>
          </cell>
          <cell r="Z744">
            <v>8</v>
          </cell>
          <cell r="AA744">
            <v>8</v>
          </cell>
          <cell r="AB744" t="str">
            <v>Off</v>
          </cell>
          <cell r="AC744" t="str">
            <v>Pa</v>
          </cell>
          <cell r="AD744">
            <v>8</v>
          </cell>
          <cell r="AE744">
            <v>8</v>
          </cell>
          <cell r="AF744">
            <v>8</v>
          </cell>
          <cell r="AG744">
            <v>8</v>
          </cell>
          <cell r="AH744">
            <v>8</v>
          </cell>
          <cell r="AI744">
            <v>8</v>
          </cell>
          <cell r="AJ744">
            <v>8</v>
          </cell>
          <cell r="AK744">
            <v>25</v>
          </cell>
          <cell r="AL744">
            <v>0</v>
          </cell>
          <cell r="AM744">
            <v>4</v>
          </cell>
          <cell r="AN744">
            <v>0</v>
          </cell>
          <cell r="AO744">
            <v>1</v>
          </cell>
          <cell r="AP744">
            <v>0</v>
          </cell>
          <cell r="AQ744">
            <v>0</v>
          </cell>
          <cell r="AR744">
            <v>0</v>
          </cell>
          <cell r="AS744">
            <v>0</v>
          </cell>
          <cell r="AT744">
            <v>0</v>
          </cell>
          <cell r="AU744">
            <v>26</v>
          </cell>
          <cell r="AV744" t="e">
            <v>#REF!</v>
          </cell>
          <cell r="AW744">
            <v>0</v>
          </cell>
          <cell r="BZ744">
            <v>25</v>
          </cell>
          <cell r="CA744">
            <v>1</v>
          </cell>
          <cell r="CE744">
            <v>0</v>
          </cell>
          <cell r="CF744">
            <v>26</v>
          </cell>
          <cell r="CG744" t="b">
            <v>1</v>
          </cell>
          <cell r="CH744">
            <v>25</v>
          </cell>
          <cell r="CI744">
            <v>0</v>
          </cell>
          <cell r="CJ744">
            <v>0</v>
          </cell>
          <cell r="CK744" t="str">
            <v>HTQ HỒ CHÍ MINH</v>
          </cell>
          <cell r="CM744">
            <v>25</v>
          </cell>
          <cell r="CN744">
            <v>1</v>
          </cell>
          <cell r="CO744">
            <v>0</v>
          </cell>
          <cell r="CP744">
            <v>0</v>
          </cell>
        </row>
        <row r="745">
          <cell r="F745" t="str">
            <v>OT</v>
          </cell>
          <cell r="AT745">
            <v>0</v>
          </cell>
          <cell r="AV745" t="e">
            <v>#REF!</v>
          </cell>
          <cell r="AW745">
            <v>0</v>
          </cell>
          <cell r="CK745" t="e">
            <v>#N/A</v>
          </cell>
        </row>
        <row r="746">
          <cell r="B746" t="str">
            <v>EQQ102683</v>
          </cell>
          <cell r="C746" t="str">
            <v>TRẦN THỊ THANH NHI</v>
          </cell>
          <cell r="D746" t="str">
            <v>Partime</v>
          </cell>
          <cell r="E746" t="str">
            <v>NHÂN VIÊN PHỤC VỤ</v>
          </cell>
          <cell r="F746" t="str">
            <v>Giờ LV</v>
          </cell>
          <cell r="G746" t="str">
            <v>Off</v>
          </cell>
          <cell r="H746">
            <v>6</v>
          </cell>
          <cell r="I746">
            <v>8</v>
          </cell>
          <cell r="J746">
            <v>8</v>
          </cell>
          <cell r="K746">
            <v>5</v>
          </cell>
          <cell r="L746">
            <v>8</v>
          </cell>
          <cell r="M746" t="str">
            <v>Off</v>
          </cell>
          <cell r="N746">
            <v>8</v>
          </cell>
          <cell r="O746">
            <v>8</v>
          </cell>
          <cell r="P746">
            <v>8</v>
          </cell>
          <cell r="Q746">
            <v>8</v>
          </cell>
          <cell r="R746">
            <v>6</v>
          </cell>
          <cell r="S746" t="str">
            <v>Off</v>
          </cell>
          <cell r="T746">
            <v>8</v>
          </cell>
          <cell r="U746">
            <v>6</v>
          </cell>
          <cell r="V746">
            <v>8</v>
          </cell>
          <cell r="W746">
            <v>8</v>
          </cell>
          <cell r="X746">
            <v>6</v>
          </cell>
          <cell r="Y746">
            <v>6</v>
          </cell>
          <cell r="Z746">
            <v>6</v>
          </cell>
          <cell r="AB746">
            <v>8</v>
          </cell>
          <cell r="AC746">
            <v>5</v>
          </cell>
          <cell r="AD746" t="str">
            <v>Off</v>
          </cell>
          <cell r="AE746">
            <v>5</v>
          </cell>
          <cell r="AF746" t="str">
            <v>Off</v>
          </cell>
          <cell r="AG746">
            <v>6</v>
          </cell>
          <cell r="AH746">
            <v>8</v>
          </cell>
          <cell r="AI746">
            <v>6</v>
          </cell>
          <cell r="AJ746" t="str">
            <v>Off</v>
          </cell>
          <cell r="AK746">
            <v>19.875</v>
          </cell>
          <cell r="AL746">
            <v>0</v>
          </cell>
          <cell r="AM746">
            <v>6</v>
          </cell>
          <cell r="AN746">
            <v>0</v>
          </cell>
          <cell r="AO746">
            <v>0</v>
          </cell>
          <cell r="AP746">
            <v>0</v>
          </cell>
          <cell r="AQ746">
            <v>0</v>
          </cell>
          <cell r="AR746">
            <v>0</v>
          </cell>
          <cell r="AS746">
            <v>0</v>
          </cell>
          <cell r="AT746">
            <v>0</v>
          </cell>
          <cell r="AU746">
            <v>19.875</v>
          </cell>
          <cell r="AV746" t="e">
            <v>#REF!</v>
          </cell>
          <cell r="AW746">
            <v>0</v>
          </cell>
          <cell r="BZ746">
            <v>0</v>
          </cell>
          <cell r="CA746">
            <v>0</v>
          </cell>
          <cell r="CE746">
            <v>0</v>
          </cell>
          <cell r="CF746">
            <v>19.875</v>
          </cell>
          <cell r="CG746" t="b">
            <v>1</v>
          </cell>
          <cell r="CH746">
            <v>0</v>
          </cell>
          <cell r="CI746">
            <v>159</v>
          </cell>
          <cell r="CJ746">
            <v>0</v>
          </cell>
          <cell r="CK746" t="str">
            <v>HTQ HỒ CHÍ MINH</v>
          </cell>
          <cell r="CM746">
            <v>0</v>
          </cell>
          <cell r="CN746">
            <v>0</v>
          </cell>
          <cell r="CO746">
            <v>159</v>
          </cell>
          <cell r="CP746">
            <v>0</v>
          </cell>
        </row>
        <row r="747">
          <cell r="F747" t="str">
            <v>OT</v>
          </cell>
          <cell r="AT747">
            <v>0</v>
          </cell>
          <cell r="AV747" t="e">
            <v>#REF!</v>
          </cell>
          <cell r="AW747">
            <v>0</v>
          </cell>
          <cell r="CK747" t="e">
            <v>#N/A</v>
          </cell>
        </row>
        <row r="748">
          <cell r="B748" t="str">
            <v>EQQ102696</v>
          </cell>
          <cell r="C748" t="str">
            <v>NGUYỄN THỊ THÚY KIỀU</v>
          </cell>
          <cell r="D748" t="str">
            <v>Partime</v>
          </cell>
          <cell r="E748" t="str">
            <v>NHÂN VIÊN PHỤC VỤ</v>
          </cell>
          <cell r="F748" t="str">
            <v>Giờ LV</v>
          </cell>
          <cell r="G748">
            <v>4</v>
          </cell>
          <cell r="H748" t="str">
            <v>Off</v>
          </cell>
          <cell r="I748">
            <v>5</v>
          </cell>
          <cell r="J748">
            <v>5</v>
          </cell>
          <cell r="K748" t="str">
            <v>Off</v>
          </cell>
          <cell r="L748" t="str">
            <v>Off</v>
          </cell>
          <cell r="M748">
            <v>4.5</v>
          </cell>
          <cell r="N748" t="str">
            <v>Off</v>
          </cell>
          <cell r="O748">
            <v>4</v>
          </cell>
          <cell r="P748" t="str">
            <v>Off</v>
          </cell>
          <cell r="Q748">
            <v>5</v>
          </cell>
          <cell r="R748">
            <v>8</v>
          </cell>
          <cell r="S748">
            <v>5.5</v>
          </cell>
          <cell r="T748">
            <v>2.5</v>
          </cell>
          <cell r="U748" t="str">
            <v>Off</v>
          </cell>
          <cell r="V748">
            <v>6</v>
          </cell>
          <cell r="W748">
            <v>10</v>
          </cell>
          <cell r="X748">
            <v>2.5</v>
          </cell>
          <cell r="Y748" t="str">
            <v>Off</v>
          </cell>
          <cell r="Z748">
            <v>6</v>
          </cell>
          <cell r="AA748">
            <v>6</v>
          </cell>
          <cell r="AB748" t="str">
            <v>Off</v>
          </cell>
          <cell r="AC748" t="str">
            <v>Off</v>
          </cell>
          <cell r="AD748">
            <v>4.5</v>
          </cell>
          <cell r="AE748">
            <v>4</v>
          </cell>
          <cell r="AF748" t="str">
            <v>Off</v>
          </cell>
          <cell r="AG748" t="str">
            <v>Off</v>
          </cell>
          <cell r="AH748" t="str">
            <v>Off</v>
          </cell>
          <cell r="AI748" t="str">
            <v>Off</v>
          </cell>
          <cell r="AJ748" t="str">
            <v>Off</v>
          </cell>
          <cell r="AK748">
            <v>10.3125</v>
          </cell>
          <cell r="AL748">
            <v>0</v>
          </cell>
          <cell r="AM748">
            <v>14</v>
          </cell>
          <cell r="AN748">
            <v>0</v>
          </cell>
          <cell r="AO748">
            <v>0</v>
          </cell>
          <cell r="AP748">
            <v>0</v>
          </cell>
          <cell r="AQ748">
            <v>0</v>
          </cell>
          <cell r="AR748">
            <v>0</v>
          </cell>
          <cell r="AS748">
            <v>0</v>
          </cell>
          <cell r="AT748">
            <v>0</v>
          </cell>
          <cell r="AU748">
            <v>10.3125</v>
          </cell>
          <cell r="AV748" t="e">
            <v>#REF!</v>
          </cell>
          <cell r="AW748">
            <v>0</v>
          </cell>
          <cell r="BZ748">
            <v>0</v>
          </cell>
          <cell r="CA748">
            <v>0</v>
          </cell>
          <cell r="CE748">
            <v>0</v>
          </cell>
          <cell r="CF748">
            <v>10.3125</v>
          </cell>
          <cell r="CG748" t="b">
            <v>1</v>
          </cell>
          <cell r="CH748">
            <v>0</v>
          </cell>
          <cell r="CI748">
            <v>82.5</v>
          </cell>
          <cell r="CJ748">
            <v>0</v>
          </cell>
          <cell r="CK748" t="str">
            <v>HTQ HỒ CHÍ MINH</v>
          </cell>
          <cell r="CM748">
            <v>0</v>
          </cell>
          <cell r="CN748">
            <v>0</v>
          </cell>
          <cell r="CO748">
            <v>82.5</v>
          </cell>
          <cell r="CP748">
            <v>0</v>
          </cell>
        </row>
        <row r="749">
          <cell r="F749" t="str">
            <v>OT</v>
          </cell>
          <cell r="AT749">
            <v>0</v>
          </cell>
          <cell r="AV749" t="e">
            <v>#REF!</v>
          </cell>
          <cell r="AW749">
            <v>0</v>
          </cell>
          <cell r="CK749" t="e">
            <v>#N/A</v>
          </cell>
        </row>
        <row r="750">
          <cell r="B750" t="str">
            <v>EQQ102742</v>
          </cell>
          <cell r="C750" t="str">
            <v>HỒ THỊ LAN NGỌC</v>
          </cell>
          <cell r="D750" t="str">
            <v>Partime</v>
          </cell>
          <cell r="E750" t="str">
            <v>NHÂN VIÊN PHỤC VỤ</v>
          </cell>
          <cell r="F750" t="str">
            <v>Giờ LV</v>
          </cell>
          <cell r="G750" t="str">
            <v>Off</v>
          </cell>
          <cell r="H750">
            <v>5</v>
          </cell>
          <cell r="I750">
            <v>5</v>
          </cell>
          <cell r="J750">
            <v>5</v>
          </cell>
          <cell r="K750">
            <v>8</v>
          </cell>
          <cell r="L750">
            <v>5</v>
          </cell>
          <cell r="M750">
            <v>5</v>
          </cell>
          <cell r="N750" t="str">
            <v>Off</v>
          </cell>
          <cell r="O750">
            <v>5</v>
          </cell>
          <cell r="P750" t="str">
            <v>Off</v>
          </cell>
          <cell r="Q750">
            <v>6</v>
          </cell>
          <cell r="R750" t="str">
            <v>Off</v>
          </cell>
          <cell r="S750" t="str">
            <v>Off</v>
          </cell>
          <cell r="T750">
            <v>5</v>
          </cell>
          <cell r="U750">
            <v>5</v>
          </cell>
          <cell r="V750">
            <v>5</v>
          </cell>
          <cell r="W750" t="str">
            <v>Off</v>
          </cell>
          <cell r="X750">
            <v>5</v>
          </cell>
          <cell r="Y750" t="str">
            <v>Off</v>
          </cell>
          <cell r="Z750" t="str">
            <v>Off</v>
          </cell>
          <cell r="AA750">
            <v>5</v>
          </cell>
          <cell r="AB750" t="str">
            <v>Off</v>
          </cell>
          <cell r="AC750">
            <v>5</v>
          </cell>
          <cell r="AD750">
            <v>5</v>
          </cell>
          <cell r="AE750" t="str">
            <v>Off</v>
          </cell>
          <cell r="AF750" t="str">
            <v>Off</v>
          </cell>
          <cell r="AG750" t="str">
            <v>Off</v>
          </cell>
          <cell r="AH750" t="str">
            <v>Off</v>
          </cell>
          <cell r="AI750">
            <v>5</v>
          </cell>
          <cell r="AJ750">
            <v>5</v>
          </cell>
          <cell r="AK750">
            <v>11.125</v>
          </cell>
          <cell r="AL750">
            <v>0</v>
          </cell>
          <cell r="AM750">
            <v>13</v>
          </cell>
          <cell r="AN750">
            <v>0</v>
          </cell>
          <cell r="AO750">
            <v>0</v>
          </cell>
          <cell r="AP750">
            <v>0</v>
          </cell>
          <cell r="AQ750">
            <v>0</v>
          </cell>
          <cell r="AR750">
            <v>0</v>
          </cell>
          <cell r="AS750">
            <v>0</v>
          </cell>
          <cell r="AT750">
            <v>0</v>
          </cell>
          <cell r="AU750">
            <v>11.125</v>
          </cell>
          <cell r="AV750" t="e">
            <v>#REF!</v>
          </cell>
          <cell r="AW750">
            <v>0</v>
          </cell>
          <cell r="BZ750">
            <v>0</v>
          </cell>
          <cell r="CA750">
            <v>0</v>
          </cell>
          <cell r="CE750">
            <v>0</v>
          </cell>
          <cell r="CF750">
            <v>11.125</v>
          </cell>
          <cell r="CG750" t="b">
            <v>1</v>
          </cell>
          <cell r="CH750">
            <v>0</v>
          </cell>
          <cell r="CI750">
            <v>89</v>
          </cell>
          <cell r="CJ750">
            <v>0</v>
          </cell>
          <cell r="CK750" t="str">
            <v>HTQ HỒ CHÍ MINH</v>
          </cell>
          <cell r="CM750">
            <v>0</v>
          </cell>
          <cell r="CN750">
            <v>0</v>
          </cell>
          <cell r="CO750">
            <v>89</v>
          </cell>
          <cell r="CP750">
            <v>0</v>
          </cell>
        </row>
        <row r="751">
          <cell r="F751" t="str">
            <v>OT</v>
          </cell>
          <cell r="AT751">
            <v>0</v>
          </cell>
          <cell r="AV751" t="e">
            <v>#REF!</v>
          </cell>
          <cell r="AW751">
            <v>0</v>
          </cell>
          <cell r="CK751" t="e">
            <v>#N/A</v>
          </cell>
        </row>
        <row r="752">
          <cell r="B752" t="str">
            <v>EQQ102752</v>
          </cell>
          <cell r="C752" t="str">
            <v>PHAN THÁI SAN</v>
          </cell>
          <cell r="D752" t="str">
            <v>Partime</v>
          </cell>
          <cell r="E752" t="str">
            <v>NHÂN VIÊN PHỤC VỤ</v>
          </cell>
          <cell r="F752" t="str">
            <v>Giờ LV</v>
          </cell>
          <cell r="G752">
            <v>6</v>
          </cell>
          <cell r="H752">
            <v>5</v>
          </cell>
          <cell r="I752" t="str">
            <v>Off</v>
          </cell>
          <cell r="J752" t="str">
            <v>Off</v>
          </cell>
          <cell r="K752">
            <v>11</v>
          </cell>
          <cell r="L752">
            <v>2.5</v>
          </cell>
          <cell r="M752" t="str">
            <v>Off</v>
          </cell>
          <cell r="N752" t="str">
            <v>Off</v>
          </cell>
          <cell r="O752" t="str">
            <v>Off</v>
          </cell>
          <cell r="P752" t="str">
            <v>Off</v>
          </cell>
          <cell r="Q752" t="str">
            <v>Off</v>
          </cell>
          <cell r="R752">
            <v>5</v>
          </cell>
          <cell r="S752">
            <v>5</v>
          </cell>
          <cell r="T752">
            <v>6</v>
          </cell>
          <cell r="U752" t="str">
            <v>Off</v>
          </cell>
          <cell r="V752" t="str">
            <v>Off</v>
          </cell>
          <cell r="W752" t="str">
            <v>Off</v>
          </cell>
          <cell r="X752">
            <v>6</v>
          </cell>
          <cell r="Y752" t="str">
            <v>Off</v>
          </cell>
          <cell r="Z752">
            <v>5.5</v>
          </cell>
          <cell r="AA752">
            <v>4.5</v>
          </cell>
          <cell r="AB752" t="str">
            <v>Off</v>
          </cell>
          <cell r="AC752">
            <v>6</v>
          </cell>
          <cell r="AD752" t="str">
            <v>Off</v>
          </cell>
          <cell r="AE752">
            <v>5.5</v>
          </cell>
          <cell r="AF752" t="str">
            <v>Off</v>
          </cell>
          <cell r="AG752">
            <v>5</v>
          </cell>
          <cell r="AH752">
            <v>5</v>
          </cell>
          <cell r="AI752" t="str">
            <v>Off</v>
          </cell>
          <cell r="AJ752">
            <v>6</v>
          </cell>
          <cell r="AK752">
            <v>10.5</v>
          </cell>
          <cell r="AL752">
            <v>0</v>
          </cell>
          <cell r="AM752">
            <v>15</v>
          </cell>
          <cell r="AN752">
            <v>0</v>
          </cell>
          <cell r="AO752">
            <v>0</v>
          </cell>
          <cell r="AP752">
            <v>0</v>
          </cell>
          <cell r="AQ752">
            <v>0</v>
          </cell>
          <cell r="AR752">
            <v>0</v>
          </cell>
          <cell r="AS752">
            <v>0</v>
          </cell>
          <cell r="AT752">
            <v>0</v>
          </cell>
          <cell r="AU752">
            <v>10.5</v>
          </cell>
          <cell r="AV752" t="e">
            <v>#REF!</v>
          </cell>
          <cell r="AW752">
            <v>0</v>
          </cell>
          <cell r="BZ752">
            <v>0</v>
          </cell>
          <cell r="CA752">
            <v>0</v>
          </cell>
          <cell r="CE752">
            <v>0</v>
          </cell>
          <cell r="CF752">
            <v>10.5</v>
          </cell>
          <cell r="CG752" t="b">
            <v>1</v>
          </cell>
          <cell r="CH752">
            <v>0</v>
          </cell>
          <cell r="CI752">
            <v>84</v>
          </cell>
          <cell r="CJ752">
            <v>0</v>
          </cell>
          <cell r="CK752" t="str">
            <v>HTQ HỒ CHÍ MINH</v>
          </cell>
          <cell r="CM752">
            <v>0</v>
          </cell>
          <cell r="CN752">
            <v>0</v>
          </cell>
          <cell r="CO752">
            <v>84</v>
          </cell>
          <cell r="CP752">
            <v>0</v>
          </cell>
        </row>
        <row r="753">
          <cell r="F753" t="str">
            <v>OT</v>
          </cell>
          <cell r="AT753">
            <v>0</v>
          </cell>
          <cell r="AV753" t="e">
            <v>#REF!</v>
          </cell>
          <cell r="AW753">
            <v>0</v>
          </cell>
          <cell r="CK753" t="e">
            <v>#N/A</v>
          </cell>
        </row>
        <row r="754">
          <cell r="B754" t="str">
            <v>EQQ102773</v>
          </cell>
          <cell r="C754" t="str">
            <v>LÊ TRÀ MY</v>
          </cell>
          <cell r="D754" t="str">
            <v>Partime</v>
          </cell>
          <cell r="E754" t="str">
            <v>NHÂN VIÊN PHỤC VỤ</v>
          </cell>
          <cell r="F754" t="str">
            <v>Giờ LV</v>
          </cell>
          <cell r="G754">
            <v>7</v>
          </cell>
          <cell r="H754" t="str">
            <v>Off</v>
          </cell>
          <cell r="I754">
            <v>6</v>
          </cell>
          <cell r="J754">
            <v>11</v>
          </cell>
          <cell r="K754">
            <v>6</v>
          </cell>
          <cell r="L754">
            <v>8</v>
          </cell>
          <cell r="M754">
            <v>4</v>
          </cell>
          <cell r="N754">
            <v>5</v>
          </cell>
          <cell r="O754">
            <v>6</v>
          </cell>
          <cell r="P754">
            <v>9</v>
          </cell>
          <cell r="Q754" t="str">
            <v>Off</v>
          </cell>
          <cell r="R754">
            <v>8.5</v>
          </cell>
          <cell r="S754">
            <v>8</v>
          </cell>
          <cell r="T754" t="str">
            <v>Off</v>
          </cell>
          <cell r="U754">
            <v>5</v>
          </cell>
          <cell r="V754" t="str">
            <v>Off</v>
          </cell>
          <cell r="W754">
            <v>8</v>
          </cell>
          <cell r="X754" t="str">
            <v>Off</v>
          </cell>
          <cell r="Y754">
            <v>7</v>
          </cell>
          <cell r="Z754">
            <v>8</v>
          </cell>
          <cell r="AA754" t="str">
            <v>Off</v>
          </cell>
          <cell r="AB754">
            <v>8</v>
          </cell>
          <cell r="AC754">
            <v>5</v>
          </cell>
          <cell r="AD754">
            <v>8</v>
          </cell>
          <cell r="AE754" t="str">
            <v>Off</v>
          </cell>
          <cell r="AF754">
            <v>5</v>
          </cell>
          <cell r="AG754" t="str">
            <v>Off</v>
          </cell>
          <cell r="AH754" t="str">
            <v>Off</v>
          </cell>
          <cell r="AI754" t="str">
            <v>Off</v>
          </cell>
          <cell r="AJ754" t="str">
            <v>Off</v>
          </cell>
          <cell r="AK754">
            <v>16.5625</v>
          </cell>
          <cell r="AL754">
            <v>0</v>
          </cell>
          <cell r="AM754">
            <v>11</v>
          </cell>
          <cell r="AN754">
            <v>0</v>
          </cell>
          <cell r="AO754">
            <v>0</v>
          </cell>
          <cell r="AP754">
            <v>0</v>
          </cell>
          <cell r="AQ754">
            <v>0</v>
          </cell>
          <cell r="AR754">
            <v>0</v>
          </cell>
          <cell r="AS754">
            <v>0</v>
          </cell>
          <cell r="AT754">
            <v>0</v>
          </cell>
          <cell r="AU754">
            <v>16.5625</v>
          </cell>
          <cell r="AV754" t="e">
            <v>#REF!</v>
          </cell>
          <cell r="AW754">
            <v>0</v>
          </cell>
          <cell r="BZ754">
            <v>0</v>
          </cell>
          <cell r="CA754">
            <v>0</v>
          </cell>
          <cell r="CE754">
            <v>0</v>
          </cell>
          <cell r="CF754">
            <v>16.5625</v>
          </cell>
          <cell r="CG754" t="b">
            <v>1</v>
          </cell>
          <cell r="CH754">
            <v>0</v>
          </cell>
          <cell r="CI754">
            <v>132.5</v>
          </cell>
          <cell r="CJ754">
            <v>0</v>
          </cell>
          <cell r="CK754" t="str">
            <v>HTQ HỒ CHÍ MINH</v>
          </cell>
          <cell r="CM754">
            <v>0</v>
          </cell>
          <cell r="CN754">
            <v>0</v>
          </cell>
          <cell r="CO754">
            <v>132.5</v>
          </cell>
          <cell r="CP754">
            <v>0</v>
          </cell>
        </row>
        <row r="755">
          <cell r="F755" t="str">
            <v>OT</v>
          </cell>
          <cell r="AT755">
            <v>0</v>
          </cell>
          <cell r="AV755" t="e">
            <v>#REF!</v>
          </cell>
          <cell r="AW755">
            <v>0</v>
          </cell>
          <cell r="CK755" t="e">
            <v>#N/A</v>
          </cell>
        </row>
        <row r="756">
          <cell r="B756" t="str">
            <v>EQQ102785</v>
          </cell>
          <cell r="C756" t="str">
            <v>NGUYỄN LÊ THANH TRẦM</v>
          </cell>
          <cell r="D756" t="str">
            <v>Fulltime</v>
          </cell>
          <cell r="E756" t="str">
            <v>NHÂN VIÊN BẾP</v>
          </cell>
          <cell r="F756" t="str">
            <v>Giờ LV</v>
          </cell>
          <cell r="G756" t="str">
            <v>Off</v>
          </cell>
          <cell r="H756">
            <v>8</v>
          </cell>
          <cell r="I756">
            <v>8</v>
          </cell>
          <cell r="J756">
            <v>8</v>
          </cell>
          <cell r="K756">
            <v>8</v>
          </cell>
          <cell r="L756">
            <v>8</v>
          </cell>
          <cell r="M756">
            <v>8</v>
          </cell>
          <cell r="N756" t="str">
            <v>Off</v>
          </cell>
          <cell r="O756">
            <v>8</v>
          </cell>
          <cell r="P756">
            <v>8</v>
          </cell>
          <cell r="Q756">
            <v>8</v>
          </cell>
          <cell r="R756">
            <v>8</v>
          </cell>
          <cell r="S756">
            <v>8</v>
          </cell>
          <cell r="T756">
            <v>8</v>
          </cell>
          <cell r="U756" t="str">
            <v>Off</v>
          </cell>
          <cell r="V756">
            <v>8</v>
          </cell>
          <cell r="W756">
            <v>8</v>
          </cell>
          <cell r="X756">
            <v>8</v>
          </cell>
          <cell r="Y756">
            <v>8</v>
          </cell>
          <cell r="Z756">
            <v>8</v>
          </cell>
          <cell r="AA756">
            <v>8</v>
          </cell>
          <cell r="AB756" t="str">
            <v>Off</v>
          </cell>
          <cell r="AC756">
            <v>8</v>
          </cell>
          <cell r="AD756">
            <v>8</v>
          </cell>
          <cell r="AE756">
            <v>8</v>
          </cell>
          <cell r="AF756">
            <v>8</v>
          </cell>
          <cell r="AG756">
            <v>8</v>
          </cell>
          <cell r="AH756">
            <v>8</v>
          </cell>
          <cell r="AI756" t="str">
            <v>Off</v>
          </cell>
          <cell r="AJ756">
            <v>8</v>
          </cell>
          <cell r="AK756">
            <v>25</v>
          </cell>
          <cell r="AL756">
            <v>0</v>
          </cell>
          <cell r="AM756">
            <v>5</v>
          </cell>
          <cell r="AN756">
            <v>0</v>
          </cell>
          <cell r="AO756">
            <v>0</v>
          </cell>
          <cell r="AP756">
            <v>0</v>
          </cell>
          <cell r="AQ756">
            <v>0</v>
          </cell>
          <cell r="AR756">
            <v>0</v>
          </cell>
          <cell r="AS756">
            <v>0</v>
          </cell>
          <cell r="AT756">
            <v>0</v>
          </cell>
          <cell r="AU756">
            <v>25</v>
          </cell>
          <cell r="AV756" t="e">
            <v>#REF!</v>
          </cell>
          <cell r="AW756">
            <v>0</v>
          </cell>
          <cell r="BZ756">
            <v>25</v>
          </cell>
          <cell r="CA756">
            <v>0</v>
          </cell>
          <cell r="CE756">
            <v>0</v>
          </cell>
          <cell r="CF756">
            <v>25</v>
          </cell>
          <cell r="CG756" t="b">
            <v>1</v>
          </cell>
          <cell r="CH756">
            <v>25</v>
          </cell>
          <cell r="CI756">
            <v>0</v>
          </cell>
          <cell r="CJ756">
            <v>0</v>
          </cell>
          <cell r="CK756" t="str">
            <v>HTQ HỒ CHÍ MINH</v>
          </cell>
          <cell r="CM756">
            <v>25</v>
          </cell>
          <cell r="CN756">
            <v>0</v>
          </cell>
          <cell r="CO756">
            <v>0</v>
          </cell>
          <cell r="CP756">
            <v>0</v>
          </cell>
        </row>
        <row r="757">
          <cell r="F757" t="str">
            <v>OT</v>
          </cell>
          <cell r="AT757">
            <v>0</v>
          </cell>
          <cell r="AV757" t="e">
            <v>#REF!</v>
          </cell>
          <cell r="AW757">
            <v>0</v>
          </cell>
          <cell r="CK757" t="e">
            <v>#N/A</v>
          </cell>
        </row>
        <row r="758">
          <cell r="B758" t="str">
            <v>EQQ102841</v>
          </cell>
          <cell r="C758" t="str">
            <v>NGÔ THỊ KIM THU</v>
          </cell>
          <cell r="D758" t="str">
            <v>Partime</v>
          </cell>
          <cell r="E758" t="str">
            <v>NHÂN VIÊN PHỤC VỤ</v>
          </cell>
          <cell r="F758" t="str">
            <v>Giờ LV</v>
          </cell>
          <cell r="G758" t="str">
            <v>Off</v>
          </cell>
          <cell r="H758">
            <v>5</v>
          </cell>
          <cell r="I758">
            <v>5</v>
          </cell>
          <cell r="J758">
            <v>5</v>
          </cell>
          <cell r="K758" t="str">
            <v>Off</v>
          </cell>
          <cell r="L758">
            <v>5.5</v>
          </cell>
          <cell r="M758">
            <v>11</v>
          </cell>
          <cell r="N758">
            <v>5</v>
          </cell>
          <cell r="O758">
            <v>5</v>
          </cell>
          <cell r="P758">
            <v>8</v>
          </cell>
          <cell r="Q758">
            <v>6</v>
          </cell>
          <cell r="R758">
            <v>5</v>
          </cell>
          <cell r="S758">
            <v>5.5</v>
          </cell>
          <cell r="T758">
            <v>6</v>
          </cell>
          <cell r="U758">
            <v>6.5</v>
          </cell>
          <cell r="V758">
            <v>5.5</v>
          </cell>
          <cell r="W758">
            <v>6</v>
          </cell>
          <cell r="X758" t="str">
            <v>Off</v>
          </cell>
          <cell r="Y758" t="str">
            <v>Off</v>
          </cell>
          <cell r="Z758">
            <v>5.5</v>
          </cell>
          <cell r="AA758">
            <v>6</v>
          </cell>
          <cell r="AB758" t="str">
            <v>Off</v>
          </cell>
          <cell r="AC758">
            <v>6</v>
          </cell>
          <cell r="AD758">
            <v>6</v>
          </cell>
          <cell r="AE758">
            <v>6</v>
          </cell>
          <cell r="AF758">
            <v>6</v>
          </cell>
          <cell r="AG758">
            <v>5</v>
          </cell>
          <cell r="AH758">
            <v>6</v>
          </cell>
          <cell r="AI758">
            <v>6</v>
          </cell>
          <cell r="AJ758">
            <v>6</v>
          </cell>
          <cell r="AK758">
            <v>18.5625</v>
          </cell>
          <cell r="AL758">
            <v>0</v>
          </cell>
          <cell r="AM758">
            <v>5</v>
          </cell>
          <cell r="AN758">
            <v>0</v>
          </cell>
          <cell r="AO758">
            <v>0</v>
          </cell>
          <cell r="AP758">
            <v>0</v>
          </cell>
          <cell r="AQ758">
            <v>0</v>
          </cell>
          <cell r="AR758">
            <v>0</v>
          </cell>
          <cell r="AS758">
            <v>0</v>
          </cell>
          <cell r="AT758">
            <v>0</v>
          </cell>
          <cell r="AU758">
            <v>18.5625</v>
          </cell>
          <cell r="AV758" t="e">
            <v>#REF!</v>
          </cell>
          <cell r="AW758">
            <v>0</v>
          </cell>
          <cell r="BZ758">
            <v>0</v>
          </cell>
          <cell r="CA758">
            <v>0</v>
          </cell>
          <cell r="CE758">
            <v>0</v>
          </cell>
          <cell r="CF758">
            <v>18.5625</v>
          </cell>
          <cell r="CG758" t="b">
            <v>1</v>
          </cell>
          <cell r="CH758">
            <v>0</v>
          </cell>
          <cell r="CI758">
            <v>148.5</v>
          </cell>
          <cell r="CJ758">
            <v>0</v>
          </cell>
          <cell r="CK758" t="str">
            <v>HTQ HỒ CHÍ MINH</v>
          </cell>
          <cell r="CM758">
            <v>0</v>
          </cell>
          <cell r="CN758">
            <v>0</v>
          </cell>
          <cell r="CO758">
            <v>148.5</v>
          </cell>
          <cell r="CP758">
            <v>0</v>
          </cell>
        </row>
        <row r="759">
          <cell r="F759" t="str">
            <v>OT</v>
          </cell>
          <cell r="AT759">
            <v>0</v>
          </cell>
          <cell r="AV759" t="e">
            <v>#REF!</v>
          </cell>
          <cell r="AW759">
            <v>0</v>
          </cell>
          <cell r="CK759" t="e">
            <v>#N/A</v>
          </cell>
        </row>
        <row r="760">
          <cell r="B760" t="str">
            <v>EQQ102880</v>
          </cell>
          <cell r="C760" t="str">
            <v>VÕ THÀNH ĐẠT</v>
          </cell>
          <cell r="D760" t="str">
            <v>Partime</v>
          </cell>
          <cell r="E760" t="str">
            <v>NHÂN VIÊN PHỤC VỤ</v>
          </cell>
          <cell r="F760" t="str">
            <v>Giờ LV</v>
          </cell>
          <cell r="G760" t="str">
            <v>Off</v>
          </cell>
          <cell r="H760">
            <v>5</v>
          </cell>
          <cell r="I760">
            <v>4.5</v>
          </cell>
          <cell r="J760">
            <v>7</v>
          </cell>
          <cell r="K760">
            <v>5</v>
          </cell>
          <cell r="L760" t="str">
            <v>Off</v>
          </cell>
          <cell r="M760">
            <v>8</v>
          </cell>
          <cell r="N760">
            <v>10</v>
          </cell>
          <cell r="O760">
            <v>5</v>
          </cell>
          <cell r="P760" t="str">
            <v>Off</v>
          </cell>
          <cell r="Q760" t="str">
            <v>Off</v>
          </cell>
          <cell r="R760" t="str">
            <v>Off</v>
          </cell>
          <cell r="S760">
            <v>5</v>
          </cell>
          <cell r="T760">
            <v>7</v>
          </cell>
          <cell r="U760">
            <v>8</v>
          </cell>
          <cell r="V760">
            <v>6</v>
          </cell>
          <cell r="W760" t="str">
            <v>Off</v>
          </cell>
          <cell r="X760">
            <v>6.5</v>
          </cell>
          <cell r="Y760">
            <v>6</v>
          </cell>
          <cell r="Z760" t="str">
            <v>Off</v>
          </cell>
          <cell r="AA760">
            <v>8</v>
          </cell>
          <cell r="AB760">
            <v>6</v>
          </cell>
          <cell r="AC760">
            <v>6</v>
          </cell>
          <cell r="AD760" t="str">
            <v>Off</v>
          </cell>
          <cell r="AE760">
            <v>8</v>
          </cell>
          <cell r="AF760">
            <v>6</v>
          </cell>
          <cell r="AG760">
            <v>6</v>
          </cell>
          <cell r="AH760">
            <v>5</v>
          </cell>
          <cell r="AI760" t="str">
            <v>Off</v>
          </cell>
          <cell r="AJ760">
            <v>8</v>
          </cell>
          <cell r="AK760">
            <v>17</v>
          </cell>
          <cell r="AL760">
            <v>0</v>
          </cell>
          <cell r="AM760">
            <v>9</v>
          </cell>
          <cell r="AN760">
            <v>0</v>
          </cell>
          <cell r="AO760">
            <v>0</v>
          </cell>
          <cell r="AP760">
            <v>0</v>
          </cell>
          <cell r="AQ760">
            <v>0</v>
          </cell>
          <cell r="AR760">
            <v>0</v>
          </cell>
          <cell r="AS760">
            <v>0</v>
          </cell>
          <cell r="AT760">
            <v>0</v>
          </cell>
          <cell r="AU760">
            <v>17</v>
          </cell>
          <cell r="AV760" t="e">
            <v>#REF!</v>
          </cell>
          <cell r="AW760">
            <v>0</v>
          </cell>
          <cell r="BZ760">
            <v>0</v>
          </cell>
          <cell r="CA760">
            <v>0</v>
          </cell>
          <cell r="CE760">
            <v>0</v>
          </cell>
          <cell r="CF760">
            <v>17</v>
          </cell>
          <cell r="CG760" t="b">
            <v>1</v>
          </cell>
          <cell r="CH760">
            <v>0</v>
          </cell>
          <cell r="CI760">
            <v>136</v>
          </cell>
          <cell r="CJ760">
            <v>0</v>
          </cell>
          <cell r="CK760" t="str">
            <v>HTQ HỒ CHÍ MINH</v>
          </cell>
          <cell r="CM760">
            <v>0</v>
          </cell>
          <cell r="CN760">
            <v>0</v>
          </cell>
          <cell r="CO760">
            <v>136</v>
          </cell>
          <cell r="CP760">
            <v>0</v>
          </cell>
        </row>
        <row r="761">
          <cell r="F761" t="str">
            <v>OT</v>
          </cell>
          <cell r="AT761">
            <v>0</v>
          </cell>
          <cell r="AV761" t="e">
            <v>#REF!</v>
          </cell>
          <cell r="AW761">
            <v>0</v>
          </cell>
          <cell r="CK761" t="e">
            <v>#N/A</v>
          </cell>
        </row>
        <row r="762">
          <cell r="B762" t="str">
            <v>EQQ102881</v>
          </cell>
          <cell r="C762" t="str">
            <v>LÊ THỊ VÂN ANH</v>
          </cell>
          <cell r="D762" t="str">
            <v>Partime</v>
          </cell>
          <cell r="E762" t="str">
            <v>NHÂN VIÊN PHỤC VỤ</v>
          </cell>
          <cell r="F762" t="str">
            <v>Giờ LV</v>
          </cell>
          <cell r="G762">
            <v>8</v>
          </cell>
          <cell r="H762">
            <v>5</v>
          </cell>
          <cell r="I762">
            <v>6</v>
          </cell>
          <cell r="J762">
            <v>5</v>
          </cell>
          <cell r="K762">
            <v>5</v>
          </cell>
          <cell r="L762" t="str">
            <v>Off</v>
          </cell>
          <cell r="M762">
            <v>8</v>
          </cell>
          <cell r="N762">
            <v>6</v>
          </cell>
          <cell r="O762">
            <v>6</v>
          </cell>
          <cell r="P762">
            <v>8</v>
          </cell>
          <cell r="Q762">
            <v>5</v>
          </cell>
          <cell r="R762" t="str">
            <v>Off</v>
          </cell>
          <cell r="S762" t="str">
            <v>Off</v>
          </cell>
          <cell r="T762">
            <v>6</v>
          </cell>
          <cell r="U762">
            <v>6</v>
          </cell>
          <cell r="V762">
            <v>6</v>
          </cell>
          <cell r="W762">
            <v>8</v>
          </cell>
          <cell r="X762">
            <v>7</v>
          </cell>
          <cell r="Y762">
            <v>6</v>
          </cell>
          <cell r="Z762" t="str">
            <v>Off</v>
          </cell>
          <cell r="AA762" t="str">
            <v>Off</v>
          </cell>
          <cell r="AB762">
            <v>8</v>
          </cell>
          <cell r="AC762">
            <v>5</v>
          </cell>
          <cell r="AD762">
            <v>6</v>
          </cell>
          <cell r="AE762">
            <v>8</v>
          </cell>
          <cell r="AF762">
            <v>6</v>
          </cell>
          <cell r="AG762">
            <v>6</v>
          </cell>
          <cell r="AH762" t="str">
            <v>Off</v>
          </cell>
          <cell r="AI762">
            <v>6</v>
          </cell>
          <cell r="AJ762">
            <v>6</v>
          </cell>
          <cell r="AK762">
            <v>19</v>
          </cell>
          <cell r="AL762">
            <v>0</v>
          </cell>
          <cell r="AM762">
            <v>6</v>
          </cell>
          <cell r="AN762">
            <v>0</v>
          </cell>
          <cell r="AO762">
            <v>0</v>
          </cell>
          <cell r="AP762">
            <v>0</v>
          </cell>
          <cell r="AQ762">
            <v>0</v>
          </cell>
          <cell r="AR762">
            <v>0</v>
          </cell>
          <cell r="AS762">
            <v>0</v>
          </cell>
          <cell r="AT762">
            <v>0</v>
          </cell>
          <cell r="AU762">
            <v>19</v>
          </cell>
          <cell r="AV762" t="e">
            <v>#REF!</v>
          </cell>
          <cell r="AW762">
            <v>0</v>
          </cell>
          <cell r="BZ762">
            <v>0</v>
          </cell>
          <cell r="CA762">
            <v>0</v>
          </cell>
          <cell r="CE762">
            <v>0</v>
          </cell>
          <cell r="CF762">
            <v>19</v>
          </cell>
          <cell r="CG762" t="b">
            <v>1</v>
          </cell>
          <cell r="CH762">
            <v>0</v>
          </cell>
          <cell r="CI762">
            <v>152</v>
          </cell>
          <cell r="CJ762">
            <v>0</v>
          </cell>
          <cell r="CK762" t="str">
            <v>HTQ HỒ CHÍ MINH</v>
          </cell>
          <cell r="CM762">
            <v>0</v>
          </cell>
          <cell r="CN762">
            <v>0</v>
          </cell>
          <cell r="CO762">
            <v>152</v>
          </cell>
          <cell r="CP762">
            <v>0</v>
          </cell>
        </row>
        <row r="763">
          <cell r="F763" t="str">
            <v>OT</v>
          </cell>
          <cell r="AT763">
            <v>0</v>
          </cell>
          <cell r="AV763" t="e">
            <v>#REF!</v>
          </cell>
          <cell r="AW763">
            <v>0</v>
          </cell>
          <cell r="CK763" t="e">
            <v>#N/A</v>
          </cell>
        </row>
        <row r="764">
          <cell r="B764" t="str">
            <v>EQQ102894</v>
          </cell>
          <cell r="C764" t="str">
            <v>HUỲNH LÊ HẢO NHI</v>
          </cell>
          <cell r="D764" t="str">
            <v>Partime</v>
          </cell>
          <cell r="E764" t="str">
            <v>NHÂN VIÊN THU NGÂN</v>
          </cell>
          <cell r="F764" t="str">
            <v>Giờ LV</v>
          </cell>
          <cell r="G764">
            <v>6</v>
          </cell>
          <cell r="H764" t="str">
            <v>Off</v>
          </cell>
          <cell r="I764">
            <v>4</v>
          </cell>
          <cell r="J764" t="str">
            <v>Off</v>
          </cell>
          <cell r="K764">
            <v>5</v>
          </cell>
          <cell r="L764">
            <v>8</v>
          </cell>
          <cell r="M764">
            <v>8</v>
          </cell>
          <cell r="N764" t="str">
            <v>Off</v>
          </cell>
          <cell r="O764" t="str">
            <v>Off</v>
          </cell>
          <cell r="P764">
            <v>8</v>
          </cell>
          <cell r="Q764">
            <v>8</v>
          </cell>
          <cell r="R764">
            <v>7</v>
          </cell>
          <cell r="S764">
            <v>8</v>
          </cell>
          <cell r="T764">
            <v>8</v>
          </cell>
          <cell r="U764">
            <v>8</v>
          </cell>
          <cell r="V764" t="str">
            <v>Off</v>
          </cell>
          <cell r="W764">
            <v>8</v>
          </cell>
          <cell r="X764" t="str">
            <v>Off</v>
          </cell>
          <cell r="Y764">
            <v>8</v>
          </cell>
          <cell r="Z764" t="str">
            <v>Off</v>
          </cell>
          <cell r="AA764" t="str">
            <v>Off</v>
          </cell>
          <cell r="AB764">
            <v>8</v>
          </cell>
          <cell r="AC764">
            <v>5.5</v>
          </cell>
          <cell r="AD764">
            <v>8</v>
          </cell>
          <cell r="AE764">
            <v>8</v>
          </cell>
          <cell r="AF764">
            <v>8</v>
          </cell>
          <cell r="AG764">
            <v>8</v>
          </cell>
          <cell r="AH764" t="str">
            <v>Off</v>
          </cell>
          <cell r="AI764" t="str">
            <v>Off</v>
          </cell>
          <cell r="AJ764" t="str">
            <v>Off</v>
          </cell>
          <cell r="AK764">
            <v>17.4375</v>
          </cell>
          <cell r="AL764">
            <v>0</v>
          </cell>
          <cell r="AM764">
            <v>11</v>
          </cell>
          <cell r="AN764">
            <v>0</v>
          </cell>
          <cell r="AO764">
            <v>0</v>
          </cell>
          <cell r="AP764">
            <v>0</v>
          </cell>
          <cell r="AQ764">
            <v>0</v>
          </cell>
          <cell r="AR764">
            <v>0</v>
          </cell>
          <cell r="AS764">
            <v>0</v>
          </cell>
          <cell r="AT764">
            <v>0</v>
          </cell>
          <cell r="AU764">
            <v>17.4375</v>
          </cell>
          <cell r="AV764" t="e">
            <v>#REF!</v>
          </cell>
          <cell r="AW764">
            <v>0</v>
          </cell>
          <cell r="BZ764">
            <v>0</v>
          </cell>
          <cell r="CA764">
            <v>0</v>
          </cell>
          <cell r="CE764">
            <v>0</v>
          </cell>
          <cell r="CF764">
            <v>17.4375</v>
          </cell>
          <cell r="CG764" t="b">
            <v>1</v>
          </cell>
          <cell r="CH764">
            <v>0</v>
          </cell>
          <cell r="CI764">
            <v>139.5</v>
          </cell>
          <cell r="CJ764">
            <v>0</v>
          </cell>
          <cell r="CK764" t="str">
            <v>HTQ HỒ CHÍ MINH</v>
          </cell>
          <cell r="CM764">
            <v>0</v>
          </cell>
          <cell r="CN764">
            <v>0</v>
          </cell>
          <cell r="CO764">
            <v>139.5</v>
          </cell>
          <cell r="CP764">
            <v>0</v>
          </cell>
        </row>
        <row r="765">
          <cell r="F765" t="str">
            <v>OT</v>
          </cell>
          <cell r="AT765">
            <v>0</v>
          </cell>
          <cell r="AV765" t="e">
            <v>#REF!</v>
          </cell>
          <cell r="AW765">
            <v>0</v>
          </cell>
          <cell r="CK765" t="e">
            <v>#N/A</v>
          </cell>
        </row>
        <row r="766">
          <cell r="B766" t="str">
            <v>EQQ102915</v>
          </cell>
          <cell r="C766" t="str">
            <v>TRẦN LÊ THU YẾN</v>
          </cell>
          <cell r="D766" t="str">
            <v>Partime</v>
          </cell>
          <cell r="E766" t="str">
            <v>NHÂN VIÊN PHỤC VỤ</v>
          </cell>
          <cell r="F766" t="str">
            <v>Giờ LV</v>
          </cell>
          <cell r="O766">
            <v>4</v>
          </cell>
          <cell r="P766">
            <v>8</v>
          </cell>
          <cell r="Q766">
            <v>6</v>
          </cell>
          <cell r="R766">
            <v>6</v>
          </cell>
          <cell r="S766" t="str">
            <v>Off</v>
          </cell>
          <cell r="T766" t="str">
            <v>Off</v>
          </cell>
          <cell r="U766">
            <v>4</v>
          </cell>
          <cell r="V766">
            <v>5</v>
          </cell>
          <cell r="W766">
            <v>4</v>
          </cell>
          <cell r="X766">
            <v>5</v>
          </cell>
          <cell r="Y766">
            <v>6</v>
          </cell>
          <cell r="Z766" t="str">
            <v>Off</v>
          </cell>
          <cell r="AA766" t="str">
            <v>Off</v>
          </cell>
          <cell r="AB766" t="str">
            <v>Off</v>
          </cell>
          <cell r="AC766">
            <v>6</v>
          </cell>
          <cell r="AD766">
            <v>6</v>
          </cell>
          <cell r="AE766">
            <v>5</v>
          </cell>
          <cell r="AF766">
            <v>6</v>
          </cell>
          <cell r="AG766">
            <v>6</v>
          </cell>
          <cell r="AH766">
            <v>6</v>
          </cell>
          <cell r="AI766">
            <v>6</v>
          </cell>
          <cell r="AJ766">
            <v>5</v>
          </cell>
          <cell r="AK766">
            <v>11.75</v>
          </cell>
          <cell r="AL766">
            <v>0</v>
          </cell>
          <cell r="AM766">
            <v>5</v>
          </cell>
          <cell r="AN766">
            <v>0</v>
          </cell>
          <cell r="AO766">
            <v>0</v>
          </cell>
          <cell r="AP766">
            <v>0</v>
          </cell>
          <cell r="AQ766">
            <v>0</v>
          </cell>
          <cell r="AR766">
            <v>0</v>
          </cell>
          <cell r="AS766">
            <v>0</v>
          </cell>
          <cell r="AT766">
            <v>0</v>
          </cell>
          <cell r="AU766">
            <v>11.75</v>
          </cell>
          <cell r="AV766" t="e">
            <v>#REF!</v>
          </cell>
          <cell r="AW766">
            <v>0</v>
          </cell>
          <cell r="BZ766">
            <v>0</v>
          </cell>
          <cell r="CA766">
            <v>0</v>
          </cell>
          <cell r="CE766">
            <v>0</v>
          </cell>
          <cell r="CF766">
            <v>11.75</v>
          </cell>
          <cell r="CG766" t="b">
            <v>1</v>
          </cell>
          <cell r="CH766">
            <v>0</v>
          </cell>
          <cell r="CI766">
            <v>94</v>
          </cell>
          <cell r="CJ766">
            <v>0</v>
          </cell>
          <cell r="CK766" t="str">
            <v>HTQ HỒ CHÍ MINH</v>
          </cell>
          <cell r="CM766">
            <v>0</v>
          </cell>
          <cell r="CN766">
            <v>0</v>
          </cell>
          <cell r="CO766">
            <v>94</v>
          </cell>
          <cell r="CP766">
            <v>0</v>
          </cell>
        </row>
        <row r="767">
          <cell r="F767" t="str">
            <v>OT</v>
          </cell>
          <cell r="AT767">
            <v>0</v>
          </cell>
          <cell r="AV767" t="e">
            <v>#REF!</v>
          </cell>
          <cell r="AW767">
            <v>0</v>
          </cell>
          <cell r="CK767" t="e">
            <v>#N/A</v>
          </cell>
        </row>
        <row r="768">
          <cell r="B768" t="str">
            <v>EQQ102937</v>
          </cell>
          <cell r="C768" t="str">
            <v>NGUYỄN THỊ THẢO PHƯƠNG</v>
          </cell>
          <cell r="D768" t="str">
            <v>Partime</v>
          </cell>
          <cell r="E768" t="str">
            <v>NHÂN VIÊN PHỤC VỤ</v>
          </cell>
          <cell r="F768" t="str">
            <v>Giờ LV</v>
          </cell>
          <cell r="V768">
            <v>8</v>
          </cell>
          <cell r="W768">
            <v>5</v>
          </cell>
          <cell r="X768" t="str">
            <v>Off</v>
          </cell>
          <cell r="Y768">
            <v>5</v>
          </cell>
          <cell r="Z768">
            <v>5</v>
          </cell>
          <cell r="AA768">
            <v>8</v>
          </cell>
          <cell r="AB768">
            <v>5</v>
          </cell>
          <cell r="AC768">
            <v>5</v>
          </cell>
          <cell r="AD768">
            <v>5</v>
          </cell>
          <cell r="AE768">
            <v>8</v>
          </cell>
          <cell r="AF768">
            <v>8</v>
          </cell>
          <cell r="AG768">
            <v>5</v>
          </cell>
          <cell r="AH768">
            <v>8</v>
          </cell>
          <cell r="AI768" t="str">
            <v>Off</v>
          </cell>
          <cell r="AJ768">
            <v>5</v>
          </cell>
          <cell r="AK768">
            <v>10</v>
          </cell>
          <cell r="AL768">
            <v>0</v>
          </cell>
          <cell r="AM768">
            <v>2</v>
          </cell>
          <cell r="AN768">
            <v>0</v>
          </cell>
          <cell r="AO768">
            <v>0</v>
          </cell>
          <cell r="AP768">
            <v>0</v>
          </cell>
          <cell r="AQ768">
            <v>0</v>
          </cell>
          <cell r="AR768">
            <v>0</v>
          </cell>
          <cell r="AS768">
            <v>0</v>
          </cell>
          <cell r="AT768">
            <v>0</v>
          </cell>
          <cell r="AU768">
            <v>10</v>
          </cell>
          <cell r="AV768" t="e">
            <v>#REF!</v>
          </cell>
          <cell r="AW768">
            <v>0</v>
          </cell>
          <cell r="BZ768">
            <v>0</v>
          </cell>
          <cell r="CA768">
            <v>0</v>
          </cell>
          <cell r="CE768">
            <v>0</v>
          </cell>
          <cell r="CF768">
            <v>10</v>
          </cell>
          <cell r="CG768" t="b">
            <v>1</v>
          </cell>
          <cell r="CH768">
            <v>0</v>
          </cell>
          <cell r="CI768">
            <v>80</v>
          </cell>
          <cell r="CJ768">
            <v>0</v>
          </cell>
          <cell r="CK768" t="str">
            <v>HTQ HỒ CHÍ MINH</v>
          </cell>
          <cell r="CM768">
            <v>0</v>
          </cell>
          <cell r="CN768">
            <v>0</v>
          </cell>
          <cell r="CO768">
            <v>80</v>
          </cell>
          <cell r="CP768">
            <v>0</v>
          </cell>
        </row>
        <row r="769">
          <cell r="F769" t="str">
            <v>OT</v>
          </cell>
          <cell r="AT769">
            <v>0</v>
          </cell>
          <cell r="AV769" t="e">
            <v>#REF!</v>
          </cell>
          <cell r="AW769">
            <v>0</v>
          </cell>
          <cell r="CK769" t="e">
            <v>#N/A</v>
          </cell>
        </row>
        <row r="770">
          <cell r="B770" t="str">
            <v>EQQ102945</v>
          </cell>
          <cell r="C770" t="str">
            <v>NGUYỄN THỊ NGỌC OANH</v>
          </cell>
          <cell r="D770" t="str">
            <v>Partime</v>
          </cell>
          <cell r="E770" t="str">
            <v>NHÂN VIÊN PHỤC VỤ</v>
          </cell>
          <cell r="F770" t="str">
            <v>Giờ LV</v>
          </cell>
          <cell r="AA770">
            <v>8</v>
          </cell>
          <cell r="AB770">
            <v>6</v>
          </cell>
          <cell r="AC770">
            <v>5</v>
          </cell>
          <cell r="AD770">
            <v>4</v>
          </cell>
          <cell r="AE770" t="str">
            <v>Off</v>
          </cell>
          <cell r="AF770">
            <v>8</v>
          </cell>
          <cell r="AG770" t="str">
            <v>Off</v>
          </cell>
          <cell r="AH770">
            <v>8</v>
          </cell>
          <cell r="AI770">
            <v>8</v>
          </cell>
          <cell r="AJ770">
            <v>8</v>
          </cell>
          <cell r="AK770">
            <v>6.875</v>
          </cell>
          <cell r="AL770">
            <v>0</v>
          </cell>
          <cell r="AM770">
            <v>2</v>
          </cell>
          <cell r="AN770">
            <v>0</v>
          </cell>
          <cell r="AO770">
            <v>0</v>
          </cell>
          <cell r="AP770">
            <v>0</v>
          </cell>
          <cell r="AQ770">
            <v>0</v>
          </cell>
          <cell r="AR770">
            <v>0</v>
          </cell>
          <cell r="AS770">
            <v>0</v>
          </cell>
          <cell r="AT770">
            <v>0</v>
          </cell>
          <cell r="AU770">
            <v>6.875</v>
          </cell>
          <cell r="AV770" t="e">
            <v>#REF!</v>
          </cell>
          <cell r="AW770">
            <v>0</v>
          </cell>
          <cell r="BZ770">
            <v>0</v>
          </cell>
          <cell r="CA770">
            <v>0</v>
          </cell>
          <cell r="CE770">
            <v>0</v>
          </cell>
          <cell r="CF770">
            <v>6.875</v>
          </cell>
          <cell r="CG770" t="b">
            <v>1</v>
          </cell>
          <cell r="CH770">
            <v>0</v>
          </cell>
          <cell r="CI770">
            <v>55</v>
          </cell>
          <cell r="CJ770">
            <v>0</v>
          </cell>
          <cell r="CK770" t="str">
            <v>HTQ HỒ CHÍ MINH</v>
          </cell>
          <cell r="CM770">
            <v>0</v>
          </cell>
          <cell r="CN770">
            <v>0</v>
          </cell>
          <cell r="CO770">
            <v>55</v>
          </cell>
          <cell r="CP770">
            <v>0</v>
          </cell>
        </row>
        <row r="771">
          <cell r="F771" t="str">
            <v>OT</v>
          </cell>
          <cell r="AT771">
            <v>0</v>
          </cell>
          <cell r="AV771" t="e">
            <v>#REF!</v>
          </cell>
          <cell r="AW771">
            <v>0</v>
          </cell>
          <cell r="CK771" t="e">
            <v>#N/A</v>
          </cell>
        </row>
        <row r="772">
          <cell r="B772" t="str">
            <v>EQQ102955</v>
          </cell>
          <cell r="C772" t="str">
            <v>ĐẶNG THỊ NHƯ KIỀU</v>
          </cell>
          <cell r="D772" t="str">
            <v>Partime</v>
          </cell>
          <cell r="E772" t="str">
            <v>NHÂN VIÊN PHỤC VỤ</v>
          </cell>
          <cell r="F772" t="str">
            <v>Giờ LV</v>
          </cell>
          <cell r="AA772">
            <v>5</v>
          </cell>
          <cell r="AB772">
            <v>5</v>
          </cell>
          <cell r="AC772">
            <v>4</v>
          </cell>
          <cell r="AD772" t="str">
            <v>Off</v>
          </cell>
          <cell r="AE772" t="str">
            <v>Off</v>
          </cell>
          <cell r="AF772" t="str">
            <v>Off</v>
          </cell>
          <cell r="AG772" t="str">
            <v>Off</v>
          </cell>
          <cell r="AH772" t="str">
            <v>Off</v>
          </cell>
          <cell r="AI772" t="str">
            <v>Off</v>
          </cell>
          <cell r="AJ772">
            <v>8</v>
          </cell>
          <cell r="AK772">
            <v>2.75</v>
          </cell>
          <cell r="AL772">
            <v>0</v>
          </cell>
          <cell r="AM772">
            <v>6</v>
          </cell>
          <cell r="AN772">
            <v>0</v>
          </cell>
          <cell r="AO772">
            <v>0</v>
          </cell>
          <cell r="AP772">
            <v>0</v>
          </cell>
          <cell r="AQ772">
            <v>0</v>
          </cell>
          <cell r="AR772">
            <v>0</v>
          </cell>
          <cell r="AS772">
            <v>0</v>
          </cell>
          <cell r="AT772">
            <v>0</v>
          </cell>
          <cell r="AU772">
            <v>2.75</v>
          </cell>
          <cell r="AV772" t="e">
            <v>#REF!</v>
          </cell>
          <cell r="AW772">
            <v>0</v>
          </cell>
          <cell r="BZ772">
            <v>0</v>
          </cell>
          <cell r="CA772">
            <v>0</v>
          </cell>
          <cell r="CE772">
            <v>0</v>
          </cell>
          <cell r="CF772">
            <v>2.75</v>
          </cell>
          <cell r="CG772" t="b">
            <v>1</v>
          </cell>
          <cell r="CH772">
            <v>0</v>
          </cell>
          <cell r="CI772">
            <v>22</v>
          </cell>
          <cell r="CJ772">
            <v>0</v>
          </cell>
          <cell r="CK772" t="str">
            <v>HTQ HỒ CHÍ MINH</v>
          </cell>
          <cell r="CM772">
            <v>0</v>
          </cell>
          <cell r="CN772">
            <v>0</v>
          </cell>
          <cell r="CO772">
            <v>22</v>
          </cell>
          <cell r="CP772">
            <v>0</v>
          </cell>
        </row>
        <row r="773">
          <cell r="F773" t="str">
            <v>OT</v>
          </cell>
          <cell r="AT773">
            <v>0</v>
          </cell>
          <cell r="AV773" t="e">
            <v>#REF!</v>
          </cell>
          <cell r="AW773">
            <v>0</v>
          </cell>
          <cell r="CK773" t="e">
            <v>#N/A</v>
          </cell>
        </row>
        <row r="774">
          <cell r="B774" t="str">
            <v>EQQ100954</v>
          </cell>
          <cell r="C774" t="str">
            <v>LÊ NGUYỄN THANH NGỌC</v>
          </cell>
          <cell r="D774" t="str">
            <v>Fulltime</v>
          </cell>
          <cell r="E774" t="str">
            <v>TRƯỞNG CA TẬP SỰ</v>
          </cell>
          <cell r="F774" t="str">
            <v>Giờ LV</v>
          </cell>
          <cell r="G774">
            <v>8</v>
          </cell>
          <cell r="H774">
            <v>8</v>
          </cell>
          <cell r="I774" t="str">
            <v>Off</v>
          </cell>
          <cell r="J774">
            <v>8</v>
          </cell>
          <cell r="K774">
            <v>8</v>
          </cell>
          <cell r="L774" t="str">
            <v>Pa</v>
          </cell>
          <cell r="M774" t="str">
            <v>Pa</v>
          </cell>
          <cell r="N774" t="str">
            <v>Pa</v>
          </cell>
          <cell r="O774" t="str">
            <v>Pa</v>
          </cell>
          <cell r="P774" t="str">
            <v>Pa</v>
          </cell>
          <cell r="Q774" t="str">
            <v>Pa</v>
          </cell>
          <cell r="R774" t="str">
            <v>Pa</v>
          </cell>
          <cell r="S774" t="str">
            <v>Nghỉ việc</v>
          </cell>
          <cell r="AK774">
            <v>4</v>
          </cell>
          <cell r="AL774">
            <v>0</v>
          </cell>
          <cell r="AM774">
            <v>1</v>
          </cell>
          <cell r="AN774">
            <v>0</v>
          </cell>
          <cell r="AO774">
            <v>7</v>
          </cell>
          <cell r="AP774">
            <v>0</v>
          </cell>
          <cell r="AQ774">
            <v>0</v>
          </cell>
          <cell r="AR774">
            <v>0</v>
          </cell>
          <cell r="AS774">
            <v>0</v>
          </cell>
          <cell r="AT774">
            <v>0</v>
          </cell>
          <cell r="AU774">
            <v>11</v>
          </cell>
          <cell r="AV774" t="e">
            <v>#REF!</v>
          </cell>
          <cell r="AW774">
            <v>0</v>
          </cell>
          <cell r="BZ774">
            <v>4</v>
          </cell>
          <cell r="CA774">
            <v>7</v>
          </cell>
          <cell r="CE774">
            <v>0</v>
          </cell>
          <cell r="CF774">
            <v>11</v>
          </cell>
          <cell r="CG774" t="b">
            <v>1</v>
          </cell>
          <cell r="CH774">
            <v>4</v>
          </cell>
          <cell r="CI774">
            <v>0</v>
          </cell>
          <cell r="CJ774">
            <v>0</v>
          </cell>
          <cell r="CK774" t="str">
            <v>HTQ HỒ CHÍ MINH</v>
          </cell>
          <cell r="CM774">
            <v>4</v>
          </cell>
          <cell r="CN774">
            <v>7</v>
          </cell>
          <cell r="CO774">
            <v>0</v>
          </cell>
          <cell r="CP774">
            <v>0</v>
          </cell>
        </row>
        <row r="775">
          <cell r="F775" t="str">
            <v>OT</v>
          </cell>
          <cell r="AT775">
            <v>0</v>
          </cell>
          <cell r="AV775" t="e">
            <v>#REF!</v>
          </cell>
          <cell r="AW775">
            <v>0</v>
          </cell>
          <cell r="CK775" t="e">
            <v>#N/A</v>
          </cell>
        </row>
        <row r="776">
          <cell r="C776" t="str">
            <v>211 NGUYỄN THÁI HỌC</v>
          </cell>
          <cell r="F776" t="str">
            <v>Giờ LV</v>
          </cell>
          <cell r="AK776">
            <v>0</v>
          </cell>
          <cell r="AL776">
            <v>0</v>
          </cell>
          <cell r="AM776">
            <v>0</v>
          </cell>
          <cell r="AN776">
            <v>0</v>
          </cell>
          <cell r="AO776">
            <v>0</v>
          </cell>
          <cell r="AP776">
            <v>0</v>
          </cell>
          <cell r="AQ776">
            <v>0</v>
          </cell>
          <cell r="AR776">
            <v>0</v>
          </cell>
          <cell r="AS776">
            <v>0</v>
          </cell>
          <cell r="AT776">
            <v>0</v>
          </cell>
          <cell r="AU776">
            <v>0</v>
          </cell>
          <cell r="AV776" t="e">
            <v>#REF!</v>
          </cell>
          <cell r="AW776">
            <v>0</v>
          </cell>
          <cell r="BZ776">
            <v>0</v>
          </cell>
          <cell r="CA776">
            <v>0</v>
          </cell>
          <cell r="CE776">
            <v>0</v>
          </cell>
          <cell r="CF776">
            <v>0</v>
          </cell>
          <cell r="CG776" t="b">
            <v>1</v>
          </cell>
          <cell r="CH776">
            <v>0</v>
          </cell>
          <cell r="CI776">
            <v>0</v>
          </cell>
          <cell r="CJ776">
            <v>0</v>
          </cell>
          <cell r="CK776" t="e">
            <v>#N/A</v>
          </cell>
        </row>
        <row r="777">
          <cell r="F777" t="str">
            <v>OT</v>
          </cell>
          <cell r="AT777">
            <v>0</v>
          </cell>
          <cell r="AV777" t="e">
            <v>#REF!</v>
          </cell>
          <cell r="AW777">
            <v>0</v>
          </cell>
          <cell r="CK777" t="e">
            <v>#N/A</v>
          </cell>
        </row>
        <row r="778">
          <cell r="B778" t="str">
            <v>EQQ100100</v>
          </cell>
          <cell r="C778" t="str">
            <v>NGUYỄN THỊ LAN THƯƠNG</v>
          </cell>
          <cell r="D778" t="str">
            <v>Fulltime</v>
          </cell>
          <cell r="E778" t="str">
            <v>TRƯỞNG CA</v>
          </cell>
          <cell r="F778" t="str">
            <v>Giờ LV</v>
          </cell>
          <cell r="G778">
            <v>8</v>
          </cell>
          <cell r="H778">
            <v>8</v>
          </cell>
          <cell r="I778">
            <v>8</v>
          </cell>
          <cell r="J778">
            <v>8</v>
          </cell>
          <cell r="K778">
            <v>8</v>
          </cell>
          <cell r="L778">
            <v>8</v>
          </cell>
          <cell r="M778">
            <v>8</v>
          </cell>
          <cell r="N778">
            <v>8</v>
          </cell>
          <cell r="O778">
            <v>8</v>
          </cell>
          <cell r="P778">
            <v>8</v>
          </cell>
          <cell r="Q778">
            <v>8</v>
          </cell>
          <cell r="R778">
            <v>8</v>
          </cell>
          <cell r="S778">
            <v>8</v>
          </cell>
          <cell r="T778">
            <v>8</v>
          </cell>
          <cell r="U778">
            <v>8</v>
          </cell>
          <cell r="V778" t="str">
            <v>off</v>
          </cell>
          <cell r="W778">
            <v>8</v>
          </cell>
          <cell r="X778">
            <v>8</v>
          </cell>
          <cell r="Y778">
            <v>8</v>
          </cell>
          <cell r="Z778">
            <v>8</v>
          </cell>
          <cell r="AA778">
            <v>8</v>
          </cell>
          <cell r="AB778">
            <v>8</v>
          </cell>
          <cell r="AC778">
            <v>8</v>
          </cell>
          <cell r="AD778">
            <v>8</v>
          </cell>
          <cell r="AE778" t="str">
            <v>off</v>
          </cell>
          <cell r="AF778" t="str">
            <v>off</v>
          </cell>
          <cell r="AG778">
            <v>8</v>
          </cell>
          <cell r="AH778" t="str">
            <v>off</v>
          </cell>
          <cell r="AI778" t="str">
            <v>oth</v>
          </cell>
          <cell r="AJ778">
            <v>8</v>
          </cell>
          <cell r="AK778">
            <v>25</v>
          </cell>
          <cell r="AL778">
            <v>0</v>
          </cell>
          <cell r="AM778">
            <v>4</v>
          </cell>
          <cell r="AN778">
            <v>0</v>
          </cell>
          <cell r="AO778">
            <v>0</v>
          </cell>
          <cell r="AP778">
            <v>0</v>
          </cell>
          <cell r="AQ778">
            <v>0</v>
          </cell>
          <cell r="AR778">
            <v>0</v>
          </cell>
          <cell r="AS778">
            <v>0</v>
          </cell>
          <cell r="AT778">
            <v>1</v>
          </cell>
          <cell r="AU778">
            <v>26</v>
          </cell>
          <cell r="AV778" t="e">
            <v>#REF!</v>
          </cell>
          <cell r="AW778">
            <v>0</v>
          </cell>
          <cell r="BZ778">
            <v>26</v>
          </cell>
          <cell r="CA778">
            <v>0</v>
          </cell>
          <cell r="CE778">
            <v>0</v>
          </cell>
          <cell r="CF778">
            <v>26</v>
          </cell>
          <cell r="CG778" t="b">
            <v>1</v>
          </cell>
          <cell r="CH778">
            <v>25</v>
          </cell>
          <cell r="CI778">
            <v>0</v>
          </cell>
          <cell r="CJ778">
            <v>0</v>
          </cell>
          <cell r="CK778" t="str">
            <v>HTQ HỒ CHÍ MINH</v>
          </cell>
          <cell r="CM778">
            <v>26</v>
          </cell>
          <cell r="CN778">
            <v>0</v>
          </cell>
          <cell r="CO778">
            <v>0</v>
          </cell>
          <cell r="CP778">
            <v>0</v>
          </cell>
        </row>
        <row r="779">
          <cell r="F779" t="str">
            <v>OT</v>
          </cell>
          <cell r="AT779">
            <v>0</v>
          </cell>
          <cell r="AV779" t="e">
            <v>#REF!</v>
          </cell>
          <cell r="AW779">
            <v>0</v>
          </cell>
          <cell r="CK779" t="e">
            <v>#N/A</v>
          </cell>
        </row>
        <row r="780">
          <cell r="B780" t="str">
            <v>EQQ100464</v>
          </cell>
          <cell r="C780" t="str">
            <v>NGUYỄN THỊ YẾN PHƯỢNG</v>
          </cell>
          <cell r="D780" t="str">
            <v>Fulltime</v>
          </cell>
          <cell r="E780" t="str">
            <v>NHÂN VIÊN BẾP</v>
          </cell>
          <cell r="F780" t="str">
            <v>Giờ LV</v>
          </cell>
          <cell r="G780">
            <v>8</v>
          </cell>
          <cell r="H780">
            <v>8</v>
          </cell>
          <cell r="I780">
            <v>8</v>
          </cell>
          <cell r="J780">
            <v>8</v>
          </cell>
          <cell r="K780">
            <v>8</v>
          </cell>
          <cell r="L780">
            <v>8</v>
          </cell>
          <cell r="M780">
            <v>8</v>
          </cell>
          <cell r="N780" t="str">
            <v>off</v>
          </cell>
          <cell r="O780" t="str">
            <v>off</v>
          </cell>
          <cell r="P780" t="str">
            <v>off</v>
          </cell>
          <cell r="Q780" t="str">
            <v>off</v>
          </cell>
          <cell r="R780">
            <v>8</v>
          </cell>
          <cell r="S780">
            <v>8</v>
          </cell>
          <cell r="T780">
            <v>8</v>
          </cell>
          <cell r="U780">
            <v>8</v>
          </cell>
          <cell r="V780">
            <v>8</v>
          </cell>
          <cell r="W780">
            <v>8</v>
          </cell>
          <cell r="X780">
            <v>8</v>
          </cell>
          <cell r="Y780">
            <v>8</v>
          </cell>
          <cell r="Z780">
            <v>8</v>
          </cell>
          <cell r="AA780">
            <v>8</v>
          </cell>
          <cell r="AB780">
            <v>8</v>
          </cell>
          <cell r="AC780">
            <v>8</v>
          </cell>
          <cell r="AD780">
            <v>8</v>
          </cell>
          <cell r="AE780">
            <v>8</v>
          </cell>
          <cell r="AF780">
            <v>8</v>
          </cell>
          <cell r="AG780">
            <v>8</v>
          </cell>
          <cell r="AH780">
            <v>8</v>
          </cell>
          <cell r="AI780">
            <v>8</v>
          </cell>
          <cell r="AJ780">
            <v>8</v>
          </cell>
          <cell r="AK780">
            <v>26</v>
          </cell>
          <cell r="AL780">
            <v>19</v>
          </cell>
          <cell r="AM780">
            <v>4</v>
          </cell>
          <cell r="AN780">
            <v>0</v>
          </cell>
          <cell r="AO780">
            <v>0</v>
          </cell>
          <cell r="AP780">
            <v>0</v>
          </cell>
          <cell r="AQ780">
            <v>0</v>
          </cell>
          <cell r="AR780">
            <v>0</v>
          </cell>
          <cell r="AS780">
            <v>0</v>
          </cell>
          <cell r="AT780">
            <v>0</v>
          </cell>
          <cell r="AU780">
            <v>45</v>
          </cell>
          <cell r="AV780" t="e">
            <v>#REF!</v>
          </cell>
          <cell r="AW780">
            <v>0</v>
          </cell>
          <cell r="BZ780">
            <v>26</v>
          </cell>
          <cell r="CA780">
            <v>0</v>
          </cell>
          <cell r="CE780">
            <v>0</v>
          </cell>
          <cell r="CF780">
            <v>45</v>
          </cell>
          <cell r="CG780" t="b">
            <v>1</v>
          </cell>
          <cell r="CH780">
            <v>26</v>
          </cell>
          <cell r="CI780">
            <v>0</v>
          </cell>
          <cell r="CJ780">
            <v>152</v>
          </cell>
          <cell r="CK780" t="str">
            <v>HTQ HỒ CHÍ MINH</v>
          </cell>
          <cell r="CM780">
            <v>26</v>
          </cell>
          <cell r="CN780">
            <v>0</v>
          </cell>
          <cell r="CO780">
            <v>0</v>
          </cell>
          <cell r="CP780">
            <v>0</v>
          </cell>
        </row>
        <row r="781">
          <cell r="F781" t="str">
            <v>OT</v>
          </cell>
          <cell r="G781">
            <v>4</v>
          </cell>
          <cell r="H781">
            <v>4</v>
          </cell>
          <cell r="I781">
            <v>4</v>
          </cell>
          <cell r="J781">
            <v>4</v>
          </cell>
          <cell r="K781">
            <v>4</v>
          </cell>
          <cell r="L781">
            <v>4</v>
          </cell>
          <cell r="M781">
            <v>4</v>
          </cell>
          <cell r="N781">
            <v>12</v>
          </cell>
          <cell r="O781">
            <v>12</v>
          </cell>
          <cell r="P781">
            <v>12</v>
          </cell>
          <cell r="Q781">
            <v>12</v>
          </cell>
          <cell r="R781">
            <v>4</v>
          </cell>
          <cell r="S781">
            <v>4</v>
          </cell>
          <cell r="T781">
            <v>4</v>
          </cell>
          <cell r="U781">
            <v>4</v>
          </cell>
          <cell r="V781">
            <v>4</v>
          </cell>
          <cell r="W781">
            <v>4</v>
          </cell>
          <cell r="X781">
            <v>4</v>
          </cell>
          <cell r="Y781">
            <v>4</v>
          </cell>
          <cell r="Z781">
            <v>4</v>
          </cell>
          <cell r="AA781">
            <v>4</v>
          </cell>
          <cell r="AB781">
            <v>4</v>
          </cell>
          <cell r="AC781">
            <v>4</v>
          </cell>
          <cell r="AD781">
            <v>4</v>
          </cell>
          <cell r="AE781">
            <v>4</v>
          </cell>
          <cell r="AF781">
            <v>4</v>
          </cell>
          <cell r="AG781">
            <v>4</v>
          </cell>
          <cell r="AH781">
            <v>4</v>
          </cell>
          <cell r="AI781">
            <v>4</v>
          </cell>
          <cell r="AJ781">
            <v>4</v>
          </cell>
          <cell r="AT781">
            <v>0</v>
          </cell>
          <cell r="AV781" t="e">
            <v>#REF!</v>
          </cell>
          <cell r="AW781">
            <v>0</v>
          </cell>
          <cell r="CK781" t="e">
            <v>#N/A</v>
          </cell>
        </row>
        <row r="782">
          <cell r="B782" t="str">
            <v>EQQ102750</v>
          </cell>
          <cell r="C782" t="str">
            <v>TÔN THẤT DUY ANH</v>
          </cell>
          <cell r="D782" t="str">
            <v>Fulltime</v>
          </cell>
          <cell r="E782" t="str">
            <v>QUẢN LÝ QUÁN</v>
          </cell>
          <cell r="F782" t="str">
            <v>Giờ LV</v>
          </cell>
          <cell r="G782">
            <v>8</v>
          </cell>
          <cell r="H782">
            <v>8</v>
          </cell>
          <cell r="I782">
            <v>8</v>
          </cell>
          <cell r="J782">
            <v>8</v>
          </cell>
          <cell r="K782">
            <v>8</v>
          </cell>
          <cell r="L782">
            <v>8</v>
          </cell>
          <cell r="M782">
            <v>8</v>
          </cell>
          <cell r="N782">
            <v>8</v>
          </cell>
          <cell r="O782">
            <v>8</v>
          </cell>
          <cell r="P782">
            <v>8</v>
          </cell>
          <cell r="Q782" t="str">
            <v>off</v>
          </cell>
          <cell r="R782">
            <v>8</v>
          </cell>
          <cell r="S782">
            <v>8</v>
          </cell>
          <cell r="T782">
            <v>8</v>
          </cell>
          <cell r="U782">
            <v>8</v>
          </cell>
          <cell r="V782">
            <v>8</v>
          </cell>
          <cell r="W782">
            <v>8</v>
          </cell>
          <cell r="X782" t="str">
            <v>off</v>
          </cell>
          <cell r="Y782" t="str">
            <v>off</v>
          </cell>
          <cell r="Z782">
            <v>8</v>
          </cell>
          <cell r="AA782">
            <v>8</v>
          </cell>
          <cell r="AB782">
            <v>8</v>
          </cell>
          <cell r="AC782">
            <v>8</v>
          </cell>
          <cell r="AD782">
            <v>8</v>
          </cell>
          <cell r="AE782" t="str">
            <v>off</v>
          </cell>
          <cell r="AF782">
            <v>8</v>
          </cell>
          <cell r="AG782">
            <v>8</v>
          </cell>
          <cell r="AH782">
            <v>8</v>
          </cell>
          <cell r="AI782">
            <v>8</v>
          </cell>
          <cell r="AJ782">
            <v>8</v>
          </cell>
          <cell r="AK782">
            <v>26</v>
          </cell>
          <cell r="AL782">
            <v>0</v>
          </cell>
          <cell r="AM782">
            <v>4</v>
          </cell>
          <cell r="AN782">
            <v>0</v>
          </cell>
          <cell r="AO782">
            <v>0</v>
          </cell>
          <cell r="AP782">
            <v>0</v>
          </cell>
          <cell r="AQ782">
            <v>0</v>
          </cell>
          <cell r="AR782">
            <v>0</v>
          </cell>
          <cell r="AS782">
            <v>0</v>
          </cell>
          <cell r="AT782">
            <v>0</v>
          </cell>
          <cell r="AU782">
            <v>26</v>
          </cell>
          <cell r="AV782" t="e">
            <v>#REF!</v>
          </cell>
          <cell r="AW782">
            <v>0</v>
          </cell>
          <cell r="BZ782">
            <v>26</v>
          </cell>
          <cell r="CA782">
            <v>0</v>
          </cell>
          <cell r="CE782">
            <v>0</v>
          </cell>
          <cell r="CF782">
            <v>26</v>
          </cell>
          <cell r="CG782" t="b">
            <v>1</v>
          </cell>
          <cell r="CH782">
            <v>26</v>
          </cell>
          <cell r="CI782">
            <v>0</v>
          </cell>
          <cell r="CJ782">
            <v>0</v>
          </cell>
          <cell r="CK782" t="str">
            <v>HTQ HỒ CHÍ MINH</v>
          </cell>
          <cell r="CM782">
            <v>26</v>
          </cell>
          <cell r="CN782">
            <v>0</v>
          </cell>
          <cell r="CO782">
            <v>0</v>
          </cell>
          <cell r="CP782">
            <v>0</v>
          </cell>
        </row>
        <row r="783">
          <cell r="F783" t="str">
            <v>OT</v>
          </cell>
          <cell r="AT783">
            <v>0</v>
          </cell>
          <cell r="AV783" t="e">
            <v>#REF!</v>
          </cell>
          <cell r="AW783">
            <v>0</v>
          </cell>
          <cell r="CK783" t="e">
            <v>#N/A</v>
          </cell>
        </row>
        <row r="784">
          <cell r="B784" t="str">
            <v>EQQ101413</v>
          </cell>
          <cell r="C784" t="str">
            <v>LÂM TRƯỜNG HIỆP</v>
          </cell>
          <cell r="D784" t="str">
            <v>Fulltime</v>
          </cell>
          <cell r="E784" t="str">
            <v>NHÂN VIÊN PHỤC VỤ</v>
          </cell>
          <cell r="F784" t="str">
            <v>Giờ LV</v>
          </cell>
          <cell r="G784">
            <v>8</v>
          </cell>
          <cell r="H784">
            <v>8</v>
          </cell>
          <cell r="I784">
            <v>8</v>
          </cell>
          <cell r="J784">
            <v>8</v>
          </cell>
          <cell r="K784" t="str">
            <v>off</v>
          </cell>
          <cell r="L784">
            <v>8</v>
          </cell>
          <cell r="M784">
            <v>8</v>
          </cell>
          <cell r="N784">
            <v>8</v>
          </cell>
          <cell r="O784">
            <v>8</v>
          </cell>
          <cell r="P784">
            <v>8</v>
          </cell>
          <cell r="Q784">
            <v>8</v>
          </cell>
          <cell r="R784">
            <v>8</v>
          </cell>
          <cell r="S784">
            <v>8</v>
          </cell>
          <cell r="T784">
            <v>8</v>
          </cell>
          <cell r="U784">
            <v>8</v>
          </cell>
          <cell r="V784">
            <v>8</v>
          </cell>
          <cell r="W784">
            <v>8</v>
          </cell>
          <cell r="X784" t="str">
            <v>off</v>
          </cell>
          <cell r="Y784">
            <v>8</v>
          </cell>
          <cell r="Z784">
            <v>8</v>
          </cell>
          <cell r="AA784">
            <v>8</v>
          </cell>
          <cell r="AB784">
            <v>8</v>
          </cell>
          <cell r="AC784">
            <v>8</v>
          </cell>
          <cell r="AD784" t="str">
            <v>off</v>
          </cell>
          <cell r="AE784">
            <v>8</v>
          </cell>
          <cell r="AF784">
            <v>8</v>
          </cell>
          <cell r="AG784">
            <v>8</v>
          </cell>
          <cell r="AH784">
            <v>8</v>
          </cell>
          <cell r="AI784">
            <v>8</v>
          </cell>
          <cell r="AJ784" t="str">
            <v>off</v>
          </cell>
          <cell r="AK784">
            <v>26</v>
          </cell>
          <cell r="AL784">
            <v>2.25</v>
          </cell>
          <cell r="AM784">
            <v>4</v>
          </cell>
          <cell r="AN784">
            <v>0</v>
          </cell>
          <cell r="AO784">
            <v>0</v>
          </cell>
          <cell r="AP784">
            <v>0</v>
          </cell>
          <cell r="AQ784">
            <v>0</v>
          </cell>
          <cell r="AR784">
            <v>0</v>
          </cell>
          <cell r="AS784">
            <v>0</v>
          </cell>
          <cell r="AT784">
            <v>0</v>
          </cell>
          <cell r="AU784">
            <v>28.25</v>
          </cell>
          <cell r="AV784" t="e">
            <v>#REF!</v>
          </cell>
          <cell r="AW784">
            <v>0</v>
          </cell>
          <cell r="BZ784">
            <v>26</v>
          </cell>
          <cell r="CA784">
            <v>0</v>
          </cell>
          <cell r="CE784">
            <v>0</v>
          </cell>
          <cell r="CF784">
            <v>28.25</v>
          </cell>
          <cell r="CG784" t="b">
            <v>1</v>
          </cell>
          <cell r="CH784">
            <v>26</v>
          </cell>
          <cell r="CI784">
            <v>0</v>
          </cell>
          <cell r="CJ784">
            <v>18</v>
          </cell>
          <cell r="CK784" t="str">
            <v>HTQ HỒ CHÍ MINH</v>
          </cell>
          <cell r="CM784">
            <v>26</v>
          </cell>
          <cell r="CN784">
            <v>0</v>
          </cell>
          <cell r="CO784">
            <v>0</v>
          </cell>
          <cell r="CP784">
            <v>0</v>
          </cell>
        </row>
        <row r="785">
          <cell r="F785" t="str">
            <v>OT</v>
          </cell>
          <cell r="M785">
            <v>2</v>
          </cell>
          <cell r="P785">
            <v>6</v>
          </cell>
          <cell r="AG785">
            <v>2</v>
          </cell>
          <cell r="AJ785">
            <v>8</v>
          </cell>
          <cell r="AT785">
            <v>0</v>
          </cell>
          <cell r="AV785" t="e">
            <v>#REF!</v>
          </cell>
          <cell r="AW785">
            <v>0</v>
          </cell>
          <cell r="CK785" t="e">
            <v>#N/A</v>
          </cell>
        </row>
        <row r="786">
          <cell r="B786" t="str">
            <v>EQQ101867</v>
          </cell>
          <cell r="C786" t="str">
            <v>LÊ MINH TÚ</v>
          </cell>
          <cell r="D786" t="str">
            <v>Fulltime</v>
          </cell>
          <cell r="E786" t="str">
            <v>NHÂN VIÊN PHỤC VỤ</v>
          </cell>
          <cell r="F786" t="str">
            <v>Giờ LV</v>
          </cell>
          <cell r="G786" t="str">
            <v>off</v>
          </cell>
          <cell r="H786">
            <v>8</v>
          </cell>
          <cell r="I786">
            <v>8</v>
          </cell>
          <cell r="J786">
            <v>8</v>
          </cell>
          <cell r="K786" t="str">
            <v>off</v>
          </cell>
          <cell r="L786">
            <v>8</v>
          </cell>
          <cell r="M786">
            <v>8</v>
          </cell>
          <cell r="N786" t="str">
            <v>off</v>
          </cell>
          <cell r="O786">
            <v>8</v>
          </cell>
          <cell r="P786">
            <v>8</v>
          </cell>
          <cell r="Q786">
            <v>8</v>
          </cell>
          <cell r="R786">
            <v>8</v>
          </cell>
          <cell r="S786" t="str">
            <v>off</v>
          </cell>
          <cell r="T786">
            <v>8</v>
          </cell>
          <cell r="U786">
            <v>8</v>
          </cell>
          <cell r="V786">
            <v>8</v>
          </cell>
          <cell r="W786">
            <v>8</v>
          </cell>
          <cell r="X786">
            <v>8</v>
          </cell>
          <cell r="Y786">
            <v>8</v>
          </cell>
          <cell r="Z786">
            <v>8</v>
          </cell>
          <cell r="AA786" t="str">
            <v>pa</v>
          </cell>
          <cell r="AB786">
            <v>8</v>
          </cell>
          <cell r="AC786">
            <v>8</v>
          </cell>
          <cell r="AD786">
            <v>8</v>
          </cell>
          <cell r="AE786">
            <v>8</v>
          </cell>
          <cell r="AF786">
            <v>8</v>
          </cell>
          <cell r="AG786">
            <v>8</v>
          </cell>
          <cell r="AH786">
            <v>8</v>
          </cell>
          <cell r="AI786" t="str">
            <v>pa</v>
          </cell>
          <cell r="AJ786">
            <v>8</v>
          </cell>
          <cell r="AK786">
            <v>24</v>
          </cell>
          <cell r="AL786">
            <v>0.25</v>
          </cell>
          <cell r="AM786">
            <v>4</v>
          </cell>
          <cell r="AN786">
            <v>0</v>
          </cell>
          <cell r="AO786">
            <v>2</v>
          </cell>
          <cell r="AP786">
            <v>0</v>
          </cell>
          <cell r="AQ786">
            <v>0</v>
          </cell>
          <cell r="AR786">
            <v>0</v>
          </cell>
          <cell r="AS786">
            <v>0</v>
          </cell>
          <cell r="AT786">
            <v>0</v>
          </cell>
          <cell r="AU786">
            <v>26.25</v>
          </cell>
          <cell r="AV786" t="e">
            <v>#REF!</v>
          </cell>
          <cell r="AW786">
            <v>0</v>
          </cell>
          <cell r="BZ786">
            <v>24</v>
          </cell>
          <cell r="CA786">
            <v>2</v>
          </cell>
          <cell r="CE786">
            <v>0</v>
          </cell>
          <cell r="CF786">
            <v>26.25</v>
          </cell>
          <cell r="CG786" t="b">
            <v>1</v>
          </cell>
          <cell r="CH786">
            <v>24</v>
          </cell>
          <cell r="CI786">
            <v>0</v>
          </cell>
          <cell r="CJ786">
            <v>2</v>
          </cell>
          <cell r="CK786" t="str">
            <v>HTQ HỒ CHÍ MINH</v>
          </cell>
          <cell r="CM786">
            <v>24</v>
          </cell>
          <cell r="CN786">
            <v>2</v>
          </cell>
          <cell r="CO786">
            <v>0</v>
          </cell>
          <cell r="CP786">
            <v>0</v>
          </cell>
        </row>
        <row r="787">
          <cell r="F787" t="str">
            <v>OT</v>
          </cell>
          <cell r="AG787">
            <v>2</v>
          </cell>
          <cell r="AT787">
            <v>0</v>
          </cell>
          <cell r="AV787" t="e">
            <v>#REF!</v>
          </cell>
          <cell r="AW787">
            <v>0</v>
          </cell>
          <cell r="CK787" t="e">
            <v>#N/A</v>
          </cell>
        </row>
        <row r="788">
          <cell r="B788" t="str">
            <v>EQQ102027</v>
          </cell>
          <cell r="C788" t="str">
            <v>TRẦN THỊ MAI</v>
          </cell>
          <cell r="D788" t="str">
            <v>Fulltime</v>
          </cell>
          <cell r="E788" t="str">
            <v>QUẢN LÝ QUÁN</v>
          </cell>
          <cell r="F788" t="str">
            <v>Giờ LV</v>
          </cell>
          <cell r="G788" t="str">
            <v>off</v>
          </cell>
          <cell r="H788" t="str">
            <v>off</v>
          </cell>
          <cell r="I788" t="str">
            <v>off</v>
          </cell>
          <cell r="J788" t="str">
            <v>off</v>
          </cell>
          <cell r="K788">
            <v>8</v>
          </cell>
          <cell r="L788">
            <v>8</v>
          </cell>
          <cell r="M788">
            <v>8</v>
          </cell>
          <cell r="N788">
            <v>8</v>
          </cell>
          <cell r="O788">
            <v>8</v>
          </cell>
          <cell r="P788">
            <v>8</v>
          </cell>
          <cell r="Q788">
            <v>8</v>
          </cell>
          <cell r="R788">
            <v>8</v>
          </cell>
          <cell r="S788">
            <v>8</v>
          </cell>
          <cell r="T788">
            <v>8</v>
          </cell>
          <cell r="U788">
            <v>8</v>
          </cell>
          <cell r="V788">
            <v>8</v>
          </cell>
          <cell r="W788">
            <v>8</v>
          </cell>
          <cell r="X788" t="str">
            <v>pa</v>
          </cell>
          <cell r="Y788" t="str">
            <v>pa</v>
          </cell>
          <cell r="Z788">
            <v>8</v>
          </cell>
          <cell r="AA788">
            <v>8</v>
          </cell>
          <cell r="AB788">
            <v>8</v>
          </cell>
          <cell r="AC788">
            <v>8</v>
          </cell>
          <cell r="AD788">
            <v>8</v>
          </cell>
          <cell r="AE788">
            <v>8</v>
          </cell>
          <cell r="AF788">
            <v>8</v>
          </cell>
          <cell r="AG788">
            <v>8</v>
          </cell>
          <cell r="AH788">
            <v>8</v>
          </cell>
          <cell r="AI788">
            <v>8</v>
          </cell>
          <cell r="AJ788">
            <v>8</v>
          </cell>
          <cell r="AK788">
            <v>24</v>
          </cell>
          <cell r="AL788">
            <v>0</v>
          </cell>
          <cell r="AM788">
            <v>4</v>
          </cell>
          <cell r="AN788">
            <v>0</v>
          </cell>
          <cell r="AO788">
            <v>2</v>
          </cell>
          <cell r="AP788">
            <v>0</v>
          </cell>
          <cell r="AQ788">
            <v>0</v>
          </cell>
          <cell r="AR788">
            <v>0</v>
          </cell>
          <cell r="AS788">
            <v>0</v>
          </cell>
          <cell r="AT788">
            <v>0</v>
          </cell>
          <cell r="AU788">
            <v>26</v>
          </cell>
          <cell r="AV788" t="e">
            <v>#REF!</v>
          </cell>
          <cell r="AW788">
            <v>0</v>
          </cell>
          <cell r="BZ788">
            <v>24</v>
          </cell>
          <cell r="CA788">
            <v>2</v>
          </cell>
          <cell r="CE788">
            <v>0</v>
          </cell>
          <cell r="CF788">
            <v>26</v>
          </cell>
          <cell r="CG788" t="b">
            <v>1</v>
          </cell>
          <cell r="CH788">
            <v>24</v>
          </cell>
          <cell r="CI788">
            <v>0</v>
          </cell>
          <cell r="CJ788">
            <v>0</v>
          </cell>
          <cell r="CK788" t="str">
            <v>HTQ HỒ CHÍ MINH</v>
          </cell>
          <cell r="CM788">
            <v>24</v>
          </cell>
          <cell r="CN788">
            <v>2</v>
          </cell>
          <cell r="CO788">
            <v>0</v>
          </cell>
          <cell r="CP788">
            <v>0</v>
          </cell>
        </row>
        <row r="789">
          <cell r="F789" t="str">
            <v>OT</v>
          </cell>
          <cell r="AT789">
            <v>0</v>
          </cell>
          <cell r="AV789" t="e">
            <v>#REF!</v>
          </cell>
          <cell r="AW789">
            <v>0</v>
          </cell>
          <cell r="CK789" t="e">
            <v>#N/A</v>
          </cell>
        </row>
        <row r="790">
          <cell r="B790" t="str">
            <v>EQQ102340</v>
          </cell>
          <cell r="C790" t="str">
            <v>PHẠM QUANG HẢI</v>
          </cell>
          <cell r="D790" t="str">
            <v>Partime</v>
          </cell>
          <cell r="E790" t="str">
            <v>NHÂN VIÊN PHỤC VỤ</v>
          </cell>
          <cell r="F790" t="str">
            <v>Giờ LV</v>
          </cell>
          <cell r="G790">
            <v>8</v>
          </cell>
          <cell r="H790">
            <v>8</v>
          </cell>
          <cell r="I790">
            <v>8</v>
          </cell>
          <cell r="J790">
            <v>8</v>
          </cell>
          <cell r="K790">
            <v>8</v>
          </cell>
          <cell r="L790">
            <v>8</v>
          </cell>
          <cell r="M790">
            <v>8</v>
          </cell>
          <cell r="N790">
            <v>8</v>
          </cell>
          <cell r="O790">
            <v>8</v>
          </cell>
          <cell r="P790">
            <v>8</v>
          </cell>
          <cell r="Q790">
            <v>14</v>
          </cell>
          <cell r="R790">
            <v>8</v>
          </cell>
          <cell r="S790">
            <v>8</v>
          </cell>
          <cell r="T790">
            <v>8</v>
          </cell>
          <cell r="U790">
            <v>8</v>
          </cell>
          <cell r="V790" t="str">
            <v>off</v>
          </cell>
          <cell r="W790">
            <v>8</v>
          </cell>
          <cell r="X790">
            <v>8</v>
          </cell>
          <cell r="Y790">
            <v>8</v>
          </cell>
          <cell r="Z790">
            <v>8</v>
          </cell>
          <cell r="AA790">
            <v>8</v>
          </cell>
          <cell r="AB790">
            <v>8</v>
          </cell>
          <cell r="AC790" t="str">
            <v xml:space="preserve">off </v>
          </cell>
          <cell r="AD790">
            <v>10</v>
          </cell>
          <cell r="AE790">
            <v>8</v>
          </cell>
          <cell r="AF790">
            <v>8</v>
          </cell>
          <cell r="AG790">
            <v>8</v>
          </cell>
          <cell r="AH790">
            <v>8</v>
          </cell>
          <cell r="AI790">
            <v>8</v>
          </cell>
          <cell r="AJ790">
            <v>8</v>
          </cell>
          <cell r="AK790">
            <v>29</v>
          </cell>
          <cell r="AL790">
            <v>0</v>
          </cell>
          <cell r="AM790">
            <v>1</v>
          </cell>
          <cell r="AN790">
            <v>0</v>
          </cell>
          <cell r="AO790">
            <v>0</v>
          </cell>
          <cell r="AP790">
            <v>0</v>
          </cell>
          <cell r="AQ790">
            <v>0</v>
          </cell>
          <cell r="AR790">
            <v>0</v>
          </cell>
          <cell r="AS790">
            <v>0</v>
          </cell>
          <cell r="AT790">
            <v>0</v>
          </cell>
          <cell r="AU790">
            <v>29</v>
          </cell>
          <cell r="AV790" t="e">
            <v>#REF!</v>
          </cell>
          <cell r="AW790">
            <v>0</v>
          </cell>
          <cell r="BZ790">
            <v>0</v>
          </cell>
          <cell r="CA790">
            <v>0</v>
          </cell>
          <cell r="CE790">
            <v>0</v>
          </cell>
          <cell r="CF790">
            <v>29</v>
          </cell>
          <cell r="CG790" t="b">
            <v>1</v>
          </cell>
          <cell r="CH790">
            <v>0</v>
          </cell>
          <cell r="CI790">
            <v>232</v>
          </cell>
          <cell r="CJ790">
            <v>0</v>
          </cell>
          <cell r="CK790" t="str">
            <v>HTQ HỒ CHÍ MINH</v>
          </cell>
          <cell r="CM790">
            <v>0</v>
          </cell>
          <cell r="CN790">
            <v>0</v>
          </cell>
          <cell r="CO790">
            <v>232</v>
          </cell>
          <cell r="CP790">
            <v>0</v>
          </cell>
        </row>
        <row r="791">
          <cell r="F791" t="str">
            <v>OT</v>
          </cell>
          <cell r="AT791">
            <v>0</v>
          </cell>
          <cell r="AV791" t="e">
            <v>#REF!</v>
          </cell>
          <cell r="AW791">
            <v>0</v>
          </cell>
          <cell r="CK791" t="e">
            <v>#N/A</v>
          </cell>
        </row>
        <row r="792">
          <cell r="B792" t="str">
            <v>EQQ102398</v>
          </cell>
          <cell r="C792" t="str">
            <v>VŨ THỊ KIM HOA</v>
          </cell>
          <cell r="D792" t="str">
            <v>Partime</v>
          </cell>
          <cell r="E792" t="str">
            <v>NHÂN VIÊN PHỤC VỤ</v>
          </cell>
          <cell r="F792" t="str">
            <v>Giờ LV</v>
          </cell>
          <cell r="G792">
            <v>8</v>
          </cell>
          <cell r="H792">
            <v>8</v>
          </cell>
          <cell r="I792">
            <v>8</v>
          </cell>
          <cell r="J792">
            <v>0</v>
          </cell>
          <cell r="K792">
            <v>0</v>
          </cell>
          <cell r="L792">
            <v>8</v>
          </cell>
          <cell r="M792">
            <v>8</v>
          </cell>
          <cell r="N792" t="str">
            <v>off</v>
          </cell>
          <cell r="O792">
            <v>8</v>
          </cell>
          <cell r="P792" t="str">
            <v>off</v>
          </cell>
          <cell r="Q792" t="str">
            <v>off</v>
          </cell>
          <cell r="R792" t="str">
            <v>off</v>
          </cell>
          <cell r="S792">
            <v>0</v>
          </cell>
          <cell r="T792">
            <v>0</v>
          </cell>
          <cell r="U792">
            <v>0</v>
          </cell>
          <cell r="V792">
            <v>0</v>
          </cell>
          <cell r="W792">
            <v>0</v>
          </cell>
          <cell r="X792">
            <v>8</v>
          </cell>
          <cell r="Y792">
            <v>8</v>
          </cell>
          <cell r="Z792">
            <v>8</v>
          </cell>
          <cell r="AA792">
            <v>0</v>
          </cell>
          <cell r="AB792">
            <v>8</v>
          </cell>
          <cell r="AC792" t="str">
            <v xml:space="preserve">nghĩ Việc </v>
          </cell>
          <cell r="AK792">
            <v>10</v>
          </cell>
          <cell r="AL792">
            <v>0</v>
          </cell>
          <cell r="AM792">
            <v>4</v>
          </cell>
          <cell r="AN792">
            <v>0</v>
          </cell>
          <cell r="AO792">
            <v>0</v>
          </cell>
          <cell r="AP792">
            <v>0</v>
          </cell>
          <cell r="AQ792">
            <v>0</v>
          </cell>
          <cell r="AR792">
            <v>0</v>
          </cell>
          <cell r="AS792">
            <v>0</v>
          </cell>
          <cell r="AT792">
            <v>0</v>
          </cell>
          <cell r="AU792">
            <v>10</v>
          </cell>
          <cell r="AV792" t="e">
            <v>#REF!</v>
          </cell>
          <cell r="AW792">
            <v>0</v>
          </cell>
          <cell r="BZ792">
            <v>0</v>
          </cell>
          <cell r="CA792">
            <v>0</v>
          </cell>
          <cell r="CE792">
            <v>0</v>
          </cell>
          <cell r="CF792">
            <v>10</v>
          </cell>
          <cell r="CG792" t="b">
            <v>1</v>
          </cell>
          <cell r="CH792">
            <v>0</v>
          </cell>
          <cell r="CI792">
            <v>80</v>
          </cell>
          <cell r="CJ792">
            <v>0</v>
          </cell>
          <cell r="CK792" t="str">
            <v>HTQ HỒ CHÍ MINH</v>
          </cell>
          <cell r="CM792">
            <v>0</v>
          </cell>
          <cell r="CN792">
            <v>0</v>
          </cell>
          <cell r="CO792">
            <v>80</v>
          </cell>
          <cell r="CP792">
            <v>0</v>
          </cell>
        </row>
        <row r="793">
          <cell r="F793" t="str">
            <v>OT</v>
          </cell>
          <cell r="AT793">
            <v>0</v>
          </cell>
          <cell r="AV793" t="e">
            <v>#REF!</v>
          </cell>
          <cell r="AW793">
            <v>0</v>
          </cell>
          <cell r="CK793" t="e">
            <v>#N/A</v>
          </cell>
        </row>
        <row r="794">
          <cell r="B794" t="str">
            <v>EQQ102408</v>
          </cell>
          <cell r="C794" t="str">
            <v>NGUYỄN HỒ HẢI QUANG</v>
          </cell>
          <cell r="D794" t="str">
            <v>Partime</v>
          </cell>
          <cell r="E794" t="str">
            <v>NHÂN VIÊN PHỤC VỤ</v>
          </cell>
          <cell r="F794" t="str">
            <v>Giờ LV</v>
          </cell>
          <cell r="G794">
            <v>8</v>
          </cell>
          <cell r="H794">
            <v>8</v>
          </cell>
          <cell r="I794" t="str">
            <v>off</v>
          </cell>
          <cell r="J794">
            <v>8</v>
          </cell>
          <cell r="K794">
            <v>8</v>
          </cell>
          <cell r="L794">
            <v>8</v>
          </cell>
          <cell r="M794">
            <v>8</v>
          </cell>
          <cell r="N794">
            <v>8</v>
          </cell>
          <cell r="O794">
            <v>8</v>
          </cell>
          <cell r="P794">
            <v>8</v>
          </cell>
          <cell r="Q794">
            <v>8</v>
          </cell>
          <cell r="R794" t="str">
            <v>off</v>
          </cell>
          <cell r="S794">
            <v>8</v>
          </cell>
          <cell r="T794">
            <v>8</v>
          </cell>
          <cell r="U794">
            <v>8</v>
          </cell>
          <cell r="V794">
            <v>8</v>
          </cell>
          <cell r="W794">
            <v>8</v>
          </cell>
          <cell r="X794">
            <v>8</v>
          </cell>
          <cell r="Y794" t="str">
            <v>off</v>
          </cell>
          <cell r="Z794">
            <v>8</v>
          </cell>
          <cell r="AA794">
            <v>8</v>
          </cell>
          <cell r="AB794">
            <v>8</v>
          </cell>
          <cell r="AC794">
            <v>8</v>
          </cell>
          <cell r="AD794">
            <v>11</v>
          </cell>
          <cell r="AE794" t="str">
            <v>off</v>
          </cell>
          <cell r="AF794">
            <v>8</v>
          </cell>
          <cell r="AG794">
            <v>10</v>
          </cell>
          <cell r="AH794">
            <v>8</v>
          </cell>
          <cell r="AI794">
            <v>8</v>
          </cell>
          <cell r="AJ794">
            <v>8</v>
          </cell>
          <cell r="AK794">
            <v>26.625</v>
          </cell>
          <cell r="AL794">
            <v>0</v>
          </cell>
          <cell r="AM794">
            <v>4</v>
          </cell>
          <cell r="AN794">
            <v>0</v>
          </cell>
          <cell r="AO794">
            <v>0</v>
          </cell>
          <cell r="AP794">
            <v>0</v>
          </cell>
          <cell r="AQ794">
            <v>0</v>
          </cell>
          <cell r="AR794">
            <v>0</v>
          </cell>
          <cell r="AS794">
            <v>0</v>
          </cell>
          <cell r="AT794">
            <v>0</v>
          </cell>
          <cell r="AU794">
            <v>26.625</v>
          </cell>
          <cell r="AV794" t="e">
            <v>#REF!</v>
          </cell>
          <cell r="AW794">
            <v>0</v>
          </cell>
          <cell r="BZ794">
            <v>0</v>
          </cell>
          <cell r="CA794">
            <v>0</v>
          </cell>
          <cell r="CE794">
            <v>0</v>
          </cell>
          <cell r="CF794">
            <v>26.625</v>
          </cell>
          <cell r="CG794" t="b">
            <v>1</v>
          </cell>
          <cell r="CH794">
            <v>0</v>
          </cell>
          <cell r="CI794">
            <v>213</v>
          </cell>
          <cell r="CJ794">
            <v>0</v>
          </cell>
          <cell r="CK794" t="str">
            <v>HTQ HỒ CHÍ MINH</v>
          </cell>
          <cell r="CM794">
            <v>0</v>
          </cell>
          <cell r="CN794">
            <v>0</v>
          </cell>
          <cell r="CO794">
            <v>213</v>
          </cell>
          <cell r="CP794">
            <v>0</v>
          </cell>
        </row>
        <row r="795">
          <cell r="F795" t="str">
            <v>OT</v>
          </cell>
          <cell r="AT795">
            <v>0</v>
          </cell>
          <cell r="AV795" t="e">
            <v>#REF!</v>
          </cell>
          <cell r="AW795">
            <v>0</v>
          </cell>
          <cell r="CK795" t="e">
            <v>#N/A</v>
          </cell>
        </row>
        <row r="796">
          <cell r="B796" t="str">
            <v>EQQ102615</v>
          </cell>
          <cell r="C796" t="str">
            <v>BÙI NGUYỄN MINH VŨ</v>
          </cell>
          <cell r="D796" t="str">
            <v>Partime</v>
          </cell>
          <cell r="E796" t="str">
            <v>NHÂN VIÊN PHỤC VỤ</v>
          </cell>
          <cell r="F796" t="str">
            <v>Giờ LV</v>
          </cell>
          <cell r="G796">
            <v>8</v>
          </cell>
          <cell r="H796">
            <v>8</v>
          </cell>
          <cell r="I796">
            <v>8</v>
          </cell>
          <cell r="J796">
            <v>8</v>
          </cell>
          <cell r="K796">
            <v>12</v>
          </cell>
          <cell r="L796" t="str">
            <v>off</v>
          </cell>
          <cell r="M796">
            <v>8</v>
          </cell>
          <cell r="N796">
            <v>8</v>
          </cell>
          <cell r="O796">
            <v>8</v>
          </cell>
          <cell r="P796">
            <v>8</v>
          </cell>
          <cell r="Q796">
            <v>8</v>
          </cell>
          <cell r="R796">
            <v>8</v>
          </cell>
          <cell r="S796" t="str">
            <v>off</v>
          </cell>
          <cell r="T796">
            <v>8</v>
          </cell>
          <cell r="U796">
            <v>8</v>
          </cell>
          <cell r="V796">
            <v>8</v>
          </cell>
          <cell r="W796">
            <v>6</v>
          </cell>
          <cell r="X796">
            <v>8</v>
          </cell>
          <cell r="Y796">
            <v>8</v>
          </cell>
          <cell r="Z796" t="str">
            <v>off</v>
          </cell>
          <cell r="AA796">
            <v>8</v>
          </cell>
          <cell r="AB796">
            <v>8</v>
          </cell>
          <cell r="AC796">
            <v>7</v>
          </cell>
          <cell r="AD796">
            <v>8</v>
          </cell>
          <cell r="AE796">
            <v>8</v>
          </cell>
          <cell r="AF796">
            <v>8</v>
          </cell>
          <cell r="AG796" t="str">
            <v>off</v>
          </cell>
          <cell r="AH796">
            <v>8</v>
          </cell>
          <cell r="AI796">
            <v>8</v>
          </cell>
          <cell r="AJ796">
            <v>8</v>
          </cell>
          <cell r="AK796">
            <v>26.125</v>
          </cell>
          <cell r="AL796">
            <v>0</v>
          </cell>
          <cell r="AM796">
            <v>4</v>
          </cell>
          <cell r="AN796">
            <v>0</v>
          </cell>
          <cell r="AO796">
            <v>0</v>
          </cell>
          <cell r="AP796">
            <v>0</v>
          </cell>
          <cell r="AQ796">
            <v>0</v>
          </cell>
          <cell r="AR796">
            <v>0</v>
          </cell>
          <cell r="AS796">
            <v>0</v>
          </cell>
          <cell r="AT796">
            <v>0</v>
          </cell>
          <cell r="AU796">
            <v>26.125</v>
          </cell>
          <cell r="AV796" t="e">
            <v>#REF!</v>
          </cell>
          <cell r="AW796">
            <v>0</v>
          </cell>
          <cell r="BZ796">
            <v>0</v>
          </cell>
          <cell r="CA796">
            <v>0</v>
          </cell>
          <cell r="CE796">
            <v>0</v>
          </cell>
          <cell r="CF796">
            <v>26.125</v>
          </cell>
          <cell r="CG796" t="b">
            <v>1</v>
          </cell>
          <cell r="CH796">
            <v>0</v>
          </cell>
          <cell r="CI796">
            <v>209</v>
          </cell>
          <cell r="CJ796">
            <v>0</v>
          </cell>
          <cell r="CK796" t="str">
            <v>HTQ HỒ CHÍ MINH</v>
          </cell>
          <cell r="CM796">
            <v>0</v>
          </cell>
          <cell r="CN796">
            <v>0</v>
          </cell>
          <cell r="CO796">
            <v>209</v>
          </cell>
          <cell r="CP796">
            <v>0</v>
          </cell>
        </row>
        <row r="797">
          <cell r="F797" t="str">
            <v>OT</v>
          </cell>
          <cell r="AT797">
            <v>0</v>
          </cell>
          <cell r="AV797" t="e">
            <v>#REF!</v>
          </cell>
          <cell r="AW797">
            <v>0</v>
          </cell>
          <cell r="CK797" t="e">
            <v>#N/A</v>
          </cell>
        </row>
        <row r="798">
          <cell r="B798" t="str">
            <v>EQQ102616</v>
          </cell>
          <cell r="C798" t="str">
            <v>NGUYỄN THỊ NGỌC HÂN</v>
          </cell>
          <cell r="D798" t="str">
            <v>Partime</v>
          </cell>
          <cell r="E798" t="str">
            <v>NHÂN VIÊN PHỤC VỤ</v>
          </cell>
          <cell r="F798" t="str">
            <v>Giờ LV</v>
          </cell>
          <cell r="G798">
            <v>8</v>
          </cell>
          <cell r="H798">
            <v>8</v>
          </cell>
          <cell r="I798">
            <v>8</v>
          </cell>
          <cell r="J798">
            <v>8</v>
          </cell>
          <cell r="K798">
            <v>8</v>
          </cell>
          <cell r="L798">
            <v>8</v>
          </cell>
          <cell r="M798">
            <v>8</v>
          </cell>
          <cell r="N798">
            <v>8</v>
          </cell>
          <cell r="O798">
            <v>8</v>
          </cell>
          <cell r="P798">
            <v>8</v>
          </cell>
          <cell r="Q798">
            <v>8</v>
          </cell>
          <cell r="R798">
            <v>8</v>
          </cell>
          <cell r="S798">
            <v>8</v>
          </cell>
          <cell r="T798" t="str">
            <v>off</v>
          </cell>
          <cell r="U798">
            <v>8</v>
          </cell>
          <cell r="V798">
            <v>8</v>
          </cell>
          <cell r="W798">
            <v>8</v>
          </cell>
          <cell r="X798">
            <v>8</v>
          </cell>
          <cell r="Y798" t="str">
            <v>off</v>
          </cell>
          <cell r="Z798">
            <v>8</v>
          </cell>
          <cell r="AA798">
            <v>6</v>
          </cell>
          <cell r="AB798">
            <v>12</v>
          </cell>
          <cell r="AD798" t="str">
            <v>off</v>
          </cell>
          <cell r="AE798">
            <v>8</v>
          </cell>
          <cell r="AF798" t="str">
            <v>off</v>
          </cell>
          <cell r="AG798">
            <v>6</v>
          </cell>
          <cell r="AH798">
            <v>0</v>
          </cell>
          <cell r="AI798">
            <v>8</v>
          </cell>
          <cell r="AJ798">
            <v>8</v>
          </cell>
          <cell r="AK798">
            <v>24</v>
          </cell>
          <cell r="AL798">
            <v>0</v>
          </cell>
          <cell r="AM798">
            <v>4</v>
          </cell>
          <cell r="AN798">
            <v>0</v>
          </cell>
          <cell r="AO798">
            <v>0</v>
          </cell>
          <cell r="AP798">
            <v>0</v>
          </cell>
          <cell r="AQ798">
            <v>0</v>
          </cell>
          <cell r="AR798">
            <v>0</v>
          </cell>
          <cell r="AS798">
            <v>0</v>
          </cell>
          <cell r="AT798">
            <v>0</v>
          </cell>
          <cell r="AU798">
            <v>24</v>
          </cell>
          <cell r="AV798" t="e">
            <v>#REF!</v>
          </cell>
          <cell r="AW798">
            <v>0</v>
          </cell>
          <cell r="BZ798">
            <v>0</v>
          </cell>
          <cell r="CA798">
            <v>0</v>
          </cell>
          <cell r="CE798">
            <v>0</v>
          </cell>
          <cell r="CF798">
            <v>24</v>
          </cell>
          <cell r="CG798" t="b">
            <v>1</v>
          </cell>
          <cell r="CH798">
            <v>0</v>
          </cell>
          <cell r="CI798">
            <v>192</v>
          </cell>
          <cell r="CJ798">
            <v>0</v>
          </cell>
          <cell r="CK798" t="str">
            <v>HTQ HỒ CHÍ MINH</v>
          </cell>
          <cell r="CM798">
            <v>0</v>
          </cell>
          <cell r="CN798">
            <v>0</v>
          </cell>
          <cell r="CO798">
            <v>192</v>
          </cell>
          <cell r="CP798">
            <v>0</v>
          </cell>
        </row>
        <row r="799">
          <cell r="F799" t="str">
            <v>OT</v>
          </cell>
          <cell r="AT799">
            <v>0</v>
          </cell>
          <cell r="AV799" t="e">
            <v>#REF!</v>
          </cell>
          <cell r="AW799">
            <v>0</v>
          </cell>
          <cell r="CK799" t="e">
            <v>#N/A</v>
          </cell>
        </row>
        <row r="800">
          <cell r="B800" t="str">
            <v>EQQ102669</v>
          </cell>
          <cell r="C800" t="str">
            <v>NGUYỄN PHƯƠNG QUỲNH</v>
          </cell>
          <cell r="D800" t="str">
            <v>Fulltime</v>
          </cell>
          <cell r="E800" t="str">
            <v>NHÂN VIÊN LỄ TÂN</v>
          </cell>
          <cell r="F800" t="str">
            <v>Giờ LV</v>
          </cell>
          <cell r="G800">
            <v>8</v>
          </cell>
          <cell r="H800">
            <v>8</v>
          </cell>
          <cell r="I800">
            <v>8</v>
          </cell>
          <cell r="J800">
            <v>8</v>
          </cell>
          <cell r="K800" t="str">
            <v>off</v>
          </cell>
          <cell r="L800">
            <v>8</v>
          </cell>
          <cell r="M800" t="str">
            <v>off</v>
          </cell>
          <cell r="N800">
            <v>8</v>
          </cell>
          <cell r="O800">
            <v>8</v>
          </cell>
          <cell r="P800">
            <v>8</v>
          </cell>
          <cell r="Q800" t="str">
            <v>off</v>
          </cell>
          <cell r="R800">
            <v>8</v>
          </cell>
          <cell r="S800">
            <v>8</v>
          </cell>
          <cell r="T800">
            <v>8</v>
          </cell>
          <cell r="U800">
            <v>8</v>
          </cell>
          <cell r="V800" t="str">
            <v>off</v>
          </cell>
          <cell r="W800">
            <v>8</v>
          </cell>
          <cell r="X800">
            <v>8</v>
          </cell>
          <cell r="Y800">
            <v>8</v>
          </cell>
          <cell r="Z800">
            <v>8</v>
          </cell>
          <cell r="AA800">
            <v>8</v>
          </cell>
          <cell r="AB800">
            <v>8</v>
          </cell>
          <cell r="AC800">
            <v>8</v>
          </cell>
          <cell r="AD800">
            <v>8</v>
          </cell>
          <cell r="AE800">
            <v>8</v>
          </cell>
          <cell r="AF800">
            <v>8</v>
          </cell>
          <cell r="AG800">
            <v>8</v>
          </cell>
          <cell r="AH800">
            <v>8</v>
          </cell>
          <cell r="AI800">
            <v>8</v>
          </cell>
          <cell r="AJ800">
            <v>8</v>
          </cell>
          <cell r="AK800">
            <v>26</v>
          </cell>
          <cell r="AL800">
            <v>0</v>
          </cell>
          <cell r="AM800">
            <v>4</v>
          </cell>
          <cell r="AN800">
            <v>0</v>
          </cell>
          <cell r="AO800">
            <v>0</v>
          </cell>
          <cell r="AP800">
            <v>0</v>
          </cell>
          <cell r="AQ800">
            <v>0</v>
          </cell>
          <cell r="AR800">
            <v>0</v>
          </cell>
          <cell r="AS800">
            <v>0</v>
          </cell>
          <cell r="AT800">
            <v>0</v>
          </cell>
          <cell r="AU800">
            <v>26</v>
          </cell>
          <cell r="AV800" t="e">
            <v>#REF!</v>
          </cell>
          <cell r="AW800">
            <v>0</v>
          </cell>
          <cell r="BZ800">
            <v>26</v>
          </cell>
          <cell r="CA800">
            <v>0</v>
          </cell>
          <cell r="CE800">
            <v>0</v>
          </cell>
          <cell r="CF800">
            <v>26</v>
          </cell>
          <cell r="CG800" t="b">
            <v>1</v>
          </cell>
          <cell r="CH800">
            <v>26</v>
          </cell>
          <cell r="CI800">
            <v>0</v>
          </cell>
          <cell r="CJ800">
            <v>0</v>
          </cell>
          <cell r="CK800" t="str">
            <v>HTQ HỒ CHÍ MINH</v>
          </cell>
          <cell r="CM800">
            <v>26</v>
          </cell>
          <cell r="CN800">
            <v>0</v>
          </cell>
          <cell r="CO800">
            <v>0</v>
          </cell>
          <cell r="CP800">
            <v>0</v>
          </cell>
        </row>
        <row r="801">
          <cell r="F801" t="str">
            <v>OT</v>
          </cell>
          <cell r="AT801">
            <v>0</v>
          </cell>
          <cell r="AV801" t="e">
            <v>#REF!</v>
          </cell>
          <cell r="AW801">
            <v>0</v>
          </cell>
          <cell r="CK801" t="e">
            <v>#N/A</v>
          </cell>
        </row>
        <row r="802">
          <cell r="B802" t="str">
            <v>EQQ102671</v>
          </cell>
          <cell r="C802" t="str">
            <v>NGUYỄN THỊ KIM THOA</v>
          </cell>
          <cell r="D802" t="str">
            <v>Partime</v>
          </cell>
          <cell r="E802" t="str">
            <v>NHÂN VIÊN THU NGÂN</v>
          </cell>
          <cell r="F802" t="str">
            <v>Giờ LV</v>
          </cell>
          <cell r="G802">
            <v>6</v>
          </cell>
          <cell r="H802" t="str">
            <v>off</v>
          </cell>
          <cell r="I802">
            <v>8</v>
          </cell>
          <cell r="J802">
            <v>8</v>
          </cell>
          <cell r="K802">
            <v>6</v>
          </cell>
          <cell r="L802">
            <v>6</v>
          </cell>
          <cell r="M802">
            <v>6</v>
          </cell>
          <cell r="N802">
            <v>6</v>
          </cell>
          <cell r="O802">
            <v>6</v>
          </cell>
          <cell r="P802">
            <v>6</v>
          </cell>
          <cell r="Q802" t="str">
            <v>off</v>
          </cell>
          <cell r="R802">
            <v>8</v>
          </cell>
          <cell r="S802">
            <v>6</v>
          </cell>
          <cell r="T802">
            <v>8</v>
          </cell>
          <cell r="U802" t="str">
            <v>off</v>
          </cell>
          <cell r="V802">
            <v>6</v>
          </cell>
          <cell r="W802">
            <v>6</v>
          </cell>
          <cell r="X802">
            <v>6</v>
          </cell>
          <cell r="Y802">
            <v>6</v>
          </cell>
          <cell r="Z802">
            <v>6</v>
          </cell>
          <cell r="AA802">
            <v>6</v>
          </cell>
          <cell r="AB802">
            <v>6</v>
          </cell>
          <cell r="AC802">
            <v>6</v>
          </cell>
          <cell r="AD802">
            <v>6</v>
          </cell>
          <cell r="AE802" t="str">
            <v>off</v>
          </cell>
          <cell r="AF802">
            <v>0</v>
          </cell>
          <cell r="AG802">
            <v>6</v>
          </cell>
          <cell r="AH802">
            <v>6</v>
          </cell>
          <cell r="AI802">
            <v>6</v>
          </cell>
          <cell r="AJ802">
            <v>6</v>
          </cell>
          <cell r="AK802">
            <v>19.75</v>
          </cell>
          <cell r="AL802">
            <v>0</v>
          </cell>
          <cell r="AM802">
            <v>4</v>
          </cell>
          <cell r="AN802">
            <v>0</v>
          </cell>
          <cell r="AO802">
            <v>0</v>
          </cell>
          <cell r="AP802">
            <v>0</v>
          </cell>
          <cell r="AQ802">
            <v>0</v>
          </cell>
          <cell r="AR802">
            <v>0</v>
          </cell>
          <cell r="AS802">
            <v>0</v>
          </cell>
          <cell r="AT802">
            <v>0</v>
          </cell>
          <cell r="AU802">
            <v>19.75</v>
          </cell>
          <cell r="AV802" t="e">
            <v>#REF!</v>
          </cell>
          <cell r="AW802">
            <v>0</v>
          </cell>
          <cell r="BZ802">
            <v>0</v>
          </cell>
          <cell r="CA802">
            <v>0</v>
          </cell>
          <cell r="CE802">
            <v>0</v>
          </cell>
          <cell r="CF802">
            <v>19.75</v>
          </cell>
          <cell r="CG802" t="b">
            <v>1</v>
          </cell>
          <cell r="CH802">
            <v>0</v>
          </cell>
          <cell r="CI802">
            <v>158</v>
          </cell>
          <cell r="CJ802">
            <v>0</v>
          </cell>
          <cell r="CK802" t="str">
            <v>HTQ HỒ CHÍ MINH</v>
          </cell>
          <cell r="CM802">
            <v>0</v>
          </cell>
          <cell r="CN802">
            <v>0</v>
          </cell>
          <cell r="CO802">
            <v>158</v>
          </cell>
          <cell r="CP802">
            <v>0</v>
          </cell>
        </row>
        <row r="803">
          <cell r="F803" t="str">
            <v>OT</v>
          </cell>
          <cell r="AT803">
            <v>0</v>
          </cell>
          <cell r="AV803" t="e">
            <v>#REF!</v>
          </cell>
          <cell r="AW803">
            <v>0</v>
          </cell>
          <cell r="CK803" t="e">
            <v>#N/A</v>
          </cell>
        </row>
        <row r="804">
          <cell r="B804" t="str">
            <v>EQQ102786</v>
          </cell>
          <cell r="C804" t="str">
            <v>TÔ ANH TÀI</v>
          </cell>
          <cell r="D804" t="str">
            <v>Partime</v>
          </cell>
          <cell r="E804" t="str">
            <v>NHÂN VIÊN PHỤC VỤ</v>
          </cell>
          <cell r="F804" t="str">
            <v>Giờ LV</v>
          </cell>
          <cell r="G804">
            <v>8</v>
          </cell>
          <cell r="H804">
            <v>8</v>
          </cell>
          <cell r="I804" t="str">
            <v>off</v>
          </cell>
          <cell r="J804">
            <v>8</v>
          </cell>
          <cell r="K804">
            <v>8</v>
          </cell>
          <cell r="L804">
            <v>8</v>
          </cell>
          <cell r="M804" t="str">
            <v>off</v>
          </cell>
          <cell r="N804">
            <v>8</v>
          </cell>
          <cell r="O804">
            <v>8</v>
          </cell>
          <cell r="P804">
            <v>8</v>
          </cell>
          <cell r="Q804">
            <v>8</v>
          </cell>
          <cell r="R804">
            <v>8</v>
          </cell>
          <cell r="S804" t="str">
            <v>off</v>
          </cell>
          <cell r="T804">
            <v>8</v>
          </cell>
          <cell r="U804">
            <v>8</v>
          </cell>
          <cell r="V804">
            <v>8</v>
          </cell>
          <cell r="W804">
            <v>8</v>
          </cell>
          <cell r="X804">
            <v>8</v>
          </cell>
          <cell r="Y804">
            <v>8</v>
          </cell>
          <cell r="Z804" t="str">
            <v>off</v>
          </cell>
          <cell r="AA804">
            <v>8</v>
          </cell>
          <cell r="AB804">
            <v>8</v>
          </cell>
          <cell r="AC804">
            <v>8</v>
          </cell>
          <cell r="AD804">
            <v>8</v>
          </cell>
          <cell r="AE804">
            <v>8</v>
          </cell>
          <cell r="AF804">
            <v>8</v>
          </cell>
          <cell r="AG804">
            <v>8</v>
          </cell>
          <cell r="AH804">
            <v>8</v>
          </cell>
          <cell r="AI804">
            <v>8</v>
          </cell>
          <cell r="AJ804">
            <v>8</v>
          </cell>
          <cell r="AK804">
            <v>26</v>
          </cell>
          <cell r="AL804">
            <v>0</v>
          </cell>
          <cell r="AM804">
            <v>4</v>
          </cell>
          <cell r="AN804">
            <v>0</v>
          </cell>
          <cell r="AO804">
            <v>0</v>
          </cell>
          <cell r="AP804">
            <v>0</v>
          </cell>
          <cell r="AQ804">
            <v>0</v>
          </cell>
          <cell r="AR804">
            <v>0</v>
          </cell>
          <cell r="AS804">
            <v>0</v>
          </cell>
          <cell r="AT804">
            <v>0</v>
          </cell>
          <cell r="AU804">
            <v>26</v>
          </cell>
          <cell r="AV804" t="e">
            <v>#REF!</v>
          </cell>
          <cell r="AW804">
            <v>0</v>
          </cell>
          <cell r="BZ804">
            <v>0</v>
          </cell>
          <cell r="CA804">
            <v>0</v>
          </cell>
          <cell r="CE804">
            <v>0</v>
          </cell>
          <cell r="CF804">
            <v>26</v>
          </cell>
          <cell r="CG804" t="b">
            <v>1</v>
          </cell>
          <cell r="CH804">
            <v>0</v>
          </cell>
          <cell r="CI804">
            <v>208</v>
          </cell>
          <cell r="CJ804">
            <v>0</v>
          </cell>
          <cell r="CK804" t="str">
            <v>HTQ HỒ CHÍ MINH</v>
          </cell>
          <cell r="CM804">
            <v>0</v>
          </cell>
          <cell r="CN804">
            <v>0</v>
          </cell>
          <cell r="CO804">
            <v>208</v>
          </cell>
          <cell r="CP804">
            <v>0</v>
          </cell>
        </row>
        <row r="805">
          <cell r="F805" t="str">
            <v>OT</v>
          </cell>
          <cell r="AT805">
            <v>0</v>
          </cell>
          <cell r="AV805" t="e">
            <v>#REF!</v>
          </cell>
          <cell r="AW805">
            <v>0</v>
          </cell>
          <cell r="CK805" t="e">
            <v>#N/A</v>
          </cell>
        </row>
        <row r="806">
          <cell r="B806" t="str">
            <v>EQQ102823</v>
          </cell>
          <cell r="C806" t="str">
            <v>BÙI NGỌC HOÀI DIỄM</v>
          </cell>
          <cell r="D806" t="str">
            <v>Partime</v>
          </cell>
          <cell r="E806" t="str">
            <v>NHÂN VIÊN PHỤC VỤ</v>
          </cell>
          <cell r="F806" t="str">
            <v>Giờ LV</v>
          </cell>
          <cell r="G806">
            <v>5</v>
          </cell>
          <cell r="H806" t="str">
            <v>off</v>
          </cell>
          <cell r="I806">
            <v>5</v>
          </cell>
          <cell r="J806">
            <v>5</v>
          </cell>
          <cell r="K806">
            <v>5</v>
          </cell>
          <cell r="L806">
            <v>5</v>
          </cell>
          <cell r="M806">
            <v>6</v>
          </cell>
          <cell r="N806" t="str">
            <v>off</v>
          </cell>
          <cell r="O806">
            <v>5</v>
          </cell>
          <cell r="P806">
            <v>5</v>
          </cell>
          <cell r="Q806">
            <v>5</v>
          </cell>
          <cell r="R806">
            <v>5</v>
          </cell>
          <cell r="S806">
            <v>5</v>
          </cell>
          <cell r="T806">
            <v>5</v>
          </cell>
          <cell r="U806">
            <v>5</v>
          </cell>
          <cell r="V806">
            <v>5</v>
          </cell>
          <cell r="W806">
            <v>5</v>
          </cell>
          <cell r="X806">
            <v>4</v>
          </cell>
          <cell r="Y806">
            <v>5</v>
          </cell>
          <cell r="Z806">
            <v>5</v>
          </cell>
          <cell r="AA806">
            <v>5</v>
          </cell>
          <cell r="AB806">
            <v>5</v>
          </cell>
          <cell r="AC806">
            <v>5</v>
          </cell>
          <cell r="AD806">
            <v>5</v>
          </cell>
          <cell r="AE806">
            <v>5</v>
          </cell>
          <cell r="AF806" t="str">
            <v>off</v>
          </cell>
          <cell r="AG806">
            <v>5</v>
          </cell>
          <cell r="AH806">
            <v>5</v>
          </cell>
          <cell r="AI806">
            <v>8</v>
          </cell>
          <cell r="AJ806">
            <v>8</v>
          </cell>
          <cell r="AK806">
            <v>17.625</v>
          </cell>
          <cell r="AL806">
            <v>0</v>
          </cell>
          <cell r="AM806">
            <v>3</v>
          </cell>
          <cell r="AN806">
            <v>0</v>
          </cell>
          <cell r="AO806">
            <v>0</v>
          </cell>
          <cell r="AP806">
            <v>0</v>
          </cell>
          <cell r="AQ806">
            <v>0</v>
          </cell>
          <cell r="AR806">
            <v>0</v>
          </cell>
          <cell r="AS806">
            <v>0</v>
          </cell>
          <cell r="AT806">
            <v>0</v>
          </cell>
          <cell r="AU806">
            <v>17.625</v>
          </cell>
          <cell r="AV806" t="e">
            <v>#REF!</v>
          </cell>
          <cell r="AW806">
            <v>0</v>
          </cell>
          <cell r="BZ806">
            <v>0</v>
          </cell>
          <cell r="CA806">
            <v>0</v>
          </cell>
          <cell r="CE806">
            <v>0</v>
          </cell>
          <cell r="CF806">
            <v>17.625</v>
          </cell>
          <cell r="CG806" t="b">
            <v>1</v>
          </cell>
          <cell r="CH806">
            <v>0</v>
          </cell>
          <cell r="CI806">
            <v>141</v>
          </cell>
          <cell r="CJ806">
            <v>0</v>
          </cell>
          <cell r="CK806" t="str">
            <v>HTQ HỒ CHÍ MINH</v>
          </cell>
          <cell r="CM806">
            <v>0</v>
          </cell>
          <cell r="CN806">
            <v>0</v>
          </cell>
          <cell r="CO806">
            <v>141</v>
          </cell>
          <cell r="CP806">
            <v>0</v>
          </cell>
        </row>
        <row r="807">
          <cell r="F807" t="str">
            <v>OT</v>
          </cell>
          <cell r="AT807">
            <v>0</v>
          </cell>
          <cell r="AV807" t="e">
            <v>#REF!</v>
          </cell>
          <cell r="AW807">
            <v>0</v>
          </cell>
          <cell r="CK807" t="e">
            <v>#N/A</v>
          </cell>
        </row>
        <row r="808">
          <cell r="B808" t="str">
            <v>EQQ102844</v>
          </cell>
          <cell r="C808" t="str">
            <v>TRƯƠNG TIỂU OANH</v>
          </cell>
          <cell r="D808" t="str">
            <v>Partime</v>
          </cell>
          <cell r="E808" t="str">
            <v>NHÂN VIÊN PHỤC VỤ</v>
          </cell>
          <cell r="F808" t="str">
            <v>Giờ LV</v>
          </cell>
          <cell r="G808" t="str">
            <v>off</v>
          </cell>
          <cell r="H808" t="str">
            <v>off</v>
          </cell>
          <cell r="I808">
            <v>8</v>
          </cell>
          <cell r="J808">
            <v>8</v>
          </cell>
          <cell r="K808" t="str">
            <v>off</v>
          </cell>
          <cell r="L808" t="str">
            <v>off</v>
          </cell>
          <cell r="M808">
            <v>0</v>
          </cell>
          <cell r="N808">
            <v>0</v>
          </cell>
          <cell r="O808">
            <v>8</v>
          </cell>
          <cell r="P808">
            <v>8</v>
          </cell>
          <cell r="Q808">
            <v>8</v>
          </cell>
          <cell r="R808">
            <v>8</v>
          </cell>
          <cell r="S808">
            <v>8</v>
          </cell>
          <cell r="T808">
            <v>0</v>
          </cell>
          <cell r="U808">
            <v>0</v>
          </cell>
          <cell r="V808">
            <v>0</v>
          </cell>
          <cell r="W808">
            <v>0</v>
          </cell>
          <cell r="X808">
            <v>0</v>
          </cell>
          <cell r="Y808">
            <v>0</v>
          </cell>
          <cell r="Z808">
            <v>0</v>
          </cell>
          <cell r="AA808">
            <v>0</v>
          </cell>
          <cell r="AB808">
            <v>0</v>
          </cell>
          <cell r="AC808">
            <v>8</v>
          </cell>
          <cell r="AD808">
            <v>8</v>
          </cell>
          <cell r="AE808">
            <v>8</v>
          </cell>
          <cell r="AF808">
            <v>8</v>
          </cell>
          <cell r="AG808">
            <v>8</v>
          </cell>
          <cell r="AH808">
            <v>8</v>
          </cell>
          <cell r="AI808">
            <v>8</v>
          </cell>
          <cell r="AJ808">
            <v>0</v>
          </cell>
          <cell r="AK808">
            <v>14</v>
          </cell>
          <cell r="AL808">
            <v>0</v>
          </cell>
          <cell r="AM808">
            <v>4</v>
          </cell>
          <cell r="AN808">
            <v>0</v>
          </cell>
          <cell r="AO808">
            <v>0</v>
          </cell>
          <cell r="AP808">
            <v>0</v>
          </cell>
          <cell r="AQ808">
            <v>0</v>
          </cell>
          <cell r="AR808">
            <v>0</v>
          </cell>
          <cell r="AS808">
            <v>0</v>
          </cell>
          <cell r="AT808">
            <v>0</v>
          </cell>
          <cell r="AU808">
            <v>14</v>
          </cell>
          <cell r="AV808" t="e">
            <v>#REF!</v>
          </cell>
          <cell r="AW808">
            <v>0</v>
          </cell>
          <cell r="BZ808">
            <v>0</v>
          </cell>
          <cell r="CA808">
            <v>0</v>
          </cell>
          <cell r="CE808">
            <v>0</v>
          </cell>
          <cell r="CF808">
            <v>14</v>
          </cell>
          <cell r="CG808" t="b">
            <v>1</v>
          </cell>
          <cell r="CH808">
            <v>0</v>
          </cell>
          <cell r="CI808">
            <v>112</v>
          </cell>
          <cell r="CJ808">
            <v>0</v>
          </cell>
          <cell r="CK808" t="str">
            <v>HTQ HỒ CHÍ MINH</v>
          </cell>
          <cell r="CM808">
            <v>0</v>
          </cell>
          <cell r="CN808">
            <v>0</v>
          </cell>
          <cell r="CO808">
            <v>112</v>
          </cell>
          <cell r="CP808">
            <v>0</v>
          </cell>
        </row>
        <row r="809">
          <cell r="F809" t="str">
            <v>OT</v>
          </cell>
          <cell r="AT809">
            <v>0</v>
          </cell>
          <cell r="AV809" t="e">
            <v>#REF!</v>
          </cell>
          <cell r="AW809">
            <v>0</v>
          </cell>
          <cell r="CK809" t="e">
            <v>#N/A</v>
          </cell>
        </row>
        <row r="810">
          <cell r="B810" t="str">
            <v>EQQ102890</v>
          </cell>
          <cell r="C810" t="str">
            <v>VÕ THỊ BÍCH HUYỀN</v>
          </cell>
          <cell r="D810" t="str">
            <v>Partime</v>
          </cell>
          <cell r="E810" t="str">
            <v>NHÂN VIÊN PHỤC VỤ</v>
          </cell>
          <cell r="F810" t="str">
            <v>Giờ LV</v>
          </cell>
          <cell r="G810">
            <v>16</v>
          </cell>
          <cell r="H810">
            <v>16</v>
          </cell>
          <cell r="I810">
            <v>8</v>
          </cell>
          <cell r="J810">
            <v>8</v>
          </cell>
          <cell r="K810">
            <v>8</v>
          </cell>
          <cell r="L810">
            <v>8</v>
          </cell>
          <cell r="M810">
            <v>8</v>
          </cell>
          <cell r="N810">
            <v>8</v>
          </cell>
          <cell r="O810">
            <v>8</v>
          </cell>
          <cell r="P810">
            <v>8</v>
          </cell>
          <cell r="Q810">
            <v>8</v>
          </cell>
          <cell r="R810">
            <v>8</v>
          </cell>
          <cell r="S810">
            <v>8</v>
          </cell>
          <cell r="T810">
            <v>8</v>
          </cell>
          <cell r="U810">
            <v>8</v>
          </cell>
          <cell r="V810">
            <v>8</v>
          </cell>
          <cell r="W810">
            <v>8</v>
          </cell>
          <cell r="X810">
            <v>8</v>
          </cell>
          <cell r="Y810">
            <v>8</v>
          </cell>
          <cell r="Z810">
            <v>8</v>
          </cell>
          <cell r="AA810">
            <v>8</v>
          </cell>
          <cell r="AB810">
            <v>8</v>
          </cell>
          <cell r="AC810">
            <v>8</v>
          </cell>
          <cell r="AD810">
            <v>8</v>
          </cell>
          <cell r="AE810">
            <v>8</v>
          </cell>
          <cell r="AF810">
            <v>8</v>
          </cell>
          <cell r="AG810">
            <v>8</v>
          </cell>
          <cell r="AH810">
            <v>0</v>
          </cell>
          <cell r="AI810">
            <v>8</v>
          </cell>
          <cell r="AJ810">
            <v>8</v>
          </cell>
          <cell r="AK810">
            <v>31</v>
          </cell>
          <cell r="AL810">
            <v>0</v>
          </cell>
          <cell r="AM810">
            <v>0</v>
          </cell>
          <cell r="AN810">
            <v>0</v>
          </cell>
          <cell r="AO810">
            <v>0</v>
          </cell>
          <cell r="AP810">
            <v>0</v>
          </cell>
          <cell r="AQ810">
            <v>0</v>
          </cell>
          <cell r="AR810">
            <v>0</v>
          </cell>
          <cell r="AS810">
            <v>0</v>
          </cell>
          <cell r="AT810">
            <v>0</v>
          </cell>
          <cell r="AU810">
            <v>31</v>
          </cell>
          <cell r="AV810" t="e">
            <v>#REF!</v>
          </cell>
          <cell r="AW810">
            <v>0</v>
          </cell>
          <cell r="BZ810">
            <v>0</v>
          </cell>
          <cell r="CA810">
            <v>0</v>
          </cell>
          <cell r="CE810">
            <v>0</v>
          </cell>
          <cell r="CF810">
            <v>31</v>
          </cell>
          <cell r="CG810" t="b">
            <v>1</v>
          </cell>
          <cell r="CH810">
            <v>0</v>
          </cell>
          <cell r="CI810">
            <v>248</v>
          </cell>
          <cell r="CJ810">
            <v>0</v>
          </cell>
          <cell r="CK810" t="str">
            <v>HTQ HỒ CHÍ MINH</v>
          </cell>
          <cell r="CM810">
            <v>0</v>
          </cell>
          <cell r="CN810">
            <v>0</v>
          </cell>
          <cell r="CO810">
            <v>248</v>
          </cell>
          <cell r="CP810">
            <v>0</v>
          </cell>
        </row>
        <row r="811">
          <cell r="F811" t="str">
            <v>OT</v>
          </cell>
          <cell r="AT811">
            <v>0</v>
          </cell>
          <cell r="AV811" t="e">
            <v>#REF!</v>
          </cell>
          <cell r="AW811">
            <v>0</v>
          </cell>
          <cell r="CK811" t="e">
            <v>#N/A</v>
          </cell>
        </row>
        <row r="812">
          <cell r="B812" t="str">
            <v>EQQ102891</v>
          </cell>
          <cell r="C812" t="str">
            <v>TRẦN THỊ KIM CHÂU</v>
          </cell>
          <cell r="D812" t="str">
            <v>Partime</v>
          </cell>
          <cell r="E812" t="str">
            <v>NHÂN VIÊN PHỤC VỤ</v>
          </cell>
          <cell r="F812" t="str">
            <v>Giờ LV</v>
          </cell>
          <cell r="G812">
            <v>16</v>
          </cell>
          <cell r="H812">
            <v>16</v>
          </cell>
          <cell r="I812">
            <v>16</v>
          </cell>
          <cell r="J812">
            <v>16</v>
          </cell>
          <cell r="K812">
            <v>8</v>
          </cell>
          <cell r="L812">
            <v>8</v>
          </cell>
          <cell r="M812">
            <v>8</v>
          </cell>
          <cell r="N812">
            <v>8</v>
          </cell>
          <cell r="O812">
            <v>8</v>
          </cell>
          <cell r="P812">
            <v>8</v>
          </cell>
          <cell r="Q812">
            <v>8</v>
          </cell>
          <cell r="R812">
            <v>8</v>
          </cell>
          <cell r="S812">
            <v>8</v>
          </cell>
          <cell r="T812">
            <v>8</v>
          </cell>
          <cell r="U812">
            <v>8</v>
          </cell>
          <cell r="V812">
            <v>8</v>
          </cell>
          <cell r="W812">
            <v>8</v>
          </cell>
          <cell r="X812">
            <v>8</v>
          </cell>
          <cell r="Y812">
            <v>6</v>
          </cell>
          <cell r="Z812">
            <v>8</v>
          </cell>
          <cell r="AA812">
            <v>8</v>
          </cell>
          <cell r="AB812">
            <v>8</v>
          </cell>
          <cell r="AC812">
            <v>8</v>
          </cell>
          <cell r="AD812">
            <v>8</v>
          </cell>
          <cell r="AE812">
            <v>8</v>
          </cell>
          <cell r="AF812">
            <v>8</v>
          </cell>
          <cell r="AG812">
            <v>5</v>
          </cell>
          <cell r="AH812">
            <v>8</v>
          </cell>
          <cell r="AI812">
            <v>8</v>
          </cell>
          <cell r="AJ812">
            <v>8</v>
          </cell>
          <cell r="AK812">
            <v>33.375</v>
          </cell>
          <cell r="AL812">
            <v>0</v>
          </cell>
          <cell r="AM812">
            <v>0</v>
          </cell>
          <cell r="AN812">
            <v>0</v>
          </cell>
          <cell r="AO812">
            <v>0</v>
          </cell>
          <cell r="AP812">
            <v>0</v>
          </cell>
          <cell r="AQ812">
            <v>0</v>
          </cell>
          <cell r="AR812">
            <v>0</v>
          </cell>
          <cell r="AS812">
            <v>0</v>
          </cell>
          <cell r="AT812">
            <v>0</v>
          </cell>
          <cell r="AU812">
            <v>33.375</v>
          </cell>
          <cell r="AV812" t="e">
            <v>#REF!</v>
          </cell>
          <cell r="AW812">
            <v>0</v>
          </cell>
          <cell r="BZ812">
            <v>0</v>
          </cell>
          <cell r="CA812">
            <v>0</v>
          </cell>
          <cell r="CE812">
            <v>0</v>
          </cell>
          <cell r="CF812">
            <v>33.375</v>
          </cell>
          <cell r="CG812" t="b">
            <v>1</v>
          </cell>
          <cell r="CH812">
            <v>0</v>
          </cell>
          <cell r="CI812">
            <v>267</v>
          </cell>
          <cell r="CJ812">
            <v>0</v>
          </cell>
          <cell r="CK812" t="str">
            <v>HTQ HỒ CHÍ MINH</v>
          </cell>
          <cell r="CM812">
            <v>0</v>
          </cell>
          <cell r="CN812">
            <v>0</v>
          </cell>
          <cell r="CO812">
            <v>267</v>
          </cell>
          <cell r="CP812">
            <v>0</v>
          </cell>
        </row>
        <row r="813">
          <cell r="F813" t="str">
            <v>OT</v>
          </cell>
          <cell r="AT813">
            <v>0</v>
          </cell>
          <cell r="AV813" t="e">
            <v>#REF!</v>
          </cell>
          <cell r="AW813">
            <v>0</v>
          </cell>
          <cell r="CK813" t="e">
            <v>#N/A</v>
          </cell>
        </row>
        <row r="814">
          <cell r="B814" t="str">
            <v>EQQ102924</v>
          </cell>
          <cell r="C814" t="str">
            <v>NGUYỄN THỊ TÚ QUYÊN</v>
          </cell>
          <cell r="D814" t="str">
            <v>Partime</v>
          </cell>
          <cell r="E814" t="str">
            <v>NHÂN VIÊN PHỤC VỤ</v>
          </cell>
          <cell r="F814" t="str">
            <v>Giờ LV</v>
          </cell>
          <cell r="G814" t="str">
            <v xml:space="preserve">nhân viên mới </v>
          </cell>
          <cell r="P814">
            <v>6</v>
          </cell>
          <cell r="Q814">
            <v>6</v>
          </cell>
          <cell r="R814">
            <v>6</v>
          </cell>
          <cell r="S814">
            <v>8</v>
          </cell>
          <cell r="T814">
            <v>6</v>
          </cell>
          <cell r="U814">
            <v>6</v>
          </cell>
          <cell r="V814">
            <v>6</v>
          </cell>
          <cell r="W814">
            <v>6</v>
          </cell>
          <cell r="X814">
            <v>6</v>
          </cell>
          <cell r="Y814">
            <v>6</v>
          </cell>
          <cell r="Z814">
            <v>6</v>
          </cell>
          <cell r="AA814">
            <v>6</v>
          </cell>
          <cell r="AB814">
            <v>5</v>
          </cell>
          <cell r="AC814" t="str">
            <v>off</v>
          </cell>
          <cell r="AD814">
            <v>6</v>
          </cell>
          <cell r="AE814">
            <v>6</v>
          </cell>
          <cell r="AF814" t="str">
            <v>off</v>
          </cell>
          <cell r="AG814">
            <v>6</v>
          </cell>
          <cell r="AH814">
            <v>6</v>
          </cell>
          <cell r="AI814" t="str">
            <v>off</v>
          </cell>
          <cell r="AJ814">
            <v>6</v>
          </cell>
          <cell r="AK814">
            <v>13.625</v>
          </cell>
          <cell r="AL814">
            <v>0</v>
          </cell>
          <cell r="AM814">
            <v>3</v>
          </cell>
          <cell r="AN814">
            <v>0</v>
          </cell>
          <cell r="AO814">
            <v>0</v>
          </cell>
          <cell r="AP814">
            <v>0</v>
          </cell>
          <cell r="AQ814">
            <v>0</v>
          </cell>
          <cell r="AR814">
            <v>0</v>
          </cell>
          <cell r="AS814">
            <v>0</v>
          </cell>
          <cell r="AT814">
            <v>0</v>
          </cell>
          <cell r="AU814">
            <v>13.625</v>
          </cell>
          <cell r="AV814" t="e">
            <v>#REF!</v>
          </cell>
          <cell r="AW814">
            <v>0</v>
          </cell>
          <cell r="BZ814">
            <v>0</v>
          </cell>
          <cell r="CA814">
            <v>0</v>
          </cell>
          <cell r="CE814">
            <v>0</v>
          </cell>
          <cell r="CF814">
            <v>13.625</v>
          </cell>
          <cell r="CG814" t="b">
            <v>1</v>
          </cell>
          <cell r="CH814">
            <v>0</v>
          </cell>
          <cell r="CI814">
            <v>109</v>
          </cell>
          <cell r="CJ814">
            <v>0</v>
          </cell>
          <cell r="CK814" t="str">
            <v>HTQ HỒ CHÍ MINH</v>
          </cell>
          <cell r="CM814">
            <v>0</v>
          </cell>
          <cell r="CN814">
            <v>0</v>
          </cell>
          <cell r="CO814">
            <v>109</v>
          </cell>
          <cell r="CP814">
            <v>0</v>
          </cell>
        </row>
        <row r="815">
          <cell r="F815" t="str">
            <v>OT</v>
          </cell>
          <cell r="AT815">
            <v>0</v>
          </cell>
          <cell r="AV815" t="e">
            <v>#REF!</v>
          </cell>
          <cell r="AW815">
            <v>0</v>
          </cell>
          <cell r="CK815" t="e">
            <v>#N/A</v>
          </cell>
        </row>
        <row r="816">
          <cell r="B816" t="str">
            <v>EQQ102921</v>
          </cell>
          <cell r="C816" t="str">
            <v>TRẦN THỊ HOÀNG YẾN</v>
          </cell>
          <cell r="D816" t="str">
            <v>Partime</v>
          </cell>
          <cell r="E816" t="str">
            <v>NHÂN VIÊN PHỤC VỤ</v>
          </cell>
          <cell r="F816" t="str">
            <v>Giờ LV</v>
          </cell>
          <cell r="G816" t="str">
            <v xml:space="preserve">nhân viên mới </v>
          </cell>
          <cell r="O816">
            <v>8</v>
          </cell>
          <cell r="P816">
            <v>8</v>
          </cell>
          <cell r="Q816">
            <v>8</v>
          </cell>
          <cell r="R816">
            <v>8</v>
          </cell>
          <cell r="S816">
            <v>8</v>
          </cell>
          <cell r="T816">
            <v>8</v>
          </cell>
          <cell r="U816" t="str">
            <v>off</v>
          </cell>
          <cell r="V816">
            <v>8</v>
          </cell>
          <cell r="W816" t="str">
            <v>off</v>
          </cell>
          <cell r="X816">
            <v>8</v>
          </cell>
          <cell r="Y816">
            <v>8</v>
          </cell>
          <cell r="Z816">
            <v>8</v>
          </cell>
          <cell r="AA816" t="str">
            <v>off</v>
          </cell>
          <cell r="AB816">
            <v>8</v>
          </cell>
          <cell r="AC816">
            <v>6</v>
          </cell>
          <cell r="AD816">
            <v>8</v>
          </cell>
          <cell r="AE816" t="str">
            <v>off</v>
          </cell>
          <cell r="AF816">
            <v>8</v>
          </cell>
          <cell r="AG816">
            <v>0</v>
          </cell>
          <cell r="AH816">
            <v>8</v>
          </cell>
          <cell r="AI816">
            <v>0</v>
          </cell>
          <cell r="AJ816">
            <v>8</v>
          </cell>
          <cell r="AK816">
            <v>15.75</v>
          </cell>
          <cell r="AL816">
            <v>0</v>
          </cell>
          <cell r="AM816">
            <v>4</v>
          </cell>
          <cell r="AN816">
            <v>0</v>
          </cell>
          <cell r="AO816">
            <v>0</v>
          </cell>
          <cell r="AP816">
            <v>0</v>
          </cell>
          <cell r="AQ816">
            <v>0</v>
          </cell>
          <cell r="AR816">
            <v>0</v>
          </cell>
          <cell r="AS816">
            <v>0</v>
          </cell>
          <cell r="AT816">
            <v>0</v>
          </cell>
          <cell r="AU816">
            <v>15.75</v>
          </cell>
          <cell r="AV816" t="e">
            <v>#REF!</v>
          </cell>
          <cell r="AW816">
            <v>0</v>
          </cell>
          <cell r="BZ816">
            <v>0</v>
          </cell>
          <cell r="CA816">
            <v>0</v>
          </cell>
          <cell r="CE816">
            <v>0</v>
          </cell>
          <cell r="CF816">
            <v>15.75</v>
          </cell>
          <cell r="CG816" t="b">
            <v>1</v>
          </cell>
          <cell r="CH816">
            <v>0</v>
          </cell>
          <cell r="CI816">
            <v>126</v>
          </cell>
          <cell r="CJ816">
            <v>0</v>
          </cell>
          <cell r="CK816" t="str">
            <v>HTQ HỒ CHÍ MINH</v>
          </cell>
          <cell r="CM816">
            <v>0</v>
          </cell>
          <cell r="CN816">
            <v>0</v>
          </cell>
          <cell r="CO816">
            <v>126</v>
          </cell>
          <cell r="CP816">
            <v>0</v>
          </cell>
        </row>
        <row r="817">
          <cell r="F817" t="str">
            <v>OT</v>
          </cell>
          <cell r="AT817">
            <v>0</v>
          </cell>
          <cell r="AV817" t="e">
            <v>#REF!</v>
          </cell>
          <cell r="AW817">
            <v>0</v>
          </cell>
          <cell r="CK817" t="e">
            <v>#N/A</v>
          </cell>
        </row>
        <row r="818">
          <cell r="B818" t="str">
            <v>EQQ102930</v>
          </cell>
          <cell r="C818" t="str">
            <v>HỒ THỊ HẠNH QUYÊN</v>
          </cell>
          <cell r="D818" t="str">
            <v>Partime</v>
          </cell>
          <cell r="E818" t="str">
            <v>NHÂN VIÊN PHỤC VỤ</v>
          </cell>
          <cell r="F818" t="str">
            <v>Giờ LV</v>
          </cell>
          <cell r="G818" t="str">
            <v xml:space="preserve">nhân viên mới </v>
          </cell>
          <cell r="X818">
            <v>8</v>
          </cell>
          <cell r="Y818">
            <v>8</v>
          </cell>
          <cell r="Z818">
            <v>8</v>
          </cell>
          <cell r="AA818">
            <v>8</v>
          </cell>
          <cell r="AB818" t="str">
            <v>off</v>
          </cell>
          <cell r="AC818">
            <v>8</v>
          </cell>
          <cell r="AD818">
            <v>8</v>
          </cell>
          <cell r="AE818">
            <v>8</v>
          </cell>
          <cell r="AF818">
            <v>8</v>
          </cell>
          <cell r="AG818">
            <v>8</v>
          </cell>
          <cell r="AH818">
            <v>8</v>
          </cell>
          <cell r="AI818">
            <v>8</v>
          </cell>
          <cell r="AJ818">
            <v>8</v>
          </cell>
          <cell r="AK818">
            <v>12</v>
          </cell>
          <cell r="AL818">
            <v>0</v>
          </cell>
          <cell r="AM818">
            <v>1</v>
          </cell>
          <cell r="AN818">
            <v>0</v>
          </cell>
          <cell r="AO818">
            <v>0</v>
          </cell>
          <cell r="AP818">
            <v>0</v>
          </cell>
          <cell r="AQ818">
            <v>0</v>
          </cell>
          <cell r="AR818">
            <v>0</v>
          </cell>
          <cell r="AS818">
            <v>0</v>
          </cell>
          <cell r="AT818">
            <v>0</v>
          </cell>
          <cell r="AU818">
            <v>12</v>
          </cell>
          <cell r="AV818" t="e">
            <v>#REF!</v>
          </cell>
          <cell r="AW818">
            <v>0</v>
          </cell>
          <cell r="BZ818">
            <v>0</v>
          </cell>
          <cell r="CA818">
            <v>0</v>
          </cell>
          <cell r="CE818">
            <v>0</v>
          </cell>
          <cell r="CF818">
            <v>12</v>
          </cell>
          <cell r="CG818" t="b">
            <v>1</v>
          </cell>
          <cell r="CH818">
            <v>0</v>
          </cell>
          <cell r="CI818">
            <v>96</v>
          </cell>
          <cell r="CJ818">
            <v>0</v>
          </cell>
          <cell r="CK818" t="str">
            <v>HTQ HỒ CHÍ MINH</v>
          </cell>
          <cell r="CM818">
            <v>0</v>
          </cell>
          <cell r="CN818">
            <v>0</v>
          </cell>
          <cell r="CO818">
            <v>96</v>
          </cell>
          <cell r="CP818">
            <v>0</v>
          </cell>
        </row>
        <row r="819">
          <cell r="F819" t="str">
            <v>OT</v>
          </cell>
          <cell r="AT819">
            <v>0</v>
          </cell>
          <cell r="AV819" t="e">
            <v>#REF!</v>
          </cell>
          <cell r="AW819">
            <v>0</v>
          </cell>
          <cell r="CK819" t="e">
            <v>#N/A</v>
          </cell>
        </row>
        <row r="820">
          <cell r="B820" t="str">
            <v>EQQ102849</v>
          </cell>
          <cell r="C820" t="str">
            <v>TRẦN HOÀNG OANH</v>
          </cell>
          <cell r="D820" t="str">
            <v>Fulltime</v>
          </cell>
          <cell r="E820" t="str">
            <v>TRƯỞNG CA</v>
          </cell>
          <cell r="F820" t="str">
            <v>Giờ LV</v>
          </cell>
          <cell r="G820">
            <v>8</v>
          </cell>
          <cell r="H820">
            <v>8</v>
          </cell>
          <cell r="I820">
            <v>8</v>
          </cell>
          <cell r="J820">
            <v>8</v>
          </cell>
          <cell r="K820" t="str">
            <v>off</v>
          </cell>
          <cell r="L820">
            <v>8</v>
          </cell>
          <cell r="M820">
            <v>8</v>
          </cell>
          <cell r="N820">
            <v>8</v>
          </cell>
          <cell r="O820">
            <v>8</v>
          </cell>
          <cell r="P820">
            <v>8</v>
          </cell>
          <cell r="Q820">
            <v>8</v>
          </cell>
          <cell r="R820" t="str">
            <v>off</v>
          </cell>
          <cell r="S820">
            <v>8</v>
          </cell>
          <cell r="T820">
            <v>8</v>
          </cell>
          <cell r="U820" t="str">
            <v>off</v>
          </cell>
          <cell r="V820">
            <v>8</v>
          </cell>
          <cell r="W820">
            <v>8</v>
          </cell>
          <cell r="X820">
            <v>8</v>
          </cell>
          <cell r="Y820">
            <v>8</v>
          </cell>
          <cell r="Z820">
            <v>8</v>
          </cell>
          <cell r="AA820">
            <v>8</v>
          </cell>
          <cell r="AB820">
            <v>8</v>
          </cell>
          <cell r="AC820" t="str">
            <v>off</v>
          </cell>
          <cell r="AD820">
            <v>8</v>
          </cell>
          <cell r="AE820">
            <v>8</v>
          </cell>
          <cell r="AF820">
            <v>8</v>
          </cell>
          <cell r="AG820">
            <v>8</v>
          </cell>
          <cell r="AH820">
            <v>8</v>
          </cell>
          <cell r="AI820">
            <v>8</v>
          </cell>
          <cell r="AJ820">
            <v>8</v>
          </cell>
          <cell r="AK820">
            <v>26</v>
          </cell>
          <cell r="AL820">
            <v>0</v>
          </cell>
          <cell r="AM820">
            <v>4</v>
          </cell>
          <cell r="AN820">
            <v>0</v>
          </cell>
          <cell r="AO820">
            <v>0</v>
          </cell>
          <cell r="AP820">
            <v>0</v>
          </cell>
          <cell r="AQ820">
            <v>0</v>
          </cell>
          <cell r="AR820">
            <v>0</v>
          </cell>
          <cell r="AS820">
            <v>0</v>
          </cell>
          <cell r="AT820">
            <v>0</v>
          </cell>
          <cell r="AU820">
            <v>26</v>
          </cell>
          <cell r="AV820" t="e">
            <v>#REF!</v>
          </cell>
          <cell r="AW820">
            <v>0</v>
          </cell>
          <cell r="BZ820">
            <v>26</v>
          </cell>
          <cell r="CA820">
            <v>0</v>
          </cell>
          <cell r="CE820">
            <v>0</v>
          </cell>
          <cell r="CF820">
            <v>26</v>
          </cell>
          <cell r="CG820" t="b">
            <v>1</v>
          </cell>
          <cell r="CH820">
            <v>26</v>
          </cell>
          <cell r="CI820">
            <v>0</v>
          </cell>
          <cell r="CJ820">
            <v>0</v>
          </cell>
          <cell r="CK820" t="str">
            <v>HTQ HỒ CHÍ MINH</v>
          </cell>
          <cell r="CM820">
            <v>26</v>
          </cell>
          <cell r="CN820">
            <v>0</v>
          </cell>
          <cell r="CO820">
            <v>0</v>
          </cell>
          <cell r="CP820">
            <v>0</v>
          </cell>
        </row>
        <row r="821">
          <cell r="F821" t="str">
            <v>OT</v>
          </cell>
          <cell r="AT821">
            <v>0</v>
          </cell>
          <cell r="AV821" t="e">
            <v>#REF!</v>
          </cell>
          <cell r="AW821">
            <v>0</v>
          </cell>
          <cell r="CK821" t="e">
            <v>#N/A</v>
          </cell>
        </row>
        <row r="822">
          <cell r="C822" t="str">
            <v>07 NGUYỄN VĂN CHIÊM</v>
          </cell>
          <cell r="F822" t="str">
            <v>Giờ LV</v>
          </cell>
          <cell r="AK822">
            <v>0</v>
          </cell>
          <cell r="AL822">
            <v>0</v>
          </cell>
          <cell r="AM822">
            <v>0</v>
          </cell>
          <cell r="AN822">
            <v>0</v>
          </cell>
          <cell r="AO822">
            <v>0</v>
          </cell>
          <cell r="AP822">
            <v>0</v>
          </cell>
          <cell r="AQ822">
            <v>0</v>
          </cell>
          <cell r="AR822">
            <v>0</v>
          </cell>
          <cell r="AS822">
            <v>0</v>
          </cell>
          <cell r="AT822">
            <v>0</v>
          </cell>
          <cell r="AU822">
            <v>0</v>
          </cell>
          <cell r="AV822" t="e">
            <v>#REF!</v>
          </cell>
          <cell r="AW822">
            <v>0</v>
          </cell>
          <cell r="BZ822">
            <v>0</v>
          </cell>
          <cell r="CA822">
            <v>0</v>
          </cell>
          <cell r="CE822">
            <v>0</v>
          </cell>
          <cell r="CF822">
            <v>0</v>
          </cell>
          <cell r="CG822" t="b">
            <v>1</v>
          </cell>
          <cell r="CH822">
            <v>0</v>
          </cell>
          <cell r="CI822">
            <v>0</v>
          </cell>
          <cell r="CJ822">
            <v>0</v>
          </cell>
          <cell r="CK822" t="e">
            <v>#N/A</v>
          </cell>
        </row>
        <row r="823">
          <cell r="F823" t="str">
            <v>OT</v>
          </cell>
          <cell r="AT823">
            <v>0</v>
          </cell>
          <cell r="AV823" t="e">
            <v>#REF!</v>
          </cell>
          <cell r="AW823">
            <v>0</v>
          </cell>
          <cell r="CK823" t="e">
            <v>#N/A</v>
          </cell>
        </row>
        <row r="824">
          <cell r="B824" t="str">
            <v>EQQ100015</v>
          </cell>
          <cell r="C824" t="str">
            <v>PHẠM CHÂU DIỄM OANH</v>
          </cell>
          <cell r="D824" t="str">
            <v>Fulltime</v>
          </cell>
          <cell r="E824" t="str">
            <v>NHÂN VIÊN PHA CHẾ</v>
          </cell>
          <cell r="F824" t="str">
            <v>Giờ LV</v>
          </cell>
          <cell r="G824" t="str">
            <v>PP</v>
          </cell>
          <cell r="H824" t="str">
            <v>PP</v>
          </cell>
          <cell r="I824" t="str">
            <v>PP</v>
          </cell>
          <cell r="J824" t="str">
            <v>PP</v>
          </cell>
          <cell r="K824" t="str">
            <v>PP</v>
          </cell>
          <cell r="L824" t="str">
            <v>PP</v>
          </cell>
          <cell r="M824" t="str">
            <v>PP</v>
          </cell>
          <cell r="N824" t="str">
            <v>PP</v>
          </cell>
          <cell r="O824" t="str">
            <v>PP</v>
          </cell>
          <cell r="P824" t="str">
            <v>PP</v>
          </cell>
          <cell r="Q824" t="str">
            <v>PP</v>
          </cell>
          <cell r="R824" t="str">
            <v>PP</v>
          </cell>
          <cell r="S824" t="str">
            <v>PP</v>
          </cell>
          <cell r="T824" t="str">
            <v>PP</v>
          </cell>
          <cell r="U824" t="str">
            <v>PP</v>
          </cell>
          <cell r="V824" t="str">
            <v>PP</v>
          </cell>
          <cell r="W824" t="str">
            <v>PP</v>
          </cell>
          <cell r="X824" t="str">
            <v>PP</v>
          </cell>
          <cell r="Y824" t="str">
            <v>PP</v>
          </cell>
          <cell r="Z824" t="str">
            <v>PP</v>
          </cell>
          <cell r="AA824" t="str">
            <v>PP</v>
          </cell>
          <cell r="AB824" t="str">
            <v>PP</v>
          </cell>
          <cell r="AC824" t="str">
            <v>PP</v>
          </cell>
          <cell r="AD824" t="str">
            <v>PP</v>
          </cell>
          <cell r="AE824" t="str">
            <v>PP</v>
          </cell>
          <cell r="AF824" t="str">
            <v>PP</v>
          </cell>
          <cell r="AG824" t="str">
            <v>PP</v>
          </cell>
          <cell r="AH824" t="str">
            <v>PP</v>
          </cell>
          <cell r="AI824" t="str">
            <v>PP</v>
          </cell>
          <cell r="AJ824" t="str">
            <v>PP</v>
          </cell>
          <cell r="AK824">
            <v>0</v>
          </cell>
          <cell r="AL824">
            <v>0</v>
          </cell>
          <cell r="AM824">
            <v>0</v>
          </cell>
          <cell r="AN824">
            <v>0</v>
          </cell>
          <cell r="AO824">
            <v>0</v>
          </cell>
          <cell r="AP824">
            <v>0</v>
          </cell>
          <cell r="AQ824">
            <v>0</v>
          </cell>
          <cell r="AR824">
            <v>30</v>
          </cell>
          <cell r="AS824">
            <v>0</v>
          </cell>
          <cell r="AT824">
            <v>0</v>
          </cell>
          <cell r="AU824">
            <v>0</v>
          </cell>
          <cell r="AV824" t="e">
            <v>#REF!</v>
          </cell>
          <cell r="AW824">
            <v>0</v>
          </cell>
          <cell r="BZ824">
            <v>0</v>
          </cell>
          <cell r="CA824">
            <v>0</v>
          </cell>
          <cell r="CE824">
            <v>0</v>
          </cell>
          <cell r="CF824">
            <v>0</v>
          </cell>
          <cell r="CG824" t="b">
            <v>1</v>
          </cell>
          <cell r="CH824">
            <v>0</v>
          </cell>
          <cell r="CI824">
            <v>0</v>
          </cell>
          <cell r="CJ824">
            <v>0</v>
          </cell>
          <cell r="CK824" t="str">
            <v>HTQ HỒ CHÍ MINH</v>
          </cell>
          <cell r="CM824" t="e">
            <v>#N/A</v>
          </cell>
          <cell r="CN824" t="e">
            <v>#N/A</v>
          </cell>
          <cell r="CO824" t="e">
            <v>#N/A</v>
          </cell>
          <cell r="CP824" t="e">
            <v>#N/A</v>
          </cell>
        </row>
        <row r="825">
          <cell r="F825" t="str">
            <v>OT</v>
          </cell>
          <cell r="AT825">
            <v>0</v>
          </cell>
          <cell r="AV825" t="e">
            <v>#REF!</v>
          </cell>
          <cell r="AW825">
            <v>0</v>
          </cell>
          <cell r="CK825" t="e">
            <v>#N/A</v>
          </cell>
        </row>
        <row r="826">
          <cell r="B826" t="str">
            <v>EQQ100053</v>
          </cell>
          <cell r="C826" t="str">
            <v>NGUYỄN NGỌC HÂN</v>
          </cell>
          <cell r="D826" t="str">
            <v>Fulltime</v>
          </cell>
          <cell r="E826" t="str">
            <v>NHÂN VIÊN PHA CHẾ</v>
          </cell>
          <cell r="F826" t="str">
            <v>Giờ LV</v>
          </cell>
          <cell r="G826">
            <v>8</v>
          </cell>
          <cell r="H826" t="str">
            <v>OFF</v>
          </cell>
          <cell r="I826">
            <v>8</v>
          </cell>
          <cell r="J826">
            <v>8</v>
          </cell>
          <cell r="K826">
            <v>8</v>
          </cell>
          <cell r="L826">
            <v>8</v>
          </cell>
          <cell r="M826" t="str">
            <v>OFF</v>
          </cell>
          <cell r="N826">
            <v>8</v>
          </cell>
          <cell r="O826">
            <v>8</v>
          </cell>
          <cell r="P826">
            <v>8</v>
          </cell>
          <cell r="Q826">
            <v>8</v>
          </cell>
          <cell r="R826">
            <v>8</v>
          </cell>
          <cell r="S826">
            <v>8</v>
          </cell>
          <cell r="T826" t="str">
            <v>OFF</v>
          </cell>
          <cell r="U826">
            <v>8</v>
          </cell>
          <cell r="V826">
            <v>8</v>
          </cell>
          <cell r="W826">
            <v>8</v>
          </cell>
          <cell r="X826">
            <v>8</v>
          </cell>
          <cell r="Y826">
            <v>8</v>
          </cell>
          <cell r="Z826">
            <v>8</v>
          </cell>
          <cell r="AA826">
            <v>8</v>
          </cell>
          <cell r="AB826" t="str">
            <v>OFF</v>
          </cell>
          <cell r="AC826">
            <v>8</v>
          </cell>
          <cell r="AD826">
            <v>8</v>
          </cell>
          <cell r="AE826">
            <v>8</v>
          </cell>
          <cell r="AF826">
            <v>8</v>
          </cell>
          <cell r="AG826">
            <v>8</v>
          </cell>
          <cell r="AH826">
            <v>8</v>
          </cell>
          <cell r="AI826">
            <v>8</v>
          </cell>
          <cell r="AJ826">
            <v>8</v>
          </cell>
          <cell r="AK826">
            <v>26</v>
          </cell>
          <cell r="AL826">
            <v>0</v>
          </cell>
          <cell r="AM826">
            <v>4</v>
          </cell>
          <cell r="AN826">
            <v>0</v>
          </cell>
          <cell r="AO826">
            <v>0</v>
          </cell>
          <cell r="AP826">
            <v>0</v>
          </cell>
          <cell r="AQ826">
            <v>0</v>
          </cell>
          <cell r="AR826">
            <v>0</v>
          </cell>
          <cell r="AS826">
            <v>0</v>
          </cell>
          <cell r="AT826">
            <v>0</v>
          </cell>
          <cell r="AU826">
            <v>26</v>
          </cell>
          <cell r="AV826" t="e">
            <v>#REF!</v>
          </cell>
          <cell r="AW826">
            <v>0</v>
          </cell>
          <cell r="BZ826">
            <v>26</v>
          </cell>
          <cell r="CA826">
            <v>0</v>
          </cell>
          <cell r="CE826">
            <v>0</v>
          </cell>
          <cell r="CF826">
            <v>26</v>
          </cell>
          <cell r="CG826" t="b">
            <v>1</v>
          </cell>
          <cell r="CH826">
            <v>26</v>
          </cell>
          <cell r="CI826">
            <v>0</v>
          </cell>
          <cell r="CJ826">
            <v>0</v>
          </cell>
          <cell r="CK826" t="str">
            <v>HTQ HỒ CHÍ MINH</v>
          </cell>
          <cell r="CM826">
            <v>26</v>
          </cell>
          <cell r="CN826">
            <v>0</v>
          </cell>
          <cell r="CO826">
            <v>0</v>
          </cell>
          <cell r="CP826">
            <v>0</v>
          </cell>
        </row>
        <row r="827">
          <cell r="F827" t="str">
            <v>OT</v>
          </cell>
          <cell r="AT827">
            <v>0</v>
          </cell>
          <cell r="AV827" t="e">
            <v>#REF!</v>
          </cell>
          <cell r="AW827">
            <v>0</v>
          </cell>
          <cell r="CK827" t="e">
            <v>#N/A</v>
          </cell>
        </row>
        <row r="828">
          <cell r="B828" t="str">
            <v>EQQ100086</v>
          </cell>
          <cell r="C828" t="str">
            <v>NGUYỄN THỊ LIỄU</v>
          </cell>
          <cell r="D828" t="str">
            <v>Fulltime</v>
          </cell>
          <cell r="E828" t="str">
            <v>NHÂN VIÊN BẾP</v>
          </cell>
          <cell r="F828" t="str">
            <v>Giờ LV</v>
          </cell>
          <cell r="G828">
            <v>8</v>
          </cell>
          <cell r="H828">
            <v>8</v>
          </cell>
          <cell r="I828" t="str">
            <v>OFF</v>
          </cell>
          <cell r="J828">
            <v>8</v>
          </cell>
          <cell r="K828">
            <v>8</v>
          </cell>
          <cell r="L828">
            <v>8</v>
          </cell>
          <cell r="M828">
            <v>8</v>
          </cell>
          <cell r="N828">
            <v>8</v>
          </cell>
          <cell r="O828">
            <v>8</v>
          </cell>
          <cell r="P828">
            <v>8</v>
          </cell>
          <cell r="Q828" t="str">
            <v>OFF</v>
          </cell>
          <cell r="R828">
            <v>8</v>
          </cell>
          <cell r="S828">
            <v>8</v>
          </cell>
          <cell r="T828">
            <v>8</v>
          </cell>
          <cell r="U828">
            <v>8</v>
          </cell>
          <cell r="V828" t="str">
            <v>OFF</v>
          </cell>
          <cell r="W828" t="str">
            <v>OFF</v>
          </cell>
          <cell r="X828">
            <v>8</v>
          </cell>
          <cell r="Y828">
            <v>8</v>
          </cell>
          <cell r="Z828">
            <v>8</v>
          </cell>
          <cell r="AA828">
            <v>8</v>
          </cell>
          <cell r="AB828">
            <v>8</v>
          </cell>
          <cell r="AC828" t="str">
            <v>PA</v>
          </cell>
          <cell r="AD828" t="str">
            <v>PA</v>
          </cell>
          <cell r="AE828" t="str">
            <v>PA</v>
          </cell>
          <cell r="AF828">
            <v>8</v>
          </cell>
          <cell r="AG828">
            <v>8</v>
          </cell>
          <cell r="AH828">
            <v>8</v>
          </cell>
          <cell r="AI828">
            <v>8</v>
          </cell>
          <cell r="AJ828">
            <v>8</v>
          </cell>
          <cell r="AK828">
            <v>23</v>
          </cell>
          <cell r="AL828">
            <v>0</v>
          </cell>
          <cell r="AM828">
            <v>4</v>
          </cell>
          <cell r="AN828">
            <v>0</v>
          </cell>
          <cell r="AO828">
            <v>3</v>
          </cell>
          <cell r="AP828">
            <v>0</v>
          </cell>
          <cell r="AQ828">
            <v>0</v>
          </cell>
          <cell r="AR828">
            <v>0</v>
          </cell>
          <cell r="AS828">
            <v>0</v>
          </cell>
          <cell r="AT828">
            <v>0</v>
          </cell>
          <cell r="AU828">
            <v>26</v>
          </cell>
          <cell r="AV828" t="e">
            <v>#REF!</v>
          </cell>
          <cell r="AW828">
            <v>0</v>
          </cell>
          <cell r="BZ828">
            <v>23</v>
          </cell>
          <cell r="CA828">
            <v>3</v>
          </cell>
          <cell r="CE828">
            <v>0</v>
          </cell>
          <cell r="CF828">
            <v>26</v>
          </cell>
          <cell r="CG828" t="b">
            <v>1</v>
          </cell>
          <cell r="CH828">
            <v>23</v>
          </cell>
          <cell r="CI828">
            <v>0</v>
          </cell>
          <cell r="CJ828">
            <v>0</v>
          </cell>
          <cell r="CK828" t="str">
            <v>HTQ HỒ CHÍ MINH</v>
          </cell>
          <cell r="CM828">
            <v>23</v>
          </cell>
          <cell r="CN828">
            <v>3</v>
          </cell>
          <cell r="CO828">
            <v>0</v>
          </cell>
          <cell r="CP828">
            <v>0</v>
          </cell>
        </row>
        <row r="829">
          <cell r="F829" t="str">
            <v>OT</v>
          </cell>
          <cell r="AT829">
            <v>0</v>
          </cell>
          <cell r="AV829" t="e">
            <v>#REF!</v>
          </cell>
          <cell r="AW829">
            <v>0</v>
          </cell>
          <cell r="CK829" t="e">
            <v>#N/A</v>
          </cell>
        </row>
        <row r="830">
          <cell r="B830" t="str">
            <v>EQQ100094</v>
          </cell>
          <cell r="C830" t="str">
            <v>NGUYỄN THỊ THU LOAN</v>
          </cell>
          <cell r="D830" t="str">
            <v>Fulltime</v>
          </cell>
          <cell r="E830" t="str">
            <v>NHÂN VIÊN RỬA LY</v>
          </cell>
          <cell r="F830" t="str">
            <v>Giờ LV</v>
          </cell>
          <cell r="G830">
            <v>7.9</v>
          </cell>
          <cell r="H830">
            <v>8</v>
          </cell>
          <cell r="I830">
            <v>7.97</v>
          </cell>
          <cell r="J830">
            <v>8</v>
          </cell>
          <cell r="K830">
            <v>7.98</v>
          </cell>
          <cell r="L830" t="str">
            <v>OFF</v>
          </cell>
          <cell r="M830">
            <v>7.9</v>
          </cell>
          <cell r="N830">
            <v>7.1</v>
          </cell>
          <cell r="O830">
            <v>5.62</v>
          </cell>
          <cell r="P830">
            <v>7.17</v>
          </cell>
          <cell r="Q830">
            <v>5.22</v>
          </cell>
          <cell r="R830">
            <v>8</v>
          </cell>
          <cell r="S830" t="str">
            <v>OFF</v>
          </cell>
          <cell r="T830" t="str">
            <v>OFF</v>
          </cell>
          <cell r="U830" t="str">
            <v>OFF</v>
          </cell>
          <cell r="V830" t="str">
            <v>PA</v>
          </cell>
          <cell r="W830" t="str">
            <v>PA</v>
          </cell>
          <cell r="X830">
            <v>8</v>
          </cell>
          <cell r="Y830">
            <v>8</v>
          </cell>
          <cell r="Z830">
            <v>8</v>
          </cell>
          <cell r="AA830">
            <v>7.97</v>
          </cell>
          <cell r="AB830">
            <v>8</v>
          </cell>
          <cell r="AC830">
            <v>8</v>
          </cell>
          <cell r="AD830">
            <v>8</v>
          </cell>
          <cell r="AE830">
            <v>8</v>
          </cell>
          <cell r="AF830">
            <v>8</v>
          </cell>
          <cell r="AG830">
            <v>8</v>
          </cell>
          <cell r="AH830">
            <v>8</v>
          </cell>
          <cell r="AI830">
            <v>8</v>
          </cell>
          <cell r="AJ830">
            <v>8</v>
          </cell>
          <cell r="AK830">
            <v>23.103749999999998</v>
          </cell>
          <cell r="AL830">
            <v>0</v>
          </cell>
          <cell r="AM830">
            <v>4</v>
          </cell>
          <cell r="AN830">
            <v>0</v>
          </cell>
          <cell r="AO830">
            <v>2</v>
          </cell>
          <cell r="AP830">
            <v>0</v>
          </cell>
          <cell r="AQ830">
            <v>0</v>
          </cell>
          <cell r="AR830">
            <v>0</v>
          </cell>
          <cell r="AS830">
            <v>0</v>
          </cell>
          <cell r="AT830">
            <v>0</v>
          </cell>
          <cell r="AU830">
            <v>25.103749999999998</v>
          </cell>
          <cell r="AV830" t="e">
            <v>#REF!</v>
          </cell>
          <cell r="AW830">
            <v>0</v>
          </cell>
          <cell r="BZ830">
            <v>23.103749999999998</v>
          </cell>
          <cell r="CA830">
            <v>2</v>
          </cell>
          <cell r="CE830">
            <v>0</v>
          </cell>
          <cell r="CF830">
            <v>25.103749999999998</v>
          </cell>
          <cell r="CG830" t="b">
            <v>1</v>
          </cell>
          <cell r="CH830">
            <v>23.103749999999998</v>
          </cell>
          <cell r="CI830">
            <v>0</v>
          </cell>
          <cell r="CJ830">
            <v>0</v>
          </cell>
          <cell r="CK830" t="str">
            <v>HTQ HỒ CHÍ MINH</v>
          </cell>
          <cell r="CM830">
            <v>23.103749999999998</v>
          </cell>
          <cell r="CN830">
            <v>2</v>
          </cell>
          <cell r="CO830">
            <v>0</v>
          </cell>
          <cell r="CP830">
            <v>0</v>
          </cell>
        </row>
        <row r="831">
          <cell r="F831" t="str">
            <v>OT</v>
          </cell>
          <cell r="AT831">
            <v>0</v>
          </cell>
          <cell r="AV831" t="e">
            <v>#REF!</v>
          </cell>
          <cell r="AW831">
            <v>0</v>
          </cell>
          <cell r="CK831" t="e">
            <v>#N/A</v>
          </cell>
        </row>
        <row r="832">
          <cell r="B832" t="str">
            <v>EQQ100097</v>
          </cell>
          <cell r="C832" t="str">
            <v>HUỲNH VĂN NÊN</v>
          </cell>
          <cell r="D832" t="str">
            <v>Fulltime</v>
          </cell>
          <cell r="E832" t="str">
            <v>NHÂN VIÊN BẢO VỆ</v>
          </cell>
          <cell r="F832" t="str">
            <v>Giờ LV</v>
          </cell>
          <cell r="G832">
            <v>8</v>
          </cell>
          <cell r="H832">
            <v>8</v>
          </cell>
          <cell r="I832">
            <v>8</v>
          </cell>
          <cell r="J832">
            <v>8</v>
          </cell>
          <cell r="K832">
            <v>8</v>
          </cell>
          <cell r="L832">
            <v>8</v>
          </cell>
          <cell r="M832">
            <v>8</v>
          </cell>
          <cell r="N832">
            <v>8</v>
          </cell>
          <cell r="O832">
            <v>8</v>
          </cell>
          <cell r="P832">
            <v>8</v>
          </cell>
          <cell r="Q832">
            <v>8</v>
          </cell>
          <cell r="R832">
            <v>8</v>
          </cell>
          <cell r="S832">
            <v>8</v>
          </cell>
          <cell r="T832">
            <v>8</v>
          </cell>
          <cell r="U832">
            <v>8</v>
          </cell>
          <cell r="V832">
            <v>8</v>
          </cell>
          <cell r="W832">
            <v>8</v>
          </cell>
          <cell r="X832">
            <v>8</v>
          </cell>
          <cell r="Y832" t="str">
            <v>PA</v>
          </cell>
          <cell r="Z832" t="str">
            <v>PA</v>
          </cell>
          <cell r="AA832" t="str">
            <v>PA</v>
          </cell>
          <cell r="AB832" t="str">
            <v>PA</v>
          </cell>
          <cell r="AC832" t="str">
            <v>PA</v>
          </cell>
          <cell r="AD832" t="str">
            <v>PA</v>
          </cell>
          <cell r="AE832" t="str">
            <v>PA</v>
          </cell>
          <cell r="AF832" t="str">
            <v>PA</v>
          </cell>
          <cell r="AG832" t="str">
            <v>PA</v>
          </cell>
          <cell r="AH832" t="str">
            <v>PA</v>
          </cell>
          <cell r="AI832" t="str">
            <v>PA</v>
          </cell>
          <cell r="AJ832" t="str">
            <v>PA</v>
          </cell>
          <cell r="AK832">
            <v>18</v>
          </cell>
          <cell r="AL832">
            <v>12</v>
          </cell>
          <cell r="AM832">
            <v>0</v>
          </cell>
          <cell r="AN832">
            <v>0</v>
          </cell>
          <cell r="AO832">
            <v>12</v>
          </cell>
          <cell r="AP832">
            <v>0</v>
          </cell>
          <cell r="AQ832">
            <v>0</v>
          </cell>
          <cell r="AR832">
            <v>0</v>
          </cell>
          <cell r="AS832">
            <v>0</v>
          </cell>
          <cell r="AT832">
            <v>0</v>
          </cell>
          <cell r="AU832">
            <v>42</v>
          </cell>
          <cell r="AV832" t="e">
            <v>#REF!</v>
          </cell>
          <cell r="AW832">
            <v>0</v>
          </cell>
          <cell r="BZ832">
            <v>18</v>
          </cell>
          <cell r="CA832">
            <v>12</v>
          </cell>
          <cell r="CE832">
            <v>0</v>
          </cell>
          <cell r="CF832">
            <v>42</v>
          </cell>
          <cell r="CG832" t="b">
            <v>1</v>
          </cell>
          <cell r="CH832">
            <v>18</v>
          </cell>
          <cell r="CI832">
            <v>0</v>
          </cell>
          <cell r="CJ832">
            <v>96</v>
          </cell>
          <cell r="CK832" t="str">
            <v>HTQ HỒ CHÍ MINH</v>
          </cell>
          <cell r="CM832">
            <v>18</v>
          </cell>
          <cell r="CN832">
            <v>12</v>
          </cell>
          <cell r="CO832">
            <v>0</v>
          </cell>
          <cell r="CP832">
            <v>0</v>
          </cell>
        </row>
        <row r="833">
          <cell r="F833" t="str">
            <v>OT</v>
          </cell>
          <cell r="Y833">
            <v>8</v>
          </cell>
          <cell r="Z833">
            <v>8</v>
          </cell>
          <cell r="AA833">
            <v>8</v>
          </cell>
          <cell r="AB833">
            <v>8</v>
          </cell>
          <cell r="AC833">
            <v>8</v>
          </cell>
          <cell r="AD833">
            <v>8</v>
          </cell>
          <cell r="AE833">
            <v>8</v>
          </cell>
          <cell r="AF833">
            <v>8</v>
          </cell>
          <cell r="AG833">
            <v>8</v>
          </cell>
          <cell r="AH833">
            <v>8</v>
          </cell>
          <cell r="AI833">
            <v>8</v>
          </cell>
          <cell r="AJ833">
            <v>8</v>
          </cell>
          <cell r="AT833">
            <v>0</v>
          </cell>
          <cell r="AV833" t="e">
            <v>#REF!</v>
          </cell>
          <cell r="AW833">
            <v>0</v>
          </cell>
          <cell r="CK833" t="e">
            <v>#N/A</v>
          </cell>
        </row>
        <row r="834">
          <cell r="B834" t="str">
            <v>EQQ100113</v>
          </cell>
          <cell r="C834" t="str">
            <v>NGUYỄN MINH HƯƠNG</v>
          </cell>
          <cell r="D834" t="str">
            <v>Fulltime</v>
          </cell>
          <cell r="E834" t="str">
            <v>NHÂN VIÊN PHA CHẾ</v>
          </cell>
          <cell r="F834" t="str">
            <v>Giờ LV</v>
          </cell>
          <cell r="G834">
            <v>8</v>
          </cell>
          <cell r="H834" t="str">
            <v>OFF</v>
          </cell>
          <cell r="I834">
            <v>8</v>
          </cell>
          <cell r="J834">
            <v>8</v>
          </cell>
          <cell r="K834">
            <v>7.8</v>
          </cell>
          <cell r="L834">
            <v>8</v>
          </cell>
          <cell r="M834">
            <v>7.82</v>
          </cell>
          <cell r="N834">
            <v>8</v>
          </cell>
          <cell r="O834">
            <v>6.32</v>
          </cell>
          <cell r="P834" t="str">
            <v>OFF</v>
          </cell>
          <cell r="Q834">
            <v>5.47</v>
          </cell>
          <cell r="R834">
            <v>8</v>
          </cell>
          <cell r="S834">
            <v>7.97</v>
          </cell>
          <cell r="T834">
            <v>8</v>
          </cell>
          <cell r="U834">
            <v>8</v>
          </cell>
          <cell r="V834" t="str">
            <v>OFF</v>
          </cell>
          <cell r="W834">
            <v>8</v>
          </cell>
          <cell r="X834" t="str">
            <v>OTH</v>
          </cell>
          <cell r="Y834">
            <v>8</v>
          </cell>
          <cell r="Z834">
            <v>8</v>
          </cell>
          <cell r="AA834">
            <v>8</v>
          </cell>
          <cell r="AB834">
            <v>8</v>
          </cell>
          <cell r="AC834" t="str">
            <v>OFF</v>
          </cell>
          <cell r="AD834">
            <v>8</v>
          </cell>
          <cell r="AE834">
            <v>8</v>
          </cell>
          <cell r="AF834">
            <v>8</v>
          </cell>
          <cell r="AG834">
            <v>8</v>
          </cell>
          <cell r="AH834">
            <v>8</v>
          </cell>
          <cell r="AI834">
            <v>8</v>
          </cell>
          <cell r="AJ834">
            <v>8</v>
          </cell>
          <cell r="AK834">
            <v>24.422499999999999</v>
          </cell>
          <cell r="AL834">
            <v>4.5525000000000002</v>
          </cell>
          <cell r="AM834">
            <v>4</v>
          </cell>
          <cell r="AN834">
            <v>0</v>
          </cell>
          <cell r="AO834">
            <v>0</v>
          </cell>
          <cell r="AP834">
            <v>0</v>
          </cell>
          <cell r="AQ834">
            <v>0</v>
          </cell>
          <cell r="AR834">
            <v>0</v>
          </cell>
          <cell r="AS834">
            <v>0</v>
          </cell>
          <cell r="AT834">
            <v>1</v>
          </cell>
          <cell r="AU834">
            <v>29.975000000000001</v>
          </cell>
          <cell r="AV834" t="e">
            <v>#REF!</v>
          </cell>
          <cell r="AW834">
            <v>0</v>
          </cell>
          <cell r="BZ834">
            <v>25.422499999999999</v>
          </cell>
          <cell r="CA834">
            <v>0</v>
          </cell>
          <cell r="CE834">
            <v>0</v>
          </cell>
          <cell r="CF834">
            <v>29.975000000000001</v>
          </cell>
          <cell r="CG834" t="b">
            <v>1</v>
          </cell>
          <cell r="CH834">
            <v>24.422499999999999</v>
          </cell>
          <cell r="CI834">
            <v>0</v>
          </cell>
          <cell r="CJ834">
            <v>36.42</v>
          </cell>
          <cell r="CK834" t="str">
            <v>HTQ HỒ CHÍ MINH</v>
          </cell>
          <cell r="CM834">
            <v>25.422499999999999</v>
          </cell>
          <cell r="CN834">
            <v>0</v>
          </cell>
          <cell r="CO834">
            <v>0</v>
          </cell>
          <cell r="CP834">
            <v>0</v>
          </cell>
        </row>
        <row r="835">
          <cell r="F835" t="str">
            <v>OT</v>
          </cell>
          <cell r="Y835">
            <v>4.42</v>
          </cell>
          <cell r="AC835">
            <v>8</v>
          </cell>
          <cell r="AH835">
            <v>8</v>
          </cell>
          <cell r="AI835">
            <v>8</v>
          </cell>
          <cell r="AJ835">
            <v>8</v>
          </cell>
          <cell r="AT835">
            <v>0</v>
          </cell>
          <cell r="AV835" t="e">
            <v>#REF!</v>
          </cell>
          <cell r="AW835">
            <v>0</v>
          </cell>
          <cell r="CK835" t="e">
            <v>#N/A</v>
          </cell>
        </row>
        <row r="836">
          <cell r="B836" t="str">
            <v>EQQ100198</v>
          </cell>
          <cell r="C836" t="str">
            <v>NGUYỄN THỊ BÌNH</v>
          </cell>
          <cell r="D836" t="str">
            <v>Fulltime</v>
          </cell>
          <cell r="E836" t="str">
            <v>NHÂN VIÊN BẾP</v>
          </cell>
          <cell r="F836" t="str">
            <v>Giờ LV</v>
          </cell>
          <cell r="G836">
            <v>8</v>
          </cell>
          <cell r="H836">
            <v>8</v>
          </cell>
          <cell r="I836">
            <v>8</v>
          </cell>
          <cell r="J836" t="str">
            <v>OFF</v>
          </cell>
          <cell r="K836">
            <v>8</v>
          </cell>
          <cell r="L836">
            <v>8</v>
          </cell>
          <cell r="M836" t="str">
            <v>OFF</v>
          </cell>
          <cell r="N836">
            <v>8</v>
          </cell>
          <cell r="O836">
            <v>8</v>
          </cell>
          <cell r="P836">
            <v>8</v>
          </cell>
          <cell r="Q836">
            <v>8</v>
          </cell>
          <cell r="R836" t="str">
            <v>OFF</v>
          </cell>
          <cell r="S836">
            <v>8</v>
          </cell>
          <cell r="T836">
            <v>8</v>
          </cell>
          <cell r="U836">
            <v>8</v>
          </cell>
          <cell r="V836">
            <v>8</v>
          </cell>
          <cell r="W836">
            <v>8</v>
          </cell>
          <cell r="X836" t="str">
            <v>OFF</v>
          </cell>
          <cell r="Y836">
            <v>8</v>
          </cell>
          <cell r="Z836">
            <v>8</v>
          </cell>
          <cell r="AA836">
            <v>8</v>
          </cell>
          <cell r="AB836">
            <v>8</v>
          </cell>
          <cell r="AC836">
            <v>8</v>
          </cell>
          <cell r="AD836">
            <v>8</v>
          </cell>
          <cell r="AE836">
            <v>8</v>
          </cell>
          <cell r="AF836">
            <v>8</v>
          </cell>
          <cell r="AG836">
            <v>8</v>
          </cell>
          <cell r="AH836">
            <v>8</v>
          </cell>
          <cell r="AI836" t="str">
            <v>PA</v>
          </cell>
          <cell r="AJ836" t="str">
            <v>PA</v>
          </cell>
          <cell r="AK836">
            <v>24</v>
          </cell>
          <cell r="AL836">
            <v>0</v>
          </cell>
          <cell r="AM836">
            <v>4</v>
          </cell>
          <cell r="AN836">
            <v>0</v>
          </cell>
          <cell r="AO836">
            <v>2</v>
          </cell>
          <cell r="AP836">
            <v>0</v>
          </cell>
          <cell r="AQ836">
            <v>0</v>
          </cell>
          <cell r="AR836">
            <v>0</v>
          </cell>
          <cell r="AS836">
            <v>0</v>
          </cell>
          <cell r="AT836">
            <v>0</v>
          </cell>
          <cell r="AU836">
            <v>26</v>
          </cell>
          <cell r="AV836" t="e">
            <v>#REF!</v>
          </cell>
          <cell r="AW836">
            <v>0</v>
          </cell>
          <cell r="BZ836">
            <v>24</v>
          </cell>
          <cell r="CA836">
            <v>2</v>
          </cell>
          <cell r="CE836">
            <v>0</v>
          </cell>
          <cell r="CF836">
            <v>26</v>
          </cell>
          <cell r="CG836" t="b">
            <v>1</v>
          </cell>
          <cell r="CH836">
            <v>24</v>
          </cell>
          <cell r="CI836">
            <v>0</v>
          </cell>
          <cell r="CJ836">
            <v>0</v>
          </cell>
          <cell r="CK836" t="str">
            <v>HTQ HỒ CHÍ MINH</v>
          </cell>
          <cell r="CM836">
            <v>24</v>
          </cell>
          <cell r="CN836">
            <v>2</v>
          </cell>
          <cell r="CO836">
            <v>0</v>
          </cell>
          <cell r="CP836">
            <v>0</v>
          </cell>
        </row>
        <row r="837">
          <cell r="F837" t="str">
            <v>OT</v>
          </cell>
          <cell r="AT837">
            <v>0</v>
          </cell>
          <cell r="AV837" t="e">
            <v>#REF!</v>
          </cell>
          <cell r="AW837">
            <v>0</v>
          </cell>
          <cell r="CK837" t="e">
            <v>#N/A</v>
          </cell>
        </row>
        <row r="838">
          <cell r="B838" t="str">
            <v>EQQ100447</v>
          </cell>
          <cell r="C838" t="str">
            <v>TRẦN THỊ HẢI YẾN</v>
          </cell>
          <cell r="D838" t="str">
            <v>Fulltime</v>
          </cell>
          <cell r="E838" t="str">
            <v>NHÂN VIÊN PHỤC VỤ</v>
          </cell>
          <cell r="F838" t="str">
            <v>Giờ LV</v>
          </cell>
          <cell r="G838">
            <v>8</v>
          </cell>
          <cell r="H838">
            <v>8</v>
          </cell>
          <cell r="I838" t="str">
            <v>OFF</v>
          </cell>
          <cell r="J838">
            <v>8</v>
          </cell>
          <cell r="K838">
            <v>8</v>
          </cell>
          <cell r="L838">
            <v>8</v>
          </cell>
          <cell r="M838">
            <v>8</v>
          </cell>
          <cell r="N838">
            <v>8</v>
          </cell>
          <cell r="O838">
            <v>8</v>
          </cell>
          <cell r="P838" t="str">
            <v>OFF</v>
          </cell>
          <cell r="Q838">
            <v>8</v>
          </cell>
          <cell r="R838">
            <v>8</v>
          </cell>
          <cell r="S838">
            <v>8</v>
          </cell>
          <cell r="T838">
            <v>8</v>
          </cell>
          <cell r="U838">
            <v>8</v>
          </cell>
          <cell r="V838">
            <v>8</v>
          </cell>
          <cell r="W838" t="str">
            <v>OFF</v>
          </cell>
          <cell r="X838">
            <v>8</v>
          </cell>
          <cell r="Y838">
            <v>8</v>
          </cell>
          <cell r="Z838">
            <v>8</v>
          </cell>
          <cell r="AA838">
            <v>8</v>
          </cell>
          <cell r="AB838">
            <v>8</v>
          </cell>
          <cell r="AC838">
            <v>8</v>
          </cell>
          <cell r="AD838" t="str">
            <v>OFF</v>
          </cell>
          <cell r="AE838">
            <v>8</v>
          </cell>
          <cell r="AF838">
            <v>8</v>
          </cell>
          <cell r="AG838">
            <v>8</v>
          </cell>
          <cell r="AH838">
            <v>8</v>
          </cell>
          <cell r="AI838">
            <v>8</v>
          </cell>
          <cell r="AJ838">
            <v>8</v>
          </cell>
          <cell r="AK838">
            <v>26</v>
          </cell>
          <cell r="AL838">
            <v>0</v>
          </cell>
          <cell r="AM838">
            <v>4</v>
          </cell>
          <cell r="AN838">
            <v>0</v>
          </cell>
          <cell r="AO838">
            <v>0</v>
          </cell>
          <cell r="AP838">
            <v>0</v>
          </cell>
          <cell r="AQ838">
            <v>0</v>
          </cell>
          <cell r="AR838">
            <v>0</v>
          </cell>
          <cell r="AS838">
            <v>0</v>
          </cell>
          <cell r="AT838">
            <v>0</v>
          </cell>
          <cell r="AU838">
            <v>26</v>
          </cell>
          <cell r="AV838" t="e">
            <v>#REF!</v>
          </cell>
          <cell r="AW838">
            <v>0</v>
          </cell>
          <cell r="BZ838">
            <v>26</v>
          </cell>
          <cell r="CA838">
            <v>0</v>
          </cell>
          <cell r="CE838">
            <v>0</v>
          </cell>
          <cell r="CF838">
            <v>26</v>
          </cell>
          <cell r="CG838" t="b">
            <v>1</v>
          </cell>
          <cell r="CH838">
            <v>26</v>
          </cell>
          <cell r="CI838">
            <v>0</v>
          </cell>
          <cell r="CJ838">
            <v>0</v>
          </cell>
          <cell r="CK838" t="str">
            <v>HTQ HỒ CHÍ MINH</v>
          </cell>
          <cell r="CM838">
            <v>26</v>
          </cell>
          <cell r="CN838">
            <v>0</v>
          </cell>
          <cell r="CO838">
            <v>0</v>
          </cell>
          <cell r="CP838">
            <v>0</v>
          </cell>
        </row>
        <row r="839">
          <cell r="F839" t="str">
            <v>OT</v>
          </cell>
          <cell r="AT839">
            <v>0</v>
          </cell>
          <cell r="AV839" t="e">
            <v>#REF!</v>
          </cell>
          <cell r="AW839">
            <v>0</v>
          </cell>
          <cell r="CK839" t="e">
            <v>#N/A</v>
          </cell>
        </row>
        <row r="840">
          <cell r="B840" t="str">
            <v>EQQ100516</v>
          </cell>
          <cell r="C840" t="str">
            <v>NGUYỄN QUÝ LỘC</v>
          </cell>
          <cell r="D840" t="str">
            <v>Fulltime</v>
          </cell>
          <cell r="E840" t="str">
            <v>TRƯỞNG CA</v>
          </cell>
          <cell r="F840" t="str">
            <v>Giờ LV</v>
          </cell>
          <cell r="G840">
            <v>8</v>
          </cell>
          <cell r="H840">
            <v>8</v>
          </cell>
          <cell r="I840" t="str">
            <v>OFF</v>
          </cell>
          <cell r="J840">
            <v>8</v>
          </cell>
          <cell r="K840">
            <v>8</v>
          </cell>
          <cell r="L840">
            <v>8</v>
          </cell>
          <cell r="M840">
            <v>8</v>
          </cell>
          <cell r="N840">
            <v>8</v>
          </cell>
          <cell r="O840">
            <v>8</v>
          </cell>
          <cell r="P840">
            <v>8</v>
          </cell>
          <cell r="Q840" t="str">
            <v>OFF</v>
          </cell>
          <cell r="R840">
            <v>8</v>
          </cell>
          <cell r="S840">
            <v>8</v>
          </cell>
          <cell r="T840" t="str">
            <v>OFF</v>
          </cell>
          <cell r="U840" t="str">
            <v>OTH</v>
          </cell>
          <cell r="V840" t="str">
            <v>OTH</v>
          </cell>
          <cell r="W840" t="str">
            <v>OTH</v>
          </cell>
          <cell r="X840" t="str">
            <v>OTH</v>
          </cell>
          <cell r="Y840" t="str">
            <v>OTH</v>
          </cell>
          <cell r="Z840">
            <v>8</v>
          </cell>
          <cell r="AA840">
            <v>8</v>
          </cell>
          <cell r="AB840">
            <v>8</v>
          </cell>
          <cell r="AC840">
            <v>8</v>
          </cell>
          <cell r="AD840" t="str">
            <v>OFF</v>
          </cell>
          <cell r="AE840">
            <v>8</v>
          </cell>
          <cell r="AF840">
            <v>8</v>
          </cell>
          <cell r="AG840">
            <v>8</v>
          </cell>
          <cell r="AH840">
            <v>8</v>
          </cell>
          <cell r="AI840">
            <v>8</v>
          </cell>
          <cell r="AJ840">
            <v>8</v>
          </cell>
          <cell r="AK840">
            <v>21</v>
          </cell>
          <cell r="AL840">
            <v>0</v>
          </cell>
          <cell r="AM840">
            <v>4</v>
          </cell>
          <cell r="AN840">
            <v>0</v>
          </cell>
          <cell r="AO840">
            <v>0</v>
          </cell>
          <cell r="AP840">
            <v>0</v>
          </cell>
          <cell r="AQ840">
            <v>0</v>
          </cell>
          <cell r="AR840">
            <v>0</v>
          </cell>
          <cell r="AS840">
            <v>0</v>
          </cell>
          <cell r="AT840">
            <v>5</v>
          </cell>
          <cell r="AU840">
            <v>26</v>
          </cell>
          <cell r="AV840" t="e">
            <v>#REF!</v>
          </cell>
          <cell r="AW840">
            <v>0</v>
          </cell>
          <cell r="BZ840">
            <v>26</v>
          </cell>
          <cell r="CA840">
            <v>0</v>
          </cell>
          <cell r="CE840">
            <v>0</v>
          </cell>
          <cell r="CF840">
            <v>26</v>
          </cell>
          <cell r="CG840" t="b">
            <v>1</v>
          </cell>
          <cell r="CH840">
            <v>21</v>
          </cell>
          <cell r="CI840">
            <v>0</v>
          </cell>
          <cell r="CJ840">
            <v>0</v>
          </cell>
          <cell r="CK840" t="str">
            <v>HTQ HỒ CHÍ MINH</v>
          </cell>
          <cell r="CM840">
            <v>26</v>
          </cell>
          <cell r="CN840">
            <v>0</v>
          </cell>
          <cell r="CO840">
            <v>0</v>
          </cell>
          <cell r="CP840">
            <v>0</v>
          </cell>
        </row>
        <row r="841">
          <cell r="F841" t="str">
            <v>OT</v>
          </cell>
          <cell r="AT841">
            <v>0</v>
          </cell>
          <cell r="AV841" t="e">
            <v>#REF!</v>
          </cell>
          <cell r="AW841">
            <v>0</v>
          </cell>
          <cell r="CK841" t="e">
            <v>#N/A</v>
          </cell>
        </row>
        <row r="842">
          <cell r="B842" t="str">
            <v>EQQ100518</v>
          </cell>
          <cell r="C842" t="str">
            <v>HUỲNH THỊ TIÊN</v>
          </cell>
          <cell r="D842" t="str">
            <v>Fulltime</v>
          </cell>
          <cell r="E842" t="str">
            <v>TRƯỞNG CA</v>
          </cell>
          <cell r="F842" t="str">
            <v>Giờ LV</v>
          </cell>
          <cell r="G842">
            <v>8</v>
          </cell>
          <cell r="H842" t="str">
            <v>OFF</v>
          </cell>
          <cell r="I842">
            <v>8</v>
          </cell>
          <cell r="J842">
            <v>8</v>
          </cell>
          <cell r="K842">
            <v>8</v>
          </cell>
          <cell r="L842">
            <v>8</v>
          </cell>
          <cell r="M842">
            <v>8</v>
          </cell>
          <cell r="N842">
            <v>8</v>
          </cell>
          <cell r="O842">
            <v>8</v>
          </cell>
          <cell r="P842" t="str">
            <v>OFF</v>
          </cell>
          <cell r="Q842">
            <v>8</v>
          </cell>
          <cell r="R842">
            <v>8</v>
          </cell>
          <cell r="S842">
            <v>8</v>
          </cell>
          <cell r="T842">
            <v>8</v>
          </cell>
          <cell r="U842">
            <v>8</v>
          </cell>
          <cell r="V842">
            <v>8</v>
          </cell>
          <cell r="W842">
            <v>8</v>
          </cell>
          <cell r="X842" t="str">
            <v>OFF</v>
          </cell>
          <cell r="Y842" t="str">
            <v>PA</v>
          </cell>
          <cell r="Z842" t="str">
            <v>PA</v>
          </cell>
          <cell r="AA842" t="str">
            <v>PA</v>
          </cell>
          <cell r="AB842" t="str">
            <v>PA</v>
          </cell>
          <cell r="AC842">
            <v>8</v>
          </cell>
          <cell r="AD842">
            <v>8</v>
          </cell>
          <cell r="AE842">
            <v>8</v>
          </cell>
          <cell r="AF842" t="str">
            <v>OFF</v>
          </cell>
          <cell r="AG842">
            <v>8</v>
          </cell>
          <cell r="AH842">
            <v>8</v>
          </cell>
          <cell r="AI842">
            <v>8</v>
          </cell>
          <cell r="AJ842" t="str">
            <v>OTH</v>
          </cell>
          <cell r="AK842">
            <v>21</v>
          </cell>
          <cell r="AL842">
            <v>7</v>
          </cell>
          <cell r="AM842">
            <v>4</v>
          </cell>
          <cell r="AN842">
            <v>0</v>
          </cell>
          <cell r="AO842">
            <v>4</v>
          </cell>
          <cell r="AP842">
            <v>0</v>
          </cell>
          <cell r="AQ842">
            <v>0</v>
          </cell>
          <cell r="AR842">
            <v>0</v>
          </cell>
          <cell r="AS842">
            <v>0</v>
          </cell>
          <cell r="AT842">
            <v>1</v>
          </cell>
          <cell r="AU842">
            <v>33</v>
          </cell>
          <cell r="AV842" t="e">
            <v>#REF!</v>
          </cell>
          <cell r="AW842">
            <v>0</v>
          </cell>
          <cell r="BZ842">
            <v>22</v>
          </cell>
          <cell r="CA842">
            <v>4</v>
          </cell>
          <cell r="CE842">
            <v>56</v>
          </cell>
          <cell r="CF842">
            <v>33</v>
          </cell>
          <cell r="CG842" t="b">
            <v>1</v>
          </cell>
          <cell r="CH842">
            <v>21</v>
          </cell>
          <cell r="CI842">
            <v>0</v>
          </cell>
          <cell r="CJ842">
            <v>0</v>
          </cell>
          <cell r="CK842" t="str">
            <v>HTQ HỒ CHÍ MINH</v>
          </cell>
          <cell r="CM842">
            <v>22</v>
          </cell>
          <cell r="CN842">
            <v>4</v>
          </cell>
          <cell r="CO842">
            <v>0</v>
          </cell>
          <cell r="CP842">
            <v>56</v>
          </cell>
        </row>
        <row r="843">
          <cell r="F843" t="str">
            <v>OT</v>
          </cell>
          <cell r="X843">
            <v>8</v>
          </cell>
          <cell r="Y843">
            <v>8</v>
          </cell>
          <cell r="Z843">
            <v>8</v>
          </cell>
          <cell r="AA843">
            <v>8</v>
          </cell>
          <cell r="AB843">
            <v>8</v>
          </cell>
          <cell r="AF843">
            <v>8</v>
          </cell>
          <cell r="AJ843">
            <v>8</v>
          </cell>
          <cell r="AT843">
            <v>0</v>
          </cell>
          <cell r="AV843" t="e">
            <v>#REF!</v>
          </cell>
          <cell r="AW843">
            <v>0</v>
          </cell>
          <cell r="CK843" t="e">
            <v>#N/A</v>
          </cell>
        </row>
        <row r="844">
          <cell r="B844" t="str">
            <v>EQQ100548</v>
          </cell>
          <cell r="C844" t="str">
            <v>NGUYỄN TRẦN THÙY NỮ</v>
          </cell>
          <cell r="D844" t="str">
            <v>Fulltime</v>
          </cell>
          <cell r="E844" t="str">
            <v>NHÂN VIÊN PHỤC VỤ</v>
          </cell>
          <cell r="F844" t="str">
            <v>Giờ LV</v>
          </cell>
          <cell r="G844" t="str">
            <v>OFF</v>
          </cell>
          <cell r="H844">
            <v>8</v>
          </cell>
          <cell r="I844">
            <v>8</v>
          </cell>
          <cell r="J844">
            <v>8</v>
          </cell>
          <cell r="K844">
            <v>8</v>
          </cell>
          <cell r="L844">
            <v>8</v>
          </cell>
          <cell r="M844">
            <v>8</v>
          </cell>
          <cell r="N844">
            <v>8</v>
          </cell>
          <cell r="O844" t="str">
            <v>PA</v>
          </cell>
          <cell r="P844">
            <v>8</v>
          </cell>
          <cell r="Q844">
            <v>8</v>
          </cell>
          <cell r="R844">
            <v>8</v>
          </cell>
          <cell r="S844">
            <v>8</v>
          </cell>
          <cell r="T844">
            <v>8</v>
          </cell>
          <cell r="U844" t="str">
            <v>PA</v>
          </cell>
          <cell r="V844">
            <v>8</v>
          </cell>
          <cell r="W844">
            <v>8</v>
          </cell>
          <cell r="X844">
            <v>8</v>
          </cell>
          <cell r="Y844">
            <v>8</v>
          </cell>
          <cell r="Z844" t="str">
            <v>OFF</v>
          </cell>
          <cell r="AA844">
            <v>8</v>
          </cell>
          <cell r="AB844">
            <v>8</v>
          </cell>
          <cell r="AC844" t="str">
            <v>OFF</v>
          </cell>
          <cell r="AD844">
            <v>8</v>
          </cell>
          <cell r="AE844">
            <v>8</v>
          </cell>
          <cell r="AF844">
            <v>8</v>
          </cell>
          <cell r="AG844">
            <v>8</v>
          </cell>
          <cell r="AH844">
            <v>8</v>
          </cell>
          <cell r="AI844">
            <v>8</v>
          </cell>
          <cell r="AJ844" t="str">
            <v>OFF</v>
          </cell>
          <cell r="AK844">
            <v>24</v>
          </cell>
          <cell r="AL844">
            <v>15</v>
          </cell>
          <cell r="AM844">
            <v>4</v>
          </cell>
          <cell r="AN844">
            <v>0</v>
          </cell>
          <cell r="AO844">
            <v>2</v>
          </cell>
          <cell r="AP844">
            <v>0</v>
          </cell>
          <cell r="AQ844">
            <v>0</v>
          </cell>
          <cell r="AR844">
            <v>0</v>
          </cell>
          <cell r="AS844">
            <v>0</v>
          </cell>
          <cell r="AT844">
            <v>0</v>
          </cell>
          <cell r="AU844">
            <v>41</v>
          </cell>
          <cell r="AV844" t="e">
            <v>#REF!</v>
          </cell>
          <cell r="AW844">
            <v>0</v>
          </cell>
          <cell r="BZ844">
            <v>24</v>
          </cell>
          <cell r="CA844">
            <v>2</v>
          </cell>
          <cell r="CE844">
            <v>0</v>
          </cell>
          <cell r="CF844">
            <v>41</v>
          </cell>
          <cell r="CG844" t="b">
            <v>1</v>
          </cell>
          <cell r="CH844">
            <v>24</v>
          </cell>
          <cell r="CI844">
            <v>0</v>
          </cell>
          <cell r="CJ844">
            <v>120</v>
          </cell>
          <cell r="CK844" t="str">
            <v>HTQ HỒ CHÍ MINH</v>
          </cell>
          <cell r="CM844">
            <v>24</v>
          </cell>
          <cell r="CN844">
            <v>2</v>
          </cell>
          <cell r="CO844">
            <v>0</v>
          </cell>
          <cell r="CP844">
            <v>0</v>
          </cell>
        </row>
        <row r="845">
          <cell r="F845" t="str">
            <v>OT</v>
          </cell>
          <cell r="G845">
            <v>8</v>
          </cell>
          <cell r="H845">
            <v>8</v>
          </cell>
          <cell r="K845">
            <v>8</v>
          </cell>
          <cell r="M845">
            <v>8</v>
          </cell>
          <cell r="P845">
            <v>8</v>
          </cell>
          <cell r="R845">
            <v>8</v>
          </cell>
          <cell r="Z845">
            <v>8</v>
          </cell>
          <cell r="AA845">
            <v>8</v>
          </cell>
          <cell r="AB845">
            <v>8</v>
          </cell>
          <cell r="AC845">
            <v>8</v>
          </cell>
          <cell r="AF845">
            <v>8</v>
          </cell>
          <cell r="AG845">
            <v>8</v>
          </cell>
          <cell r="AH845">
            <v>8</v>
          </cell>
          <cell r="AI845">
            <v>8</v>
          </cell>
          <cell r="AJ845">
            <v>8</v>
          </cell>
          <cell r="AT845">
            <v>0</v>
          </cell>
          <cell r="AV845" t="e">
            <v>#REF!</v>
          </cell>
          <cell r="AW845">
            <v>0</v>
          </cell>
          <cell r="CK845" t="e">
            <v>#N/A</v>
          </cell>
        </row>
        <row r="846">
          <cell r="B846" t="str">
            <v>EQQ100584</v>
          </cell>
          <cell r="C846" t="str">
            <v>NGUYỄN QUANG HUY</v>
          </cell>
          <cell r="D846" t="str">
            <v>Fulltime</v>
          </cell>
          <cell r="E846" t="str">
            <v>QUẢN LÝ QUÁN</v>
          </cell>
          <cell r="F846" t="str">
            <v>Giờ LV</v>
          </cell>
          <cell r="G846">
            <v>8</v>
          </cell>
          <cell r="H846">
            <v>8</v>
          </cell>
          <cell r="I846">
            <v>8</v>
          </cell>
          <cell r="J846">
            <v>8</v>
          </cell>
          <cell r="K846">
            <v>8</v>
          </cell>
          <cell r="L846">
            <v>8</v>
          </cell>
          <cell r="M846" t="str">
            <v>OFF</v>
          </cell>
          <cell r="N846">
            <v>8</v>
          </cell>
          <cell r="O846" t="str">
            <v>OFF</v>
          </cell>
          <cell r="P846">
            <v>8</v>
          </cell>
          <cell r="Q846">
            <v>8</v>
          </cell>
          <cell r="R846" t="str">
            <v>OFF</v>
          </cell>
          <cell r="S846">
            <v>8</v>
          </cell>
          <cell r="T846">
            <v>8</v>
          </cell>
          <cell r="U846">
            <v>8</v>
          </cell>
          <cell r="V846">
            <v>8</v>
          </cell>
          <cell r="W846">
            <v>8</v>
          </cell>
          <cell r="X846">
            <v>8</v>
          </cell>
          <cell r="Y846" t="str">
            <v>OFF</v>
          </cell>
          <cell r="Z846">
            <v>8</v>
          </cell>
          <cell r="AA846">
            <v>8</v>
          </cell>
          <cell r="AB846">
            <v>8</v>
          </cell>
          <cell r="AC846">
            <v>8</v>
          </cell>
          <cell r="AD846">
            <v>8</v>
          </cell>
          <cell r="AE846">
            <v>8</v>
          </cell>
          <cell r="AF846">
            <v>8</v>
          </cell>
          <cell r="AG846">
            <v>8</v>
          </cell>
          <cell r="AH846">
            <v>8</v>
          </cell>
          <cell r="AI846">
            <v>8</v>
          </cell>
          <cell r="AJ846">
            <v>8</v>
          </cell>
          <cell r="AK846">
            <v>26</v>
          </cell>
          <cell r="AL846">
            <v>0</v>
          </cell>
          <cell r="AM846">
            <v>4</v>
          </cell>
          <cell r="AN846">
            <v>0</v>
          </cell>
          <cell r="AO846">
            <v>0</v>
          </cell>
          <cell r="AP846">
            <v>0</v>
          </cell>
          <cell r="AQ846">
            <v>0</v>
          </cell>
          <cell r="AR846">
            <v>0</v>
          </cell>
          <cell r="AS846">
            <v>0</v>
          </cell>
          <cell r="AT846">
            <v>0</v>
          </cell>
          <cell r="AU846">
            <v>26</v>
          </cell>
          <cell r="AV846" t="e">
            <v>#REF!</v>
          </cell>
          <cell r="AW846">
            <v>0</v>
          </cell>
          <cell r="BZ846">
            <v>26</v>
          </cell>
          <cell r="CA846">
            <v>0</v>
          </cell>
          <cell r="CE846">
            <v>0</v>
          </cell>
          <cell r="CF846">
            <v>26</v>
          </cell>
          <cell r="CG846" t="b">
            <v>1</v>
          </cell>
          <cell r="CH846">
            <v>26</v>
          </cell>
          <cell r="CI846">
            <v>0</v>
          </cell>
          <cell r="CJ846">
            <v>0</v>
          </cell>
          <cell r="CK846" t="str">
            <v>HTQ HỒ CHÍ MINH</v>
          </cell>
          <cell r="CM846">
            <v>26</v>
          </cell>
          <cell r="CN846">
            <v>0</v>
          </cell>
          <cell r="CO846">
            <v>0</v>
          </cell>
          <cell r="CP846">
            <v>0</v>
          </cell>
        </row>
        <row r="847">
          <cell r="F847" t="str">
            <v>OT</v>
          </cell>
          <cell r="AT847">
            <v>0</v>
          </cell>
          <cell r="AV847" t="e">
            <v>#REF!</v>
          </cell>
          <cell r="AW847">
            <v>0</v>
          </cell>
          <cell r="CK847" t="e">
            <v>#N/A</v>
          </cell>
        </row>
        <row r="848">
          <cell r="B848" t="str">
            <v>EQQ100885</v>
          </cell>
          <cell r="C848" t="str">
            <v>NGÔ QUANG BÌNH</v>
          </cell>
          <cell r="D848" t="str">
            <v>Fulltime</v>
          </cell>
          <cell r="E848" t="str">
            <v>TRƯỞNG CA TẬP SỰ</v>
          </cell>
          <cell r="F848" t="str">
            <v>Giờ LV</v>
          </cell>
          <cell r="G848" t="str">
            <v>OFF</v>
          </cell>
          <cell r="H848">
            <v>8</v>
          </cell>
          <cell r="I848">
            <v>8</v>
          </cell>
          <cell r="J848">
            <v>8</v>
          </cell>
          <cell r="K848">
            <v>8</v>
          </cell>
          <cell r="L848">
            <v>8</v>
          </cell>
          <cell r="M848">
            <v>8</v>
          </cell>
          <cell r="N848" t="str">
            <v>OFF</v>
          </cell>
          <cell r="O848">
            <v>8</v>
          </cell>
          <cell r="P848">
            <v>8</v>
          </cell>
          <cell r="Q848">
            <v>8</v>
          </cell>
          <cell r="R848">
            <v>8</v>
          </cell>
          <cell r="S848">
            <v>8</v>
          </cell>
          <cell r="T848">
            <v>8</v>
          </cell>
          <cell r="U848">
            <v>8</v>
          </cell>
          <cell r="V848">
            <v>8</v>
          </cell>
          <cell r="W848">
            <v>8</v>
          </cell>
          <cell r="X848" t="str">
            <v>OFF</v>
          </cell>
          <cell r="Y848">
            <v>8</v>
          </cell>
          <cell r="Z848">
            <v>8</v>
          </cell>
          <cell r="AA848">
            <v>8</v>
          </cell>
          <cell r="AB848">
            <v>8</v>
          </cell>
          <cell r="AC848">
            <v>8</v>
          </cell>
          <cell r="AD848">
            <v>8</v>
          </cell>
          <cell r="AE848">
            <v>8</v>
          </cell>
          <cell r="AF848" t="str">
            <v>OFF</v>
          </cell>
          <cell r="AG848">
            <v>8</v>
          </cell>
          <cell r="AH848">
            <v>8</v>
          </cell>
          <cell r="AI848">
            <v>8</v>
          </cell>
          <cell r="AJ848">
            <v>8</v>
          </cell>
          <cell r="AK848">
            <v>26</v>
          </cell>
          <cell r="AL848">
            <v>13.6425</v>
          </cell>
          <cell r="AM848">
            <v>4</v>
          </cell>
          <cell r="AN848">
            <v>0</v>
          </cell>
          <cell r="AO848">
            <v>0</v>
          </cell>
          <cell r="AP848">
            <v>0</v>
          </cell>
          <cell r="AQ848">
            <v>0</v>
          </cell>
          <cell r="AR848">
            <v>0</v>
          </cell>
          <cell r="AS848">
            <v>0</v>
          </cell>
          <cell r="AT848">
            <v>0</v>
          </cell>
          <cell r="AU848">
            <v>39.642499999999998</v>
          </cell>
          <cell r="AV848" t="e">
            <v>#REF!</v>
          </cell>
          <cell r="AW848">
            <v>0</v>
          </cell>
          <cell r="BZ848">
            <v>26</v>
          </cell>
          <cell r="CA848">
            <v>0</v>
          </cell>
          <cell r="CE848">
            <v>109.14</v>
          </cell>
          <cell r="CF848">
            <v>39.642499999999998</v>
          </cell>
          <cell r="CG848" t="b">
            <v>1</v>
          </cell>
          <cell r="CH848">
            <v>26</v>
          </cell>
          <cell r="CI848">
            <v>0</v>
          </cell>
          <cell r="CJ848">
            <v>0</v>
          </cell>
          <cell r="CK848" t="str">
            <v>HTQ HỒ CHÍ MINH</v>
          </cell>
          <cell r="CM848">
            <v>26</v>
          </cell>
          <cell r="CN848">
            <v>0</v>
          </cell>
          <cell r="CO848">
            <v>0</v>
          </cell>
          <cell r="CP848">
            <v>109.14</v>
          </cell>
        </row>
        <row r="849">
          <cell r="F849" t="str">
            <v>OT</v>
          </cell>
          <cell r="H849">
            <v>6.5</v>
          </cell>
          <cell r="I849">
            <v>6.32</v>
          </cell>
          <cell r="J849">
            <v>6.4</v>
          </cell>
          <cell r="L849">
            <v>5.47</v>
          </cell>
          <cell r="M849">
            <v>5.23</v>
          </cell>
          <cell r="O849">
            <v>6.13</v>
          </cell>
          <cell r="P849">
            <v>5.0999999999999996</v>
          </cell>
          <cell r="Q849">
            <v>5.57</v>
          </cell>
          <cell r="R849">
            <v>3</v>
          </cell>
          <cell r="V849">
            <v>8</v>
          </cell>
          <cell r="W849">
            <v>7.62</v>
          </cell>
          <cell r="X849">
            <v>8</v>
          </cell>
          <cell r="Z849">
            <v>2</v>
          </cell>
          <cell r="AA849">
            <v>2.6</v>
          </cell>
          <cell r="AB849">
            <v>6</v>
          </cell>
          <cell r="AC849">
            <v>5.2</v>
          </cell>
          <cell r="AE849">
            <v>8</v>
          </cell>
          <cell r="AG849">
            <v>3</v>
          </cell>
          <cell r="AH849">
            <v>3</v>
          </cell>
          <cell r="AI849">
            <v>3</v>
          </cell>
          <cell r="AJ849">
            <v>3</v>
          </cell>
          <cell r="AT849">
            <v>0</v>
          </cell>
          <cell r="AV849" t="e">
            <v>#REF!</v>
          </cell>
          <cell r="AW849">
            <v>0</v>
          </cell>
          <cell r="CK849" t="e">
            <v>#N/A</v>
          </cell>
        </row>
        <row r="850">
          <cell r="B850" t="str">
            <v>EQQ101096</v>
          </cell>
          <cell r="C850" t="str">
            <v>NGUYỄN ANH TUẤN</v>
          </cell>
          <cell r="D850" t="str">
            <v>Fulltime</v>
          </cell>
          <cell r="E850" t="str">
            <v>NHÂN VIÊN PHỤC VỤ</v>
          </cell>
          <cell r="F850" t="str">
            <v>Giờ LV</v>
          </cell>
          <cell r="G850" t="str">
            <v>OFF</v>
          </cell>
          <cell r="H850">
            <v>8</v>
          </cell>
          <cell r="I850">
            <v>8</v>
          </cell>
          <cell r="J850">
            <v>8</v>
          </cell>
          <cell r="K850">
            <v>8</v>
          </cell>
          <cell r="L850">
            <v>4</v>
          </cell>
          <cell r="M850">
            <v>7.83</v>
          </cell>
          <cell r="N850">
            <v>7.4</v>
          </cell>
          <cell r="O850">
            <v>6.53</v>
          </cell>
          <cell r="P850" t="str">
            <v>OFF</v>
          </cell>
          <cell r="Q850" t="str">
            <v>OFF</v>
          </cell>
          <cell r="R850" t="str">
            <v>OFF</v>
          </cell>
          <cell r="S850">
            <v>8</v>
          </cell>
          <cell r="T850">
            <v>7.63</v>
          </cell>
          <cell r="U850">
            <v>8</v>
          </cell>
          <cell r="V850">
            <v>8</v>
          </cell>
          <cell r="W850">
            <v>8</v>
          </cell>
          <cell r="X850">
            <v>8</v>
          </cell>
          <cell r="Y850">
            <v>8</v>
          </cell>
          <cell r="Z850">
            <v>4</v>
          </cell>
          <cell r="AA850">
            <v>8</v>
          </cell>
          <cell r="AB850" t="str">
            <v>PA</v>
          </cell>
          <cell r="AC850">
            <v>8</v>
          </cell>
          <cell r="AD850">
            <v>8</v>
          </cell>
          <cell r="AE850">
            <v>7.95</v>
          </cell>
          <cell r="AF850">
            <v>8</v>
          </cell>
          <cell r="AG850">
            <v>8</v>
          </cell>
          <cell r="AH850">
            <v>8</v>
          </cell>
          <cell r="AI850">
            <v>8</v>
          </cell>
          <cell r="AJ850">
            <v>8</v>
          </cell>
          <cell r="AK850">
            <v>23.667499999999997</v>
          </cell>
          <cell r="AL850">
            <v>0</v>
          </cell>
          <cell r="AM850">
            <v>4</v>
          </cell>
          <cell r="AN850">
            <v>0</v>
          </cell>
          <cell r="AO850">
            <v>1</v>
          </cell>
          <cell r="AP850">
            <v>0</v>
          </cell>
          <cell r="AQ850">
            <v>0</v>
          </cell>
          <cell r="AR850">
            <v>0</v>
          </cell>
          <cell r="AS850">
            <v>0</v>
          </cell>
          <cell r="AT850">
            <v>0</v>
          </cell>
          <cell r="AU850">
            <v>24.667499999999997</v>
          </cell>
          <cell r="AV850" t="e">
            <v>#REF!</v>
          </cell>
          <cell r="AW850">
            <v>0</v>
          </cell>
          <cell r="BZ850">
            <v>23.667499999999997</v>
          </cell>
          <cell r="CA850">
            <v>1</v>
          </cell>
          <cell r="CE850">
            <v>0</v>
          </cell>
          <cell r="CF850">
            <v>24.667499999999997</v>
          </cell>
          <cell r="CG850" t="b">
            <v>1</v>
          </cell>
          <cell r="CH850">
            <v>23.667499999999997</v>
          </cell>
          <cell r="CI850">
            <v>0</v>
          </cell>
          <cell r="CJ850">
            <v>0</v>
          </cell>
          <cell r="CK850" t="str">
            <v>HTQ HỒ CHÍ MINH</v>
          </cell>
          <cell r="CM850">
            <v>23.667499999999997</v>
          </cell>
          <cell r="CN850">
            <v>1</v>
          </cell>
          <cell r="CO850">
            <v>0</v>
          </cell>
          <cell r="CP850">
            <v>0</v>
          </cell>
        </row>
        <row r="851">
          <cell r="F851" t="str">
            <v>OT</v>
          </cell>
          <cell r="AT851">
            <v>0</v>
          </cell>
          <cell r="AV851" t="e">
            <v>#REF!</v>
          </cell>
          <cell r="AW851">
            <v>0</v>
          </cell>
          <cell r="CK851" t="e">
            <v>#N/A</v>
          </cell>
        </row>
        <row r="852">
          <cell r="B852" t="str">
            <v>EQQ101173</v>
          </cell>
          <cell r="C852" t="str">
            <v>HUỲNH THỊ NGỌC DUNG</v>
          </cell>
          <cell r="D852" t="str">
            <v>Fulltime</v>
          </cell>
          <cell r="E852" t="str">
            <v>NHÂN VIÊN PHỤC VỤ</v>
          </cell>
          <cell r="F852" t="str">
            <v>Giờ LV</v>
          </cell>
          <cell r="G852">
            <v>8</v>
          </cell>
          <cell r="H852">
            <v>8</v>
          </cell>
          <cell r="I852">
            <v>8</v>
          </cell>
          <cell r="J852">
            <v>8</v>
          </cell>
          <cell r="K852">
            <v>8</v>
          </cell>
          <cell r="L852">
            <v>8</v>
          </cell>
          <cell r="M852" t="str">
            <v>OFF</v>
          </cell>
          <cell r="N852">
            <v>8</v>
          </cell>
          <cell r="O852">
            <v>8</v>
          </cell>
          <cell r="P852">
            <v>8</v>
          </cell>
          <cell r="Q852">
            <v>8</v>
          </cell>
          <cell r="R852">
            <v>8</v>
          </cell>
          <cell r="S852" t="str">
            <v>OFF</v>
          </cell>
          <cell r="T852" t="str">
            <v>OFF</v>
          </cell>
          <cell r="U852">
            <v>8</v>
          </cell>
          <cell r="V852">
            <v>8</v>
          </cell>
          <cell r="W852">
            <v>8</v>
          </cell>
          <cell r="X852">
            <v>8</v>
          </cell>
          <cell r="Y852">
            <v>8</v>
          </cell>
          <cell r="Z852">
            <v>8</v>
          </cell>
          <cell r="AA852">
            <v>8</v>
          </cell>
          <cell r="AB852">
            <v>8</v>
          </cell>
          <cell r="AC852">
            <v>8</v>
          </cell>
          <cell r="AD852">
            <v>8</v>
          </cell>
          <cell r="AE852" t="str">
            <v>OFF</v>
          </cell>
          <cell r="AF852" t="str">
            <v>PA</v>
          </cell>
          <cell r="AG852">
            <v>8</v>
          </cell>
          <cell r="AH852">
            <v>8</v>
          </cell>
          <cell r="AI852">
            <v>8</v>
          </cell>
          <cell r="AJ852">
            <v>8</v>
          </cell>
          <cell r="AK852">
            <v>25</v>
          </cell>
          <cell r="AL852">
            <v>0</v>
          </cell>
          <cell r="AM852">
            <v>4</v>
          </cell>
          <cell r="AN852">
            <v>0</v>
          </cell>
          <cell r="AO852">
            <v>1</v>
          </cell>
          <cell r="AP852">
            <v>0</v>
          </cell>
          <cell r="AQ852">
            <v>0</v>
          </cell>
          <cell r="AR852">
            <v>0</v>
          </cell>
          <cell r="AS852">
            <v>0</v>
          </cell>
          <cell r="AT852">
            <v>0</v>
          </cell>
          <cell r="AU852">
            <v>26</v>
          </cell>
          <cell r="AV852" t="e">
            <v>#REF!</v>
          </cell>
          <cell r="AW852">
            <v>0</v>
          </cell>
          <cell r="BZ852">
            <v>25</v>
          </cell>
          <cell r="CA852">
            <v>1</v>
          </cell>
          <cell r="CE852">
            <v>0</v>
          </cell>
          <cell r="CF852">
            <v>26</v>
          </cell>
          <cell r="CG852" t="b">
            <v>1</v>
          </cell>
          <cell r="CH852">
            <v>25</v>
          </cell>
          <cell r="CI852">
            <v>0</v>
          </cell>
          <cell r="CJ852">
            <v>0</v>
          </cell>
          <cell r="CK852" t="str">
            <v>HTQ HỒ CHÍ MINH</v>
          </cell>
          <cell r="CM852">
            <v>25</v>
          </cell>
          <cell r="CN852">
            <v>1</v>
          </cell>
          <cell r="CO852">
            <v>0</v>
          </cell>
          <cell r="CP852">
            <v>0</v>
          </cell>
        </row>
        <row r="853">
          <cell r="F853" t="str">
            <v>OT</v>
          </cell>
          <cell r="AT853">
            <v>0</v>
          </cell>
          <cell r="AV853" t="e">
            <v>#REF!</v>
          </cell>
          <cell r="AW853">
            <v>0</v>
          </cell>
          <cell r="CK853" t="e">
            <v>#N/A</v>
          </cell>
        </row>
        <row r="854">
          <cell r="B854" t="str">
            <v>EQQ101286</v>
          </cell>
          <cell r="C854" t="str">
            <v>NGUYỄN HỮU TÀI</v>
          </cell>
          <cell r="D854" t="str">
            <v>Fulltime</v>
          </cell>
          <cell r="E854" t="str">
            <v>NHÂN VIÊN PHỤC VỤ</v>
          </cell>
          <cell r="F854" t="str">
            <v>Giờ LV</v>
          </cell>
          <cell r="G854">
            <v>8</v>
          </cell>
          <cell r="H854">
            <v>8</v>
          </cell>
          <cell r="I854">
            <v>8</v>
          </cell>
          <cell r="J854">
            <v>8</v>
          </cell>
          <cell r="K854">
            <v>8</v>
          </cell>
          <cell r="L854" t="str">
            <v>OFF</v>
          </cell>
          <cell r="M854">
            <v>8</v>
          </cell>
          <cell r="N854">
            <v>8</v>
          </cell>
          <cell r="O854">
            <v>8</v>
          </cell>
          <cell r="P854">
            <v>8</v>
          </cell>
          <cell r="Q854">
            <v>8</v>
          </cell>
          <cell r="R854">
            <v>8</v>
          </cell>
          <cell r="S854" t="str">
            <v>OFF</v>
          </cell>
          <cell r="T854">
            <v>8</v>
          </cell>
          <cell r="U854">
            <v>8</v>
          </cell>
          <cell r="V854">
            <v>8</v>
          </cell>
          <cell r="W854">
            <v>8</v>
          </cell>
          <cell r="X854">
            <v>8</v>
          </cell>
          <cell r="Y854">
            <v>8</v>
          </cell>
          <cell r="Z854" t="str">
            <v>OFF</v>
          </cell>
          <cell r="AA854" t="str">
            <v>OFF</v>
          </cell>
          <cell r="AB854">
            <v>8</v>
          </cell>
          <cell r="AC854">
            <v>8</v>
          </cell>
          <cell r="AD854">
            <v>8</v>
          </cell>
          <cell r="AE854">
            <v>6.93</v>
          </cell>
          <cell r="AF854">
            <v>8</v>
          </cell>
          <cell r="AG854" t="str">
            <v>OTH</v>
          </cell>
          <cell r="AH854">
            <v>8</v>
          </cell>
          <cell r="AI854">
            <v>8</v>
          </cell>
          <cell r="AJ854">
            <v>8</v>
          </cell>
          <cell r="AK854">
            <v>24.866250000000001</v>
          </cell>
          <cell r="AL854">
            <v>19.911250000000003</v>
          </cell>
          <cell r="AM854">
            <v>4</v>
          </cell>
          <cell r="AN854">
            <v>0</v>
          </cell>
          <cell r="AO854">
            <v>0</v>
          </cell>
          <cell r="AP854">
            <v>0</v>
          </cell>
          <cell r="AQ854">
            <v>0</v>
          </cell>
          <cell r="AR854">
            <v>0</v>
          </cell>
          <cell r="AS854">
            <v>0</v>
          </cell>
          <cell r="AT854">
            <v>1</v>
          </cell>
          <cell r="AU854">
            <v>46.402500000000003</v>
          </cell>
          <cell r="AV854" t="e">
            <v>#REF!</v>
          </cell>
          <cell r="AW854">
            <v>0</v>
          </cell>
          <cell r="BZ854">
            <v>25.866250000000001</v>
          </cell>
          <cell r="CA854">
            <v>0</v>
          </cell>
          <cell r="CE854">
            <v>0</v>
          </cell>
          <cell r="CF854">
            <v>46.402500000000003</v>
          </cell>
          <cell r="CG854" t="b">
            <v>1</v>
          </cell>
          <cell r="CH854">
            <v>24.866250000000001</v>
          </cell>
          <cell r="CI854">
            <v>0</v>
          </cell>
          <cell r="CJ854">
            <v>164.29000000000002</v>
          </cell>
          <cell r="CK854" t="str">
            <v>HTQ HỒ CHÍ MINH</v>
          </cell>
          <cell r="CM854">
            <v>25.866250000000001</v>
          </cell>
          <cell r="CN854">
            <v>0</v>
          </cell>
          <cell r="CO854">
            <v>0</v>
          </cell>
          <cell r="CP854">
            <v>0</v>
          </cell>
        </row>
        <row r="855">
          <cell r="F855" t="str">
            <v>OT</v>
          </cell>
          <cell r="G855">
            <v>6.67</v>
          </cell>
          <cell r="H855">
            <v>6.87</v>
          </cell>
          <cell r="I855">
            <v>7.03</v>
          </cell>
          <cell r="J855">
            <v>5.98</v>
          </cell>
          <cell r="K855">
            <v>7.28</v>
          </cell>
          <cell r="M855">
            <v>6.68</v>
          </cell>
          <cell r="N855">
            <v>4.18</v>
          </cell>
          <cell r="O855">
            <v>4.93</v>
          </cell>
          <cell r="P855">
            <v>5.98</v>
          </cell>
          <cell r="Q855">
            <v>4</v>
          </cell>
          <cell r="R855">
            <v>6.98</v>
          </cell>
          <cell r="T855">
            <v>7.72</v>
          </cell>
          <cell r="U855">
            <v>7.63</v>
          </cell>
          <cell r="V855">
            <v>7.07</v>
          </cell>
          <cell r="W855">
            <v>6.8</v>
          </cell>
          <cell r="X855">
            <v>7.03</v>
          </cell>
          <cell r="Y855">
            <v>6.65</v>
          </cell>
          <cell r="AB855">
            <v>7.72</v>
          </cell>
          <cell r="AC855">
            <v>7.32</v>
          </cell>
          <cell r="AD855">
            <v>6.77</v>
          </cell>
          <cell r="AF855">
            <v>7</v>
          </cell>
          <cell r="AG855" t="str">
            <v>OTH5</v>
          </cell>
          <cell r="AH855">
            <v>7</v>
          </cell>
          <cell r="AI855">
            <v>7</v>
          </cell>
          <cell r="AJ855">
            <v>7</v>
          </cell>
          <cell r="AT855">
            <v>0.625</v>
          </cell>
          <cell r="AV855" t="e">
            <v>#REF!</v>
          </cell>
          <cell r="AW855">
            <v>0</v>
          </cell>
          <cell r="CK855" t="e">
            <v>#N/A</v>
          </cell>
        </row>
        <row r="856">
          <cell r="B856" t="str">
            <v>EQQ101346</v>
          </cell>
          <cell r="C856" t="str">
            <v>PHAN THỊ HỒNG MAI</v>
          </cell>
          <cell r="D856" t="str">
            <v>Fulltime</v>
          </cell>
          <cell r="E856" t="str">
            <v>NHÂN VIÊN RỬA LY</v>
          </cell>
          <cell r="F856" t="str">
            <v>Giờ LV</v>
          </cell>
          <cell r="G856" t="str">
            <v>OFF</v>
          </cell>
          <cell r="H856">
            <v>8</v>
          </cell>
          <cell r="I856">
            <v>8</v>
          </cell>
          <cell r="J856">
            <v>8</v>
          </cell>
          <cell r="K856">
            <v>7.97</v>
          </cell>
          <cell r="L856">
            <v>7.73</v>
          </cell>
          <cell r="M856" t="str">
            <v>OFF</v>
          </cell>
          <cell r="N856">
            <v>8</v>
          </cell>
          <cell r="O856">
            <v>8</v>
          </cell>
          <cell r="P856">
            <v>7.98</v>
          </cell>
          <cell r="Q856">
            <v>8</v>
          </cell>
          <cell r="R856">
            <v>8</v>
          </cell>
          <cell r="S856">
            <v>8</v>
          </cell>
          <cell r="T856">
            <v>8</v>
          </cell>
          <cell r="U856">
            <v>8</v>
          </cell>
          <cell r="V856">
            <v>8</v>
          </cell>
          <cell r="W856">
            <v>7.87</v>
          </cell>
          <cell r="X856">
            <v>8</v>
          </cell>
          <cell r="Y856">
            <v>8</v>
          </cell>
          <cell r="Z856">
            <v>8</v>
          </cell>
          <cell r="AA856">
            <v>8</v>
          </cell>
          <cell r="AB856" t="str">
            <v>OFF</v>
          </cell>
          <cell r="AC856" t="str">
            <v>OFF</v>
          </cell>
          <cell r="AD856">
            <v>8</v>
          </cell>
          <cell r="AE856">
            <v>8</v>
          </cell>
          <cell r="AF856">
            <v>8</v>
          </cell>
          <cell r="AG856">
            <v>8</v>
          </cell>
          <cell r="AH856" t="str">
            <v>PA</v>
          </cell>
          <cell r="AI856">
            <v>8</v>
          </cell>
          <cell r="AJ856">
            <v>8</v>
          </cell>
          <cell r="AK856">
            <v>24.943750000000001</v>
          </cell>
          <cell r="AL856">
            <v>0</v>
          </cell>
          <cell r="AM856">
            <v>4</v>
          </cell>
          <cell r="AN856">
            <v>0</v>
          </cell>
          <cell r="AO856">
            <v>1</v>
          </cell>
          <cell r="AP856">
            <v>0</v>
          </cell>
          <cell r="AQ856">
            <v>0</v>
          </cell>
          <cell r="AR856">
            <v>0</v>
          </cell>
          <cell r="AS856">
            <v>0</v>
          </cell>
          <cell r="AT856">
            <v>0</v>
          </cell>
          <cell r="AU856">
            <v>25.943750000000001</v>
          </cell>
          <cell r="AV856" t="e">
            <v>#REF!</v>
          </cell>
          <cell r="AW856">
            <v>0</v>
          </cell>
          <cell r="BZ856">
            <v>24.943750000000001</v>
          </cell>
          <cell r="CA856">
            <v>1</v>
          </cell>
          <cell r="CE856">
            <v>0</v>
          </cell>
          <cell r="CF856">
            <v>25.943750000000001</v>
          </cell>
          <cell r="CG856" t="b">
            <v>1</v>
          </cell>
          <cell r="CH856">
            <v>24.943750000000001</v>
          </cell>
          <cell r="CI856">
            <v>0</v>
          </cell>
          <cell r="CJ856">
            <v>0</v>
          </cell>
          <cell r="CK856" t="str">
            <v>HTQ HỒ CHÍ MINH</v>
          </cell>
          <cell r="CM856">
            <v>24.943750000000001</v>
          </cell>
          <cell r="CN856">
            <v>1</v>
          </cell>
          <cell r="CO856">
            <v>0</v>
          </cell>
          <cell r="CP856">
            <v>0</v>
          </cell>
        </row>
        <row r="857">
          <cell r="F857" t="str">
            <v>OT</v>
          </cell>
          <cell r="AT857">
            <v>0</v>
          </cell>
          <cell r="AV857" t="e">
            <v>#REF!</v>
          </cell>
          <cell r="AW857">
            <v>0</v>
          </cell>
          <cell r="CK857" t="e">
            <v>#N/A</v>
          </cell>
        </row>
        <row r="858">
          <cell r="B858" t="str">
            <v>EQQ101347</v>
          </cell>
          <cell r="C858" t="str">
            <v>NGUYỄN THỊ MƯỜI NHỎ</v>
          </cell>
          <cell r="D858" t="str">
            <v>Fulltime</v>
          </cell>
          <cell r="E858" t="str">
            <v>NHÂN VIÊN RỬA LY</v>
          </cell>
          <cell r="F858" t="str">
            <v>Giờ LV</v>
          </cell>
          <cell r="G858">
            <v>8</v>
          </cell>
          <cell r="H858">
            <v>8</v>
          </cell>
          <cell r="I858">
            <v>8</v>
          </cell>
          <cell r="J858">
            <v>8</v>
          </cell>
          <cell r="K858">
            <v>8</v>
          </cell>
          <cell r="L858">
            <v>8</v>
          </cell>
          <cell r="M858">
            <v>8</v>
          </cell>
          <cell r="N858" t="str">
            <v>OFF</v>
          </cell>
          <cell r="O858" t="str">
            <v>OFF</v>
          </cell>
          <cell r="P858">
            <v>8</v>
          </cell>
          <cell r="Q858">
            <v>8</v>
          </cell>
          <cell r="R858">
            <v>8</v>
          </cell>
          <cell r="S858">
            <v>8</v>
          </cell>
          <cell r="T858">
            <v>8</v>
          </cell>
          <cell r="U858">
            <v>8</v>
          </cell>
          <cell r="V858">
            <v>8</v>
          </cell>
          <cell r="W858">
            <v>8</v>
          </cell>
          <cell r="X858" t="str">
            <v>OFF</v>
          </cell>
          <cell r="Y858">
            <v>8</v>
          </cell>
          <cell r="Z858" t="str">
            <v>OFF</v>
          </cell>
          <cell r="AA858" t="str">
            <v>PA</v>
          </cell>
          <cell r="AB858">
            <v>8</v>
          </cell>
          <cell r="AC858">
            <v>8</v>
          </cell>
          <cell r="AD858">
            <v>8</v>
          </cell>
          <cell r="AE858">
            <v>8</v>
          </cell>
          <cell r="AF858">
            <v>8</v>
          </cell>
          <cell r="AG858">
            <v>8</v>
          </cell>
          <cell r="AH858">
            <v>8</v>
          </cell>
          <cell r="AI858">
            <v>8</v>
          </cell>
          <cell r="AJ858">
            <v>8</v>
          </cell>
          <cell r="AK858">
            <v>25</v>
          </cell>
          <cell r="AL858">
            <v>0</v>
          </cell>
          <cell r="AM858">
            <v>4</v>
          </cell>
          <cell r="AN858">
            <v>0</v>
          </cell>
          <cell r="AO858">
            <v>1</v>
          </cell>
          <cell r="AP858">
            <v>0</v>
          </cell>
          <cell r="AQ858">
            <v>0</v>
          </cell>
          <cell r="AR858">
            <v>0</v>
          </cell>
          <cell r="AS858">
            <v>0</v>
          </cell>
          <cell r="AT858">
            <v>0</v>
          </cell>
          <cell r="AU858">
            <v>26</v>
          </cell>
          <cell r="AV858" t="e">
            <v>#REF!</v>
          </cell>
          <cell r="AW858">
            <v>0</v>
          </cell>
          <cell r="BZ858">
            <v>25</v>
          </cell>
          <cell r="CA858">
            <v>1</v>
          </cell>
          <cell r="CE858">
            <v>0</v>
          </cell>
          <cell r="CF858">
            <v>26</v>
          </cell>
          <cell r="CG858" t="b">
            <v>1</v>
          </cell>
          <cell r="CH858">
            <v>25</v>
          </cell>
          <cell r="CI858">
            <v>0</v>
          </cell>
          <cell r="CJ858">
            <v>0</v>
          </cell>
          <cell r="CK858" t="str">
            <v>HTQ HỒ CHÍ MINH</v>
          </cell>
          <cell r="CM858">
            <v>25</v>
          </cell>
          <cell r="CN858">
            <v>1</v>
          </cell>
          <cell r="CO858">
            <v>0</v>
          </cell>
          <cell r="CP858">
            <v>0</v>
          </cell>
        </row>
        <row r="859">
          <cell r="F859" t="str">
            <v>OT</v>
          </cell>
          <cell r="AT859">
            <v>0</v>
          </cell>
          <cell r="AV859" t="e">
            <v>#REF!</v>
          </cell>
          <cell r="AW859">
            <v>0</v>
          </cell>
          <cell r="CK859" t="e">
            <v>#N/A</v>
          </cell>
        </row>
        <row r="860">
          <cell r="B860" t="str">
            <v>EQQ101387</v>
          </cell>
          <cell r="C860" t="str">
            <v>NGUYỄN TRẦN THANH VŨ</v>
          </cell>
          <cell r="D860" t="str">
            <v>Fulltime</v>
          </cell>
          <cell r="E860" t="str">
            <v>NHÂN VIÊN PHA CHẾ</v>
          </cell>
          <cell r="F860" t="str">
            <v>Giờ LV</v>
          </cell>
          <cell r="G860" t="str">
            <v>OFF</v>
          </cell>
          <cell r="H860">
            <v>7.95</v>
          </cell>
          <cell r="I860">
            <v>8</v>
          </cell>
          <cell r="J860">
            <v>8</v>
          </cell>
          <cell r="K860">
            <v>8</v>
          </cell>
          <cell r="L860">
            <v>8</v>
          </cell>
          <cell r="M860" t="str">
            <v>OFF</v>
          </cell>
          <cell r="N860">
            <v>7.45</v>
          </cell>
          <cell r="O860">
            <v>6.02</v>
          </cell>
          <cell r="P860">
            <v>7.35</v>
          </cell>
          <cell r="Q860">
            <v>8</v>
          </cell>
          <cell r="R860">
            <v>8</v>
          </cell>
          <cell r="S860">
            <v>8</v>
          </cell>
          <cell r="T860">
            <v>8</v>
          </cell>
          <cell r="U860" t="str">
            <v>OFF</v>
          </cell>
          <cell r="V860">
            <v>8</v>
          </cell>
          <cell r="W860">
            <v>8</v>
          </cell>
          <cell r="X860">
            <v>8</v>
          </cell>
          <cell r="Y860">
            <v>8</v>
          </cell>
          <cell r="Z860">
            <v>8</v>
          </cell>
          <cell r="AA860">
            <v>8</v>
          </cell>
          <cell r="AB860" t="str">
            <v>OFF</v>
          </cell>
          <cell r="AC860">
            <v>8</v>
          </cell>
          <cell r="AD860">
            <v>8</v>
          </cell>
          <cell r="AE860">
            <v>8</v>
          </cell>
          <cell r="AF860">
            <v>8</v>
          </cell>
          <cell r="AG860">
            <v>8</v>
          </cell>
          <cell r="AH860">
            <v>8</v>
          </cell>
          <cell r="AI860">
            <v>8</v>
          </cell>
          <cell r="AJ860" t="str">
            <v>PA</v>
          </cell>
          <cell r="AK860">
            <v>24.596250000000001</v>
          </cell>
          <cell r="AL860">
            <v>0</v>
          </cell>
          <cell r="AM860">
            <v>4</v>
          </cell>
          <cell r="AN860">
            <v>0</v>
          </cell>
          <cell r="AO860">
            <v>1</v>
          </cell>
          <cell r="AP860">
            <v>0</v>
          </cell>
          <cell r="AQ860">
            <v>0</v>
          </cell>
          <cell r="AR860">
            <v>0</v>
          </cell>
          <cell r="AS860">
            <v>0</v>
          </cell>
          <cell r="AT860">
            <v>0</v>
          </cell>
          <cell r="AU860">
            <v>25.596250000000001</v>
          </cell>
          <cell r="AV860" t="e">
            <v>#REF!</v>
          </cell>
          <cell r="AW860">
            <v>0</v>
          </cell>
          <cell r="BZ860">
            <v>24.596250000000001</v>
          </cell>
          <cell r="CA860">
            <v>1</v>
          </cell>
          <cell r="CE860">
            <v>0</v>
          </cell>
          <cell r="CF860">
            <v>25.596250000000001</v>
          </cell>
          <cell r="CG860" t="b">
            <v>1</v>
          </cell>
          <cell r="CH860">
            <v>24.596250000000001</v>
          </cell>
          <cell r="CI860">
            <v>0</v>
          </cell>
          <cell r="CJ860">
            <v>0</v>
          </cell>
          <cell r="CK860" t="str">
            <v>HTQ HỒ CHÍ MINH</v>
          </cell>
          <cell r="CM860">
            <v>24.596250000000001</v>
          </cell>
          <cell r="CN860">
            <v>1</v>
          </cell>
          <cell r="CO860">
            <v>0</v>
          </cell>
          <cell r="CP860">
            <v>0</v>
          </cell>
        </row>
        <row r="861">
          <cell r="F861" t="str">
            <v>OT</v>
          </cell>
          <cell r="AT861">
            <v>0</v>
          </cell>
          <cell r="AV861" t="e">
            <v>#REF!</v>
          </cell>
          <cell r="AW861">
            <v>0</v>
          </cell>
          <cell r="CK861" t="e">
            <v>#N/A</v>
          </cell>
        </row>
        <row r="862">
          <cell r="B862" t="str">
            <v>EQQ101392</v>
          </cell>
          <cell r="C862" t="str">
            <v>NGUYỄN THỊ NHU MÌ</v>
          </cell>
          <cell r="D862" t="str">
            <v>Fulltime</v>
          </cell>
          <cell r="E862" t="str">
            <v>NHÂN VIÊN PHA CHẾ</v>
          </cell>
          <cell r="F862" t="str">
            <v>Giờ LV</v>
          </cell>
          <cell r="G862" t="str">
            <v>OFF</v>
          </cell>
          <cell r="H862">
            <v>8</v>
          </cell>
          <cell r="I862" t="str">
            <v>OFF</v>
          </cell>
          <cell r="J862">
            <v>8</v>
          </cell>
          <cell r="K862">
            <v>8</v>
          </cell>
          <cell r="L862">
            <v>7.9</v>
          </cell>
          <cell r="M862">
            <v>8</v>
          </cell>
          <cell r="N862">
            <v>7.05</v>
          </cell>
          <cell r="O862" t="str">
            <v>OFF</v>
          </cell>
          <cell r="P862">
            <v>7.17</v>
          </cell>
          <cell r="Q862">
            <v>5.33</v>
          </cell>
          <cell r="R862">
            <v>8</v>
          </cell>
          <cell r="S862">
            <v>8</v>
          </cell>
          <cell r="T862">
            <v>8</v>
          </cell>
          <cell r="U862">
            <v>8</v>
          </cell>
          <cell r="V862">
            <v>8</v>
          </cell>
          <cell r="W862">
            <v>8</v>
          </cell>
          <cell r="X862">
            <v>8</v>
          </cell>
          <cell r="Y862">
            <v>8</v>
          </cell>
          <cell r="Z862">
            <v>8</v>
          </cell>
          <cell r="AA862">
            <v>8</v>
          </cell>
          <cell r="AB862">
            <v>8</v>
          </cell>
          <cell r="AC862">
            <v>8</v>
          </cell>
          <cell r="AD862" t="str">
            <v>OFF</v>
          </cell>
          <cell r="AE862">
            <v>8</v>
          </cell>
          <cell r="AF862">
            <v>7.68</v>
          </cell>
          <cell r="AG862">
            <v>8</v>
          </cell>
          <cell r="AH862" t="str">
            <v>PA</v>
          </cell>
          <cell r="AI862">
            <v>8</v>
          </cell>
          <cell r="AJ862">
            <v>8</v>
          </cell>
          <cell r="AK862">
            <v>24.391249999999999</v>
          </cell>
          <cell r="AL862">
            <v>0</v>
          </cell>
          <cell r="AM862">
            <v>4</v>
          </cell>
          <cell r="AN862">
            <v>0</v>
          </cell>
          <cell r="AO862">
            <v>1</v>
          </cell>
          <cell r="AP862">
            <v>0</v>
          </cell>
          <cell r="AQ862">
            <v>0</v>
          </cell>
          <cell r="AR862">
            <v>0</v>
          </cell>
          <cell r="AS862">
            <v>0</v>
          </cell>
          <cell r="AT862">
            <v>0</v>
          </cell>
          <cell r="AU862">
            <v>25.391249999999999</v>
          </cell>
          <cell r="AV862" t="e">
            <v>#REF!</v>
          </cell>
          <cell r="AW862">
            <v>0</v>
          </cell>
          <cell r="BZ862">
            <v>24.391249999999999</v>
          </cell>
          <cell r="CA862">
            <v>1</v>
          </cell>
          <cell r="CE862">
            <v>0</v>
          </cell>
          <cell r="CF862">
            <v>25.391249999999999</v>
          </cell>
          <cell r="CG862" t="b">
            <v>1</v>
          </cell>
          <cell r="CH862">
            <v>24.391249999999999</v>
          </cell>
          <cell r="CI862">
            <v>0</v>
          </cell>
          <cell r="CJ862">
            <v>0</v>
          </cell>
          <cell r="CK862" t="str">
            <v>HTQ HỒ CHÍ MINH</v>
          </cell>
          <cell r="CM862">
            <v>24.391249999999999</v>
          </cell>
          <cell r="CN862">
            <v>1</v>
          </cell>
          <cell r="CO862">
            <v>0</v>
          </cell>
          <cell r="CP862">
            <v>0</v>
          </cell>
        </row>
        <row r="863">
          <cell r="F863" t="str">
            <v>OT</v>
          </cell>
          <cell r="AT863">
            <v>0</v>
          </cell>
          <cell r="AV863" t="e">
            <v>#REF!</v>
          </cell>
          <cell r="AW863">
            <v>0</v>
          </cell>
          <cell r="CK863" t="e">
            <v>#N/A</v>
          </cell>
        </row>
        <row r="864">
          <cell r="B864" t="str">
            <v>EQQ101456</v>
          </cell>
          <cell r="C864" t="str">
            <v>LÊ THỊ TUYẾT</v>
          </cell>
          <cell r="D864" t="str">
            <v>Fulltime</v>
          </cell>
          <cell r="E864" t="str">
            <v>NHÂN VIÊN PHỤC VỤ</v>
          </cell>
          <cell r="F864" t="str">
            <v>Giờ LV</v>
          </cell>
          <cell r="G864">
            <v>8</v>
          </cell>
          <cell r="H864">
            <v>8</v>
          </cell>
          <cell r="I864">
            <v>8</v>
          </cell>
          <cell r="J864">
            <v>8</v>
          </cell>
          <cell r="K864">
            <v>8</v>
          </cell>
          <cell r="L864" t="str">
            <v>OFF</v>
          </cell>
          <cell r="M864">
            <v>8</v>
          </cell>
          <cell r="N864">
            <v>8</v>
          </cell>
          <cell r="O864">
            <v>8</v>
          </cell>
          <cell r="P864">
            <v>8</v>
          </cell>
          <cell r="Q864">
            <v>8</v>
          </cell>
          <cell r="R864">
            <v>8</v>
          </cell>
          <cell r="S864" t="str">
            <v>OFF</v>
          </cell>
          <cell r="T864">
            <v>8</v>
          </cell>
          <cell r="U864">
            <v>8</v>
          </cell>
          <cell r="V864">
            <v>8</v>
          </cell>
          <cell r="W864">
            <v>8</v>
          </cell>
          <cell r="X864">
            <v>8</v>
          </cell>
          <cell r="Y864">
            <v>8</v>
          </cell>
          <cell r="Z864">
            <v>8</v>
          </cell>
          <cell r="AA864">
            <v>8</v>
          </cell>
          <cell r="AB864">
            <v>8</v>
          </cell>
          <cell r="AC864">
            <v>8</v>
          </cell>
          <cell r="AD864">
            <v>8</v>
          </cell>
          <cell r="AE864" t="str">
            <v>OFF</v>
          </cell>
          <cell r="AF864">
            <v>8</v>
          </cell>
          <cell r="AG864">
            <v>8</v>
          </cell>
          <cell r="AH864">
            <v>8</v>
          </cell>
          <cell r="AI864" t="str">
            <v>OFF</v>
          </cell>
          <cell r="AJ864">
            <v>8</v>
          </cell>
          <cell r="AK864">
            <v>26</v>
          </cell>
          <cell r="AL864">
            <v>0</v>
          </cell>
          <cell r="AM864">
            <v>4</v>
          </cell>
          <cell r="AN864">
            <v>0</v>
          </cell>
          <cell r="AO864">
            <v>0</v>
          </cell>
          <cell r="AP864">
            <v>0</v>
          </cell>
          <cell r="AQ864">
            <v>0</v>
          </cell>
          <cell r="AR864">
            <v>0</v>
          </cell>
          <cell r="AS864">
            <v>0</v>
          </cell>
          <cell r="AT864">
            <v>0</v>
          </cell>
          <cell r="AU864">
            <v>26</v>
          </cell>
          <cell r="AV864" t="e">
            <v>#REF!</v>
          </cell>
          <cell r="AW864">
            <v>0</v>
          </cell>
          <cell r="BZ864">
            <v>26</v>
          </cell>
          <cell r="CA864">
            <v>0</v>
          </cell>
          <cell r="CE864">
            <v>0</v>
          </cell>
          <cell r="CF864">
            <v>26</v>
          </cell>
          <cell r="CG864" t="b">
            <v>1</v>
          </cell>
          <cell r="CH864">
            <v>26</v>
          </cell>
          <cell r="CI864">
            <v>0</v>
          </cell>
          <cell r="CJ864">
            <v>0</v>
          </cell>
          <cell r="CK864" t="str">
            <v>HTQ HỒ CHÍ MINH</v>
          </cell>
          <cell r="CM864">
            <v>26</v>
          </cell>
          <cell r="CN864">
            <v>0</v>
          </cell>
          <cell r="CO864">
            <v>0</v>
          </cell>
          <cell r="CP864">
            <v>0</v>
          </cell>
        </row>
        <row r="865">
          <cell r="F865" t="str">
            <v>OT</v>
          </cell>
          <cell r="AT865">
            <v>0</v>
          </cell>
          <cell r="AV865" t="e">
            <v>#REF!</v>
          </cell>
          <cell r="AW865">
            <v>0</v>
          </cell>
          <cell r="CK865" t="e">
            <v>#N/A</v>
          </cell>
        </row>
        <row r="866">
          <cell r="B866" t="str">
            <v>EQQ101585</v>
          </cell>
          <cell r="C866" t="str">
            <v>LÊ THỊ HỒNG THÚY</v>
          </cell>
          <cell r="D866" t="str">
            <v>Fulltime</v>
          </cell>
          <cell r="E866" t="str">
            <v>NHÂN VIÊN PHA CHẾ</v>
          </cell>
          <cell r="F866" t="str">
            <v>Giờ LV</v>
          </cell>
          <cell r="G866">
            <v>8</v>
          </cell>
          <cell r="H866">
            <v>8</v>
          </cell>
          <cell r="I866">
            <v>8</v>
          </cell>
          <cell r="J866">
            <v>8</v>
          </cell>
          <cell r="K866">
            <v>8</v>
          </cell>
          <cell r="L866">
            <v>8</v>
          </cell>
          <cell r="M866">
            <v>8</v>
          </cell>
          <cell r="N866">
            <v>8</v>
          </cell>
          <cell r="O866">
            <v>8</v>
          </cell>
          <cell r="P866">
            <v>8</v>
          </cell>
          <cell r="Q866" t="str">
            <v>OFF</v>
          </cell>
          <cell r="R866" t="str">
            <v>OFF</v>
          </cell>
          <cell r="S866" t="str">
            <v>OFF</v>
          </cell>
          <cell r="T866">
            <v>8</v>
          </cell>
          <cell r="U866">
            <v>8</v>
          </cell>
          <cell r="V866">
            <v>8</v>
          </cell>
          <cell r="W866">
            <v>8</v>
          </cell>
          <cell r="X866">
            <v>8</v>
          </cell>
          <cell r="Y866">
            <v>8</v>
          </cell>
          <cell r="Z866">
            <v>8</v>
          </cell>
          <cell r="AA866" t="str">
            <v>OFF</v>
          </cell>
          <cell r="AB866">
            <v>8</v>
          </cell>
          <cell r="AC866">
            <v>8</v>
          </cell>
          <cell r="AD866">
            <v>8</v>
          </cell>
          <cell r="AE866">
            <v>8</v>
          </cell>
          <cell r="AF866">
            <v>8</v>
          </cell>
          <cell r="AG866" t="str">
            <v>PA</v>
          </cell>
          <cell r="AH866">
            <v>8</v>
          </cell>
          <cell r="AI866">
            <v>8</v>
          </cell>
          <cell r="AJ866">
            <v>8</v>
          </cell>
          <cell r="AK866">
            <v>25</v>
          </cell>
          <cell r="AL866">
            <v>0</v>
          </cell>
          <cell r="AM866">
            <v>4</v>
          </cell>
          <cell r="AN866">
            <v>0</v>
          </cell>
          <cell r="AO866">
            <v>1</v>
          </cell>
          <cell r="AP866">
            <v>0</v>
          </cell>
          <cell r="AQ866">
            <v>0</v>
          </cell>
          <cell r="AR866">
            <v>0</v>
          </cell>
          <cell r="AS866">
            <v>0</v>
          </cell>
          <cell r="AT866">
            <v>0</v>
          </cell>
          <cell r="AU866">
            <v>26</v>
          </cell>
          <cell r="AV866" t="e">
            <v>#REF!</v>
          </cell>
          <cell r="AW866">
            <v>0</v>
          </cell>
          <cell r="BZ866">
            <v>25</v>
          </cell>
          <cell r="CA866">
            <v>1</v>
          </cell>
          <cell r="CE866">
            <v>0</v>
          </cell>
          <cell r="CF866">
            <v>26</v>
          </cell>
          <cell r="CG866" t="b">
            <v>1</v>
          </cell>
          <cell r="CH866">
            <v>25</v>
          </cell>
          <cell r="CI866">
            <v>0</v>
          </cell>
          <cell r="CJ866">
            <v>0</v>
          </cell>
          <cell r="CK866" t="str">
            <v>HTQ HỒ CHÍ MINH</v>
          </cell>
          <cell r="CM866">
            <v>25</v>
          </cell>
          <cell r="CN866">
            <v>1</v>
          </cell>
          <cell r="CO866">
            <v>0</v>
          </cell>
          <cell r="CP866">
            <v>0</v>
          </cell>
        </row>
        <row r="867">
          <cell r="F867" t="str">
            <v>OT</v>
          </cell>
          <cell r="AT867">
            <v>0</v>
          </cell>
          <cell r="AV867" t="e">
            <v>#REF!</v>
          </cell>
          <cell r="AW867">
            <v>0</v>
          </cell>
          <cell r="CK867" t="e">
            <v>#N/A</v>
          </cell>
        </row>
        <row r="868">
          <cell r="B868" t="str">
            <v>EQQ101828</v>
          </cell>
          <cell r="C868" t="str">
            <v>PHẠM THỊ NGỌC THÚY</v>
          </cell>
          <cell r="D868" t="str">
            <v>Fulltime</v>
          </cell>
          <cell r="E868" t="str">
            <v>NHÂN VIÊN BẾP</v>
          </cell>
          <cell r="F868" t="str">
            <v>Giờ LV</v>
          </cell>
          <cell r="G868">
            <v>8</v>
          </cell>
          <cell r="H868">
            <v>8</v>
          </cell>
          <cell r="I868">
            <v>8</v>
          </cell>
          <cell r="J868">
            <v>8</v>
          </cell>
          <cell r="K868" t="str">
            <v>OFF</v>
          </cell>
          <cell r="L868">
            <v>8</v>
          </cell>
          <cell r="M868">
            <v>8</v>
          </cell>
          <cell r="N868" t="str">
            <v>OFF</v>
          </cell>
          <cell r="O868">
            <v>8</v>
          </cell>
          <cell r="P868">
            <v>8</v>
          </cell>
          <cell r="Q868">
            <v>8</v>
          </cell>
          <cell r="R868">
            <v>8</v>
          </cell>
          <cell r="S868">
            <v>8</v>
          </cell>
          <cell r="T868">
            <v>8</v>
          </cell>
          <cell r="U868" t="str">
            <v>OFF</v>
          </cell>
          <cell r="V868">
            <v>8</v>
          </cell>
          <cell r="W868">
            <v>8</v>
          </cell>
          <cell r="X868">
            <v>8</v>
          </cell>
          <cell r="Y868">
            <v>8</v>
          </cell>
          <cell r="Z868">
            <v>8</v>
          </cell>
          <cell r="AA868" t="str">
            <v>OFF</v>
          </cell>
          <cell r="AB868">
            <v>8</v>
          </cell>
          <cell r="AC868">
            <v>8</v>
          </cell>
          <cell r="AD868">
            <v>8</v>
          </cell>
          <cell r="AE868">
            <v>8</v>
          </cell>
          <cell r="AF868">
            <v>8</v>
          </cell>
          <cell r="AG868">
            <v>8</v>
          </cell>
          <cell r="AH868" t="str">
            <v>PA</v>
          </cell>
          <cell r="AI868">
            <v>8</v>
          </cell>
          <cell r="AJ868">
            <v>8</v>
          </cell>
          <cell r="AK868">
            <v>25</v>
          </cell>
          <cell r="AL868">
            <v>0</v>
          </cell>
          <cell r="AM868">
            <v>4</v>
          </cell>
          <cell r="AN868">
            <v>0</v>
          </cell>
          <cell r="AO868">
            <v>1</v>
          </cell>
          <cell r="AP868">
            <v>0</v>
          </cell>
          <cell r="AQ868">
            <v>0</v>
          </cell>
          <cell r="AR868">
            <v>0</v>
          </cell>
          <cell r="AS868">
            <v>0</v>
          </cell>
          <cell r="AT868">
            <v>0</v>
          </cell>
          <cell r="AU868">
            <v>26</v>
          </cell>
          <cell r="AV868" t="e">
            <v>#REF!</v>
          </cell>
          <cell r="AW868">
            <v>0</v>
          </cell>
          <cell r="BZ868">
            <v>25</v>
          </cell>
          <cell r="CA868">
            <v>1</v>
          </cell>
          <cell r="CE868">
            <v>0</v>
          </cell>
          <cell r="CF868">
            <v>26</v>
          </cell>
          <cell r="CG868" t="b">
            <v>1</v>
          </cell>
          <cell r="CH868">
            <v>25</v>
          </cell>
          <cell r="CI868">
            <v>0</v>
          </cell>
          <cell r="CJ868">
            <v>0</v>
          </cell>
          <cell r="CK868" t="str">
            <v>HTQ HỒ CHÍ MINH</v>
          </cell>
          <cell r="CM868">
            <v>25</v>
          </cell>
          <cell r="CN868">
            <v>1</v>
          </cell>
          <cell r="CO868">
            <v>0</v>
          </cell>
          <cell r="CP868">
            <v>0</v>
          </cell>
        </row>
        <row r="869">
          <cell r="F869" t="str">
            <v>OT</v>
          </cell>
          <cell r="AT869">
            <v>0</v>
          </cell>
          <cell r="AV869" t="e">
            <v>#REF!</v>
          </cell>
          <cell r="AW869">
            <v>0</v>
          </cell>
          <cell r="CK869" t="e">
            <v>#N/A</v>
          </cell>
        </row>
        <row r="870">
          <cell r="B870" t="str">
            <v>EQQ101624</v>
          </cell>
          <cell r="C870" t="str">
            <v>NGUYỄN NGỌC HOÀNG LUÂN</v>
          </cell>
          <cell r="D870" t="str">
            <v>Partime</v>
          </cell>
          <cell r="E870" t="str">
            <v>NHÂN VIÊN PHỤC VỤ</v>
          </cell>
          <cell r="F870" t="str">
            <v>Giờ LV</v>
          </cell>
          <cell r="G870">
            <v>8</v>
          </cell>
          <cell r="H870">
            <v>0</v>
          </cell>
          <cell r="I870">
            <v>8</v>
          </cell>
          <cell r="J870">
            <v>8</v>
          </cell>
          <cell r="K870">
            <v>8</v>
          </cell>
          <cell r="L870">
            <v>8</v>
          </cell>
          <cell r="M870">
            <v>8</v>
          </cell>
          <cell r="N870">
            <v>0</v>
          </cell>
          <cell r="O870">
            <v>8</v>
          </cell>
          <cell r="P870">
            <v>8</v>
          </cell>
          <cell r="Q870">
            <v>8</v>
          </cell>
          <cell r="R870">
            <v>8</v>
          </cell>
          <cell r="S870">
            <v>8</v>
          </cell>
          <cell r="T870">
            <v>8</v>
          </cell>
          <cell r="U870">
            <v>8</v>
          </cell>
          <cell r="V870">
            <v>8</v>
          </cell>
          <cell r="W870">
            <v>8</v>
          </cell>
          <cell r="X870">
            <v>8</v>
          </cell>
          <cell r="Y870">
            <v>8</v>
          </cell>
          <cell r="Z870">
            <v>8</v>
          </cell>
          <cell r="AA870">
            <v>0</v>
          </cell>
          <cell r="AB870">
            <v>8</v>
          </cell>
          <cell r="AC870">
            <v>8</v>
          </cell>
          <cell r="AD870">
            <v>8</v>
          </cell>
          <cell r="AE870">
            <v>8</v>
          </cell>
          <cell r="AF870">
            <v>8</v>
          </cell>
          <cell r="AG870">
            <v>8</v>
          </cell>
          <cell r="AH870">
            <v>8</v>
          </cell>
          <cell r="AI870">
            <v>8</v>
          </cell>
          <cell r="AJ870">
            <v>8</v>
          </cell>
          <cell r="AK870">
            <v>27</v>
          </cell>
          <cell r="AL870">
            <v>0</v>
          </cell>
          <cell r="AM870">
            <v>0</v>
          </cell>
          <cell r="AN870">
            <v>0</v>
          </cell>
          <cell r="AO870">
            <v>0</v>
          </cell>
          <cell r="AP870">
            <v>0</v>
          </cell>
          <cell r="AQ870">
            <v>0</v>
          </cell>
          <cell r="AR870">
            <v>0</v>
          </cell>
          <cell r="AS870">
            <v>0</v>
          </cell>
          <cell r="AT870">
            <v>0</v>
          </cell>
          <cell r="AU870">
            <v>27</v>
          </cell>
          <cell r="AV870" t="e">
            <v>#REF!</v>
          </cell>
          <cell r="AW870">
            <v>0</v>
          </cell>
          <cell r="BZ870">
            <v>0</v>
          </cell>
          <cell r="CA870">
            <v>0</v>
          </cell>
          <cell r="CE870">
            <v>0</v>
          </cell>
          <cell r="CF870">
            <v>27</v>
          </cell>
          <cell r="CG870" t="b">
            <v>1</v>
          </cell>
          <cell r="CH870">
            <v>0</v>
          </cell>
          <cell r="CI870">
            <v>216</v>
          </cell>
          <cell r="CJ870">
            <v>0</v>
          </cell>
          <cell r="CK870" t="str">
            <v>HTQ HỒ CHÍ MINH</v>
          </cell>
          <cell r="CM870">
            <v>0</v>
          </cell>
          <cell r="CN870">
            <v>0</v>
          </cell>
          <cell r="CO870">
            <v>216</v>
          </cell>
          <cell r="CP870">
            <v>0</v>
          </cell>
        </row>
        <row r="871">
          <cell r="F871" t="str">
            <v>OT</v>
          </cell>
          <cell r="AT871">
            <v>0</v>
          </cell>
          <cell r="AV871" t="e">
            <v>#REF!</v>
          </cell>
          <cell r="AW871">
            <v>0</v>
          </cell>
          <cell r="CK871" t="e">
            <v>#N/A</v>
          </cell>
        </row>
        <row r="872">
          <cell r="B872" t="str">
            <v>EQQ102110</v>
          </cell>
          <cell r="C872" t="str">
            <v>NGUYỄN THỊ KIM YẾN</v>
          </cell>
          <cell r="D872" t="str">
            <v>Partime</v>
          </cell>
          <cell r="E872" t="str">
            <v>NHÂN VIÊN PHỤC VỤ</v>
          </cell>
          <cell r="F872" t="str">
            <v>Giờ LV</v>
          </cell>
          <cell r="G872">
            <v>0</v>
          </cell>
          <cell r="H872">
            <v>8</v>
          </cell>
          <cell r="I872">
            <v>8</v>
          </cell>
          <cell r="J872">
            <v>8</v>
          </cell>
          <cell r="K872">
            <v>8</v>
          </cell>
          <cell r="L872">
            <v>8</v>
          </cell>
          <cell r="M872">
            <v>0</v>
          </cell>
          <cell r="N872">
            <v>8</v>
          </cell>
          <cell r="O872">
            <v>8</v>
          </cell>
          <cell r="P872">
            <v>8</v>
          </cell>
          <cell r="Q872">
            <v>8</v>
          </cell>
          <cell r="R872">
            <v>8</v>
          </cell>
          <cell r="S872">
            <v>0</v>
          </cell>
          <cell r="T872">
            <v>8</v>
          </cell>
          <cell r="U872">
            <v>8</v>
          </cell>
          <cell r="V872">
            <v>4</v>
          </cell>
          <cell r="W872">
            <v>8</v>
          </cell>
          <cell r="X872">
            <v>8</v>
          </cell>
          <cell r="Y872">
            <v>8</v>
          </cell>
          <cell r="Z872">
            <v>8</v>
          </cell>
          <cell r="AA872">
            <v>4</v>
          </cell>
          <cell r="AB872">
            <v>0</v>
          </cell>
          <cell r="AC872">
            <v>0</v>
          </cell>
          <cell r="AD872">
            <v>8</v>
          </cell>
          <cell r="AE872">
            <v>8</v>
          </cell>
          <cell r="AF872">
            <v>8</v>
          </cell>
          <cell r="AG872">
            <v>8</v>
          </cell>
          <cell r="AH872">
            <v>8</v>
          </cell>
          <cell r="AI872">
            <v>8</v>
          </cell>
          <cell r="AJ872">
            <v>0</v>
          </cell>
          <cell r="AK872">
            <v>23</v>
          </cell>
          <cell r="AL872">
            <v>0</v>
          </cell>
          <cell r="AM872">
            <v>0</v>
          </cell>
          <cell r="AN872">
            <v>0</v>
          </cell>
          <cell r="AO872">
            <v>0</v>
          </cell>
          <cell r="AP872">
            <v>0</v>
          </cell>
          <cell r="AQ872">
            <v>0</v>
          </cell>
          <cell r="AR872">
            <v>0</v>
          </cell>
          <cell r="AS872">
            <v>0</v>
          </cell>
          <cell r="AT872">
            <v>0</v>
          </cell>
          <cell r="AU872">
            <v>23</v>
          </cell>
          <cell r="AV872" t="e">
            <v>#REF!</v>
          </cell>
          <cell r="AW872">
            <v>0</v>
          </cell>
          <cell r="BZ872">
            <v>0</v>
          </cell>
          <cell r="CA872">
            <v>0</v>
          </cell>
          <cell r="CE872">
            <v>0</v>
          </cell>
          <cell r="CF872">
            <v>23</v>
          </cell>
          <cell r="CG872" t="b">
            <v>1</v>
          </cell>
          <cell r="CH872">
            <v>0</v>
          </cell>
          <cell r="CI872">
            <v>184</v>
          </cell>
          <cell r="CJ872">
            <v>0</v>
          </cell>
          <cell r="CK872" t="str">
            <v>HTQ HỒ CHÍ MINH</v>
          </cell>
          <cell r="CM872">
            <v>0</v>
          </cell>
          <cell r="CN872">
            <v>0</v>
          </cell>
          <cell r="CO872">
            <v>184</v>
          </cell>
          <cell r="CP872">
            <v>0</v>
          </cell>
        </row>
        <row r="873">
          <cell r="F873" t="str">
            <v>OT</v>
          </cell>
          <cell r="AT873">
            <v>0</v>
          </cell>
          <cell r="AV873" t="e">
            <v>#REF!</v>
          </cell>
          <cell r="AW873">
            <v>0</v>
          </cell>
          <cell r="CK873" t="e">
            <v>#N/A</v>
          </cell>
        </row>
        <row r="874">
          <cell r="B874" t="str">
            <v>EQQ102117</v>
          </cell>
          <cell r="C874" t="str">
            <v>TRƯƠNG TRUNG TRIỀU</v>
          </cell>
          <cell r="D874" t="str">
            <v>Partime</v>
          </cell>
          <cell r="E874" t="str">
            <v>NHÂN VIÊN PHỤC VỤ</v>
          </cell>
          <cell r="F874" t="str">
            <v>Giờ LV</v>
          </cell>
          <cell r="G874">
            <v>4</v>
          </cell>
          <cell r="H874">
            <v>4</v>
          </cell>
          <cell r="I874">
            <v>4</v>
          </cell>
          <cell r="J874">
            <v>4</v>
          </cell>
          <cell r="K874">
            <v>0</v>
          </cell>
          <cell r="L874">
            <v>4</v>
          </cell>
          <cell r="M874">
            <v>3.93</v>
          </cell>
          <cell r="N874">
            <v>3.88</v>
          </cell>
          <cell r="O874">
            <v>0</v>
          </cell>
          <cell r="P874">
            <v>3.03</v>
          </cell>
          <cell r="Q874">
            <v>0</v>
          </cell>
          <cell r="R874">
            <v>0</v>
          </cell>
          <cell r="S874">
            <v>4</v>
          </cell>
          <cell r="T874">
            <v>0</v>
          </cell>
          <cell r="U874">
            <v>4</v>
          </cell>
          <cell r="V874">
            <v>4</v>
          </cell>
          <cell r="W874">
            <v>4</v>
          </cell>
          <cell r="X874">
            <v>4</v>
          </cell>
          <cell r="Y874">
            <v>4</v>
          </cell>
          <cell r="Z874">
            <v>4</v>
          </cell>
          <cell r="AA874">
            <v>4</v>
          </cell>
          <cell r="AB874">
            <v>0</v>
          </cell>
          <cell r="AC874">
            <v>4</v>
          </cell>
          <cell r="AD874">
            <v>4</v>
          </cell>
          <cell r="AE874">
            <v>4</v>
          </cell>
          <cell r="AF874">
            <v>0</v>
          </cell>
          <cell r="AG874">
            <v>0</v>
          </cell>
          <cell r="AH874">
            <v>4</v>
          </cell>
          <cell r="AI874">
            <v>4</v>
          </cell>
          <cell r="AJ874">
            <v>4</v>
          </cell>
          <cell r="AK874">
            <v>10.855</v>
          </cell>
          <cell r="AL874">
            <v>0</v>
          </cell>
          <cell r="AM874">
            <v>0</v>
          </cell>
          <cell r="AN874">
            <v>0</v>
          </cell>
          <cell r="AO874">
            <v>0</v>
          </cell>
          <cell r="AP874">
            <v>0</v>
          </cell>
          <cell r="AQ874">
            <v>0</v>
          </cell>
          <cell r="AR874">
            <v>0</v>
          </cell>
          <cell r="AS874">
            <v>0</v>
          </cell>
          <cell r="AT874">
            <v>0</v>
          </cell>
          <cell r="AU874">
            <v>10.855</v>
          </cell>
          <cell r="AV874" t="e">
            <v>#REF!</v>
          </cell>
          <cell r="AW874">
            <v>0</v>
          </cell>
          <cell r="BZ874">
            <v>0</v>
          </cell>
          <cell r="CA874">
            <v>0</v>
          </cell>
          <cell r="CE874">
            <v>0</v>
          </cell>
          <cell r="CF874">
            <v>10.855</v>
          </cell>
          <cell r="CG874" t="b">
            <v>1</v>
          </cell>
          <cell r="CH874">
            <v>0</v>
          </cell>
          <cell r="CI874">
            <v>86.84</v>
          </cell>
          <cell r="CJ874">
            <v>0</v>
          </cell>
          <cell r="CK874" t="str">
            <v>HTQ HỒ CHÍ MINH</v>
          </cell>
          <cell r="CM874">
            <v>0</v>
          </cell>
          <cell r="CN874">
            <v>0</v>
          </cell>
          <cell r="CO874">
            <v>86.84</v>
          </cell>
          <cell r="CP874">
            <v>0</v>
          </cell>
        </row>
        <row r="875">
          <cell r="F875" t="str">
            <v>OT</v>
          </cell>
          <cell r="AT875">
            <v>0</v>
          </cell>
          <cell r="AV875" t="e">
            <v>#REF!</v>
          </cell>
          <cell r="AW875">
            <v>0</v>
          </cell>
          <cell r="CK875" t="e">
            <v>#N/A</v>
          </cell>
        </row>
        <row r="876">
          <cell r="B876" t="str">
            <v>EQQ102129</v>
          </cell>
          <cell r="C876" t="str">
            <v>TÔ VĂN ĐỨC</v>
          </cell>
          <cell r="D876" t="str">
            <v>Partime</v>
          </cell>
          <cell r="E876" t="str">
            <v>NHÂN VIÊN PHỤC VỤ</v>
          </cell>
          <cell r="F876" t="str">
            <v>Giờ LV</v>
          </cell>
          <cell r="G876">
            <v>8</v>
          </cell>
          <cell r="H876">
            <v>8</v>
          </cell>
          <cell r="I876">
            <v>8</v>
          </cell>
          <cell r="J876">
            <v>8</v>
          </cell>
          <cell r="K876">
            <v>0</v>
          </cell>
          <cell r="L876">
            <v>8</v>
          </cell>
          <cell r="M876">
            <v>8</v>
          </cell>
          <cell r="N876">
            <v>8</v>
          </cell>
          <cell r="O876">
            <v>8</v>
          </cell>
          <cell r="P876">
            <v>0</v>
          </cell>
          <cell r="Q876">
            <v>8</v>
          </cell>
          <cell r="R876">
            <v>4.2699999999999996</v>
          </cell>
          <cell r="S876">
            <v>8</v>
          </cell>
          <cell r="T876">
            <v>8</v>
          </cell>
          <cell r="U876">
            <v>8</v>
          </cell>
          <cell r="V876">
            <v>8</v>
          </cell>
          <cell r="W876">
            <v>8</v>
          </cell>
          <cell r="X876">
            <v>0</v>
          </cell>
          <cell r="Y876">
            <v>0</v>
          </cell>
          <cell r="Z876">
            <v>0</v>
          </cell>
          <cell r="AA876">
            <v>0</v>
          </cell>
          <cell r="AB876">
            <v>8</v>
          </cell>
          <cell r="AC876">
            <v>8</v>
          </cell>
          <cell r="AD876">
            <v>8</v>
          </cell>
          <cell r="AE876">
            <v>8</v>
          </cell>
          <cell r="AF876">
            <v>4.37</v>
          </cell>
          <cell r="AG876">
            <v>8</v>
          </cell>
          <cell r="AH876">
            <v>12</v>
          </cell>
          <cell r="AI876">
            <v>8</v>
          </cell>
          <cell r="AJ876">
            <v>8</v>
          </cell>
          <cell r="AK876">
            <v>23.58</v>
          </cell>
          <cell r="AL876">
            <v>0</v>
          </cell>
          <cell r="AM876">
            <v>0</v>
          </cell>
          <cell r="AN876">
            <v>0</v>
          </cell>
          <cell r="AO876">
            <v>0</v>
          </cell>
          <cell r="AP876">
            <v>0</v>
          </cell>
          <cell r="AQ876">
            <v>0</v>
          </cell>
          <cell r="AR876">
            <v>0</v>
          </cell>
          <cell r="AS876">
            <v>0</v>
          </cell>
          <cell r="AT876">
            <v>0</v>
          </cell>
          <cell r="AU876">
            <v>23.58</v>
          </cell>
          <cell r="AV876" t="e">
            <v>#REF!</v>
          </cell>
          <cell r="AW876">
            <v>0</v>
          </cell>
          <cell r="BZ876">
            <v>0</v>
          </cell>
          <cell r="CA876">
            <v>0</v>
          </cell>
          <cell r="CE876">
            <v>0</v>
          </cell>
          <cell r="CF876">
            <v>23.58</v>
          </cell>
          <cell r="CG876" t="b">
            <v>1</v>
          </cell>
          <cell r="CH876">
            <v>0</v>
          </cell>
          <cell r="CI876">
            <v>188.64</v>
          </cell>
          <cell r="CJ876">
            <v>0</v>
          </cell>
          <cell r="CK876" t="str">
            <v>HTQ HỒ CHÍ MINH</v>
          </cell>
          <cell r="CM876">
            <v>0</v>
          </cell>
          <cell r="CN876">
            <v>0</v>
          </cell>
          <cell r="CO876">
            <v>188.64</v>
          </cell>
          <cell r="CP876">
            <v>0</v>
          </cell>
        </row>
        <row r="877">
          <cell r="F877" t="str">
            <v>OT</v>
          </cell>
          <cell r="AT877">
            <v>0</v>
          </cell>
          <cell r="AV877" t="e">
            <v>#REF!</v>
          </cell>
          <cell r="AW877">
            <v>0</v>
          </cell>
          <cell r="CK877" t="e">
            <v>#N/A</v>
          </cell>
        </row>
        <row r="878">
          <cell r="B878" t="str">
            <v>EQQ102216</v>
          </cell>
          <cell r="C878" t="str">
            <v>NGUYỄN HOÀNG ĐÔNG QUÂN</v>
          </cell>
          <cell r="D878" t="str">
            <v>Partime</v>
          </cell>
          <cell r="E878" t="str">
            <v>NHÂN VIÊN PHỤC VỤ</v>
          </cell>
          <cell r="F878" t="str">
            <v>Giờ LV</v>
          </cell>
          <cell r="G878">
            <v>8</v>
          </cell>
          <cell r="H878">
            <v>8</v>
          </cell>
          <cell r="I878">
            <v>8</v>
          </cell>
          <cell r="J878">
            <v>8</v>
          </cell>
          <cell r="K878">
            <v>8</v>
          </cell>
          <cell r="L878">
            <v>0</v>
          </cell>
          <cell r="M878">
            <v>8</v>
          </cell>
          <cell r="N878">
            <v>8</v>
          </cell>
          <cell r="O878">
            <v>8</v>
          </cell>
          <cell r="P878">
            <v>8</v>
          </cell>
          <cell r="Q878">
            <v>8</v>
          </cell>
          <cell r="R878">
            <v>8</v>
          </cell>
          <cell r="S878">
            <v>8</v>
          </cell>
          <cell r="T878">
            <v>8</v>
          </cell>
          <cell r="U878">
            <v>8</v>
          </cell>
          <cell r="V878">
            <v>0</v>
          </cell>
          <cell r="W878">
            <v>8</v>
          </cell>
          <cell r="X878">
            <v>8</v>
          </cell>
          <cell r="Y878">
            <v>8</v>
          </cell>
          <cell r="Z878">
            <v>0</v>
          </cell>
          <cell r="AA878">
            <v>8</v>
          </cell>
          <cell r="AB878">
            <v>8</v>
          </cell>
          <cell r="AC878">
            <v>8</v>
          </cell>
          <cell r="AD878">
            <v>8</v>
          </cell>
          <cell r="AE878">
            <v>8</v>
          </cell>
          <cell r="AF878">
            <v>8</v>
          </cell>
          <cell r="AG878">
            <v>8</v>
          </cell>
          <cell r="AH878">
            <v>0</v>
          </cell>
          <cell r="AI878">
            <v>8</v>
          </cell>
          <cell r="AJ878">
            <v>8</v>
          </cell>
          <cell r="AK878">
            <v>26</v>
          </cell>
          <cell r="AL878">
            <v>0</v>
          </cell>
          <cell r="AM878">
            <v>0</v>
          </cell>
          <cell r="AN878">
            <v>0</v>
          </cell>
          <cell r="AO878">
            <v>0</v>
          </cell>
          <cell r="AP878">
            <v>0</v>
          </cell>
          <cell r="AQ878">
            <v>0</v>
          </cell>
          <cell r="AR878">
            <v>0</v>
          </cell>
          <cell r="AS878">
            <v>0</v>
          </cell>
          <cell r="AT878">
            <v>0</v>
          </cell>
          <cell r="AU878">
            <v>26</v>
          </cell>
          <cell r="AV878" t="e">
            <v>#REF!</v>
          </cell>
          <cell r="AW878">
            <v>0</v>
          </cell>
          <cell r="BZ878">
            <v>0</v>
          </cell>
          <cell r="CA878">
            <v>0</v>
          </cell>
          <cell r="CE878">
            <v>0</v>
          </cell>
          <cell r="CF878">
            <v>26</v>
          </cell>
          <cell r="CG878" t="b">
            <v>1</v>
          </cell>
          <cell r="CH878">
            <v>0</v>
          </cell>
          <cell r="CI878">
            <v>208</v>
          </cell>
          <cell r="CJ878">
            <v>0</v>
          </cell>
          <cell r="CK878" t="str">
            <v>HTQ HỒ CHÍ MINH</v>
          </cell>
          <cell r="CM878">
            <v>0</v>
          </cell>
          <cell r="CN878">
            <v>0</v>
          </cell>
          <cell r="CO878">
            <v>208</v>
          </cell>
          <cell r="CP878">
            <v>0</v>
          </cell>
        </row>
        <row r="879">
          <cell r="F879" t="str">
            <v>OT</v>
          </cell>
          <cell r="AT879">
            <v>0</v>
          </cell>
          <cell r="AV879" t="e">
            <v>#REF!</v>
          </cell>
          <cell r="AW879">
            <v>0</v>
          </cell>
          <cell r="CK879" t="e">
            <v>#N/A</v>
          </cell>
        </row>
        <row r="880">
          <cell r="B880" t="str">
            <v>EQQ102239</v>
          </cell>
          <cell r="C880" t="str">
            <v>NGUYỄN THỊ BÍCH THỦY</v>
          </cell>
          <cell r="D880" t="str">
            <v>Fulltime</v>
          </cell>
          <cell r="E880" t="str">
            <v>NHÂN VIÊN LỄ TÂN</v>
          </cell>
          <cell r="F880" t="str">
            <v>Giờ LV</v>
          </cell>
          <cell r="G880" t="str">
            <v>OFF</v>
          </cell>
          <cell r="H880">
            <v>8</v>
          </cell>
          <cell r="I880">
            <v>8</v>
          </cell>
          <cell r="J880">
            <v>8</v>
          </cell>
          <cell r="K880" t="str">
            <v>OFF</v>
          </cell>
          <cell r="L880" t="str">
            <v>Po</v>
          </cell>
          <cell r="M880" t="str">
            <v>Po</v>
          </cell>
          <cell r="N880" t="str">
            <v>Po</v>
          </cell>
          <cell r="O880" t="str">
            <v>Po</v>
          </cell>
          <cell r="P880">
            <v>8</v>
          </cell>
          <cell r="Q880">
            <v>8</v>
          </cell>
          <cell r="R880">
            <v>8</v>
          </cell>
          <cell r="S880">
            <v>8</v>
          </cell>
          <cell r="T880">
            <v>7.95</v>
          </cell>
          <cell r="U880">
            <v>7.95</v>
          </cell>
          <cell r="V880">
            <v>8</v>
          </cell>
          <cell r="W880">
            <v>8</v>
          </cell>
          <cell r="X880">
            <v>8</v>
          </cell>
          <cell r="Y880">
            <v>8</v>
          </cell>
          <cell r="Z880">
            <v>8</v>
          </cell>
          <cell r="AA880">
            <v>8</v>
          </cell>
          <cell r="AB880" t="str">
            <v>OFF</v>
          </cell>
          <cell r="AC880" t="str">
            <v>OFF</v>
          </cell>
          <cell r="AD880">
            <v>8</v>
          </cell>
          <cell r="AE880">
            <v>8</v>
          </cell>
          <cell r="AF880">
            <v>8</v>
          </cell>
          <cell r="AG880">
            <v>8</v>
          </cell>
          <cell r="AH880">
            <v>8</v>
          </cell>
          <cell r="AI880">
            <v>8</v>
          </cell>
          <cell r="AJ880">
            <v>8</v>
          </cell>
          <cell r="AK880">
            <v>21.987500000000001</v>
          </cell>
          <cell r="AL880">
            <v>0</v>
          </cell>
          <cell r="AM880">
            <v>4</v>
          </cell>
          <cell r="AN880">
            <v>0</v>
          </cell>
          <cell r="AO880">
            <v>0</v>
          </cell>
          <cell r="AP880">
            <v>0</v>
          </cell>
          <cell r="AQ880">
            <v>0</v>
          </cell>
          <cell r="AR880">
            <v>0</v>
          </cell>
          <cell r="AS880">
            <v>4</v>
          </cell>
          <cell r="AT880">
            <v>0</v>
          </cell>
          <cell r="AU880">
            <v>21.987500000000001</v>
          </cell>
          <cell r="AV880" t="e">
            <v>#REF!</v>
          </cell>
          <cell r="AW880">
            <v>0</v>
          </cell>
          <cell r="BZ880">
            <v>21.987500000000001</v>
          </cell>
          <cell r="CA880">
            <v>0</v>
          </cell>
          <cell r="CE880">
            <v>0</v>
          </cell>
          <cell r="CF880">
            <v>21.987500000000001</v>
          </cell>
          <cell r="CG880" t="b">
            <v>1</v>
          </cell>
          <cell r="CH880">
            <v>21.987500000000001</v>
          </cell>
          <cell r="CI880">
            <v>0</v>
          </cell>
          <cell r="CJ880">
            <v>0</v>
          </cell>
          <cell r="CK880" t="str">
            <v>HTQ HỒ CHÍ MINH</v>
          </cell>
          <cell r="CM880">
            <v>21.987500000000001</v>
          </cell>
          <cell r="CN880">
            <v>0</v>
          </cell>
          <cell r="CO880">
            <v>0</v>
          </cell>
          <cell r="CP880">
            <v>0</v>
          </cell>
        </row>
        <row r="881">
          <cell r="F881" t="str">
            <v>OT</v>
          </cell>
          <cell r="AT881">
            <v>0</v>
          </cell>
          <cell r="AV881" t="e">
            <v>#REF!</v>
          </cell>
          <cell r="AW881">
            <v>0</v>
          </cell>
          <cell r="CK881" t="e">
            <v>#N/A</v>
          </cell>
        </row>
        <row r="882">
          <cell r="B882" t="str">
            <v>EQQ102244</v>
          </cell>
          <cell r="C882" t="str">
            <v>NGUYỄN THU THẢO</v>
          </cell>
          <cell r="D882" t="str">
            <v>Fulltime</v>
          </cell>
          <cell r="E882" t="str">
            <v>NHÂN VIÊN LỄ TÂN</v>
          </cell>
          <cell r="F882" t="str">
            <v>Giờ LV</v>
          </cell>
          <cell r="G882">
            <v>8</v>
          </cell>
          <cell r="H882" t="str">
            <v>OFF</v>
          </cell>
          <cell r="I882">
            <v>8</v>
          </cell>
          <cell r="J882">
            <v>8</v>
          </cell>
          <cell r="K882">
            <v>8</v>
          </cell>
          <cell r="L882">
            <v>8</v>
          </cell>
          <cell r="M882">
            <v>8</v>
          </cell>
          <cell r="N882" t="str">
            <v>OFF</v>
          </cell>
          <cell r="O882">
            <v>8</v>
          </cell>
          <cell r="P882">
            <v>8</v>
          </cell>
          <cell r="Q882">
            <v>8</v>
          </cell>
          <cell r="R882">
            <v>8</v>
          </cell>
          <cell r="S882">
            <v>8</v>
          </cell>
          <cell r="T882">
            <v>8</v>
          </cell>
          <cell r="U882">
            <v>8</v>
          </cell>
          <cell r="V882">
            <v>8</v>
          </cell>
          <cell r="W882">
            <v>8</v>
          </cell>
          <cell r="X882" t="str">
            <v>OFF</v>
          </cell>
          <cell r="Y882">
            <v>8</v>
          </cell>
          <cell r="Z882">
            <v>8</v>
          </cell>
          <cell r="AA882">
            <v>8</v>
          </cell>
          <cell r="AB882">
            <v>8</v>
          </cell>
          <cell r="AC882">
            <v>8</v>
          </cell>
          <cell r="AD882">
            <v>8</v>
          </cell>
          <cell r="AE882">
            <v>8</v>
          </cell>
          <cell r="AF882">
            <v>8</v>
          </cell>
          <cell r="AG882" t="str">
            <v>OFF</v>
          </cell>
          <cell r="AH882">
            <v>8</v>
          </cell>
          <cell r="AI882">
            <v>8</v>
          </cell>
          <cell r="AJ882">
            <v>8</v>
          </cell>
          <cell r="AK882">
            <v>26</v>
          </cell>
          <cell r="AL882">
            <v>4.0962499999999995</v>
          </cell>
          <cell r="AM882">
            <v>4</v>
          </cell>
          <cell r="AN882">
            <v>0</v>
          </cell>
          <cell r="AO882">
            <v>0</v>
          </cell>
          <cell r="AP882">
            <v>0</v>
          </cell>
          <cell r="AQ882">
            <v>0</v>
          </cell>
          <cell r="AR882">
            <v>0</v>
          </cell>
          <cell r="AS882">
            <v>0</v>
          </cell>
          <cell r="AT882">
            <v>0</v>
          </cell>
          <cell r="AU882">
            <v>30.096249999999998</v>
          </cell>
          <cell r="AV882" t="e">
            <v>#REF!</v>
          </cell>
          <cell r="AW882">
            <v>0</v>
          </cell>
          <cell r="BZ882">
            <v>26</v>
          </cell>
          <cell r="CA882">
            <v>0</v>
          </cell>
          <cell r="CE882">
            <v>0</v>
          </cell>
          <cell r="CF882">
            <v>30.096249999999998</v>
          </cell>
          <cell r="CG882" t="b">
            <v>1</v>
          </cell>
          <cell r="CH882">
            <v>26</v>
          </cell>
          <cell r="CI882">
            <v>0</v>
          </cell>
          <cell r="CJ882">
            <v>32.769999999999996</v>
          </cell>
          <cell r="CK882" t="str">
            <v>HTQ HỒ CHÍ MINH</v>
          </cell>
          <cell r="CM882">
            <v>26</v>
          </cell>
          <cell r="CN882">
            <v>0</v>
          </cell>
          <cell r="CO882">
            <v>0</v>
          </cell>
          <cell r="CP882">
            <v>0</v>
          </cell>
        </row>
        <row r="883">
          <cell r="F883" t="str">
            <v>OT</v>
          </cell>
          <cell r="I883">
            <v>4.7699999999999996</v>
          </cell>
          <cell r="L883">
            <v>8</v>
          </cell>
          <cell r="X883">
            <v>8</v>
          </cell>
          <cell r="AA883">
            <v>8</v>
          </cell>
          <cell r="AH883">
            <v>4</v>
          </cell>
          <cell r="AT883">
            <v>0</v>
          </cell>
          <cell r="AV883" t="e">
            <v>#REF!</v>
          </cell>
          <cell r="AW883">
            <v>0</v>
          </cell>
          <cell r="CK883" t="e">
            <v>#N/A</v>
          </cell>
        </row>
        <row r="884">
          <cell r="B884" t="str">
            <v>EQQ102376</v>
          </cell>
          <cell r="C884" t="str">
            <v>NGUYỄN VIỆT THẮNG</v>
          </cell>
          <cell r="D884" t="str">
            <v>Partime</v>
          </cell>
          <cell r="E884" t="str">
            <v>NHÂN VIÊN PHỤC VỤ</v>
          </cell>
          <cell r="F884" t="str">
            <v>Giờ LV</v>
          </cell>
          <cell r="G884">
            <v>6.67</v>
          </cell>
          <cell r="H884">
            <v>0</v>
          </cell>
          <cell r="I884">
            <v>4</v>
          </cell>
          <cell r="J884">
            <v>8</v>
          </cell>
          <cell r="K884">
            <v>7.85</v>
          </cell>
          <cell r="L884">
            <v>4</v>
          </cell>
          <cell r="M884">
            <v>0</v>
          </cell>
          <cell r="N884">
            <v>3.23</v>
          </cell>
          <cell r="O884">
            <v>0</v>
          </cell>
          <cell r="P884">
            <v>3.23</v>
          </cell>
          <cell r="Q884">
            <v>0</v>
          </cell>
          <cell r="R884">
            <v>12.05</v>
          </cell>
          <cell r="S884">
            <v>16</v>
          </cell>
          <cell r="T884">
            <v>0</v>
          </cell>
          <cell r="U884">
            <v>0</v>
          </cell>
          <cell r="V884">
            <v>8</v>
          </cell>
          <cell r="W884">
            <v>15.62</v>
          </cell>
          <cell r="X884">
            <v>14.67</v>
          </cell>
          <cell r="Y884">
            <v>14.97</v>
          </cell>
          <cell r="Z884">
            <v>8</v>
          </cell>
          <cell r="AA884">
            <v>8</v>
          </cell>
          <cell r="AB884">
            <v>8</v>
          </cell>
          <cell r="AC884">
            <v>8</v>
          </cell>
          <cell r="AD884">
            <v>15.08</v>
          </cell>
          <cell r="AE884">
            <v>16.23</v>
          </cell>
          <cell r="AF884">
            <v>8</v>
          </cell>
          <cell r="AG884">
            <v>8</v>
          </cell>
          <cell r="AH884">
            <v>0</v>
          </cell>
          <cell r="AI884">
            <v>8</v>
          </cell>
          <cell r="AJ884">
            <v>8</v>
          </cell>
          <cell r="AK884">
            <v>26.700000000000003</v>
          </cell>
          <cell r="AL884">
            <v>0</v>
          </cell>
          <cell r="AM884">
            <v>0</v>
          </cell>
          <cell r="AN884">
            <v>0</v>
          </cell>
          <cell r="AO884">
            <v>0</v>
          </cell>
          <cell r="AP884">
            <v>0</v>
          </cell>
          <cell r="AQ884">
            <v>0</v>
          </cell>
          <cell r="AR884">
            <v>0</v>
          </cell>
          <cell r="AS884">
            <v>0</v>
          </cell>
          <cell r="AT884">
            <v>0</v>
          </cell>
          <cell r="AU884">
            <v>26.700000000000003</v>
          </cell>
          <cell r="AV884" t="e">
            <v>#REF!</v>
          </cell>
          <cell r="AW884">
            <v>0</v>
          </cell>
          <cell r="BZ884">
            <v>0</v>
          </cell>
          <cell r="CA884">
            <v>0</v>
          </cell>
          <cell r="CE884">
            <v>0</v>
          </cell>
          <cell r="CF884">
            <v>26.700000000000003</v>
          </cell>
          <cell r="CG884" t="b">
            <v>1</v>
          </cell>
          <cell r="CH884">
            <v>0</v>
          </cell>
          <cell r="CI884">
            <v>213.60000000000002</v>
          </cell>
          <cell r="CJ884">
            <v>0</v>
          </cell>
          <cell r="CK884" t="str">
            <v>HTQ HỒ CHÍ MINH</v>
          </cell>
          <cell r="CM884">
            <v>0</v>
          </cell>
          <cell r="CN884">
            <v>0</v>
          </cell>
          <cell r="CO884">
            <v>213.60000000000002</v>
          </cell>
          <cell r="CP884">
            <v>0</v>
          </cell>
        </row>
        <row r="885">
          <cell r="F885" t="str">
            <v>OT</v>
          </cell>
          <cell r="AT885">
            <v>0</v>
          </cell>
          <cell r="AV885" t="e">
            <v>#REF!</v>
          </cell>
          <cell r="AW885">
            <v>0</v>
          </cell>
          <cell r="CK885" t="e">
            <v>#N/A</v>
          </cell>
        </row>
        <row r="886">
          <cell r="B886" t="str">
            <v>EQQ102397</v>
          </cell>
          <cell r="C886" t="str">
            <v>VŨ THỊ CẨM VÂN</v>
          </cell>
          <cell r="D886" t="str">
            <v>Fulltime</v>
          </cell>
          <cell r="E886" t="str">
            <v>NHÂN VIÊN BẾP</v>
          </cell>
          <cell r="F886" t="str">
            <v>Giờ LV</v>
          </cell>
          <cell r="G886">
            <v>8</v>
          </cell>
          <cell r="H886">
            <v>8</v>
          </cell>
          <cell r="I886">
            <v>8</v>
          </cell>
          <cell r="J886">
            <v>8</v>
          </cell>
          <cell r="K886">
            <v>8</v>
          </cell>
          <cell r="L886">
            <v>8</v>
          </cell>
          <cell r="M886" t="str">
            <v>OFF</v>
          </cell>
          <cell r="N886">
            <v>8</v>
          </cell>
          <cell r="O886">
            <v>8</v>
          </cell>
          <cell r="P886">
            <v>8</v>
          </cell>
          <cell r="Q886">
            <v>8</v>
          </cell>
          <cell r="R886">
            <v>8</v>
          </cell>
          <cell r="S886">
            <v>8</v>
          </cell>
          <cell r="T886" t="str">
            <v>OFF</v>
          </cell>
          <cell r="U886">
            <v>8</v>
          </cell>
          <cell r="V886">
            <v>8</v>
          </cell>
          <cell r="W886">
            <v>8</v>
          </cell>
          <cell r="X886">
            <v>8</v>
          </cell>
          <cell r="Y886">
            <v>8</v>
          </cell>
          <cell r="Z886" t="str">
            <v>OFF</v>
          </cell>
          <cell r="AA886">
            <v>8</v>
          </cell>
          <cell r="AB886">
            <v>8</v>
          </cell>
          <cell r="AC886">
            <v>8</v>
          </cell>
          <cell r="AD886">
            <v>8</v>
          </cell>
          <cell r="AE886">
            <v>8</v>
          </cell>
          <cell r="AF886">
            <v>8</v>
          </cell>
          <cell r="AG886" t="str">
            <v>OFF</v>
          </cell>
          <cell r="AH886">
            <v>8</v>
          </cell>
          <cell r="AI886">
            <v>8</v>
          </cell>
          <cell r="AJ886">
            <v>8</v>
          </cell>
          <cell r="AK886">
            <v>26</v>
          </cell>
          <cell r="AL886">
            <v>0</v>
          </cell>
          <cell r="AM886">
            <v>4</v>
          </cell>
          <cell r="AN886">
            <v>0</v>
          </cell>
          <cell r="AO886">
            <v>0</v>
          </cell>
          <cell r="AP886">
            <v>0</v>
          </cell>
          <cell r="AQ886">
            <v>0</v>
          </cell>
          <cell r="AR886">
            <v>0</v>
          </cell>
          <cell r="AS886">
            <v>0</v>
          </cell>
          <cell r="AT886">
            <v>0</v>
          </cell>
          <cell r="AU886">
            <v>26</v>
          </cell>
          <cell r="AV886" t="e">
            <v>#REF!</v>
          </cell>
          <cell r="AW886">
            <v>0</v>
          </cell>
          <cell r="BZ886">
            <v>26</v>
          </cell>
          <cell r="CA886">
            <v>0</v>
          </cell>
          <cell r="CE886">
            <v>0</v>
          </cell>
          <cell r="CF886">
            <v>26</v>
          </cell>
          <cell r="CG886" t="b">
            <v>1</v>
          </cell>
          <cell r="CH886">
            <v>26</v>
          </cell>
          <cell r="CI886">
            <v>0</v>
          </cell>
          <cell r="CJ886">
            <v>0</v>
          </cell>
          <cell r="CK886" t="str">
            <v>HTQ HỒ CHÍ MINH</v>
          </cell>
          <cell r="CM886">
            <v>26</v>
          </cell>
          <cell r="CN886">
            <v>0</v>
          </cell>
          <cell r="CO886">
            <v>0</v>
          </cell>
          <cell r="CP886">
            <v>0</v>
          </cell>
        </row>
        <row r="887">
          <cell r="F887" t="str">
            <v>OT</v>
          </cell>
          <cell r="AT887">
            <v>0</v>
          </cell>
          <cell r="AV887" t="e">
            <v>#REF!</v>
          </cell>
          <cell r="AW887">
            <v>0</v>
          </cell>
          <cell r="CK887" t="e">
            <v>#N/A</v>
          </cell>
        </row>
        <row r="888">
          <cell r="B888" t="str">
            <v>EQQ102411</v>
          </cell>
          <cell r="C888" t="str">
            <v>VÕ VĂN DŨNG</v>
          </cell>
          <cell r="D888" t="str">
            <v>Partime</v>
          </cell>
          <cell r="E888" t="str">
            <v>NHÂN VIÊN PHỤC VỤ</v>
          </cell>
          <cell r="F888" t="str">
            <v>Giờ LV</v>
          </cell>
          <cell r="G888">
            <v>4</v>
          </cell>
          <cell r="H888">
            <v>4</v>
          </cell>
          <cell r="I888">
            <v>0</v>
          </cell>
          <cell r="J888">
            <v>4</v>
          </cell>
          <cell r="K888">
            <v>0</v>
          </cell>
          <cell r="L888">
            <v>0</v>
          </cell>
          <cell r="M888">
            <v>0</v>
          </cell>
          <cell r="N888">
            <v>4</v>
          </cell>
          <cell r="O888">
            <v>4</v>
          </cell>
          <cell r="P888">
            <v>4</v>
          </cell>
          <cell r="Q888">
            <v>4</v>
          </cell>
          <cell r="R888">
            <v>0</v>
          </cell>
          <cell r="S888">
            <v>0</v>
          </cell>
          <cell r="T888">
            <v>0</v>
          </cell>
          <cell r="U888">
            <v>4</v>
          </cell>
          <cell r="V888">
            <v>4</v>
          </cell>
          <cell r="W888">
            <v>4</v>
          </cell>
          <cell r="X888">
            <v>0</v>
          </cell>
          <cell r="Y888">
            <v>4</v>
          </cell>
          <cell r="Z888">
            <v>0</v>
          </cell>
          <cell r="AA888">
            <v>4</v>
          </cell>
          <cell r="AB888">
            <v>4</v>
          </cell>
          <cell r="AC888">
            <v>4</v>
          </cell>
          <cell r="AD888">
            <v>11</v>
          </cell>
          <cell r="AE888">
            <v>4</v>
          </cell>
          <cell r="AF888">
            <v>4</v>
          </cell>
          <cell r="AG888">
            <v>5.5</v>
          </cell>
          <cell r="AH888">
            <v>4</v>
          </cell>
          <cell r="AI888">
            <v>4</v>
          </cell>
          <cell r="AJ888">
            <v>4</v>
          </cell>
          <cell r="AK888">
            <v>11.5625</v>
          </cell>
          <cell r="AL888">
            <v>0</v>
          </cell>
          <cell r="AM888">
            <v>0</v>
          </cell>
          <cell r="AN888">
            <v>0</v>
          </cell>
          <cell r="AO888">
            <v>0</v>
          </cell>
          <cell r="AP888">
            <v>0</v>
          </cell>
          <cell r="AQ888">
            <v>0</v>
          </cell>
          <cell r="AR888">
            <v>0</v>
          </cell>
          <cell r="AS888">
            <v>0</v>
          </cell>
          <cell r="AT888">
            <v>0</v>
          </cell>
          <cell r="AU888">
            <v>11.5625</v>
          </cell>
          <cell r="AV888" t="e">
            <v>#REF!</v>
          </cell>
          <cell r="AW888">
            <v>0</v>
          </cell>
          <cell r="BZ888">
            <v>0</v>
          </cell>
          <cell r="CA888">
            <v>0</v>
          </cell>
          <cell r="CE888">
            <v>0</v>
          </cell>
          <cell r="CF888">
            <v>11.5625</v>
          </cell>
          <cell r="CG888" t="b">
            <v>1</v>
          </cell>
          <cell r="CH888">
            <v>0</v>
          </cell>
          <cell r="CI888">
            <v>92.5</v>
          </cell>
          <cell r="CJ888">
            <v>0</v>
          </cell>
          <cell r="CK888" t="str">
            <v>HTQ HỒ CHÍ MINH</v>
          </cell>
          <cell r="CM888">
            <v>0</v>
          </cell>
          <cell r="CN888">
            <v>0</v>
          </cell>
          <cell r="CO888">
            <v>92.5</v>
          </cell>
          <cell r="CP888">
            <v>0</v>
          </cell>
        </row>
        <row r="889">
          <cell r="F889" t="str">
            <v>OT</v>
          </cell>
          <cell r="AT889">
            <v>0</v>
          </cell>
          <cell r="AV889" t="e">
            <v>#REF!</v>
          </cell>
          <cell r="AW889">
            <v>0</v>
          </cell>
          <cell r="CK889" t="e">
            <v>#N/A</v>
          </cell>
        </row>
        <row r="890">
          <cell r="B890" t="str">
            <v>EQQ102423</v>
          </cell>
          <cell r="C890" t="str">
            <v>PHẠM NGUYỄN XUÂN ĐẠT</v>
          </cell>
          <cell r="D890" t="str">
            <v>Partime</v>
          </cell>
          <cell r="E890" t="str">
            <v>NHÂN VIÊN PHỤC VỤ</v>
          </cell>
          <cell r="F890" t="str">
            <v>Giờ LV</v>
          </cell>
          <cell r="G890">
            <v>8</v>
          </cell>
          <cell r="H890">
            <v>0</v>
          </cell>
          <cell r="I890">
            <v>8</v>
          </cell>
          <cell r="J890">
            <v>8</v>
          </cell>
          <cell r="K890">
            <v>8</v>
          </cell>
          <cell r="L890">
            <v>8</v>
          </cell>
          <cell r="M890">
            <v>7.87</v>
          </cell>
          <cell r="N890">
            <v>7.53</v>
          </cell>
          <cell r="O890">
            <v>8</v>
          </cell>
          <cell r="P890">
            <v>0</v>
          </cell>
          <cell r="Q890">
            <v>5.28</v>
          </cell>
          <cell r="R890">
            <v>8</v>
          </cell>
          <cell r="S890">
            <v>8</v>
          </cell>
          <cell r="T890">
            <v>0</v>
          </cell>
          <cell r="U890">
            <v>8</v>
          </cell>
          <cell r="V890">
            <v>8</v>
          </cell>
          <cell r="W890">
            <v>8</v>
          </cell>
          <cell r="X890">
            <v>8</v>
          </cell>
          <cell r="Y890">
            <v>8</v>
          </cell>
          <cell r="Z890">
            <v>8</v>
          </cell>
          <cell r="AA890">
            <v>8</v>
          </cell>
          <cell r="AB890">
            <v>8</v>
          </cell>
          <cell r="AC890">
            <v>8</v>
          </cell>
          <cell r="AD890">
            <v>0</v>
          </cell>
          <cell r="AE890">
            <v>8</v>
          </cell>
          <cell r="AF890">
            <v>8</v>
          </cell>
          <cell r="AG890">
            <v>8</v>
          </cell>
          <cell r="AH890">
            <v>8</v>
          </cell>
          <cell r="AI890">
            <v>8</v>
          </cell>
          <cell r="AJ890">
            <v>0</v>
          </cell>
          <cell r="AK890">
            <v>24.585000000000001</v>
          </cell>
          <cell r="AL890">
            <v>0</v>
          </cell>
          <cell r="AM890">
            <v>0</v>
          </cell>
          <cell r="AN890">
            <v>0</v>
          </cell>
          <cell r="AO890">
            <v>0</v>
          </cell>
          <cell r="AP890">
            <v>0</v>
          </cell>
          <cell r="AQ890">
            <v>0</v>
          </cell>
          <cell r="AR890">
            <v>0</v>
          </cell>
          <cell r="AS890">
            <v>0</v>
          </cell>
          <cell r="AT890">
            <v>0</v>
          </cell>
          <cell r="AU890">
            <v>24.585000000000001</v>
          </cell>
          <cell r="AV890" t="e">
            <v>#REF!</v>
          </cell>
          <cell r="AW890">
            <v>0</v>
          </cell>
          <cell r="BZ890">
            <v>0</v>
          </cell>
          <cell r="CA890">
            <v>0</v>
          </cell>
          <cell r="CE890">
            <v>0</v>
          </cell>
          <cell r="CF890">
            <v>24.585000000000001</v>
          </cell>
          <cell r="CG890" t="b">
            <v>1</v>
          </cell>
          <cell r="CH890">
            <v>0</v>
          </cell>
          <cell r="CI890">
            <v>196.68</v>
          </cell>
          <cell r="CJ890">
            <v>0</v>
          </cell>
          <cell r="CK890" t="str">
            <v>HTQ HỒ CHÍ MINH</v>
          </cell>
          <cell r="CM890">
            <v>0</v>
          </cell>
          <cell r="CN890">
            <v>0</v>
          </cell>
          <cell r="CO890">
            <v>196.68</v>
          </cell>
          <cell r="CP890">
            <v>0</v>
          </cell>
        </row>
        <row r="891">
          <cell r="F891" t="str">
            <v>OT</v>
          </cell>
          <cell r="AT891">
            <v>0</v>
          </cell>
          <cell r="AV891" t="e">
            <v>#REF!</v>
          </cell>
          <cell r="AW891">
            <v>0</v>
          </cell>
          <cell r="CK891" t="e">
            <v>#N/A</v>
          </cell>
        </row>
        <row r="892">
          <cell r="B892" t="str">
            <v>EQQ102442</v>
          </cell>
          <cell r="C892" t="str">
            <v>ĐỖ THỊ HỒNG THOA</v>
          </cell>
          <cell r="D892" t="str">
            <v>Partime</v>
          </cell>
          <cell r="E892" t="str">
            <v>NHÂN VIÊN PHỤC VỤ</v>
          </cell>
          <cell r="F892" t="str">
            <v>Giờ LV</v>
          </cell>
          <cell r="G892">
            <v>8</v>
          </cell>
          <cell r="H892">
            <v>8</v>
          </cell>
          <cell r="I892">
            <v>12.77</v>
          </cell>
          <cell r="J892">
            <v>8</v>
          </cell>
          <cell r="K892">
            <v>8</v>
          </cell>
          <cell r="L892">
            <v>8</v>
          </cell>
          <cell r="M892">
            <v>8</v>
          </cell>
          <cell r="N892">
            <v>0</v>
          </cell>
          <cell r="O892">
            <v>8</v>
          </cell>
          <cell r="P892">
            <v>8</v>
          </cell>
          <cell r="Q892">
            <v>8</v>
          </cell>
          <cell r="R892">
            <v>12.42</v>
          </cell>
          <cell r="S892">
            <v>8</v>
          </cell>
          <cell r="T892">
            <v>8</v>
          </cell>
          <cell r="U892">
            <v>8</v>
          </cell>
          <cell r="V892">
            <v>8</v>
          </cell>
          <cell r="W892">
            <v>8</v>
          </cell>
          <cell r="X892">
            <v>8</v>
          </cell>
          <cell r="Y892">
            <v>8</v>
          </cell>
          <cell r="Z892">
            <v>8</v>
          </cell>
          <cell r="AA892">
            <v>16.25</v>
          </cell>
          <cell r="AB892">
            <v>8</v>
          </cell>
          <cell r="AC892">
            <v>8</v>
          </cell>
          <cell r="AD892">
            <v>8</v>
          </cell>
          <cell r="AE892">
            <v>8</v>
          </cell>
          <cell r="AF892">
            <v>8</v>
          </cell>
          <cell r="AG892">
            <v>16</v>
          </cell>
          <cell r="AH892">
            <v>0</v>
          </cell>
          <cell r="AI892">
            <v>8</v>
          </cell>
          <cell r="AJ892">
            <v>16</v>
          </cell>
          <cell r="AK892">
            <v>32.18</v>
          </cell>
          <cell r="AL892">
            <v>0</v>
          </cell>
          <cell r="AM892">
            <v>0</v>
          </cell>
          <cell r="AN892">
            <v>0</v>
          </cell>
          <cell r="AO892">
            <v>0</v>
          </cell>
          <cell r="AP892">
            <v>0</v>
          </cell>
          <cell r="AQ892">
            <v>0</v>
          </cell>
          <cell r="AR892">
            <v>0</v>
          </cell>
          <cell r="AS892">
            <v>0</v>
          </cell>
          <cell r="AT892">
            <v>0</v>
          </cell>
          <cell r="AU892">
            <v>32.18</v>
          </cell>
          <cell r="AV892" t="e">
            <v>#REF!</v>
          </cell>
          <cell r="AW892">
            <v>0</v>
          </cell>
          <cell r="BZ892">
            <v>0</v>
          </cell>
          <cell r="CA892">
            <v>0</v>
          </cell>
          <cell r="CE892">
            <v>0</v>
          </cell>
          <cell r="CF892">
            <v>32.18</v>
          </cell>
          <cell r="CG892" t="b">
            <v>1</v>
          </cell>
          <cell r="CH892">
            <v>0</v>
          </cell>
          <cell r="CI892">
            <v>257.44</v>
          </cell>
          <cell r="CJ892">
            <v>0</v>
          </cell>
          <cell r="CK892" t="str">
            <v>HTQ HỒ CHÍ MINH</v>
          </cell>
          <cell r="CM892">
            <v>0</v>
          </cell>
          <cell r="CN892">
            <v>0</v>
          </cell>
          <cell r="CO892">
            <v>257.44</v>
          </cell>
          <cell r="CP892">
            <v>0</v>
          </cell>
        </row>
        <row r="893">
          <cell r="F893" t="str">
            <v>OT</v>
          </cell>
          <cell r="AT893">
            <v>0</v>
          </cell>
          <cell r="AV893" t="e">
            <v>#REF!</v>
          </cell>
          <cell r="AW893">
            <v>0</v>
          </cell>
          <cell r="CK893" t="e">
            <v>#N/A</v>
          </cell>
        </row>
        <row r="894">
          <cell r="B894" t="str">
            <v>EQQ102477</v>
          </cell>
          <cell r="C894" t="str">
            <v>TRẦN TẤN SANG</v>
          </cell>
          <cell r="D894" t="str">
            <v>Partime</v>
          </cell>
          <cell r="E894" t="str">
            <v>NHÂN VIÊN PHỤC VỤ</v>
          </cell>
          <cell r="F894" t="str">
            <v>Giờ LV</v>
          </cell>
          <cell r="G894">
            <v>8</v>
          </cell>
          <cell r="H894">
            <v>8</v>
          </cell>
          <cell r="I894">
            <v>0</v>
          </cell>
          <cell r="J894">
            <v>8</v>
          </cell>
          <cell r="K894">
            <v>8</v>
          </cell>
          <cell r="L894">
            <v>0</v>
          </cell>
          <cell r="M894">
            <v>8</v>
          </cell>
          <cell r="N894">
            <v>8</v>
          </cell>
          <cell r="O894">
            <v>6.53</v>
          </cell>
          <cell r="P894">
            <v>7.2</v>
          </cell>
          <cell r="Q894">
            <v>8</v>
          </cell>
          <cell r="R894">
            <v>12.93</v>
          </cell>
          <cell r="S894">
            <v>8</v>
          </cell>
          <cell r="T894">
            <v>8</v>
          </cell>
          <cell r="U894">
            <v>0</v>
          </cell>
          <cell r="V894">
            <v>8</v>
          </cell>
          <cell r="W894">
            <v>12</v>
          </cell>
          <cell r="X894">
            <v>8</v>
          </cell>
          <cell r="Y894">
            <v>8</v>
          </cell>
          <cell r="Z894">
            <v>8</v>
          </cell>
          <cell r="AA894">
            <v>8</v>
          </cell>
          <cell r="AB894">
            <v>8</v>
          </cell>
          <cell r="AC894">
            <v>8</v>
          </cell>
          <cell r="AD894">
            <v>8</v>
          </cell>
          <cell r="AE894">
            <v>8</v>
          </cell>
          <cell r="AF894">
            <v>8</v>
          </cell>
          <cell r="AG894">
            <v>8</v>
          </cell>
          <cell r="AH894">
            <v>8</v>
          </cell>
          <cell r="AI894">
            <v>8</v>
          </cell>
          <cell r="AJ894">
            <v>0</v>
          </cell>
          <cell r="AK894">
            <v>26.8325</v>
          </cell>
          <cell r="AL894">
            <v>0</v>
          </cell>
          <cell r="AM894">
            <v>0</v>
          </cell>
          <cell r="AN894">
            <v>0</v>
          </cell>
          <cell r="AO894">
            <v>0</v>
          </cell>
          <cell r="AP894">
            <v>0</v>
          </cell>
          <cell r="AQ894">
            <v>0</v>
          </cell>
          <cell r="AR894">
            <v>0</v>
          </cell>
          <cell r="AS894">
            <v>0</v>
          </cell>
          <cell r="AT894">
            <v>0</v>
          </cell>
          <cell r="AU894">
            <v>26.8325</v>
          </cell>
          <cell r="AV894" t="e">
            <v>#REF!</v>
          </cell>
          <cell r="AW894">
            <v>0</v>
          </cell>
          <cell r="BZ894">
            <v>0</v>
          </cell>
          <cell r="CA894">
            <v>0</v>
          </cell>
          <cell r="CE894">
            <v>0</v>
          </cell>
          <cell r="CF894">
            <v>26.8325</v>
          </cell>
          <cell r="CG894" t="b">
            <v>1</v>
          </cell>
          <cell r="CH894">
            <v>0</v>
          </cell>
          <cell r="CI894">
            <v>214.66</v>
          </cell>
          <cell r="CJ894">
            <v>0</v>
          </cell>
          <cell r="CK894" t="str">
            <v>HTQ HỒ CHÍ MINH</v>
          </cell>
          <cell r="CM894">
            <v>0</v>
          </cell>
          <cell r="CN894">
            <v>0</v>
          </cell>
          <cell r="CO894">
            <v>214.66</v>
          </cell>
          <cell r="CP894">
            <v>0</v>
          </cell>
        </row>
        <row r="895">
          <cell r="F895" t="str">
            <v>OT</v>
          </cell>
          <cell r="AT895">
            <v>0</v>
          </cell>
          <cell r="AV895" t="e">
            <v>#REF!</v>
          </cell>
          <cell r="AW895">
            <v>0</v>
          </cell>
          <cell r="CK895" t="e">
            <v>#N/A</v>
          </cell>
        </row>
        <row r="896">
          <cell r="B896" t="str">
            <v>EQQ102478</v>
          </cell>
          <cell r="C896" t="str">
            <v>LÊ HẢI ĐĂNG</v>
          </cell>
          <cell r="D896" t="str">
            <v>Partime</v>
          </cell>
          <cell r="E896" t="str">
            <v>NHÂN VIÊN PHỤC VỤ</v>
          </cell>
          <cell r="F896" t="str">
            <v>Giờ LV</v>
          </cell>
          <cell r="G896">
            <v>8</v>
          </cell>
          <cell r="H896">
            <v>8</v>
          </cell>
          <cell r="I896">
            <v>0</v>
          </cell>
          <cell r="J896">
            <v>8</v>
          </cell>
          <cell r="K896">
            <v>8</v>
          </cell>
          <cell r="L896">
            <v>8</v>
          </cell>
          <cell r="M896">
            <v>8</v>
          </cell>
          <cell r="N896">
            <v>7.47</v>
          </cell>
          <cell r="O896">
            <v>7.87</v>
          </cell>
          <cell r="P896">
            <v>7.6</v>
          </cell>
          <cell r="Q896">
            <v>6</v>
          </cell>
          <cell r="R896">
            <v>0</v>
          </cell>
          <cell r="S896">
            <v>0</v>
          </cell>
          <cell r="T896">
            <v>8</v>
          </cell>
          <cell r="U896">
            <v>8</v>
          </cell>
          <cell r="V896">
            <v>8</v>
          </cell>
          <cell r="W896">
            <v>15.57</v>
          </cell>
          <cell r="X896">
            <v>8</v>
          </cell>
          <cell r="Y896">
            <v>8</v>
          </cell>
          <cell r="Z896">
            <v>8</v>
          </cell>
          <cell r="AA896">
            <v>8</v>
          </cell>
          <cell r="AB896">
            <v>8</v>
          </cell>
          <cell r="AC896">
            <v>0</v>
          </cell>
          <cell r="AD896">
            <v>8</v>
          </cell>
          <cell r="AE896">
            <v>8</v>
          </cell>
          <cell r="AF896">
            <v>8</v>
          </cell>
          <cell r="AG896">
            <v>8</v>
          </cell>
          <cell r="AH896">
            <v>8</v>
          </cell>
          <cell r="AI896">
            <v>8</v>
          </cell>
          <cell r="AJ896">
            <v>8</v>
          </cell>
          <cell r="AK896">
            <v>26.563749999999999</v>
          </cell>
          <cell r="AL896">
            <v>0</v>
          </cell>
          <cell r="AM896">
            <v>0</v>
          </cell>
          <cell r="AN896">
            <v>0</v>
          </cell>
          <cell r="AO896">
            <v>0</v>
          </cell>
          <cell r="AP896">
            <v>0</v>
          </cell>
          <cell r="AQ896">
            <v>0</v>
          </cell>
          <cell r="AR896">
            <v>0</v>
          </cell>
          <cell r="AS896">
            <v>0</v>
          </cell>
          <cell r="AT896">
            <v>0</v>
          </cell>
          <cell r="AU896">
            <v>26.563749999999999</v>
          </cell>
          <cell r="AV896" t="e">
            <v>#REF!</v>
          </cell>
          <cell r="AW896">
            <v>0</v>
          </cell>
          <cell r="BZ896">
            <v>0</v>
          </cell>
          <cell r="CA896">
            <v>0</v>
          </cell>
          <cell r="CE896">
            <v>0</v>
          </cell>
          <cell r="CF896">
            <v>26.563749999999999</v>
          </cell>
          <cell r="CG896" t="b">
            <v>1</v>
          </cell>
          <cell r="CH896">
            <v>0</v>
          </cell>
          <cell r="CI896">
            <v>212.51</v>
          </cell>
          <cell r="CJ896">
            <v>0</v>
          </cell>
          <cell r="CK896" t="str">
            <v>HTQ HỒ CHÍ MINH</v>
          </cell>
          <cell r="CM896">
            <v>0</v>
          </cell>
          <cell r="CN896">
            <v>0</v>
          </cell>
          <cell r="CO896">
            <v>212.51</v>
          </cell>
          <cell r="CP896">
            <v>0</v>
          </cell>
        </row>
        <row r="897">
          <cell r="F897" t="str">
            <v>OT</v>
          </cell>
          <cell r="AT897">
            <v>0</v>
          </cell>
          <cell r="AV897" t="e">
            <v>#REF!</v>
          </cell>
          <cell r="AW897">
            <v>0</v>
          </cell>
          <cell r="CK897" t="e">
            <v>#N/A</v>
          </cell>
        </row>
        <row r="898">
          <cell r="B898" t="str">
            <v>EQQ102575</v>
          </cell>
          <cell r="C898" t="str">
            <v>NGUYỄN THỊ THANH HƯƠNG</v>
          </cell>
          <cell r="D898" t="str">
            <v>Partime</v>
          </cell>
          <cell r="E898" t="str">
            <v>NHÂN VIÊN PHỤC VỤ</v>
          </cell>
          <cell r="F898" t="str">
            <v>Giờ LV</v>
          </cell>
          <cell r="G898">
            <v>0</v>
          </cell>
          <cell r="H898">
            <v>8</v>
          </cell>
          <cell r="I898">
            <v>8</v>
          </cell>
          <cell r="J898">
            <v>4.17</v>
          </cell>
          <cell r="K898">
            <v>0</v>
          </cell>
          <cell r="L898">
            <v>0</v>
          </cell>
          <cell r="M898">
            <v>7.87</v>
          </cell>
          <cell r="N898">
            <v>7.65</v>
          </cell>
          <cell r="O898">
            <v>5.52</v>
          </cell>
          <cell r="P898" t="str">
            <v>NGHỈ VIỆC</v>
          </cell>
          <cell r="AK898">
            <v>5.151250000000001</v>
          </cell>
          <cell r="AL898">
            <v>0</v>
          </cell>
          <cell r="AM898">
            <v>0</v>
          </cell>
          <cell r="AN898">
            <v>0</v>
          </cell>
          <cell r="AO898">
            <v>0</v>
          </cell>
          <cell r="AP898">
            <v>0</v>
          </cell>
          <cell r="AQ898">
            <v>0</v>
          </cell>
          <cell r="AR898">
            <v>0</v>
          </cell>
          <cell r="AS898">
            <v>0</v>
          </cell>
          <cell r="AT898">
            <v>0</v>
          </cell>
          <cell r="AU898">
            <v>5.151250000000001</v>
          </cell>
          <cell r="AV898" t="e">
            <v>#REF!</v>
          </cell>
          <cell r="AW898">
            <v>0</v>
          </cell>
          <cell r="BZ898">
            <v>0</v>
          </cell>
          <cell r="CA898">
            <v>0</v>
          </cell>
          <cell r="CE898">
            <v>0</v>
          </cell>
          <cell r="CF898">
            <v>5.151250000000001</v>
          </cell>
          <cell r="CG898" t="b">
            <v>1</v>
          </cell>
          <cell r="CH898">
            <v>0</v>
          </cell>
          <cell r="CI898">
            <v>41.210000000000008</v>
          </cell>
          <cell r="CJ898">
            <v>0</v>
          </cell>
          <cell r="CK898" t="str">
            <v>HTQ HỒ CHÍ MINH</v>
          </cell>
          <cell r="CM898">
            <v>0</v>
          </cell>
          <cell r="CN898">
            <v>0</v>
          </cell>
          <cell r="CO898">
            <v>41.210000000000008</v>
          </cell>
          <cell r="CP898">
            <v>0</v>
          </cell>
        </row>
        <row r="899">
          <cell r="F899" t="str">
            <v>OT</v>
          </cell>
          <cell r="AT899">
            <v>0</v>
          </cell>
          <cell r="AV899" t="e">
            <v>#REF!</v>
          </cell>
          <cell r="AW899">
            <v>0</v>
          </cell>
          <cell r="CK899" t="e">
            <v>#N/A</v>
          </cell>
        </row>
        <row r="900">
          <cell r="B900" t="str">
            <v>EQQ102630</v>
          </cell>
          <cell r="C900" t="str">
            <v>BÙI THỊ THU THẢO</v>
          </cell>
          <cell r="D900" t="str">
            <v>Partime</v>
          </cell>
          <cell r="E900" t="str">
            <v>NHÂN VIÊN PHỤC VỤ</v>
          </cell>
          <cell r="F900" t="str">
            <v>Giờ LV</v>
          </cell>
          <cell r="G900">
            <v>0</v>
          </cell>
          <cell r="H900">
            <v>8</v>
          </cell>
          <cell r="I900">
            <v>0</v>
          </cell>
          <cell r="J900">
            <v>0</v>
          </cell>
          <cell r="K900">
            <v>0</v>
          </cell>
          <cell r="L900">
            <v>0</v>
          </cell>
          <cell r="M900">
            <v>7.88</v>
          </cell>
          <cell r="N900">
            <v>7.55</v>
          </cell>
          <cell r="O900">
            <v>5.68</v>
          </cell>
          <cell r="P900">
            <v>7.22</v>
          </cell>
          <cell r="Q900">
            <v>5.4</v>
          </cell>
          <cell r="R900">
            <v>0</v>
          </cell>
          <cell r="S900">
            <v>0</v>
          </cell>
          <cell r="T900">
            <v>0</v>
          </cell>
          <cell r="U900">
            <v>0</v>
          </cell>
          <cell r="V900">
            <v>0</v>
          </cell>
          <cell r="W900">
            <v>0</v>
          </cell>
          <cell r="X900">
            <v>0</v>
          </cell>
          <cell r="Y900">
            <v>0</v>
          </cell>
          <cell r="Z900">
            <v>0</v>
          </cell>
          <cell r="AA900">
            <v>0</v>
          </cell>
          <cell r="AB900">
            <v>0</v>
          </cell>
          <cell r="AC900">
            <v>8</v>
          </cell>
          <cell r="AD900">
            <v>8</v>
          </cell>
          <cell r="AE900">
            <v>8</v>
          </cell>
          <cell r="AF900">
            <v>8</v>
          </cell>
          <cell r="AG900">
            <v>8</v>
          </cell>
          <cell r="AH900">
            <v>8</v>
          </cell>
          <cell r="AI900">
            <v>8</v>
          </cell>
          <cell r="AJ900">
            <v>8</v>
          </cell>
          <cell r="AK900">
            <v>13.216249999999999</v>
          </cell>
          <cell r="AL900">
            <v>0</v>
          </cell>
          <cell r="AM900">
            <v>0</v>
          </cell>
          <cell r="AN900">
            <v>0</v>
          </cell>
          <cell r="AO900">
            <v>0</v>
          </cell>
          <cell r="AP900">
            <v>0</v>
          </cell>
          <cell r="AQ900">
            <v>0</v>
          </cell>
          <cell r="AR900">
            <v>0</v>
          </cell>
          <cell r="AS900">
            <v>0</v>
          </cell>
          <cell r="AT900">
            <v>0</v>
          </cell>
          <cell r="AU900">
            <v>13.216249999999999</v>
          </cell>
          <cell r="AV900" t="e">
            <v>#REF!</v>
          </cell>
          <cell r="AW900">
            <v>0</v>
          </cell>
          <cell r="BZ900">
            <v>0</v>
          </cell>
          <cell r="CA900">
            <v>0</v>
          </cell>
          <cell r="CE900">
            <v>0</v>
          </cell>
          <cell r="CF900">
            <v>13.216249999999999</v>
          </cell>
          <cell r="CG900" t="b">
            <v>1</v>
          </cell>
          <cell r="CH900">
            <v>0</v>
          </cell>
          <cell r="CI900">
            <v>105.72999999999999</v>
          </cell>
          <cell r="CJ900">
            <v>0</v>
          </cell>
          <cell r="CK900" t="str">
            <v>HTQ HỒ CHÍ MINH</v>
          </cell>
          <cell r="CM900">
            <v>0</v>
          </cell>
          <cell r="CN900">
            <v>0</v>
          </cell>
          <cell r="CO900">
            <v>105.72999999999999</v>
          </cell>
          <cell r="CP900">
            <v>0</v>
          </cell>
        </row>
        <row r="901">
          <cell r="F901" t="str">
            <v>OT</v>
          </cell>
          <cell r="AT901">
            <v>0</v>
          </cell>
          <cell r="AV901" t="e">
            <v>#REF!</v>
          </cell>
          <cell r="AW901">
            <v>0</v>
          </cell>
          <cell r="CK901" t="e">
            <v>#N/A</v>
          </cell>
        </row>
        <row r="902">
          <cell r="B902" t="str">
            <v>EQQ102631</v>
          </cell>
          <cell r="C902" t="str">
            <v>TRẦN THẾ PHƯƠNG NGUYÊN</v>
          </cell>
          <cell r="D902" t="str">
            <v>Partime</v>
          </cell>
          <cell r="E902" t="str">
            <v>NHÂN VIÊN PHỤC VỤ</v>
          </cell>
          <cell r="F902" t="str">
            <v>Giờ LV</v>
          </cell>
          <cell r="G902">
            <v>8</v>
          </cell>
          <cell r="H902">
            <v>8</v>
          </cell>
          <cell r="I902">
            <v>8</v>
          </cell>
          <cell r="J902">
            <v>8</v>
          </cell>
          <cell r="K902">
            <v>8</v>
          </cell>
          <cell r="L902">
            <v>8</v>
          </cell>
          <cell r="M902">
            <v>0</v>
          </cell>
          <cell r="N902">
            <v>0</v>
          </cell>
          <cell r="O902">
            <v>6.28</v>
          </cell>
          <cell r="P902">
            <v>7.55</v>
          </cell>
          <cell r="Q902">
            <v>5.6</v>
          </cell>
          <cell r="R902">
            <v>8</v>
          </cell>
          <cell r="S902">
            <v>8</v>
          </cell>
          <cell r="T902">
            <v>9.9499999999999993</v>
          </cell>
          <cell r="U902">
            <v>8</v>
          </cell>
          <cell r="V902">
            <v>15.93</v>
          </cell>
          <cell r="W902">
            <v>8</v>
          </cell>
          <cell r="X902">
            <v>8</v>
          </cell>
          <cell r="Y902">
            <v>15.08</v>
          </cell>
          <cell r="Z902">
            <v>15</v>
          </cell>
          <cell r="AA902">
            <v>0</v>
          </cell>
          <cell r="AB902">
            <v>8</v>
          </cell>
          <cell r="AC902">
            <v>14.98</v>
          </cell>
          <cell r="AD902">
            <v>11.35</v>
          </cell>
          <cell r="AE902">
            <v>8</v>
          </cell>
          <cell r="AF902">
            <v>16</v>
          </cell>
          <cell r="AG902">
            <v>15</v>
          </cell>
          <cell r="AH902">
            <v>12</v>
          </cell>
          <cell r="AI902">
            <v>8</v>
          </cell>
          <cell r="AJ902">
            <v>8</v>
          </cell>
          <cell r="AK902">
            <v>33.090000000000003</v>
          </cell>
          <cell r="AL902">
            <v>0</v>
          </cell>
          <cell r="AM902">
            <v>0</v>
          </cell>
          <cell r="AN902">
            <v>0</v>
          </cell>
          <cell r="AO902">
            <v>0</v>
          </cell>
          <cell r="AP902">
            <v>0</v>
          </cell>
          <cell r="AQ902">
            <v>0</v>
          </cell>
          <cell r="AR902">
            <v>0</v>
          </cell>
          <cell r="AS902">
            <v>0</v>
          </cell>
          <cell r="AT902">
            <v>0</v>
          </cell>
          <cell r="AU902">
            <v>33.090000000000003</v>
          </cell>
          <cell r="AV902" t="e">
            <v>#REF!</v>
          </cell>
          <cell r="AW902">
            <v>0</v>
          </cell>
          <cell r="BZ902">
            <v>0</v>
          </cell>
          <cell r="CA902">
            <v>0</v>
          </cell>
          <cell r="CE902">
            <v>0</v>
          </cell>
          <cell r="CF902">
            <v>33.090000000000003</v>
          </cell>
          <cell r="CG902" t="b">
            <v>1</v>
          </cell>
          <cell r="CH902">
            <v>0</v>
          </cell>
          <cell r="CI902">
            <v>264.72000000000003</v>
          </cell>
          <cell r="CJ902">
            <v>0</v>
          </cell>
          <cell r="CK902" t="str">
            <v>HTQ HỒ CHÍ MINH</v>
          </cell>
          <cell r="CM902">
            <v>0</v>
          </cell>
          <cell r="CN902">
            <v>0</v>
          </cell>
          <cell r="CO902">
            <v>264.72000000000003</v>
          </cell>
          <cell r="CP902">
            <v>0</v>
          </cell>
        </row>
        <row r="903">
          <cell r="F903" t="str">
            <v>OT</v>
          </cell>
          <cell r="AT903">
            <v>0</v>
          </cell>
          <cell r="AV903" t="e">
            <v>#REF!</v>
          </cell>
          <cell r="AW903">
            <v>0</v>
          </cell>
          <cell r="CK903" t="e">
            <v>#N/A</v>
          </cell>
        </row>
        <row r="904">
          <cell r="B904" t="str">
            <v>EQQ102632</v>
          </cell>
          <cell r="C904" t="str">
            <v>VÕ NGỌC HIỀN</v>
          </cell>
          <cell r="D904" t="str">
            <v>Partime</v>
          </cell>
          <cell r="E904" t="str">
            <v>NHÂN VIÊN PHỤC VỤ</v>
          </cell>
          <cell r="F904" t="str">
            <v>Giờ LV</v>
          </cell>
          <cell r="G904">
            <v>0</v>
          </cell>
          <cell r="H904">
            <v>8</v>
          </cell>
          <cell r="I904">
            <v>8</v>
          </cell>
          <cell r="J904">
            <v>8</v>
          </cell>
          <cell r="K904">
            <v>8</v>
          </cell>
          <cell r="L904">
            <v>8</v>
          </cell>
          <cell r="M904">
            <v>8</v>
          </cell>
          <cell r="N904">
            <v>8</v>
          </cell>
          <cell r="O904">
            <v>8</v>
          </cell>
          <cell r="P904">
            <v>8</v>
          </cell>
          <cell r="Q904">
            <v>8</v>
          </cell>
          <cell r="R904">
            <v>8</v>
          </cell>
          <cell r="S904">
            <v>8</v>
          </cell>
          <cell r="T904">
            <v>12.12</v>
          </cell>
          <cell r="U904">
            <v>0</v>
          </cell>
          <cell r="V904">
            <v>8</v>
          </cell>
          <cell r="W904">
            <v>8</v>
          </cell>
          <cell r="X904">
            <v>8</v>
          </cell>
          <cell r="Y904">
            <v>8</v>
          </cell>
          <cell r="Z904">
            <v>8</v>
          </cell>
          <cell r="AA904">
            <v>8</v>
          </cell>
          <cell r="AB904">
            <v>8</v>
          </cell>
          <cell r="AC904">
            <v>0</v>
          </cell>
          <cell r="AD904">
            <v>8</v>
          </cell>
          <cell r="AE904">
            <v>8</v>
          </cell>
          <cell r="AF904">
            <v>8</v>
          </cell>
          <cell r="AG904">
            <v>8</v>
          </cell>
          <cell r="AH904">
            <v>8</v>
          </cell>
          <cell r="AI904">
            <v>8</v>
          </cell>
          <cell r="AJ904">
            <v>0</v>
          </cell>
          <cell r="AK904">
            <v>26.515000000000001</v>
          </cell>
          <cell r="AL904">
            <v>0</v>
          </cell>
          <cell r="AM904">
            <v>0</v>
          </cell>
          <cell r="AN904">
            <v>0</v>
          </cell>
          <cell r="AO904">
            <v>0</v>
          </cell>
          <cell r="AP904">
            <v>0</v>
          </cell>
          <cell r="AQ904">
            <v>0</v>
          </cell>
          <cell r="AR904">
            <v>0</v>
          </cell>
          <cell r="AS904">
            <v>0</v>
          </cell>
          <cell r="AT904">
            <v>0</v>
          </cell>
          <cell r="AU904">
            <v>26.515000000000001</v>
          </cell>
          <cell r="AV904" t="e">
            <v>#REF!</v>
          </cell>
          <cell r="AW904">
            <v>0</v>
          </cell>
          <cell r="BZ904">
            <v>0</v>
          </cell>
          <cell r="CA904">
            <v>0</v>
          </cell>
          <cell r="CE904">
            <v>0</v>
          </cell>
          <cell r="CF904">
            <v>26.515000000000001</v>
          </cell>
          <cell r="CG904" t="b">
            <v>1</v>
          </cell>
          <cell r="CH904">
            <v>0</v>
          </cell>
          <cell r="CI904">
            <v>212.12</v>
          </cell>
          <cell r="CJ904">
            <v>0</v>
          </cell>
          <cell r="CK904" t="str">
            <v>HTQ HỒ CHÍ MINH</v>
          </cell>
          <cell r="CM904">
            <v>0</v>
          </cell>
          <cell r="CN904">
            <v>0</v>
          </cell>
          <cell r="CO904">
            <v>212.12</v>
          </cell>
          <cell r="CP904">
            <v>0</v>
          </cell>
        </row>
        <row r="905">
          <cell r="F905" t="str">
            <v>OT</v>
          </cell>
          <cell r="AT905">
            <v>0</v>
          </cell>
          <cell r="AV905" t="e">
            <v>#REF!</v>
          </cell>
          <cell r="AW905">
            <v>0</v>
          </cell>
          <cell r="CK905" t="e">
            <v>#N/A</v>
          </cell>
        </row>
        <row r="906">
          <cell r="B906" t="str">
            <v>EQQ102635</v>
          </cell>
          <cell r="C906" t="str">
            <v>NGUYỄN THỊ THÙY DƯƠNG</v>
          </cell>
          <cell r="D906" t="str">
            <v>Partime</v>
          </cell>
          <cell r="E906" t="str">
            <v>NHÂN VIÊN PHỤC VỤ</v>
          </cell>
          <cell r="F906" t="str">
            <v>Giờ LV</v>
          </cell>
          <cell r="G906">
            <v>7.92</v>
          </cell>
          <cell r="H906">
            <v>8</v>
          </cell>
          <cell r="I906">
            <v>4.33</v>
          </cell>
          <cell r="J906">
            <v>8</v>
          </cell>
          <cell r="K906">
            <v>8</v>
          </cell>
          <cell r="L906">
            <v>7.9</v>
          </cell>
          <cell r="M906">
            <v>0</v>
          </cell>
          <cell r="N906">
            <v>7.25</v>
          </cell>
          <cell r="O906">
            <v>6.4</v>
          </cell>
          <cell r="P906">
            <v>6.98</v>
          </cell>
          <cell r="Q906">
            <v>5.33</v>
          </cell>
          <cell r="R906">
            <v>8</v>
          </cell>
          <cell r="S906">
            <v>8</v>
          </cell>
          <cell r="T906">
            <v>0</v>
          </cell>
          <cell r="U906">
            <v>7.97</v>
          </cell>
          <cell r="V906">
            <v>8</v>
          </cell>
          <cell r="W906">
            <v>0</v>
          </cell>
          <cell r="X906">
            <v>8</v>
          </cell>
          <cell r="Y906">
            <v>12.2</v>
          </cell>
          <cell r="Z906">
            <v>7.93</v>
          </cell>
          <cell r="AA906">
            <v>0</v>
          </cell>
          <cell r="AB906">
            <v>7.9</v>
          </cell>
          <cell r="AC906">
            <v>8</v>
          </cell>
          <cell r="AD906">
            <v>8</v>
          </cell>
          <cell r="AE906">
            <v>8</v>
          </cell>
          <cell r="AF906">
            <v>8</v>
          </cell>
          <cell r="AG906">
            <v>8</v>
          </cell>
          <cell r="AH906">
            <v>8</v>
          </cell>
          <cell r="AI906">
            <v>8</v>
          </cell>
          <cell r="AJ906">
            <v>8</v>
          </cell>
          <cell r="AK906">
            <v>25.263750000000002</v>
          </cell>
          <cell r="AL906">
            <v>0</v>
          </cell>
          <cell r="AM906">
            <v>0</v>
          </cell>
          <cell r="AN906">
            <v>0</v>
          </cell>
          <cell r="AO906">
            <v>0</v>
          </cell>
          <cell r="AP906">
            <v>0</v>
          </cell>
          <cell r="AQ906">
            <v>0</v>
          </cell>
          <cell r="AR906">
            <v>0</v>
          </cell>
          <cell r="AS906">
            <v>0</v>
          </cell>
          <cell r="AT906">
            <v>0</v>
          </cell>
          <cell r="AU906">
            <v>25.263750000000002</v>
          </cell>
          <cell r="AV906" t="e">
            <v>#REF!</v>
          </cell>
          <cell r="AW906">
            <v>0</v>
          </cell>
          <cell r="BZ906">
            <v>0</v>
          </cell>
          <cell r="CA906">
            <v>0</v>
          </cell>
          <cell r="CE906">
            <v>0</v>
          </cell>
          <cell r="CF906">
            <v>25.263750000000002</v>
          </cell>
          <cell r="CG906" t="b">
            <v>1</v>
          </cell>
          <cell r="CH906">
            <v>0</v>
          </cell>
          <cell r="CI906">
            <v>202.11</v>
          </cell>
          <cell r="CJ906">
            <v>0</v>
          </cell>
          <cell r="CK906" t="str">
            <v>HTQ HỒ CHÍ MINH</v>
          </cell>
          <cell r="CM906">
            <v>0</v>
          </cell>
          <cell r="CN906">
            <v>0</v>
          </cell>
          <cell r="CO906">
            <v>202.11</v>
          </cell>
          <cell r="CP906">
            <v>0</v>
          </cell>
        </row>
        <row r="907">
          <cell r="F907" t="str">
            <v>OT</v>
          </cell>
          <cell r="AT907">
            <v>0</v>
          </cell>
          <cell r="AV907" t="e">
            <v>#REF!</v>
          </cell>
          <cell r="AW907">
            <v>0</v>
          </cell>
          <cell r="CK907" t="e">
            <v>#N/A</v>
          </cell>
        </row>
        <row r="908">
          <cell r="B908" t="str">
            <v>EQQ102672</v>
          </cell>
          <cell r="C908" t="str">
            <v>NGUYỄN BẢO TÍN</v>
          </cell>
          <cell r="D908" t="str">
            <v>Partime</v>
          </cell>
          <cell r="E908" t="str">
            <v>NHÂN VIÊN PHỤC VỤ</v>
          </cell>
          <cell r="F908" t="str">
            <v>Giờ LV</v>
          </cell>
          <cell r="G908">
            <v>0</v>
          </cell>
          <cell r="H908">
            <v>8</v>
          </cell>
          <cell r="I908">
            <v>8</v>
          </cell>
          <cell r="J908">
            <v>8</v>
          </cell>
          <cell r="K908">
            <v>8</v>
          </cell>
          <cell r="L908">
            <v>0</v>
          </cell>
          <cell r="M908">
            <v>0</v>
          </cell>
          <cell r="N908">
            <v>0</v>
          </cell>
          <cell r="O908">
            <v>0</v>
          </cell>
          <cell r="P908">
            <v>0</v>
          </cell>
          <cell r="Q908">
            <v>8</v>
          </cell>
          <cell r="R908">
            <v>8</v>
          </cell>
          <cell r="S908">
            <v>8</v>
          </cell>
          <cell r="T908">
            <v>14.15</v>
          </cell>
          <cell r="U908">
            <v>8</v>
          </cell>
          <cell r="V908">
            <v>8</v>
          </cell>
          <cell r="W908">
            <v>8</v>
          </cell>
          <cell r="X908">
            <v>8</v>
          </cell>
          <cell r="Y908">
            <v>10.4</v>
          </cell>
          <cell r="Z908">
            <v>8</v>
          </cell>
          <cell r="AA908">
            <v>16</v>
          </cell>
          <cell r="AB908">
            <v>8</v>
          </cell>
          <cell r="AC908">
            <v>0</v>
          </cell>
          <cell r="AD908">
            <v>8</v>
          </cell>
          <cell r="AE908">
            <v>8</v>
          </cell>
          <cell r="AF908">
            <v>8</v>
          </cell>
          <cell r="AG908">
            <v>8</v>
          </cell>
          <cell r="AH908">
            <v>0</v>
          </cell>
          <cell r="AI908">
            <v>8</v>
          </cell>
          <cell r="AJ908">
            <v>8</v>
          </cell>
          <cell r="AK908">
            <v>24.068750000000001</v>
          </cell>
          <cell r="AL908">
            <v>0</v>
          </cell>
          <cell r="AM908">
            <v>0</v>
          </cell>
          <cell r="AN908">
            <v>0</v>
          </cell>
          <cell r="AO908">
            <v>0</v>
          </cell>
          <cell r="AP908">
            <v>0</v>
          </cell>
          <cell r="AQ908">
            <v>0</v>
          </cell>
          <cell r="AR908">
            <v>0</v>
          </cell>
          <cell r="AS908">
            <v>0</v>
          </cell>
          <cell r="AT908">
            <v>0</v>
          </cell>
          <cell r="AU908">
            <v>24.068750000000001</v>
          </cell>
          <cell r="AV908" t="e">
            <v>#REF!</v>
          </cell>
          <cell r="AW908">
            <v>0</v>
          </cell>
          <cell r="BZ908">
            <v>0</v>
          </cell>
          <cell r="CA908">
            <v>0</v>
          </cell>
          <cell r="CE908">
            <v>0</v>
          </cell>
          <cell r="CF908">
            <v>24.068750000000001</v>
          </cell>
          <cell r="CG908" t="b">
            <v>1</v>
          </cell>
          <cell r="CH908">
            <v>0</v>
          </cell>
          <cell r="CI908">
            <v>192.55</v>
          </cell>
          <cell r="CJ908">
            <v>0</v>
          </cell>
          <cell r="CK908" t="str">
            <v>HTQ HỒ CHÍ MINH</v>
          </cell>
          <cell r="CM908">
            <v>0</v>
          </cell>
          <cell r="CN908">
            <v>0</v>
          </cell>
          <cell r="CO908">
            <v>192.55</v>
          </cell>
          <cell r="CP908">
            <v>0</v>
          </cell>
        </row>
        <row r="909">
          <cell r="F909" t="str">
            <v>OT</v>
          </cell>
          <cell r="AT909">
            <v>0</v>
          </cell>
          <cell r="AV909" t="e">
            <v>#REF!</v>
          </cell>
          <cell r="AW909">
            <v>0</v>
          </cell>
          <cell r="CK909" t="e">
            <v>#N/A</v>
          </cell>
        </row>
        <row r="910">
          <cell r="B910" t="str">
            <v>EQQ102686</v>
          </cell>
          <cell r="C910" t="str">
            <v>TRẦN NGUYỄN BÍCH NGỌC</v>
          </cell>
          <cell r="D910" t="str">
            <v>Fulltime</v>
          </cell>
          <cell r="E910" t="str">
            <v>NHÂN VIÊN BẾP</v>
          </cell>
          <cell r="F910" t="str">
            <v>Giờ LV</v>
          </cell>
          <cell r="G910" t="str">
            <v>OFF</v>
          </cell>
          <cell r="H910">
            <v>8</v>
          </cell>
          <cell r="I910">
            <v>8</v>
          </cell>
          <cell r="J910">
            <v>8</v>
          </cell>
          <cell r="K910">
            <v>8</v>
          </cell>
          <cell r="L910" t="str">
            <v>OFF</v>
          </cell>
          <cell r="M910">
            <v>8</v>
          </cell>
          <cell r="N910">
            <v>8</v>
          </cell>
          <cell r="O910">
            <v>8</v>
          </cell>
          <cell r="P910">
            <v>8</v>
          </cell>
          <cell r="Q910">
            <v>8</v>
          </cell>
          <cell r="R910">
            <v>8</v>
          </cell>
          <cell r="S910" t="str">
            <v>OFF</v>
          </cell>
          <cell r="T910">
            <v>8</v>
          </cell>
          <cell r="U910">
            <v>8</v>
          </cell>
          <cell r="V910">
            <v>8</v>
          </cell>
          <cell r="W910">
            <v>8</v>
          </cell>
          <cell r="X910">
            <v>8</v>
          </cell>
          <cell r="Y910">
            <v>8</v>
          </cell>
          <cell r="Z910">
            <v>8</v>
          </cell>
          <cell r="AA910">
            <v>8</v>
          </cell>
          <cell r="AB910" t="str">
            <v>OFF</v>
          </cell>
          <cell r="AC910">
            <v>8</v>
          </cell>
          <cell r="AD910">
            <v>7.13</v>
          </cell>
          <cell r="AE910" t="str">
            <v>NGHỈ VIỆC</v>
          </cell>
          <cell r="AK910">
            <v>19.891249999999999</v>
          </cell>
          <cell r="AL910">
            <v>0</v>
          </cell>
          <cell r="AM910">
            <v>4</v>
          </cell>
          <cell r="AN910">
            <v>0</v>
          </cell>
          <cell r="AO910">
            <v>0</v>
          </cell>
          <cell r="AP910">
            <v>0</v>
          </cell>
          <cell r="AQ910">
            <v>0</v>
          </cell>
          <cell r="AR910">
            <v>0</v>
          </cell>
          <cell r="AS910">
            <v>0</v>
          </cell>
          <cell r="AT910">
            <v>0</v>
          </cell>
          <cell r="AU910">
            <v>19.891249999999999</v>
          </cell>
          <cell r="AV910" t="e">
            <v>#REF!</v>
          </cell>
          <cell r="AW910">
            <v>0</v>
          </cell>
          <cell r="BZ910">
            <v>19.891249999999999</v>
          </cell>
          <cell r="CA910">
            <v>0</v>
          </cell>
          <cell r="CE910">
            <v>0</v>
          </cell>
          <cell r="CF910">
            <v>19.891249999999999</v>
          </cell>
          <cell r="CG910" t="b">
            <v>1</v>
          </cell>
          <cell r="CH910">
            <v>19.891249999999999</v>
          </cell>
          <cell r="CI910">
            <v>0</v>
          </cell>
          <cell r="CJ910">
            <v>0</v>
          </cell>
          <cell r="CK910" t="str">
            <v>HTQ HỒ CHÍ MINH</v>
          </cell>
          <cell r="CM910">
            <v>19.891249999999999</v>
          </cell>
          <cell r="CN910">
            <v>0</v>
          </cell>
          <cell r="CO910">
            <v>0</v>
          </cell>
          <cell r="CP910">
            <v>0</v>
          </cell>
        </row>
        <row r="911">
          <cell r="F911" t="str">
            <v>OT</v>
          </cell>
          <cell r="AT911">
            <v>0</v>
          </cell>
          <cell r="AV911" t="e">
            <v>#REF!</v>
          </cell>
          <cell r="AW911">
            <v>0</v>
          </cell>
          <cell r="CK911" t="e">
            <v>#N/A</v>
          </cell>
        </row>
        <row r="912">
          <cell r="B912" t="str">
            <v>EQQ102690</v>
          </cell>
          <cell r="C912" t="str">
            <v>LÊ THỊ MỸ LOAN</v>
          </cell>
          <cell r="D912" t="str">
            <v>Partime</v>
          </cell>
          <cell r="E912" t="str">
            <v>NHÂN VIÊN PHỤC VỤ</v>
          </cell>
          <cell r="F912" t="str">
            <v>Giờ LV</v>
          </cell>
          <cell r="G912">
            <v>8</v>
          </cell>
          <cell r="H912">
            <v>8</v>
          </cell>
          <cell r="I912">
            <v>8</v>
          </cell>
          <cell r="J912">
            <v>0</v>
          </cell>
          <cell r="K912">
            <v>8</v>
          </cell>
          <cell r="L912">
            <v>7.9</v>
          </cell>
          <cell r="M912">
            <v>7.8</v>
          </cell>
          <cell r="N912">
            <v>0</v>
          </cell>
          <cell r="O912">
            <v>6.17</v>
          </cell>
          <cell r="P912">
            <v>7.25</v>
          </cell>
          <cell r="Q912">
            <v>5.08</v>
          </cell>
          <cell r="R912">
            <v>8</v>
          </cell>
          <cell r="S912">
            <v>8</v>
          </cell>
          <cell r="T912">
            <v>8</v>
          </cell>
          <cell r="U912">
            <v>8</v>
          </cell>
          <cell r="V912">
            <v>12.07</v>
          </cell>
          <cell r="W912">
            <v>0</v>
          </cell>
          <cell r="X912">
            <v>8</v>
          </cell>
          <cell r="Y912">
            <v>8</v>
          </cell>
          <cell r="Z912">
            <v>8</v>
          </cell>
          <cell r="AA912">
            <v>12.35</v>
          </cell>
          <cell r="AB912">
            <v>0</v>
          </cell>
          <cell r="AC912">
            <v>8</v>
          </cell>
          <cell r="AD912">
            <v>8</v>
          </cell>
          <cell r="AE912">
            <v>8</v>
          </cell>
          <cell r="AF912">
            <v>11.58</v>
          </cell>
          <cell r="AG912">
            <v>8</v>
          </cell>
          <cell r="AH912">
            <v>7</v>
          </cell>
          <cell r="AI912">
            <v>8</v>
          </cell>
          <cell r="AJ912">
            <v>8</v>
          </cell>
          <cell r="AK912">
            <v>26.650000000000002</v>
          </cell>
          <cell r="AL912">
            <v>0</v>
          </cell>
          <cell r="AM912">
            <v>0</v>
          </cell>
          <cell r="AN912">
            <v>0</v>
          </cell>
          <cell r="AO912">
            <v>0</v>
          </cell>
          <cell r="AP912">
            <v>0</v>
          </cell>
          <cell r="AQ912">
            <v>0</v>
          </cell>
          <cell r="AR912">
            <v>0</v>
          </cell>
          <cell r="AS912">
            <v>0</v>
          </cell>
          <cell r="AT912">
            <v>0</v>
          </cell>
          <cell r="AU912">
            <v>26.650000000000002</v>
          </cell>
          <cell r="AV912" t="e">
            <v>#REF!</v>
          </cell>
          <cell r="AW912">
            <v>0</v>
          </cell>
          <cell r="BZ912">
            <v>0</v>
          </cell>
          <cell r="CA912">
            <v>0</v>
          </cell>
          <cell r="CE912">
            <v>0</v>
          </cell>
          <cell r="CF912">
            <v>26.650000000000002</v>
          </cell>
          <cell r="CG912" t="b">
            <v>1</v>
          </cell>
          <cell r="CH912">
            <v>0</v>
          </cell>
          <cell r="CI912">
            <v>213.20000000000002</v>
          </cell>
          <cell r="CJ912">
            <v>0</v>
          </cell>
          <cell r="CK912" t="str">
            <v>HTQ HỒ CHÍ MINH</v>
          </cell>
          <cell r="CM912">
            <v>0</v>
          </cell>
          <cell r="CN912">
            <v>0</v>
          </cell>
          <cell r="CO912">
            <v>213.20000000000002</v>
          </cell>
          <cell r="CP912">
            <v>0</v>
          </cell>
        </row>
        <row r="913">
          <cell r="F913" t="str">
            <v>OT</v>
          </cell>
          <cell r="AT913">
            <v>0</v>
          </cell>
          <cell r="AV913" t="e">
            <v>#REF!</v>
          </cell>
          <cell r="AW913">
            <v>0</v>
          </cell>
          <cell r="CK913" t="e">
            <v>#N/A</v>
          </cell>
        </row>
        <row r="914">
          <cell r="B914" t="str">
            <v>EQQ102780</v>
          </cell>
          <cell r="C914" t="str">
            <v>LÊ THANH HUY</v>
          </cell>
          <cell r="D914" t="str">
            <v>Fulltime</v>
          </cell>
          <cell r="E914" t="str">
            <v>NHÂN VIÊN BẾP</v>
          </cell>
          <cell r="F914" t="str">
            <v>Giờ LV</v>
          </cell>
          <cell r="G914">
            <v>8</v>
          </cell>
          <cell r="H914">
            <v>0</v>
          </cell>
          <cell r="I914">
            <v>8</v>
          </cell>
          <cell r="J914">
            <v>8</v>
          </cell>
          <cell r="K914">
            <v>8</v>
          </cell>
          <cell r="L914">
            <v>8</v>
          </cell>
          <cell r="M914">
            <v>8</v>
          </cell>
          <cell r="N914">
            <v>8</v>
          </cell>
          <cell r="O914">
            <v>0</v>
          </cell>
          <cell r="P914">
            <v>8</v>
          </cell>
          <cell r="Q914">
            <v>8</v>
          </cell>
          <cell r="R914">
            <v>8</v>
          </cell>
          <cell r="S914">
            <v>8</v>
          </cell>
          <cell r="T914">
            <v>8</v>
          </cell>
          <cell r="U914">
            <v>8</v>
          </cell>
          <cell r="V914">
            <v>8</v>
          </cell>
          <cell r="W914">
            <v>8</v>
          </cell>
          <cell r="X914">
            <v>8</v>
          </cell>
          <cell r="Y914">
            <v>0</v>
          </cell>
          <cell r="Z914">
            <v>8</v>
          </cell>
          <cell r="AA914">
            <v>8</v>
          </cell>
          <cell r="AB914">
            <v>8</v>
          </cell>
          <cell r="AC914">
            <v>8</v>
          </cell>
          <cell r="AD914">
            <v>8</v>
          </cell>
          <cell r="AE914">
            <v>8</v>
          </cell>
          <cell r="AF914">
            <v>0</v>
          </cell>
          <cell r="AG914">
            <v>8</v>
          </cell>
          <cell r="AH914">
            <v>8</v>
          </cell>
          <cell r="AI914">
            <v>8</v>
          </cell>
          <cell r="AJ914">
            <v>8</v>
          </cell>
          <cell r="AK914">
            <v>26</v>
          </cell>
          <cell r="AL914">
            <v>0</v>
          </cell>
          <cell r="AM914">
            <v>0</v>
          </cell>
          <cell r="AN914">
            <v>0</v>
          </cell>
          <cell r="AO914">
            <v>0</v>
          </cell>
          <cell r="AP914">
            <v>0</v>
          </cell>
          <cell r="AQ914">
            <v>0</v>
          </cell>
          <cell r="AR914">
            <v>0</v>
          </cell>
          <cell r="AS914">
            <v>0</v>
          </cell>
          <cell r="AT914">
            <v>0</v>
          </cell>
          <cell r="AU914">
            <v>26</v>
          </cell>
          <cell r="AV914" t="e">
            <v>#REF!</v>
          </cell>
          <cell r="AW914">
            <v>0</v>
          </cell>
          <cell r="BZ914">
            <v>26</v>
          </cell>
          <cell r="CA914">
            <v>0</v>
          </cell>
          <cell r="CE914">
            <v>0</v>
          </cell>
          <cell r="CF914">
            <v>26</v>
          </cell>
          <cell r="CG914" t="b">
            <v>1</v>
          </cell>
          <cell r="CH914">
            <v>26</v>
          </cell>
          <cell r="CI914">
            <v>0</v>
          </cell>
          <cell r="CJ914">
            <v>0</v>
          </cell>
          <cell r="CK914" t="str">
            <v>HTQ HỒ CHÍ MINH</v>
          </cell>
          <cell r="CM914">
            <v>26</v>
          </cell>
          <cell r="CN914">
            <v>0</v>
          </cell>
          <cell r="CO914">
            <v>0</v>
          </cell>
          <cell r="CP914">
            <v>0</v>
          </cell>
        </row>
        <row r="915">
          <cell r="F915" t="str">
            <v>OT</v>
          </cell>
          <cell r="AT915">
            <v>0</v>
          </cell>
          <cell r="AV915" t="e">
            <v>#REF!</v>
          </cell>
          <cell r="AW915">
            <v>0</v>
          </cell>
          <cell r="CK915" t="e">
            <v>#N/A</v>
          </cell>
        </row>
        <row r="916">
          <cell r="B916" t="str">
            <v>EQQ102792</v>
          </cell>
          <cell r="C916" t="str">
            <v>TRẦN BẢO KHOA</v>
          </cell>
          <cell r="D916" t="str">
            <v>Partime</v>
          </cell>
          <cell r="E916" t="str">
            <v>NHÂN VIÊN PHỤC VỤ</v>
          </cell>
          <cell r="F916" t="str">
            <v>Giờ LV</v>
          </cell>
          <cell r="G916">
            <v>8</v>
          </cell>
          <cell r="H916">
            <v>8</v>
          </cell>
          <cell r="I916">
            <v>0</v>
          </cell>
          <cell r="J916">
            <v>8</v>
          </cell>
          <cell r="K916">
            <v>8</v>
          </cell>
          <cell r="L916">
            <v>8</v>
          </cell>
          <cell r="M916">
            <v>8</v>
          </cell>
          <cell r="N916">
            <v>8</v>
          </cell>
          <cell r="O916">
            <v>8</v>
          </cell>
          <cell r="P916">
            <v>0</v>
          </cell>
          <cell r="Q916">
            <v>8</v>
          </cell>
          <cell r="R916">
            <v>8</v>
          </cell>
          <cell r="S916">
            <v>8</v>
          </cell>
          <cell r="T916" t="str">
            <v>NGHỈ VIỆC</v>
          </cell>
          <cell r="AK916">
            <v>11</v>
          </cell>
          <cell r="AL916">
            <v>0</v>
          </cell>
          <cell r="AM916">
            <v>0</v>
          </cell>
          <cell r="AN916">
            <v>0</v>
          </cell>
          <cell r="AO916">
            <v>0</v>
          </cell>
          <cell r="AP916">
            <v>0</v>
          </cell>
          <cell r="AQ916">
            <v>0</v>
          </cell>
          <cell r="AR916">
            <v>0</v>
          </cell>
          <cell r="AS916">
            <v>0</v>
          </cell>
          <cell r="AT916">
            <v>0</v>
          </cell>
          <cell r="AU916">
            <v>11</v>
          </cell>
          <cell r="AV916" t="e">
            <v>#REF!</v>
          </cell>
          <cell r="AW916">
            <v>0</v>
          </cell>
          <cell r="BZ916">
            <v>0</v>
          </cell>
          <cell r="CA916">
            <v>0</v>
          </cell>
          <cell r="CE916">
            <v>0</v>
          </cell>
          <cell r="CF916">
            <v>11</v>
          </cell>
          <cell r="CG916" t="b">
            <v>1</v>
          </cell>
          <cell r="CH916">
            <v>0</v>
          </cell>
          <cell r="CI916">
            <v>88</v>
          </cell>
          <cell r="CJ916">
            <v>0</v>
          </cell>
          <cell r="CK916" t="str">
            <v>HTQ HỒ CHÍ MINH</v>
          </cell>
          <cell r="CM916">
            <v>0</v>
          </cell>
          <cell r="CN916">
            <v>0</v>
          </cell>
          <cell r="CO916">
            <v>88</v>
          </cell>
          <cell r="CP916">
            <v>0</v>
          </cell>
        </row>
        <row r="917">
          <cell r="F917" t="str">
            <v>OT</v>
          </cell>
          <cell r="AT917">
            <v>0</v>
          </cell>
          <cell r="AV917" t="e">
            <v>#REF!</v>
          </cell>
          <cell r="AW917">
            <v>0</v>
          </cell>
          <cell r="CK917" t="e">
            <v>#N/A</v>
          </cell>
        </row>
        <row r="918">
          <cell r="B918" t="str">
            <v>EQQ102819</v>
          </cell>
          <cell r="C918" t="str">
            <v>LÊ VŨ CƯỜNG</v>
          </cell>
          <cell r="D918" t="str">
            <v>Partime</v>
          </cell>
          <cell r="E918" t="str">
            <v>NHÂN VIÊN PHỤC VỤ</v>
          </cell>
          <cell r="F918" t="str">
            <v>Giờ LV</v>
          </cell>
          <cell r="G918">
            <v>8</v>
          </cell>
          <cell r="H918">
            <v>0</v>
          </cell>
          <cell r="I918">
            <v>0</v>
          </cell>
          <cell r="J918">
            <v>8</v>
          </cell>
          <cell r="K918">
            <v>8</v>
          </cell>
          <cell r="L918">
            <v>8</v>
          </cell>
          <cell r="M918">
            <v>7.88</v>
          </cell>
          <cell r="N918">
            <v>7.33</v>
          </cell>
          <cell r="O918">
            <v>0</v>
          </cell>
          <cell r="P918">
            <v>7.28</v>
          </cell>
          <cell r="Q918">
            <v>5.23</v>
          </cell>
          <cell r="R918">
            <v>8</v>
          </cell>
          <cell r="S918">
            <v>8</v>
          </cell>
          <cell r="T918">
            <v>8</v>
          </cell>
          <cell r="U918">
            <v>8</v>
          </cell>
          <cell r="V918">
            <v>8</v>
          </cell>
          <cell r="W918">
            <v>8</v>
          </cell>
          <cell r="X918">
            <v>8</v>
          </cell>
          <cell r="Y918">
            <v>8</v>
          </cell>
          <cell r="Z918">
            <v>8</v>
          </cell>
          <cell r="AA918">
            <v>0</v>
          </cell>
          <cell r="AB918">
            <v>0</v>
          </cell>
          <cell r="AC918">
            <v>0</v>
          </cell>
          <cell r="AD918">
            <v>8</v>
          </cell>
          <cell r="AE918">
            <v>8</v>
          </cell>
          <cell r="AF918">
            <v>8</v>
          </cell>
          <cell r="AG918">
            <v>0</v>
          </cell>
          <cell r="AH918">
            <v>8</v>
          </cell>
          <cell r="AI918">
            <v>8</v>
          </cell>
          <cell r="AJ918">
            <v>8</v>
          </cell>
          <cell r="AK918">
            <v>22.465</v>
          </cell>
          <cell r="AL918">
            <v>0</v>
          </cell>
          <cell r="AM918">
            <v>0</v>
          </cell>
          <cell r="AN918">
            <v>0</v>
          </cell>
          <cell r="AO918">
            <v>0</v>
          </cell>
          <cell r="AP918">
            <v>0</v>
          </cell>
          <cell r="AQ918">
            <v>0</v>
          </cell>
          <cell r="AR918">
            <v>0</v>
          </cell>
          <cell r="AS918">
            <v>0</v>
          </cell>
          <cell r="AT918">
            <v>0</v>
          </cell>
          <cell r="AU918">
            <v>22.465</v>
          </cell>
          <cell r="AV918" t="e">
            <v>#REF!</v>
          </cell>
          <cell r="AW918">
            <v>0</v>
          </cell>
          <cell r="BZ918">
            <v>0</v>
          </cell>
          <cell r="CA918">
            <v>0</v>
          </cell>
          <cell r="CE918">
            <v>0</v>
          </cell>
          <cell r="CF918">
            <v>22.465</v>
          </cell>
          <cell r="CG918" t="b">
            <v>1</v>
          </cell>
          <cell r="CH918">
            <v>0</v>
          </cell>
          <cell r="CI918">
            <v>179.72</v>
          </cell>
          <cell r="CJ918">
            <v>0</v>
          </cell>
          <cell r="CK918" t="str">
            <v>HTQ HỒ CHÍ MINH</v>
          </cell>
          <cell r="CM918">
            <v>0</v>
          </cell>
          <cell r="CN918">
            <v>0</v>
          </cell>
          <cell r="CO918">
            <v>179.72</v>
          </cell>
          <cell r="CP918">
            <v>0</v>
          </cell>
        </row>
        <row r="919">
          <cell r="F919" t="str">
            <v>OT</v>
          </cell>
          <cell r="AT919">
            <v>0</v>
          </cell>
          <cell r="AV919" t="e">
            <v>#REF!</v>
          </cell>
          <cell r="AW919">
            <v>0</v>
          </cell>
          <cell r="CK919" t="e">
            <v>#N/A</v>
          </cell>
        </row>
        <row r="920">
          <cell r="B920" t="str">
            <v>EQQ102836</v>
          </cell>
          <cell r="C920" t="str">
            <v>NGUYỄN HỮU VIỆT</v>
          </cell>
          <cell r="D920" t="str">
            <v>Partime</v>
          </cell>
          <cell r="E920" t="str">
            <v>NHÂN VIÊN PHỤC VỤ</v>
          </cell>
          <cell r="F920" t="str">
            <v>Giờ LV</v>
          </cell>
          <cell r="G920">
            <v>8</v>
          </cell>
          <cell r="H920">
            <v>8</v>
          </cell>
          <cell r="I920">
            <v>0</v>
          </cell>
          <cell r="J920">
            <v>8</v>
          </cell>
          <cell r="K920">
            <v>8</v>
          </cell>
          <cell r="L920">
            <v>8</v>
          </cell>
          <cell r="M920">
            <v>0</v>
          </cell>
          <cell r="N920">
            <v>7.23</v>
          </cell>
          <cell r="O920">
            <v>6.08</v>
          </cell>
          <cell r="P920">
            <v>0</v>
          </cell>
          <cell r="Q920">
            <v>5.23</v>
          </cell>
          <cell r="R920">
            <v>8</v>
          </cell>
          <cell r="S920">
            <v>8</v>
          </cell>
          <cell r="T920">
            <v>8</v>
          </cell>
          <cell r="U920">
            <v>0</v>
          </cell>
          <cell r="V920">
            <v>8</v>
          </cell>
          <cell r="W920">
            <v>0</v>
          </cell>
          <cell r="X920">
            <v>8</v>
          </cell>
          <cell r="Y920">
            <v>8</v>
          </cell>
          <cell r="Z920">
            <v>8</v>
          </cell>
          <cell r="AA920">
            <v>0</v>
          </cell>
          <cell r="AB920">
            <v>8</v>
          </cell>
          <cell r="AC920">
            <v>0</v>
          </cell>
          <cell r="AD920">
            <v>0</v>
          </cell>
          <cell r="AE920">
            <v>8</v>
          </cell>
          <cell r="AF920">
            <v>4</v>
          </cell>
          <cell r="AG920">
            <v>8</v>
          </cell>
          <cell r="AH920">
            <v>0</v>
          </cell>
          <cell r="AI920">
            <v>8</v>
          </cell>
          <cell r="AJ920">
            <v>8</v>
          </cell>
          <cell r="AK920">
            <v>19.817500000000003</v>
          </cell>
          <cell r="AL920">
            <v>0</v>
          </cell>
          <cell r="AM920">
            <v>0</v>
          </cell>
          <cell r="AN920">
            <v>0</v>
          </cell>
          <cell r="AO920">
            <v>0</v>
          </cell>
          <cell r="AP920">
            <v>0</v>
          </cell>
          <cell r="AQ920">
            <v>0</v>
          </cell>
          <cell r="AR920">
            <v>0</v>
          </cell>
          <cell r="AS920">
            <v>0</v>
          </cell>
          <cell r="AT920">
            <v>0</v>
          </cell>
          <cell r="AU920">
            <v>19.817500000000003</v>
          </cell>
          <cell r="AV920" t="e">
            <v>#REF!</v>
          </cell>
          <cell r="AW920">
            <v>0</v>
          </cell>
          <cell r="BZ920">
            <v>0</v>
          </cell>
          <cell r="CA920">
            <v>0</v>
          </cell>
          <cell r="CE920">
            <v>0</v>
          </cell>
          <cell r="CF920">
            <v>19.817500000000003</v>
          </cell>
          <cell r="CG920" t="b">
            <v>1</v>
          </cell>
          <cell r="CH920">
            <v>0</v>
          </cell>
          <cell r="CI920">
            <v>158.54000000000002</v>
          </cell>
          <cell r="CJ920">
            <v>0</v>
          </cell>
          <cell r="CK920" t="str">
            <v>HTQ HỒ CHÍ MINH</v>
          </cell>
          <cell r="CM920">
            <v>0</v>
          </cell>
          <cell r="CN920">
            <v>0</v>
          </cell>
          <cell r="CO920">
            <v>158.54000000000002</v>
          </cell>
          <cell r="CP920">
            <v>0</v>
          </cell>
        </row>
        <row r="921">
          <cell r="F921" t="str">
            <v>OT</v>
          </cell>
          <cell r="AT921">
            <v>0</v>
          </cell>
          <cell r="AV921" t="e">
            <v>#REF!</v>
          </cell>
          <cell r="AW921">
            <v>0</v>
          </cell>
          <cell r="CK921" t="e">
            <v>#N/A</v>
          </cell>
        </row>
        <row r="922">
          <cell r="B922" t="str">
            <v>EQQ102837</v>
          </cell>
          <cell r="C922" t="str">
            <v>NGUYỄN HỮU GIAO</v>
          </cell>
          <cell r="D922" t="str">
            <v>Partime</v>
          </cell>
          <cell r="E922" t="str">
            <v>NHÂN VIÊN PHỤC VỤ</v>
          </cell>
          <cell r="F922" t="str">
            <v>Giờ LV</v>
          </cell>
          <cell r="G922">
            <v>8</v>
          </cell>
          <cell r="H922">
            <v>0</v>
          </cell>
          <cell r="I922">
            <v>8</v>
          </cell>
          <cell r="J922">
            <v>8</v>
          </cell>
          <cell r="K922">
            <v>8</v>
          </cell>
          <cell r="L922">
            <v>8</v>
          </cell>
          <cell r="M922">
            <v>12.35</v>
          </cell>
          <cell r="N922">
            <v>8</v>
          </cell>
          <cell r="O922">
            <v>8</v>
          </cell>
          <cell r="P922">
            <v>14.68</v>
          </cell>
          <cell r="Q922">
            <v>8</v>
          </cell>
          <cell r="R922">
            <v>15.65</v>
          </cell>
          <cell r="S922">
            <v>13.18</v>
          </cell>
          <cell r="T922">
            <v>8</v>
          </cell>
          <cell r="U922">
            <v>12.18</v>
          </cell>
          <cell r="V922">
            <v>8</v>
          </cell>
          <cell r="W922">
            <v>8</v>
          </cell>
          <cell r="X922">
            <v>8</v>
          </cell>
          <cell r="Y922">
            <v>8</v>
          </cell>
          <cell r="Z922">
            <v>8</v>
          </cell>
          <cell r="AA922">
            <v>8</v>
          </cell>
          <cell r="AB922">
            <v>15.65</v>
          </cell>
          <cell r="AC922">
            <v>8</v>
          </cell>
          <cell r="AD922">
            <v>15.82</v>
          </cell>
          <cell r="AE922">
            <v>8</v>
          </cell>
          <cell r="AF922">
            <v>14.15</v>
          </cell>
          <cell r="AG922">
            <v>12.5</v>
          </cell>
          <cell r="AH922">
            <v>12</v>
          </cell>
          <cell r="AI922">
            <v>8</v>
          </cell>
          <cell r="AJ922">
            <v>8</v>
          </cell>
          <cell r="AK922">
            <v>36.270000000000003</v>
          </cell>
          <cell r="AL922">
            <v>0</v>
          </cell>
          <cell r="AM922">
            <v>0</v>
          </cell>
          <cell r="AN922">
            <v>0</v>
          </cell>
          <cell r="AO922">
            <v>0</v>
          </cell>
          <cell r="AP922">
            <v>0</v>
          </cell>
          <cell r="AQ922">
            <v>0</v>
          </cell>
          <cell r="AR922">
            <v>0</v>
          </cell>
          <cell r="AS922">
            <v>0</v>
          </cell>
          <cell r="AT922">
            <v>0</v>
          </cell>
          <cell r="AU922">
            <v>36.270000000000003</v>
          </cell>
          <cell r="AV922" t="e">
            <v>#REF!</v>
          </cell>
          <cell r="AW922">
            <v>0</v>
          </cell>
          <cell r="BZ922">
            <v>0</v>
          </cell>
          <cell r="CA922">
            <v>0</v>
          </cell>
          <cell r="CE922">
            <v>0</v>
          </cell>
          <cell r="CF922">
            <v>36.270000000000003</v>
          </cell>
          <cell r="CG922" t="b">
            <v>1</v>
          </cell>
          <cell r="CH922">
            <v>0</v>
          </cell>
          <cell r="CI922">
            <v>290.16000000000003</v>
          </cell>
          <cell r="CJ922">
            <v>0</v>
          </cell>
          <cell r="CK922" t="str">
            <v>HTQ HỒ CHÍ MINH</v>
          </cell>
          <cell r="CM922">
            <v>0</v>
          </cell>
          <cell r="CN922">
            <v>0</v>
          </cell>
          <cell r="CO922">
            <v>290.16000000000003</v>
          </cell>
          <cell r="CP922">
            <v>0</v>
          </cell>
        </row>
        <row r="923">
          <cell r="F923" t="str">
            <v>OT</v>
          </cell>
          <cell r="AT923">
            <v>0</v>
          </cell>
          <cell r="AV923" t="e">
            <v>#REF!</v>
          </cell>
          <cell r="AW923">
            <v>0</v>
          </cell>
          <cell r="CK923" t="e">
            <v>#N/A</v>
          </cell>
        </row>
        <row r="924">
          <cell r="B924" t="str">
            <v>EQQ102850</v>
          </cell>
          <cell r="C924" t="str">
            <v>VÕ LÂM NGỌC TRÂM</v>
          </cell>
          <cell r="D924" t="str">
            <v>Fulltime</v>
          </cell>
          <cell r="E924" t="str">
            <v>NHÂN VIÊN LỄ TÂN</v>
          </cell>
          <cell r="F924" t="str">
            <v>Giờ LV</v>
          </cell>
          <cell r="G924">
            <v>8</v>
          </cell>
          <cell r="H924">
            <v>8</v>
          </cell>
          <cell r="I924" t="str">
            <v>OFF</v>
          </cell>
          <cell r="J924">
            <v>8</v>
          </cell>
          <cell r="K924">
            <v>8</v>
          </cell>
          <cell r="L924">
            <v>8</v>
          </cell>
          <cell r="M924">
            <v>8</v>
          </cell>
          <cell r="N924">
            <v>8</v>
          </cell>
          <cell r="O924">
            <v>8</v>
          </cell>
          <cell r="P924" t="str">
            <v>OFF</v>
          </cell>
          <cell r="Q924">
            <v>8</v>
          </cell>
          <cell r="R924">
            <v>8</v>
          </cell>
          <cell r="S924" t="str">
            <v>OFF</v>
          </cell>
          <cell r="T924">
            <v>8</v>
          </cell>
          <cell r="U924">
            <v>8</v>
          </cell>
          <cell r="V924">
            <v>8</v>
          </cell>
          <cell r="W924">
            <v>8</v>
          </cell>
          <cell r="X924">
            <v>8</v>
          </cell>
          <cell r="Y924">
            <v>8</v>
          </cell>
          <cell r="Z924" t="str">
            <v>OFF</v>
          </cell>
          <cell r="AA924">
            <v>8</v>
          </cell>
          <cell r="AB924">
            <v>8</v>
          </cell>
          <cell r="AC924">
            <v>8</v>
          </cell>
          <cell r="AD924">
            <v>8</v>
          </cell>
          <cell r="AE924">
            <v>7.92</v>
          </cell>
          <cell r="AF924">
            <v>8</v>
          </cell>
          <cell r="AG924">
            <v>8</v>
          </cell>
          <cell r="AH924" t="str">
            <v>Po</v>
          </cell>
          <cell r="AI924">
            <v>8</v>
          </cell>
          <cell r="AJ924">
            <v>8</v>
          </cell>
          <cell r="AK924">
            <v>24.99</v>
          </cell>
          <cell r="AL924">
            <v>0</v>
          </cell>
          <cell r="AM924">
            <v>4</v>
          </cell>
          <cell r="AN924">
            <v>0</v>
          </cell>
          <cell r="AO924">
            <v>0</v>
          </cell>
          <cell r="AP924">
            <v>0</v>
          </cell>
          <cell r="AQ924">
            <v>0</v>
          </cell>
          <cell r="AR924">
            <v>0</v>
          </cell>
          <cell r="AS924">
            <v>1</v>
          </cell>
          <cell r="AT924">
            <v>0</v>
          </cell>
          <cell r="AU924">
            <v>24.99</v>
          </cell>
          <cell r="AV924" t="e">
            <v>#REF!</v>
          </cell>
          <cell r="AW924">
            <v>0</v>
          </cell>
          <cell r="BZ924">
            <v>24.99</v>
          </cell>
          <cell r="CA924">
            <v>0</v>
          </cell>
          <cell r="CE924">
            <v>0</v>
          </cell>
          <cell r="CF924">
            <v>24.99</v>
          </cell>
          <cell r="CG924" t="b">
            <v>1</v>
          </cell>
          <cell r="CH924">
            <v>24.99</v>
          </cell>
          <cell r="CI924">
            <v>0</v>
          </cell>
          <cell r="CJ924">
            <v>0</v>
          </cell>
          <cell r="CK924" t="str">
            <v>HTQ HỒ CHÍ MINH</v>
          </cell>
          <cell r="CM924">
            <v>24.99</v>
          </cell>
          <cell r="CN924">
            <v>0</v>
          </cell>
          <cell r="CO924">
            <v>0</v>
          </cell>
          <cell r="CP924">
            <v>0</v>
          </cell>
        </row>
        <row r="925">
          <cell r="F925" t="str">
            <v>OT</v>
          </cell>
          <cell r="AT925">
            <v>0</v>
          </cell>
          <cell r="AV925" t="e">
            <v>#REF!</v>
          </cell>
          <cell r="AW925">
            <v>0</v>
          </cell>
          <cell r="CK925" t="e">
            <v>#N/A</v>
          </cell>
        </row>
        <row r="926">
          <cell r="B926" t="str">
            <v>EQQ102872</v>
          </cell>
          <cell r="C926" t="str">
            <v>NGUYỄN MỘC KHUÊ</v>
          </cell>
          <cell r="D926" t="str">
            <v>Partime</v>
          </cell>
          <cell r="E926" t="str">
            <v>NHÂN VIÊN PHỤC VỤ</v>
          </cell>
          <cell r="F926" t="str">
            <v>Giờ LV</v>
          </cell>
          <cell r="G926">
            <v>8</v>
          </cell>
          <cell r="H926">
            <v>8</v>
          </cell>
          <cell r="I926">
            <v>8</v>
          </cell>
          <cell r="J926">
            <v>8</v>
          </cell>
          <cell r="K926">
            <v>0</v>
          </cell>
          <cell r="L926" t="str">
            <v>NGHỈ VIỆC</v>
          </cell>
          <cell r="AK926">
            <v>4</v>
          </cell>
          <cell r="AL926">
            <v>0</v>
          </cell>
          <cell r="AM926">
            <v>0</v>
          </cell>
          <cell r="AN926">
            <v>0</v>
          </cell>
          <cell r="AO926">
            <v>0</v>
          </cell>
          <cell r="AP926">
            <v>0</v>
          </cell>
          <cell r="AQ926">
            <v>0</v>
          </cell>
          <cell r="AR926">
            <v>0</v>
          </cell>
          <cell r="AS926">
            <v>0</v>
          </cell>
          <cell r="AT926">
            <v>0</v>
          </cell>
          <cell r="AU926">
            <v>4</v>
          </cell>
          <cell r="AV926" t="e">
            <v>#REF!</v>
          </cell>
          <cell r="AW926">
            <v>0</v>
          </cell>
          <cell r="BZ926">
            <v>0</v>
          </cell>
          <cell r="CA926">
            <v>0</v>
          </cell>
          <cell r="CE926">
            <v>0</v>
          </cell>
          <cell r="CF926">
            <v>4</v>
          </cell>
          <cell r="CG926" t="b">
            <v>1</v>
          </cell>
          <cell r="CH926">
            <v>0</v>
          </cell>
          <cell r="CI926">
            <v>32</v>
          </cell>
          <cell r="CJ926">
            <v>0</v>
          </cell>
          <cell r="CK926" t="str">
            <v>HTQ HỒ CHÍ MINH</v>
          </cell>
          <cell r="CM926">
            <v>0</v>
          </cell>
          <cell r="CN926">
            <v>0</v>
          </cell>
          <cell r="CO926">
            <v>32</v>
          </cell>
          <cell r="CP926">
            <v>0</v>
          </cell>
        </row>
        <row r="927">
          <cell r="F927" t="str">
            <v>OT</v>
          </cell>
          <cell r="AT927">
            <v>0</v>
          </cell>
          <cell r="AV927" t="e">
            <v>#REF!</v>
          </cell>
          <cell r="AW927">
            <v>0</v>
          </cell>
          <cell r="CK927" t="e">
            <v>#N/A</v>
          </cell>
        </row>
        <row r="928">
          <cell r="B928" t="str">
            <v>EQQ102873</v>
          </cell>
          <cell r="C928" t="str">
            <v>NGUYỄN THỊ DANH</v>
          </cell>
          <cell r="D928" t="str">
            <v>Partime</v>
          </cell>
          <cell r="E928" t="str">
            <v>NHÂN VIÊN PHỤC VỤ</v>
          </cell>
          <cell r="F928" t="str">
            <v>Giờ LV</v>
          </cell>
          <cell r="G928">
            <v>8</v>
          </cell>
          <cell r="H928">
            <v>0</v>
          </cell>
          <cell r="I928">
            <v>8</v>
          </cell>
          <cell r="J928">
            <v>8</v>
          </cell>
          <cell r="K928">
            <v>8</v>
          </cell>
          <cell r="L928">
            <v>8</v>
          </cell>
          <cell r="M928">
            <v>0</v>
          </cell>
          <cell r="N928">
            <v>8</v>
          </cell>
          <cell r="O928">
            <v>8</v>
          </cell>
          <cell r="P928">
            <v>8</v>
          </cell>
          <cell r="Q928">
            <v>8</v>
          </cell>
          <cell r="R928">
            <v>8</v>
          </cell>
          <cell r="S928">
            <v>8</v>
          </cell>
          <cell r="T928">
            <v>8</v>
          </cell>
          <cell r="U928">
            <v>0</v>
          </cell>
          <cell r="V928">
            <v>8</v>
          </cell>
          <cell r="W928">
            <v>8</v>
          </cell>
          <cell r="X928">
            <v>8</v>
          </cell>
          <cell r="Y928">
            <v>8</v>
          </cell>
          <cell r="Z928">
            <v>0</v>
          </cell>
          <cell r="AA928">
            <v>8</v>
          </cell>
          <cell r="AB928">
            <v>8</v>
          </cell>
          <cell r="AC928">
            <v>8</v>
          </cell>
          <cell r="AD928">
            <v>8</v>
          </cell>
          <cell r="AE928">
            <v>8</v>
          </cell>
          <cell r="AF928">
            <v>8</v>
          </cell>
          <cell r="AG928">
            <v>8</v>
          </cell>
          <cell r="AH928">
            <v>8</v>
          </cell>
          <cell r="AI928">
            <v>8</v>
          </cell>
          <cell r="AJ928">
            <v>8</v>
          </cell>
          <cell r="AK928">
            <v>26</v>
          </cell>
          <cell r="AL928">
            <v>0</v>
          </cell>
          <cell r="AM928">
            <v>0</v>
          </cell>
          <cell r="AN928">
            <v>0</v>
          </cell>
          <cell r="AO928">
            <v>0</v>
          </cell>
          <cell r="AP928">
            <v>0</v>
          </cell>
          <cell r="AQ928">
            <v>0</v>
          </cell>
          <cell r="AR928">
            <v>0</v>
          </cell>
          <cell r="AS928">
            <v>0</v>
          </cell>
          <cell r="AT928">
            <v>0</v>
          </cell>
          <cell r="AU928">
            <v>26</v>
          </cell>
          <cell r="AV928" t="e">
            <v>#REF!</v>
          </cell>
          <cell r="AW928">
            <v>0</v>
          </cell>
          <cell r="BZ928">
            <v>0</v>
          </cell>
          <cell r="CA928">
            <v>0</v>
          </cell>
          <cell r="CE928">
            <v>0</v>
          </cell>
          <cell r="CF928">
            <v>26</v>
          </cell>
          <cell r="CG928" t="b">
            <v>1</v>
          </cell>
          <cell r="CH928">
            <v>0</v>
          </cell>
          <cell r="CI928">
            <v>208</v>
          </cell>
          <cell r="CJ928">
            <v>0</v>
          </cell>
          <cell r="CK928" t="str">
            <v>HTQ HỒ CHÍ MINH</v>
          </cell>
          <cell r="CM928">
            <v>0</v>
          </cell>
          <cell r="CN928">
            <v>0</v>
          </cell>
          <cell r="CO928">
            <v>208</v>
          </cell>
          <cell r="CP928">
            <v>0</v>
          </cell>
        </row>
        <row r="929">
          <cell r="F929" t="str">
            <v>OT</v>
          </cell>
          <cell r="AT929">
            <v>0</v>
          </cell>
          <cell r="AV929" t="e">
            <v>#REF!</v>
          </cell>
          <cell r="AW929">
            <v>0</v>
          </cell>
          <cell r="CK929" t="e">
            <v>#N/A</v>
          </cell>
        </row>
        <row r="930">
          <cell r="B930" t="str">
            <v>EQQ102874</v>
          </cell>
          <cell r="C930" t="str">
            <v>BÙI THỊ THỤC TRINH</v>
          </cell>
          <cell r="D930" t="str">
            <v>Partime</v>
          </cell>
          <cell r="E930" t="str">
            <v>NHÂN VIÊN PHỤC VỤ</v>
          </cell>
          <cell r="F930" t="str">
            <v>Giờ LV</v>
          </cell>
          <cell r="G930">
            <v>8</v>
          </cell>
          <cell r="H930">
            <v>8</v>
          </cell>
          <cell r="I930">
            <v>8</v>
          </cell>
          <cell r="J930">
            <v>8</v>
          </cell>
          <cell r="K930">
            <v>8</v>
          </cell>
          <cell r="L930">
            <v>8</v>
          </cell>
          <cell r="M930">
            <v>8</v>
          </cell>
          <cell r="N930">
            <v>8</v>
          </cell>
          <cell r="O930">
            <v>0</v>
          </cell>
          <cell r="P930">
            <v>8</v>
          </cell>
          <cell r="Q930">
            <v>8</v>
          </cell>
          <cell r="R930">
            <v>8</v>
          </cell>
          <cell r="S930">
            <v>8</v>
          </cell>
          <cell r="T930">
            <v>0</v>
          </cell>
          <cell r="U930">
            <v>8</v>
          </cell>
          <cell r="V930" t="str">
            <v>NGHỈ VIỆC</v>
          </cell>
          <cell r="AK930">
            <v>13</v>
          </cell>
          <cell r="AL930">
            <v>0</v>
          </cell>
          <cell r="AM930">
            <v>0</v>
          </cell>
          <cell r="AN930">
            <v>0</v>
          </cell>
          <cell r="AO930">
            <v>0</v>
          </cell>
          <cell r="AP930">
            <v>0</v>
          </cell>
          <cell r="AQ930">
            <v>0</v>
          </cell>
          <cell r="AR930">
            <v>0</v>
          </cell>
          <cell r="AS930">
            <v>0</v>
          </cell>
          <cell r="AT930">
            <v>0</v>
          </cell>
          <cell r="AU930">
            <v>13</v>
          </cell>
          <cell r="AV930" t="e">
            <v>#REF!</v>
          </cell>
          <cell r="AW930">
            <v>0</v>
          </cell>
          <cell r="BZ930">
            <v>0</v>
          </cell>
          <cell r="CA930">
            <v>0</v>
          </cell>
          <cell r="CE930">
            <v>0</v>
          </cell>
          <cell r="CF930">
            <v>13</v>
          </cell>
          <cell r="CG930" t="b">
            <v>1</v>
          </cell>
          <cell r="CH930">
            <v>0</v>
          </cell>
          <cell r="CI930">
            <v>104</v>
          </cell>
          <cell r="CJ930">
            <v>0</v>
          </cell>
          <cell r="CK930" t="str">
            <v>HTQ HỒ CHÍ MINH</v>
          </cell>
          <cell r="CM930">
            <v>0</v>
          </cell>
          <cell r="CN930">
            <v>0</v>
          </cell>
          <cell r="CO930">
            <v>104</v>
          </cell>
          <cell r="CP930">
            <v>0</v>
          </cell>
        </row>
        <row r="931">
          <cell r="F931" t="str">
            <v>OT</v>
          </cell>
          <cell r="AT931">
            <v>0</v>
          </cell>
          <cell r="AV931" t="e">
            <v>#REF!</v>
          </cell>
          <cell r="AW931">
            <v>0</v>
          </cell>
          <cell r="CK931" t="e">
            <v>#N/A</v>
          </cell>
        </row>
        <row r="932">
          <cell r="B932" t="str">
            <v>EQQ102875</v>
          </cell>
          <cell r="C932" t="str">
            <v>LÊ THANH NGÂN</v>
          </cell>
          <cell r="D932" t="str">
            <v>Partime</v>
          </cell>
          <cell r="E932" t="str">
            <v>NHÂN VIÊN PHỤC VỤ</v>
          </cell>
          <cell r="F932" t="str">
            <v>Giờ LV</v>
          </cell>
          <cell r="G932">
            <v>8</v>
          </cell>
          <cell r="H932">
            <v>0</v>
          </cell>
          <cell r="I932">
            <v>8</v>
          </cell>
          <cell r="J932">
            <v>8</v>
          </cell>
          <cell r="K932" t="str">
            <v>NGHỈ VIỆC</v>
          </cell>
          <cell r="AK932">
            <v>3</v>
          </cell>
          <cell r="AL932">
            <v>0</v>
          </cell>
          <cell r="AM932">
            <v>0</v>
          </cell>
          <cell r="AN932">
            <v>0</v>
          </cell>
          <cell r="AO932">
            <v>0</v>
          </cell>
          <cell r="AP932">
            <v>0</v>
          </cell>
          <cell r="AQ932">
            <v>0</v>
          </cell>
          <cell r="AR932">
            <v>0</v>
          </cell>
          <cell r="AS932">
            <v>0</v>
          </cell>
          <cell r="AT932">
            <v>0</v>
          </cell>
          <cell r="AU932">
            <v>3</v>
          </cell>
          <cell r="AV932" t="e">
            <v>#REF!</v>
          </cell>
          <cell r="AW932">
            <v>0</v>
          </cell>
          <cell r="BZ932">
            <v>0</v>
          </cell>
          <cell r="CA932">
            <v>0</v>
          </cell>
          <cell r="CE932">
            <v>0</v>
          </cell>
          <cell r="CF932">
            <v>3</v>
          </cell>
          <cell r="CG932" t="b">
            <v>1</v>
          </cell>
          <cell r="CH932">
            <v>0</v>
          </cell>
          <cell r="CI932">
            <v>24</v>
          </cell>
          <cell r="CJ932">
            <v>0</v>
          </cell>
          <cell r="CK932" t="str">
            <v>HTQ HỒ CHÍ MINH</v>
          </cell>
          <cell r="CM932">
            <v>0</v>
          </cell>
          <cell r="CN932">
            <v>0</v>
          </cell>
          <cell r="CO932">
            <v>24</v>
          </cell>
          <cell r="CP932">
            <v>0</v>
          </cell>
        </row>
        <row r="933">
          <cell r="F933" t="str">
            <v>OT</v>
          </cell>
          <cell r="AT933">
            <v>0</v>
          </cell>
          <cell r="AV933" t="e">
            <v>#REF!</v>
          </cell>
          <cell r="AW933">
            <v>0</v>
          </cell>
          <cell r="CK933" t="e">
            <v>#N/A</v>
          </cell>
        </row>
        <row r="934">
          <cell r="B934" t="str">
            <v>EQQ102876</v>
          </cell>
          <cell r="C934" t="str">
            <v>LÊ THỊ THÚY KIỀU</v>
          </cell>
          <cell r="D934" t="str">
            <v>Partime</v>
          </cell>
          <cell r="E934" t="str">
            <v>NHÂN VIÊN PHỤC VỤ</v>
          </cell>
          <cell r="F934" t="str">
            <v>Giờ LV</v>
          </cell>
          <cell r="G934">
            <v>0</v>
          </cell>
          <cell r="H934">
            <v>8</v>
          </cell>
          <cell r="I934">
            <v>8</v>
          </cell>
          <cell r="J934">
            <v>8</v>
          </cell>
          <cell r="K934">
            <v>8</v>
          </cell>
          <cell r="L934">
            <v>8</v>
          </cell>
          <cell r="M934">
            <v>8</v>
          </cell>
          <cell r="N934">
            <v>0</v>
          </cell>
          <cell r="O934">
            <v>8</v>
          </cell>
          <cell r="P934">
            <v>8</v>
          </cell>
          <cell r="Q934">
            <v>7.95</v>
          </cell>
          <cell r="R934">
            <v>8</v>
          </cell>
          <cell r="S934">
            <v>8</v>
          </cell>
          <cell r="T934">
            <v>8</v>
          </cell>
          <cell r="U934">
            <v>8</v>
          </cell>
          <cell r="V934">
            <v>8</v>
          </cell>
          <cell r="W934">
            <v>8</v>
          </cell>
          <cell r="X934">
            <v>8</v>
          </cell>
          <cell r="Y934">
            <v>8</v>
          </cell>
          <cell r="Z934">
            <v>8</v>
          </cell>
          <cell r="AA934">
            <v>0</v>
          </cell>
          <cell r="AB934">
            <v>8</v>
          </cell>
          <cell r="AC934">
            <v>8</v>
          </cell>
          <cell r="AD934">
            <v>8</v>
          </cell>
          <cell r="AE934">
            <v>8</v>
          </cell>
          <cell r="AF934">
            <v>8</v>
          </cell>
          <cell r="AG934">
            <v>8</v>
          </cell>
          <cell r="AH934">
            <v>12</v>
          </cell>
          <cell r="AI934">
            <v>8</v>
          </cell>
          <cell r="AJ934">
            <v>8</v>
          </cell>
          <cell r="AK934">
            <v>27.493749999999999</v>
          </cell>
          <cell r="AL934">
            <v>0</v>
          </cell>
          <cell r="AM934">
            <v>0</v>
          </cell>
          <cell r="AN934">
            <v>0</v>
          </cell>
          <cell r="AO934">
            <v>0</v>
          </cell>
          <cell r="AP934">
            <v>0</v>
          </cell>
          <cell r="AQ934">
            <v>0</v>
          </cell>
          <cell r="AR934">
            <v>0</v>
          </cell>
          <cell r="AS934">
            <v>0</v>
          </cell>
          <cell r="AT934">
            <v>0</v>
          </cell>
          <cell r="AU934">
            <v>27.493749999999999</v>
          </cell>
          <cell r="AV934" t="e">
            <v>#REF!</v>
          </cell>
          <cell r="AW934">
            <v>0</v>
          </cell>
          <cell r="BZ934">
            <v>0</v>
          </cell>
          <cell r="CA934">
            <v>0</v>
          </cell>
          <cell r="CE934">
            <v>0</v>
          </cell>
          <cell r="CF934">
            <v>27.493749999999999</v>
          </cell>
          <cell r="CG934" t="b">
            <v>1</v>
          </cell>
          <cell r="CH934">
            <v>0</v>
          </cell>
          <cell r="CI934">
            <v>219.95</v>
          </cell>
          <cell r="CJ934">
            <v>0</v>
          </cell>
          <cell r="CK934" t="str">
            <v>HTQ HỒ CHÍ MINH</v>
          </cell>
          <cell r="CM934">
            <v>0</v>
          </cell>
          <cell r="CN934">
            <v>0</v>
          </cell>
          <cell r="CO934">
            <v>219.95</v>
          </cell>
          <cell r="CP934">
            <v>0</v>
          </cell>
        </row>
        <row r="935">
          <cell r="F935" t="str">
            <v>OT</v>
          </cell>
          <cell r="AT935">
            <v>0</v>
          </cell>
          <cell r="AV935" t="e">
            <v>#REF!</v>
          </cell>
          <cell r="AW935">
            <v>0</v>
          </cell>
          <cell r="CK935" t="e">
            <v>#N/A</v>
          </cell>
        </row>
        <row r="936">
          <cell r="C936" t="str">
            <v>A43 TRƯỜNG SƠN</v>
          </cell>
          <cell r="F936" t="str">
            <v>Giờ LV</v>
          </cell>
          <cell r="AK936">
            <v>0</v>
          </cell>
          <cell r="AL936">
            <v>0</v>
          </cell>
          <cell r="AM936">
            <v>0</v>
          </cell>
          <cell r="AN936">
            <v>0</v>
          </cell>
          <cell r="AO936">
            <v>0</v>
          </cell>
          <cell r="AP936">
            <v>0</v>
          </cell>
          <cell r="AQ936">
            <v>0</v>
          </cell>
          <cell r="AR936">
            <v>0</v>
          </cell>
          <cell r="AS936">
            <v>0</v>
          </cell>
          <cell r="AT936">
            <v>0</v>
          </cell>
          <cell r="AU936">
            <v>0</v>
          </cell>
          <cell r="AV936" t="e">
            <v>#REF!</v>
          </cell>
          <cell r="AW936">
            <v>0</v>
          </cell>
          <cell r="BZ936">
            <v>0</v>
          </cell>
          <cell r="CA936">
            <v>0</v>
          </cell>
          <cell r="CE936">
            <v>0</v>
          </cell>
          <cell r="CF936">
            <v>0</v>
          </cell>
          <cell r="CG936" t="b">
            <v>1</v>
          </cell>
          <cell r="CH936">
            <v>0</v>
          </cell>
          <cell r="CI936">
            <v>0</v>
          </cell>
          <cell r="CJ936">
            <v>0</v>
          </cell>
          <cell r="CK936" t="e">
            <v>#N/A</v>
          </cell>
        </row>
        <row r="937">
          <cell r="F937" t="str">
            <v>OT</v>
          </cell>
          <cell r="AT937">
            <v>0</v>
          </cell>
          <cell r="AV937" t="e">
            <v>#REF!</v>
          </cell>
          <cell r="AW937">
            <v>0</v>
          </cell>
          <cell r="CK937" t="e">
            <v>#N/A</v>
          </cell>
        </row>
        <row r="938">
          <cell r="B938" t="str">
            <v>EQQ100091</v>
          </cell>
          <cell r="C938" t="str">
            <v>THỊNH VĂN HUY</v>
          </cell>
          <cell r="D938" t="str">
            <v>Fulltime</v>
          </cell>
          <cell r="E938" t="str">
            <v>QUYỀN QUẢN LÝ QUÁN</v>
          </cell>
          <cell r="F938" t="str">
            <v>Giờ LV</v>
          </cell>
          <cell r="G938">
            <v>8</v>
          </cell>
          <cell r="H938">
            <v>8</v>
          </cell>
          <cell r="I938">
            <v>8</v>
          </cell>
          <cell r="J938">
            <v>8</v>
          </cell>
          <cell r="K938">
            <v>8</v>
          </cell>
          <cell r="L938">
            <v>8</v>
          </cell>
          <cell r="M938">
            <v>8</v>
          </cell>
          <cell r="N938">
            <v>8</v>
          </cell>
          <cell r="O938">
            <v>8</v>
          </cell>
          <cell r="P938">
            <v>8</v>
          </cell>
          <cell r="Q938" t="str">
            <v>OFF</v>
          </cell>
          <cell r="R938" t="str">
            <v>PA</v>
          </cell>
          <cell r="S938">
            <v>8</v>
          </cell>
          <cell r="T938">
            <v>8</v>
          </cell>
          <cell r="U938">
            <v>8</v>
          </cell>
          <cell r="V938">
            <v>8</v>
          </cell>
          <cell r="W938" t="str">
            <v>OFF</v>
          </cell>
          <cell r="X938">
            <v>8</v>
          </cell>
          <cell r="Y938" t="str">
            <v>OFF</v>
          </cell>
          <cell r="Z938">
            <v>8</v>
          </cell>
          <cell r="AA938">
            <v>8</v>
          </cell>
          <cell r="AB938">
            <v>8</v>
          </cell>
          <cell r="AC938">
            <v>8</v>
          </cell>
          <cell r="AD938">
            <v>8</v>
          </cell>
          <cell r="AE938">
            <v>8</v>
          </cell>
          <cell r="AF938" t="str">
            <v>OFF</v>
          </cell>
          <cell r="AG938">
            <v>8</v>
          </cell>
          <cell r="AH938">
            <v>8</v>
          </cell>
          <cell r="AI938">
            <v>8</v>
          </cell>
          <cell r="AJ938">
            <v>8</v>
          </cell>
          <cell r="AK938">
            <v>25</v>
          </cell>
          <cell r="AL938">
            <v>0</v>
          </cell>
          <cell r="AM938">
            <v>4</v>
          </cell>
          <cell r="AN938">
            <v>0</v>
          </cell>
          <cell r="AO938">
            <v>1</v>
          </cell>
          <cell r="AP938">
            <v>0</v>
          </cell>
          <cell r="AQ938">
            <v>0</v>
          </cell>
          <cell r="AR938">
            <v>0</v>
          </cell>
          <cell r="AS938">
            <v>0</v>
          </cell>
          <cell r="AT938">
            <v>0</v>
          </cell>
          <cell r="AU938">
            <v>26</v>
          </cell>
          <cell r="AV938" t="e">
            <v>#REF!</v>
          </cell>
          <cell r="AW938">
            <v>0</v>
          </cell>
          <cell r="BZ938">
            <v>25</v>
          </cell>
          <cell r="CA938">
            <v>1</v>
          </cell>
          <cell r="CE938">
            <v>0</v>
          </cell>
          <cell r="CF938">
            <v>26</v>
          </cell>
          <cell r="CG938" t="b">
            <v>1</v>
          </cell>
          <cell r="CH938">
            <v>25</v>
          </cell>
          <cell r="CI938">
            <v>0</v>
          </cell>
          <cell r="CJ938">
            <v>0</v>
          </cell>
          <cell r="CK938" t="str">
            <v>HTQ HỒ CHÍ MINH</v>
          </cell>
          <cell r="CM938">
            <v>25</v>
          </cell>
          <cell r="CN938">
            <v>1</v>
          </cell>
          <cell r="CO938">
            <v>0</v>
          </cell>
          <cell r="CP938">
            <v>0</v>
          </cell>
        </row>
        <row r="939">
          <cell r="F939" t="str">
            <v>OT</v>
          </cell>
          <cell r="AT939">
            <v>0</v>
          </cell>
          <cell r="AV939" t="e">
            <v>#REF!</v>
          </cell>
          <cell r="AW939">
            <v>0</v>
          </cell>
          <cell r="CK939" t="e">
            <v>#N/A</v>
          </cell>
        </row>
        <row r="940">
          <cell r="B940" t="str">
            <v>EQQ100560</v>
          </cell>
          <cell r="C940" t="str">
            <v>ĐOÀN LÊ MAI THẢO</v>
          </cell>
          <cell r="D940" t="str">
            <v>Fulltime</v>
          </cell>
          <cell r="E940" t="str">
            <v>TRƯỞNG CA TẬP SỰ</v>
          </cell>
          <cell r="F940" t="str">
            <v>Giờ LV</v>
          </cell>
          <cell r="G940">
            <v>8</v>
          </cell>
          <cell r="H940">
            <v>8</v>
          </cell>
          <cell r="I940">
            <v>8</v>
          </cell>
          <cell r="J940">
            <v>8</v>
          </cell>
          <cell r="K940">
            <v>8</v>
          </cell>
          <cell r="L940">
            <v>8</v>
          </cell>
          <cell r="M940" t="str">
            <v>OFF</v>
          </cell>
          <cell r="N940">
            <v>8</v>
          </cell>
          <cell r="O940">
            <v>8</v>
          </cell>
          <cell r="P940">
            <v>8</v>
          </cell>
          <cell r="Q940">
            <v>8</v>
          </cell>
          <cell r="R940">
            <v>8</v>
          </cell>
          <cell r="S940">
            <v>8</v>
          </cell>
          <cell r="T940" t="str">
            <v>OFF</v>
          </cell>
          <cell r="U940">
            <v>8</v>
          </cell>
          <cell r="V940">
            <v>8</v>
          </cell>
          <cell r="W940">
            <v>8</v>
          </cell>
          <cell r="X940">
            <v>8</v>
          </cell>
          <cell r="Y940">
            <v>8</v>
          </cell>
          <cell r="Z940">
            <v>8</v>
          </cell>
          <cell r="AA940" t="str">
            <v>OFF</v>
          </cell>
          <cell r="AB940">
            <v>8</v>
          </cell>
          <cell r="AC940">
            <v>8</v>
          </cell>
          <cell r="AD940">
            <v>8</v>
          </cell>
          <cell r="AE940">
            <v>8</v>
          </cell>
          <cell r="AF940">
            <v>8</v>
          </cell>
          <cell r="AG940">
            <v>8</v>
          </cell>
          <cell r="AH940" t="str">
            <v>OFF</v>
          </cell>
          <cell r="AI940">
            <v>8</v>
          </cell>
          <cell r="AJ940">
            <v>8</v>
          </cell>
          <cell r="AK940">
            <v>26</v>
          </cell>
          <cell r="AL940">
            <v>0</v>
          </cell>
          <cell r="AM940">
            <v>4</v>
          </cell>
          <cell r="AN940">
            <v>0</v>
          </cell>
          <cell r="AO940">
            <v>0</v>
          </cell>
          <cell r="AP940">
            <v>0</v>
          </cell>
          <cell r="AQ940">
            <v>0</v>
          </cell>
          <cell r="AR940">
            <v>0</v>
          </cell>
          <cell r="AS940">
            <v>0</v>
          </cell>
          <cell r="AT940">
            <v>0</v>
          </cell>
          <cell r="AU940">
            <v>26</v>
          </cell>
          <cell r="AV940" t="e">
            <v>#REF!</v>
          </cell>
          <cell r="AW940">
            <v>0</v>
          </cell>
          <cell r="BZ940">
            <v>26</v>
          </cell>
          <cell r="CA940">
            <v>0</v>
          </cell>
          <cell r="CE940">
            <v>0</v>
          </cell>
          <cell r="CF940">
            <v>26</v>
          </cell>
          <cell r="CG940" t="b">
            <v>1</v>
          </cell>
          <cell r="CH940">
            <v>26</v>
          </cell>
          <cell r="CI940">
            <v>0</v>
          </cell>
          <cell r="CJ940">
            <v>0</v>
          </cell>
          <cell r="CK940" t="str">
            <v>HTQ HỒ CHÍ MINH</v>
          </cell>
          <cell r="CM940">
            <v>26</v>
          </cell>
          <cell r="CN940">
            <v>0</v>
          </cell>
          <cell r="CO940">
            <v>0</v>
          </cell>
          <cell r="CP940">
            <v>0</v>
          </cell>
        </row>
        <row r="941">
          <cell r="F941" t="str">
            <v>OT</v>
          </cell>
          <cell r="AT941">
            <v>0</v>
          </cell>
          <cell r="AV941" t="e">
            <v>#REF!</v>
          </cell>
          <cell r="AW941">
            <v>0</v>
          </cell>
          <cell r="CK941" t="e">
            <v>#N/A</v>
          </cell>
        </row>
        <row r="942">
          <cell r="B942" t="str">
            <v>EQQ100912</v>
          </cell>
          <cell r="C942" t="str">
            <v>ĐOÀN CẨM XUYẾN</v>
          </cell>
          <cell r="D942" t="str">
            <v>Fulltime</v>
          </cell>
          <cell r="E942" t="str">
            <v>NHÂN VIÊN BẾP</v>
          </cell>
          <cell r="F942" t="str">
            <v>Giờ LV</v>
          </cell>
          <cell r="G942">
            <v>8</v>
          </cell>
          <cell r="H942">
            <v>8</v>
          </cell>
          <cell r="I942">
            <v>8</v>
          </cell>
          <cell r="J942">
            <v>8</v>
          </cell>
          <cell r="K942">
            <v>8</v>
          </cell>
          <cell r="L942">
            <v>8</v>
          </cell>
          <cell r="M942">
            <v>8</v>
          </cell>
          <cell r="N942">
            <v>8</v>
          </cell>
          <cell r="O942">
            <v>8</v>
          </cell>
          <cell r="P942">
            <v>8</v>
          </cell>
          <cell r="Q942">
            <v>8</v>
          </cell>
          <cell r="R942" t="str">
            <v>OFF</v>
          </cell>
          <cell r="S942" t="str">
            <v>OFF</v>
          </cell>
          <cell r="T942">
            <v>8</v>
          </cell>
          <cell r="U942">
            <v>8</v>
          </cell>
          <cell r="V942">
            <v>8</v>
          </cell>
          <cell r="W942">
            <v>8</v>
          </cell>
          <cell r="X942">
            <v>8</v>
          </cell>
          <cell r="Y942">
            <v>8</v>
          </cell>
          <cell r="Z942" t="str">
            <v>OFF</v>
          </cell>
          <cell r="AA942">
            <v>8</v>
          </cell>
          <cell r="AB942">
            <v>8</v>
          </cell>
          <cell r="AC942">
            <v>8</v>
          </cell>
          <cell r="AD942">
            <v>8</v>
          </cell>
          <cell r="AE942">
            <v>8</v>
          </cell>
          <cell r="AF942">
            <v>8</v>
          </cell>
          <cell r="AG942">
            <v>8</v>
          </cell>
          <cell r="AH942" t="str">
            <v>OFF</v>
          </cell>
          <cell r="AI942">
            <v>8</v>
          </cell>
          <cell r="AJ942">
            <v>8</v>
          </cell>
          <cell r="AK942">
            <v>26</v>
          </cell>
          <cell r="AL942">
            <v>2</v>
          </cell>
          <cell r="AM942">
            <v>4</v>
          </cell>
          <cell r="AN942">
            <v>0</v>
          </cell>
          <cell r="AO942">
            <v>0</v>
          </cell>
          <cell r="AP942">
            <v>0</v>
          </cell>
          <cell r="AQ942">
            <v>0</v>
          </cell>
          <cell r="AR942">
            <v>0</v>
          </cell>
          <cell r="AS942">
            <v>0</v>
          </cell>
          <cell r="AT942">
            <v>0</v>
          </cell>
          <cell r="AU942">
            <v>28</v>
          </cell>
          <cell r="AV942" t="e">
            <v>#REF!</v>
          </cell>
          <cell r="AW942">
            <v>0</v>
          </cell>
          <cell r="BZ942">
            <v>26</v>
          </cell>
          <cell r="CA942">
            <v>0</v>
          </cell>
          <cell r="CE942">
            <v>0</v>
          </cell>
          <cell r="CF942">
            <v>28</v>
          </cell>
          <cell r="CG942" t="b">
            <v>1</v>
          </cell>
          <cell r="CH942">
            <v>26</v>
          </cell>
          <cell r="CI942">
            <v>0</v>
          </cell>
          <cell r="CJ942">
            <v>16</v>
          </cell>
          <cell r="CK942" t="str">
            <v>HTQ HỒ CHÍ MINH</v>
          </cell>
          <cell r="CM942">
            <v>26</v>
          </cell>
          <cell r="CN942">
            <v>0</v>
          </cell>
          <cell r="CO942">
            <v>0</v>
          </cell>
          <cell r="CP942">
            <v>0</v>
          </cell>
        </row>
        <row r="943">
          <cell r="F943" t="str">
            <v>OT</v>
          </cell>
          <cell r="Z943">
            <v>8</v>
          </cell>
          <cell r="AH943">
            <v>8</v>
          </cell>
          <cell r="AT943">
            <v>0</v>
          </cell>
          <cell r="AV943" t="e">
            <v>#REF!</v>
          </cell>
          <cell r="AW943">
            <v>0</v>
          </cell>
          <cell r="CK943" t="e">
            <v>#N/A</v>
          </cell>
        </row>
        <row r="944">
          <cell r="B944" t="str">
            <v>EQQ100946</v>
          </cell>
          <cell r="C944" t="str">
            <v>NGUYỄN MẠNH HÀ</v>
          </cell>
          <cell r="D944" t="str">
            <v>Fulltime</v>
          </cell>
          <cell r="E944" t="str">
            <v>TRƯỞNG CA</v>
          </cell>
          <cell r="F944" t="str">
            <v>Giờ LV</v>
          </cell>
          <cell r="G944">
            <v>8</v>
          </cell>
          <cell r="H944">
            <v>8</v>
          </cell>
          <cell r="I944">
            <v>8</v>
          </cell>
          <cell r="J944" t="str">
            <v>OFF</v>
          </cell>
          <cell r="K944" t="str">
            <v>OFF</v>
          </cell>
          <cell r="L944">
            <v>8</v>
          </cell>
          <cell r="M944">
            <v>8</v>
          </cell>
          <cell r="N944" t="str">
            <v>OFF</v>
          </cell>
          <cell r="O944">
            <v>8</v>
          </cell>
          <cell r="P944">
            <v>8</v>
          </cell>
          <cell r="Q944">
            <v>8</v>
          </cell>
          <cell r="R944">
            <v>8</v>
          </cell>
          <cell r="S944">
            <v>8</v>
          </cell>
          <cell r="T944">
            <v>8</v>
          </cell>
          <cell r="U944" t="str">
            <v>OFF</v>
          </cell>
          <cell r="V944">
            <v>8</v>
          </cell>
          <cell r="W944">
            <v>8</v>
          </cell>
          <cell r="X944">
            <v>8</v>
          </cell>
          <cell r="Y944">
            <v>8</v>
          </cell>
          <cell r="Z944">
            <v>8</v>
          </cell>
          <cell r="AA944">
            <v>8</v>
          </cell>
          <cell r="AB944">
            <v>8</v>
          </cell>
          <cell r="AC944">
            <v>8</v>
          </cell>
          <cell r="AD944" t="str">
            <v>PA</v>
          </cell>
          <cell r="AE944">
            <v>8</v>
          </cell>
          <cell r="AF944">
            <v>8</v>
          </cell>
          <cell r="AG944">
            <v>8</v>
          </cell>
          <cell r="AH944">
            <v>8</v>
          </cell>
          <cell r="AI944">
            <v>8</v>
          </cell>
          <cell r="AJ944">
            <v>8</v>
          </cell>
          <cell r="AK944">
            <v>25</v>
          </cell>
          <cell r="AL944">
            <v>0</v>
          </cell>
          <cell r="AM944">
            <v>4</v>
          </cell>
          <cell r="AN944">
            <v>0</v>
          </cell>
          <cell r="AO944">
            <v>1</v>
          </cell>
          <cell r="AP944">
            <v>0</v>
          </cell>
          <cell r="AQ944">
            <v>0</v>
          </cell>
          <cell r="AR944">
            <v>0</v>
          </cell>
          <cell r="AS944">
            <v>0</v>
          </cell>
          <cell r="AT944">
            <v>0</v>
          </cell>
          <cell r="AU944">
            <v>26</v>
          </cell>
          <cell r="AV944" t="e">
            <v>#REF!</v>
          </cell>
          <cell r="AW944">
            <v>0</v>
          </cell>
          <cell r="BZ944">
            <v>25</v>
          </cell>
          <cell r="CA944">
            <v>1</v>
          </cell>
          <cell r="CE944">
            <v>0</v>
          </cell>
          <cell r="CF944">
            <v>26</v>
          </cell>
          <cell r="CG944" t="b">
            <v>1</v>
          </cell>
          <cell r="CH944">
            <v>25</v>
          </cell>
          <cell r="CI944">
            <v>0</v>
          </cell>
          <cell r="CJ944">
            <v>0</v>
          </cell>
          <cell r="CK944" t="str">
            <v>HTQ HỒ CHÍ MINH</v>
          </cell>
          <cell r="CM944">
            <v>25</v>
          </cell>
          <cell r="CN944">
            <v>1</v>
          </cell>
          <cell r="CO944">
            <v>0</v>
          </cell>
          <cell r="CP944">
            <v>0</v>
          </cell>
        </row>
        <row r="945">
          <cell r="F945" t="str">
            <v>OT</v>
          </cell>
          <cell r="AT945">
            <v>0</v>
          </cell>
          <cell r="AV945" t="e">
            <v>#REF!</v>
          </cell>
          <cell r="AW945">
            <v>0</v>
          </cell>
          <cell r="CK945" t="e">
            <v>#N/A</v>
          </cell>
        </row>
        <row r="946">
          <cell r="B946" t="str">
            <v>EQQ100961</v>
          </cell>
          <cell r="C946" t="str">
            <v>NGUYỄN BẢO TRÂN</v>
          </cell>
          <cell r="D946" t="str">
            <v>Fulltime</v>
          </cell>
          <cell r="E946" t="str">
            <v>NHÂN VIÊN PHA CHẾ</v>
          </cell>
          <cell r="F946" t="str">
            <v>Giờ LV</v>
          </cell>
          <cell r="G946">
            <v>8</v>
          </cell>
          <cell r="H946">
            <v>8</v>
          </cell>
          <cell r="I946" t="str">
            <v>OFF</v>
          </cell>
          <cell r="J946">
            <v>8</v>
          </cell>
          <cell r="K946">
            <v>8</v>
          </cell>
          <cell r="L946">
            <v>8</v>
          </cell>
          <cell r="M946">
            <v>8</v>
          </cell>
          <cell r="N946">
            <v>8</v>
          </cell>
          <cell r="O946">
            <v>8</v>
          </cell>
          <cell r="P946" t="str">
            <v>OFF</v>
          </cell>
          <cell r="Q946">
            <v>8</v>
          </cell>
          <cell r="R946">
            <v>8</v>
          </cell>
          <cell r="S946">
            <v>8</v>
          </cell>
          <cell r="T946">
            <v>8</v>
          </cell>
          <cell r="U946">
            <v>8</v>
          </cell>
          <cell r="V946">
            <v>8</v>
          </cell>
          <cell r="W946">
            <v>8</v>
          </cell>
          <cell r="X946" t="str">
            <v>OFF</v>
          </cell>
          <cell r="Y946">
            <v>8</v>
          </cell>
          <cell r="Z946">
            <v>8</v>
          </cell>
          <cell r="AA946">
            <v>8</v>
          </cell>
          <cell r="AB946">
            <v>8</v>
          </cell>
          <cell r="AC946">
            <v>8</v>
          </cell>
          <cell r="AD946">
            <v>8</v>
          </cell>
          <cell r="AE946" t="str">
            <v>OFF</v>
          </cell>
          <cell r="AF946">
            <v>8</v>
          </cell>
          <cell r="AG946">
            <v>8</v>
          </cell>
          <cell r="AH946">
            <v>8</v>
          </cell>
          <cell r="AI946">
            <v>8</v>
          </cell>
          <cell r="AJ946">
            <v>8</v>
          </cell>
          <cell r="AK946">
            <v>26</v>
          </cell>
          <cell r="AL946">
            <v>0</v>
          </cell>
          <cell r="AM946">
            <v>4</v>
          </cell>
          <cell r="AN946">
            <v>0</v>
          </cell>
          <cell r="AO946">
            <v>0</v>
          </cell>
          <cell r="AP946">
            <v>0</v>
          </cell>
          <cell r="AQ946">
            <v>0</v>
          </cell>
          <cell r="AR946">
            <v>0</v>
          </cell>
          <cell r="AS946">
            <v>0</v>
          </cell>
          <cell r="AT946">
            <v>0</v>
          </cell>
          <cell r="AU946">
            <v>26</v>
          </cell>
          <cell r="AV946" t="e">
            <v>#REF!</v>
          </cell>
          <cell r="AW946">
            <v>0</v>
          </cell>
          <cell r="BZ946">
            <v>26</v>
          </cell>
          <cell r="CA946">
            <v>0</v>
          </cell>
          <cell r="CE946">
            <v>0</v>
          </cell>
          <cell r="CF946">
            <v>26</v>
          </cell>
          <cell r="CG946" t="b">
            <v>1</v>
          </cell>
          <cell r="CH946">
            <v>26</v>
          </cell>
          <cell r="CI946">
            <v>0</v>
          </cell>
          <cell r="CJ946">
            <v>0</v>
          </cell>
          <cell r="CK946" t="str">
            <v>HTQ HỒ CHÍ MINH</v>
          </cell>
          <cell r="CM946">
            <v>26</v>
          </cell>
          <cell r="CN946">
            <v>0</v>
          </cell>
          <cell r="CO946">
            <v>0</v>
          </cell>
          <cell r="CP946">
            <v>0</v>
          </cell>
        </row>
        <row r="947">
          <cell r="F947" t="str">
            <v>OT</v>
          </cell>
          <cell r="AT947">
            <v>0</v>
          </cell>
          <cell r="AV947" t="e">
            <v>#REF!</v>
          </cell>
          <cell r="AW947">
            <v>0</v>
          </cell>
          <cell r="CK947" t="e">
            <v>#N/A</v>
          </cell>
        </row>
        <row r="948">
          <cell r="B948" t="str">
            <v>EQQ101462</v>
          </cell>
          <cell r="C948" t="str">
            <v>NGUYỄN THỊ THÚY HƯỜNG</v>
          </cell>
          <cell r="D948" t="str">
            <v>Fulltime</v>
          </cell>
          <cell r="E948" t="str">
            <v>NHÂN VIÊN THU NGÂN</v>
          </cell>
          <cell r="F948" t="str">
            <v>Giờ LV</v>
          </cell>
          <cell r="G948">
            <v>8</v>
          </cell>
          <cell r="H948">
            <v>8</v>
          </cell>
          <cell r="I948">
            <v>8</v>
          </cell>
          <cell r="J948">
            <v>8</v>
          </cell>
          <cell r="K948" t="str">
            <v>OFF</v>
          </cell>
          <cell r="L948" t="str">
            <v>OFF</v>
          </cell>
          <cell r="M948">
            <v>8</v>
          </cell>
          <cell r="N948">
            <v>8</v>
          </cell>
          <cell r="O948">
            <v>8</v>
          </cell>
          <cell r="P948">
            <v>8</v>
          </cell>
          <cell r="Q948" t="str">
            <v>Pi</v>
          </cell>
          <cell r="R948" t="str">
            <v>Pi</v>
          </cell>
          <cell r="S948" t="str">
            <v>Pi</v>
          </cell>
          <cell r="T948">
            <v>8</v>
          </cell>
          <cell r="U948">
            <v>8</v>
          </cell>
          <cell r="V948">
            <v>8</v>
          </cell>
          <cell r="W948">
            <v>8</v>
          </cell>
          <cell r="X948">
            <v>8</v>
          </cell>
          <cell r="Y948">
            <v>8</v>
          </cell>
          <cell r="Z948">
            <v>8</v>
          </cell>
          <cell r="AA948">
            <v>8</v>
          </cell>
          <cell r="AB948" t="str">
            <v>OFF</v>
          </cell>
          <cell r="AC948" t="str">
            <v>OFF</v>
          </cell>
          <cell r="AD948">
            <v>8</v>
          </cell>
          <cell r="AE948">
            <v>8</v>
          </cell>
          <cell r="AF948">
            <v>8</v>
          </cell>
          <cell r="AG948">
            <v>8</v>
          </cell>
          <cell r="AH948">
            <v>8</v>
          </cell>
          <cell r="AI948">
            <v>8</v>
          </cell>
          <cell r="AJ948">
            <v>8</v>
          </cell>
          <cell r="AK948">
            <v>23</v>
          </cell>
          <cell r="AL948">
            <v>0</v>
          </cell>
          <cell r="AM948">
            <v>4</v>
          </cell>
          <cell r="AN948">
            <v>0</v>
          </cell>
          <cell r="AO948">
            <v>0</v>
          </cell>
          <cell r="AP948">
            <v>3</v>
          </cell>
          <cell r="AQ948">
            <v>0</v>
          </cell>
          <cell r="AR948">
            <v>0</v>
          </cell>
          <cell r="AS948">
            <v>0</v>
          </cell>
          <cell r="AT948">
            <v>0</v>
          </cell>
          <cell r="AU948">
            <v>23</v>
          </cell>
          <cell r="AV948" t="e">
            <v>#REF!</v>
          </cell>
          <cell r="AW948">
            <v>0</v>
          </cell>
          <cell r="BZ948">
            <v>23</v>
          </cell>
          <cell r="CA948">
            <v>0</v>
          </cell>
          <cell r="CE948">
            <v>0</v>
          </cell>
          <cell r="CF948">
            <v>23</v>
          </cell>
          <cell r="CG948" t="b">
            <v>1</v>
          </cell>
          <cell r="CH948">
            <v>23</v>
          </cell>
          <cell r="CI948">
            <v>0</v>
          </cell>
          <cell r="CJ948">
            <v>0</v>
          </cell>
          <cell r="CK948" t="str">
            <v>HTQ HỒ CHÍ MINH</v>
          </cell>
          <cell r="CM948">
            <v>23</v>
          </cell>
          <cell r="CN948">
            <v>0</v>
          </cell>
          <cell r="CO948">
            <v>0</v>
          </cell>
          <cell r="CP948">
            <v>0</v>
          </cell>
        </row>
        <row r="949">
          <cell r="F949" t="str">
            <v>OT</v>
          </cell>
          <cell r="AT949">
            <v>0</v>
          </cell>
          <cell r="AV949" t="e">
            <v>#REF!</v>
          </cell>
          <cell r="AW949">
            <v>0</v>
          </cell>
          <cell r="CK949" t="e">
            <v>#N/A</v>
          </cell>
        </row>
        <row r="950">
          <cell r="B950" t="str">
            <v>EQQ101727</v>
          </cell>
          <cell r="C950" t="str">
            <v>NGUYỄN KIM NGÂN</v>
          </cell>
          <cell r="D950" t="str">
            <v>Fulltime</v>
          </cell>
          <cell r="E950" t="str">
            <v>NHÂN VIÊN PHỤC VỤ</v>
          </cell>
          <cell r="F950" t="str">
            <v>Giờ LV</v>
          </cell>
          <cell r="G950">
            <v>8</v>
          </cell>
          <cell r="H950">
            <v>8</v>
          </cell>
          <cell r="I950">
            <v>8</v>
          </cell>
          <cell r="J950" t="str">
            <v>OFF</v>
          </cell>
          <cell r="K950">
            <v>8</v>
          </cell>
          <cell r="L950">
            <v>8</v>
          </cell>
          <cell r="M950">
            <v>8</v>
          </cell>
          <cell r="N950">
            <v>8</v>
          </cell>
          <cell r="O950">
            <v>8</v>
          </cell>
          <cell r="P950">
            <v>8</v>
          </cell>
          <cell r="Q950">
            <v>8</v>
          </cell>
          <cell r="R950" t="str">
            <v>OFF</v>
          </cell>
          <cell r="S950">
            <v>8</v>
          </cell>
          <cell r="T950">
            <v>8</v>
          </cell>
          <cell r="U950">
            <v>8</v>
          </cell>
          <cell r="V950">
            <v>8</v>
          </cell>
          <cell r="W950">
            <v>8</v>
          </cell>
          <cell r="X950" t="str">
            <v>OFF</v>
          </cell>
          <cell r="Y950">
            <v>8</v>
          </cell>
          <cell r="Z950">
            <v>8</v>
          </cell>
          <cell r="AA950" t="str">
            <v>OFF</v>
          </cell>
          <cell r="AB950">
            <v>8</v>
          </cell>
          <cell r="AC950">
            <v>8</v>
          </cell>
          <cell r="AD950">
            <v>8</v>
          </cell>
          <cell r="AE950">
            <v>8</v>
          </cell>
          <cell r="AF950">
            <v>8</v>
          </cell>
          <cell r="AG950" t="str">
            <v>OTH</v>
          </cell>
          <cell r="AH950">
            <v>8</v>
          </cell>
          <cell r="AI950">
            <v>8</v>
          </cell>
          <cell r="AJ950">
            <v>8</v>
          </cell>
          <cell r="AK950">
            <v>25</v>
          </cell>
          <cell r="AL950">
            <v>0</v>
          </cell>
          <cell r="AM950">
            <v>4</v>
          </cell>
          <cell r="AN950">
            <v>0</v>
          </cell>
          <cell r="AO950">
            <v>0</v>
          </cell>
          <cell r="AP950">
            <v>0</v>
          </cell>
          <cell r="AQ950">
            <v>0</v>
          </cell>
          <cell r="AR950">
            <v>0</v>
          </cell>
          <cell r="AS950">
            <v>0</v>
          </cell>
          <cell r="AT950">
            <v>1</v>
          </cell>
          <cell r="AU950">
            <v>26</v>
          </cell>
          <cell r="AV950" t="e">
            <v>#REF!</v>
          </cell>
          <cell r="AW950">
            <v>0</v>
          </cell>
          <cell r="BZ950">
            <v>26</v>
          </cell>
          <cell r="CA950">
            <v>0</v>
          </cell>
          <cell r="CE950">
            <v>0</v>
          </cell>
          <cell r="CF950">
            <v>26</v>
          </cell>
          <cell r="CG950" t="b">
            <v>1</v>
          </cell>
          <cell r="CH950">
            <v>25</v>
          </cell>
          <cell r="CI950">
            <v>0</v>
          </cell>
          <cell r="CJ950">
            <v>0</v>
          </cell>
          <cell r="CK950" t="str">
            <v>HTQ HỒ CHÍ MINH</v>
          </cell>
          <cell r="CM950">
            <v>26</v>
          </cell>
          <cell r="CN950">
            <v>0</v>
          </cell>
          <cell r="CO950">
            <v>0</v>
          </cell>
          <cell r="CP950">
            <v>0</v>
          </cell>
        </row>
        <row r="951">
          <cell r="F951" t="str">
            <v>OT</v>
          </cell>
          <cell r="AT951">
            <v>0</v>
          </cell>
          <cell r="AV951" t="e">
            <v>#REF!</v>
          </cell>
          <cell r="AW951">
            <v>0</v>
          </cell>
          <cell r="CK951" t="e">
            <v>#N/A</v>
          </cell>
        </row>
        <row r="952">
          <cell r="B952" t="str">
            <v>EQQ101923</v>
          </cell>
          <cell r="C952" t="str">
            <v>PHAN THỊ LÊ</v>
          </cell>
          <cell r="D952" t="str">
            <v>Fulltime</v>
          </cell>
          <cell r="E952" t="str">
            <v>NHÂN VIÊN PHỤC VỤ</v>
          </cell>
          <cell r="F952" t="str">
            <v>Giờ LV</v>
          </cell>
          <cell r="G952" t="str">
            <v>OFF</v>
          </cell>
          <cell r="H952">
            <v>8</v>
          </cell>
          <cell r="I952" t="str">
            <v>OFF</v>
          </cell>
          <cell r="J952">
            <v>8</v>
          </cell>
          <cell r="K952">
            <v>8</v>
          </cell>
          <cell r="L952">
            <v>8</v>
          </cell>
          <cell r="M952" t="str">
            <v>OFF</v>
          </cell>
          <cell r="N952">
            <v>8</v>
          </cell>
          <cell r="O952">
            <v>8</v>
          </cell>
          <cell r="P952">
            <v>8</v>
          </cell>
          <cell r="Q952">
            <v>8</v>
          </cell>
          <cell r="R952">
            <v>8</v>
          </cell>
          <cell r="S952">
            <v>8</v>
          </cell>
          <cell r="T952" t="str">
            <v>PA</v>
          </cell>
          <cell r="U952" t="str">
            <v>PA</v>
          </cell>
          <cell r="V952">
            <v>8</v>
          </cell>
          <cell r="W952">
            <v>8</v>
          </cell>
          <cell r="X952">
            <v>8</v>
          </cell>
          <cell r="Y952">
            <v>8</v>
          </cell>
          <cell r="Z952" t="str">
            <v>OFF</v>
          </cell>
          <cell r="AA952">
            <v>8</v>
          </cell>
          <cell r="AB952">
            <v>8</v>
          </cell>
          <cell r="AC952">
            <v>8</v>
          </cell>
          <cell r="AD952">
            <v>8</v>
          </cell>
          <cell r="AE952">
            <v>8</v>
          </cell>
          <cell r="AF952">
            <v>8</v>
          </cell>
          <cell r="AG952" t="str">
            <v>PA</v>
          </cell>
          <cell r="AH952" t="str">
            <v>PA</v>
          </cell>
          <cell r="AI952">
            <v>8</v>
          </cell>
          <cell r="AJ952">
            <v>8</v>
          </cell>
          <cell r="AK952">
            <v>22</v>
          </cell>
          <cell r="AL952">
            <v>0</v>
          </cell>
          <cell r="AM952">
            <v>4</v>
          </cell>
          <cell r="AN952">
            <v>0</v>
          </cell>
          <cell r="AO952">
            <v>4</v>
          </cell>
          <cell r="AP952">
            <v>0</v>
          </cell>
          <cell r="AQ952">
            <v>0</v>
          </cell>
          <cell r="AR952">
            <v>0</v>
          </cell>
          <cell r="AS952">
            <v>0</v>
          </cell>
          <cell r="AT952">
            <v>0</v>
          </cell>
          <cell r="AU952">
            <v>26</v>
          </cell>
          <cell r="AV952" t="e">
            <v>#REF!</v>
          </cell>
          <cell r="AW952">
            <v>0</v>
          </cell>
          <cell r="BZ952">
            <v>22</v>
          </cell>
          <cell r="CA952">
            <v>4</v>
          </cell>
          <cell r="CE952">
            <v>0</v>
          </cell>
          <cell r="CF952">
            <v>26</v>
          </cell>
          <cell r="CG952" t="b">
            <v>1</v>
          </cell>
          <cell r="CH952">
            <v>22</v>
          </cell>
          <cell r="CI952">
            <v>0</v>
          </cell>
          <cell r="CJ952">
            <v>0</v>
          </cell>
          <cell r="CK952" t="str">
            <v>HTQ HỒ CHÍ MINH</v>
          </cell>
          <cell r="CM952">
            <v>22</v>
          </cell>
          <cell r="CN952">
            <v>4</v>
          </cell>
          <cell r="CO952">
            <v>0</v>
          </cell>
          <cell r="CP952">
            <v>0</v>
          </cell>
        </row>
        <row r="953">
          <cell r="F953" t="str">
            <v>OT</v>
          </cell>
          <cell r="AT953">
            <v>0</v>
          </cell>
          <cell r="AV953" t="e">
            <v>#REF!</v>
          </cell>
          <cell r="AW953">
            <v>0</v>
          </cell>
          <cell r="CK953" t="e">
            <v>#N/A</v>
          </cell>
        </row>
        <row r="954">
          <cell r="B954" t="str">
            <v>EQQ102130</v>
          </cell>
          <cell r="C954" t="str">
            <v>PHẠM TRUNG TÍN</v>
          </cell>
          <cell r="D954" t="str">
            <v>Partime</v>
          </cell>
          <cell r="E954" t="str">
            <v>NHÂN VIÊN PHỤC VỤ</v>
          </cell>
          <cell r="F954" t="str">
            <v>Giờ LV</v>
          </cell>
          <cell r="G954">
            <v>4</v>
          </cell>
          <cell r="H954">
            <v>5</v>
          </cell>
          <cell r="I954">
            <v>8</v>
          </cell>
          <cell r="J954" t="str">
            <v>OFF</v>
          </cell>
          <cell r="K954">
            <v>8</v>
          </cell>
          <cell r="L954">
            <v>8</v>
          </cell>
          <cell r="M954">
            <v>8</v>
          </cell>
          <cell r="N954">
            <v>5</v>
          </cell>
          <cell r="O954">
            <v>5</v>
          </cell>
          <cell r="P954">
            <v>8</v>
          </cell>
          <cell r="Q954" t="str">
            <v>OFF</v>
          </cell>
          <cell r="R954">
            <v>8</v>
          </cell>
          <cell r="S954">
            <v>8</v>
          </cell>
          <cell r="T954">
            <v>8</v>
          </cell>
          <cell r="U954">
            <v>5</v>
          </cell>
          <cell r="V954">
            <v>5</v>
          </cell>
          <cell r="W954">
            <v>8</v>
          </cell>
          <cell r="X954">
            <v>8</v>
          </cell>
          <cell r="Y954" t="str">
            <v>OFF</v>
          </cell>
          <cell r="Z954">
            <v>8</v>
          </cell>
          <cell r="AA954">
            <v>8</v>
          </cell>
          <cell r="AB954">
            <v>5</v>
          </cell>
          <cell r="AC954">
            <v>5</v>
          </cell>
          <cell r="AD954">
            <v>8</v>
          </cell>
          <cell r="AE954">
            <v>8</v>
          </cell>
          <cell r="AF954" t="str">
            <v>OFF</v>
          </cell>
          <cell r="AG954">
            <v>8</v>
          </cell>
          <cell r="AH954">
            <v>8</v>
          </cell>
          <cell r="AI954">
            <v>5</v>
          </cell>
          <cell r="AJ954">
            <v>8</v>
          </cell>
          <cell r="AK954">
            <v>22.5</v>
          </cell>
          <cell r="AL954">
            <v>0</v>
          </cell>
          <cell r="AM954">
            <v>4</v>
          </cell>
          <cell r="AN954">
            <v>0</v>
          </cell>
          <cell r="AO954">
            <v>0</v>
          </cell>
          <cell r="AP954">
            <v>0</v>
          </cell>
          <cell r="AQ954">
            <v>0</v>
          </cell>
          <cell r="AR954">
            <v>0</v>
          </cell>
          <cell r="AS954">
            <v>0</v>
          </cell>
          <cell r="AT954">
            <v>0</v>
          </cell>
          <cell r="AU954">
            <v>22.5</v>
          </cell>
          <cell r="AV954" t="e">
            <v>#REF!</v>
          </cell>
          <cell r="AW954">
            <v>0</v>
          </cell>
          <cell r="BZ954">
            <v>0</v>
          </cell>
          <cell r="CA954">
            <v>0</v>
          </cell>
          <cell r="CE954">
            <v>0</v>
          </cell>
          <cell r="CF954">
            <v>22.5</v>
          </cell>
          <cell r="CG954" t="b">
            <v>1</v>
          </cell>
          <cell r="CH954">
            <v>0</v>
          </cell>
          <cell r="CI954">
            <v>180</v>
          </cell>
          <cell r="CJ954">
            <v>0</v>
          </cell>
          <cell r="CK954" t="str">
            <v>HTQ HỒ CHÍ MINH</v>
          </cell>
          <cell r="CM954">
            <v>0</v>
          </cell>
          <cell r="CN954">
            <v>0</v>
          </cell>
          <cell r="CO954">
            <v>180</v>
          </cell>
          <cell r="CP954">
            <v>0</v>
          </cell>
        </row>
        <row r="955">
          <cell r="F955" t="str">
            <v>OT</v>
          </cell>
          <cell r="AT955">
            <v>0</v>
          </cell>
          <cell r="AV955" t="e">
            <v>#REF!</v>
          </cell>
          <cell r="AW955">
            <v>0</v>
          </cell>
          <cell r="CK955" t="e">
            <v>#N/A</v>
          </cell>
        </row>
        <row r="956">
          <cell r="B956" t="str">
            <v>EQQ102132</v>
          </cell>
          <cell r="C956" t="str">
            <v>NGUYỄN MINH TÂM</v>
          </cell>
          <cell r="D956" t="str">
            <v>Partime</v>
          </cell>
          <cell r="E956" t="str">
            <v>NHÂN VIÊN PHỤC VỤ</v>
          </cell>
          <cell r="F956" t="str">
            <v>Giờ LV</v>
          </cell>
          <cell r="G956">
            <v>8</v>
          </cell>
          <cell r="H956">
            <v>8</v>
          </cell>
          <cell r="I956">
            <v>7</v>
          </cell>
          <cell r="J956">
            <v>8</v>
          </cell>
          <cell r="K956">
            <v>7</v>
          </cell>
          <cell r="L956" t="str">
            <v>OFF</v>
          </cell>
          <cell r="M956">
            <v>8</v>
          </cell>
          <cell r="N956">
            <v>8</v>
          </cell>
          <cell r="O956">
            <v>8</v>
          </cell>
          <cell r="P956">
            <v>7</v>
          </cell>
          <cell r="Q956">
            <v>8</v>
          </cell>
          <cell r="R956">
            <v>8</v>
          </cell>
          <cell r="S956">
            <v>6</v>
          </cell>
          <cell r="T956">
            <v>8</v>
          </cell>
          <cell r="U956">
            <v>8</v>
          </cell>
          <cell r="V956">
            <v>8</v>
          </cell>
          <cell r="W956">
            <v>6</v>
          </cell>
          <cell r="X956">
            <v>8</v>
          </cell>
          <cell r="Y956">
            <v>8</v>
          </cell>
          <cell r="Z956" t="str">
            <v>OFF</v>
          </cell>
          <cell r="AA956">
            <v>8</v>
          </cell>
          <cell r="AB956">
            <v>8</v>
          </cell>
          <cell r="AC956">
            <v>8</v>
          </cell>
          <cell r="AD956">
            <v>8</v>
          </cell>
          <cell r="AE956">
            <v>8</v>
          </cell>
          <cell r="AF956">
            <v>4</v>
          </cell>
          <cell r="AG956">
            <v>8</v>
          </cell>
          <cell r="AH956">
            <v>8</v>
          </cell>
          <cell r="AI956">
            <v>8</v>
          </cell>
          <cell r="AJ956">
            <v>8</v>
          </cell>
          <cell r="AK956">
            <v>26.625</v>
          </cell>
          <cell r="AL956">
            <v>0</v>
          </cell>
          <cell r="AM956">
            <v>2</v>
          </cell>
          <cell r="AN956">
            <v>0</v>
          </cell>
          <cell r="AO956">
            <v>0</v>
          </cell>
          <cell r="AP956">
            <v>0</v>
          </cell>
          <cell r="AQ956">
            <v>0</v>
          </cell>
          <cell r="AR956">
            <v>0</v>
          </cell>
          <cell r="AS956">
            <v>0</v>
          </cell>
          <cell r="AT956">
            <v>0</v>
          </cell>
          <cell r="AU956">
            <v>26.625</v>
          </cell>
          <cell r="AV956" t="e">
            <v>#REF!</v>
          </cell>
          <cell r="AW956">
            <v>0</v>
          </cell>
          <cell r="BZ956">
            <v>0</v>
          </cell>
          <cell r="CA956">
            <v>0</v>
          </cell>
          <cell r="CE956">
            <v>0</v>
          </cell>
          <cell r="CF956">
            <v>26.625</v>
          </cell>
          <cell r="CG956" t="b">
            <v>1</v>
          </cell>
          <cell r="CH956">
            <v>0</v>
          </cell>
          <cell r="CI956">
            <v>213</v>
          </cell>
          <cell r="CJ956">
            <v>0</v>
          </cell>
          <cell r="CK956" t="str">
            <v>HTQ HỒ CHÍ MINH</v>
          </cell>
          <cell r="CM956">
            <v>0</v>
          </cell>
          <cell r="CN956">
            <v>0</v>
          </cell>
          <cell r="CO956">
            <v>213</v>
          </cell>
          <cell r="CP956">
            <v>0</v>
          </cell>
        </row>
        <row r="957">
          <cell r="F957" t="str">
            <v>OT</v>
          </cell>
          <cell r="AT957">
            <v>0</v>
          </cell>
          <cell r="AV957" t="e">
            <v>#REF!</v>
          </cell>
          <cell r="AW957">
            <v>0</v>
          </cell>
          <cell r="CK957" t="e">
            <v>#N/A</v>
          </cell>
        </row>
        <row r="958">
          <cell r="B958" t="str">
            <v>EQQ102133</v>
          </cell>
          <cell r="C958" t="str">
            <v>QUÁCH THỊ KIM HỒNG</v>
          </cell>
          <cell r="D958" t="str">
            <v>Partime</v>
          </cell>
          <cell r="E958" t="str">
            <v>NHÂN VIÊN PHỤC VỤ</v>
          </cell>
          <cell r="F958" t="str">
            <v>Giờ LV</v>
          </cell>
          <cell r="G958" t="str">
            <v>OFF</v>
          </cell>
          <cell r="H958">
            <v>8</v>
          </cell>
          <cell r="I958">
            <v>8</v>
          </cell>
          <cell r="J958">
            <v>8</v>
          </cell>
          <cell r="K958">
            <v>8</v>
          </cell>
          <cell r="L958">
            <v>8</v>
          </cell>
          <cell r="M958">
            <v>8</v>
          </cell>
          <cell r="N958" t="str">
            <v>OFF</v>
          </cell>
          <cell r="O958">
            <v>8</v>
          </cell>
          <cell r="P958">
            <v>8</v>
          </cell>
          <cell r="Q958">
            <v>8</v>
          </cell>
          <cell r="R958">
            <v>8</v>
          </cell>
          <cell r="S958">
            <v>8</v>
          </cell>
          <cell r="T958" t="str">
            <v>OFF</v>
          </cell>
          <cell r="U958" t="str">
            <v>OFF</v>
          </cell>
          <cell r="V958">
            <v>8</v>
          </cell>
          <cell r="W958">
            <v>8</v>
          </cell>
          <cell r="X958">
            <v>8</v>
          </cell>
          <cell r="Y958">
            <v>8</v>
          </cell>
          <cell r="Z958">
            <v>8</v>
          </cell>
          <cell r="AA958">
            <v>8</v>
          </cell>
          <cell r="AB958" t="str">
            <v>OFF</v>
          </cell>
          <cell r="AC958">
            <v>8</v>
          </cell>
          <cell r="AD958">
            <v>8</v>
          </cell>
          <cell r="AE958">
            <v>8</v>
          </cell>
          <cell r="AF958">
            <v>8</v>
          </cell>
          <cell r="AG958">
            <v>8</v>
          </cell>
          <cell r="AH958">
            <v>8</v>
          </cell>
          <cell r="AI958">
            <v>8</v>
          </cell>
          <cell r="AJ958">
            <v>8</v>
          </cell>
          <cell r="AK958">
            <v>25</v>
          </cell>
          <cell r="AL958">
            <v>0</v>
          </cell>
          <cell r="AM958">
            <v>5</v>
          </cell>
          <cell r="AN958">
            <v>0</v>
          </cell>
          <cell r="AO958">
            <v>0</v>
          </cell>
          <cell r="AP958">
            <v>0</v>
          </cell>
          <cell r="AQ958">
            <v>0</v>
          </cell>
          <cell r="AR958">
            <v>0</v>
          </cell>
          <cell r="AS958">
            <v>0</v>
          </cell>
          <cell r="AT958">
            <v>0</v>
          </cell>
          <cell r="AU958">
            <v>25</v>
          </cell>
          <cell r="AV958" t="e">
            <v>#REF!</v>
          </cell>
          <cell r="AW958">
            <v>0</v>
          </cell>
          <cell r="BZ958">
            <v>0</v>
          </cell>
          <cell r="CA958">
            <v>0</v>
          </cell>
          <cell r="CE958">
            <v>0</v>
          </cell>
          <cell r="CF958">
            <v>25</v>
          </cell>
          <cell r="CG958" t="b">
            <v>1</v>
          </cell>
          <cell r="CH958">
            <v>0</v>
          </cell>
          <cell r="CI958">
            <v>200</v>
          </cell>
          <cell r="CJ958">
            <v>0</v>
          </cell>
          <cell r="CK958" t="str">
            <v>HTQ HỒ CHÍ MINH</v>
          </cell>
          <cell r="CM958">
            <v>0</v>
          </cell>
          <cell r="CN958">
            <v>0</v>
          </cell>
          <cell r="CO958">
            <v>200</v>
          </cell>
          <cell r="CP958">
            <v>0</v>
          </cell>
        </row>
        <row r="959">
          <cell r="F959" t="str">
            <v>OT</v>
          </cell>
          <cell r="AT959">
            <v>0</v>
          </cell>
          <cell r="AV959" t="e">
            <v>#REF!</v>
          </cell>
          <cell r="AW959">
            <v>0</v>
          </cell>
          <cell r="CK959" t="e">
            <v>#N/A</v>
          </cell>
        </row>
        <row r="960">
          <cell r="B960" t="str">
            <v>EQQ102046</v>
          </cell>
          <cell r="C960" t="str">
            <v>NGUYỄN TRẦN NHẬT HÒA</v>
          </cell>
          <cell r="D960" t="str">
            <v>Fulltime</v>
          </cell>
          <cell r="E960" t="str">
            <v>NHÂN VIÊN PHỤC VỤ</v>
          </cell>
          <cell r="F960" t="str">
            <v>Giờ LV</v>
          </cell>
          <cell r="G960">
            <v>8</v>
          </cell>
          <cell r="H960">
            <v>8</v>
          </cell>
          <cell r="I960">
            <v>8</v>
          </cell>
          <cell r="J960">
            <v>7</v>
          </cell>
          <cell r="K960">
            <v>8</v>
          </cell>
          <cell r="L960">
            <v>7</v>
          </cell>
          <cell r="M960" t="str">
            <v>OFF</v>
          </cell>
          <cell r="N960">
            <v>8</v>
          </cell>
          <cell r="O960">
            <v>6</v>
          </cell>
          <cell r="P960">
            <v>7</v>
          </cell>
          <cell r="Q960">
            <v>7</v>
          </cell>
          <cell r="R960">
            <v>8</v>
          </cell>
          <cell r="S960">
            <v>7</v>
          </cell>
          <cell r="T960" t="str">
            <v>OFF</v>
          </cell>
          <cell r="U960">
            <v>8</v>
          </cell>
          <cell r="V960">
            <v>8</v>
          </cell>
          <cell r="W960">
            <v>7</v>
          </cell>
          <cell r="X960">
            <v>8</v>
          </cell>
          <cell r="Y960">
            <v>8</v>
          </cell>
          <cell r="Z960">
            <v>7</v>
          </cell>
          <cell r="AA960">
            <v>8</v>
          </cell>
          <cell r="AB960">
            <v>8</v>
          </cell>
          <cell r="AC960">
            <v>8</v>
          </cell>
          <cell r="AD960">
            <v>7</v>
          </cell>
          <cell r="AE960">
            <v>8</v>
          </cell>
          <cell r="AF960" t="str">
            <v>OFF</v>
          </cell>
          <cell r="AG960">
            <v>8</v>
          </cell>
          <cell r="AH960" t="str">
            <v>OFF</v>
          </cell>
          <cell r="AI960">
            <v>8</v>
          </cell>
          <cell r="AJ960">
            <v>8</v>
          </cell>
          <cell r="AK960">
            <v>24.75</v>
          </cell>
          <cell r="AL960">
            <v>0</v>
          </cell>
          <cell r="AM960">
            <v>4</v>
          </cell>
          <cell r="AN960">
            <v>0</v>
          </cell>
          <cell r="AO960">
            <v>0</v>
          </cell>
          <cell r="AP960">
            <v>0</v>
          </cell>
          <cell r="AQ960">
            <v>0</v>
          </cell>
          <cell r="AR960">
            <v>0</v>
          </cell>
          <cell r="AS960">
            <v>0</v>
          </cell>
          <cell r="AT960">
            <v>0</v>
          </cell>
          <cell r="AU960">
            <v>24.75</v>
          </cell>
          <cell r="AV960" t="e">
            <v>#REF!</v>
          </cell>
          <cell r="AW960">
            <v>0</v>
          </cell>
          <cell r="BZ960">
            <v>24.75</v>
          </cell>
          <cell r="CA960">
            <v>0</v>
          </cell>
          <cell r="CE960">
            <v>0</v>
          </cell>
          <cell r="CF960">
            <v>24.75</v>
          </cell>
          <cell r="CG960" t="b">
            <v>1</v>
          </cell>
          <cell r="CH960">
            <v>24.75</v>
          </cell>
          <cell r="CI960">
            <v>0</v>
          </cell>
          <cell r="CJ960">
            <v>0</v>
          </cell>
          <cell r="CK960" t="str">
            <v>HTQ HỒ CHÍ MINH</v>
          </cell>
          <cell r="CM960">
            <v>24.75</v>
          </cell>
          <cell r="CN960">
            <v>0</v>
          </cell>
          <cell r="CO960">
            <v>0</v>
          </cell>
          <cell r="CP960">
            <v>0</v>
          </cell>
        </row>
        <row r="961">
          <cell r="F961" t="str">
            <v>OT</v>
          </cell>
          <cell r="AT961">
            <v>0</v>
          </cell>
          <cell r="AV961" t="e">
            <v>#REF!</v>
          </cell>
          <cell r="AW961">
            <v>0</v>
          </cell>
          <cell r="CK961" t="e">
            <v>#N/A</v>
          </cell>
        </row>
        <row r="962">
          <cell r="B962" t="str">
            <v>EQQ102319</v>
          </cell>
          <cell r="C962" t="str">
            <v>TRỊNH THỊ NGỌC HUYỀN</v>
          </cell>
          <cell r="D962" t="str">
            <v>Partime</v>
          </cell>
          <cell r="E962" t="str">
            <v>NHÂN VIÊN THU NGÂN</v>
          </cell>
          <cell r="F962" t="str">
            <v>Giờ LV</v>
          </cell>
          <cell r="G962">
            <v>8</v>
          </cell>
          <cell r="H962" t="str">
            <v>OFF</v>
          </cell>
          <cell r="I962">
            <v>8</v>
          </cell>
          <cell r="J962">
            <v>4</v>
          </cell>
          <cell r="K962" t="str">
            <v>OFF</v>
          </cell>
          <cell r="L962">
            <v>8</v>
          </cell>
          <cell r="M962">
            <v>8</v>
          </cell>
          <cell r="N962" t="str">
            <v>OFF</v>
          </cell>
          <cell r="O962">
            <v>8</v>
          </cell>
          <cell r="P962">
            <v>8</v>
          </cell>
          <cell r="Q962">
            <v>8</v>
          </cell>
          <cell r="R962">
            <v>8</v>
          </cell>
          <cell r="S962">
            <v>8</v>
          </cell>
          <cell r="T962">
            <v>8</v>
          </cell>
          <cell r="U962">
            <v>8</v>
          </cell>
          <cell r="V962">
            <v>8</v>
          </cell>
          <cell r="W962">
            <v>8</v>
          </cell>
          <cell r="X962">
            <v>8</v>
          </cell>
          <cell r="Y962">
            <v>8</v>
          </cell>
          <cell r="Z962">
            <v>8</v>
          </cell>
          <cell r="AA962" t="str">
            <v>OFF</v>
          </cell>
          <cell r="AB962">
            <v>8</v>
          </cell>
          <cell r="AC962">
            <v>8</v>
          </cell>
          <cell r="AD962">
            <v>8</v>
          </cell>
          <cell r="AE962">
            <v>8</v>
          </cell>
          <cell r="AF962">
            <v>7</v>
          </cell>
          <cell r="AG962">
            <v>8</v>
          </cell>
          <cell r="AH962">
            <v>8</v>
          </cell>
          <cell r="AI962" t="str">
            <v>OFF</v>
          </cell>
          <cell r="AJ962">
            <v>8</v>
          </cell>
          <cell r="AK962">
            <v>24.375</v>
          </cell>
          <cell r="AL962">
            <v>0</v>
          </cell>
          <cell r="AM962">
            <v>5</v>
          </cell>
          <cell r="AN962">
            <v>0</v>
          </cell>
          <cell r="AO962">
            <v>0</v>
          </cell>
          <cell r="AP962">
            <v>0</v>
          </cell>
          <cell r="AQ962">
            <v>0</v>
          </cell>
          <cell r="AR962">
            <v>0</v>
          </cell>
          <cell r="AS962">
            <v>0</v>
          </cell>
          <cell r="AT962">
            <v>0</v>
          </cell>
          <cell r="AU962">
            <v>24.375</v>
          </cell>
          <cell r="AV962" t="e">
            <v>#REF!</v>
          </cell>
          <cell r="AW962">
            <v>0</v>
          </cell>
          <cell r="BZ962">
            <v>0</v>
          </cell>
          <cell r="CA962">
            <v>0</v>
          </cell>
          <cell r="CE962">
            <v>0</v>
          </cell>
          <cell r="CF962">
            <v>24.375</v>
          </cell>
          <cell r="CG962" t="b">
            <v>1</v>
          </cell>
          <cell r="CH962">
            <v>0</v>
          </cell>
          <cell r="CI962">
            <v>195</v>
          </cell>
          <cell r="CJ962">
            <v>0</v>
          </cell>
          <cell r="CK962" t="str">
            <v>HTQ HỒ CHÍ MINH</v>
          </cell>
          <cell r="CM962">
            <v>0</v>
          </cell>
          <cell r="CN962">
            <v>0</v>
          </cell>
          <cell r="CO962">
            <v>195</v>
          </cell>
          <cell r="CP962">
            <v>0</v>
          </cell>
        </row>
        <row r="963">
          <cell r="F963" t="str">
            <v>OT</v>
          </cell>
          <cell r="AT963">
            <v>0</v>
          </cell>
          <cell r="AV963" t="e">
            <v>#REF!</v>
          </cell>
          <cell r="AW963">
            <v>0</v>
          </cell>
          <cell r="CK963" t="e">
            <v>#N/A</v>
          </cell>
        </row>
        <row r="964">
          <cell r="B964" t="str">
            <v>EQQ102524</v>
          </cell>
          <cell r="C964" t="str">
            <v>VÕ THỊ THANH PHƯỢNG</v>
          </cell>
          <cell r="D964" t="str">
            <v>Partime</v>
          </cell>
          <cell r="E964" t="str">
            <v>NHÂN VIÊN PHỤC VỤ</v>
          </cell>
          <cell r="F964" t="str">
            <v>Giờ LV</v>
          </cell>
          <cell r="G964">
            <v>8</v>
          </cell>
          <cell r="H964" t="str">
            <v>OFF</v>
          </cell>
          <cell r="I964">
            <v>8</v>
          </cell>
          <cell r="J964">
            <v>8</v>
          </cell>
          <cell r="K964">
            <v>8</v>
          </cell>
          <cell r="L964">
            <v>8</v>
          </cell>
          <cell r="M964">
            <v>8</v>
          </cell>
          <cell r="N964">
            <v>8</v>
          </cell>
          <cell r="O964">
            <v>8</v>
          </cell>
          <cell r="P964">
            <v>8</v>
          </cell>
          <cell r="Q964" t="str">
            <v>OFF</v>
          </cell>
          <cell r="R964">
            <v>8</v>
          </cell>
          <cell r="S964">
            <v>8</v>
          </cell>
          <cell r="T964">
            <v>8</v>
          </cell>
          <cell r="U964">
            <v>8</v>
          </cell>
          <cell r="V964" t="str">
            <v>OFF</v>
          </cell>
          <cell r="W964">
            <v>8</v>
          </cell>
          <cell r="X964">
            <v>8</v>
          </cell>
          <cell r="Y964">
            <v>8</v>
          </cell>
          <cell r="Z964">
            <v>8</v>
          </cell>
          <cell r="AA964">
            <v>8</v>
          </cell>
          <cell r="AB964" t="str">
            <v>OFF</v>
          </cell>
          <cell r="AC964">
            <v>8</v>
          </cell>
          <cell r="AD964">
            <v>8</v>
          </cell>
          <cell r="AE964">
            <v>8</v>
          </cell>
          <cell r="AF964">
            <v>8</v>
          </cell>
          <cell r="AG964">
            <v>8</v>
          </cell>
          <cell r="AH964">
            <v>8</v>
          </cell>
          <cell r="AI964">
            <v>8</v>
          </cell>
          <cell r="AJ964" t="str">
            <v>OFF</v>
          </cell>
          <cell r="AK964">
            <v>25</v>
          </cell>
          <cell r="AL964">
            <v>0</v>
          </cell>
          <cell r="AM964">
            <v>5</v>
          </cell>
          <cell r="AN964">
            <v>0</v>
          </cell>
          <cell r="AO964">
            <v>0</v>
          </cell>
          <cell r="AP964">
            <v>0</v>
          </cell>
          <cell r="AQ964">
            <v>0</v>
          </cell>
          <cell r="AR964">
            <v>0</v>
          </cell>
          <cell r="AS964">
            <v>0</v>
          </cell>
          <cell r="AT964">
            <v>0</v>
          </cell>
          <cell r="AU964">
            <v>25</v>
          </cell>
          <cell r="AV964" t="e">
            <v>#REF!</v>
          </cell>
          <cell r="AW964">
            <v>0</v>
          </cell>
          <cell r="BZ964">
            <v>0</v>
          </cell>
          <cell r="CA964">
            <v>0</v>
          </cell>
          <cell r="CE964">
            <v>0</v>
          </cell>
          <cell r="CF964">
            <v>25</v>
          </cell>
          <cell r="CG964" t="b">
            <v>1</v>
          </cell>
          <cell r="CH964">
            <v>0</v>
          </cell>
          <cell r="CI964">
            <v>200</v>
          </cell>
          <cell r="CJ964">
            <v>0</v>
          </cell>
          <cell r="CK964" t="str">
            <v>HTQ HỒ CHÍ MINH</v>
          </cell>
          <cell r="CM964">
            <v>0</v>
          </cell>
          <cell r="CN964">
            <v>0</v>
          </cell>
          <cell r="CO964">
            <v>200</v>
          </cell>
          <cell r="CP964">
            <v>0</v>
          </cell>
        </row>
        <row r="965">
          <cell r="F965" t="str">
            <v>OT</v>
          </cell>
          <cell r="AT965">
            <v>0</v>
          </cell>
          <cell r="AV965" t="e">
            <v>#REF!</v>
          </cell>
          <cell r="AW965">
            <v>0</v>
          </cell>
          <cell r="CK965" t="e">
            <v>#N/A</v>
          </cell>
        </row>
        <row r="966">
          <cell r="B966" t="str">
            <v>EQQ102578</v>
          </cell>
          <cell r="C966" t="str">
            <v>TRƯƠNG TƯỜNG PHÚ</v>
          </cell>
          <cell r="D966" t="str">
            <v>Partime</v>
          </cell>
          <cell r="E966" t="str">
            <v>NHÂN VIÊN PHỤC VỤ</v>
          </cell>
          <cell r="F966" t="str">
            <v>Giờ LV</v>
          </cell>
          <cell r="G966">
            <v>8</v>
          </cell>
          <cell r="H966">
            <v>8</v>
          </cell>
          <cell r="I966" t="str">
            <v>OFF</v>
          </cell>
          <cell r="J966">
            <v>8</v>
          </cell>
          <cell r="K966">
            <v>8</v>
          </cell>
          <cell r="L966">
            <v>8</v>
          </cell>
          <cell r="M966">
            <v>7</v>
          </cell>
          <cell r="N966">
            <v>8</v>
          </cell>
          <cell r="O966">
            <v>8</v>
          </cell>
          <cell r="P966">
            <v>8</v>
          </cell>
          <cell r="Q966" t="str">
            <v>OFF</v>
          </cell>
          <cell r="R966">
            <v>8</v>
          </cell>
          <cell r="S966">
            <v>8</v>
          </cell>
          <cell r="T966">
            <v>8</v>
          </cell>
          <cell r="U966" t="str">
            <v>OFF</v>
          </cell>
          <cell r="V966">
            <v>8</v>
          </cell>
          <cell r="W966">
            <v>8</v>
          </cell>
          <cell r="X966">
            <v>8</v>
          </cell>
          <cell r="Y966">
            <v>8</v>
          </cell>
          <cell r="Z966">
            <v>8</v>
          </cell>
          <cell r="AA966">
            <v>8</v>
          </cell>
          <cell r="AK966">
            <v>17.875</v>
          </cell>
          <cell r="AL966">
            <v>0</v>
          </cell>
          <cell r="AM966">
            <v>3</v>
          </cell>
          <cell r="AN966">
            <v>0</v>
          </cell>
          <cell r="AO966">
            <v>0</v>
          </cell>
          <cell r="AP966">
            <v>0</v>
          </cell>
          <cell r="AQ966">
            <v>0</v>
          </cell>
          <cell r="AR966">
            <v>0</v>
          </cell>
          <cell r="AS966">
            <v>0</v>
          </cell>
          <cell r="AT966">
            <v>0</v>
          </cell>
          <cell r="AU966">
            <v>17.875</v>
          </cell>
          <cell r="AV966" t="e">
            <v>#REF!</v>
          </cell>
          <cell r="AW966">
            <v>0</v>
          </cell>
          <cell r="BZ966">
            <v>0</v>
          </cell>
          <cell r="CA966">
            <v>0</v>
          </cell>
          <cell r="CE966">
            <v>0</v>
          </cell>
          <cell r="CF966">
            <v>17.875</v>
          </cell>
          <cell r="CG966" t="b">
            <v>1</v>
          </cell>
          <cell r="CH966">
            <v>0</v>
          </cell>
          <cell r="CI966">
            <v>143</v>
          </cell>
          <cell r="CJ966">
            <v>0</v>
          </cell>
          <cell r="CK966" t="str">
            <v>HTQ HỒ CHÍ MINH</v>
          </cell>
          <cell r="CM966">
            <v>0</v>
          </cell>
          <cell r="CN966">
            <v>0</v>
          </cell>
          <cell r="CO966">
            <v>143</v>
          </cell>
          <cell r="CP966">
            <v>0</v>
          </cell>
        </row>
        <row r="967">
          <cell r="F967" t="str">
            <v>OT</v>
          </cell>
          <cell r="AT967">
            <v>0</v>
          </cell>
          <cell r="AV967" t="e">
            <v>#REF!</v>
          </cell>
          <cell r="AW967">
            <v>0</v>
          </cell>
          <cell r="CK967" t="e">
            <v>#N/A</v>
          </cell>
        </row>
        <row r="968">
          <cell r="B968" t="str">
            <v>EQQ102598</v>
          </cell>
          <cell r="C968" t="str">
            <v>VÕ NHỰT XUÂN</v>
          </cell>
          <cell r="D968" t="str">
            <v>Partime</v>
          </cell>
          <cell r="E968" t="str">
            <v>NHÂN VIÊN PHỤC VỤ</v>
          </cell>
          <cell r="F968" t="str">
            <v>Giờ LV</v>
          </cell>
          <cell r="G968">
            <v>6</v>
          </cell>
          <cell r="H968">
            <v>6</v>
          </cell>
          <cell r="I968">
            <v>8</v>
          </cell>
          <cell r="J968">
            <v>8</v>
          </cell>
          <cell r="K968" t="str">
            <v>OFF</v>
          </cell>
          <cell r="L968">
            <v>6</v>
          </cell>
          <cell r="M968">
            <v>6</v>
          </cell>
          <cell r="N968">
            <v>6</v>
          </cell>
          <cell r="O968" t="str">
            <v>OFF</v>
          </cell>
          <cell r="P968">
            <v>8</v>
          </cell>
          <cell r="Q968">
            <v>8</v>
          </cell>
          <cell r="R968">
            <v>5</v>
          </cell>
          <cell r="S968">
            <v>8</v>
          </cell>
          <cell r="T968">
            <v>8</v>
          </cell>
          <cell r="U968">
            <v>8</v>
          </cell>
          <cell r="V968">
            <v>8</v>
          </cell>
          <cell r="W968">
            <v>8</v>
          </cell>
          <cell r="X968">
            <v>8</v>
          </cell>
          <cell r="Y968">
            <v>8</v>
          </cell>
          <cell r="Z968">
            <v>8</v>
          </cell>
          <cell r="AA968">
            <v>8</v>
          </cell>
          <cell r="AK968">
            <v>17.375</v>
          </cell>
          <cell r="AL968">
            <v>0</v>
          </cell>
          <cell r="AM968">
            <v>2</v>
          </cell>
          <cell r="AN968">
            <v>0</v>
          </cell>
          <cell r="AO968">
            <v>0</v>
          </cell>
          <cell r="AP968">
            <v>0</v>
          </cell>
          <cell r="AQ968">
            <v>0</v>
          </cell>
          <cell r="AR968">
            <v>0</v>
          </cell>
          <cell r="AS968">
            <v>0</v>
          </cell>
          <cell r="AT968">
            <v>0</v>
          </cell>
          <cell r="AU968">
            <v>17.375</v>
          </cell>
          <cell r="AV968" t="e">
            <v>#REF!</v>
          </cell>
          <cell r="AW968">
            <v>0</v>
          </cell>
          <cell r="BZ968">
            <v>0</v>
          </cell>
          <cell r="CA968">
            <v>0</v>
          </cell>
          <cell r="CE968">
            <v>0</v>
          </cell>
          <cell r="CF968">
            <v>17.375</v>
          </cell>
          <cell r="CG968" t="b">
            <v>1</v>
          </cell>
          <cell r="CH968">
            <v>0</v>
          </cell>
          <cell r="CI968">
            <v>139</v>
          </cell>
          <cell r="CJ968">
            <v>0</v>
          </cell>
          <cell r="CK968" t="str">
            <v>HTQ HỒ CHÍ MINH</v>
          </cell>
          <cell r="CM968">
            <v>0</v>
          </cell>
          <cell r="CN968">
            <v>0</v>
          </cell>
          <cell r="CO968">
            <v>139</v>
          </cell>
          <cell r="CP968">
            <v>0</v>
          </cell>
        </row>
        <row r="969">
          <cell r="F969" t="str">
            <v>OT</v>
          </cell>
          <cell r="AT969">
            <v>0</v>
          </cell>
          <cell r="AV969" t="e">
            <v>#REF!</v>
          </cell>
          <cell r="AW969">
            <v>0</v>
          </cell>
          <cell r="CK969" t="e">
            <v>#N/A</v>
          </cell>
        </row>
        <row r="970">
          <cell r="B970" t="str">
            <v>EQQ102667</v>
          </cell>
          <cell r="C970" t="str">
            <v>ĐÀO TRỌNG NGHĨA</v>
          </cell>
          <cell r="D970" t="str">
            <v>Partime</v>
          </cell>
          <cell r="E970" t="str">
            <v>NHÂN VIÊN PHỤC VỤ</v>
          </cell>
          <cell r="F970" t="str">
            <v>Giờ LV</v>
          </cell>
          <cell r="G970">
            <v>8</v>
          </cell>
          <cell r="H970">
            <v>8</v>
          </cell>
          <cell r="I970">
            <v>8</v>
          </cell>
          <cell r="J970">
            <v>8</v>
          </cell>
          <cell r="K970">
            <v>8</v>
          </cell>
          <cell r="L970" t="str">
            <v>OFF</v>
          </cell>
          <cell r="M970">
            <v>8</v>
          </cell>
          <cell r="N970">
            <v>8</v>
          </cell>
          <cell r="O970">
            <v>8</v>
          </cell>
          <cell r="P970">
            <v>8</v>
          </cell>
          <cell r="Q970">
            <v>8</v>
          </cell>
          <cell r="R970">
            <v>8</v>
          </cell>
          <cell r="S970">
            <v>8</v>
          </cell>
          <cell r="T970">
            <v>8</v>
          </cell>
          <cell r="U970">
            <v>8</v>
          </cell>
          <cell r="V970">
            <v>8</v>
          </cell>
          <cell r="W970">
            <v>8</v>
          </cell>
          <cell r="X970">
            <v>8</v>
          </cell>
          <cell r="Y970">
            <v>8</v>
          </cell>
          <cell r="Z970">
            <v>8</v>
          </cell>
          <cell r="AA970">
            <v>8</v>
          </cell>
          <cell r="AB970">
            <v>8</v>
          </cell>
          <cell r="AC970">
            <v>8</v>
          </cell>
          <cell r="AD970" t="str">
            <v>OFF</v>
          </cell>
          <cell r="AE970">
            <v>5</v>
          </cell>
          <cell r="AF970">
            <v>8</v>
          </cell>
          <cell r="AG970">
            <v>8</v>
          </cell>
          <cell r="AH970">
            <v>8</v>
          </cell>
          <cell r="AI970">
            <v>8</v>
          </cell>
          <cell r="AJ970">
            <v>8</v>
          </cell>
          <cell r="AK970">
            <v>27.625</v>
          </cell>
          <cell r="AL970">
            <v>0</v>
          </cell>
          <cell r="AM970">
            <v>2</v>
          </cell>
          <cell r="AN970">
            <v>0</v>
          </cell>
          <cell r="AO970">
            <v>0</v>
          </cell>
          <cell r="AP970">
            <v>0</v>
          </cell>
          <cell r="AQ970">
            <v>0</v>
          </cell>
          <cell r="AR970">
            <v>0</v>
          </cell>
          <cell r="AS970">
            <v>0</v>
          </cell>
          <cell r="AT970">
            <v>0</v>
          </cell>
          <cell r="AU970">
            <v>27.625</v>
          </cell>
          <cell r="AV970" t="e">
            <v>#REF!</v>
          </cell>
          <cell r="AW970">
            <v>0</v>
          </cell>
          <cell r="BZ970">
            <v>0</v>
          </cell>
          <cell r="CA970">
            <v>0</v>
          </cell>
          <cell r="CE970">
            <v>0</v>
          </cell>
          <cell r="CF970">
            <v>27.625</v>
          </cell>
          <cell r="CG970" t="b">
            <v>1</v>
          </cell>
          <cell r="CH970">
            <v>0</v>
          </cell>
          <cell r="CI970">
            <v>221</v>
          </cell>
          <cell r="CJ970">
            <v>0</v>
          </cell>
          <cell r="CK970" t="str">
            <v>HTQ HỒ CHÍ MINH</v>
          </cell>
          <cell r="CM970">
            <v>0</v>
          </cell>
          <cell r="CN970">
            <v>0</v>
          </cell>
          <cell r="CO970">
            <v>221</v>
          </cell>
          <cell r="CP970">
            <v>0</v>
          </cell>
        </row>
        <row r="971">
          <cell r="F971" t="str">
            <v>OT</v>
          </cell>
          <cell r="AT971">
            <v>0</v>
          </cell>
          <cell r="AV971" t="e">
            <v>#REF!</v>
          </cell>
          <cell r="AW971">
            <v>0</v>
          </cell>
          <cell r="CK971" t="e">
            <v>#N/A</v>
          </cell>
        </row>
        <row r="972">
          <cell r="B972" t="str">
            <v>EQQ102927</v>
          </cell>
          <cell r="C972" t="str">
            <v>ĐẶNG THANH KIM NGÂN</v>
          </cell>
          <cell r="D972" t="str">
            <v>Partime</v>
          </cell>
          <cell r="E972" t="str">
            <v>NHÂN VIÊN PHỤC VỤ</v>
          </cell>
          <cell r="F972" t="str">
            <v>Giờ LV</v>
          </cell>
          <cell r="V972">
            <v>8</v>
          </cell>
          <cell r="W972">
            <v>8</v>
          </cell>
          <cell r="X972">
            <v>8</v>
          </cell>
          <cell r="Y972">
            <v>8</v>
          </cell>
          <cell r="Z972">
            <v>7</v>
          </cell>
          <cell r="AA972">
            <v>8</v>
          </cell>
          <cell r="AB972">
            <v>8</v>
          </cell>
          <cell r="AC972">
            <v>8</v>
          </cell>
          <cell r="AD972">
            <v>8</v>
          </cell>
          <cell r="AE972">
            <v>8</v>
          </cell>
          <cell r="AF972">
            <v>8</v>
          </cell>
          <cell r="AG972">
            <v>8</v>
          </cell>
          <cell r="AH972" t="str">
            <v>OFF</v>
          </cell>
          <cell r="AI972">
            <v>8</v>
          </cell>
          <cell r="AJ972">
            <v>8</v>
          </cell>
          <cell r="AK972">
            <v>13.875</v>
          </cell>
          <cell r="AL972">
            <v>0</v>
          </cell>
          <cell r="AM972">
            <v>1</v>
          </cell>
          <cell r="AN972">
            <v>0</v>
          </cell>
          <cell r="AO972">
            <v>0</v>
          </cell>
          <cell r="AP972">
            <v>0</v>
          </cell>
          <cell r="AQ972">
            <v>0</v>
          </cell>
          <cell r="AR972">
            <v>0</v>
          </cell>
          <cell r="AS972">
            <v>0</v>
          </cell>
          <cell r="AT972">
            <v>0</v>
          </cell>
          <cell r="AU972">
            <v>13.875</v>
          </cell>
          <cell r="AV972" t="e">
            <v>#REF!</v>
          </cell>
          <cell r="AW972">
            <v>0</v>
          </cell>
          <cell r="BZ972">
            <v>0</v>
          </cell>
          <cell r="CA972">
            <v>0</v>
          </cell>
          <cell r="CE972">
            <v>0</v>
          </cell>
          <cell r="CF972">
            <v>13.875</v>
          </cell>
          <cell r="CG972" t="b">
            <v>1</v>
          </cell>
          <cell r="CH972">
            <v>0</v>
          </cell>
          <cell r="CI972">
            <v>111</v>
          </cell>
          <cell r="CJ972">
            <v>0</v>
          </cell>
          <cell r="CK972" t="str">
            <v>HTQ HỒ CHÍ MINH</v>
          </cell>
          <cell r="CM972">
            <v>0</v>
          </cell>
          <cell r="CN972">
            <v>0</v>
          </cell>
          <cell r="CO972">
            <v>111</v>
          </cell>
          <cell r="CP972">
            <v>0</v>
          </cell>
        </row>
        <row r="973">
          <cell r="F973" t="str">
            <v>OT</v>
          </cell>
          <cell r="AT973">
            <v>0</v>
          </cell>
          <cell r="AV973" t="e">
            <v>#REF!</v>
          </cell>
          <cell r="AW973">
            <v>0</v>
          </cell>
          <cell r="CK973" t="e">
            <v>#N/A</v>
          </cell>
        </row>
        <row r="974">
          <cell r="C974" t="str">
            <v>197 ĐINH TIÊN HOÀNG</v>
          </cell>
          <cell r="F974" t="str">
            <v>Giờ LV</v>
          </cell>
          <cell r="AK974">
            <v>0</v>
          </cell>
          <cell r="AL974">
            <v>0</v>
          </cell>
          <cell r="AM974">
            <v>0</v>
          </cell>
          <cell r="AN974">
            <v>0</v>
          </cell>
          <cell r="AO974">
            <v>0</v>
          </cell>
          <cell r="AP974">
            <v>0</v>
          </cell>
          <cell r="AQ974">
            <v>0</v>
          </cell>
          <cell r="AR974">
            <v>0</v>
          </cell>
          <cell r="AS974">
            <v>0</v>
          </cell>
          <cell r="AT974">
            <v>0</v>
          </cell>
          <cell r="AU974">
            <v>0</v>
          </cell>
          <cell r="AV974" t="e">
            <v>#REF!</v>
          </cell>
          <cell r="AW974">
            <v>0</v>
          </cell>
          <cell r="BZ974">
            <v>0</v>
          </cell>
          <cell r="CA974">
            <v>0</v>
          </cell>
          <cell r="CE974">
            <v>0</v>
          </cell>
          <cell r="CF974">
            <v>0</v>
          </cell>
          <cell r="CG974" t="b">
            <v>1</v>
          </cell>
          <cell r="CH974">
            <v>0</v>
          </cell>
          <cell r="CI974">
            <v>0</v>
          </cell>
          <cell r="CJ974">
            <v>0</v>
          </cell>
          <cell r="CK974" t="e">
            <v>#N/A</v>
          </cell>
        </row>
        <row r="975">
          <cell r="F975" t="str">
            <v>OT</v>
          </cell>
          <cell r="AT975">
            <v>0</v>
          </cell>
          <cell r="AV975" t="e">
            <v>#REF!</v>
          </cell>
          <cell r="AW975">
            <v>0</v>
          </cell>
          <cell r="CK975" t="e">
            <v>#N/A</v>
          </cell>
        </row>
        <row r="976">
          <cell r="B976" t="str">
            <v>EQQ100282</v>
          </cell>
          <cell r="C976" t="str">
            <v>LÊ THỊ THANH THẢO</v>
          </cell>
          <cell r="D976" t="str">
            <v>Fulltime</v>
          </cell>
          <cell r="E976" t="str">
            <v>QUẢN LÝ QUÁN</v>
          </cell>
          <cell r="F976" t="str">
            <v>Giờ LV</v>
          </cell>
          <cell r="G976">
            <v>8</v>
          </cell>
          <cell r="H976">
            <v>8</v>
          </cell>
          <cell r="I976">
            <v>8</v>
          </cell>
          <cell r="J976">
            <v>8</v>
          </cell>
          <cell r="K976" t="str">
            <v>OFF</v>
          </cell>
          <cell r="L976">
            <v>8</v>
          </cell>
          <cell r="M976">
            <v>8</v>
          </cell>
          <cell r="N976">
            <v>8</v>
          </cell>
          <cell r="O976">
            <v>8</v>
          </cell>
          <cell r="P976">
            <v>8</v>
          </cell>
          <cell r="Q976">
            <v>8</v>
          </cell>
          <cell r="R976" t="str">
            <v>OFF</v>
          </cell>
          <cell r="S976">
            <v>8</v>
          </cell>
          <cell r="T976">
            <v>8</v>
          </cell>
          <cell r="U976">
            <v>8</v>
          </cell>
          <cell r="V976">
            <v>8</v>
          </cell>
          <cell r="W976">
            <v>8</v>
          </cell>
          <cell r="X976" t="str">
            <v>OTH8</v>
          </cell>
          <cell r="Y976" t="str">
            <v>OFF</v>
          </cell>
          <cell r="Z976">
            <v>8</v>
          </cell>
          <cell r="AA976">
            <v>8</v>
          </cell>
          <cell r="AB976">
            <v>8</v>
          </cell>
          <cell r="AC976">
            <v>8</v>
          </cell>
          <cell r="AD976">
            <v>8</v>
          </cell>
          <cell r="AE976">
            <v>8</v>
          </cell>
          <cell r="AF976" t="str">
            <v>OFF</v>
          </cell>
          <cell r="AG976">
            <v>8</v>
          </cell>
          <cell r="AH976">
            <v>8</v>
          </cell>
          <cell r="AI976">
            <v>8</v>
          </cell>
          <cell r="AJ976">
            <v>8</v>
          </cell>
          <cell r="AK976">
            <v>25</v>
          </cell>
          <cell r="AL976">
            <v>0</v>
          </cell>
          <cell r="AM976">
            <v>4</v>
          </cell>
          <cell r="AN976">
            <v>0</v>
          </cell>
          <cell r="AO976">
            <v>0</v>
          </cell>
          <cell r="AP976">
            <v>0</v>
          </cell>
          <cell r="AQ976">
            <v>0</v>
          </cell>
          <cell r="AR976">
            <v>0</v>
          </cell>
          <cell r="AS976">
            <v>0</v>
          </cell>
          <cell r="AT976">
            <v>1</v>
          </cell>
          <cell r="AU976">
            <v>26</v>
          </cell>
          <cell r="AV976" t="e">
            <v>#REF!</v>
          </cell>
          <cell r="AW976">
            <v>0</v>
          </cell>
          <cell r="BZ976">
            <v>26</v>
          </cell>
          <cell r="CA976">
            <v>0</v>
          </cell>
          <cell r="CE976">
            <v>0</v>
          </cell>
          <cell r="CF976">
            <v>26</v>
          </cell>
          <cell r="CG976" t="b">
            <v>1</v>
          </cell>
          <cell r="CH976">
            <v>25</v>
          </cell>
          <cell r="CI976">
            <v>0</v>
          </cell>
          <cell r="CJ976">
            <v>0</v>
          </cell>
          <cell r="CK976" t="str">
            <v>HTQ HỒ CHÍ MINH</v>
          </cell>
          <cell r="CM976">
            <v>26</v>
          </cell>
          <cell r="CN976">
            <v>0</v>
          </cell>
          <cell r="CO976">
            <v>0</v>
          </cell>
          <cell r="CP976">
            <v>0</v>
          </cell>
        </row>
        <row r="977">
          <cell r="F977" t="str">
            <v>OT</v>
          </cell>
          <cell r="AT977">
            <v>0</v>
          </cell>
          <cell r="AV977" t="e">
            <v>#REF!</v>
          </cell>
          <cell r="AW977">
            <v>0</v>
          </cell>
          <cell r="CK977" t="e">
            <v>#N/A</v>
          </cell>
        </row>
        <row r="978">
          <cell r="B978" t="str">
            <v>EQQ101511</v>
          </cell>
          <cell r="C978" t="str">
            <v>PHẠM HẢI QUỲNH NHƯ</v>
          </cell>
          <cell r="D978" t="str">
            <v>Partime</v>
          </cell>
          <cell r="E978" t="str">
            <v>NHÂN VIÊN THU NGÂN</v>
          </cell>
          <cell r="F978" t="str">
            <v>Giờ LV</v>
          </cell>
          <cell r="G978">
            <v>10</v>
          </cell>
          <cell r="H978">
            <v>6</v>
          </cell>
          <cell r="I978">
            <v>6</v>
          </cell>
          <cell r="J978">
            <v>6</v>
          </cell>
          <cell r="K978">
            <v>8</v>
          </cell>
          <cell r="L978" t="str">
            <v>OFF</v>
          </cell>
          <cell r="M978">
            <v>8</v>
          </cell>
          <cell r="N978">
            <v>6</v>
          </cell>
          <cell r="O978">
            <v>8</v>
          </cell>
          <cell r="P978">
            <v>6</v>
          </cell>
          <cell r="Q978">
            <v>6</v>
          </cell>
          <cell r="R978">
            <v>8</v>
          </cell>
          <cell r="S978">
            <v>6</v>
          </cell>
          <cell r="T978">
            <v>8</v>
          </cell>
          <cell r="U978">
            <v>8</v>
          </cell>
          <cell r="V978">
            <v>8</v>
          </cell>
          <cell r="W978" t="str">
            <v>OFF</v>
          </cell>
          <cell r="X978" t="str">
            <v>OFF</v>
          </cell>
          <cell r="Y978" t="str">
            <v>OTH8</v>
          </cell>
          <cell r="Z978" t="str">
            <v>OTH8</v>
          </cell>
          <cell r="AA978">
            <v>8</v>
          </cell>
          <cell r="AB978">
            <v>6</v>
          </cell>
          <cell r="AC978">
            <v>8</v>
          </cell>
          <cell r="AD978">
            <v>8</v>
          </cell>
          <cell r="AE978">
            <v>8</v>
          </cell>
          <cell r="AF978">
            <v>8</v>
          </cell>
          <cell r="AG978">
            <v>6</v>
          </cell>
          <cell r="AH978" t="str">
            <v>OFF</v>
          </cell>
          <cell r="AI978">
            <v>6</v>
          </cell>
          <cell r="AJ978">
            <v>6</v>
          </cell>
          <cell r="AK978">
            <v>21.5</v>
          </cell>
          <cell r="AL978">
            <v>0</v>
          </cell>
          <cell r="AM978">
            <v>4</v>
          </cell>
          <cell r="AN978">
            <v>0</v>
          </cell>
          <cell r="AO978">
            <v>0</v>
          </cell>
          <cell r="AP978">
            <v>0</v>
          </cell>
          <cell r="AQ978">
            <v>0</v>
          </cell>
          <cell r="AR978">
            <v>0</v>
          </cell>
          <cell r="AS978">
            <v>0</v>
          </cell>
          <cell r="AT978">
            <v>2</v>
          </cell>
          <cell r="AU978">
            <v>23.5</v>
          </cell>
          <cell r="AV978" t="e">
            <v>#REF!</v>
          </cell>
          <cell r="AW978">
            <v>0</v>
          </cell>
          <cell r="BZ978">
            <v>0</v>
          </cell>
          <cell r="CA978">
            <v>0</v>
          </cell>
          <cell r="CE978">
            <v>0</v>
          </cell>
          <cell r="CF978">
            <v>23.5</v>
          </cell>
          <cell r="CG978" t="b">
            <v>1</v>
          </cell>
          <cell r="CH978">
            <v>0</v>
          </cell>
          <cell r="CI978">
            <v>188</v>
          </cell>
          <cell r="CJ978">
            <v>0</v>
          </cell>
          <cell r="CK978" t="str">
            <v>HTQ HỒ CHÍ MINH</v>
          </cell>
          <cell r="CM978">
            <v>0</v>
          </cell>
          <cell r="CN978">
            <v>0</v>
          </cell>
          <cell r="CO978">
            <v>188</v>
          </cell>
          <cell r="CP978">
            <v>0</v>
          </cell>
        </row>
        <row r="979">
          <cell r="F979" t="str">
            <v>OT</v>
          </cell>
          <cell r="AT979">
            <v>0</v>
          </cell>
          <cell r="AV979" t="e">
            <v>#REF!</v>
          </cell>
          <cell r="AW979">
            <v>0</v>
          </cell>
          <cell r="CK979" t="e">
            <v>#N/A</v>
          </cell>
        </row>
        <row r="980">
          <cell r="B980" t="str">
            <v>EQQ102281</v>
          </cell>
          <cell r="C980" t="str">
            <v>DƯƠNG HÙNG</v>
          </cell>
          <cell r="D980" t="str">
            <v>Partime</v>
          </cell>
          <cell r="E980" t="str">
            <v>NHÂN VIÊN PHỤC VỤ</v>
          </cell>
          <cell r="F980" t="str">
            <v>Giờ LV</v>
          </cell>
          <cell r="G980">
            <v>8</v>
          </cell>
          <cell r="H980">
            <v>5</v>
          </cell>
          <cell r="I980" t="str">
            <v>OFF</v>
          </cell>
          <cell r="J980">
            <v>8</v>
          </cell>
          <cell r="K980">
            <v>8</v>
          </cell>
          <cell r="L980">
            <v>15</v>
          </cell>
          <cell r="M980">
            <v>5</v>
          </cell>
          <cell r="N980">
            <v>8</v>
          </cell>
          <cell r="O980">
            <v>8</v>
          </cell>
          <cell r="P980">
            <v>8</v>
          </cell>
          <cell r="Q980">
            <v>8</v>
          </cell>
          <cell r="R980">
            <v>8</v>
          </cell>
          <cell r="S980">
            <v>15</v>
          </cell>
          <cell r="T980">
            <v>7</v>
          </cell>
          <cell r="U980" t="str">
            <v>OFF</v>
          </cell>
          <cell r="V980" t="str">
            <v>OFF</v>
          </cell>
          <cell r="W980">
            <v>8</v>
          </cell>
          <cell r="X980">
            <v>8</v>
          </cell>
          <cell r="Y980">
            <v>8</v>
          </cell>
          <cell r="Z980">
            <v>5</v>
          </cell>
          <cell r="AA980" t="str">
            <v>OFF</v>
          </cell>
          <cell r="AB980">
            <v>8</v>
          </cell>
          <cell r="AC980">
            <v>5</v>
          </cell>
          <cell r="AD980">
            <v>8</v>
          </cell>
          <cell r="AE980">
            <v>8</v>
          </cell>
          <cell r="AF980">
            <v>9</v>
          </cell>
          <cell r="AG980">
            <v>8</v>
          </cell>
          <cell r="AH980">
            <v>5</v>
          </cell>
          <cell r="AI980">
            <v>5</v>
          </cell>
          <cell r="AJ980">
            <v>5</v>
          </cell>
          <cell r="AK980">
            <v>25.125</v>
          </cell>
          <cell r="AL980">
            <v>0</v>
          </cell>
          <cell r="AM980">
            <v>4</v>
          </cell>
          <cell r="AN980">
            <v>0</v>
          </cell>
          <cell r="AO980">
            <v>0</v>
          </cell>
          <cell r="AP980">
            <v>0</v>
          </cell>
          <cell r="AQ980">
            <v>0</v>
          </cell>
          <cell r="AR980">
            <v>0</v>
          </cell>
          <cell r="AS980">
            <v>0</v>
          </cell>
          <cell r="AT980">
            <v>0</v>
          </cell>
          <cell r="AU980">
            <v>25.125</v>
          </cell>
          <cell r="AV980" t="e">
            <v>#REF!</v>
          </cell>
          <cell r="AW980">
            <v>0</v>
          </cell>
          <cell r="BZ980">
            <v>0</v>
          </cell>
          <cell r="CA980">
            <v>0</v>
          </cell>
          <cell r="CE980">
            <v>0</v>
          </cell>
          <cell r="CF980">
            <v>25.125</v>
          </cell>
          <cell r="CG980" t="b">
            <v>1</v>
          </cell>
          <cell r="CH980">
            <v>0</v>
          </cell>
          <cell r="CI980">
            <v>201</v>
          </cell>
          <cell r="CJ980">
            <v>0</v>
          </cell>
          <cell r="CK980" t="str">
            <v>HTQ HỒ CHÍ MINH</v>
          </cell>
          <cell r="CM980">
            <v>0</v>
          </cell>
          <cell r="CN980">
            <v>0</v>
          </cell>
          <cell r="CO980">
            <v>201</v>
          </cell>
          <cell r="CP980">
            <v>0</v>
          </cell>
        </row>
        <row r="981">
          <cell r="F981" t="str">
            <v>OT</v>
          </cell>
          <cell r="AT981">
            <v>0</v>
          </cell>
          <cell r="AV981" t="e">
            <v>#REF!</v>
          </cell>
          <cell r="AW981">
            <v>0</v>
          </cell>
          <cell r="CK981" t="e">
            <v>#N/A</v>
          </cell>
        </row>
        <row r="982">
          <cell r="B982" t="str">
            <v>EQQ102283</v>
          </cell>
          <cell r="C982" t="str">
            <v>NGUYỄN PHƯƠNG THẢO</v>
          </cell>
          <cell r="D982" t="str">
            <v>Partime</v>
          </cell>
          <cell r="E982" t="str">
            <v>NHÂN VIÊN PHỤC VỤ</v>
          </cell>
          <cell r="F982" t="str">
            <v>Giờ LV</v>
          </cell>
          <cell r="G982">
            <v>8</v>
          </cell>
          <cell r="H982">
            <v>8</v>
          </cell>
          <cell r="I982">
            <v>8</v>
          </cell>
          <cell r="J982">
            <v>8</v>
          </cell>
          <cell r="K982">
            <v>8</v>
          </cell>
          <cell r="L982">
            <v>8</v>
          </cell>
          <cell r="M982">
            <v>8</v>
          </cell>
          <cell r="N982">
            <v>8</v>
          </cell>
          <cell r="O982">
            <v>8</v>
          </cell>
          <cell r="P982">
            <v>8</v>
          </cell>
          <cell r="Q982">
            <v>8</v>
          </cell>
          <cell r="R982">
            <v>8</v>
          </cell>
          <cell r="S982">
            <v>8</v>
          </cell>
          <cell r="T982">
            <v>8</v>
          </cell>
          <cell r="U982">
            <v>8</v>
          </cell>
          <cell r="V982">
            <v>8</v>
          </cell>
          <cell r="W982">
            <v>8</v>
          </cell>
          <cell r="X982">
            <v>8</v>
          </cell>
          <cell r="Y982">
            <v>8</v>
          </cell>
          <cell r="Z982">
            <v>8</v>
          </cell>
          <cell r="AA982">
            <v>8</v>
          </cell>
          <cell r="AB982">
            <v>8</v>
          </cell>
          <cell r="AC982">
            <v>8</v>
          </cell>
          <cell r="AK982">
            <v>23</v>
          </cell>
          <cell r="AL982">
            <v>0</v>
          </cell>
          <cell r="AM982">
            <v>0</v>
          </cell>
          <cell r="AN982">
            <v>0</v>
          </cell>
          <cell r="AO982">
            <v>0</v>
          </cell>
          <cell r="AP982">
            <v>0</v>
          </cell>
          <cell r="AQ982">
            <v>0</v>
          </cell>
          <cell r="AR982">
            <v>0</v>
          </cell>
          <cell r="AS982">
            <v>0</v>
          </cell>
          <cell r="AT982">
            <v>0</v>
          </cell>
          <cell r="AU982">
            <v>23</v>
          </cell>
          <cell r="AV982" t="e">
            <v>#REF!</v>
          </cell>
          <cell r="AW982">
            <v>0</v>
          </cell>
          <cell r="BZ982">
            <v>0</v>
          </cell>
          <cell r="CA982">
            <v>0</v>
          </cell>
          <cell r="CE982">
            <v>0</v>
          </cell>
          <cell r="CF982">
            <v>23</v>
          </cell>
          <cell r="CG982" t="b">
            <v>1</v>
          </cell>
          <cell r="CH982">
            <v>0</v>
          </cell>
          <cell r="CI982">
            <v>184</v>
          </cell>
          <cell r="CJ982">
            <v>0</v>
          </cell>
          <cell r="CK982" t="str">
            <v>HTQ HỒ CHÍ MINH</v>
          </cell>
          <cell r="CM982">
            <v>0</v>
          </cell>
          <cell r="CN982">
            <v>0</v>
          </cell>
          <cell r="CO982">
            <v>184</v>
          </cell>
          <cell r="CP982">
            <v>0</v>
          </cell>
        </row>
        <row r="983">
          <cell r="F983" t="str">
            <v>OT</v>
          </cell>
          <cell r="AT983">
            <v>0</v>
          </cell>
          <cell r="AV983" t="e">
            <v>#REF!</v>
          </cell>
          <cell r="AW983">
            <v>0</v>
          </cell>
          <cell r="CK983" t="e">
            <v>#N/A</v>
          </cell>
        </row>
        <row r="984">
          <cell r="B984" t="str">
            <v>EQQ102347</v>
          </cell>
          <cell r="C984" t="str">
            <v>NGUYỄN THỊ NGỌC HIỀN</v>
          </cell>
          <cell r="D984" t="str">
            <v>Fulltime</v>
          </cell>
          <cell r="E984" t="str">
            <v>NHÂN VIÊN BẾP</v>
          </cell>
          <cell r="F984" t="str">
            <v>Giờ LV</v>
          </cell>
          <cell r="G984">
            <v>8</v>
          </cell>
          <cell r="H984">
            <v>8</v>
          </cell>
          <cell r="I984">
            <v>8</v>
          </cell>
          <cell r="J984">
            <v>8</v>
          </cell>
          <cell r="K984">
            <v>8</v>
          </cell>
          <cell r="L984">
            <v>8</v>
          </cell>
          <cell r="M984">
            <v>8</v>
          </cell>
          <cell r="N984">
            <v>8</v>
          </cell>
          <cell r="O984">
            <v>8</v>
          </cell>
          <cell r="P984" t="str">
            <v>OFF</v>
          </cell>
          <cell r="Q984">
            <v>8</v>
          </cell>
          <cell r="R984">
            <v>8</v>
          </cell>
          <cell r="S984">
            <v>8</v>
          </cell>
          <cell r="T984">
            <v>8</v>
          </cell>
          <cell r="U984">
            <v>8</v>
          </cell>
          <cell r="V984">
            <v>8</v>
          </cell>
          <cell r="W984" t="str">
            <v>OFF</v>
          </cell>
          <cell r="X984">
            <v>8</v>
          </cell>
          <cell r="Y984">
            <v>8</v>
          </cell>
          <cell r="Z984">
            <v>8</v>
          </cell>
          <cell r="AA984">
            <v>8</v>
          </cell>
          <cell r="AB984">
            <v>8</v>
          </cell>
          <cell r="AC984">
            <v>8</v>
          </cell>
          <cell r="AD984" t="str">
            <v>OFF</v>
          </cell>
          <cell r="AE984">
            <v>8</v>
          </cell>
          <cell r="AF984">
            <v>8</v>
          </cell>
          <cell r="AG984">
            <v>8</v>
          </cell>
          <cell r="AH984">
            <v>8</v>
          </cell>
          <cell r="AI984" t="str">
            <v>OFF</v>
          </cell>
          <cell r="AJ984">
            <v>8</v>
          </cell>
          <cell r="AK984">
            <v>26</v>
          </cell>
          <cell r="AL984">
            <v>0</v>
          </cell>
          <cell r="AM984">
            <v>4</v>
          </cell>
          <cell r="AN984">
            <v>0</v>
          </cell>
          <cell r="AO984">
            <v>0</v>
          </cell>
          <cell r="AP984">
            <v>0</v>
          </cell>
          <cell r="AQ984">
            <v>0</v>
          </cell>
          <cell r="AR984">
            <v>0</v>
          </cell>
          <cell r="AS984">
            <v>0</v>
          </cell>
          <cell r="AT984">
            <v>0</v>
          </cell>
          <cell r="AU984">
            <v>26</v>
          </cell>
          <cell r="AV984" t="e">
            <v>#REF!</v>
          </cell>
          <cell r="AW984">
            <v>0</v>
          </cell>
          <cell r="BZ984">
            <v>26</v>
          </cell>
          <cell r="CA984">
            <v>0</v>
          </cell>
          <cell r="CE984">
            <v>0</v>
          </cell>
          <cell r="CF984">
            <v>26</v>
          </cell>
          <cell r="CG984" t="b">
            <v>1</v>
          </cell>
          <cell r="CH984">
            <v>26</v>
          </cell>
          <cell r="CI984">
            <v>0</v>
          </cell>
          <cell r="CJ984">
            <v>0</v>
          </cell>
          <cell r="CK984" t="str">
            <v>HTQ HỒ CHÍ MINH</v>
          </cell>
          <cell r="CM984">
            <v>26</v>
          </cell>
          <cell r="CN984">
            <v>0</v>
          </cell>
          <cell r="CO984">
            <v>0</v>
          </cell>
          <cell r="CP984">
            <v>0</v>
          </cell>
        </row>
        <row r="985">
          <cell r="F985" t="str">
            <v>OT</v>
          </cell>
          <cell r="AT985">
            <v>0</v>
          </cell>
          <cell r="AV985" t="e">
            <v>#REF!</v>
          </cell>
          <cell r="AW985">
            <v>0</v>
          </cell>
          <cell r="CK985" t="e">
            <v>#N/A</v>
          </cell>
        </row>
        <row r="986">
          <cell r="B986" t="str">
            <v>EQQ102433</v>
          </cell>
          <cell r="C986" t="str">
            <v>TRẦN THỊ THỦY TRINH</v>
          </cell>
          <cell r="D986" t="str">
            <v>Partime</v>
          </cell>
          <cell r="E986" t="str">
            <v>NHÂN VIÊN PHỤC VỤ</v>
          </cell>
          <cell r="F986" t="str">
            <v>Giờ LV</v>
          </cell>
          <cell r="G986">
            <v>8</v>
          </cell>
          <cell r="H986">
            <v>8</v>
          </cell>
          <cell r="I986">
            <v>8</v>
          </cell>
          <cell r="J986">
            <v>8</v>
          </cell>
          <cell r="K986">
            <v>8</v>
          </cell>
          <cell r="L986">
            <v>8</v>
          </cell>
          <cell r="M986">
            <v>8</v>
          </cell>
          <cell r="N986">
            <v>8</v>
          </cell>
          <cell r="O986">
            <v>8</v>
          </cell>
          <cell r="P986">
            <v>8</v>
          </cell>
          <cell r="Q986">
            <v>8</v>
          </cell>
          <cell r="R986">
            <v>8</v>
          </cell>
          <cell r="S986">
            <v>8</v>
          </cell>
          <cell r="T986">
            <v>8</v>
          </cell>
          <cell r="U986">
            <v>8</v>
          </cell>
          <cell r="V986">
            <v>8</v>
          </cell>
          <cell r="W986">
            <v>8</v>
          </cell>
          <cell r="X986">
            <v>8</v>
          </cell>
          <cell r="Y986">
            <v>8</v>
          </cell>
          <cell r="AK986">
            <v>19</v>
          </cell>
          <cell r="AL986">
            <v>0</v>
          </cell>
          <cell r="AM986">
            <v>0</v>
          </cell>
          <cell r="AN986">
            <v>0</v>
          </cell>
          <cell r="AO986">
            <v>0</v>
          </cell>
          <cell r="AP986">
            <v>0</v>
          </cell>
          <cell r="AQ986">
            <v>0</v>
          </cell>
          <cell r="AR986">
            <v>0</v>
          </cell>
          <cell r="AS986">
            <v>0</v>
          </cell>
          <cell r="AT986">
            <v>0</v>
          </cell>
          <cell r="AU986">
            <v>19</v>
          </cell>
          <cell r="AV986" t="e">
            <v>#REF!</v>
          </cell>
          <cell r="AW986">
            <v>0</v>
          </cell>
          <cell r="BZ986">
            <v>0</v>
          </cell>
          <cell r="CA986">
            <v>0</v>
          </cell>
          <cell r="CE986">
            <v>0</v>
          </cell>
          <cell r="CF986">
            <v>19</v>
          </cell>
          <cell r="CG986" t="b">
            <v>1</v>
          </cell>
          <cell r="CH986">
            <v>0</v>
          </cell>
          <cell r="CI986">
            <v>152</v>
          </cell>
          <cell r="CJ986">
            <v>0</v>
          </cell>
          <cell r="CK986" t="str">
            <v>HTQ HỒ CHÍ MINH</v>
          </cell>
          <cell r="CM986">
            <v>0</v>
          </cell>
          <cell r="CN986">
            <v>0</v>
          </cell>
          <cell r="CO986">
            <v>152</v>
          </cell>
          <cell r="CP986">
            <v>0</v>
          </cell>
        </row>
        <row r="987">
          <cell r="F987" t="str">
            <v>OT</v>
          </cell>
          <cell r="AT987">
            <v>0</v>
          </cell>
          <cell r="AV987" t="e">
            <v>#REF!</v>
          </cell>
          <cell r="AW987">
            <v>0</v>
          </cell>
          <cell r="CK987" t="e">
            <v>#N/A</v>
          </cell>
        </row>
        <row r="988">
          <cell r="B988" t="str">
            <v>EQQ102656</v>
          </cell>
          <cell r="C988" t="str">
            <v>NGUYỄN THỊ MỸ NƯƠNG</v>
          </cell>
          <cell r="D988" t="str">
            <v>Fulltime</v>
          </cell>
          <cell r="E988" t="str">
            <v>TRƯỞNG CA</v>
          </cell>
          <cell r="F988" t="str">
            <v>Giờ LV</v>
          </cell>
          <cell r="G988">
            <v>8</v>
          </cell>
          <cell r="H988">
            <v>8</v>
          </cell>
          <cell r="I988">
            <v>8</v>
          </cell>
          <cell r="J988" t="str">
            <v>OFF</v>
          </cell>
          <cell r="K988">
            <v>8</v>
          </cell>
          <cell r="L988">
            <v>8</v>
          </cell>
          <cell r="M988">
            <v>8</v>
          </cell>
          <cell r="N988" t="str">
            <v>OFF</v>
          </cell>
          <cell r="O988">
            <v>8</v>
          </cell>
          <cell r="P988">
            <v>8</v>
          </cell>
          <cell r="Q988">
            <v>8</v>
          </cell>
          <cell r="R988">
            <v>8</v>
          </cell>
          <cell r="S988">
            <v>8</v>
          </cell>
          <cell r="T988">
            <v>8</v>
          </cell>
          <cell r="U988">
            <v>8</v>
          </cell>
          <cell r="V988">
            <v>8</v>
          </cell>
          <cell r="W988">
            <v>8</v>
          </cell>
          <cell r="X988">
            <v>8</v>
          </cell>
          <cell r="Y988">
            <v>8</v>
          </cell>
          <cell r="Z988">
            <v>8</v>
          </cell>
          <cell r="AA988" t="str">
            <v>OFF</v>
          </cell>
          <cell r="AB988" t="str">
            <v>OFF</v>
          </cell>
          <cell r="AC988">
            <v>8</v>
          </cell>
          <cell r="AD988">
            <v>8</v>
          </cell>
          <cell r="AE988">
            <v>8</v>
          </cell>
          <cell r="AF988">
            <v>8</v>
          </cell>
          <cell r="AG988">
            <v>8</v>
          </cell>
          <cell r="AH988">
            <v>8</v>
          </cell>
          <cell r="AI988">
            <v>8</v>
          </cell>
          <cell r="AJ988">
            <v>8</v>
          </cell>
          <cell r="AK988">
            <v>26</v>
          </cell>
          <cell r="AL988">
            <v>0</v>
          </cell>
          <cell r="AM988">
            <v>4</v>
          </cell>
          <cell r="AN988">
            <v>0</v>
          </cell>
          <cell r="AO988">
            <v>0</v>
          </cell>
          <cell r="AP988">
            <v>0</v>
          </cell>
          <cell r="AQ988">
            <v>0</v>
          </cell>
          <cell r="AR988">
            <v>0</v>
          </cell>
          <cell r="AS988">
            <v>0</v>
          </cell>
          <cell r="AT988">
            <v>0</v>
          </cell>
          <cell r="AU988">
            <v>26</v>
          </cell>
          <cell r="AV988" t="e">
            <v>#REF!</v>
          </cell>
          <cell r="AW988">
            <v>0</v>
          </cell>
          <cell r="BZ988">
            <v>26</v>
          </cell>
          <cell r="CA988">
            <v>0</v>
          </cell>
          <cell r="CE988">
            <v>0</v>
          </cell>
          <cell r="CF988">
            <v>26</v>
          </cell>
          <cell r="CG988" t="b">
            <v>1</v>
          </cell>
          <cell r="CH988">
            <v>26</v>
          </cell>
          <cell r="CI988">
            <v>0</v>
          </cell>
          <cell r="CJ988">
            <v>0</v>
          </cell>
          <cell r="CK988" t="str">
            <v>HTQ HỒ CHÍ MINH</v>
          </cell>
          <cell r="CM988">
            <v>26</v>
          </cell>
          <cell r="CN988">
            <v>0</v>
          </cell>
          <cell r="CO988">
            <v>0</v>
          </cell>
          <cell r="CP988">
            <v>0</v>
          </cell>
        </row>
        <row r="989">
          <cell r="F989" t="str">
            <v>OT</v>
          </cell>
          <cell r="AT989">
            <v>0</v>
          </cell>
          <cell r="AV989" t="e">
            <v>#REF!</v>
          </cell>
          <cell r="AW989">
            <v>0</v>
          </cell>
          <cell r="CK989" t="e">
            <v>#N/A</v>
          </cell>
        </row>
        <row r="990">
          <cell r="B990" t="str">
            <v>EQQ102668</v>
          </cell>
          <cell r="C990" t="str">
            <v>ĐOÀN LÊ THỊ MAI THY</v>
          </cell>
          <cell r="D990" t="str">
            <v>Partime</v>
          </cell>
          <cell r="E990" t="str">
            <v>NHÂN VIÊN PHỤC VỤ</v>
          </cell>
          <cell r="F990" t="str">
            <v>Giờ LV</v>
          </cell>
          <cell r="G990">
            <v>8</v>
          </cell>
          <cell r="H990">
            <v>8</v>
          </cell>
          <cell r="I990">
            <v>8</v>
          </cell>
          <cell r="J990">
            <v>8</v>
          </cell>
          <cell r="K990">
            <v>8</v>
          </cell>
          <cell r="L990">
            <v>8</v>
          </cell>
          <cell r="M990" t="str">
            <v>OFF</v>
          </cell>
          <cell r="N990">
            <v>8</v>
          </cell>
          <cell r="O990">
            <v>8</v>
          </cell>
          <cell r="P990">
            <v>8</v>
          </cell>
          <cell r="Q990">
            <v>8</v>
          </cell>
          <cell r="R990">
            <v>8</v>
          </cell>
          <cell r="S990" t="str">
            <v>OFF</v>
          </cell>
          <cell r="T990">
            <v>8</v>
          </cell>
          <cell r="U990">
            <v>8</v>
          </cell>
          <cell r="V990">
            <v>8</v>
          </cell>
          <cell r="W990">
            <v>8</v>
          </cell>
          <cell r="X990">
            <v>8</v>
          </cell>
          <cell r="Y990">
            <v>8</v>
          </cell>
          <cell r="Z990" t="str">
            <v>OFF</v>
          </cell>
          <cell r="AA990">
            <v>8</v>
          </cell>
          <cell r="AB990">
            <v>8</v>
          </cell>
          <cell r="AC990">
            <v>8</v>
          </cell>
          <cell r="AD990">
            <v>8</v>
          </cell>
          <cell r="AE990">
            <v>8</v>
          </cell>
          <cell r="AF990">
            <v>8</v>
          </cell>
          <cell r="AG990">
            <v>8</v>
          </cell>
          <cell r="AH990">
            <v>8</v>
          </cell>
          <cell r="AI990">
            <v>8</v>
          </cell>
          <cell r="AJ990">
            <v>8</v>
          </cell>
          <cell r="AK990">
            <v>27</v>
          </cell>
          <cell r="AL990">
            <v>0</v>
          </cell>
          <cell r="AM990">
            <v>3</v>
          </cell>
          <cell r="AN990">
            <v>0</v>
          </cell>
          <cell r="AO990">
            <v>0</v>
          </cell>
          <cell r="AP990">
            <v>0</v>
          </cell>
          <cell r="AQ990">
            <v>0</v>
          </cell>
          <cell r="AR990">
            <v>0</v>
          </cell>
          <cell r="AS990">
            <v>0</v>
          </cell>
          <cell r="AT990">
            <v>0</v>
          </cell>
          <cell r="AU990">
            <v>27</v>
          </cell>
          <cell r="AV990" t="e">
            <v>#REF!</v>
          </cell>
          <cell r="AW990">
            <v>0</v>
          </cell>
          <cell r="BZ990">
            <v>0</v>
          </cell>
          <cell r="CA990">
            <v>0</v>
          </cell>
          <cell r="CE990">
            <v>0</v>
          </cell>
          <cell r="CF990">
            <v>27</v>
          </cell>
          <cell r="CG990" t="b">
            <v>1</v>
          </cell>
          <cell r="CH990">
            <v>0</v>
          </cell>
          <cell r="CI990">
            <v>216</v>
          </cell>
          <cell r="CJ990">
            <v>0</v>
          </cell>
          <cell r="CK990" t="str">
            <v>HTQ HỒ CHÍ MINH</v>
          </cell>
          <cell r="CM990">
            <v>0</v>
          </cell>
          <cell r="CN990">
            <v>0</v>
          </cell>
          <cell r="CO990">
            <v>216</v>
          </cell>
          <cell r="CP990">
            <v>0</v>
          </cell>
        </row>
        <row r="991">
          <cell r="F991" t="str">
            <v>OT</v>
          </cell>
          <cell r="AT991">
            <v>0</v>
          </cell>
          <cell r="AV991" t="e">
            <v>#REF!</v>
          </cell>
          <cell r="AW991">
            <v>0</v>
          </cell>
          <cell r="CK991" t="e">
            <v>#N/A</v>
          </cell>
        </row>
        <row r="992">
          <cell r="B992" t="str">
            <v>EQQ102755</v>
          </cell>
          <cell r="C992" t="str">
            <v>NGUYỄN TRỌNG HẬU</v>
          </cell>
          <cell r="D992" t="str">
            <v>Partime</v>
          </cell>
          <cell r="E992" t="str">
            <v>NHÂN VIÊN PHỤC VỤ</v>
          </cell>
          <cell r="F992" t="str">
            <v>Giờ LV</v>
          </cell>
          <cell r="G992">
            <v>8</v>
          </cell>
          <cell r="H992" t="str">
            <v>OFF</v>
          </cell>
          <cell r="I992">
            <v>8</v>
          </cell>
          <cell r="J992">
            <v>8</v>
          </cell>
          <cell r="K992">
            <v>8</v>
          </cell>
          <cell r="L992">
            <v>8</v>
          </cell>
          <cell r="M992">
            <v>8</v>
          </cell>
          <cell r="N992">
            <v>8</v>
          </cell>
          <cell r="O992">
            <v>8</v>
          </cell>
          <cell r="P992">
            <v>8</v>
          </cell>
          <cell r="Q992">
            <v>8</v>
          </cell>
          <cell r="R992">
            <v>8</v>
          </cell>
          <cell r="S992">
            <v>8</v>
          </cell>
          <cell r="T992" t="str">
            <v>OFF</v>
          </cell>
          <cell r="U992">
            <v>8</v>
          </cell>
          <cell r="V992">
            <v>8</v>
          </cell>
          <cell r="W992">
            <v>8</v>
          </cell>
          <cell r="X992">
            <v>8</v>
          </cell>
          <cell r="Y992">
            <v>8</v>
          </cell>
          <cell r="Z992">
            <v>8</v>
          </cell>
          <cell r="AA992">
            <v>8</v>
          </cell>
          <cell r="AB992">
            <v>8</v>
          </cell>
          <cell r="AC992">
            <v>8</v>
          </cell>
          <cell r="AD992">
            <v>8</v>
          </cell>
          <cell r="AE992">
            <v>8</v>
          </cell>
          <cell r="AF992">
            <v>8</v>
          </cell>
          <cell r="AG992">
            <v>8</v>
          </cell>
          <cell r="AH992">
            <v>8</v>
          </cell>
          <cell r="AI992">
            <v>8</v>
          </cell>
          <cell r="AJ992" t="str">
            <v>OFF</v>
          </cell>
          <cell r="AK992">
            <v>27</v>
          </cell>
          <cell r="AL992">
            <v>0</v>
          </cell>
          <cell r="AM992">
            <v>3</v>
          </cell>
          <cell r="AN992">
            <v>0</v>
          </cell>
          <cell r="AO992">
            <v>0</v>
          </cell>
          <cell r="AP992">
            <v>0</v>
          </cell>
          <cell r="AQ992">
            <v>0</v>
          </cell>
          <cell r="AR992">
            <v>0</v>
          </cell>
          <cell r="AS992">
            <v>0</v>
          </cell>
          <cell r="AT992">
            <v>0</v>
          </cell>
          <cell r="AU992">
            <v>27</v>
          </cell>
          <cell r="AV992" t="e">
            <v>#REF!</v>
          </cell>
          <cell r="AW992">
            <v>0</v>
          </cell>
          <cell r="BZ992">
            <v>0</v>
          </cell>
          <cell r="CA992">
            <v>0</v>
          </cell>
          <cell r="CE992">
            <v>0</v>
          </cell>
          <cell r="CF992">
            <v>27</v>
          </cell>
          <cell r="CG992" t="b">
            <v>1</v>
          </cell>
          <cell r="CH992">
            <v>0</v>
          </cell>
          <cell r="CI992">
            <v>216</v>
          </cell>
          <cell r="CJ992">
            <v>0</v>
          </cell>
          <cell r="CK992" t="str">
            <v>HTQ HỒ CHÍ MINH</v>
          </cell>
          <cell r="CM992">
            <v>0</v>
          </cell>
          <cell r="CN992">
            <v>0</v>
          </cell>
          <cell r="CO992">
            <v>216</v>
          </cell>
          <cell r="CP992">
            <v>0</v>
          </cell>
        </row>
        <row r="993">
          <cell r="F993" t="str">
            <v>OT</v>
          </cell>
          <cell r="AT993">
            <v>0</v>
          </cell>
          <cell r="AV993" t="e">
            <v>#REF!</v>
          </cell>
          <cell r="AW993">
            <v>0</v>
          </cell>
          <cell r="CK993" t="e">
            <v>#N/A</v>
          </cell>
        </row>
        <row r="994">
          <cell r="B994" t="str">
            <v>EQQ102909</v>
          </cell>
          <cell r="C994" t="str">
            <v>TẠ THỊ QUỲNH NHƯ</v>
          </cell>
          <cell r="D994" t="str">
            <v>Partime</v>
          </cell>
          <cell r="E994" t="str">
            <v>NHÂN VIÊN PHỤC VỤ</v>
          </cell>
          <cell r="F994" t="str">
            <v>Giờ LV</v>
          </cell>
          <cell r="O994">
            <v>7</v>
          </cell>
          <cell r="P994">
            <v>7</v>
          </cell>
          <cell r="Q994">
            <v>7</v>
          </cell>
          <cell r="R994">
            <v>8</v>
          </cell>
          <cell r="S994">
            <v>8</v>
          </cell>
          <cell r="T994">
            <v>8</v>
          </cell>
          <cell r="U994">
            <v>8</v>
          </cell>
          <cell r="V994">
            <v>5</v>
          </cell>
          <cell r="W994">
            <v>8</v>
          </cell>
          <cell r="X994" t="str">
            <v>OFF</v>
          </cell>
          <cell r="Y994">
            <v>8</v>
          </cell>
          <cell r="Z994">
            <v>8</v>
          </cell>
          <cell r="AA994">
            <v>8</v>
          </cell>
          <cell r="AB994" t="str">
            <v>OFF</v>
          </cell>
          <cell r="AC994">
            <v>5</v>
          </cell>
          <cell r="AD994">
            <v>8</v>
          </cell>
          <cell r="AE994">
            <v>8</v>
          </cell>
          <cell r="AF994">
            <v>8</v>
          </cell>
          <cell r="AG994">
            <v>8</v>
          </cell>
          <cell r="AH994">
            <v>8</v>
          </cell>
          <cell r="AI994">
            <v>8</v>
          </cell>
          <cell r="AJ994">
            <v>8</v>
          </cell>
          <cell r="AK994">
            <v>18.875</v>
          </cell>
          <cell r="AL994">
            <v>0</v>
          </cell>
          <cell r="AM994">
            <v>2</v>
          </cell>
          <cell r="AN994">
            <v>0</v>
          </cell>
          <cell r="AO994">
            <v>0</v>
          </cell>
          <cell r="AP994">
            <v>0</v>
          </cell>
          <cell r="AQ994">
            <v>0</v>
          </cell>
          <cell r="AR994">
            <v>0</v>
          </cell>
          <cell r="AS994">
            <v>0</v>
          </cell>
          <cell r="AT994">
            <v>0</v>
          </cell>
          <cell r="AU994">
            <v>18.875</v>
          </cell>
          <cell r="AV994" t="e">
            <v>#REF!</v>
          </cell>
          <cell r="AW994">
            <v>0</v>
          </cell>
          <cell r="BZ994">
            <v>0</v>
          </cell>
          <cell r="CA994">
            <v>0</v>
          </cell>
          <cell r="CE994">
            <v>0</v>
          </cell>
          <cell r="CF994">
            <v>18.875</v>
          </cell>
          <cell r="CG994" t="b">
            <v>1</v>
          </cell>
          <cell r="CH994">
            <v>0</v>
          </cell>
          <cell r="CI994">
            <v>151</v>
          </cell>
          <cell r="CJ994">
            <v>0</v>
          </cell>
          <cell r="CK994" t="str">
            <v>HTQ HỒ CHÍ MINH</v>
          </cell>
          <cell r="CM994">
            <v>0</v>
          </cell>
          <cell r="CN994">
            <v>0</v>
          </cell>
          <cell r="CO994">
            <v>151</v>
          </cell>
          <cell r="CP994">
            <v>0</v>
          </cell>
        </row>
        <row r="995">
          <cell r="F995" t="str">
            <v>OT</v>
          </cell>
          <cell r="AT995">
            <v>0</v>
          </cell>
          <cell r="AV995" t="e">
            <v>#REF!</v>
          </cell>
          <cell r="AW995">
            <v>0</v>
          </cell>
          <cell r="CK995" t="e">
            <v>#N/A</v>
          </cell>
        </row>
        <row r="996">
          <cell r="B996" t="str">
            <v>EQQ102944</v>
          </cell>
          <cell r="C996" t="str">
            <v>NHỈN TẤN PHƯỚC</v>
          </cell>
          <cell r="D996" t="str">
            <v>Partime</v>
          </cell>
          <cell r="E996" t="str">
            <v>NHÂN VIÊN PHỤC VỤ</v>
          </cell>
          <cell r="F996" t="str">
            <v>Giờ LV</v>
          </cell>
          <cell r="X996">
            <v>8</v>
          </cell>
          <cell r="Y996">
            <v>8</v>
          </cell>
          <cell r="Z996">
            <v>8</v>
          </cell>
          <cell r="AA996">
            <v>8</v>
          </cell>
          <cell r="AB996">
            <v>8</v>
          </cell>
          <cell r="AC996">
            <v>8</v>
          </cell>
          <cell r="AD996">
            <v>8</v>
          </cell>
          <cell r="AE996">
            <v>8</v>
          </cell>
          <cell r="AF996">
            <v>8</v>
          </cell>
          <cell r="AG996" t="str">
            <v>OFF</v>
          </cell>
          <cell r="AH996">
            <v>8</v>
          </cell>
          <cell r="AI996">
            <v>8</v>
          </cell>
          <cell r="AJ996">
            <v>8</v>
          </cell>
          <cell r="AK996">
            <v>12</v>
          </cell>
          <cell r="AL996">
            <v>0</v>
          </cell>
          <cell r="AM996">
            <v>1</v>
          </cell>
          <cell r="AN996">
            <v>0</v>
          </cell>
          <cell r="AO996">
            <v>0</v>
          </cell>
          <cell r="AP996">
            <v>0</v>
          </cell>
          <cell r="AQ996">
            <v>0</v>
          </cell>
          <cell r="AR996">
            <v>0</v>
          </cell>
          <cell r="AS996">
            <v>0</v>
          </cell>
          <cell r="AT996">
            <v>0</v>
          </cell>
          <cell r="AU996">
            <v>12</v>
          </cell>
          <cell r="AV996" t="e">
            <v>#REF!</v>
          </cell>
          <cell r="AW996">
            <v>0</v>
          </cell>
          <cell r="BZ996">
            <v>0</v>
          </cell>
          <cell r="CA996">
            <v>0</v>
          </cell>
          <cell r="CE996">
            <v>0</v>
          </cell>
          <cell r="CF996">
            <v>12</v>
          </cell>
          <cell r="CG996" t="b">
            <v>1</v>
          </cell>
          <cell r="CH996">
            <v>0</v>
          </cell>
          <cell r="CI996">
            <v>96</v>
          </cell>
          <cell r="CJ996">
            <v>0</v>
          </cell>
          <cell r="CK996" t="str">
            <v>HTQ HỒ CHÍ MINH</v>
          </cell>
          <cell r="CM996">
            <v>0</v>
          </cell>
          <cell r="CN996">
            <v>0</v>
          </cell>
          <cell r="CO996">
            <v>96</v>
          </cell>
          <cell r="CP996">
            <v>0</v>
          </cell>
        </row>
        <row r="997">
          <cell r="F997" t="str">
            <v>OT</v>
          </cell>
          <cell r="AT997">
            <v>0</v>
          </cell>
          <cell r="AV997" t="e">
            <v>#REF!</v>
          </cell>
          <cell r="AW997">
            <v>0</v>
          </cell>
          <cell r="CK997" t="e">
            <v>#N/A</v>
          </cell>
        </row>
        <row r="998">
          <cell r="C998" t="str">
            <v>G7 EXPRESS</v>
          </cell>
          <cell r="F998" t="str">
            <v>Giờ LV</v>
          </cell>
          <cell r="AK998">
            <v>0</v>
          </cell>
          <cell r="AL998">
            <v>0</v>
          </cell>
          <cell r="AM998">
            <v>0</v>
          </cell>
          <cell r="AN998">
            <v>0</v>
          </cell>
          <cell r="AO998">
            <v>0</v>
          </cell>
          <cell r="AP998">
            <v>0</v>
          </cell>
          <cell r="AQ998">
            <v>0</v>
          </cell>
          <cell r="AR998">
            <v>0</v>
          </cell>
          <cell r="AS998">
            <v>0</v>
          </cell>
          <cell r="AT998">
            <v>0</v>
          </cell>
          <cell r="AU998">
            <v>0</v>
          </cell>
          <cell r="AV998" t="e">
            <v>#REF!</v>
          </cell>
          <cell r="AW998">
            <v>0</v>
          </cell>
          <cell r="BZ998">
            <v>0</v>
          </cell>
          <cell r="CA998">
            <v>0</v>
          </cell>
          <cell r="CE998">
            <v>0</v>
          </cell>
          <cell r="CF998">
            <v>0</v>
          </cell>
          <cell r="CG998" t="b">
            <v>1</v>
          </cell>
          <cell r="CH998">
            <v>0</v>
          </cell>
          <cell r="CI998">
            <v>0</v>
          </cell>
          <cell r="CJ998">
            <v>0</v>
          </cell>
          <cell r="CK998" t="e">
            <v>#N/A</v>
          </cell>
        </row>
        <row r="999">
          <cell r="F999" t="str">
            <v>OT</v>
          </cell>
          <cell r="AT999">
            <v>0</v>
          </cell>
          <cell r="AV999" t="e">
            <v>#REF!</v>
          </cell>
          <cell r="AW999">
            <v>0</v>
          </cell>
          <cell r="CK999" t="e">
            <v>#N/A</v>
          </cell>
        </row>
        <row r="1000">
          <cell r="B1000" t="str">
            <v>EQQ101655</v>
          </cell>
          <cell r="C1000" t="str">
            <v>NGUYỄN THỊ PHƯỢNG HẰNG</v>
          </cell>
          <cell r="D1000" t="str">
            <v>Fulltime</v>
          </cell>
          <cell r="E1000" t="str">
            <v>TRƯỞNG KIOSK</v>
          </cell>
          <cell r="F1000" t="str">
            <v>Giờ LV</v>
          </cell>
          <cell r="G1000">
            <v>8</v>
          </cell>
          <cell r="H1000">
            <v>8</v>
          </cell>
          <cell r="I1000">
            <v>8</v>
          </cell>
          <cell r="J1000">
            <v>8</v>
          </cell>
          <cell r="K1000">
            <v>8</v>
          </cell>
          <cell r="L1000">
            <v>8</v>
          </cell>
          <cell r="M1000">
            <v>8</v>
          </cell>
          <cell r="N1000">
            <v>8</v>
          </cell>
          <cell r="O1000">
            <v>8</v>
          </cell>
          <cell r="P1000" t="str">
            <v>Off</v>
          </cell>
          <cell r="Q1000">
            <v>8</v>
          </cell>
          <cell r="R1000">
            <v>8</v>
          </cell>
          <cell r="S1000">
            <v>8</v>
          </cell>
          <cell r="T1000">
            <v>8</v>
          </cell>
          <cell r="U1000">
            <v>8</v>
          </cell>
          <cell r="V1000">
            <v>8</v>
          </cell>
          <cell r="W1000">
            <v>8</v>
          </cell>
          <cell r="X1000">
            <v>8</v>
          </cell>
          <cell r="Y1000">
            <v>8</v>
          </cell>
          <cell r="Z1000">
            <v>8</v>
          </cell>
          <cell r="AA1000">
            <v>8</v>
          </cell>
          <cell r="AB1000">
            <v>8</v>
          </cell>
          <cell r="AC1000">
            <v>8</v>
          </cell>
          <cell r="AD1000" t="str">
            <v>Off</v>
          </cell>
          <cell r="AE1000" t="str">
            <v>Off</v>
          </cell>
          <cell r="AF1000" t="str">
            <v>Off</v>
          </cell>
          <cell r="AG1000">
            <v>8</v>
          </cell>
          <cell r="AH1000">
            <v>8</v>
          </cell>
          <cell r="AI1000">
            <v>8</v>
          </cell>
          <cell r="AJ1000" t="str">
            <v>Pa</v>
          </cell>
          <cell r="AK1000">
            <v>25</v>
          </cell>
          <cell r="AL1000">
            <v>5.125</v>
          </cell>
          <cell r="AM1000">
            <v>4</v>
          </cell>
          <cell r="AN1000">
            <v>0</v>
          </cell>
          <cell r="AO1000">
            <v>1</v>
          </cell>
          <cell r="AP1000">
            <v>0</v>
          </cell>
          <cell r="AQ1000">
            <v>0</v>
          </cell>
          <cell r="AR1000">
            <v>0</v>
          </cell>
          <cell r="AS1000">
            <v>0</v>
          </cell>
          <cell r="AT1000">
            <v>0</v>
          </cell>
          <cell r="AU1000">
            <v>31.125</v>
          </cell>
          <cell r="AV1000" t="e">
            <v>#REF!</v>
          </cell>
          <cell r="AW1000">
            <v>0</v>
          </cell>
          <cell r="BZ1000">
            <v>25</v>
          </cell>
          <cell r="CA1000">
            <v>1</v>
          </cell>
          <cell r="CE1000">
            <v>0</v>
          </cell>
          <cell r="CF1000">
            <v>31.125</v>
          </cell>
          <cell r="CG1000" t="b">
            <v>1</v>
          </cell>
          <cell r="CH1000">
            <v>25</v>
          </cell>
          <cell r="CI1000">
            <v>0</v>
          </cell>
          <cell r="CJ1000">
            <v>41</v>
          </cell>
          <cell r="CK1000" t="str">
            <v>HTQ HỒ CHÍ MINH</v>
          </cell>
          <cell r="CM1000">
            <v>25</v>
          </cell>
          <cell r="CN1000">
            <v>1</v>
          </cell>
          <cell r="CO1000">
            <v>0</v>
          </cell>
          <cell r="CP1000">
            <v>0</v>
          </cell>
        </row>
        <row r="1001">
          <cell r="F1001" t="str">
            <v>OT</v>
          </cell>
          <cell r="K1001">
            <v>5</v>
          </cell>
          <cell r="M1001">
            <v>6</v>
          </cell>
          <cell r="S1001">
            <v>6</v>
          </cell>
          <cell r="V1001">
            <v>6</v>
          </cell>
          <cell r="X1001">
            <v>6</v>
          </cell>
          <cell r="AC1001">
            <v>6</v>
          </cell>
          <cell r="AI1001">
            <v>6</v>
          </cell>
          <cell r="AT1001">
            <v>0</v>
          </cell>
          <cell r="AV1001" t="e">
            <v>#REF!</v>
          </cell>
          <cell r="AW1001">
            <v>0</v>
          </cell>
          <cell r="CK1001" t="e">
            <v>#N/A</v>
          </cell>
        </row>
        <row r="1002">
          <cell r="B1002" t="str">
            <v>EQQ101972</v>
          </cell>
          <cell r="C1002" t="str">
            <v>NGUYỄN TUẤN KIỆT</v>
          </cell>
          <cell r="D1002" t="str">
            <v>Partime</v>
          </cell>
          <cell r="E1002" t="str">
            <v>NHÂN VIÊN KIOSK &amp; GIAO HÀNG</v>
          </cell>
          <cell r="F1002" t="str">
            <v>Giờ LV</v>
          </cell>
          <cell r="G1002">
            <v>8</v>
          </cell>
          <cell r="H1002">
            <v>8</v>
          </cell>
          <cell r="I1002">
            <v>8</v>
          </cell>
          <cell r="J1002">
            <v>8</v>
          </cell>
          <cell r="K1002">
            <v>13</v>
          </cell>
          <cell r="L1002">
            <v>13</v>
          </cell>
          <cell r="M1002">
            <v>8</v>
          </cell>
          <cell r="N1002">
            <v>8</v>
          </cell>
          <cell r="O1002">
            <v>8</v>
          </cell>
          <cell r="P1002">
            <v>8</v>
          </cell>
          <cell r="Q1002">
            <v>8</v>
          </cell>
          <cell r="R1002">
            <v>8</v>
          </cell>
          <cell r="S1002">
            <v>8</v>
          </cell>
          <cell r="T1002">
            <v>8</v>
          </cell>
          <cell r="U1002">
            <v>10</v>
          </cell>
          <cell r="V1002" t="str">
            <v>Off</v>
          </cell>
          <cell r="W1002">
            <v>8</v>
          </cell>
          <cell r="X1002">
            <v>8</v>
          </cell>
          <cell r="Y1002">
            <v>8</v>
          </cell>
          <cell r="Z1002">
            <v>8</v>
          </cell>
          <cell r="AA1002">
            <v>8</v>
          </cell>
          <cell r="AB1002" t="str">
            <v>Off</v>
          </cell>
          <cell r="AC1002" t="str">
            <v>Off</v>
          </cell>
          <cell r="AD1002">
            <v>8</v>
          </cell>
          <cell r="AE1002">
            <v>8</v>
          </cell>
          <cell r="AF1002">
            <v>8</v>
          </cell>
          <cell r="AG1002">
            <v>8</v>
          </cell>
          <cell r="AH1002">
            <v>14</v>
          </cell>
          <cell r="AI1002" t="str">
            <v>Off</v>
          </cell>
          <cell r="AJ1002">
            <v>14</v>
          </cell>
          <cell r="AK1002">
            <v>29</v>
          </cell>
          <cell r="AL1002">
            <v>0</v>
          </cell>
          <cell r="AM1002">
            <v>4</v>
          </cell>
          <cell r="AN1002">
            <v>0</v>
          </cell>
          <cell r="AO1002">
            <v>0</v>
          </cell>
          <cell r="AP1002">
            <v>0</v>
          </cell>
          <cell r="AQ1002">
            <v>0</v>
          </cell>
          <cell r="AR1002">
            <v>0</v>
          </cell>
          <cell r="AS1002">
            <v>0</v>
          </cell>
          <cell r="AT1002">
            <v>0</v>
          </cell>
          <cell r="AU1002">
            <v>29</v>
          </cell>
          <cell r="AV1002" t="e">
            <v>#REF!</v>
          </cell>
          <cell r="AW1002">
            <v>0</v>
          </cell>
          <cell r="BZ1002">
            <v>0</v>
          </cell>
          <cell r="CA1002">
            <v>0</v>
          </cell>
          <cell r="CE1002">
            <v>0</v>
          </cell>
          <cell r="CF1002">
            <v>29</v>
          </cell>
          <cell r="CG1002" t="b">
            <v>1</v>
          </cell>
          <cell r="CH1002">
            <v>0</v>
          </cell>
          <cell r="CI1002">
            <v>232</v>
          </cell>
          <cell r="CJ1002">
            <v>0</v>
          </cell>
          <cell r="CK1002" t="str">
            <v>HTQ HỒ CHÍ MINH</v>
          </cell>
          <cell r="CM1002">
            <v>0</v>
          </cell>
          <cell r="CN1002">
            <v>0</v>
          </cell>
          <cell r="CO1002">
            <v>232</v>
          </cell>
          <cell r="CP1002">
            <v>0</v>
          </cell>
        </row>
        <row r="1003">
          <cell r="F1003" t="str">
            <v>OT</v>
          </cell>
          <cell r="AT1003">
            <v>0</v>
          </cell>
          <cell r="AV1003" t="e">
            <v>#REF!</v>
          </cell>
          <cell r="AW1003">
            <v>0</v>
          </cell>
          <cell r="CK1003" t="e">
            <v>#N/A</v>
          </cell>
        </row>
        <row r="1004">
          <cell r="B1004" t="str">
            <v>EQQ102597</v>
          </cell>
          <cell r="C1004" t="str">
            <v>TRẦN THÁI HẬU</v>
          </cell>
          <cell r="D1004" t="str">
            <v>Partime</v>
          </cell>
          <cell r="E1004" t="str">
            <v>NHÂN VIÊN KIOSK</v>
          </cell>
          <cell r="F1004" t="str">
            <v>Giờ LV</v>
          </cell>
          <cell r="G1004">
            <v>10</v>
          </cell>
          <cell r="H1004">
            <v>8</v>
          </cell>
          <cell r="I1004">
            <v>8</v>
          </cell>
          <cell r="J1004">
            <v>8</v>
          </cell>
          <cell r="K1004" t="str">
            <v>Off</v>
          </cell>
          <cell r="L1004">
            <v>8</v>
          </cell>
          <cell r="M1004">
            <v>8</v>
          </cell>
          <cell r="N1004">
            <v>14</v>
          </cell>
          <cell r="O1004">
            <v>8</v>
          </cell>
          <cell r="P1004">
            <v>8</v>
          </cell>
          <cell r="Q1004">
            <v>14</v>
          </cell>
          <cell r="R1004">
            <v>8</v>
          </cell>
          <cell r="S1004" t="str">
            <v>Off</v>
          </cell>
          <cell r="T1004">
            <v>8</v>
          </cell>
          <cell r="U1004">
            <v>8</v>
          </cell>
          <cell r="V1004" t="str">
            <v>Off</v>
          </cell>
          <cell r="W1004">
            <v>8</v>
          </cell>
          <cell r="X1004" t="str">
            <v>Off</v>
          </cell>
          <cell r="Y1004">
            <v>8</v>
          </cell>
          <cell r="Z1004">
            <v>8</v>
          </cell>
          <cell r="AA1004">
            <v>8</v>
          </cell>
          <cell r="AB1004">
            <v>8</v>
          </cell>
          <cell r="AC1004" t="str">
            <v>Off</v>
          </cell>
          <cell r="AD1004">
            <v>8</v>
          </cell>
          <cell r="AE1004">
            <v>8</v>
          </cell>
          <cell r="AF1004">
            <v>8</v>
          </cell>
          <cell r="AG1004">
            <v>8</v>
          </cell>
          <cell r="AH1004">
            <v>8</v>
          </cell>
          <cell r="AI1004" t="str">
            <v>Off</v>
          </cell>
          <cell r="AJ1004">
            <v>8</v>
          </cell>
          <cell r="AK1004">
            <v>25.75</v>
          </cell>
          <cell r="AL1004">
            <v>0</v>
          </cell>
          <cell r="AM1004">
            <v>6</v>
          </cell>
          <cell r="AN1004">
            <v>0</v>
          </cell>
          <cell r="AO1004">
            <v>0</v>
          </cell>
          <cell r="AP1004">
            <v>0</v>
          </cell>
          <cell r="AQ1004">
            <v>0</v>
          </cell>
          <cell r="AR1004">
            <v>0</v>
          </cell>
          <cell r="AS1004">
            <v>0</v>
          </cell>
          <cell r="AT1004">
            <v>0</v>
          </cell>
          <cell r="AU1004">
            <v>25.75</v>
          </cell>
          <cell r="AV1004" t="e">
            <v>#REF!</v>
          </cell>
          <cell r="AW1004">
            <v>0</v>
          </cell>
          <cell r="BZ1004">
            <v>0</v>
          </cell>
          <cell r="CA1004">
            <v>0</v>
          </cell>
          <cell r="CE1004">
            <v>0</v>
          </cell>
          <cell r="CF1004">
            <v>25.75</v>
          </cell>
          <cell r="CG1004" t="b">
            <v>1</v>
          </cell>
          <cell r="CH1004">
            <v>0</v>
          </cell>
          <cell r="CI1004">
            <v>206</v>
          </cell>
          <cell r="CJ1004">
            <v>0</v>
          </cell>
          <cell r="CK1004" t="str">
            <v>HTQ HỒ CHÍ MINH</v>
          </cell>
          <cell r="CM1004">
            <v>0</v>
          </cell>
          <cell r="CN1004">
            <v>0</v>
          </cell>
          <cell r="CO1004">
            <v>206</v>
          </cell>
          <cell r="CP1004">
            <v>0</v>
          </cell>
        </row>
        <row r="1005">
          <cell r="F1005" t="str">
            <v>OT</v>
          </cell>
          <cell r="AT1005">
            <v>0</v>
          </cell>
          <cell r="AV1005" t="e">
            <v>#REF!</v>
          </cell>
          <cell r="AW1005">
            <v>0</v>
          </cell>
          <cell r="CK1005" t="e">
            <v>#N/A</v>
          </cell>
        </row>
        <row r="1006">
          <cell r="B1006" t="str">
            <v>EQQ101717</v>
          </cell>
          <cell r="C1006" t="str">
            <v>NGUYỄN THỊ XUÂN HIỀN</v>
          </cell>
          <cell r="D1006" t="str">
            <v>Fulltime</v>
          </cell>
          <cell r="E1006" t="str">
            <v>NHÂN VIÊN KIOSK</v>
          </cell>
          <cell r="F1006" t="str">
            <v>Giờ LV</v>
          </cell>
          <cell r="G1006">
            <v>8</v>
          </cell>
          <cell r="H1006">
            <v>8</v>
          </cell>
          <cell r="I1006" t="str">
            <v>Oth</v>
          </cell>
          <cell r="J1006" t="str">
            <v>Off</v>
          </cell>
          <cell r="K1006" t="str">
            <v>Off</v>
          </cell>
          <cell r="L1006">
            <v>8</v>
          </cell>
          <cell r="M1006">
            <v>8</v>
          </cell>
          <cell r="N1006">
            <v>8</v>
          </cell>
          <cell r="O1006">
            <v>8</v>
          </cell>
          <cell r="P1006">
            <v>8</v>
          </cell>
          <cell r="Q1006" t="str">
            <v>Off</v>
          </cell>
          <cell r="R1006">
            <v>8</v>
          </cell>
          <cell r="S1006">
            <v>8</v>
          </cell>
          <cell r="T1006">
            <v>8</v>
          </cell>
          <cell r="U1006">
            <v>8</v>
          </cell>
          <cell r="V1006">
            <v>8</v>
          </cell>
          <cell r="W1006">
            <v>8</v>
          </cell>
          <cell r="X1006">
            <v>8</v>
          </cell>
          <cell r="Y1006">
            <v>8</v>
          </cell>
          <cell r="Z1006">
            <v>8</v>
          </cell>
          <cell r="AA1006">
            <v>8</v>
          </cell>
          <cell r="AB1006">
            <v>8</v>
          </cell>
          <cell r="AC1006">
            <v>8</v>
          </cell>
          <cell r="AD1006">
            <v>8</v>
          </cell>
          <cell r="AE1006" t="str">
            <v>Off</v>
          </cell>
          <cell r="AF1006">
            <v>8</v>
          </cell>
          <cell r="AG1006">
            <v>8</v>
          </cell>
          <cell r="AH1006">
            <v>8</v>
          </cell>
          <cell r="AI1006">
            <v>8</v>
          </cell>
          <cell r="AJ1006">
            <v>8</v>
          </cell>
          <cell r="AK1006">
            <v>25</v>
          </cell>
          <cell r="AL1006">
            <v>3</v>
          </cell>
          <cell r="AM1006">
            <v>4</v>
          </cell>
          <cell r="AN1006">
            <v>0</v>
          </cell>
          <cell r="AO1006">
            <v>0</v>
          </cell>
          <cell r="AP1006">
            <v>0</v>
          </cell>
          <cell r="AQ1006">
            <v>0</v>
          </cell>
          <cell r="AR1006">
            <v>0</v>
          </cell>
          <cell r="AS1006">
            <v>0</v>
          </cell>
          <cell r="AT1006">
            <v>1</v>
          </cell>
          <cell r="AU1006">
            <v>29</v>
          </cell>
          <cell r="AV1006" t="e">
            <v>#REF!</v>
          </cell>
          <cell r="AW1006">
            <v>0</v>
          </cell>
          <cell r="BZ1006">
            <v>26</v>
          </cell>
          <cell r="CA1006">
            <v>0</v>
          </cell>
          <cell r="CE1006">
            <v>0</v>
          </cell>
          <cell r="CF1006">
            <v>29</v>
          </cell>
          <cell r="CG1006" t="b">
            <v>1</v>
          </cell>
          <cell r="CH1006">
            <v>25</v>
          </cell>
          <cell r="CI1006">
            <v>0</v>
          </cell>
          <cell r="CJ1006">
            <v>24</v>
          </cell>
          <cell r="CK1006" t="str">
            <v>HTQ HỒ CHÍ MINH</v>
          </cell>
          <cell r="CM1006">
            <v>26</v>
          </cell>
          <cell r="CN1006">
            <v>0</v>
          </cell>
          <cell r="CO1006">
            <v>0</v>
          </cell>
          <cell r="CP1006">
            <v>0</v>
          </cell>
        </row>
        <row r="1007">
          <cell r="F1007" t="str">
            <v>OT</v>
          </cell>
          <cell r="M1007">
            <v>5</v>
          </cell>
          <cell r="R1007">
            <v>5</v>
          </cell>
          <cell r="S1007">
            <v>4</v>
          </cell>
          <cell r="Y1007">
            <v>5</v>
          </cell>
          <cell r="AF1007">
            <v>5</v>
          </cell>
          <cell r="AT1007">
            <v>0</v>
          </cell>
          <cell r="AV1007" t="e">
            <v>#REF!</v>
          </cell>
          <cell r="AW1007">
            <v>0</v>
          </cell>
          <cell r="CK1007" t="e">
            <v>#N/A</v>
          </cell>
        </row>
        <row r="1008">
          <cell r="B1008" t="str">
            <v>EQQ101724</v>
          </cell>
          <cell r="C1008" t="str">
            <v>LÊ THỊ QUỲNH NHƯ</v>
          </cell>
          <cell r="D1008" t="str">
            <v>Fulltime</v>
          </cell>
          <cell r="E1008" t="str">
            <v>NHÂN VIÊN KIOSK</v>
          </cell>
          <cell r="F1008" t="str">
            <v>Giờ LV</v>
          </cell>
          <cell r="G1008">
            <v>8</v>
          </cell>
          <cell r="H1008">
            <v>8</v>
          </cell>
          <cell r="I1008">
            <v>8</v>
          </cell>
          <cell r="J1008">
            <v>8</v>
          </cell>
          <cell r="K1008" t="str">
            <v>Off</v>
          </cell>
          <cell r="L1008" t="str">
            <v>Po</v>
          </cell>
          <cell r="M1008" t="str">
            <v>Po</v>
          </cell>
          <cell r="N1008" t="str">
            <v>Po</v>
          </cell>
          <cell r="O1008" t="str">
            <v>Po</v>
          </cell>
          <cell r="P1008" t="str">
            <v>Po</v>
          </cell>
          <cell r="Q1008" t="str">
            <v>Po</v>
          </cell>
          <cell r="R1008" t="str">
            <v>Po</v>
          </cell>
          <cell r="S1008" t="str">
            <v>Po</v>
          </cell>
          <cell r="T1008" t="str">
            <v>Po</v>
          </cell>
          <cell r="U1008" t="str">
            <v>Po</v>
          </cell>
          <cell r="V1008" t="str">
            <v>Po</v>
          </cell>
          <cell r="W1008" t="str">
            <v>Po</v>
          </cell>
          <cell r="X1008" t="str">
            <v>Off</v>
          </cell>
          <cell r="Y1008" t="str">
            <v>Off</v>
          </cell>
          <cell r="Z1008">
            <v>8</v>
          </cell>
          <cell r="AA1008">
            <v>8</v>
          </cell>
          <cell r="AB1008">
            <v>8</v>
          </cell>
          <cell r="AC1008">
            <v>8</v>
          </cell>
          <cell r="AD1008">
            <v>8</v>
          </cell>
          <cell r="AE1008">
            <v>8</v>
          </cell>
          <cell r="AF1008" t="str">
            <v>Off</v>
          </cell>
          <cell r="AG1008">
            <v>8</v>
          </cell>
          <cell r="AH1008" t="str">
            <v>Off</v>
          </cell>
          <cell r="AI1008">
            <v>8</v>
          </cell>
          <cell r="AJ1008">
            <v>8</v>
          </cell>
          <cell r="AK1008">
            <v>13</v>
          </cell>
          <cell r="AL1008">
            <v>1.875</v>
          </cell>
          <cell r="AM1008">
            <v>5</v>
          </cell>
          <cell r="AN1008">
            <v>0</v>
          </cell>
          <cell r="AO1008">
            <v>0</v>
          </cell>
          <cell r="AP1008">
            <v>0</v>
          </cell>
          <cell r="AQ1008">
            <v>0</v>
          </cell>
          <cell r="AR1008">
            <v>0</v>
          </cell>
          <cell r="AS1008">
            <v>12</v>
          </cell>
          <cell r="AT1008">
            <v>0</v>
          </cell>
          <cell r="AU1008">
            <v>14.875</v>
          </cell>
          <cell r="AV1008" t="e">
            <v>#REF!</v>
          </cell>
          <cell r="AW1008">
            <v>0</v>
          </cell>
          <cell r="BZ1008">
            <v>13</v>
          </cell>
          <cell r="CA1008">
            <v>0</v>
          </cell>
          <cell r="CE1008">
            <v>0</v>
          </cell>
          <cell r="CF1008">
            <v>14.875</v>
          </cell>
          <cell r="CG1008" t="b">
            <v>1</v>
          </cell>
          <cell r="CH1008">
            <v>13</v>
          </cell>
          <cell r="CI1008">
            <v>0</v>
          </cell>
          <cell r="CJ1008">
            <v>15</v>
          </cell>
          <cell r="CK1008" t="str">
            <v>HTQ HỒ CHÍ MINH</v>
          </cell>
          <cell r="CM1008">
            <v>13</v>
          </cell>
          <cell r="CN1008">
            <v>0</v>
          </cell>
          <cell r="CO1008">
            <v>0</v>
          </cell>
          <cell r="CP1008">
            <v>0</v>
          </cell>
        </row>
        <row r="1009">
          <cell r="F1009" t="str">
            <v>OT</v>
          </cell>
          <cell r="I1009">
            <v>5</v>
          </cell>
          <cell r="J1009">
            <v>5</v>
          </cell>
          <cell r="AE1009">
            <v>5</v>
          </cell>
          <cell r="AT1009">
            <v>0</v>
          </cell>
          <cell r="AV1009" t="e">
            <v>#REF!</v>
          </cell>
          <cell r="AW1009">
            <v>0</v>
          </cell>
          <cell r="CK1009" t="e">
            <v>#N/A</v>
          </cell>
        </row>
        <row r="1010">
          <cell r="B1010" t="str">
            <v>EQQ101718</v>
          </cell>
          <cell r="C1010" t="str">
            <v>TRẦN THỊ MỸ HOA</v>
          </cell>
          <cell r="D1010" t="str">
            <v>Fulltime</v>
          </cell>
          <cell r="E1010" t="str">
            <v>TRƯỞNG KIOSK</v>
          </cell>
          <cell r="F1010" t="str">
            <v>Giờ LV</v>
          </cell>
          <cell r="G1010">
            <v>8</v>
          </cell>
          <cell r="H1010">
            <v>8</v>
          </cell>
          <cell r="I1010">
            <v>8</v>
          </cell>
          <cell r="J1010">
            <v>8</v>
          </cell>
          <cell r="K1010" t="str">
            <v>Off</v>
          </cell>
          <cell r="L1010">
            <v>8</v>
          </cell>
          <cell r="M1010">
            <v>8</v>
          </cell>
          <cell r="N1010">
            <v>8</v>
          </cell>
          <cell r="O1010">
            <v>8</v>
          </cell>
          <cell r="P1010">
            <v>8</v>
          </cell>
          <cell r="Q1010">
            <v>8</v>
          </cell>
          <cell r="R1010" t="str">
            <v>Off</v>
          </cell>
          <cell r="S1010">
            <v>8</v>
          </cell>
          <cell r="T1010">
            <v>8</v>
          </cell>
          <cell r="U1010">
            <v>8</v>
          </cell>
          <cell r="V1010">
            <v>8</v>
          </cell>
          <cell r="W1010">
            <v>8</v>
          </cell>
          <cell r="X1010">
            <v>8</v>
          </cell>
          <cell r="Y1010" t="str">
            <v>Off</v>
          </cell>
          <cell r="Z1010">
            <v>8</v>
          </cell>
          <cell r="AA1010">
            <v>8</v>
          </cell>
          <cell r="AB1010">
            <v>8</v>
          </cell>
          <cell r="AC1010">
            <v>8</v>
          </cell>
          <cell r="AD1010">
            <v>8</v>
          </cell>
          <cell r="AE1010">
            <v>8</v>
          </cell>
          <cell r="AF1010" t="str">
            <v>Off</v>
          </cell>
          <cell r="AG1010">
            <v>8</v>
          </cell>
          <cell r="AH1010">
            <v>8</v>
          </cell>
          <cell r="AI1010">
            <v>8</v>
          </cell>
          <cell r="AJ1010">
            <v>8</v>
          </cell>
          <cell r="AK1010">
            <v>26</v>
          </cell>
          <cell r="AL1010">
            <v>3</v>
          </cell>
          <cell r="AM1010">
            <v>4</v>
          </cell>
          <cell r="AN1010">
            <v>0</v>
          </cell>
          <cell r="AO1010">
            <v>0</v>
          </cell>
          <cell r="AP1010">
            <v>0</v>
          </cell>
          <cell r="AQ1010">
            <v>0</v>
          </cell>
          <cell r="AR1010">
            <v>0</v>
          </cell>
          <cell r="AS1010">
            <v>0</v>
          </cell>
          <cell r="AT1010">
            <v>0</v>
          </cell>
          <cell r="AU1010">
            <v>29</v>
          </cell>
          <cell r="AV1010" t="e">
            <v>#REF!</v>
          </cell>
          <cell r="AW1010">
            <v>0</v>
          </cell>
          <cell r="BZ1010">
            <v>26</v>
          </cell>
          <cell r="CA1010">
            <v>0</v>
          </cell>
          <cell r="CE1010">
            <v>0</v>
          </cell>
          <cell r="CF1010">
            <v>29</v>
          </cell>
          <cell r="CG1010" t="b">
            <v>1</v>
          </cell>
          <cell r="CH1010">
            <v>26</v>
          </cell>
          <cell r="CI1010">
            <v>0</v>
          </cell>
          <cell r="CJ1010">
            <v>24</v>
          </cell>
          <cell r="CK1010" t="str">
            <v>HTQ HỒ CHÍ MINH</v>
          </cell>
          <cell r="CM1010">
            <v>26</v>
          </cell>
          <cell r="CN1010">
            <v>0</v>
          </cell>
          <cell r="CO1010">
            <v>0</v>
          </cell>
          <cell r="CP1010">
            <v>0</v>
          </cell>
        </row>
        <row r="1011">
          <cell r="F1011" t="str">
            <v>OT</v>
          </cell>
          <cell r="J1011">
            <v>6</v>
          </cell>
          <cell r="P1011">
            <v>6</v>
          </cell>
          <cell r="AD1011">
            <v>6</v>
          </cell>
          <cell r="AE1011">
            <v>6</v>
          </cell>
          <cell r="AT1011">
            <v>0</v>
          </cell>
          <cell r="AV1011" t="e">
            <v>#REF!</v>
          </cell>
          <cell r="AW1011">
            <v>0</v>
          </cell>
          <cell r="CK1011" t="e">
            <v>#N/A</v>
          </cell>
        </row>
        <row r="1012">
          <cell r="B1012" t="str">
            <v>EQQ102705</v>
          </cell>
          <cell r="C1012" t="str">
            <v>PHẠM NGỌC OANH</v>
          </cell>
          <cell r="D1012" t="str">
            <v>Partime</v>
          </cell>
          <cell r="E1012" t="str">
            <v>NHÂN VIÊN KIOSK</v>
          </cell>
          <cell r="F1012" t="str">
            <v>Giờ LV</v>
          </cell>
          <cell r="G1012">
            <v>8</v>
          </cell>
          <cell r="H1012">
            <v>8</v>
          </cell>
          <cell r="I1012">
            <v>8</v>
          </cell>
          <cell r="J1012" t="str">
            <v>Off</v>
          </cell>
          <cell r="K1012">
            <v>14</v>
          </cell>
          <cell r="L1012">
            <v>8</v>
          </cell>
          <cell r="M1012">
            <v>8</v>
          </cell>
          <cell r="N1012">
            <v>8</v>
          </cell>
          <cell r="O1012">
            <v>8</v>
          </cell>
          <cell r="P1012" t="str">
            <v>Off</v>
          </cell>
          <cell r="Q1012">
            <v>12</v>
          </cell>
          <cell r="R1012">
            <v>14</v>
          </cell>
          <cell r="S1012">
            <v>8</v>
          </cell>
          <cell r="T1012">
            <v>8</v>
          </cell>
          <cell r="U1012">
            <v>8</v>
          </cell>
          <cell r="V1012">
            <v>8</v>
          </cell>
          <cell r="W1012">
            <v>8</v>
          </cell>
          <cell r="X1012">
            <v>8</v>
          </cell>
          <cell r="Y1012">
            <v>14</v>
          </cell>
          <cell r="Z1012">
            <v>8</v>
          </cell>
          <cell r="AA1012">
            <v>8</v>
          </cell>
          <cell r="AB1012">
            <v>8</v>
          </cell>
          <cell r="AC1012">
            <v>8</v>
          </cell>
          <cell r="AD1012" t="str">
            <v>Off</v>
          </cell>
          <cell r="AE1012" t="str">
            <v>Off</v>
          </cell>
          <cell r="AF1012">
            <v>14</v>
          </cell>
          <cell r="AG1012">
            <v>8</v>
          </cell>
          <cell r="AH1012">
            <v>8</v>
          </cell>
          <cell r="AI1012">
            <v>8</v>
          </cell>
          <cell r="AJ1012">
            <v>8</v>
          </cell>
          <cell r="AK1012">
            <v>29.5</v>
          </cell>
          <cell r="AL1012">
            <v>0</v>
          </cell>
          <cell r="AM1012">
            <v>4</v>
          </cell>
          <cell r="AN1012">
            <v>0</v>
          </cell>
          <cell r="AO1012">
            <v>0</v>
          </cell>
          <cell r="AP1012">
            <v>0</v>
          </cell>
          <cell r="AQ1012">
            <v>0</v>
          </cell>
          <cell r="AR1012">
            <v>0</v>
          </cell>
          <cell r="AS1012">
            <v>0</v>
          </cell>
          <cell r="AT1012">
            <v>0</v>
          </cell>
          <cell r="AU1012">
            <v>29.5</v>
          </cell>
          <cell r="AV1012" t="e">
            <v>#REF!</v>
          </cell>
          <cell r="AW1012">
            <v>0</v>
          </cell>
          <cell r="BZ1012">
            <v>0</v>
          </cell>
          <cell r="CA1012">
            <v>0</v>
          </cell>
          <cell r="CE1012">
            <v>0</v>
          </cell>
          <cell r="CF1012">
            <v>29.5</v>
          </cell>
          <cell r="CG1012" t="b">
            <v>1</v>
          </cell>
          <cell r="CH1012">
            <v>0</v>
          </cell>
          <cell r="CI1012">
            <v>236</v>
          </cell>
          <cell r="CJ1012">
            <v>0</v>
          </cell>
          <cell r="CK1012" t="str">
            <v>HTQ HỒ CHÍ MINH</v>
          </cell>
          <cell r="CM1012">
            <v>0</v>
          </cell>
          <cell r="CN1012">
            <v>0</v>
          </cell>
          <cell r="CO1012">
            <v>236</v>
          </cell>
          <cell r="CP1012">
            <v>0</v>
          </cell>
        </row>
        <row r="1013">
          <cell r="F1013" t="str">
            <v>OT</v>
          </cell>
          <cell r="AT1013">
            <v>0</v>
          </cell>
          <cell r="AV1013" t="e">
            <v>#REF!</v>
          </cell>
          <cell r="AW1013">
            <v>0</v>
          </cell>
          <cell r="CK1013" t="e">
            <v>#N/A</v>
          </cell>
        </row>
        <row r="1014">
          <cell r="B1014" t="str">
            <v>EQQ102919</v>
          </cell>
          <cell r="C1014" t="str">
            <v>NGUYỄN NGỌC QUỲNH NHƯ</v>
          </cell>
          <cell r="D1014" t="str">
            <v>Partime</v>
          </cell>
          <cell r="E1014" t="str">
            <v>NHÂN VIÊN KIOSK</v>
          </cell>
          <cell r="F1014" t="str">
            <v>Giờ LV</v>
          </cell>
          <cell r="O1014">
            <v>8</v>
          </cell>
          <cell r="P1014">
            <v>8</v>
          </cell>
          <cell r="Q1014">
            <v>8</v>
          </cell>
          <cell r="R1014">
            <v>8</v>
          </cell>
          <cell r="S1014">
            <v>8</v>
          </cell>
          <cell r="T1014">
            <v>8</v>
          </cell>
          <cell r="U1014">
            <v>8</v>
          </cell>
          <cell r="V1014" t="str">
            <v>Off</v>
          </cell>
          <cell r="W1014">
            <v>8</v>
          </cell>
          <cell r="X1014">
            <v>8</v>
          </cell>
          <cell r="Y1014">
            <v>8</v>
          </cell>
          <cell r="Z1014">
            <v>8</v>
          </cell>
          <cell r="AA1014">
            <v>8</v>
          </cell>
          <cell r="AB1014">
            <v>8</v>
          </cell>
          <cell r="AC1014">
            <v>8</v>
          </cell>
          <cell r="AD1014">
            <v>8</v>
          </cell>
          <cell r="AE1014" t="str">
            <v>Off</v>
          </cell>
          <cell r="AF1014" t="str">
            <v>Off</v>
          </cell>
          <cell r="AG1014">
            <v>8</v>
          </cell>
          <cell r="AH1014" t="str">
            <v>Off</v>
          </cell>
          <cell r="AI1014">
            <v>8</v>
          </cell>
          <cell r="AJ1014">
            <v>8</v>
          </cell>
          <cell r="AK1014">
            <v>18</v>
          </cell>
          <cell r="AL1014">
            <v>0</v>
          </cell>
          <cell r="AM1014">
            <v>4</v>
          </cell>
          <cell r="AN1014">
            <v>0</v>
          </cell>
          <cell r="AO1014">
            <v>0</v>
          </cell>
          <cell r="AP1014">
            <v>0</v>
          </cell>
          <cell r="AQ1014">
            <v>0</v>
          </cell>
          <cell r="AR1014">
            <v>0</v>
          </cell>
          <cell r="AS1014">
            <v>0</v>
          </cell>
          <cell r="AT1014">
            <v>0</v>
          </cell>
          <cell r="AU1014">
            <v>18</v>
          </cell>
          <cell r="AV1014" t="e">
            <v>#REF!</v>
          </cell>
          <cell r="AW1014">
            <v>0</v>
          </cell>
          <cell r="BZ1014">
            <v>0</v>
          </cell>
          <cell r="CA1014">
            <v>0</v>
          </cell>
          <cell r="CE1014">
            <v>0</v>
          </cell>
          <cell r="CF1014">
            <v>18</v>
          </cell>
          <cell r="CG1014" t="b">
            <v>1</v>
          </cell>
          <cell r="CH1014">
            <v>0</v>
          </cell>
          <cell r="CI1014">
            <v>144</v>
          </cell>
          <cell r="CJ1014">
            <v>0</v>
          </cell>
          <cell r="CK1014" t="str">
            <v>HTQ HỒ CHÍ MINH</v>
          </cell>
          <cell r="CM1014">
            <v>0</v>
          </cell>
          <cell r="CN1014">
            <v>0</v>
          </cell>
          <cell r="CO1014">
            <v>144</v>
          </cell>
          <cell r="CP1014">
            <v>0</v>
          </cell>
        </row>
        <row r="1015">
          <cell r="F1015" t="str">
            <v>OT</v>
          </cell>
          <cell r="AT1015">
            <v>0</v>
          </cell>
          <cell r="AV1015" t="e">
            <v>#REF!</v>
          </cell>
          <cell r="AW1015">
            <v>0</v>
          </cell>
          <cell r="CK1015" t="e">
            <v>#N/A</v>
          </cell>
        </row>
        <row r="1016">
          <cell r="B1016" t="str">
            <v>EQQ102883</v>
          </cell>
          <cell r="C1016" t="str">
            <v>NGUYỄN THỊ MAI SƯƠNG</v>
          </cell>
          <cell r="D1016" t="str">
            <v>Partime</v>
          </cell>
          <cell r="E1016" t="str">
            <v>NHÂN VIÊN KIOSK</v>
          </cell>
          <cell r="F1016" t="str">
            <v>Giờ LV</v>
          </cell>
          <cell r="G1016">
            <v>8</v>
          </cell>
          <cell r="H1016">
            <v>8</v>
          </cell>
          <cell r="I1016" t="str">
            <v>Off</v>
          </cell>
          <cell r="J1016">
            <v>8</v>
          </cell>
          <cell r="K1016">
            <v>8</v>
          </cell>
          <cell r="L1016">
            <v>8</v>
          </cell>
          <cell r="M1016">
            <v>8</v>
          </cell>
          <cell r="N1016">
            <v>8</v>
          </cell>
          <cell r="O1016">
            <v>8</v>
          </cell>
          <cell r="P1016">
            <v>8</v>
          </cell>
          <cell r="Q1016">
            <v>8</v>
          </cell>
          <cell r="R1016">
            <v>8</v>
          </cell>
          <cell r="S1016" t="str">
            <v>Off</v>
          </cell>
          <cell r="T1016">
            <v>8</v>
          </cell>
          <cell r="U1016">
            <v>8</v>
          </cell>
          <cell r="V1016">
            <v>8</v>
          </cell>
          <cell r="W1016" t="str">
            <v>Off</v>
          </cell>
          <cell r="X1016">
            <v>8</v>
          </cell>
          <cell r="Y1016">
            <v>8</v>
          </cell>
          <cell r="Z1016">
            <v>8</v>
          </cell>
          <cell r="AA1016">
            <v>8</v>
          </cell>
          <cell r="AB1016">
            <v>8</v>
          </cell>
          <cell r="AC1016">
            <v>8</v>
          </cell>
          <cell r="AD1016" t="str">
            <v>Off</v>
          </cell>
          <cell r="AE1016">
            <v>8</v>
          </cell>
          <cell r="AF1016">
            <v>8</v>
          </cell>
          <cell r="AG1016">
            <v>8</v>
          </cell>
          <cell r="AH1016">
            <v>8</v>
          </cell>
          <cell r="AI1016">
            <v>14</v>
          </cell>
          <cell r="AJ1016">
            <v>8</v>
          </cell>
          <cell r="AK1016">
            <v>26.75</v>
          </cell>
          <cell r="AL1016">
            <v>0</v>
          </cell>
          <cell r="AM1016">
            <v>4</v>
          </cell>
          <cell r="AN1016">
            <v>0</v>
          </cell>
          <cell r="AO1016">
            <v>0</v>
          </cell>
          <cell r="AP1016">
            <v>0</v>
          </cell>
          <cell r="AQ1016">
            <v>0</v>
          </cell>
          <cell r="AR1016">
            <v>0</v>
          </cell>
          <cell r="AS1016">
            <v>0</v>
          </cell>
          <cell r="AT1016">
            <v>0</v>
          </cell>
          <cell r="AU1016">
            <v>26.75</v>
          </cell>
          <cell r="AV1016" t="e">
            <v>#REF!</v>
          </cell>
          <cell r="AW1016">
            <v>0</v>
          </cell>
          <cell r="BZ1016">
            <v>0</v>
          </cell>
          <cell r="CA1016">
            <v>0</v>
          </cell>
          <cell r="CE1016">
            <v>0</v>
          </cell>
          <cell r="CF1016">
            <v>26.75</v>
          </cell>
          <cell r="CG1016" t="b">
            <v>1</v>
          </cell>
          <cell r="CH1016">
            <v>0</v>
          </cell>
          <cell r="CI1016">
            <v>214</v>
          </cell>
          <cell r="CJ1016">
            <v>0</v>
          </cell>
          <cell r="CK1016" t="str">
            <v>HTQ HỒ CHÍ MINH</v>
          </cell>
          <cell r="CM1016">
            <v>0</v>
          </cell>
          <cell r="CN1016">
            <v>0</v>
          </cell>
          <cell r="CO1016">
            <v>214</v>
          </cell>
          <cell r="CP1016">
            <v>0</v>
          </cell>
        </row>
        <row r="1017">
          <cell r="F1017" t="str">
            <v>OT</v>
          </cell>
          <cell r="AT1017">
            <v>0</v>
          </cell>
          <cell r="AV1017" t="e">
            <v>#REF!</v>
          </cell>
          <cell r="AW1017">
            <v>0</v>
          </cell>
          <cell r="CK1017" t="e">
            <v>#N/A</v>
          </cell>
        </row>
        <row r="1018">
          <cell r="B1018" t="str">
            <v>EQQ101735</v>
          </cell>
          <cell r="C1018" t="str">
            <v>VÕ THỊ NGỌC LINH</v>
          </cell>
          <cell r="D1018" t="str">
            <v>Fulltime</v>
          </cell>
          <cell r="E1018" t="str">
            <v>NHÂN VIÊN KIOSK</v>
          </cell>
          <cell r="F1018" t="str">
            <v>Giờ LV</v>
          </cell>
          <cell r="G1018" t="str">
            <v>Off</v>
          </cell>
          <cell r="H1018">
            <v>8</v>
          </cell>
          <cell r="I1018">
            <v>8</v>
          </cell>
          <cell r="J1018">
            <v>8</v>
          </cell>
          <cell r="K1018">
            <v>8</v>
          </cell>
          <cell r="L1018">
            <v>8</v>
          </cell>
          <cell r="M1018">
            <v>8</v>
          </cell>
          <cell r="N1018" t="str">
            <v>Off</v>
          </cell>
          <cell r="O1018">
            <v>8</v>
          </cell>
          <cell r="P1018">
            <v>8</v>
          </cell>
          <cell r="Q1018">
            <v>8</v>
          </cell>
          <cell r="R1018">
            <v>8</v>
          </cell>
          <cell r="S1018">
            <v>8</v>
          </cell>
          <cell r="T1018" t="str">
            <v>Off</v>
          </cell>
          <cell r="U1018">
            <v>8</v>
          </cell>
          <cell r="V1018">
            <v>8</v>
          </cell>
          <cell r="W1018">
            <v>8</v>
          </cell>
          <cell r="X1018" t="str">
            <v>Off</v>
          </cell>
          <cell r="Y1018" t="str">
            <v>Oth</v>
          </cell>
          <cell r="Z1018">
            <v>8</v>
          </cell>
          <cell r="AA1018">
            <v>8</v>
          </cell>
          <cell r="AB1018">
            <v>8</v>
          </cell>
          <cell r="AC1018">
            <v>8</v>
          </cell>
          <cell r="AD1018">
            <v>8</v>
          </cell>
          <cell r="AE1018">
            <v>8</v>
          </cell>
          <cell r="AF1018">
            <v>8</v>
          </cell>
          <cell r="AG1018">
            <v>8</v>
          </cell>
          <cell r="AH1018">
            <v>8</v>
          </cell>
          <cell r="AI1018">
            <v>8</v>
          </cell>
          <cell r="AJ1018" t="str">
            <v>Pa</v>
          </cell>
          <cell r="AK1018">
            <v>24</v>
          </cell>
          <cell r="AL1018">
            <v>0</v>
          </cell>
          <cell r="AM1018">
            <v>4</v>
          </cell>
          <cell r="AN1018">
            <v>0</v>
          </cell>
          <cell r="AO1018">
            <v>1</v>
          </cell>
          <cell r="AP1018">
            <v>0</v>
          </cell>
          <cell r="AQ1018">
            <v>0</v>
          </cell>
          <cell r="AR1018">
            <v>0</v>
          </cell>
          <cell r="AS1018">
            <v>0</v>
          </cell>
          <cell r="AT1018">
            <v>1</v>
          </cell>
          <cell r="AU1018">
            <v>26</v>
          </cell>
          <cell r="AV1018" t="e">
            <v>#REF!</v>
          </cell>
          <cell r="AW1018">
            <v>0</v>
          </cell>
          <cell r="BZ1018">
            <v>25</v>
          </cell>
          <cell r="CA1018">
            <v>1</v>
          </cell>
          <cell r="CE1018">
            <v>0</v>
          </cell>
          <cell r="CF1018">
            <v>26</v>
          </cell>
          <cell r="CG1018" t="b">
            <v>1</v>
          </cell>
          <cell r="CH1018">
            <v>24</v>
          </cell>
          <cell r="CI1018">
            <v>0</v>
          </cell>
          <cell r="CJ1018">
            <v>0</v>
          </cell>
          <cell r="CK1018" t="str">
            <v>HTQ HỒ CHÍ MINH</v>
          </cell>
          <cell r="CM1018">
            <v>25</v>
          </cell>
          <cell r="CN1018">
            <v>1</v>
          </cell>
          <cell r="CO1018">
            <v>0</v>
          </cell>
          <cell r="CP1018">
            <v>0</v>
          </cell>
        </row>
        <row r="1019">
          <cell r="F1019" t="str">
            <v>OT</v>
          </cell>
          <cell r="AT1019">
            <v>0</v>
          </cell>
          <cell r="AV1019" t="e">
            <v>#REF!</v>
          </cell>
          <cell r="AW1019">
            <v>0</v>
          </cell>
          <cell r="CK1019" t="e">
            <v>#N/A</v>
          </cell>
        </row>
        <row r="1020">
          <cell r="B1020" t="str">
            <v>EQQ101128</v>
          </cell>
          <cell r="C1020" t="str">
            <v>ĐINH THỊ THÚY BÌNH</v>
          </cell>
          <cell r="D1020" t="str">
            <v>Fulltime</v>
          </cell>
          <cell r="E1020" t="str">
            <v>TRƯỞNG KIOSK</v>
          </cell>
          <cell r="F1020" t="str">
            <v>Giờ LV</v>
          </cell>
          <cell r="G1020">
            <v>8</v>
          </cell>
          <cell r="H1020">
            <v>8</v>
          </cell>
          <cell r="I1020" t="str">
            <v>Off</v>
          </cell>
          <cell r="J1020">
            <v>8</v>
          </cell>
          <cell r="K1020">
            <v>8</v>
          </cell>
          <cell r="L1020">
            <v>8</v>
          </cell>
          <cell r="M1020">
            <v>8</v>
          </cell>
          <cell r="N1020">
            <v>8</v>
          </cell>
          <cell r="O1020">
            <v>8</v>
          </cell>
          <cell r="P1020">
            <v>8</v>
          </cell>
          <cell r="Q1020">
            <v>8</v>
          </cell>
          <cell r="R1020" t="str">
            <v>Off</v>
          </cell>
          <cell r="S1020" t="str">
            <v>Oth</v>
          </cell>
          <cell r="T1020">
            <v>8</v>
          </cell>
          <cell r="U1020">
            <v>8</v>
          </cell>
          <cell r="V1020">
            <v>8</v>
          </cell>
          <cell r="W1020">
            <v>8</v>
          </cell>
          <cell r="X1020">
            <v>8</v>
          </cell>
          <cell r="Y1020" t="str">
            <v>Off</v>
          </cell>
          <cell r="Z1020">
            <v>8</v>
          </cell>
          <cell r="AA1020">
            <v>8</v>
          </cell>
          <cell r="AB1020">
            <v>8</v>
          </cell>
          <cell r="AC1020">
            <v>8</v>
          </cell>
          <cell r="AD1020">
            <v>8</v>
          </cell>
          <cell r="AE1020">
            <v>8</v>
          </cell>
          <cell r="AF1020" t="str">
            <v>Off</v>
          </cell>
          <cell r="AG1020">
            <v>8</v>
          </cell>
          <cell r="AH1020">
            <v>8</v>
          </cell>
          <cell r="AI1020">
            <v>8</v>
          </cell>
          <cell r="AJ1020">
            <v>8</v>
          </cell>
          <cell r="AK1020">
            <v>25</v>
          </cell>
          <cell r="AL1020">
            <v>0</v>
          </cell>
          <cell r="AM1020">
            <v>4</v>
          </cell>
          <cell r="AN1020">
            <v>0</v>
          </cell>
          <cell r="AO1020">
            <v>0</v>
          </cell>
          <cell r="AP1020">
            <v>0</v>
          </cell>
          <cell r="AQ1020">
            <v>0</v>
          </cell>
          <cell r="AR1020">
            <v>0</v>
          </cell>
          <cell r="AS1020">
            <v>0</v>
          </cell>
          <cell r="AT1020">
            <v>1</v>
          </cell>
          <cell r="AU1020">
            <v>26</v>
          </cell>
          <cell r="AV1020" t="e">
            <v>#REF!</v>
          </cell>
          <cell r="AW1020">
            <v>0</v>
          </cell>
          <cell r="BZ1020">
            <v>26</v>
          </cell>
          <cell r="CA1020">
            <v>0</v>
          </cell>
          <cell r="CE1020">
            <v>0</v>
          </cell>
          <cell r="CF1020">
            <v>26</v>
          </cell>
          <cell r="CG1020" t="b">
            <v>1</v>
          </cell>
          <cell r="CH1020">
            <v>25</v>
          </cell>
          <cell r="CI1020">
            <v>0</v>
          </cell>
          <cell r="CJ1020">
            <v>0</v>
          </cell>
          <cell r="CK1020" t="str">
            <v>HTQ HỒ CHÍ MINH</v>
          </cell>
          <cell r="CM1020">
            <v>26</v>
          </cell>
          <cell r="CN1020">
            <v>0</v>
          </cell>
          <cell r="CO1020">
            <v>0</v>
          </cell>
          <cell r="CP1020">
            <v>0</v>
          </cell>
        </row>
        <row r="1021">
          <cell r="F1021" t="str">
            <v>OT</v>
          </cell>
          <cell r="AT1021">
            <v>0</v>
          </cell>
          <cell r="AV1021" t="e">
            <v>#REF!</v>
          </cell>
          <cell r="AW1021">
            <v>0</v>
          </cell>
          <cell r="CK1021" t="e">
            <v>#N/A</v>
          </cell>
        </row>
        <row r="1022">
          <cell r="B1022" t="str">
            <v>EQQ101641</v>
          </cell>
          <cell r="C1022" t="str">
            <v>NGUYỄN ĐỨC HUY</v>
          </cell>
          <cell r="D1022" t="str">
            <v>Fulltime</v>
          </cell>
          <cell r="E1022" t="str">
            <v>NHÂN VIÊN KIOSK &amp; GIAO HÀNG</v>
          </cell>
          <cell r="F1022" t="str">
            <v>Giờ LV</v>
          </cell>
          <cell r="G1022">
            <v>8</v>
          </cell>
          <cell r="H1022">
            <v>8</v>
          </cell>
          <cell r="I1022">
            <v>8</v>
          </cell>
          <cell r="J1022">
            <v>8</v>
          </cell>
          <cell r="K1022" t="str">
            <v>Off</v>
          </cell>
          <cell r="L1022">
            <v>8</v>
          </cell>
          <cell r="M1022">
            <v>8</v>
          </cell>
          <cell r="N1022">
            <v>8</v>
          </cell>
          <cell r="O1022">
            <v>8</v>
          </cell>
          <cell r="P1022">
            <v>8</v>
          </cell>
          <cell r="Q1022">
            <v>8</v>
          </cell>
          <cell r="R1022">
            <v>8</v>
          </cell>
          <cell r="S1022">
            <v>8</v>
          </cell>
          <cell r="T1022">
            <v>8</v>
          </cell>
          <cell r="U1022" t="str">
            <v>Off</v>
          </cell>
          <cell r="V1022">
            <v>8</v>
          </cell>
          <cell r="W1022">
            <v>8</v>
          </cell>
          <cell r="X1022">
            <v>8</v>
          </cell>
          <cell r="Y1022">
            <v>8</v>
          </cell>
          <cell r="Z1022">
            <v>8</v>
          </cell>
          <cell r="AA1022" t="str">
            <v>Off</v>
          </cell>
          <cell r="AB1022">
            <v>8</v>
          </cell>
          <cell r="AC1022">
            <v>8</v>
          </cell>
          <cell r="AD1022">
            <v>8</v>
          </cell>
          <cell r="AE1022" t="str">
            <v>Oth</v>
          </cell>
          <cell r="AF1022">
            <v>8</v>
          </cell>
          <cell r="AG1022" t="str">
            <v>Off</v>
          </cell>
          <cell r="AH1022">
            <v>8</v>
          </cell>
          <cell r="AI1022">
            <v>8</v>
          </cell>
          <cell r="AJ1022">
            <v>8</v>
          </cell>
          <cell r="AK1022">
            <v>25</v>
          </cell>
          <cell r="AL1022">
            <v>0.75</v>
          </cell>
          <cell r="AM1022">
            <v>4</v>
          </cell>
          <cell r="AN1022">
            <v>0</v>
          </cell>
          <cell r="AO1022">
            <v>0</v>
          </cell>
          <cell r="AP1022">
            <v>0</v>
          </cell>
          <cell r="AQ1022">
            <v>0</v>
          </cell>
          <cell r="AR1022">
            <v>0</v>
          </cell>
          <cell r="AS1022">
            <v>0</v>
          </cell>
          <cell r="AT1022">
            <v>1</v>
          </cell>
          <cell r="AU1022">
            <v>26.75</v>
          </cell>
          <cell r="AV1022" t="e">
            <v>#REF!</v>
          </cell>
          <cell r="AW1022">
            <v>0</v>
          </cell>
          <cell r="BZ1022">
            <v>26</v>
          </cell>
          <cell r="CA1022">
            <v>0</v>
          </cell>
          <cell r="CE1022">
            <v>0</v>
          </cell>
          <cell r="CF1022">
            <v>26.75</v>
          </cell>
          <cell r="CG1022" t="b">
            <v>1</v>
          </cell>
          <cell r="CH1022">
            <v>25</v>
          </cell>
          <cell r="CI1022">
            <v>0</v>
          </cell>
          <cell r="CJ1022">
            <v>6</v>
          </cell>
          <cell r="CK1022" t="str">
            <v>HTQ HỒ CHÍ MINH</v>
          </cell>
          <cell r="CM1022">
            <v>26</v>
          </cell>
          <cell r="CN1022">
            <v>0</v>
          </cell>
          <cell r="CO1022">
            <v>0</v>
          </cell>
          <cell r="CP1022">
            <v>0</v>
          </cell>
        </row>
        <row r="1023">
          <cell r="F1023" t="str">
            <v>OT</v>
          </cell>
          <cell r="Q1023">
            <v>6</v>
          </cell>
          <cell r="AT1023">
            <v>0</v>
          </cell>
          <cell r="AV1023" t="e">
            <v>#REF!</v>
          </cell>
          <cell r="AW1023">
            <v>0</v>
          </cell>
          <cell r="CK1023" t="e">
            <v>#N/A</v>
          </cell>
        </row>
        <row r="1024">
          <cell r="B1024" t="str">
            <v>EQQ102754</v>
          </cell>
          <cell r="C1024" t="str">
            <v>VÕ THỊ MỸ NHƯƠNG</v>
          </cell>
          <cell r="D1024" t="str">
            <v>Partime</v>
          </cell>
          <cell r="E1024" t="str">
            <v>NHÂN VIÊN KIOSK</v>
          </cell>
          <cell r="F1024" t="str">
            <v>Giờ LV</v>
          </cell>
          <cell r="G1024">
            <v>8</v>
          </cell>
          <cell r="H1024">
            <v>8</v>
          </cell>
          <cell r="I1024">
            <v>8</v>
          </cell>
          <cell r="J1024" t="str">
            <v>Off</v>
          </cell>
          <cell r="K1024">
            <v>8</v>
          </cell>
          <cell r="L1024">
            <v>8</v>
          </cell>
          <cell r="M1024">
            <v>8</v>
          </cell>
          <cell r="N1024">
            <v>8</v>
          </cell>
          <cell r="O1024" t="str">
            <v>Off</v>
          </cell>
          <cell r="P1024">
            <v>8</v>
          </cell>
          <cell r="Q1024">
            <v>8</v>
          </cell>
          <cell r="R1024">
            <v>8</v>
          </cell>
          <cell r="S1024">
            <v>8</v>
          </cell>
          <cell r="T1024">
            <v>8</v>
          </cell>
          <cell r="U1024">
            <v>8</v>
          </cell>
          <cell r="V1024">
            <v>8</v>
          </cell>
          <cell r="W1024">
            <v>8</v>
          </cell>
          <cell r="X1024" t="str">
            <v>Off</v>
          </cell>
          <cell r="Y1024">
            <v>8</v>
          </cell>
          <cell r="Z1024">
            <v>8</v>
          </cell>
          <cell r="AA1024">
            <v>8</v>
          </cell>
          <cell r="AB1024">
            <v>8</v>
          </cell>
          <cell r="AC1024">
            <v>8</v>
          </cell>
          <cell r="AD1024" t="str">
            <v>Off</v>
          </cell>
          <cell r="AE1024">
            <v>8</v>
          </cell>
          <cell r="AF1024">
            <v>8</v>
          </cell>
          <cell r="AG1024">
            <v>8</v>
          </cell>
          <cell r="AH1024">
            <v>8</v>
          </cell>
          <cell r="AI1024">
            <v>8</v>
          </cell>
          <cell r="AJ1024">
            <v>8</v>
          </cell>
          <cell r="AK1024">
            <v>26</v>
          </cell>
          <cell r="AL1024">
            <v>0.75</v>
          </cell>
          <cell r="AM1024">
            <v>4</v>
          </cell>
          <cell r="AN1024">
            <v>0</v>
          </cell>
          <cell r="AO1024">
            <v>0</v>
          </cell>
          <cell r="AP1024">
            <v>0</v>
          </cell>
          <cell r="AQ1024">
            <v>0</v>
          </cell>
          <cell r="AR1024">
            <v>0</v>
          </cell>
          <cell r="AS1024">
            <v>0</v>
          </cell>
          <cell r="AT1024">
            <v>0</v>
          </cell>
          <cell r="AU1024">
            <v>26.75</v>
          </cell>
          <cell r="AV1024" t="e">
            <v>#REF!</v>
          </cell>
          <cell r="AW1024">
            <v>0</v>
          </cell>
          <cell r="BZ1024">
            <v>0</v>
          </cell>
          <cell r="CA1024">
            <v>0</v>
          </cell>
          <cell r="CE1024">
            <v>0</v>
          </cell>
          <cell r="CF1024">
            <v>26.75</v>
          </cell>
          <cell r="CG1024" t="b">
            <v>1</v>
          </cell>
          <cell r="CH1024">
            <v>0</v>
          </cell>
          <cell r="CI1024">
            <v>214</v>
          </cell>
          <cell r="CJ1024">
            <v>0</v>
          </cell>
          <cell r="CK1024" t="str">
            <v>HTQ HỒ CHÍ MINH</v>
          </cell>
          <cell r="CM1024">
            <v>0</v>
          </cell>
          <cell r="CN1024">
            <v>0</v>
          </cell>
          <cell r="CO1024">
            <v>214</v>
          </cell>
          <cell r="CP1024">
            <v>0</v>
          </cell>
        </row>
        <row r="1025">
          <cell r="F1025" t="str">
            <v>OT</v>
          </cell>
          <cell r="AE1025">
            <v>6</v>
          </cell>
          <cell r="AT1025">
            <v>0</v>
          </cell>
          <cell r="AV1025" t="e">
            <v>#REF!</v>
          </cell>
          <cell r="AW1025">
            <v>0</v>
          </cell>
          <cell r="CK1025" t="e">
            <v>#N/A</v>
          </cell>
        </row>
        <row r="1026">
          <cell r="B1026" t="str">
            <v>EQQ101851</v>
          </cell>
          <cell r="C1026" t="str">
            <v>NGUYỄN THỊ HỒNG HẠNH</v>
          </cell>
          <cell r="D1026" t="str">
            <v>Fulltime</v>
          </cell>
          <cell r="E1026" t="str">
            <v>NHÂN VIÊN KIOSK</v>
          </cell>
          <cell r="F1026" t="str">
            <v>Giờ LV</v>
          </cell>
          <cell r="G1026">
            <v>8</v>
          </cell>
          <cell r="H1026">
            <v>8</v>
          </cell>
          <cell r="I1026">
            <v>8</v>
          </cell>
          <cell r="J1026">
            <v>8</v>
          </cell>
          <cell r="K1026">
            <v>8</v>
          </cell>
          <cell r="L1026">
            <v>8</v>
          </cell>
          <cell r="M1026">
            <v>8</v>
          </cell>
          <cell r="N1026">
            <v>8</v>
          </cell>
          <cell r="O1026">
            <v>8</v>
          </cell>
          <cell r="P1026">
            <v>8</v>
          </cell>
          <cell r="Q1026">
            <v>8</v>
          </cell>
          <cell r="R1026">
            <v>8</v>
          </cell>
          <cell r="S1026">
            <v>8</v>
          </cell>
          <cell r="T1026">
            <v>8</v>
          </cell>
          <cell r="U1026">
            <v>8</v>
          </cell>
          <cell r="V1026">
            <v>8</v>
          </cell>
          <cell r="W1026">
            <v>8</v>
          </cell>
          <cell r="X1026" t="str">
            <v>Off</v>
          </cell>
          <cell r="Y1026">
            <v>8</v>
          </cell>
          <cell r="Z1026">
            <v>8</v>
          </cell>
          <cell r="AA1026">
            <v>8</v>
          </cell>
          <cell r="AB1026" t="str">
            <v>Off</v>
          </cell>
          <cell r="AC1026" t="str">
            <v>Off</v>
          </cell>
          <cell r="AD1026">
            <v>8</v>
          </cell>
          <cell r="AE1026">
            <v>8</v>
          </cell>
          <cell r="AF1026">
            <v>8</v>
          </cell>
          <cell r="AG1026">
            <v>8</v>
          </cell>
          <cell r="AH1026">
            <v>8</v>
          </cell>
          <cell r="AI1026">
            <v>8</v>
          </cell>
          <cell r="AJ1026" t="str">
            <v>Off</v>
          </cell>
          <cell r="AK1026">
            <v>26</v>
          </cell>
          <cell r="AL1026">
            <v>0</v>
          </cell>
          <cell r="AM1026">
            <v>4</v>
          </cell>
          <cell r="AN1026">
            <v>0</v>
          </cell>
          <cell r="AO1026">
            <v>0</v>
          </cell>
          <cell r="AP1026">
            <v>0</v>
          </cell>
          <cell r="AQ1026">
            <v>0</v>
          </cell>
          <cell r="AR1026">
            <v>0</v>
          </cell>
          <cell r="AS1026">
            <v>0</v>
          </cell>
          <cell r="AT1026">
            <v>0</v>
          </cell>
          <cell r="AU1026">
            <v>26</v>
          </cell>
          <cell r="AV1026" t="e">
            <v>#REF!</v>
          </cell>
          <cell r="AW1026">
            <v>0</v>
          </cell>
          <cell r="BZ1026">
            <v>26</v>
          </cell>
          <cell r="CA1026">
            <v>0</v>
          </cell>
          <cell r="CE1026">
            <v>0</v>
          </cell>
          <cell r="CF1026">
            <v>26</v>
          </cell>
          <cell r="CG1026" t="b">
            <v>1</v>
          </cell>
          <cell r="CH1026">
            <v>26</v>
          </cell>
          <cell r="CI1026">
            <v>0</v>
          </cell>
          <cell r="CJ1026">
            <v>0</v>
          </cell>
          <cell r="CK1026" t="str">
            <v>HTQ HỒ CHÍ MINH</v>
          </cell>
          <cell r="CM1026">
            <v>26</v>
          </cell>
          <cell r="CN1026">
            <v>0</v>
          </cell>
          <cell r="CO1026">
            <v>0</v>
          </cell>
          <cell r="CP1026">
            <v>0</v>
          </cell>
        </row>
        <row r="1027">
          <cell r="F1027" t="str">
            <v>OT</v>
          </cell>
          <cell r="AT1027">
            <v>0</v>
          </cell>
          <cell r="AV1027" t="e">
            <v>#REF!</v>
          </cell>
          <cell r="AW1027">
            <v>0</v>
          </cell>
          <cell r="CK1027" t="e">
            <v>#N/A</v>
          </cell>
        </row>
        <row r="1028">
          <cell r="B1028" t="str">
            <v>EQQ102581</v>
          </cell>
          <cell r="C1028" t="str">
            <v>PHẠM TRÚC LY</v>
          </cell>
          <cell r="D1028" t="str">
            <v>Partime</v>
          </cell>
          <cell r="E1028" t="str">
            <v>NHÂN VIÊN KIOSK</v>
          </cell>
          <cell r="F1028" t="str">
            <v>Giờ LV</v>
          </cell>
          <cell r="G1028" t="str">
            <v>Off</v>
          </cell>
          <cell r="H1028">
            <v>6</v>
          </cell>
          <cell r="I1028">
            <v>8</v>
          </cell>
          <cell r="J1028">
            <v>8</v>
          </cell>
          <cell r="K1028">
            <v>9</v>
          </cell>
          <cell r="L1028">
            <v>7</v>
          </cell>
          <cell r="M1028">
            <v>7</v>
          </cell>
          <cell r="N1028">
            <v>7</v>
          </cell>
          <cell r="O1028">
            <v>7</v>
          </cell>
          <cell r="P1028">
            <v>8</v>
          </cell>
          <cell r="Q1028">
            <v>8</v>
          </cell>
          <cell r="R1028">
            <v>8</v>
          </cell>
          <cell r="S1028">
            <v>7</v>
          </cell>
          <cell r="T1028">
            <v>7</v>
          </cell>
          <cell r="U1028" t="str">
            <v>Off</v>
          </cell>
          <cell r="V1028" t="str">
            <v>Off</v>
          </cell>
          <cell r="W1028" t="str">
            <v>Off</v>
          </cell>
          <cell r="X1028">
            <v>8</v>
          </cell>
          <cell r="Y1028">
            <v>8</v>
          </cell>
          <cell r="Z1028">
            <v>7</v>
          </cell>
          <cell r="AA1028">
            <v>6</v>
          </cell>
          <cell r="AB1028">
            <v>8</v>
          </cell>
          <cell r="AC1028">
            <v>7</v>
          </cell>
          <cell r="AD1028" t="str">
            <v>Off</v>
          </cell>
          <cell r="AE1028">
            <v>8</v>
          </cell>
          <cell r="AF1028">
            <v>8</v>
          </cell>
          <cell r="AG1028">
            <v>7</v>
          </cell>
          <cell r="AH1028">
            <v>7</v>
          </cell>
          <cell r="AI1028">
            <v>7</v>
          </cell>
          <cell r="AJ1028">
            <v>7</v>
          </cell>
          <cell r="AK1028">
            <v>23.125</v>
          </cell>
          <cell r="AL1028">
            <v>0</v>
          </cell>
          <cell r="AM1028">
            <v>5</v>
          </cell>
          <cell r="AN1028">
            <v>0</v>
          </cell>
          <cell r="AO1028">
            <v>0</v>
          </cell>
          <cell r="AP1028">
            <v>0</v>
          </cell>
          <cell r="AQ1028">
            <v>0</v>
          </cell>
          <cell r="AR1028">
            <v>0</v>
          </cell>
          <cell r="AS1028">
            <v>0</v>
          </cell>
          <cell r="AT1028">
            <v>0</v>
          </cell>
          <cell r="AU1028">
            <v>23.125</v>
          </cell>
          <cell r="AV1028" t="e">
            <v>#REF!</v>
          </cell>
          <cell r="AW1028">
            <v>0</v>
          </cell>
          <cell r="BZ1028">
            <v>0</v>
          </cell>
          <cell r="CA1028">
            <v>0</v>
          </cell>
          <cell r="CE1028">
            <v>0</v>
          </cell>
          <cell r="CF1028">
            <v>23.125</v>
          </cell>
          <cell r="CG1028" t="b">
            <v>1</v>
          </cell>
          <cell r="CH1028">
            <v>0</v>
          </cell>
          <cell r="CI1028">
            <v>185</v>
          </cell>
          <cell r="CJ1028">
            <v>0</v>
          </cell>
          <cell r="CK1028" t="str">
            <v>HTQ HỒ CHÍ MINH</v>
          </cell>
          <cell r="CM1028">
            <v>0</v>
          </cell>
          <cell r="CN1028">
            <v>0</v>
          </cell>
          <cell r="CO1028">
            <v>185</v>
          </cell>
          <cell r="CP1028">
            <v>0</v>
          </cell>
        </row>
        <row r="1029">
          <cell r="F1029" t="str">
            <v>OT</v>
          </cell>
          <cell r="AT1029">
            <v>0</v>
          </cell>
          <cell r="AV1029" t="e">
            <v>#REF!</v>
          </cell>
          <cell r="AW1029">
            <v>0</v>
          </cell>
          <cell r="CK1029" t="e">
            <v>#N/A</v>
          </cell>
        </row>
        <row r="1030">
          <cell r="B1030" t="str">
            <v>EQQ102918</v>
          </cell>
          <cell r="C1030" t="str">
            <v>DƯƠNG MINH TÂN</v>
          </cell>
          <cell r="D1030" t="str">
            <v>Partime</v>
          </cell>
          <cell r="E1030" t="str">
            <v>NHÂN VIÊN KIOSK</v>
          </cell>
          <cell r="F1030" t="str">
            <v>Giờ LV</v>
          </cell>
          <cell r="M1030">
            <v>8</v>
          </cell>
          <cell r="N1030">
            <v>8</v>
          </cell>
          <cell r="O1030">
            <v>8</v>
          </cell>
          <cell r="P1030">
            <v>8</v>
          </cell>
          <cell r="Q1030">
            <v>8</v>
          </cell>
          <cell r="R1030">
            <v>8</v>
          </cell>
          <cell r="S1030" t="str">
            <v>Off</v>
          </cell>
          <cell r="T1030">
            <v>8</v>
          </cell>
          <cell r="U1030">
            <v>8</v>
          </cell>
          <cell r="V1030">
            <v>8</v>
          </cell>
          <cell r="W1030">
            <v>8</v>
          </cell>
          <cell r="X1030">
            <v>12</v>
          </cell>
          <cell r="Y1030">
            <v>8</v>
          </cell>
          <cell r="Z1030" t="str">
            <v>Off</v>
          </cell>
          <cell r="AA1030">
            <v>8</v>
          </cell>
          <cell r="AB1030">
            <v>8</v>
          </cell>
          <cell r="AC1030">
            <v>8</v>
          </cell>
          <cell r="AD1030">
            <v>8</v>
          </cell>
          <cell r="AE1030">
            <v>8</v>
          </cell>
          <cell r="AF1030">
            <v>8</v>
          </cell>
          <cell r="AG1030" t="str">
            <v>Off</v>
          </cell>
          <cell r="AH1030">
            <v>8</v>
          </cell>
          <cell r="AI1030">
            <v>8</v>
          </cell>
          <cell r="AJ1030">
            <v>8</v>
          </cell>
          <cell r="AK1030">
            <v>21.5</v>
          </cell>
          <cell r="AL1030">
            <v>0</v>
          </cell>
          <cell r="AM1030">
            <v>3</v>
          </cell>
          <cell r="AN1030">
            <v>0</v>
          </cell>
          <cell r="AO1030">
            <v>0</v>
          </cell>
          <cell r="AP1030">
            <v>0</v>
          </cell>
          <cell r="AQ1030">
            <v>0</v>
          </cell>
          <cell r="AR1030">
            <v>0</v>
          </cell>
          <cell r="AS1030">
            <v>0</v>
          </cell>
          <cell r="AT1030">
            <v>0</v>
          </cell>
          <cell r="AU1030">
            <v>21.5</v>
          </cell>
          <cell r="AV1030" t="e">
            <v>#REF!</v>
          </cell>
          <cell r="AW1030">
            <v>0</v>
          </cell>
          <cell r="BZ1030">
            <v>0</v>
          </cell>
          <cell r="CA1030">
            <v>0</v>
          </cell>
          <cell r="CE1030">
            <v>0</v>
          </cell>
          <cell r="CF1030">
            <v>21.5</v>
          </cell>
          <cell r="CG1030" t="b">
            <v>1</v>
          </cell>
          <cell r="CH1030">
            <v>0</v>
          </cell>
          <cell r="CI1030">
            <v>172</v>
          </cell>
          <cell r="CJ1030">
            <v>0</v>
          </cell>
          <cell r="CK1030" t="str">
            <v>HTQ HỒ CHÍ MINH</v>
          </cell>
          <cell r="CM1030">
            <v>0</v>
          </cell>
          <cell r="CN1030">
            <v>0</v>
          </cell>
          <cell r="CO1030">
            <v>172</v>
          </cell>
          <cell r="CP1030">
            <v>0</v>
          </cell>
        </row>
        <row r="1031">
          <cell r="F1031" t="str">
            <v>OT</v>
          </cell>
          <cell r="AT1031">
            <v>0</v>
          </cell>
          <cell r="AV1031" t="e">
            <v>#REF!</v>
          </cell>
          <cell r="AW1031">
            <v>0</v>
          </cell>
          <cell r="CK1031" t="e">
            <v>#N/A</v>
          </cell>
        </row>
        <row r="1032">
          <cell r="B1032" t="str">
            <v>EQQ102791</v>
          </cell>
          <cell r="C1032" t="str">
            <v>HOÀNG LỆ QUYÊN</v>
          </cell>
          <cell r="D1032" t="str">
            <v>Partime</v>
          </cell>
          <cell r="E1032" t="str">
            <v>NHÂN VIÊN PHỤC VỤ</v>
          </cell>
          <cell r="F1032" t="str">
            <v>Giờ LV</v>
          </cell>
          <cell r="G1032">
            <v>7</v>
          </cell>
          <cell r="H1032">
            <v>8</v>
          </cell>
          <cell r="I1032" t="str">
            <v>Off</v>
          </cell>
          <cell r="J1032">
            <v>6</v>
          </cell>
          <cell r="K1032">
            <v>8</v>
          </cell>
          <cell r="AK1032">
            <v>3.625</v>
          </cell>
          <cell r="AL1032">
            <v>0</v>
          </cell>
          <cell r="AM1032">
            <v>1</v>
          </cell>
          <cell r="AN1032">
            <v>0</v>
          </cell>
          <cell r="AO1032">
            <v>0</v>
          </cell>
          <cell r="AP1032">
            <v>0</v>
          </cell>
          <cell r="AQ1032">
            <v>0</v>
          </cell>
          <cell r="AR1032">
            <v>0</v>
          </cell>
          <cell r="AS1032">
            <v>0</v>
          </cell>
          <cell r="AT1032">
            <v>0</v>
          </cell>
          <cell r="AU1032">
            <v>3.625</v>
          </cell>
          <cell r="AV1032" t="e">
            <v>#REF!</v>
          </cell>
          <cell r="AW1032">
            <v>0</v>
          </cell>
          <cell r="BZ1032">
            <v>0</v>
          </cell>
          <cell r="CA1032">
            <v>0</v>
          </cell>
          <cell r="CE1032">
            <v>0</v>
          </cell>
          <cell r="CF1032">
            <v>3.625</v>
          </cell>
          <cell r="CG1032" t="b">
            <v>1</v>
          </cell>
          <cell r="CH1032">
            <v>0</v>
          </cell>
          <cell r="CI1032">
            <v>29</v>
          </cell>
          <cell r="CJ1032">
            <v>0</v>
          </cell>
          <cell r="CK1032" t="str">
            <v>HTQ HỒ CHÍ MINH</v>
          </cell>
          <cell r="CM1032">
            <v>0</v>
          </cell>
          <cell r="CN1032">
            <v>0</v>
          </cell>
          <cell r="CO1032">
            <v>29</v>
          </cell>
          <cell r="CP1032">
            <v>0</v>
          </cell>
        </row>
        <row r="1033">
          <cell r="F1033" t="str">
            <v>OT</v>
          </cell>
          <cell r="AT1033">
            <v>0</v>
          </cell>
          <cell r="AV1033" t="e">
            <v>#REF!</v>
          </cell>
          <cell r="AW1033">
            <v>0</v>
          </cell>
          <cell r="CK1033" t="e">
            <v>#N/A</v>
          </cell>
        </row>
        <row r="1034">
          <cell r="B1034" t="str">
            <v>EQQ101971</v>
          </cell>
          <cell r="C1034" t="str">
            <v>LÊ LƯƠNG THANH TRÚC</v>
          </cell>
          <cell r="D1034" t="str">
            <v>Fulltime</v>
          </cell>
          <cell r="E1034" t="str">
            <v>NHÂN VIÊN KIOSK</v>
          </cell>
          <cell r="F1034" t="str">
            <v>Giờ LV</v>
          </cell>
          <cell r="G1034">
            <v>8</v>
          </cell>
          <cell r="H1034">
            <v>8</v>
          </cell>
          <cell r="I1034">
            <v>8</v>
          </cell>
          <cell r="J1034">
            <v>8</v>
          </cell>
          <cell r="K1034" t="str">
            <v>Off</v>
          </cell>
          <cell r="L1034">
            <v>8</v>
          </cell>
          <cell r="M1034">
            <v>8</v>
          </cell>
          <cell r="N1034">
            <v>8</v>
          </cell>
          <cell r="O1034">
            <v>8</v>
          </cell>
          <cell r="P1034">
            <v>8</v>
          </cell>
          <cell r="Q1034">
            <v>8</v>
          </cell>
          <cell r="R1034" t="str">
            <v>Off</v>
          </cell>
          <cell r="S1034">
            <v>8</v>
          </cell>
          <cell r="T1034">
            <v>8</v>
          </cell>
          <cell r="U1034">
            <v>8</v>
          </cell>
          <cell r="V1034">
            <v>8</v>
          </cell>
          <cell r="W1034">
            <v>8</v>
          </cell>
          <cell r="X1034">
            <v>8</v>
          </cell>
          <cell r="Y1034" t="str">
            <v>Off</v>
          </cell>
          <cell r="Z1034">
            <v>8</v>
          </cell>
          <cell r="AA1034">
            <v>8</v>
          </cell>
          <cell r="AB1034">
            <v>8</v>
          </cell>
          <cell r="AC1034">
            <v>8</v>
          </cell>
          <cell r="AD1034">
            <v>8</v>
          </cell>
          <cell r="AE1034">
            <v>8</v>
          </cell>
          <cell r="AF1034" t="str">
            <v>Off</v>
          </cell>
          <cell r="AG1034">
            <v>8</v>
          </cell>
          <cell r="AH1034">
            <v>8</v>
          </cell>
          <cell r="AI1034">
            <v>8</v>
          </cell>
          <cell r="AJ1034">
            <v>8</v>
          </cell>
          <cell r="AK1034">
            <v>26</v>
          </cell>
          <cell r="AL1034">
            <v>0</v>
          </cell>
          <cell r="AM1034">
            <v>4</v>
          </cell>
          <cell r="AN1034">
            <v>0</v>
          </cell>
          <cell r="AO1034">
            <v>0</v>
          </cell>
          <cell r="AP1034">
            <v>0</v>
          </cell>
          <cell r="AQ1034">
            <v>0</v>
          </cell>
          <cell r="AR1034">
            <v>0</v>
          </cell>
          <cell r="AS1034">
            <v>0</v>
          </cell>
          <cell r="AT1034">
            <v>0</v>
          </cell>
          <cell r="AU1034">
            <v>26</v>
          </cell>
          <cell r="AV1034" t="e">
            <v>#REF!</v>
          </cell>
          <cell r="AW1034">
            <v>0</v>
          </cell>
          <cell r="BZ1034">
            <v>26</v>
          </cell>
          <cell r="CA1034">
            <v>0</v>
          </cell>
          <cell r="CE1034">
            <v>0</v>
          </cell>
          <cell r="CF1034">
            <v>26</v>
          </cell>
          <cell r="CG1034" t="b">
            <v>1</v>
          </cell>
          <cell r="CH1034">
            <v>26</v>
          </cell>
          <cell r="CI1034">
            <v>0</v>
          </cell>
          <cell r="CJ1034">
            <v>0</v>
          </cell>
          <cell r="CK1034" t="str">
            <v>HTQ HỒ CHÍ MINH</v>
          </cell>
          <cell r="CM1034">
            <v>26</v>
          </cell>
          <cell r="CN1034">
            <v>0</v>
          </cell>
          <cell r="CO1034">
            <v>0</v>
          </cell>
          <cell r="CP1034">
            <v>0</v>
          </cell>
        </row>
        <row r="1035">
          <cell r="F1035" t="str">
            <v>OT</v>
          </cell>
          <cell r="AT1035">
            <v>0</v>
          </cell>
          <cell r="AV1035" t="e">
            <v>#REF!</v>
          </cell>
          <cell r="AW1035">
            <v>0</v>
          </cell>
          <cell r="CK1035" t="e">
            <v>#N/A</v>
          </cell>
        </row>
        <row r="1036">
          <cell r="B1036" t="str">
            <v>EQQ101750</v>
          </cell>
          <cell r="C1036" t="str">
            <v>NGUYỄN THỊ LỆ HẰNG</v>
          </cell>
          <cell r="D1036" t="str">
            <v>Fulltime</v>
          </cell>
          <cell r="E1036" t="str">
            <v>NHÂN VIÊN KIOSK</v>
          </cell>
          <cell r="F1036" t="str">
            <v>Giờ LV</v>
          </cell>
          <cell r="G1036">
            <v>8</v>
          </cell>
          <cell r="H1036">
            <v>8</v>
          </cell>
          <cell r="I1036" t="str">
            <v>Off</v>
          </cell>
          <cell r="J1036">
            <v>8</v>
          </cell>
          <cell r="K1036">
            <v>8</v>
          </cell>
          <cell r="L1036">
            <v>8</v>
          </cell>
          <cell r="M1036">
            <v>8</v>
          </cell>
          <cell r="N1036">
            <v>8</v>
          </cell>
          <cell r="O1036">
            <v>8</v>
          </cell>
          <cell r="P1036">
            <v>8</v>
          </cell>
          <cell r="Q1036" t="str">
            <v>Off</v>
          </cell>
          <cell r="R1036">
            <v>8</v>
          </cell>
          <cell r="S1036">
            <v>8</v>
          </cell>
          <cell r="T1036">
            <v>8</v>
          </cell>
          <cell r="U1036">
            <v>8</v>
          </cell>
          <cell r="V1036">
            <v>8</v>
          </cell>
          <cell r="W1036">
            <v>8</v>
          </cell>
          <cell r="X1036" t="str">
            <v>Off</v>
          </cell>
          <cell r="Y1036">
            <v>8</v>
          </cell>
          <cell r="Z1036">
            <v>8</v>
          </cell>
          <cell r="AA1036">
            <v>8</v>
          </cell>
          <cell r="AB1036">
            <v>8</v>
          </cell>
          <cell r="AC1036">
            <v>8</v>
          </cell>
          <cell r="AD1036">
            <v>8</v>
          </cell>
          <cell r="AE1036" t="str">
            <v>Off</v>
          </cell>
          <cell r="AF1036">
            <v>8</v>
          </cell>
          <cell r="AG1036">
            <v>8</v>
          </cell>
          <cell r="AH1036">
            <v>8</v>
          </cell>
          <cell r="AI1036">
            <v>8</v>
          </cell>
          <cell r="AJ1036">
            <v>8</v>
          </cell>
          <cell r="AK1036">
            <v>26</v>
          </cell>
          <cell r="AL1036">
            <v>0</v>
          </cell>
          <cell r="AM1036">
            <v>4</v>
          </cell>
          <cell r="AN1036">
            <v>0</v>
          </cell>
          <cell r="AO1036">
            <v>0</v>
          </cell>
          <cell r="AP1036">
            <v>0</v>
          </cell>
          <cell r="AQ1036">
            <v>0</v>
          </cell>
          <cell r="AR1036">
            <v>0</v>
          </cell>
          <cell r="AS1036">
            <v>0</v>
          </cell>
          <cell r="AT1036">
            <v>0</v>
          </cell>
          <cell r="AU1036">
            <v>26</v>
          </cell>
          <cell r="AV1036" t="e">
            <v>#REF!</v>
          </cell>
          <cell r="AW1036">
            <v>0</v>
          </cell>
          <cell r="BZ1036">
            <v>26</v>
          </cell>
          <cell r="CA1036">
            <v>0</v>
          </cell>
          <cell r="CE1036">
            <v>0</v>
          </cell>
          <cell r="CF1036">
            <v>26</v>
          </cell>
          <cell r="CG1036" t="b">
            <v>1</v>
          </cell>
          <cell r="CH1036">
            <v>26</v>
          </cell>
          <cell r="CI1036">
            <v>0</v>
          </cell>
          <cell r="CJ1036">
            <v>0</v>
          </cell>
          <cell r="CK1036" t="str">
            <v>HTQ HỒ CHÍ MINH</v>
          </cell>
          <cell r="CM1036">
            <v>26</v>
          </cell>
          <cell r="CN1036">
            <v>0</v>
          </cell>
          <cell r="CO1036">
            <v>0</v>
          </cell>
          <cell r="CP1036">
            <v>0</v>
          </cell>
        </row>
        <row r="1037">
          <cell r="F1037" t="str">
            <v>OT</v>
          </cell>
          <cell r="AT1037">
            <v>0</v>
          </cell>
          <cell r="AV1037" t="e">
            <v>#REF!</v>
          </cell>
          <cell r="AW1037">
            <v>0</v>
          </cell>
          <cell r="CK1037" t="e">
            <v>#N/A</v>
          </cell>
        </row>
        <row r="1038">
          <cell r="B1038" t="str">
            <v>EQQ102840</v>
          </cell>
          <cell r="C1038" t="str">
            <v>PHẠM THỊ TUYẾT TRÂM</v>
          </cell>
          <cell r="D1038" t="str">
            <v>Partime</v>
          </cell>
          <cell r="E1038" t="str">
            <v>NHÂN VIÊN KIOSK</v>
          </cell>
          <cell r="F1038" t="str">
            <v>Giờ LV</v>
          </cell>
          <cell r="G1038">
            <v>8</v>
          </cell>
          <cell r="H1038">
            <v>8</v>
          </cell>
          <cell r="I1038">
            <v>8</v>
          </cell>
          <cell r="J1038" t="str">
            <v>Off</v>
          </cell>
          <cell r="K1038">
            <v>8</v>
          </cell>
          <cell r="L1038">
            <v>8</v>
          </cell>
          <cell r="M1038">
            <v>8</v>
          </cell>
          <cell r="N1038">
            <v>8</v>
          </cell>
          <cell r="O1038">
            <v>8</v>
          </cell>
          <cell r="P1038" t="str">
            <v>Off</v>
          </cell>
          <cell r="Q1038">
            <v>8</v>
          </cell>
          <cell r="R1038">
            <v>8</v>
          </cell>
          <cell r="S1038">
            <v>8</v>
          </cell>
          <cell r="T1038">
            <v>8</v>
          </cell>
          <cell r="U1038">
            <v>8</v>
          </cell>
          <cell r="V1038">
            <v>8</v>
          </cell>
          <cell r="W1038" t="str">
            <v>Off</v>
          </cell>
          <cell r="X1038">
            <v>12</v>
          </cell>
          <cell r="Y1038">
            <v>8</v>
          </cell>
          <cell r="Z1038">
            <v>8</v>
          </cell>
          <cell r="AA1038">
            <v>8</v>
          </cell>
          <cell r="AB1038">
            <v>8</v>
          </cell>
          <cell r="AC1038">
            <v>8</v>
          </cell>
          <cell r="AD1038" t="str">
            <v>Off</v>
          </cell>
          <cell r="AE1038">
            <v>12</v>
          </cell>
          <cell r="AF1038">
            <v>8</v>
          </cell>
          <cell r="AG1038">
            <v>8</v>
          </cell>
          <cell r="AH1038">
            <v>8</v>
          </cell>
          <cell r="AI1038">
            <v>8</v>
          </cell>
          <cell r="AJ1038">
            <v>8</v>
          </cell>
          <cell r="AK1038">
            <v>27</v>
          </cell>
          <cell r="AL1038">
            <v>0</v>
          </cell>
          <cell r="AM1038">
            <v>4</v>
          </cell>
          <cell r="AN1038">
            <v>0</v>
          </cell>
          <cell r="AO1038">
            <v>0</v>
          </cell>
          <cell r="AP1038">
            <v>0</v>
          </cell>
          <cell r="AQ1038">
            <v>0</v>
          </cell>
          <cell r="AR1038">
            <v>0</v>
          </cell>
          <cell r="AS1038">
            <v>0</v>
          </cell>
          <cell r="AT1038">
            <v>0</v>
          </cell>
          <cell r="AU1038">
            <v>27</v>
          </cell>
          <cell r="AV1038" t="e">
            <v>#REF!</v>
          </cell>
          <cell r="AW1038">
            <v>0</v>
          </cell>
          <cell r="BZ1038">
            <v>0</v>
          </cell>
          <cell r="CA1038">
            <v>0</v>
          </cell>
          <cell r="CE1038">
            <v>0</v>
          </cell>
          <cell r="CF1038">
            <v>27</v>
          </cell>
          <cell r="CG1038" t="b">
            <v>1</v>
          </cell>
          <cell r="CH1038">
            <v>0</v>
          </cell>
          <cell r="CI1038">
            <v>216</v>
          </cell>
          <cell r="CJ1038">
            <v>0</v>
          </cell>
          <cell r="CK1038" t="str">
            <v>HTQ HỒ CHÍ MINH</v>
          </cell>
          <cell r="CM1038">
            <v>0</v>
          </cell>
          <cell r="CN1038">
            <v>0</v>
          </cell>
          <cell r="CO1038">
            <v>216</v>
          </cell>
          <cell r="CP1038">
            <v>0</v>
          </cell>
        </row>
        <row r="1039">
          <cell r="F1039" t="str">
            <v>OT</v>
          </cell>
          <cell r="AT1039">
            <v>0</v>
          </cell>
          <cell r="AV1039" t="e">
            <v>#REF!</v>
          </cell>
          <cell r="AW1039">
            <v>0</v>
          </cell>
          <cell r="CK1039" t="e">
            <v>#N/A</v>
          </cell>
        </row>
        <row r="1040">
          <cell r="B1040" t="str">
            <v>EQQ100676</v>
          </cell>
          <cell r="C1040" t="str">
            <v>NGUYỄN BẢO LAN</v>
          </cell>
          <cell r="D1040" t="str">
            <v>Fulltime</v>
          </cell>
          <cell r="E1040" t="str">
            <v>TRƯỞNG KIOSK</v>
          </cell>
          <cell r="F1040" t="str">
            <v>Giờ LV</v>
          </cell>
          <cell r="G1040" t="str">
            <v>Po</v>
          </cell>
          <cell r="H1040" t="str">
            <v>Po</v>
          </cell>
          <cell r="I1040" t="str">
            <v>Po</v>
          </cell>
          <cell r="J1040" t="str">
            <v>Po</v>
          </cell>
          <cell r="K1040" t="str">
            <v>Po</v>
          </cell>
          <cell r="L1040" t="str">
            <v>OFF</v>
          </cell>
          <cell r="M1040">
            <v>8</v>
          </cell>
          <cell r="N1040">
            <v>8</v>
          </cell>
          <cell r="O1040">
            <v>8</v>
          </cell>
          <cell r="P1040">
            <v>8</v>
          </cell>
          <cell r="Q1040">
            <v>8</v>
          </cell>
          <cell r="R1040" t="str">
            <v>Off</v>
          </cell>
          <cell r="S1040">
            <v>8</v>
          </cell>
          <cell r="T1040" t="str">
            <v>Pa</v>
          </cell>
          <cell r="U1040">
            <v>8</v>
          </cell>
          <cell r="V1040">
            <v>8</v>
          </cell>
          <cell r="W1040">
            <v>8</v>
          </cell>
          <cell r="X1040">
            <v>8</v>
          </cell>
          <cell r="Y1040" t="str">
            <v>Off</v>
          </cell>
          <cell r="Z1040">
            <v>8</v>
          </cell>
          <cell r="AA1040">
            <v>8</v>
          </cell>
          <cell r="AB1040">
            <v>8</v>
          </cell>
          <cell r="AC1040">
            <v>8</v>
          </cell>
          <cell r="AD1040">
            <v>8</v>
          </cell>
          <cell r="AE1040">
            <v>8</v>
          </cell>
          <cell r="AF1040" t="str">
            <v>Off</v>
          </cell>
          <cell r="AG1040">
            <v>8</v>
          </cell>
          <cell r="AH1040">
            <v>8</v>
          </cell>
          <cell r="AI1040">
            <v>8</v>
          </cell>
          <cell r="AJ1040">
            <v>8</v>
          </cell>
          <cell r="AK1040">
            <v>20</v>
          </cell>
          <cell r="AL1040">
            <v>5</v>
          </cell>
          <cell r="AM1040">
            <v>4</v>
          </cell>
          <cell r="AN1040">
            <v>0</v>
          </cell>
          <cell r="AO1040">
            <v>1</v>
          </cell>
          <cell r="AP1040">
            <v>0</v>
          </cell>
          <cell r="AQ1040">
            <v>0</v>
          </cell>
          <cell r="AR1040">
            <v>0</v>
          </cell>
          <cell r="AS1040">
            <v>5</v>
          </cell>
          <cell r="AT1040">
            <v>0</v>
          </cell>
          <cell r="AU1040">
            <v>26</v>
          </cell>
          <cell r="AV1040" t="e">
            <v>#REF!</v>
          </cell>
          <cell r="AW1040">
            <v>0</v>
          </cell>
          <cell r="BZ1040">
            <v>20</v>
          </cell>
          <cell r="CA1040">
            <v>1</v>
          </cell>
          <cell r="CE1040">
            <v>0</v>
          </cell>
          <cell r="CF1040">
            <v>26</v>
          </cell>
          <cell r="CG1040" t="b">
            <v>1</v>
          </cell>
          <cell r="CH1040">
            <v>20</v>
          </cell>
          <cell r="CI1040">
            <v>0</v>
          </cell>
          <cell r="CJ1040">
            <v>40</v>
          </cell>
          <cell r="CK1040" t="str">
            <v>HTQ HỒ CHÍ MINH</v>
          </cell>
          <cell r="CM1040">
            <v>20</v>
          </cell>
          <cell r="CN1040">
            <v>1</v>
          </cell>
          <cell r="CO1040">
            <v>0</v>
          </cell>
          <cell r="CP1040">
            <v>0</v>
          </cell>
        </row>
        <row r="1041">
          <cell r="F1041" t="str">
            <v>OT</v>
          </cell>
          <cell r="M1041">
            <v>4</v>
          </cell>
          <cell r="N1041">
            <v>4</v>
          </cell>
          <cell r="O1041">
            <v>2</v>
          </cell>
          <cell r="P1041">
            <v>4</v>
          </cell>
          <cell r="S1041">
            <v>4</v>
          </cell>
          <cell r="U1041">
            <v>4</v>
          </cell>
          <cell r="V1041">
            <v>2</v>
          </cell>
          <cell r="W1041">
            <v>2</v>
          </cell>
          <cell r="Z1041">
            <v>4</v>
          </cell>
          <cell r="AB1041">
            <v>2</v>
          </cell>
          <cell r="AD1041">
            <v>4</v>
          </cell>
          <cell r="AI1041">
            <v>2</v>
          </cell>
          <cell r="AJ1041">
            <v>2</v>
          </cell>
          <cell r="AT1041">
            <v>0</v>
          </cell>
          <cell r="AV1041" t="e">
            <v>#REF!</v>
          </cell>
          <cell r="AW1041">
            <v>0</v>
          </cell>
          <cell r="CK1041" t="e">
            <v>#N/A</v>
          </cell>
        </row>
        <row r="1042">
          <cell r="B1042" t="str">
            <v>EQQ102706</v>
          </cell>
          <cell r="C1042" t="str">
            <v>LÊ THỊ LỆ HUYỀN</v>
          </cell>
          <cell r="D1042" t="str">
            <v>Partime</v>
          </cell>
          <cell r="E1042" t="str">
            <v>NHÂN VIÊN KIOSK</v>
          </cell>
          <cell r="F1042" t="str">
            <v>Giờ LV</v>
          </cell>
          <cell r="G1042">
            <v>12</v>
          </cell>
          <cell r="H1042">
            <v>12</v>
          </cell>
          <cell r="I1042">
            <v>12</v>
          </cell>
          <cell r="J1042">
            <v>6</v>
          </cell>
          <cell r="K1042" t="str">
            <v>Off</v>
          </cell>
          <cell r="L1042">
            <v>12</v>
          </cell>
          <cell r="M1042" t="str">
            <v>Off</v>
          </cell>
          <cell r="N1042">
            <v>10</v>
          </cell>
          <cell r="O1042">
            <v>10</v>
          </cell>
          <cell r="P1042">
            <v>8</v>
          </cell>
          <cell r="Q1042">
            <v>6</v>
          </cell>
          <cell r="R1042" t="str">
            <v>Off</v>
          </cell>
          <cell r="S1042">
            <v>10</v>
          </cell>
          <cell r="T1042">
            <v>12</v>
          </cell>
          <cell r="U1042">
            <v>10</v>
          </cell>
          <cell r="V1042">
            <v>10</v>
          </cell>
          <cell r="W1042">
            <v>10</v>
          </cell>
          <cell r="X1042" t="str">
            <v>Off</v>
          </cell>
          <cell r="Y1042" t="str">
            <v>Off</v>
          </cell>
          <cell r="Z1042">
            <v>8</v>
          </cell>
          <cell r="AA1042">
            <v>8</v>
          </cell>
          <cell r="AB1042">
            <v>8</v>
          </cell>
          <cell r="AC1042">
            <v>10</v>
          </cell>
          <cell r="AD1042">
            <v>8</v>
          </cell>
          <cell r="AE1042">
            <v>6</v>
          </cell>
          <cell r="AF1042" t="str">
            <v>Off</v>
          </cell>
          <cell r="AG1042">
            <v>10</v>
          </cell>
          <cell r="AH1042">
            <v>10</v>
          </cell>
          <cell r="AI1042">
            <v>8</v>
          </cell>
          <cell r="AJ1042">
            <v>10</v>
          </cell>
          <cell r="AK1042">
            <v>28.25</v>
          </cell>
          <cell r="AL1042">
            <v>0</v>
          </cell>
          <cell r="AM1042">
            <v>6</v>
          </cell>
          <cell r="AN1042">
            <v>0</v>
          </cell>
          <cell r="AO1042">
            <v>0</v>
          </cell>
          <cell r="AP1042">
            <v>0</v>
          </cell>
          <cell r="AQ1042">
            <v>0</v>
          </cell>
          <cell r="AR1042">
            <v>0</v>
          </cell>
          <cell r="AS1042">
            <v>0</v>
          </cell>
          <cell r="AT1042">
            <v>0</v>
          </cell>
          <cell r="AU1042">
            <v>28.25</v>
          </cell>
          <cell r="AV1042" t="e">
            <v>#REF!</v>
          </cell>
          <cell r="AW1042">
            <v>0</v>
          </cell>
          <cell r="BZ1042">
            <v>0</v>
          </cell>
          <cell r="CA1042">
            <v>0</v>
          </cell>
          <cell r="CE1042">
            <v>0</v>
          </cell>
          <cell r="CF1042">
            <v>28.25</v>
          </cell>
          <cell r="CG1042" t="b">
            <v>1</v>
          </cell>
          <cell r="CH1042">
            <v>0</v>
          </cell>
          <cell r="CI1042">
            <v>226</v>
          </cell>
          <cell r="CJ1042">
            <v>0</v>
          </cell>
          <cell r="CK1042" t="str">
            <v>HTQ HỒ CHÍ MINH</v>
          </cell>
          <cell r="CM1042">
            <v>0</v>
          </cell>
          <cell r="CN1042">
            <v>0</v>
          </cell>
          <cell r="CO1042">
            <v>226</v>
          </cell>
          <cell r="CP1042">
            <v>0</v>
          </cell>
        </row>
        <row r="1043">
          <cell r="F1043" t="str">
            <v>OT</v>
          </cell>
          <cell r="AT1043">
            <v>0</v>
          </cell>
          <cell r="AV1043" t="e">
            <v>#REF!</v>
          </cell>
          <cell r="AW1043">
            <v>0</v>
          </cell>
          <cell r="CK1043" t="e">
            <v>#N/A</v>
          </cell>
        </row>
        <row r="1044">
          <cell r="B1044" t="str">
            <v>EQQ102917</v>
          </cell>
          <cell r="C1044" t="str">
            <v>MAI THỊ HOAN</v>
          </cell>
          <cell r="D1044" t="str">
            <v>Partime</v>
          </cell>
          <cell r="E1044" t="str">
            <v>NHÂN VIÊN KIOSK</v>
          </cell>
          <cell r="F1044" t="str">
            <v>Giờ LV</v>
          </cell>
          <cell r="M1044">
            <v>6</v>
          </cell>
          <cell r="N1044">
            <v>6</v>
          </cell>
          <cell r="O1044" t="str">
            <v>Off</v>
          </cell>
          <cell r="P1044">
            <v>6</v>
          </cell>
          <cell r="Q1044">
            <v>6</v>
          </cell>
          <cell r="R1044" t="str">
            <v>Off</v>
          </cell>
          <cell r="S1044">
            <v>7</v>
          </cell>
          <cell r="T1044">
            <v>6</v>
          </cell>
          <cell r="U1044">
            <v>7</v>
          </cell>
          <cell r="V1044" t="str">
            <v>Off</v>
          </cell>
          <cell r="W1044">
            <v>7</v>
          </cell>
          <cell r="X1044" t="str">
            <v>Off</v>
          </cell>
          <cell r="Y1044" t="str">
            <v>Off</v>
          </cell>
          <cell r="Z1044">
            <v>7</v>
          </cell>
          <cell r="AA1044">
            <v>6</v>
          </cell>
          <cell r="AB1044">
            <v>7</v>
          </cell>
          <cell r="AC1044">
            <v>7</v>
          </cell>
          <cell r="AD1044">
            <v>7</v>
          </cell>
          <cell r="AE1044">
            <v>6</v>
          </cell>
          <cell r="AF1044" t="str">
            <v>Off</v>
          </cell>
          <cell r="AG1044">
            <v>6</v>
          </cell>
          <cell r="AH1044">
            <v>7</v>
          </cell>
          <cell r="AI1044">
            <v>7</v>
          </cell>
          <cell r="AJ1044" t="str">
            <v>Off</v>
          </cell>
          <cell r="AK1044">
            <v>13.875</v>
          </cell>
          <cell r="AL1044">
            <v>0</v>
          </cell>
          <cell r="AM1044">
            <v>7</v>
          </cell>
          <cell r="AN1044">
            <v>0</v>
          </cell>
          <cell r="AO1044">
            <v>0</v>
          </cell>
          <cell r="AP1044">
            <v>0</v>
          </cell>
          <cell r="AQ1044">
            <v>0</v>
          </cell>
          <cell r="AR1044">
            <v>0</v>
          </cell>
          <cell r="AS1044">
            <v>0</v>
          </cell>
          <cell r="AT1044">
            <v>0</v>
          </cell>
          <cell r="AU1044">
            <v>13.875</v>
          </cell>
          <cell r="AV1044" t="e">
            <v>#REF!</v>
          </cell>
          <cell r="AW1044">
            <v>0</v>
          </cell>
          <cell r="BZ1044">
            <v>0</v>
          </cell>
          <cell r="CA1044">
            <v>0</v>
          </cell>
          <cell r="CE1044">
            <v>0</v>
          </cell>
          <cell r="CF1044">
            <v>13.875</v>
          </cell>
          <cell r="CG1044" t="b">
            <v>1</v>
          </cell>
          <cell r="CH1044">
            <v>0</v>
          </cell>
          <cell r="CI1044">
            <v>111</v>
          </cell>
          <cell r="CJ1044">
            <v>0</v>
          </cell>
          <cell r="CK1044" t="str">
            <v>HTQ HỒ CHÍ MINH</v>
          </cell>
          <cell r="CM1044">
            <v>0</v>
          </cell>
          <cell r="CN1044">
            <v>0</v>
          </cell>
          <cell r="CO1044">
            <v>111</v>
          </cell>
          <cell r="CP1044">
            <v>0</v>
          </cell>
        </row>
        <row r="1045">
          <cell r="F1045" t="str">
            <v>OT</v>
          </cell>
          <cell r="AT1045">
            <v>0</v>
          </cell>
          <cell r="AV1045" t="e">
            <v>#REF!</v>
          </cell>
          <cell r="AW1045">
            <v>0</v>
          </cell>
          <cell r="CK1045" t="e">
            <v>#N/A</v>
          </cell>
        </row>
        <row r="1046">
          <cell r="B1046" t="str">
            <v>EQQ102828</v>
          </cell>
          <cell r="C1046" t="str">
            <v>PHẠM NGỌC XUÂN PHÚ</v>
          </cell>
          <cell r="D1046" t="str">
            <v>Partime</v>
          </cell>
          <cell r="E1046" t="str">
            <v>NHÂN VIÊN KIOSK</v>
          </cell>
          <cell r="F1046" t="str">
            <v>Giờ LV</v>
          </cell>
          <cell r="G1046">
            <v>6</v>
          </cell>
          <cell r="H1046">
            <v>8</v>
          </cell>
          <cell r="I1046" t="str">
            <v>Off</v>
          </cell>
          <cell r="J1046">
            <v>6</v>
          </cell>
          <cell r="K1046" t="str">
            <v>Off</v>
          </cell>
          <cell r="L1046">
            <v>6</v>
          </cell>
          <cell r="M1046">
            <v>8</v>
          </cell>
          <cell r="N1046">
            <v>6</v>
          </cell>
          <cell r="O1046">
            <v>8</v>
          </cell>
          <cell r="P1046">
            <v>6</v>
          </cell>
          <cell r="Q1046">
            <v>6</v>
          </cell>
          <cell r="R1046" t="str">
            <v>Off</v>
          </cell>
          <cell r="S1046">
            <v>6</v>
          </cell>
          <cell r="T1046">
            <v>6</v>
          </cell>
          <cell r="U1046">
            <v>6</v>
          </cell>
          <cell r="V1046">
            <v>8</v>
          </cell>
          <cell r="W1046">
            <v>6</v>
          </cell>
          <cell r="X1046">
            <v>6</v>
          </cell>
          <cell r="Y1046" t="str">
            <v>Off</v>
          </cell>
          <cell r="Z1046">
            <v>6</v>
          </cell>
          <cell r="AA1046">
            <v>8</v>
          </cell>
          <cell r="AB1046">
            <v>6</v>
          </cell>
          <cell r="AC1046">
            <v>8</v>
          </cell>
          <cell r="AD1046">
            <v>6</v>
          </cell>
          <cell r="AE1046" t="str">
            <v>Off</v>
          </cell>
          <cell r="AF1046" t="str">
            <v>Off</v>
          </cell>
          <cell r="AG1046">
            <v>8</v>
          </cell>
          <cell r="AH1046">
            <v>8</v>
          </cell>
          <cell r="AI1046">
            <v>8</v>
          </cell>
          <cell r="AJ1046">
            <v>8</v>
          </cell>
          <cell r="AK1046">
            <v>20.5</v>
          </cell>
          <cell r="AL1046">
            <v>0</v>
          </cell>
          <cell r="AM1046">
            <v>6</v>
          </cell>
          <cell r="AN1046">
            <v>0</v>
          </cell>
          <cell r="AO1046">
            <v>0</v>
          </cell>
          <cell r="AP1046">
            <v>0</v>
          </cell>
          <cell r="AQ1046">
            <v>0</v>
          </cell>
          <cell r="AR1046">
            <v>0</v>
          </cell>
          <cell r="AS1046">
            <v>0</v>
          </cell>
          <cell r="AT1046">
            <v>0</v>
          </cell>
          <cell r="AU1046">
            <v>20.5</v>
          </cell>
          <cell r="AV1046" t="e">
            <v>#REF!</v>
          </cell>
          <cell r="AW1046">
            <v>0</v>
          </cell>
          <cell r="BZ1046">
            <v>0</v>
          </cell>
          <cell r="CA1046">
            <v>0</v>
          </cell>
          <cell r="CE1046">
            <v>0</v>
          </cell>
          <cell r="CF1046">
            <v>20.5</v>
          </cell>
          <cell r="CG1046" t="b">
            <v>1</v>
          </cell>
          <cell r="CH1046">
            <v>0</v>
          </cell>
          <cell r="CI1046">
            <v>164</v>
          </cell>
          <cell r="CJ1046">
            <v>0</v>
          </cell>
          <cell r="CK1046" t="str">
            <v>HTQ HỒ CHÍ MINH</v>
          </cell>
          <cell r="CM1046">
            <v>0</v>
          </cell>
          <cell r="CN1046">
            <v>0</v>
          </cell>
          <cell r="CO1046">
            <v>164</v>
          </cell>
          <cell r="CP1046">
            <v>0</v>
          </cell>
        </row>
        <row r="1047">
          <cell r="F1047" t="str">
            <v>OT</v>
          </cell>
          <cell r="AT1047">
            <v>0</v>
          </cell>
          <cell r="AV1047" t="e">
            <v>#REF!</v>
          </cell>
          <cell r="AW1047">
            <v>0</v>
          </cell>
          <cell r="CK1047" t="e">
            <v>#N/A</v>
          </cell>
        </row>
        <row r="1048">
          <cell r="B1048" t="str">
            <v>EQQ102829</v>
          </cell>
          <cell r="C1048" t="str">
            <v>ĐỖ PHÚC HÒA</v>
          </cell>
          <cell r="D1048" t="str">
            <v>Partime</v>
          </cell>
          <cell r="E1048" t="str">
            <v>NHÂN VIÊN KIOSK</v>
          </cell>
          <cell r="F1048" t="str">
            <v>Giờ LV</v>
          </cell>
          <cell r="G1048">
            <v>8</v>
          </cell>
          <cell r="H1048">
            <v>8</v>
          </cell>
          <cell r="I1048">
            <v>8</v>
          </cell>
          <cell r="J1048" t="str">
            <v>Off</v>
          </cell>
          <cell r="K1048" t="str">
            <v>Off</v>
          </cell>
          <cell r="L1048">
            <v>8</v>
          </cell>
          <cell r="M1048">
            <v>8</v>
          </cell>
          <cell r="N1048">
            <v>8</v>
          </cell>
          <cell r="O1048">
            <v>8</v>
          </cell>
          <cell r="P1048">
            <v>8</v>
          </cell>
          <cell r="Q1048">
            <v>4</v>
          </cell>
          <cell r="R1048" t="str">
            <v>Off</v>
          </cell>
          <cell r="S1048">
            <v>8</v>
          </cell>
          <cell r="T1048">
            <v>8</v>
          </cell>
          <cell r="U1048">
            <v>8</v>
          </cell>
          <cell r="V1048">
            <v>8</v>
          </cell>
          <cell r="W1048">
            <v>8</v>
          </cell>
          <cell r="X1048" t="str">
            <v>Off</v>
          </cell>
          <cell r="Y1048" t="str">
            <v>Off</v>
          </cell>
          <cell r="Z1048">
            <v>8</v>
          </cell>
          <cell r="AA1048">
            <v>8</v>
          </cell>
          <cell r="AB1048">
            <v>8</v>
          </cell>
          <cell r="AC1048">
            <v>8</v>
          </cell>
          <cell r="AD1048">
            <v>8</v>
          </cell>
          <cell r="AE1048" t="str">
            <v>Off</v>
          </cell>
          <cell r="AF1048" t="str">
            <v>Off</v>
          </cell>
          <cell r="AG1048">
            <v>8</v>
          </cell>
          <cell r="AH1048">
            <v>8</v>
          </cell>
          <cell r="AI1048">
            <v>8</v>
          </cell>
          <cell r="AJ1048" t="str">
            <v>Off</v>
          </cell>
          <cell r="AK1048">
            <v>21.5</v>
          </cell>
          <cell r="AL1048">
            <v>0</v>
          </cell>
          <cell r="AM1048">
            <v>8</v>
          </cell>
          <cell r="AN1048">
            <v>0</v>
          </cell>
          <cell r="AO1048">
            <v>0</v>
          </cell>
          <cell r="AP1048">
            <v>0</v>
          </cell>
          <cell r="AQ1048">
            <v>0</v>
          </cell>
          <cell r="AR1048">
            <v>0</v>
          </cell>
          <cell r="AS1048">
            <v>0</v>
          </cell>
          <cell r="AT1048">
            <v>0</v>
          </cell>
          <cell r="AU1048">
            <v>21.5</v>
          </cell>
          <cell r="AV1048" t="e">
            <v>#REF!</v>
          </cell>
          <cell r="AW1048">
            <v>0</v>
          </cell>
          <cell r="BZ1048">
            <v>0</v>
          </cell>
          <cell r="CA1048">
            <v>0</v>
          </cell>
          <cell r="CE1048">
            <v>0</v>
          </cell>
          <cell r="CF1048">
            <v>21.5</v>
          </cell>
          <cell r="CG1048" t="b">
            <v>1</v>
          </cell>
          <cell r="CH1048">
            <v>0</v>
          </cell>
          <cell r="CI1048">
            <v>172</v>
          </cell>
          <cell r="CJ1048">
            <v>0</v>
          </cell>
          <cell r="CK1048" t="str">
            <v>HTQ HỒ CHÍ MINH</v>
          </cell>
          <cell r="CM1048">
            <v>0</v>
          </cell>
          <cell r="CN1048">
            <v>0</v>
          </cell>
          <cell r="CO1048">
            <v>172</v>
          </cell>
          <cell r="CP1048">
            <v>0</v>
          </cell>
        </row>
        <row r="1049">
          <cell r="F1049" t="str">
            <v>OT</v>
          </cell>
          <cell r="AT1049">
            <v>0</v>
          </cell>
          <cell r="AV1049" t="e">
            <v>#REF!</v>
          </cell>
          <cell r="AW1049">
            <v>0</v>
          </cell>
          <cell r="CK1049" t="e">
            <v>#N/A</v>
          </cell>
        </row>
        <row r="1050">
          <cell r="B1050" t="str">
            <v>EQQ102852</v>
          </cell>
          <cell r="C1050" t="str">
            <v>DƯƠNG NGỌC HIỆP</v>
          </cell>
          <cell r="D1050" t="str">
            <v>Partime</v>
          </cell>
          <cell r="E1050" t="str">
            <v>NHÂN VIÊN KIOSK</v>
          </cell>
          <cell r="F1050" t="str">
            <v>Giờ LV</v>
          </cell>
          <cell r="G1050">
            <v>8</v>
          </cell>
          <cell r="H1050">
            <v>8</v>
          </cell>
          <cell r="I1050">
            <v>8</v>
          </cell>
          <cell r="J1050">
            <v>6</v>
          </cell>
          <cell r="K1050" t="str">
            <v>Off</v>
          </cell>
          <cell r="L1050">
            <v>10</v>
          </cell>
          <cell r="M1050">
            <v>10</v>
          </cell>
          <cell r="N1050">
            <v>10</v>
          </cell>
          <cell r="O1050">
            <v>8</v>
          </cell>
          <cell r="P1050">
            <v>8</v>
          </cell>
          <cell r="Q1050">
            <v>4</v>
          </cell>
          <cell r="R1050" t="str">
            <v>Off</v>
          </cell>
          <cell r="S1050">
            <v>10</v>
          </cell>
          <cell r="T1050">
            <v>10</v>
          </cell>
          <cell r="U1050">
            <v>10</v>
          </cell>
          <cell r="V1050">
            <v>9</v>
          </cell>
          <cell r="W1050">
            <v>8</v>
          </cell>
          <cell r="X1050" t="str">
            <v>Off</v>
          </cell>
          <cell r="Y1050" t="str">
            <v>Off</v>
          </cell>
          <cell r="Z1050">
            <v>8</v>
          </cell>
          <cell r="AA1050">
            <v>8</v>
          </cell>
          <cell r="AB1050">
            <v>10</v>
          </cell>
          <cell r="AC1050">
            <v>10</v>
          </cell>
          <cell r="AD1050">
            <v>10</v>
          </cell>
          <cell r="AE1050" t="str">
            <v>Off</v>
          </cell>
          <cell r="AF1050" t="str">
            <v>Off</v>
          </cell>
          <cell r="AG1050">
            <v>10</v>
          </cell>
          <cell r="AH1050">
            <v>10</v>
          </cell>
          <cell r="AI1050">
            <v>8</v>
          </cell>
          <cell r="AJ1050">
            <v>8</v>
          </cell>
          <cell r="AK1050">
            <v>26.125</v>
          </cell>
          <cell r="AL1050">
            <v>0</v>
          </cell>
          <cell r="AM1050">
            <v>6</v>
          </cell>
          <cell r="AN1050">
            <v>0</v>
          </cell>
          <cell r="AO1050">
            <v>0</v>
          </cell>
          <cell r="AP1050">
            <v>0</v>
          </cell>
          <cell r="AQ1050">
            <v>0</v>
          </cell>
          <cell r="AR1050">
            <v>0</v>
          </cell>
          <cell r="AS1050">
            <v>0</v>
          </cell>
          <cell r="AT1050">
            <v>0</v>
          </cell>
          <cell r="AU1050">
            <v>26.125</v>
          </cell>
          <cell r="AV1050" t="e">
            <v>#REF!</v>
          </cell>
          <cell r="AW1050">
            <v>0</v>
          </cell>
          <cell r="BZ1050">
            <v>0</v>
          </cell>
          <cell r="CA1050">
            <v>0</v>
          </cell>
          <cell r="CE1050">
            <v>0</v>
          </cell>
          <cell r="CF1050">
            <v>26.125</v>
          </cell>
          <cell r="CG1050" t="b">
            <v>1</v>
          </cell>
          <cell r="CH1050">
            <v>0</v>
          </cell>
          <cell r="CI1050">
            <v>209</v>
          </cell>
          <cell r="CJ1050">
            <v>0</v>
          </cell>
          <cell r="CK1050" t="str">
            <v>HTQ HỒ CHÍ MINH</v>
          </cell>
          <cell r="CM1050">
            <v>0</v>
          </cell>
          <cell r="CN1050">
            <v>0</v>
          </cell>
          <cell r="CO1050">
            <v>209</v>
          </cell>
          <cell r="CP1050">
            <v>0</v>
          </cell>
        </row>
        <row r="1051">
          <cell r="F1051" t="str">
            <v>OT</v>
          </cell>
          <cell r="AT1051">
            <v>0</v>
          </cell>
          <cell r="AV1051" t="e">
            <v>#REF!</v>
          </cell>
          <cell r="AW1051">
            <v>0</v>
          </cell>
          <cell r="CK1051" t="e">
            <v>#N/A</v>
          </cell>
        </row>
        <row r="1052">
          <cell r="C1052" t="str">
            <v>778 ĐIỆN BIÊN PHỦ</v>
          </cell>
          <cell r="F1052" t="str">
            <v>Giờ LV</v>
          </cell>
          <cell r="AK1052">
            <v>0</v>
          </cell>
          <cell r="AL1052">
            <v>0</v>
          </cell>
          <cell r="AM1052">
            <v>0</v>
          </cell>
          <cell r="AN1052">
            <v>0</v>
          </cell>
          <cell r="AO1052">
            <v>0</v>
          </cell>
          <cell r="AP1052">
            <v>0</v>
          </cell>
          <cell r="AQ1052">
            <v>0</v>
          </cell>
          <cell r="AR1052">
            <v>0</v>
          </cell>
          <cell r="AS1052">
            <v>0</v>
          </cell>
          <cell r="AT1052">
            <v>0</v>
          </cell>
          <cell r="AU1052">
            <v>0</v>
          </cell>
          <cell r="AV1052" t="e">
            <v>#REF!</v>
          </cell>
          <cell r="AW1052">
            <v>0</v>
          </cell>
          <cell r="BZ1052">
            <v>0</v>
          </cell>
          <cell r="CA1052">
            <v>0</v>
          </cell>
          <cell r="CE1052">
            <v>0</v>
          </cell>
          <cell r="CF1052">
            <v>0</v>
          </cell>
          <cell r="CG1052" t="b">
            <v>1</v>
          </cell>
          <cell r="CH1052">
            <v>0</v>
          </cell>
          <cell r="CI1052">
            <v>0</v>
          </cell>
          <cell r="CJ1052">
            <v>0</v>
          </cell>
          <cell r="CK1052" t="e">
            <v>#N/A</v>
          </cell>
        </row>
        <row r="1053">
          <cell r="F1053" t="str">
            <v>OT</v>
          </cell>
          <cell r="AT1053">
            <v>0</v>
          </cell>
          <cell r="AV1053" t="e">
            <v>#REF!</v>
          </cell>
          <cell r="AW1053">
            <v>0</v>
          </cell>
          <cell r="CK1053" t="e">
            <v>#N/A</v>
          </cell>
        </row>
        <row r="1054">
          <cell r="B1054" t="str">
            <v>EQQ102311</v>
          </cell>
          <cell r="C1054" t="str">
            <v>NGUYỄN THỤY BÍCH TRÂM</v>
          </cell>
          <cell r="D1054" t="str">
            <v>Fulltime</v>
          </cell>
          <cell r="E1054" t="str">
            <v>QUẢN LÝ QUÁN</v>
          </cell>
          <cell r="F1054" t="str">
            <v>Giờ LV</v>
          </cell>
          <cell r="G1054">
            <v>8</v>
          </cell>
          <cell r="H1054">
            <v>8</v>
          </cell>
          <cell r="I1054">
            <v>8</v>
          </cell>
          <cell r="J1054">
            <v>8</v>
          </cell>
          <cell r="K1054" t="str">
            <v>OFF</v>
          </cell>
          <cell r="L1054">
            <v>8</v>
          </cell>
          <cell r="M1054">
            <v>8</v>
          </cell>
          <cell r="N1054">
            <v>8</v>
          </cell>
          <cell r="O1054">
            <v>8</v>
          </cell>
          <cell r="P1054">
            <v>8</v>
          </cell>
          <cell r="Q1054">
            <v>8</v>
          </cell>
          <cell r="R1054" t="str">
            <v>OFF</v>
          </cell>
          <cell r="S1054">
            <v>8</v>
          </cell>
          <cell r="T1054">
            <v>8</v>
          </cell>
          <cell r="U1054">
            <v>8</v>
          </cell>
          <cell r="V1054">
            <v>8</v>
          </cell>
          <cell r="W1054">
            <v>8</v>
          </cell>
          <cell r="X1054">
            <v>8</v>
          </cell>
          <cell r="Y1054" t="str">
            <v>OFF</v>
          </cell>
          <cell r="Z1054">
            <v>8</v>
          </cell>
          <cell r="AA1054">
            <v>8</v>
          </cell>
          <cell r="AB1054">
            <v>8</v>
          </cell>
          <cell r="AC1054">
            <v>8</v>
          </cell>
          <cell r="AD1054">
            <v>8</v>
          </cell>
          <cell r="AE1054">
            <v>8</v>
          </cell>
          <cell r="AF1054" t="str">
            <v>OFF</v>
          </cell>
          <cell r="AG1054">
            <v>8</v>
          </cell>
          <cell r="AH1054">
            <v>8</v>
          </cell>
          <cell r="AI1054">
            <v>8</v>
          </cell>
          <cell r="AJ1054">
            <v>8</v>
          </cell>
          <cell r="AK1054">
            <v>26</v>
          </cell>
          <cell r="AL1054">
            <v>0</v>
          </cell>
          <cell r="AM1054">
            <v>4</v>
          </cell>
          <cell r="AN1054">
            <v>0</v>
          </cell>
          <cell r="AO1054">
            <v>0</v>
          </cell>
          <cell r="AP1054">
            <v>0</v>
          </cell>
          <cell r="AQ1054">
            <v>0</v>
          </cell>
          <cell r="AR1054">
            <v>0</v>
          </cell>
          <cell r="AS1054">
            <v>0</v>
          </cell>
          <cell r="AT1054">
            <v>0</v>
          </cell>
          <cell r="AU1054">
            <v>26</v>
          </cell>
          <cell r="AV1054" t="e">
            <v>#REF!</v>
          </cell>
          <cell r="AW1054">
            <v>0</v>
          </cell>
          <cell r="BZ1054">
            <v>26</v>
          </cell>
          <cell r="CA1054">
            <v>0</v>
          </cell>
          <cell r="CE1054">
            <v>0</v>
          </cell>
          <cell r="CF1054">
            <v>26</v>
          </cell>
          <cell r="CG1054" t="b">
            <v>1</v>
          </cell>
          <cell r="CH1054">
            <v>26</v>
          </cell>
          <cell r="CI1054">
            <v>0</v>
          </cell>
          <cell r="CJ1054">
            <v>0</v>
          </cell>
          <cell r="CK1054" t="str">
            <v>HTQ HỒ CHÍ MINH</v>
          </cell>
          <cell r="CM1054">
            <v>26</v>
          </cell>
          <cell r="CN1054">
            <v>0</v>
          </cell>
          <cell r="CO1054">
            <v>0</v>
          </cell>
          <cell r="CP1054">
            <v>0</v>
          </cell>
        </row>
        <row r="1055">
          <cell r="F1055" t="str">
            <v>OT</v>
          </cell>
          <cell r="AT1055">
            <v>0</v>
          </cell>
          <cell r="AV1055" t="e">
            <v>#REF!</v>
          </cell>
          <cell r="AW1055">
            <v>0</v>
          </cell>
          <cell r="CK1055" t="e">
            <v>#N/A</v>
          </cell>
        </row>
        <row r="1056">
          <cell r="B1056" t="str">
            <v>EQQ100107</v>
          </cell>
          <cell r="C1056" t="str">
            <v>Y KHUYÊN ÊBAN</v>
          </cell>
          <cell r="D1056" t="str">
            <v>Fulltime</v>
          </cell>
          <cell r="E1056" t="str">
            <v>TRƯỞNG CA</v>
          </cell>
          <cell r="F1056" t="str">
            <v>Giờ LV</v>
          </cell>
          <cell r="G1056">
            <v>8</v>
          </cell>
          <cell r="H1056">
            <v>8</v>
          </cell>
          <cell r="I1056">
            <v>8</v>
          </cell>
          <cell r="J1056">
            <v>8</v>
          </cell>
          <cell r="K1056">
            <v>8</v>
          </cell>
          <cell r="L1056">
            <v>8</v>
          </cell>
          <cell r="M1056">
            <v>8</v>
          </cell>
          <cell r="N1056">
            <v>8</v>
          </cell>
          <cell r="O1056">
            <v>8</v>
          </cell>
          <cell r="P1056">
            <v>8</v>
          </cell>
          <cell r="Q1056">
            <v>8</v>
          </cell>
          <cell r="R1056">
            <v>8</v>
          </cell>
          <cell r="S1056">
            <v>8</v>
          </cell>
          <cell r="T1056" t="str">
            <v>OFF</v>
          </cell>
          <cell r="U1056" t="str">
            <v>OFF</v>
          </cell>
          <cell r="V1056" t="str">
            <v>OFF</v>
          </cell>
          <cell r="W1056" t="str">
            <v>OFF</v>
          </cell>
          <cell r="X1056" t="str">
            <v>OTH</v>
          </cell>
          <cell r="Y1056">
            <v>8</v>
          </cell>
          <cell r="Z1056" t="str">
            <v>OTH</v>
          </cell>
          <cell r="AA1056" t="str">
            <v>OTH</v>
          </cell>
          <cell r="AB1056" t="str">
            <v>OTH</v>
          </cell>
          <cell r="AC1056" t="str">
            <v>OTH</v>
          </cell>
          <cell r="AD1056" t="str">
            <v>OTH</v>
          </cell>
          <cell r="AE1056" t="str">
            <v>OTH</v>
          </cell>
          <cell r="AF1056">
            <v>8</v>
          </cell>
          <cell r="AG1056">
            <v>8</v>
          </cell>
          <cell r="AH1056">
            <v>8</v>
          </cell>
          <cell r="AI1056">
            <v>8</v>
          </cell>
          <cell r="AJ1056">
            <v>8</v>
          </cell>
          <cell r="AK1056">
            <v>19</v>
          </cell>
          <cell r="AL1056">
            <v>0</v>
          </cell>
          <cell r="AM1056">
            <v>4</v>
          </cell>
          <cell r="AN1056">
            <v>0</v>
          </cell>
          <cell r="AO1056">
            <v>0</v>
          </cell>
          <cell r="AP1056">
            <v>0</v>
          </cell>
          <cell r="AQ1056">
            <v>0</v>
          </cell>
          <cell r="AR1056">
            <v>0</v>
          </cell>
          <cell r="AS1056">
            <v>0</v>
          </cell>
          <cell r="AT1056">
            <v>7</v>
          </cell>
          <cell r="AU1056">
            <v>26</v>
          </cell>
          <cell r="AV1056" t="e">
            <v>#REF!</v>
          </cell>
          <cell r="AW1056">
            <v>0</v>
          </cell>
          <cell r="BZ1056">
            <v>26</v>
          </cell>
          <cell r="CA1056">
            <v>0</v>
          </cell>
          <cell r="CE1056">
            <v>0</v>
          </cell>
          <cell r="CF1056">
            <v>26</v>
          </cell>
          <cell r="CG1056" t="b">
            <v>1</v>
          </cell>
          <cell r="CH1056">
            <v>19</v>
          </cell>
          <cell r="CI1056">
            <v>0</v>
          </cell>
          <cell r="CJ1056">
            <v>0</v>
          </cell>
          <cell r="CK1056" t="str">
            <v>HTQ HỒ CHÍ MINH</v>
          </cell>
          <cell r="CM1056">
            <v>26</v>
          </cell>
          <cell r="CN1056">
            <v>0</v>
          </cell>
          <cell r="CO1056">
            <v>0</v>
          </cell>
          <cell r="CP1056">
            <v>0</v>
          </cell>
        </row>
        <row r="1057">
          <cell r="F1057" t="str">
            <v>OT</v>
          </cell>
          <cell r="AT1057">
            <v>0</v>
          </cell>
          <cell r="AV1057" t="e">
            <v>#REF!</v>
          </cell>
          <cell r="AW1057">
            <v>0</v>
          </cell>
          <cell r="CK1057" t="e">
            <v>#N/A</v>
          </cell>
        </row>
        <row r="1058">
          <cell r="B1058" t="str">
            <v>EQQ100681</v>
          </cell>
          <cell r="C1058" t="str">
            <v>HÔ LÊ THÙY LINH</v>
          </cell>
          <cell r="D1058" t="str">
            <v>Fulltime</v>
          </cell>
          <cell r="E1058" t="str">
            <v>TRƯỞNG CA</v>
          </cell>
          <cell r="F1058" t="str">
            <v>Giờ LV</v>
          </cell>
          <cell r="G1058">
            <v>8</v>
          </cell>
          <cell r="H1058" t="str">
            <v>OFF</v>
          </cell>
          <cell r="I1058">
            <v>8</v>
          </cell>
          <cell r="J1058">
            <v>8</v>
          </cell>
          <cell r="K1058">
            <v>8</v>
          </cell>
          <cell r="L1058">
            <v>8</v>
          </cell>
          <cell r="M1058" t="str">
            <v>OFF</v>
          </cell>
          <cell r="N1058" t="str">
            <v>OFF</v>
          </cell>
          <cell r="O1058" t="str">
            <v>OFF</v>
          </cell>
          <cell r="P1058" t="str">
            <v>OTH</v>
          </cell>
          <cell r="Q1058" t="str">
            <v>PA</v>
          </cell>
          <cell r="R1058">
            <v>8</v>
          </cell>
          <cell r="S1058" t="str">
            <v>PA</v>
          </cell>
          <cell r="T1058">
            <v>8</v>
          </cell>
          <cell r="U1058">
            <v>8</v>
          </cell>
          <cell r="V1058">
            <v>8</v>
          </cell>
          <cell r="W1058">
            <v>8</v>
          </cell>
          <cell r="X1058">
            <v>8</v>
          </cell>
          <cell r="Y1058">
            <v>8</v>
          </cell>
          <cell r="Z1058">
            <v>8</v>
          </cell>
          <cell r="AA1058">
            <v>8</v>
          </cell>
          <cell r="AB1058">
            <v>8</v>
          </cell>
          <cell r="AC1058">
            <v>8</v>
          </cell>
          <cell r="AD1058" t="str">
            <v>PA</v>
          </cell>
          <cell r="AE1058">
            <v>8</v>
          </cell>
          <cell r="AF1058">
            <v>8</v>
          </cell>
          <cell r="AG1058">
            <v>8</v>
          </cell>
          <cell r="AH1058">
            <v>8</v>
          </cell>
          <cell r="AI1058">
            <v>8</v>
          </cell>
          <cell r="AJ1058">
            <v>8</v>
          </cell>
          <cell r="AK1058">
            <v>22</v>
          </cell>
          <cell r="AL1058">
            <v>0</v>
          </cell>
          <cell r="AM1058">
            <v>4</v>
          </cell>
          <cell r="AN1058">
            <v>0</v>
          </cell>
          <cell r="AO1058">
            <v>3</v>
          </cell>
          <cell r="AP1058">
            <v>0</v>
          </cell>
          <cell r="AQ1058">
            <v>0</v>
          </cell>
          <cell r="AR1058">
            <v>0</v>
          </cell>
          <cell r="AS1058">
            <v>0</v>
          </cell>
          <cell r="AT1058">
            <v>1</v>
          </cell>
          <cell r="AU1058">
            <v>26</v>
          </cell>
          <cell r="AV1058" t="e">
            <v>#REF!</v>
          </cell>
          <cell r="AW1058">
            <v>0</v>
          </cell>
          <cell r="BZ1058">
            <v>23</v>
          </cell>
          <cell r="CA1058">
            <v>3</v>
          </cell>
          <cell r="CE1058">
            <v>0</v>
          </cell>
          <cell r="CF1058">
            <v>26</v>
          </cell>
          <cell r="CG1058" t="b">
            <v>1</v>
          </cell>
          <cell r="CH1058">
            <v>22</v>
          </cell>
          <cell r="CI1058">
            <v>0</v>
          </cell>
          <cell r="CJ1058">
            <v>0</v>
          </cell>
          <cell r="CK1058" t="str">
            <v>HTQ HỒ CHÍ MINH</v>
          </cell>
          <cell r="CM1058">
            <v>23</v>
          </cell>
          <cell r="CN1058">
            <v>3</v>
          </cell>
          <cell r="CO1058">
            <v>0</v>
          </cell>
          <cell r="CP1058">
            <v>0</v>
          </cell>
        </row>
        <row r="1059">
          <cell r="F1059" t="str">
            <v>OT</v>
          </cell>
          <cell r="AT1059">
            <v>0</v>
          </cell>
          <cell r="AV1059" t="e">
            <v>#REF!</v>
          </cell>
          <cell r="AW1059">
            <v>0</v>
          </cell>
          <cell r="CK1059" t="e">
            <v>#N/A</v>
          </cell>
        </row>
        <row r="1060">
          <cell r="B1060" t="str">
            <v>EQQ102452</v>
          </cell>
          <cell r="C1060" t="str">
            <v>TRẦN THỊ KIM TRANG</v>
          </cell>
          <cell r="D1060" t="str">
            <v>Fulltime</v>
          </cell>
          <cell r="E1060" t="str">
            <v>NHÂN VIÊN BẾP</v>
          </cell>
          <cell r="F1060" t="str">
            <v>Giờ LV</v>
          </cell>
          <cell r="G1060" t="str">
            <v>OFF</v>
          </cell>
          <cell r="H1060">
            <v>8</v>
          </cell>
          <cell r="I1060">
            <v>8</v>
          </cell>
          <cell r="J1060">
            <v>8</v>
          </cell>
          <cell r="K1060">
            <v>8</v>
          </cell>
          <cell r="L1060" t="str">
            <v>OFF</v>
          </cell>
          <cell r="M1060" t="str">
            <v>OFF</v>
          </cell>
          <cell r="N1060">
            <v>8</v>
          </cell>
          <cell r="O1060">
            <v>8</v>
          </cell>
          <cell r="P1060">
            <v>8</v>
          </cell>
          <cell r="Q1060">
            <v>8</v>
          </cell>
          <cell r="R1060" t="str">
            <v>OFF</v>
          </cell>
          <cell r="S1060">
            <v>8</v>
          </cell>
          <cell r="T1060">
            <v>8</v>
          </cell>
          <cell r="U1060">
            <v>8</v>
          </cell>
          <cell r="V1060">
            <v>8</v>
          </cell>
          <cell r="W1060">
            <v>8</v>
          </cell>
          <cell r="X1060">
            <v>8</v>
          </cell>
          <cell r="Y1060">
            <v>8</v>
          </cell>
          <cell r="Z1060">
            <v>8</v>
          </cell>
          <cell r="AA1060">
            <v>8</v>
          </cell>
          <cell r="AB1060">
            <v>8</v>
          </cell>
          <cell r="AC1060">
            <v>8</v>
          </cell>
          <cell r="AD1060">
            <v>8</v>
          </cell>
          <cell r="AE1060">
            <v>8</v>
          </cell>
          <cell r="AF1060">
            <v>8</v>
          </cell>
          <cell r="AG1060">
            <v>8</v>
          </cell>
          <cell r="AH1060">
            <v>8</v>
          </cell>
          <cell r="AI1060">
            <v>8</v>
          </cell>
          <cell r="AJ1060">
            <v>8</v>
          </cell>
          <cell r="AK1060">
            <v>26</v>
          </cell>
          <cell r="AL1060">
            <v>0</v>
          </cell>
          <cell r="AM1060">
            <v>4</v>
          </cell>
          <cell r="AN1060">
            <v>0</v>
          </cell>
          <cell r="AO1060">
            <v>0</v>
          </cell>
          <cell r="AP1060">
            <v>0</v>
          </cell>
          <cell r="AQ1060">
            <v>0</v>
          </cell>
          <cell r="AR1060">
            <v>0</v>
          </cell>
          <cell r="AS1060">
            <v>0</v>
          </cell>
          <cell r="AT1060">
            <v>0</v>
          </cell>
          <cell r="AU1060">
            <v>26</v>
          </cell>
          <cell r="AV1060" t="e">
            <v>#REF!</v>
          </cell>
          <cell r="AW1060">
            <v>0</v>
          </cell>
          <cell r="BZ1060">
            <v>26</v>
          </cell>
          <cell r="CA1060">
            <v>0</v>
          </cell>
          <cell r="CE1060">
            <v>0</v>
          </cell>
          <cell r="CF1060">
            <v>26</v>
          </cell>
          <cell r="CG1060" t="b">
            <v>1</v>
          </cell>
          <cell r="CH1060">
            <v>26</v>
          </cell>
          <cell r="CI1060">
            <v>0</v>
          </cell>
          <cell r="CJ1060">
            <v>0</v>
          </cell>
          <cell r="CK1060" t="str">
            <v>HTQ HỒ CHÍ MINH</v>
          </cell>
          <cell r="CM1060">
            <v>26</v>
          </cell>
          <cell r="CN1060">
            <v>0</v>
          </cell>
          <cell r="CO1060">
            <v>0</v>
          </cell>
          <cell r="CP1060">
            <v>0</v>
          </cell>
        </row>
        <row r="1061">
          <cell r="F1061" t="str">
            <v>OT</v>
          </cell>
          <cell r="AT1061">
            <v>0</v>
          </cell>
          <cell r="AV1061" t="e">
            <v>#REF!</v>
          </cell>
          <cell r="AW1061">
            <v>0</v>
          </cell>
          <cell r="CK1061" t="e">
            <v>#N/A</v>
          </cell>
        </row>
        <row r="1062">
          <cell r="B1062" t="str">
            <v>EQQ102456</v>
          </cell>
          <cell r="C1062" t="str">
            <v>BÙI THỊ TRÚC LY</v>
          </cell>
          <cell r="D1062" t="str">
            <v>Partime</v>
          </cell>
          <cell r="E1062" t="str">
            <v>NHÂN VIÊN PHỤC VỤ</v>
          </cell>
          <cell r="F1062" t="str">
            <v>Giờ LV</v>
          </cell>
          <cell r="G1062" t="str">
            <v>OFF</v>
          </cell>
          <cell r="H1062">
            <v>8</v>
          </cell>
          <cell r="I1062">
            <v>8</v>
          </cell>
          <cell r="J1062">
            <v>8</v>
          </cell>
          <cell r="K1062">
            <v>8</v>
          </cell>
          <cell r="L1062">
            <v>8</v>
          </cell>
          <cell r="M1062">
            <v>8</v>
          </cell>
          <cell r="N1062">
            <v>8</v>
          </cell>
          <cell r="O1062">
            <v>8</v>
          </cell>
          <cell r="P1062" t="str">
            <v>OFF</v>
          </cell>
          <cell r="Q1062">
            <v>8</v>
          </cell>
          <cell r="R1062">
            <v>8</v>
          </cell>
          <cell r="S1062">
            <v>8</v>
          </cell>
          <cell r="T1062">
            <v>8</v>
          </cell>
          <cell r="U1062">
            <v>8</v>
          </cell>
          <cell r="V1062" t="str">
            <v>OFF</v>
          </cell>
          <cell r="W1062">
            <v>8</v>
          </cell>
          <cell r="X1062">
            <v>8</v>
          </cell>
          <cell r="Y1062">
            <v>8</v>
          </cell>
          <cell r="Z1062">
            <v>8</v>
          </cell>
          <cell r="AA1062">
            <v>8</v>
          </cell>
          <cell r="AB1062">
            <v>8</v>
          </cell>
          <cell r="AC1062" t="str">
            <v>OFF</v>
          </cell>
          <cell r="AD1062">
            <v>8</v>
          </cell>
          <cell r="AE1062">
            <v>8</v>
          </cell>
          <cell r="AF1062">
            <v>8</v>
          </cell>
          <cell r="AG1062">
            <v>8</v>
          </cell>
          <cell r="AH1062">
            <v>8</v>
          </cell>
          <cell r="AI1062">
            <v>8</v>
          </cell>
          <cell r="AJ1062">
            <v>8</v>
          </cell>
          <cell r="AK1062">
            <v>26</v>
          </cell>
          <cell r="AL1062">
            <v>0</v>
          </cell>
          <cell r="AM1062">
            <v>4</v>
          </cell>
          <cell r="AN1062">
            <v>0</v>
          </cell>
          <cell r="AO1062">
            <v>0</v>
          </cell>
          <cell r="AP1062">
            <v>0</v>
          </cell>
          <cell r="AQ1062">
            <v>0</v>
          </cell>
          <cell r="AR1062">
            <v>0</v>
          </cell>
          <cell r="AS1062">
            <v>0</v>
          </cell>
          <cell r="AT1062">
            <v>0</v>
          </cell>
          <cell r="AU1062">
            <v>26</v>
          </cell>
          <cell r="AV1062" t="e">
            <v>#REF!</v>
          </cell>
          <cell r="AW1062">
            <v>0</v>
          </cell>
          <cell r="BZ1062">
            <v>0</v>
          </cell>
          <cell r="CA1062">
            <v>0</v>
          </cell>
          <cell r="CE1062">
            <v>0</v>
          </cell>
          <cell r="CF1062">
            <v>26</v>
          </cell>
          <cell r="CG1062" t="b">
            <v>1</v>
          </cell>
          <cell r="CH1062">
            <v>0</v>
          </cell>
          <cell r="CI1062">
            <v>208</v>
          </cell>
          <cell r="CJ1062">
            <v>0</v>
          </cell>
          <cell r="CK1062" t="str">
            <v>HTQ HỒ CHÍ MINH</v>
          </cell>
          <cell r="CM1062">
            <v>0</v>
          </cell>
          <cell r="CN1062">
            <v>0</v>
          </cell>
          <cell r="CO1062">
            <v>208</v>
          </cell>
          <cell r="CP1062">
            <v>0</v>
          </cell>
        </row>
        <row r="1063">
          <cell r="F1063" t="str">
            <v>OT</v>
          </cell>
          <cell r="AT1063">
            <v>0</v>
          </cell>
          <cell r="AV1063" t="e">
            <v>#REF!</v>
          </cell>
          <cell r="AW1063">
            <v>0</v>
          </cell>
          <cell r="CK1063" t="e">
            <v>#N/A</v>
          </cell>
        </row>
        <row r="1064">
          <cell r="B1064" t="str">
            <v>EQQ102457</v>
          </cell>
          <cell r="C1064" t="str">
            <v>BÙI HUỲNH VÂN ANH</v>
          </cell>
          <cell r="D1064" t="str">
            <v>Partime</v>
          </cell>
          <cell r="E1064" t="str">
            <v>NHÂN VIÊN PHỤC VỤ</v>
          </cell>
          <cell r="F1064" t="str">
            <v>Giờ LV</v>
          </cell>
          <cell r="G1064">
            <v>8</v>
          </cell>
          <cell r="H1064">
            <v>8</v>
          </cell>
          <cell r="I1064">
            <v>8</v>
          </cell>
          <cell r="J1064">
            <v>8</v>
          </cell>
          <cell r="K1064">
            <v>8</v>
          </cell>
          <cell r="L1064">
            <v>8</v>
          </cell>
          <cell r="M1064">
            <v>8</v>
          </cell>
          <cell r="N1064" t="str">
            <v>OFF</v>
          </cell>
          <cell r="O1064">
            <v>8</v>
          </cell>
          <cell r="P1064">
            <v>8</v>
          </cell>
          <cell r="Q1064">
            <v>8</v>
          </cell>
          <cell r="R1064">
            <v>8</v>
          </cell>
          <cell r="S1064">
            <v>8</v>
          </cell>
          <cell r="T1064">
            <v>8</v>
          </cell>
          <cell r="U1064" t="str">
            <v>OFF</v>
          </cell>
          <cell r="V1064">
            <v>8</v>
          </cell>
          <cell r="W1064">
            <v>8</v>
          </cell>
          <cell r="X1064">
            <v>8</v>
          </cell>
          <cell r="Y1064">
            <v>8</v>
          </cell>
          <cell r="Z1064">
            <v>6</v>
          </cell>
          <cell r="AA1064">
            <v>6</v>
          </cell>
          <cell r="AB1064" t="str">
            <v>OFF</v>
          </cell>
          <cell r="AC1064">
            <v>8</v>
          </cell>
          <cell r="AD1064">
            <v>8</v>
          </cell>
          <cell r="AE1064">
            <v>8</v>
          </cell>
          <cell r="AF1064">
            <v>11</v>
          </cell>
          <cell r="AG1064" t="str">
            <v>OFF</v>
          </cell>
          <cell r="AH1064">
            <v>8</v>
          </cell>
          <cell r="AI1064">
            <v>8</v>
          </cell>
          <cell r="AJ1064">
            <v>8</v>
          </cell>
          <cell r="AK1064">
            <v>25.875</v>
          </cell>
          <cell r="AL1064">
            <v>0</v>
          </cell>
          <cell r="AM1064">
            <v>4</v>
          </cell>
          <cell r="AN1064">
            <v>0</v>
          </cell>
          <cell r="AO1064">
            <v>0</v>
          </cell>
          <cell r="AP1064">
            <v>0</v>
          </cell>
          <cell r="AQ1064">
            <v>0</v>
          </cell>
          <cell r="AR1064">
            <v>0</v>
          </cell>
          <cell r="AS1064">
            <v>0</v>
          </cell>
          <cell r="AT1064">
            <v>0</v>
          </cell>
          <cell r="AU1064">
            <v>25.875</v>
          </cell>
          <cell r="AV1064" t="e">
            <v>#REF!</v>
          </cell>
          <cell r="AW1064">
            <v>0</v>
          </cell>
          <cell r="BZ1064">
            <v>0</v>
          </cell>
          <cell r="CA1064">
            <v>0</v>
          </cell>
          <cell r="CE1064">
            <v>0</v>
          </cell>
          <cell r="CF1064">
            <v>25.875</v>
          </cell>
          <cell r="CG1064" t="b">
            <v>1</v>
          </cell>
          <cell r="CH1064">
            <v>0</v>
          </cell>
          <cell r="CI1064">
            <v>207</v>
          </cell>
          <cell r="CJ1064">
            <v>0</v>
          </cell>
          <cell r="CK1064" t="str">
            <v>HTQ HỒ CHÍ MINH</v>
          </cell>
          <cell r="CM1064">
            <v>0</v>
          </cell>
          <cell r="CN1064">
            <v>0</v>
          </cell>
          <cell r="CO1064">
            <v>207</v>
          </cell>
          <cell r="CP1064">
            <v>0</v>
          </cell>
        </row>
        <row r="1065">
          <cell r="F1065" t="str">
            <v>OT</v>
          </cell>
          <cell r="AT1065">
            <v>0</v>
          </cell>
          <cell r="AV1065" t="e">
            <v>#REF!</v>
          </cell>
          <cell r="AW1065">
            <v>0</v>
          </cell>
          <cell r="CK1065" t="e">
            <v>#N/A</v>
          </cell>
        </row>
        <row r="1066">
          <cell r="B1066" t="str">
            <v>EQQ102458</v>
          </cell>
          <cell r="C1066" t="str">
            <v>ĐỖ THỊ THU NGÂN</v>
          </cell>
          <cell r="D1066" t="str">
            <v>Fulltime</v>
          </cell>
          <cell r="E1066" t="str">
            <v>NHÂN VIÊN LỄ TÂN</v>
          </cell>
          <cell r="F1066" t="str">
            <v>Giờ LV</v>
          </cell>
          <cell r="G1066">
            <v>8</v>
          </cell>
          <cell r="H1066">
            <v>8</v>
          </cell>
          <cell r="I1066">
            <v>8</v>
          </cell>
          <cell r="J1066">
            <v>8</v>
          </cell>
          <cell r="K1066" t="str">
            <v>OFF</v>
          </cell>
          <cell r="L1066">
            <v>8</v>
          </cell>
          <cell r="M1066">
            <v>8</v>
          </cell>
          <cell r="N1066">
            <v>8</v>
          </cell>
          <cell r="O1066">
            <v>8</v>
          </cell>
          <cell r="P1066">
            <v>8</v>
          </cell>
          <cell r="Q1066">
            <v>8</v>
          </cell>
          <cell r="R1066">
            <v>8</v>
          </cell>
          <cell r="S1066" t="str">
            <v>OFF</v>
          </cell>
          <cell r="T1066" t="str">
            <v>OFF</v>
          </cell>
          <cell r="U1066">
            <v>8</v>
          </cell>
          <cell r="V1066">
            <v>8</v>
          </cell>
          <cell r="W1066">
            <v>8</v>
          </cell>
          <cell r="X1066">
            <v>6</v>
          </cell>
          <cell r="Y1066">
            <v>8</v>
          </cell>
          <cell r="Z1066">
            <v>8</v>
          </cell>
          <cell r="AA1066">
            <v>8</v>
          </cell>
          <cell r="AB1066">
            <v>8</v>
          </cell>
          <cell r="AC1066">
            <v>8</v>
          </cell>
          <cell r="AD1066">
            <v>8</v>
          </cell>
          <cell r="AE1066">
            <v>8</v>
          </cell>
          <cell r="AF1066" t="str">
            <v>OFF</v>
          </cell>
          <cell r="AG1066">
            <v>8</v>
          </cell>
          <cell r="AH1066">
            <v>8</v>
          </cell>
          <cell r="AI1066">
            <v>8</v>
          </cell>
          <cell r="AJ1066">
            <v>8</v>
          </cell>
          <cell r="AK1066">
            <v>25.75</v>
          </cell>
          <cell r="AL1066">
            <v>0</v>
          </cell>
          <cell r="AM1066">
            <v>4</v>
          </cell>
          <cell r="AN1066">
            <v>0</v>
          </cell>
          <cell r="AO1066">
            <v>0</v>
          </cell>
          <cell r="AP1066">
            <v>0</v>
          </cell>
          <cell r="AQ1066">
            <v>0</v>
          </cell>
          <cell r="AR1066">
            <v>0</v>
          </cell>
          <cell r="AS1066">
            <v>0</v>
          </cell>
          <cell r="AT1066">
            <v>0</v>
          </cell>
          <cell r="AU1066">
            <v>25.75</v>
          </cell>
          <cell r="AV1066" t="e">
            <v>#REF!</v>
          </cell>
          <cell r="AW1066">
            <v>0</v>
          </cell>
          <cell r="BZ1066">
            <v>25.75</v>
          </cell>
          <cell r="CA1066">
            <v>0</v>
          </cell>
          <cell r="CE1066">
            <v>0</v>
          </cell>
          <cell r="CF1066">
            <v>25.75</v>
          </cell>
          <cell r="CG1066" t="b">
            <v>1</v>
          </cell>
          <cell r="CH1066">
            <v>25.75</v>
          </cell>
          <cell r="CI1066">
            <v>0</v>
          </cell>
          <cell r="CJ1066">
            <v>0</v>
          </cell>
          <cell r="CK1066" t="str">
            <v>HTQ HỒ CHÍ MINH</v>
          </cell>
          <cell r="CM1066">
            <v>25.75</v>
          </cell>
          <cell r="CN1066">
            <v>0</v>
          </cell>
          <cell r="CO1066">
            <v>0</v>
          </cell>
          <cell r="CP1066">
            <v>0</v>
          </cell>
        </row>
        <row r="1067">
          <cell r="F1067" t="str">
            <v>OT</v>
          </cell>
          <cell r="AT1067">
            <v>0</v>
          </cell>
          <cell r="AV1067" t="e">
            <v>#REF!</v>
          </cell>
          <cell r="AW1067">
            <v>0</v>
          </cell>
          <cell r="CK1067" t="e">
            <v>#N/A</v>
          </cell>
        </row>
        <row r="1068">
          <cell r="B1068" t="str">
            <v>EQQ102460</v>
          </cell>
          <cell r="C1068" t="str">
            <v>NGUYỄN THỊ MỸ QUÝ</v>
          </cell>
          <cell r="D1068" t="str">
            <v>Partime</v>
          </cell>
          <cell r="E1068" t="str">
            <v>NHÂN VIÊN PHỤC VỤ</v>
          </cell>
          <cell r="F1068" t="str">
            <v>Giờ LV</v>
          </cell>
          <cell r="G1068">
            <v>8</v>
          </cell>
          <cell r="H1068" t="str">
            <v>OFF</v>
          </cell>
          <cell r="I1068">
            <v>8</v>
          </cell>
          <cell r="J1068">
            <v>8</v>
          </cell>
          <cell r="K1068">
            <v>8</v>
          </cell>
          <cell r="L1068">
            <v>8</v>
          </cell>
          <cell r="M1068">
            <v>8</v>
          </cell>
          <cell r="N1068">
            <v>8</v>
          </cell>
          <cell r="O1068">
            <v>6</v>
          </cell>
          <cell r="P1068">
            <v>8</v>
          </cell>
          <cell r="Q1068">
            <v>8</v>
          </cell>
          <cell r="R1068" t="str">
            <v>OFF</v>
          </cell>
          <cell r="S1068" t="str">
            <v>OFF</v>
          </cell>
          <cell r="T1068">
            <v>8</v>
          </cell>
          <cell r="U1068">
            <v>8</v>
          </cell>
          <cell r="V1068">
            <v>8</v>
          </cell>
          <cell r="W1068">
            <v>8</v>
          </cell>
          <cell r="X1068">
            <v>8</v>
          </cell>
          <cell r="Y1068">
            <v>8</v>
          </cell>
          <cell r="Z1068">
            <v>8</v>
          </cell>
          <cell r="AA1068">
            <v>6</v>
          </cell>
          <cell r="AB1068">
            <v>8</v>
          </cell>
          <cell r="AC1068">
            <v>8</v>
          </cell>
          <cell r="AD1068">
            <v>8</v>
          </cell>
          <cell r="AE1068" t="str">
            <v>OFF</v>
          </cell>
          <cell r="AF1068">
            <v>8</v>
          </cell>
          <cell r="AG1068">
            <v>8</v>
          </cell>
          <cell r="AH1068" t="str">
            <v>OFF</v>
          </cell>
          <cell r="AI1068">
            <v>8</v>
          </cell>
          <cell r="AJ1068">
            <v>8</v>
          </cell>
          <cell r="AK1068">
            <v>24.5</v>
          </cell>
          <cell r="AL1068">
            <v>0</v>
          </cell>
          <cell r="AM1068">
            <v>5</v>
          </cell>
          <cell r="AN1068">
            <v>0</v>
          </cell>
          <cell r="AO1068">
            <v>0</v>
          </cell>
          <cell r="AP1068">
            <v>0</v>
          </cell>
          <cell r="AQ1068">
            <v>0</v>
          </cell>
          <cell r="AR1068">
            <v>0</v>
          </cell>
          <cell r="AS1068">
            <v>0</v>
          </cell>
          <cell r="AT1068">
            <v>0</v>
          </cell>
          <cell r="AU1068">
            <v>24.5</v>
          </cell>
          <cell r="AV1068" t="e">
            <v>#REF!</v>
          </cell>
          <cell r="AW1068">
            <v>0</v>
          </cell>
          <cell r="BZ1068">
            <v>0</v>
          </cell>
          <cell r="CA1068">
            <v>0</v>
          </cell>
          <cell r="CE1068">
            <v>0</v>
          </cell>
          <cell r="CF1068">
            <v>24.5</v>
          </cell>
          <cell r="CG1068" t="b">
            <v>1</v>
          </cell>
          <cell r="CH1068">
            <v>0</v>
          </cell>
          <cell r="CI1068">
            <v>196</v>
          </cell>
          <cell r="CJ1068">
            <v>0</v>
          </cell>
          <cell r="CK1068" t="str">
            <v>HTQ HỒ CHÍ MINH</v>
          </cell>
          <cell r="CM1068">
            <v>0</v>
          </cell>
          <cell r="CN1068">
            <v>0</v>
          </cell>
          <cell r="CO1068">
            <v>196</v>
          </cell>
          <cell r="CP1068">
            <v>0</v>
          </cell>
        </row>
        <row r="1069">
          <cell r="F1069" t="str">
            <v>OT</v>
          </cell>
          <cell r="AT1069">
            <v>0</v>
          </cell>
          <cell r="AV1069" t="e">
            <v>#REF!</v>
          </cell>
          <cell r="AW1069">
            <v>0</v>
          </cell>
          <cell r="CK1069" t="e">
            <v>#N/A</v>
          </cell>
        </row>
        <row r="1070">
          <cell r="B1070" t="str">
            <v>EQQ102479</v>
          </cell>
          <cell r="C1070" t="str">
            <v>ĐỖ NGUYỄN HỮU TRÍ HIẾU</v>
          </cell>
          <cell r="D1070" t="str">
            <v>Partime</v>
          </cell>
          <cell r="E1070" t="str">
            <v>NHÂN VIÊN PHỤC VỤ</v>
          </cell>
          <cell r="F1070" t="str">
            <v>Giờ LV</v>
          </cell>
          <cell r="G1070">
            <v>8</v>
          </cell>
          <cell r="H1070">
            <v>8</v>
          </cell>
          <cell r="I1070">
            <v>6</v>
          </cell>
          <cell r="J1070">
            <v>6</v>
          </cell>
          <cell r="K1070">
            <v>12</v>
          </cell>
          <cell r="L1070">
            <v>8</v>
          </cell>
          <cell r="M1070" t="str">
            <v>OFF</v>
          </cell>
          <cell r="N1070">
            <v>8</v>
          </cell>
          <cell r="O1070">
            <v>8</v>
          </cell>
          <cell r="P1070">
            <v>6</v>
          </cell>
          <cell r="Q1070">
            <v>6</v>
          </cell>
          <cell r="R1070">
            <v>8</v>
          </cell>
          <cell r="S1070">
            <v>8</v>
          </cell>
          <cell r="T1070">
            <v>8</v>
          </cell>
          <cell r="U1070">
            <v>8</v>
          </cell>
          <cell r="V1070">
            <v>8</v>
          </cell>
          <cell r="W1070">
            <v>8</v>
          </cell>
          <cell r="X1070">
            <v>8</v>
          </cell>
          <cell r="Y1070">
            <v>12</v>
          </cell>
          <cell r="Z1070">
            <v>8</v>
          </cell>
          <cell r="AA1070">
            <v>6</v>
          </cell>
          <cell r="AB1070">
            <v>8</v>
          </cell>
          <cell r="AC1070">
            <v>8</v>
          </cell>
          <cell r="AD1070">
            <v>8</v>
          </cell>
          <cell r="AE1070" t="str">
            <v>OFF</v>
          </cell>
          <cell r="AF1070" t="str">
            <v>OFF</v>
          </cell>
          <cell r="AG1070">
            <v>8</v>
          </cell>
          <cell r="AH1070">
            <v>8</v>
          </cell>
          <cell r="AI1070">
            <v>8</v>
          </cell>
          <cell r="AJ1070">
            <v>8</v>
          </cell>
          <cell r="AK1070">
            <v>26.75</v>
          </cell>
          <cell r="AL1070">
            <v>0</v>
          </cell>
          <cell r="AM1070">
            <v>3</v>
          </cell>
          <cell r="AN1070">
            <v>0</v>
          </cell>
          <cell r="AO1070">
            <v>0</v>
          </cell>
          <cell r="AP1070">
            <v>0</v>
          </cell>
          <cell r="AQ1070">
            <v>0</v>
          </cell>
          <cell r="AR1070">
            <v>0</v>
          </cell>
          <cell r="AS1070">
            <v>0</v>
          </cell>
          <cell r="AT1070">
            <v>0</v>
          </cell>
          <cell r="AU1070">
            <v>26.75</v>
          </cell>
          <cell r="AV1070" t="e">
            <v>#REF!</v>
          </cell>
          <cell r="AW1070">
            <v>0</v>
          </cell>
          <cell r="BZ1070">
            <v>0</v>
          </cell>
          <cell r="CA1070">
            <v>0</v>
          </cell>
          <cell r="CE1070">
            <v>0</v>
          </cell>
          <cell r="CF1070">
            <v>26.75</v>
          </cell>
          <cell r="CG1070" t="b">
            <v>1</v>
          </cell>
          <cell r="CH1070">
            <v>0</v>
          </cell>
          <cell r="CI1070">
            <v>214</v>
          </cell>
          <cell r="CJ1070">
            <v>0</v>
          </cell>
          <cell r="CK1070" t="str">
            <v>HTQ HỒ CHÍ MINH</v>
          </cell>
          <cell r="CM1070">
            <v>0</v>
          </cell>
          <cell r="CN1070">
            <v>0</v>
          </cell>
          <cell r="CO1070">
            <v>214</v>
          </cell>
          <cell r="CP1070">
            <v>0</v>
          </cell>
        </row>
        <row r="1071">
          <cell r="F1071" t="str">
            <v>OT</v>
          </cell>
          <cell r="AT1071">
            <v>0</v>
          </cell>
          <cell r="AV1071" t="e">
            <v>#REF!</v>
          </cell>
          <cell r="AW1071">
            <v>0</v>
          </cell>
          <cell r="CK1071" t="e">
            <v>#N/A</v>
          </cell>
        </row>
        <row r="1072">
          <cell r="B1072" t="str">
            <v>EQQ102480</v>
          </cell>
          <cell r="C1072" t="str">
            <v>HUỲNH PHƯỚC VINH</v>
          </cell>
          <cell r="D1072" t="str">
            <v>Partime</v>
          </cell>
          <cell r="E1072" t="str">
            <v>NHÂN VIÊN PHA CHẾ</v>
          </cell>
          <cell r="F1072" t="str">
            <v>Giờ LV</v>
          </cell>
          <cell r="G1072">
            <v>8</v>
          </cell>
          <cell r="H1072">
            <v>8</v>
          </cell>
          <cell r="I1072">
            <v>8</v>
          </cell>
          <cell r="J1072">
            <v>6</v>
          </cell>
          <cell r="K1072">
            <v>8</v>
          </cell>
          <cell r="L1072">
            <v>8</v>
          </cell>
          <cell r="M1072">
            <v>8</v>
          </cell>
          <cell r="N1072">
            <v>8</v>
          </cell>
          <cell r="O1072">
            <v>8</v>
          </cell>
          <cell r="P1072">
            <v>8</v>
          </cell>
          <cell r="Q1072">
            <v>8</v>
          </cell>
          <cell r="R1072">
            <v>9</v>
          </cell>
          <cell r="S1072">
            <v>9</v>
          </cell>
          <cell r="T1072">
            <v>9</v>
          </cell>
          <cell r="U1072">
            <v>9</v>
          </cell>
          <cell r="V1072">
            <v>9</v>
          </cell>
          <cell r="W1072">
            <v>9</v>
          </cell>
          <cell r="X1072">
            <v>9</v>
          </cell>
          <cell r="Y1072">
            <v>8</v>
          </cell>
          <cell r="Z1072">
            <v>12</v>
          </cell>
          <cell r="AA1072">
            <v>8</v>
          </cell>
          <cell r="AB1072">
            <v>8</v>
          </cell>
          <cell r="AC1072">
            <v>8</v>
          </cell>
          <cell r="AD1072">
            <v>8</v>
          </cell>
          <cell r="AE1072">
            <v>8</v>
          </cell>
          <cell r="AF1072">
            <v>7</v>
          </cell>
          <cell r="AG1072">
            <v>4</v>
          </cell>
          <cell r="AH1072" t="str">
            <v>OFF</v>
          </cell>
          <cell r="AI1072">
            <v>8</v>
          </cell>
          <cell r="AJ1072" t="str">
            <v>OFF</v>
          </cell>
          <cell r="AK1072">
            <v>28.5</v>
          </cell>
          <cell r="AL1072">
            <v>0</v>
          </cell>
          <cell r="AM1072">
            <v>2</v>
          </cell>
          <cell r="AN1072">
            <v>0</v>
          </cell>
          <cell r="AO1072">
            <v>0</v>
          </cell>
          <cell r="AP1072">
            <v>0</v>
          </cell>
          <cell r="AQ1072">
            <v>0</v>
          </cell>
          <cell r="AR1072">
            <v>0</v>
          </cell>
          <cell r="AS1072">
            <v>0</v>
          </cell>
          <cell r="AT1072">
            <v>0</v>
          </cell>
          <cell r="AU1072">
            <v>28.5</v>
          </cell>
          <cell r="AV1072" t="e">
            <v>#REF!</v>
          </cell>
          <cell r="AW1072">
            <v>0</v>
          </cell>
          <cell r="BZ1072">
            <v>0</v>
          </cell>
          <cell r="CA1072">
            <v>0</v>
          </cell>
          <cell r="CE1072">
            <v>0</v>
          </cell>
          <cell r="CF1072">
            <v>28.5</v>
          </cell>
          <cell r="CG1072" t="b">
            <v>1</v>
          </cell>
          <cell r="CH1072">
            <v>0</v>
          </cell>
          <cell r="CI1072">
            <v>228</v>
          </cell>
          <cell r="CJ1072">
            <v>0</v>
          </cell>
          <cell r="CK1072" t="str">
            <v>HTQ HỒ CHÍ MINH</v>
          </cell>
          <cell r="CM1072">
            <v>0</v>
          </cell>
          <cell r="CN1072">
            <v>0</v>
          </cell>
          <cell r="CO1072">
            <v>228</v>
          </cell>
          <cell r="CP1072">
            <v>0</v>
          </cell>
        </row>
        <row r="1073">
          <cell r="F1073" t="str">
            <v>OT</v>
          </cell>
          <cell r="AT1073">
            <v>0</v>
          </cell>
          <cell r="AV1073" t="e">
            <v>#REF!</v>
          </cell>
          <cell r="AW1073">
            <v>0</v>
          </cell>
          <cell r="CK1073" t="e">
            <v>#N/A</v>
          </cell>
        </row>
        <row r="1074">
          <cell r="B1074" t="str">
            <v>EQQ102481</v>
          </cell>
          <cell r="C1074" t="str">
            <v>ĐỖ XUÂN THU</v>
          </cell>
          <cell r="D1074" t="str">
            <v>Partime</v>
          </cell>
          <cell r="E1074" t="str">
            <v>NHÂN VIÊN PHA CHẾ</v>
          </cell>
          <cell r="F1074" t="str">
            <v>Giờ LV</v>
          </cell>
          <cell r="G1074" t="str">
            <v>OFF</v>
          </cell>
          <cell r="H1074">
            <v>5</v>
          </cell>
          <cell r="I1074">
            <v>6</v>
          </cell>
          <cell r="J1074">
            <v>8</v>
          </cell>
          <cell r="K1074">
            <v>8</v>
          </cell>
          <cell r="L1074" t="str">
            <v>OFF</v>
          </cell>
          <cell r="M1074">
            <v>8</v>
          </cell>
          <cell r="N1074">
            <v>8</v>
          </cell>
          <cell r="O1074">
            <v>8</v>
          </cell>
          <cell r="P1074">
            <v>8</v>
          </cell>
          <cell r="Q1074">
            <v>8</v>
          </cell>
          <cell r="R1074">
            <v>8</v>
          </cell>
          <cell r="S1074">
            <v>8</v>
          </cell>
          <cell r="T1074">
            <v>8</v>
          </cell>
          <cell r="U1074">
            <v>8</v>
          </cell>
          <cell r="V1074">
            <v>10</v>
          </cell>
          <cell r="W1074">
            <v>8</v>
          </cell>
          <cell r="X1074">
            <v>8</v>
          </cell>
          <cell r="Y1074">
            <v>8</v>
          </cell>
          <cell r="Z1074">
            <v>8</v>
          </cell>
          <cell r="AA1074">
            <v>8</v>
          </cell>
          <cell r="AB1074">
            <v>8</v>
          </cell>
          <cell r="AC1074">
            <v>8</v>
          </cell>
          <cell r="AD1074" t="str">
            <v>OFF</v>
          </cell>
          <cell r="AE1074">
            <v>7</v>
          </cell>
          <cell r="AF1074">
            <v>8</v>
          </cell>
          <cell r="AG1074">
            <v>8</v>
          </cell>
          <cell r="AH1074">
            <v>8</v>
          </cell>
          <cell r="AI1074">
            <v>8</v>
          </cell>
          <cell r="AJ1074">
            <v>8</v>
          </cell>
          <cell r="AK1074">
            <v>26.5</v>
          </cell>
          <cell r="AL1074">
            <v>0</v>
          </cell>
          <cell r="AM1074">
            <v>3</v>
          </cell>
          <cell r="AN1074">
            <v>0</v>
          </cell>
          <cell r="AO1074">
            <v>0</v>
          </cell>
          <cell r="AP1074">
            <v>0</v>
          </cell>
          <cell r="AQ1074">
            <v>0</v>
          </cell>
          <cell r="AR1074">
            <v>0</v>
          </cell>
          <cell r="AS1074">
            <v>0</v>
          </cell>
          <cell r="AT1074">
            <v>0</v>
          </cell>
          <cell r="AU1074">
            <v>26.5</v>
          </cell>
          <cell r="AV1074" t="e">
            <v>#REF!</v>
          </cell>
          <cell r="AW1074">
            <v>0</v>
          </cell>
          <cell r="BZ1074">
            <v>0</v>
          </cell>
          <cell r="CA1074">
            <v>0</v>
          </cell>
          <cell r="CE1074">
            <v>0</v>
          </cell>
          <cell r="CF1074">
            <v>26.5</v>
          </cell>
          <cell r="CG1074" t="b">
            <v>1</v>
          </cell>
          <cell r="CH1074">
            <v>0</v>
          </cell>
          <cell r="CI1074">
            <v>212</v>
          </cell>
          <cell r="CJ1074">
            <v>0</v>
          </cell>
          <cell r="CK1074" t="str">
            <v>HTQ HỒ CHÍ MINH</v>
          </cell>
          <cell r="CM1074">
            <v>0</v>
          </cell>
          <cell r="CN1074">
            <v>0</v>
          </cell>
          <cell r="CO1074">
            <v>212</v>
          </cell>
          <cell r="CP1074">
            <v>0</v>
          </cell>
        </row>
        <row r="1075">
          <cell r="F1075" t="str">
            <v>OT</v>
          </cell>
          <cell r="AT1075">
            <v>0</v>
          </cell>
          <cell r="AV1075" t="e">
            <v>#REF!</v>
          </cell>
          <cell r="AW1075">
            <v>0</v>
          </cell>
          <cell r="CK1075" t="e">
            <v>#N/A</v>
          </cell>
        </row>
        <row r="1076">
          <cell r="B1076" t="str">
            <v>EQQ102482</v>
          </cell>
          <cell r="C1076" t="str">
            <v>VÕ THANH TÚ</v>
          </cell>
          <cell r="D1076" t="str">
            <v>Partime</v>
          </cell>
          <cell r="E1076" t="str">
            <v>NHÂN VIÊN PHA CHẾ</v>
          </cell>
          <cell r="F1076" t="str">
            <v>Giờ LV</v>
          </cell>
          <cell r="G1076">
            <v>8</v>
          </cell>
          <cell r="H1076">
            <v>8</v>
          </cell>
          <cell r="I1076">
            <v>8</v>
          </cell>
          <cell r="J1076">
            <v>6</v>
          </cell>
          <cell r="K1076">
            <v>8</v>
          </cell>
          <cell r="L1076">
            <v>8</v>
          </cell>
          <cell r="M1076">
            <v>8</v>
          </cell>
          <cell r="N1076">
            <v>8</v>
          </cell>
          <cell r="O1076" t="str">
            <v>OFF</v>
          </cell>
          <cell r="P1076">
            <v>8</v>
          </cell>
          <cell r="Q1076">
            <v>14</v>
          </cell>
          <cell r="R1076">
            <v>8</v>
          </cell>
          <cell r="S1076">
            <v>8</v>
          </cell>
          <cell r="T1076">
            <v>8</v>
          </cell>
          <cell r="U1076">
            <v>8</v>
          </cell>
          <cell r="V1076">
            <v>5.5</v>
          </cell>
          <cell r="W1076">
            <v>8</v>
          </cell>
          <cell r="X1076">
            <v>8</v>
          </cell>
          <cell r="Y1076">
            <v>8</v>
          </cell>
          <cell r="Z1076">
            <v>6</v>
          </cell>
          <cell r="AA1076">
            <v>8</v>
          </cell>
          <cell r="AB1076">
            <v>8</v>
          </cell>
          <cell r="AC1076" t="str">
            <v>OFF</v>
          </cell>
          <cell r="AD1076">
            <v>8</v>
          </cell>
          <cell r="AE1076">
            <v>8</v>
          </cell>
          <cell r="AF1076">
            <v>12</v>
          </cell>
          <cell r="AG1076">
            <v>8</v>
          </cell>
          <cell r="AH1076">
            <v>8</v>
          </cell>
          <cell r="AI1076">
            <v>8</v>
          </cell>
          <cell r="AJ1076" t="str">
            <v>OFF</v>
          </cell>
          <cell r="AK1076">
            <v>27.4375</v>
          </cell>
          <cell r="AL1076">
            <v>0</v>
          </cell>
          <cell r="AM1076">
            <v>3</v>
          </cell>
          <cell r="AN1076">
            <v>0</v>
          </cell>
          <cell r="AO1076">
            <v>0</v>
          </cell>
          <cell r="AP1076">
            <v>0</v>
          </cell>
          <cell r="AQ1076">
            <v>0</v>
          </cell>
          <cell r="AR1076">
            <v>0</v>
          </cell>
          <cell r="AS1076">
            <v>0</v>
          </cell>
          <cell r="AT1076">
            <v>0</v>
          </cell>
          <cell r="AU1076">
            <v>27.4375</v>
          </cell>
          <cell r="AV1076" t="e">
            <v>#REF!</v>
          </cell>
          <cell r="AW1076">
            <v>0</v>
          </cell>
          <cell r="BZ1076">
            <v>0</v>
          </cell>
          <cell r="CA1076">
            <v>0</v>
          </cell>
          <cell r="CE1076">
            <v>0</v>
          </cell>
          <cell r="CF1076">
            <v>27.4375</v>
          </cell>
          <cell r="CG1076" t="b">
            <v>1</v>
          </cell>
          <cell r="CH1076">
            <v>0</v>
          </cell>
          <cell r="CI1076">
            <v>219.5</v>
          </cell>
          <cell r="CJ1076">
            <v>0</v>
          </cell>
          <cell r="CK1076" t="str">
            <v>HTQ HỒ CHÍ MINH</v>
          </cell>
          <cell r="CM1076">
            <v>0</v>
          </cell>
          <cell r="CN1076">
            <v>0</v>
          </cell>
          <cell r="CO1076">
            <v>219.5</v>
          </cell>
          <cell r="CP1076">
            <v>0</v>
          </cell>
        </row>
        <row r="1077">
          <cell r="F1077" t="str">
            <v>OT</v>
          </cell>
          <cell r="AT1077">
            <v>0</v>
          </cell>
          <cell r="AV1077" t="e">
            <v>#REF!</v>
          </cell>
          <cell r="AW1077">
            <v>0</v>
          </cell>
          <cell r="CK1077" t="e">
            <v>#N/A</v>
          </cell>
        </row>
        <row r="1078">
          <cell r="B1078" t="str">
            <v>EQQ102733</v>
          </cell>
          <cell r="C1078" t="str">
            <v>NGUYỄN THỊ KIỀU LOAN</v>
          </cell>
          <cell r="D1078" t="str">
            <v>Partime</v>
          </cell>
          <cell r="E1078" t="str">
            <v>NHÂN VIÊN PHỤC VỤ</v>
          </cell>
          <cell r="F1078" t="str">
            <v>Giờ LV</v>
          </cell>
          <cell r="G1078">
            <v>8</v>
          </cell>
          <cell r="H1078">
            <v>8</v>
          </cell>
          <cell r="I1078">
            <v>4</v>
          </cell>
          <cell r="J1078" t="str">
            <v>OFF</v>
          </cell>
          <cell r="K1078" t="str">
            <v>OFF</v>
          </cell>
          <cell r="L1078">
            <v>8</v>
          </cell>
          <cell r="M1078" t="str">
            <v>OFF</v>
          </cell>
          <cell r="N1078">
            <v>8</v>
          </cell>
          <cell r="O1078">
            <v>4</v>
          </cell>
          <cell r="P1078">
            <v>8</v>
          </cell>
          <cell r="Q1078">
            <v>8</v>
          </cell>
          <cell r="R1078">
            <v>4</v>
          </cell>
          <cell r="S1078">
            <v>5</v>
          </cell>
          <cell r="T1078">
            <v>8</v>
          </cell>
          <cell r="U1078">
            <v>5</v>
          </cell>
          <cell r="V1078">
            <v>5</v>
          </cell>
          <cell r="W1078" t="str">
            <v>OFF</v>
          </cell>
          <cell r="X1078">
            <v>8</v>
          </cell>
          <cell r="Y1078">
            <v>8</v>
          </cell>
          <cell r="Z1078">
            <v>8</v>
          </cell>
          <cell r="AA1078" t="str">
            <v>OFF</v>
          </cell>
          <cell r="AB1078">
            <v>8</v>
          </cell>
          <cell r="AC1078">
            <v>7</v>
          </cell>
          <cell r="AD1078">
            <v>5</v>
          </cell>
          <cell r="AE1078">
            <v>5</v>
          </cell>
          <cell r="AF1078">
            <v>5</v>
          </cell>
          <cell r="AG1078">
            <v>7</v>
          </cell>
          <cell r="AH1078">
            <v>7</v>
          </cell>
          <cell r="AI1078">
            <v>7</v>
          </cell>
          <cell r="AJ1078">
            <v>7</v>
          </cell>
          <cell r="AK1078">
            <v>20.625</v>
          </cell>
          <cell r="AL1078">
            <v>0</v>
          </cell>
          <cell r="AM1078">
            <v>5</v>
          </cell>
          <cell r="AN1078">
            <v>0</v>
          </cell>
          <cell r="AO1078">
            <v>0</v>
          </cell>
          <cell r="AP1078">
            <v>0</v>
          </cell>
          <cell r="AQ1078">
            <v>0</v>
          </cell>
          <cell r="AR1078">
            <v>0</v>
          </cell>
          <cell r="AS1078">
            <v>0</v>
          </cell>
          <cell r="AT1078">
            <v>0</v>
          </cell>
          <cell r="AU1078">
            <v>20.625</v>
          </cell>
          <cell r="AV1078" t="e">
            <v>#REF!</v>
          </cell>
          <cell r="AW1078">
            <v>0</v>
          </cell>
          <cell r="BZ1078">
            <v>0</v>
          </cell>
          <cell r="CA1078">
            <v>0</v>
          </cell>
          <cell r="CE1078">
            <v>0</v>
          </cell>
          <cell r="CF1078">
            <v>20.625</v>
          </cell>
          <cell r="CG1078" t="b">
            <v>1</v>
          </cell>
          <cell r="CH1078">
            <v>0</v>
          </cell>
          <cell r="CI1078">
            <v>165</v>
          </cell>
          <cell r="CJ1078">
            <v>0</v>
          </cell>
          <cell r="CK1078" t="str">
            <v>HTQ HỒ CHÍ MINH</v>
          </cell>
          <cell r="CM1078">
            <v>0</v>
          </cell>
          <cell r="CN1078">
            <v>0</v>
          </cell>
          <cell r="CO1078">
            <v>165</v>
          </cell>
          <cell r="CP1078">
            <v>0</v>
          </cell>
        </row>
        <row r="1079">
          <cell r="F1079" t="str">
            <v>OT</v>
          </cell>
          <cell r="AT1079">
            <v>0</v>
          </cell>
          <cell r="AV1079" t="e">
            <v>#REF!</v>
          </cell>
          <cell r="AW1079">
            <v>0</v>
          </cell>
          <cell r="CK1079" t="e">
            <v>#N/A</v>
          </cell>
        </row>
        <row r="1080">
          <cell r="B1080" t="str">
            <v>EQQ102735</v>
          </cell>
          <cell r="C1080" t="str">
            <v>LÊ DUY</v>
          </cell>
          <cell r="D1080" t="str">
            <v>Partime</v>
          </cell>
          <cell r="E1080" t="str">
            <v>NHÂN VIÊN PHỤC VỤ</v>
          </cell>
          <cell r="F1080" t="str">
            <v>Giờ LV</v>
          </cell>
          <cell r="G1080">
            <v>8</v>
          </cell>
          <cell r="H1080">
            <v>8</v>
          </cell>
          <cell r="I1080" t="str">
            <v>OFF</v>
          </cell>
          <cell r="J1080">
            <v>8</v>
          </cell>
          <cell r="K1080">
            <v>5</v>
          </cell>
          <cell r="L1080">
            <v>8</v>
          </cell>
          <cell r="M1080">
            <v>8</v>
          </cell>
          <cell r="N1080" t="str">
            <v>OFF</v>
          </cell>
          <cell r="O1080">
            <v>8</v>
          </cell>
          <cell r="P1080">
            <v>8</v>
          </cell>
          <cell r="Q1080" t="str">
            <v>OFF</v>
          </cell>
          <cell r="R1080">
            <v>8</v>
          </cell>
          <cell r="S1080">
            <v>8</v>
          </cell>
          <cell r="T1080">
            <v>8</v>
          </cell>
          <cell r="U1080">
            <v>8</v>
          </cell>
          <cell r="V1080">
            <v>8</v>
          </cell>
          <cell r="W1080">
            <v>8</v>
          </cell>
          <cell r="X1080">
            <v>8</v>
          </cell>
          <cell r="Y1080">
            <v>8</v>
          </cell>
          <cell r="Z1080">
            <v>8</v>
          </cell>
          <cell r="AA1080">
            <v>8</v>
          </cell>
          <cell r="AB1080" t="str">
            <v>OFF</v>
          </cell>
          <cell r="AC1080">
            <v>8</v>
          </cell>
          <cell r="AD1080">
            <v>8</v>
          </cell>
          <cell r="AE1080">
            <v>8</v>
          </cell>
          <cell r="AF1080">
            <v>12</v>
          </cell>
          <cell r="AG1080">
            <v>8</v>
          </cell>
          <cell r="AH1080">
            <v>8</v>
          </cell>
          <cell r="AI1080">
            <v>8</v>
          </cell>
          <cell r="AJ1080">
            <v>8</v>
          </cell>
          <cell r="AK1080">
            <v>26.125</v>
          </cell>
          <cell r="AL1080">
            <v>0</v>
          </cell>
          <cell r="AM1080">
            <v>4</v>
          </cell>
          <cell r="AN1080">
            <v>0</v>
          </cell>
          <cell r="AO1080">
            <v>0</v>
          </cell>
          <cell r="AP1080">
            <v>0</v>
          </cell>
          <cell r="AQ1080">
            <v>0</v>
          </cell>
          <cell r="AR1080">
            <v>0</v>
          </cell>
          <cell r="AS1080">
            <v>0</v>
          </cell>
          <cell r="AT1080">
            <v>0</v>
          </cell>
          <cell r="AU1080">
            <v>26.125</v>
          </cell>
          <cell r="AV1080" t="e">
            <v>#REF!</v>
          </cell>
          <cell r="AW1080">
            <v>0</v>
          </cell>
          <cell r="BZ1080">
            <v>0</v>
          </cell>
          <cell r="CA1080">
            <v>0</v>
          </cell>
          <cell r="CE1080">
            <v>0</v>
          </cell>
          <cell r="CF1080">
            <v>26.125</v>
          </cell>
          <cell r="CG1080" t="b">
            <v>1</v>
          </cell>
          <cell r="CH1080">
            <v>0</v>
          </cell>
          <cell r="CI1080">
            <v>209</v>
          </cell>
          <cell r="CJ1080">
            <v>0</v>
          </cell>
          <cell r="CK1080" t="str">
            <v>HTQ HỒ CHÍ MINH</v>
          </cell>
          <cell r="CM1080">
            <v>0</v>
          </cell>
          <cell r="CN1080">
            <v>0</v>
          </cell>
          <cell r="CO1080">
            <v>209</v>
          </cell>
          <cell r="CP1080">
            <v>0</v>
          </cell>
        </row>
        <row r="1081">
          <cell r="F1081" t="str">
            <v>OT</v>
          </cell>
          <cell r="AT1081">
            <v>0</v>
          </cell>
          <cell r="AV1081" t="e">
            <v>#REF!</v>
          </cell>
          <cell r="AW1081">
            <v>0</v>
          </cell>
          <cell r="CK1081" t="e">
            <v>#N/A</v>
          </cell>
        </row>
        <row r="1082">
          <cell r="B1082" t="str">
            <v>EQQ102753</v>
          </cell>
          <cell r="C1082" t="str">
            <v>TRẦN TẤN QUYỀN</v>
          </cell>
          <cell r="D1082" t="str">
            <v>Partime</v>
          </cell>
          <cell r="E1082" t="str">
            <v>NHÂN VIÊN PHỤC VỤ</v>
          </cell>
          <cell r="F1082" t="str">
            <v>Giờ LV</v>
          </cell>
          <cell r="G1082">
            <v>8</v>
          </cell>
          <cell r="H1082">
            <v>8</v>
          </cell>
          <cell r="I1082">
            <v>8</v>
          </cell>
          <cell r="J1082" t="str">
            <v>OFF</v>
          </cell>
          <cell r="K1082">
            <v>8</v>
          </cell>
          <cell r="L1082">
            <v>8</v>
          </cell>
          <cell r="M1082">
            <v>5</v>
          </cell>
          <cell r="N1082">
            <v>8</v>
          </cell>
          <cell r="O1082">
            <v>8</v>
          </cell>
          <cell r="P1082">
            <v>5</v>
          </cell>
          <cell r="Q1082">
            <v>5</v>
          </cell>
          <cell r="R1082">
            <v>8</v>
          </cell>
          <cell r="S1082">
            <v>8</v>
          </cell>
          <cell r="T1082">
            <v>5</v>
          </cell>
          <cell r="U1082">
            <v>8</v>
          </cell>
          <cell r="V1082" t="str">
            <v>OFF</v>
          </cell>
          <cell r="W1082">
            <v>8</v>
          </cell>
          <cell r="X1082">
            <v>8</v>
          </cell>
          <cell r="Y1082">
            <v>8</v>
          </cell>
          <cell r="Z1082" t="str">
            <v>OFF</v>
          </cell>
          <cell r="AA1082">
            <v>7</v>
          </cell>
          <cell r="AB1082">
            <v>8</v>
          </cell>
          <cell r="AC1082">
            <v>8</v>
          </cell>
          <cell r="AD1082">
            <v>8</v>
          </cell>
          <cell r="AE1082">
            <v>12</v>
          </cell>
          <cell r="AF1082">
            <v>5</v>
          </cell>
          <cell r="AG1082">
            <v>8</v>
          </cell>
          <cell r="AH1082">
            <v>5</v>
          </cell>
          <cell r="AI1082">
            <v>8</v>
          </cell>
          <cell r="AJ1082">
            <v>8</v>
          </cell>
          <cell r="AK1082">
            <v>25.125</v>
          </cell>
          <cell r="AL1082">
            <v>0</v>
          </cell>
          <cell r="AM1082">
            <v>3</v>
          </cell>
          <cell r="AN1082">
            <v>0</v>
          </cell>
          <cell r="AO1082">
            <v>0</v>
          </cell>
          <cell r="AP1082">
            <v>0</v>
          </cell>
          <cell r="AQ1082">
            <v>0</v>
          </cell>
          <cell r="AR1082">
            <v>0</v>
          </cell>
          <cell r="AS1082">
            <v>0</v>
          </cell>
          <cell r="AT1082">
            <v>0</v>
          </cell>
          <cell r="AU1082">
            <v>25.125</v>
          </cell>
          <cell r="AV1082" t="e">
            <v>#REF!</v>
          </cell>
          <cell r="AW1082">
            <v>0</v>
          </cell>
          <cell r="BZ1082">
            <v>0</v>
          </cell>
          <cell r="CA1082">
            <v>0</v>
          </cell>
          <cell r="CE1082">
            <v>0</v>
          </cell>
          <cell r="CF1082">
            <v>25.125</v>
          </cell>
          <cell r="CG1082" t="b">
            <v>1</v>
          </cell>
          <cell r="CH1082">
            <v>0</v>
          </cell>
          <cell r="CI1082">
            <v>201</v>
          </cell>
          <cell r="CJ1082">
            <v>0</v>
          </cell>
          <cell r="CK1082" t="str">
            <v>HTQ HỒ CHÍ MINH</v>
          </cell>
          <cell r="CM1082">
            <v>0</v>
          </cell>
          <cell r="CN1082">
            <v>0</v>
          </cell>
          <cell r="CO1082">
            <v>201</v>
          </cell>
          <cell r="CP1082">
            <v>0</v>
          </cell>
        </row>
        <row r="1083">
          <cell r="F1083" t="str">
            <v>OT</v>
          </cell>
          <cell r="AT1083">
            <v>0</v>
          </cell>
          <cell r="AV1083" t="e">
            <v>#REF!</v>
          </cell>
          <cell r="AW1083">
            <v>0</v>
          </cell>
          <cell r="CK1083" t="e">
            <v>#N/A</v>
          </cell>
        </row>
        <row r="1084">
          <cell r="B1084" t="str">
            <v>EQQ102756</v>
          </cell>
          <cell r="C1084" t="str">
            <v>PHÙNG THỊ KHÁNH LY</v>
          </cell>
          <cell r="D1084" t="str">
            <v>Partime</v>
          </cell>
          <cell r="E1084" t="str">
            <v>NHÂN VIÊN PHỤC VỤ</v>
          </cell>
          <cell r="F1084" t="str">
            <v>Giờ LV</v>
          </cell>
          <cell r="G1084">
            <v>6</v>
          </cell>
          <cell r="H1084">
            <v>4</v>
          </cell>
          <cell r="I1084" t="str">
            <v>OFF</v>
          </cell>
          <cell r="J1084">
            <v>8</v>
          </cell>
          <cell r="K1084">
            <v>8</v>
          </cell>
          <cell r="L1084">
            <v>4</v>
          </cell>
          <cell r="M1084">
            <v>8</v>
          </cell>
          <cell r="N1084">
            <v>4</v>
          </cell>
          <cell r="O1084">
            <v>8</v>
          </cell>
          <cell r="P1084">
            <v>4</v>
          </cell>
          <cell r="Q1084">
            <v>4</v>
          </cell>
          <cell r="R1084">
            <v>8</v>
          </cell>
          <cell r="S1084">
            <v>7</v>
          </cell>
          <cell r="T1084" t="str">
            <v>OFF</v>
          </cell>
          <cell r="U1084">
            <v>8</v>
          </cell>
          <cell r="V1084">
            <v>8</v>
          </cell>
          <cell r="W1084">
            <v>8</v>
          </cell>
          <cell r="X1084">
            <v>4</v>
          </cell>
          <cell r="Y1084">
            <v>4</v>
          </cell>
          <cell r="Z1084">
            <v>8</v>
          </cell>
          <cell r="AA1084">
            <v>8</v>
          </cell>
          <cell r="AB1084">
            <v>8</v>
          </cell>
          <cell r="AC1084">
            <v>8</v>
          </cell>
          <cell r="AD1084" t="str">
            <v>OFF</v>
          </cell>
          <cell r="AE1084">
            <v>7</v>
          </cell>
          <cell r="AF1084">
            <v>4</v>
          </cell>
          <cell r="AG1084">
            <v>8</v>
          </cell>
          <cell r="AH1084">
            <v>8</v>
          </cell>
          <cell r="AI1084">
            <v>8</v>
          </cell>
          <cell r="AJ1084" t="str">
            <v>OFF</v>
          </cell>
          <cell r="AK1084">
            <v>21.5</v>
          </cell>
          <cell r="AL1084">
            <v>0</v>
          </cell>
          <cell r="AM1084">
            <v>4</v>
          </cell>
          <cell r="AN1084">
            <v>0</v>
          </cell>
          <cell r="AO1084">
            <v>0</v>
          </cell>
          <cell r="AP1084">
            <v>0</v>
          </cell>
          <cell r="AQ1084">
            <v>0</v>
          </cell>
          <cell r="AR1084">
            <v>0</v>
          </cell>
          <cell r="AS1084">
            <v>0</v>
          </cell>
          <cell r="AT1084">
            <v>0</v>
          </cell>
          <cell r="AU1084">
            <v>21.5</v>
          </cell>
          <cell r="AV1084" t="e">
            <v>#REF!</v>
          </cell>
          <cell r="AW1084">
            <v>0</v>
          </cell>
          <cell r="BZ1084">
            <v>0</v>
          </cell>
          <cell r="CA1084">
            <v>0</v>
          </cell>
          <cell r="CE1084">
            <v>0</v>
          </cell>
          <cell r="CF1084">
            <v>21.5</v>
          </cell>
          <cell r="CG1084" t="b">
            <v>1</v>
          </cell>
          <cell r="CH1084">
            <v>0</v>
          </cell>
          <cell r="CI1084">
            <v>172</v>
          </cell>
          <cell r="CJ1084">
            <v>0</v>
          </cell>
          <cell r="CK1084" t="str">
            <v>HTQ HỒ CHÍ MINH</v>
          </cell>
          <cell r="CM1084">
            <v>0</v>
          </cell>
          <cell r="CN1084">
            <v>0</v>
          </cell>
          <cell r="CO1084">
            <v>172</v>
          </cell>
          <cell r="CP1084">
            <v>0</v>
          </cell>
        </row>
        <row r="1085">
          <cell r="F1085" t="str">
            <v>OT</v>
          </cell>
          <cell r="AT1085">
            <v>0</v>
          </cell>
          <cell r="AV1085" t="e">
            <v>#REF!</v>
          </cell>
          <cell r="AW1085">
            <v>0</v>
          </cell>
          <cell r="CK1085" t="e">
            <v>#N/A</v>
          </cell>
        </row>
        <row r="1086">
          <cell r="B1086" t="str">
            <v>EQQ102759</v>
          </cell>
          <cell r="C1086" t="str">
            <v>HUỲNH THANH ĐÔNG KHÁNH</v>
          </cell>
          <cell r="D1086" t="str">
            <v>Partime</v>
          </cell>
          <cell r="E1086" t="str">
            <v>NHÂN VIÊN PHỤC VỤ</v>
          </cell>
          <cell r="F1086" t="str">
            <v>Giờ LV</v>
          </cell>
          <cell r="G1086">
            <v>6</v>
          </cell>
          <cell r="H1086">
            <v>5</v>
          </cell>
          <cell r="I1086">
            <v>5</v>
          </cell>
          <cell r="J1086">
            <v>5</v>
          </cell>
          <cell r="K1086">
            <v>5</v>
          </cell>
          <cell r="L1086" t="str">
            <v>OFF</v>
          </cell>
          <cell r="M1086" t="str">
            <v>OFF</v>
          </cell>
          <cell r="N1086">
            <v>8</v>
          </cell>
          <cell r="O1086">
            <v>8</v>
          </cell>
          <cell r="P1086">
            <v>8</v>
          </cell>
          <cell r="Q1086">
            <v>5</v>
          </cell>
          <cell r="R1086">
            <v>5</v>
          </cell>
          <cell r="S1086">
            <v>6</v>
          </cell>
          <cell r="T1086" t="str">
            <v>OFF</v>
          </cell>
          <cell r="U1086">
            <v>6.5</v>
          </cell>
          <cell r="V1086">
            <v>8</v>
          </cell>
          <cell r="W1086">
            <v>8</v>
          </cell>
          <cell r="X1086">
            <v>5</v>
          </cell>
          <cell r="Y1086">
            <v>5</v>
          </cell>
          <cell r="Z1086" t="str">
            <v>OFF</v>
          </cell>
          <cell r="AA1086">
            <v>8</v>
          </cell>
          <cell r="AB1086">
            <v>5</v>
          </cell>
          <cell r="AC1086" t="str">
            <v>OFF</v>
          </cell>
          <cell r="AD1086">
            <v>8</v>
          </cell>
          <cell r="AE1086">
            <v>8</v>
          </cell>
          <cell r="AF1086">
            <v>8</v>
          </cell>
          <cell r="AG1086">
            <v>7</v>
          </cell>
          <cell r="AH1086">
            <v>7</v>
          </cell>
          <cell r="AI1086">
            <v>8</v>
          </cell>
          <cell r="AJ1086" t="str">
            <v>OFF</v>
          </cell>
          <cell r="AK1086">
            <v>19.6875</v>
          </cell>
          <cell r="AL1086">
            <v>0</v>
          </cell>
          <cell r="AM1086">
            <v>6</v>
          </cell>
          <cell r="AN1086">
            <v>0</v>
          </cell>
          <cell r="AO1086">
            <v>0</v>
          </cell>
          <cell r="AP1086">
            <v>0</v>
          </cell>
          <cell r="AQ1086">
            <v>0</v>
          </cell>
          <cell r="AR1086">
            <v>0</v>
          </cell>
          <cell r="AS1086">
            <v>0</v>
          </cell>
          <cell r="AT1086">
            <v>0</v>
          </cell>
          <cell r="AU1086">
            <v>19.6875</v>
          </cell>
          <cell r="AV1086" t="e">
            <v>#REF!</v>
          </cell>
          <cell r="AW1086">
            <v>0</v>
          </cell>
          <cell r="BZ1086">
            <v>0</v>
          </cell>
          <cell r="CA1086">
            <v>0</v>
          </cell>
          <cell r="CE1086">
            <v>0</v>
          </cell>
          <cell r="CF1086">
            <v>19.6875</v>
          </cell>
          <cell r="CG1086" t="b">
            <v>1</v>
          </cell>
          <cell r="CH1086">
            <v>0</v>
          </cell>
          <cell r="CI1086">
            <v>157.5</v>
          </cell>
          <cell r="CJ1086">
            <v>0</v>
          </cell>
          <cell r="CK1086" t="str">
            <v>HTQ HỒ CHÍ MINH</v>
          </cell>
          <cell r="CM1086">
            <v>0</v>
          </cell>
          <cell r="CN1086">
            <v>0</v>
          </cell>
          <cell r="CO1086">
            <v>157.5</v>
          </cell>
          <cell r="CP1086">
            <v>0</v>
          </cell>
        </row>
        <row r="1087">
          <cell r="F1087" t="str">
            <v>OT</v>
          </cell>
          <cell r="AT1087">
            <v>0</v>
          </cell>
          <cell r="AV1087" t="e">
            <v>#REF!</v>
          </cell>
          <cell r="AW1087">
            <v>0</v>
          </cell>
          <cell r="CK1087" t="e">
            <v>#N/A</v>
          </cell>
        </row>
        <row r="1088">
          <cell r="B1088" t="str">
            <v>EQQ102820</v>
          </cell>
          <cell r="C1088" t="str">
            <v>LÊ THỊ MỸ PHƯỢNG</v>
          </cell>
          <cell r="D1088" t="str">
            <v>Partime</v>
          </cell>
          <cell r="E1088" t="str">
            <v>NHÂN VIÊN PHỤC VỤ</v>
          </cell>
          <cell r="F1088" t="str">
            <v>Giờ LV</v>
          </cell>
          <cell r="G1088">
            <v>8</v>
          </cell>
          <cell r="H1088" t="str">
            <v>OFF</v>
          </cell>
          <cell r="I1088">
            <v>8</v>
          </cell>
          <cell r="J1088">
            <v>8</v>
          </cell>
          <cell r="K1088">
            <v>8</v>
          </cell>
          <cell r="L1088">
            <v>8</v>
          </cell>
          <cell r="M1088">
            <v>8</v>
          </cell>
          <cell r="N1088">
            <v>4</v>
          </cell>
          <cell r="O1088">
            <v>5</v>
          </cell>
          <cell r="P1088" t="str">
            <v>OFF</v>
          </cell>
          <cell r="Q1088" t="str">
            <v>OFF</v>
          </cell>
          <cell r="R1088" t="str">
            <v>OFF</v>
          </cell>
          <cell r="S1088" t="str">
            <v>OFF</v>
          </cell>
          <cell r="T1088">
            <v>8</v>
          </cell>
          <cell r="U1088">
            <v>8</v>
          </cell>
          <cell r="V1088">
            <v>8</v>
          </cell>
          <cell r="W1088">
            <v>5</v>
          </cell>
          <cell r="X1088">
            <v>5</v>
          </cell>
          <cell r="Y1088">
            <v>8</v>
          </cell>
          <cell r="Z1088">
            <v>8</v>
          </cell>
          <cell r="AA1088">
            <v>5</v>
          </cell>
          <cell r="AB1088" t="str">
            <v>OFF</v>
          </cell>
          <cell r="AC1088">
            <v>5</v>
          </cell>
          <cell r="AD1088">
            <v>8</v>
          </cell>
          <cell r="AE1088">
            <v>8</v>
          </cell>
          <cell r="AF1088">
            <v>8</v>
          </cell>
          <cell r="AG1088">
            <v>8</v>
          </cell>
          <cell r="AH1088">
            <v>8</v>
          </cell>
          <cell r="AI1088">
            <v>8</v>
          </cell>
          <cell r="AJ1088">
            <v>8</v>
          </cell>
          <cell r="AK1088">
            <v>21.625</v>
          </cell>
          <cell r="AL1088">
            <v>0</v>
          </cell>
          <cell r="AM1088">
            <v>6</v>
          </cell>
          <cell r="AN1088">
            <v>0</v>
          </cell>
          <cell r="AO1088">
            <v>0</v>
          </cell>
          <cell r="AP1088">
            <v>0</v>
          </cell>
          <cell r="AQ1088">
            <v>0</v>
          </cell>
          <cell r="AR1088">
            <v>0</v>
          </cell>
          <cell r="AS1088">
            <v>0</v>
          </cell>
          <cell r="AT1088">
            <v>0</v>
          </cell>
          <cell r="AU1088">
            <v>21.625</v>
          </cell>
          <cell r="AV1088" t="e">
            <v>#REF!</v>
          </cell>
          <cell r="AW1088">
            <v>0</v>
          </cell>
          <cell r="BZ1088">
            <v>0</v>
          </cell>
          <cell r="CA1088">
            <v>0</v>
          </cell>
          <cell r="CE1088">
            <v>0</v>
          </cell>
          <cell r="CF1088">
            <v>21.625</v>
          </cell>
          <cell r="CG1088" t="b">
            <v>1</v>
          </cell>
          <cell r="CH1088">
            <v>0</v>
          </cell>
          <cell r="CI1088">
            <v>173</v>
          </cell>
          <cell r="CJ1088">
            <v>0</v>
          </cell>
          <cell r="CK1088" t="str">
            <v>HTQ HỒ CHÍ MINH</v>
          </cell>
          <cell r="CM1088">
            <v>0</v>
          </cell>
          <cell r="CN1088">
            <v>0</v>
          </cell>
          <cell r="CO1088">
            <v>173</v>
          </cell>
          <cell r="CP1088">
            <v>0</v>
          </cell>
        </row>
        <row r="1089">
          <cell r="F1089" t="str">
            <v>OT</v>
          </cell>
          <cell r="AT1089">
            <v>0</v>
          </cell>
          <cell r="AV1089" t="e">
            <v>#REF!</v>
          </cell>
          <cell r="AW1089">
            <v>0</v>
          </cell>
          <cell r="CK1089" t="e">
            <v>#N/A</v>
          </cell>
        </row>
        <row r="1090">
          <cell r="B1090" t="str">
            <v>EQQ102738</v>
          </cell>
          <cell r="C1090" t="str">
            <v>NGUYỄN THỊ NGỌC GIÀU</v>
          </cell>
          <cell r="D1090" t="str">
            <v>Partime</v>
          </cell>
          <cell r="E1090" t="str">
            <v>NHÂN VIÊN PHỤC VỤ</v>
          </cell>
          <cell r="F1090" t="str">
            <v>Giờ LV</v>
          </cell>
          <cell r="G1090" t="str">
            <v>OFF</v>
          </cell>
          <cell r="H1090">
            <v>5</v>
          </cell>
          <cell r="I1090">
            <v>5</v>
          </cell>
          <cell r="J1090">
            <v>8</v>
          </cell>
          <cell r="K1090">
            <v>4</v>
          </cell>
          <cell r="L1090">
            <v>4</v>
          </cell>
          <cell r="M1090" t="str">
            <v>OFF</v>
          </cell>
          <cell r="N1090">
            <v>4</v>
          </cell>
          <cell r="O1090">
            <v>9</v>
          </cell>
          <cell r="P1090">
            <v>8</v>
          </cell>
          <cell r="Q1090">
            <v>4</v>
          </cell>
          <cell r="R1090">
            <v>4</v>
          </cell>
          <cell r="S1090" t="str">
            <v>NGHĨ VIỆC</v>
          </cell>
          <cell r="AK1090">
            <v>6.875</v>
          </cell>
          <cell r="AL1090">
            <v>0</v>
          </cell>
          <cell r="AM1090">
            <v>2</v>
          </cell>
          <cell r="AN1090">
            <v>0</v>
          </cell>
          <cell r="AO1090">
            <v>0</v>
          </cell>
          <cell r="AP1090">
            <v>0</v>
          </cell>
          <cell r="AQ1090">
            <v>0</v>
          </cell>
          <cell r="AR1090">
            <v>0</v>
          </cell>
          <cell r="AS1090">
            <v>0</v>
          </cell>
          <cell r="AT1090">
            <v>0</v>
          </cell>
          <cell r="AU1090">
            <v>6.875</v>
          </cell>
          <cell r="AV1090" t="e">
            <v>#REF!</v>
          </cell>
          <cell r="AW1090">
            <v>0</v>
          </cell>
          <cell r="BZ1090">
            <v>0</v>
          </cell>
          <cell r="CA1090">
            <v>0</v>
          </cell>
          <cell r="CE1090">
            <v>0</v>
          </cell>
          <cell r="CF1090">
            <v>6.875</v>
          </cell>
          <cell r="CG1090" t="b">
            <v>1</v>
          </cell>
          <cell r="CH1090">
            <v>0</v>
          </cell>
          <cell r="CI1090">
            <v>55</v>
          </cell>
          <cell r="CJ1090">
            <v>0</v>
          </cell>
          <cell r="CK1090" t="str">
            <v>HTQ HỒ CHÍ MINH</v>
          </cell>
          <cell r="CM1090">
            <v>0</v>
          </cell>
          <cell r="CN1090">
            <v>0</v>
          </cell>
          <cell r="CO1090">
            <v>55</v>
          </cell>
          <cell r="CP1090">
            <v>0</v>
          </cell>
        </row>
        <row r="1091">
          <cell r="F1091" t="str">
            <v>OT</v>
          </cell>
          <cell r="AT1091">
            <v>0</v>
          </cell>
          <cell r="AV1091" t="e">
            <v>#REF!</v>
          </cell>
          <cell r="AW1091">
            <v>0</v>
          </cell>
          <cell r="CK1091" t="e">
            <v>#N/A</v>
          </cell>
        </row>
        <row r="1092">
          <cell r="B1092" t="str">
            <v>EQQ102838</v>
          </cell>
          <cell r="C1092" t="str">
            <v>VÕ CAO LAI</v>
          </cell>
          <cell r="D1092" t="str">
            <v>Partime</v>
          </cell>
          <cell r="E1092" t="str">
            <v>NHÂN VIÊN PHỤC VỤ</v>
          </cell>
          <cell r="F1092" t="str">
            <v>Giờ LV</v>
          </cell>
          <cell r="G1092">
            <v>8</v>
          </cell>
          <cell r="H1092">
            <v>5</v>
          </cell>
          <cell r="I1092" t="str">
            <v>OFF</v>
          </cell>
          <cell r="J1092">
            <v>8</v>
          </cell>
          <cell r="K1092">
            <v>8</v>
          </cell>
          <cell r="L1092">
            <v>5</v>
          </cell>
          <cell r="M1092">
            <v>8</v>
          </cell>
          <cell r="N1092">
            <v>5</v>
          </cell>
          <cell r="O1092" t="str">
            <v>OFF</v>
          </cell>
          <cell r="P1092">
            <v>8</v>
          </cell>
          <cell r="Q1092">
            <v>8</v>
          </cell>
          <cell r="R1092">
            <v>8</v>
          </cell>
          <cell r="S1092">
            <v>8</v>
          </cell>
          <cell r="T1092">
            <v>8</v>
          </cell>
          <cell r="U1092" t="str">
            <v>OFF</v>
          </cell>
          <cell r="V1092">
            <v>4</v>
          </cell>
          <cell r="W1092">
            <v>8</v>
          </cell>
          <cell r="X1092">
            <v>8</v>
          </cell>
          <cell r="Y1092">
            <v>8</v>
          </cell>
          <cell r="Z1092">
            <v>5</v>
          </cell>
          <cell r="AA1092" t="str">
            <v>OFF</v>
          </cell>
          <cell r="AB1092">
            <v>4</v>
          </cell>
          <cell r="AC1092">
            <v>8</v>
          </cell>
          <cell r="AD1092">
            <v>8</v>
          </cell>
          <cell r="AE1092">
            <v>12</v>
          </cell>
          <cell r="AF1092">
            <v>8</v>
          </cell>
          <cell r="AG1092" t="str">
            <v>OFF</v>
          </cell>
          <cell r="AH1092">
            <v>8</v>
          </cell>
          <cell r="AI1092">
            <v>8</v>
          </cell>
          <cell r="AJ1092">
            <v>6</v>
          </cell>
          <cell r="AK1092">
            <v>22.75</v>
          </cell>
          <cell r="AL1092">
            <v>0</v>
          </cell>
          <cell r="AM1092">
            <v>5</v>
          </cell>
          <cell r="AN1092">
            <v>0</v>
          </cell>
          <cell r="AO1092">
            <v>0</v>
          </cell>
          <cell r="AP1092">
            <v>0</v>
          </cell>
          <cell r="AQ1092">
            <v>0</v>
          </cell>
          <cell r="AR1092">
            <v>0</v>
          </cell>
          <cell r="AS1092">
            <v>0</v>
          </cell>
          <cell r="AT1092">
            <v>0</v>
          </cell>
          <cell r="AU1092">
            <v>22.75</v>
          </cell>
          <cell r="AV1092" t="e">
            <v>#REF!</v>
          </cell>
          <cell r="AW1092">
            <v>0</v>
          </cell>
          <cell r="BZ1092">
            <v>0</v>
          </cell>
          <cell r="CA1092">
            <v>0</v>
          </cell>
          <cell r="CE1092">
            <v>0</v>
          </cell>
          <cell r="CF1092">
            <v>22.75</v>
          </cell>
          <cell r="CG1092" t="b">
            <v>1</v>
          </cell>
          <cell r="CH1092">
            <v>0</v>
          </cell>
          <cell r="CI1092">
            <v>182</v>
          </cell>
          <cell r="CJ1092">
            <v>0</v>
          </cell>
          <cell r="CK1092" t="str">
            <v>HTQ HỒ CHÍ MINH</v>
          </cell>
          <cell r="CM1092">
            <v>0</v>
          </cell>
          <cell r="CN1092">
            <v>0</v>
          </cell>
          <cell r="CO1092">
            <v>182</v>
          </cell>
          <cell r="CP1092">
            <v>0</v>
          </cell>
        </row>
        <row r="1093">
          <cell r="F1093" t="str">
            <v>OT</v>
          </cell>
          <cell r="AT1093">
            <v>0</v>
          </cell>
          <cell r="AV1093" t="e">
            <v>#REF!</v>
          </cell>
          <cell r="AW1093">
            <v>0</v>
          </cell>
          <cell r="CK1093" t="e">
            <v>#N/A</v>
          </cell>
        </row>
        <row r="1094">
          <cell r="C1094" t="str">
            <v>587 NGUYỄN KIỆM</v>
          </cell>
          <cell r="F1094" t="str">
            <v>Giờ LV</v>
          </cell>
          <cell r="AK1094">
            <v>0</v>
          </cell>
          <cell r="AL1094">
            <v>0</v>
          </cell>
          <cell r="AM1094">
            <v>0</v>
          </cell>
          <cell r="AN1094">
            <v>0</v>
          </cell>
          <cell r="AO1094">
            <v>0</v>
          </cell>
          <cell r="AP1094">
            <v>0</v>
          </cell>
          <cell r="AQ1094">
            <v>0</v>
          </cell>
          <cell r="AR1094">
            <v>0</v>
          </cell>
          <cell r="AS1094">
            <v>0</v>
          </cell>
          <cell r="AT1094">
            <v>0</v>
          </cell>
          <cell r="AU1094">
            <v>0</v>
          </cell>
          <cell r="AV1094" t="e">
            <v>#REF!</v>
          </cell>
          <cell r="AW1094">
            <v>0</v>
          </cell>
          <cell r="BZ1094">
            <v>0</v>
          </cell>
          <cell r="CA1094">
            <v>0</v>
          </cell>
          <cell r="CE1094">
            <v>0</v>
          </cell>
          <cell r="CF1094">
            <v>0</v>
          </cell>
          <cell r="CG1094" t="b">
            <v>1</v>
          </cell>
          <cell r="CH1094">
            <v>0</v>
          </cell>
          <cell r="CI1094">
            <v>0</v>
          </cell>
          <cell r="CJ1094">
            <v>0</v>
          </cell>
          <cell r="CK1094" t="e">
            <v>#N/A</v>
          </cell>
        </row>
        <row r="1095">
          <cell r="F1095" t="str">
            <v>OT</v>
          </cell>
          <cell r="AT1095">
            <v>0</v>
          </cell>
          <cell r="AV1095" t="e">
            <v>#REF!</v>
          </cell>
          <cell r="AW1095">
            <v>0</v>
          </cell>
          <cell r="CK1095" t="e">
            <v>#N/A</v>
          </cell>
        </row>
        <row r="1096">
          <cell r="B1096" t="str">
            <v>EQQ100021</v>
          </cell>
          <cell r="C1096" t="str">
            <v>NGUYỄN THÀNH HƯNG</v>
          </cell>
          <cell r="D1096" t="str">
            <v>Fulltime</v>
          </cell>
          <cell r="E1096" t="str">
            <v>QUẢN LÝ QUÁN</v>
          </cell>
          <cell r="F1096" t="str">
            <v>Giờ LV</v>
          </cell>
          <cell r="G1096">
            <v>8</v>
          </cell>
          <cell r="H1096">
            <v>8</v>
          </cell>
          <cell r="I1096">
            <v>8</v>
          </cell>
          <cell r="J1096">
            <v>8</v>
          </cell>
          <cell r="K1096" t="str">
            <v>off</v>
          </cell>
          <cell r="L1096">
            <v>8</v>
          </cell>
          <cell r="M1096">
            <v>8</v>
          </cell>
          <cell r="N1096">
            <v>8</v>
          </cell>
          <cell r="O1096">
            <v>8</v>
          </cell>
          <cell r="P1096">
            <v>8</v>
          </cell>
          <cell r="Q1096">
            <v>8</v>
          </cell>
          <cell r="R1096" t="str">
            <v>off</v>
          </cell>
          <cell r="S1096">
            <v>8</v>
          </cell>
          <cell r="T1096">
            <v>8</v>
          </cell>
          <cell r="U1096">
            <v>8</v>
          </cell>
          <cell r="V1096">
            <v>8</v>
          </cell>
          <cell r="W1096">
            <v>8</v>
          </cell>
          <cell r="X1096">
            <v>8</v>
          </cell>
          <cell r="Y1096" t="str">
            <v>off</v>
          </cell>
          <cell r="Z1096">
            <v>8</v>
          </cell>
          <cell r="AA1096">
            <v>8</v>
          </cell>
          <cell r="AB1096">
            <v>8</v>
          </cell>
          <cell r="AC1096">
            <v>8</v>
          </cell>
          <cell r="AD1096">
            <v>8</v>
          </cell>
          <cell r="AE1096" t="str">
            <v>off</v>
          </cell>
          <cell r="AF1096">
            <v>8</v>
          </cell>
          <cell r="AG1096">
            <v>8</v>
          </cell>
          <cell r="AH1096">
            <v>8</v>
          </cell>
          <cell r="AI1096">
            <v>8</v>
          </cell>
          <cell r="AJ1096">
            <v>8</v>
          </cell>
          <cell r="AK1096">
            <v>26</v>
          </cell>
          <cell r="AL1096">
            <v>0</v>
          </cell>
          <cell r="AM1096">
            <v>4</v>
          </cell>
          <cell r="AN1096">
            <v>0</v>
          </cell>
          <cell r="AO1096">
            <v>0</v>
          </cell>
          <cell r="AP1096">
            <v>0</v>
          </cell>
          <cell r="AQ1096">
            <v>0</v>
          </cell>
          <cell r="AR1096">
            <v>0</v>
          </cell>
          <cell r="AS1096">
            <v>0</v>
          </cell>
          <cell r="AT1096">
            <v>0</v>
          </cell>
          <cell r="AU1096">
            <v>26</v>
          </cell>
          <cell r="AV1096" t="e">
            <v>#REF!</v>
          </cell>
          <cell r="AW1096">
            <v>0</v>
          </cell>
          <cell r="BZ1096">
            <v>26</v>
          </cell>
          <cell r="CA1096">
            <v>0</v>
          </cell>
          <cell r="CE1096">
            <v>0</v>
          </cell>
          <cell r="CF1096">
            <v>26</v>
          </cell>
          <cell r="CG1096" t="b">
            <v>1</v>
          </cell>
          <cell r="CH1096">
            <v>26</v>
          </cell>
          <cell r="CI1096">
            <v>0</v>
          </cell>
          <cell r="CJ1096">
            <v>0</v>
          </cell>
          <cell r="CK1096" t="str">
            <v>HTQ HỒ CHÍ MINH</v>
          </cell>
          <cell r="CM1096">
            <v>26</v>
          </cell>
          <cell r="CN1096">
            <v>0</v>
          </cell>
          <cell r="CO1096">
            <v>0</v>
          </cell>
          <cell r="CP1096">
            <v>0</v>
          </cell>
        </row>
        <row r="1097">
          <cell r="F1097" t="str">
            <v>OT</v>
          </cell>
          <cell r="AT1097">
            <v>0</v>
          </cell>
          <cell r="AV1097" t="e">
            <v>#REF!</v>
          </cell>
          <cell r="AW1097">
            <v>0</v>
          </cell>
          <cell r="CK1097" t="e">
            <v>#N/A</v>
          </cell>
        </row>
        <row r="1098">
          <cell r="B1098" t="str">
            <v>EQQ100541</v>
          </cell>
          <cell r="C1098" t="str">
            <v>KIM THANH NGÂN</v>
          </cell>
          <cell r="D1098" t="str">
            <v>Fulltime</v>
          </cell>
          <cell r="E1098" t="str">
            <v>TRƯỞNG CA TẬP SỰ</v>
          </cell>
          <cell r="F1098" t="str">
            <v>Giờ LV</v>
          </cell>
          <cell r="G1098">
            <v>8</v>
          </cell>
          <cell r="H1098">
            <v>8</v>
          </cell>
          <cell r="I1098">
            <v>8</v>
          </cell>
          <cell r="J1098" t="str">
            <v>off</v>
          </cell>
          <cell r="K1098">
            <v>8</v>
          </cell>
          <cell r="L1098">
            <v>8</v>
          </cell>
          <cell r="M1098">
            <v>8</v>
          </cell>
          <cell r="N1098">
            <v>8</v>
          </cell>
          <cell r="O1098">
            <v>8</v>
          </cell>
          <cell r="P1098">
            <v>8</v>
          </cell>
          <cell r="Q1098" t="str">
            <v>off</v>
          </cell>
          <cell r="R1098">
            <v>8</v>
          </cell>
          <cell r="S1098">
            <v>8</v>
          </cell>
          <cell r="T1098">
            <v>8</v>
          </cell>
          <cell r="U1098">
            <v>8</v>
          </cell>
          <cell r="V1098">
            <v>8</v>
          </cell>
          <cell r="W1098">
            <v>8</v>
          </cell>
          <cell r="X1098" t="str">
            <v>off</v>
          </cell>
          <cell r="Y1098">
            <v>8</v>
          </cell>
          <cell r="Z1098">
            <v>8</v>
          </cell>
          <cell r="AA1098">
            <v>8</v>
          </cell>
          <cell r="AB1098">
            <v>8</v>
          </cell>
          <cell r="AC1098">
            <v>8</v>
          </cell>
          <cell r="AD1098">
            <v>8</v>
          </cell>
          <cell r="AE1098">
            <v>8</v>
          </cell>
          <cell r="AF1098" t="str">
            <v>off</v>
          </cell>
          <cell r="AG1098">
            <v>8</v>
          </cell>
          <cell r="AH1098">
            <v>8</v>
          </cell>
          <cell r="AI1098">
            <v>8</v>
          </cell>
          <cell r="AJ1098">
            <v>8</v>
          </cell>
          <cell r="AK1098">
            <v>26</v>
          </cell>
          <cell r="AL1098">
            <v>0</v>
          </cell>
          <cell r="AM1098">
            <v>4</v>
          </cell>
          <cell r="AN1098">
            <v>0</v>
          </cell>
          <cell r="AO1098">
            <v>0</v>
          </cell>
          <cell r="AP1098">
            <v>0</v>
          </cell>
          <cell r="AQ1098">
            <v>0</v>
          </cell>
          <cell r="AR1098">
            <v>0</v>
          </cell>
          <cell r="AS1098">
            <v>0</v>
          </cell>
          <cell r="AT1098">
            <v>0</v>
          </cell>
          <cell r="AU1098">
            <v>26</v>
          </cell>
          <cell r="AV1098" t="e">
            <v>#REF!</v>
          </cell>
          <cell r="AW1098">
            <v>0</v>
          </cell>
          <cell r="BZ1098">
            <v>26</v>
          </cell>
          <cell r="CA1098">
            <v>0</v>
          </cell>
          <cell r="CE1098">
            <v>0</v>
          </cell>
          <cell r="CF1098">
            <v>26</v>
          </cell>
          <cell r="CG1098" t="b">
            <v>1</v>
          </cell>
          <cell r="CH1098">
            <v>26</v>
          </cell>
          <cell r="CI1098">
            <v>0</v>
          </cell>
          <cell r="CJ1098">
            <v>0</v>
          </cell>
          <cell r="CK1098" t="str">
            <v>HTQ HỒ CHÍ MINH</v>
          </cell>
          <cell r="CM1098">
            <v>26</v>
          </cell>
          <cell r="CN1098">
            <v>0</v>
          </cell>
          <cell r="CO1098">
            <v>0</v>
          </cell>
          <cell r="CP1098">
            <v>0</v>
          </cell>
        </row>
        <row r="1099">
          <cell r="F1099" t="str">
            <v>OT</v>
          </cell>
          <cell r="AT1099">
            <v>0</v>
          </cell>
          <cell r="AV1099" t="e">
            <v>#REF!</v>
          </cell>
          <cell r="AW1099">
            <v>0</v>
          </cell>
          <cell r="CK1099" t="e">
            <v>#N/A</v>
          </cell>
        </row>
        <row r="1100">
          <cell r="B1100" t="str">
            <v>EQQ101334</v>
          </cell>
          <cell r="C1100" t="str">
            <v>HUỲNH HẢI PHÚ</v>
          </cell>
          <cell r="D1100" t="str">
            <v>Fulltime</v>
          </cell>
          <cell r="E1100" t="str">
            <v>NHÂN VIÊN PHỤC VỤ</v>
          </cell>
          <cell r="F1100" t="str">
            <v>Giờ LV</v>
          </cell>
          <cell r="G1100">
            <v>8</v>
          </cell>
          <cell r="H1100">
            <v>8</v>
          </cell>
          <cell r="I1100" t="str">
            <v>off</v>
          </cell>
          <cell r="J1100">
            <v>8</v>
          </cell>
          <cell r="K1100">
            <v>8</v>
          </cell>
          <cell r="L1100">
            <v>8</v>
          </cell>
          <cell r="M1100">
            <v>8</v>
          </cell>
          <cell r="N1100" t="str">
            <v>off</v>
          </cell>
          <cell r="O1100">
            <v>8</v>
          </cell>
          <cell r="P1100">
            <v>8</v>
          </cell>
          <cell r="Q1100">
            <v>8</v>
          </cell>
          <cell r="R1100">
            <v>8</v>
          </cell>
          <cell r="S1100">
            <v>8</v>
          </cell>
          <cell r="T1100">
            <v>8</v>
          </cell>
          <cell r="U1100" t="str">
            <v>pa</v>
          </cell>
          <cell r="V1100" t="str">
            <v>pa</v>
          </cell>
          <cell r="W1100" t="str">
            <v>pa</v>
          </cell>
          <cell r="X1100">
            <v>8</v>
          </cell>
          <cell r="Y1100">
            <v>8</v>
          </cell>
          <cell r="Z1100" t="str">
            <v>off</v>
          </cell>
          <cell r="AA1100">
            <v>8</v>
          </cell>
          <cell r="AB1100">
            <v>8</v>
          </cell>
          <cell r="AC1100">
            <v>8</v>
          </cell>
          <cell r="AD1100">
            <v>8</v>
          </cell>
          <cell r="AE1100">
            <v>8</v>
          </cell>
          <cell r="AF1100">
            <v>8</v>
          </cell>
          <cell r="AG1100">
            <v>8</v>
          </cell>
          <cell r="AH1100">
            <v>8</v>
          </cell>
          <cell r="AI1100" t="str">
            <v>off</v>
          </cell>
          <cell r="AJ1100">
            <v>8</v>
          </cell>
          <cell r="AK1100">
            <v>23</v>
          </cell>
          <cell r="AL1100">
            <v>0</v>
          </cell>
          <cell r="AM1100">
            <v>4</v>
          </cell>
          <cell r="AN1100">
            <v>0</v>
          </cell>
          <cell r="AO1100">
            <v>3</v>
          </cell>
          <cell r="AP1100">
            <v>0</v>
          </cell>
          <cell r="AQ1100">
            <v>0</v>
          </cell>
          <cell r="AR1100">
            <v>0</v>
          </cell>
          <cell r="AS1100">
            <v>0</v>
          </cell>
          <cell r="AT1100">
            <v>0</v>
          </cell>
          <cell r="AU1100">
            <v>26</v>
          </cell>
          <cell r="AV1100" t="e">
            <v>#REF!</v>
          </cell>
          <cell r="AW1100">
            <v>0</v>
          </cell>
          <cell r="BZ1100">
            <v>23</v>
          </cell>
          <cell r="CA1100">
            <v>3</v>
          </cell>
          <cell r="CE1100">
            <v>0</v>
          </cell>
          <cell r="CF1100">
            <v>26</v>
          </cell>
          <cell r="CG1100" t="b">
            <v>1</v>
          </cell>
          <cell r="CH1100">
            <v>23</v>
          </cell>
          <cell r="CI1100">
            <v>0</v>
          </cell>
          <cell r="CJ1100">
            <v>0</v>
          </cell>
          <cell r="CK1100" t="str">
            <v>HTQ HỒ CHÍ MINH</v>
          </cell>
          <cell r="CM1100">
            <v>23</v>
          </cell>
          <cell r="CN1100">
            <v>3</v>
          </cell>
          <cell r="CO1100">
            <v>0</v>
          </cell>
          <cell r="CP1100">
            <v>0</v>
          </cell>
        </row>
        <row r="1101">
          <cell r="F1101" t="str">
            <v>OT</v>
          </cell>
          <cell r="AT1101">
            <v>0</v>
          </cell>
          <cell r="AV1101" t="e">
            <v>#REF!</v>
          </cell>
          <cell r="AW1101">
            <v>0</v>
          </cell>
          <cell r="CK1101" t="e">
            <v>#N/A</v>
          </cell>
        </row>
        <row r="1102">
          <cell r="B1102" t="str">
            <v>EQQ101491</v>
          </cell>
          <cell r="C1102" t="str">
            <v>TRẦN THỊ THANH TÂM</v>
          </cell>
          <cell r="D1102" t="str">
            <v>Fulltime</v>
          </cell>
          <cell r="E1102" t="str">
            <v>NHÂN VIÊN PHA CHẾ</v>
          </cell>
          <cell r="F1102" t="str">
            <v>Giờ LV</v>
          </cell>
          <cell r="G1102">
            <v>8</v>
          </cell>
          <cell r="H1102">
            <v>8</v>
          </cell>
          <cell r="I1102">
            <v>8</v>
          </cell>
          <cell r="J1102">
            <v>8</v>
          </cell>
          <cell r="K1102" t="str">
            <v>off</v>
          </cell>
          <cell r="L1102">
            <v>8</v>
          </cell>
          <cell r="M1102">
            <v>8</v>
          </cell>
          <cell r="N1102">
            <v>8</v>
          </cell>
          <cell r="O1102">
            <v>8</v>
          </cell>
          <cell r="P1102">
            <v>8</v>
          </cell>
          <cell r="Q1102">
            <v>8</v>
          </cell>
          <cell r="R1102" t="str">
            <v>off</v>
          </cell>
          <cell r="S1102">
            <v>8</v>
          </cell>
          <cell r="T1102">
            <v>8</v>
          </cell>
          <cell r="U1102">
            <v>8</v>
          </cell>
          <cell r="V1102">
            <v>8</v>
          </cell>
          <cell r="W1102">
            <v>8</v>
          </cell>
          <cell r="X1102" t="str">
            <v>off</v>
          </cell>
          <cell r="Y1102">
            <v>8</v>
          </cell>
          <cell r="Z1102">
            <v>8</v>
          </cell>
          <cell r="AA1102">
            <v>8</v>
          </cell>
          <cell r="AB1102">
            <v>8</v>
          </cell>
          <cell r="AC1102">
            <v>8</v>
          </cell>
          <cell r="AD1102">
            <v>8</v>
          </cell>
          <cell r="AE1102" t="str">
            <v>off</v>
          </cell>
          <cell r="AF1102">
            <v>8</v>
          </cell>
          <cell r="AG1102">
            <v>8</v>
          </cell>
          <cell r="AH1102">
            <v>8</v>
          </cell>
          <cell r="AI1102">
            <v>8</v>
          </cell>
          <cell r="AJ1102">
            <v>8</v>
          </cell>
          <cell r="AK1102">
            <v>26</v>
          </cell>
          <cell r="AL1102">
            <v>0</v>
          </cell>
          <cell r="AM1102">
            <v>4</v>
          </cell>
          <cell r="AN1102">
            <v>0</v>
          </cell>
          <cell r="AO1102">
            <v>0</v>
          </cell>
          <cell r="AP1102">
            <v>0</v>
          </cell>
          <cell r="AQ1102">
            <v>0</v>
          </cell>
          <cell r="AR1102">
            <v>0</v>
          </cell>
          <cell r="AS1102">
            <v>0</v>
          </cell>
          <cell r="AT1102">
            <v>0</v>
          </cell>
          <cell r="AU1102">
            <v>26</v>
          </cell>
          <cell r="AV1102" t="e">
            <v>#REF!</v>
          </cell>
          <cell r="AW1102">
            <v>0</v>
          </cell>
          <cell r="BZ1102">
            <v>26</v>
          </cell>
          <cell r="CA1102">
            <v>0</v>
          </cell>
          <cell r="CE1102">
            <v>0</v>
          </cell>
          <cell r="CF1102">
            <v>26</v>
          </cell>
          <cell r="CG1102" t="b">
            <v>1</v>
          </cell>
          <cell r="CH1102">
            <v>26</v>
          </cell>
          <cell r="CI1102">
            <v>0</v>
          </cell>
          <cell r="CJ1102">
            <v>0</v>
          </cell>
          <cell r="CK1102" t="str">
            <v>HTQ HỒ CHÍ MINH</v>
          </cell>
          <cell r="CM1102">
            <v>26</v>
          </cell>
          <cell r="CN1102">
            <v>0</v>
          </cell>
          <cell r="CO1102">
            <v>0</v>
          </cell>
          <cell r="CP1102">
            <v>0</v>
          </cell>
        </row>
        <row r="1103">
          <cell r="F1103" t="str">
            <v>OT</v>
          </cell>
          <cell r="AT1103">
            <v>0</v>
          </cell>
          <cell r="AV1103" t="e">
            <v>#REF!</v>
          </cell>
          <cell r="AW1103">
            <v>0</v>
          </cell>
          <cell r="CK1103" t="e">
            <v>#N/A</v>
          </cell>
        </row>
        <row r="1104">
          <cell r="B1104" t="str">
            <v>EQQ101937</v>
          </cell>
          <cell r="C1104" t="str">
            <v>NGUYỄN THỊ NGỌC ANH</v>
          </cell>
          <cell r="D1104" t="str">
            <v>Fulltime</v>
          </cell>
          <cell r="E1104" t="str">
            <v>NHÂN VIÊN THU NGÂN</v>
          </cell>
          <cell r="F1104" t="str">
            <v>Giờ LV</v>
          </cell>
          <cell r="G1104">
            <v>8</v>
          </cell>
          <cell r="H1104" t="str">
            <v>off</v>
          </cell>
          <cell r="I1104">
            <v>8</v>
          </cell>
          <cell r="J1104">
            <v>8</v>
          </cell>
          <cell r="K1104">
            <v>8</v>
          </cell>
          <cell r="L1104">
            <v>8</v>
          </cell>
          <cell r="M1104">
            <v>8</v>
          </cell>
          <cell r="N1104">
            <v>8</v>
          </cell>
          <cell r="O1104">
            <v>8</v>
          </cell>
          <cell r="P1104" t="str">
            <v>off</v>
          </cell>
          <cell r="Q1104">
            <v>8</v>
          </cell>
          <cell r="R1104">
            <v>8</v>
          </cell>
          <cell r="S1104" t="str">
            <v>off</v>
          </cell>
          <cell r="T1104">
            <v>8</v>
          </cell>
          <cell r="U1104">
            <v>8</v>
          </cell>
          <cell r="V1104">
            <v>8</v>
          </cell>
          <cell r="W1104">
            <v>8</v>
          </cell>
          <cell r="X1104">
            <v>8</v>
          </cell>
          <cell r="Y1104">
            <v>8</v>
          </cell>
          <cell r="Z1104">
            <v>8</v>
          </cell>
          <cell r="AA1104" t="str">
            <v>off</v>
          </cell>
          <cell r="AB1104">
            <v>8</v>
          </cell>
          <cell r="AC1104">
            <v>8</v>
          </cell>
          <cell r="AD1104">
            <v>8</v>
          </cell>
          <cell r="AE1104">
            <v>8</v>
          </cell>
          <cell r="AF1104">
            <v>8</v>
          </cell>
          <cell r="AG1104">
            <v>8</v>
          </cell>
          <cell r="AH1104">
            <v>8</v>
          </cell>
          <cell r="AI1104">
            <v>8</v>
          </cell>
          <cell r="AJ1104">
            <v>8</v>
          </cell>
          <cell r="AK1104">
            <v>26</v>
          </cell>
          <cell r="AL1104">
            <v>0</v>
          </cell>
          <cell r="AM1104">
            <v>4</v>
          </cell>
          <cell r="AN1104">
            <v>0</v>
          </cell>
          <cell r="AO1104">
            <v>0</v>
          </cell>
          <cell r="AP1104">
            <v>0</v>
          </cell>
          <cell r="AQ1104">
            <v>0</v>
          </cell>
          <cell r="AR1104">
            <v>0</v>
          </cell>
          <cell r="AS1104">
            <v>0</v>
          </cell>
          <cell r="AT1104">
            <v>0</v>
          </cell>
          <cell r="AU1104">
            <v>26</v>
          </cell>
          <cell r="AV1104" t="e">
            <v>#REF!</v>
          </cell>
          <cell r="AW1104">
            <v>0</v>
          </cell>
          <cell r="BZ1104">
            <v>26</v>
          </cell>
          <cell r="CA1104">
            <v>0</v>
          </cell>
          <cell r="CE1104">
            <v>0</v>
          </cell>
          <cell r="CF1104">
            <v>26</v>
          </cell>
          <cell r="CG1104" t="b">
            <v>1</v>
          </cell>
          <cell r="CH1104">
            <v>26</v>
          </cell>
          <cell r="CI1104">
            <v>0</v>
          </cell>
          <cell r="CJ1104">
            <v>0</v>
          </cell>
          <cell r="CK1104" t="str">
            <v>HTQ HỒ CHÍ MINH</v>
          </cell>
          <cell r="CM1104">
            <v>26</v>
          </cell>
          <cell r="CN1104">
            <v>0</v>
          </cell>
          <cell r="CO1104">
            <v>0</v>
          </cell>
          <cell r="CP1104">
            <v>0</v>
          </cell>
        </row>
        <row r="1105">
          <cell r="F1105" t="str">
            <v>OT</v>
          </cell>
          <cell r="AT1105">
            <v>0</v>
          </cell>
          <cell r="AV1105" t="e">
            <v>#REF!</v>
          </cell>
          <cell r="AW1105">
            <v>0</v>
          </cell>
          <cell r="CK1105" t="e">
            <v>#N/A</v>
          </cell>
        </row>
        <row r="1106">
          <cell r="B1106" t="str">
            <v>EQQ102113</v>
          </cell>
          <cell r="C1106" t="str">
            <v>ĐỖ NGỌC HÂN</v>
          </cell>
          <cell r="D1106" t="str">
            <v>Partime</v>
          </cell>
          <cell r="E1106" t="str">
            <v>NHÂN VIÊN PHA CHẾ</v>
          </cell>
          <cell r="F1106" t="str">
            <v>Giờ LV</v>
          </cell>
          <cell r="G1106">
            <v>8</v>
          </cell>
          <cell r="H1106">
            <v>8</v>
          </cell>
          <cell r="I1106">
            <v>8</v>
          </cell>
          <cell r="J1106">
            <v>0</v>
          </cell>
          <cell r="K1106">
            <v>8</v>
          </cell>
          <cell r="L1106">
            <v>8</v>
          </cell>
          <cell r="M1106">
            <v>0</v>
          </cell>
          <cell r="N1106">
            <v>8</v>
          </cell>
          <cell r="O1106">
            <v>0</v>
          </cell>
          <cell r="P1106">
            <v>8</v>
          </cell>
          <cell r="Q1106">
            <v>8</v>
          </cell>
          <cell r="R1106">
            <v>8</v>
          </cell>
          <cell r="S1106">
            <v>8</v>
          </cell>
          <cell r="T1106">
            <v>8</v>
          </cell>
          <cell r="U1106">
            <v>8</v>
          </cell>
          <cell r="V1106">
            <v>8</v>
          </cell>
          <cell r="W1106">
            <v>8</v>
          </cell>
          <cell r="X1106">
            <v>8</v>
          </cell>
          <cell r="Y1106">
            <v>0</v>
          </cell>
          <cell r="Z1106">
            <v>8</v>
          </cell>
          <cell r="AA1106">
            <v>8</v>
          </cell>
          <cell r="AB1106">
            <v>8</v>
          </cell>
          <cell r="AC1106">
            <v>8</v>
          </cell>
          <cell r="AD1106">
            <v>8</v>
          </cell>
          <cell r="AE1106">
            <v>8</v>
          </cell>
          <cell r="AF1106">
            <v>0</v>
          </cell>
          <cell r="AG1106">
            <v>8</v>
          </cell>
          <cell r="AH1106">
            <v>8</v>
          </cell>
          <cell r="AI1106">
            <v>8</v>
          </cell>
          <cell r="AJ1106">
            <v>0</v>
          </cell>
          <cell r="AK1106">
            <v>24</v>
          </cell>
          <cell r="AL1106">
            <v>0</v>
          </cell>
          <cell r="AM1106">
            <v>0</v>
          </cell>
          <cell r="AN1106">
            <v>0</v>
          </cell>
          <cell r="AO1106">
            <v>0</v>
          </cell>
          <cell r="AP1106">
            <v>0</v>
          </cell>
          <cell r="AQ1106">
            <v>0</v>
          </cell>
          <cell r="AR1106">
            <v>0</v>
          </cell>
          <cell r="AS1106">
            <v>0</v>
          </cell>
          <cell r="AT1106">
            <v>0</v>
          </cell>
          <cell r="AU1106">
            <v>24</v>
          </cell>
          <cell r="AV1106" t="e">
            <v>#REF!</v>
          </cell>
          <cell r="AW1106">
            <v>0</v>
          </cell>
          <cell r="BZ1106">
            <v>0</v>
          </cell>
          <cell r="CA1106">
            <v>0</v>
          </cell>
          <cell r="CE1106">
            <v>0</v>
          </cell>
          <cell r="CF1106">
            <v>24</v>
          </cell>
          <cell r="CG1106" t="b">
            <v>1</v>
          </cell>
          <cell r="CH1106">
            <v>0</v>
          </cell>
          <cell r="CI1106">
            <v>192</v>
          </cell>
          <cell r="CJ1106">
            <v>0</v>
          </cell>
          <cell r="CK1106" t="str">
            <v>HTQ HỒ CHÍ MINH</v>
          </cell>
          <cell r="CM1106">
            <v>0</v>
          </cell>
          <cell r="CN1106">
            <v>0</v>
          </cell>
          <cell r="CO1106">
            <v>192</v>
          </cell>
          <cell r="CP1106">
            <v>0</v>
          </cell>
        </row>
        <row r="1107">
          <cell r="F1107" t="str">
            <v>OT</v>
          </cell>
          <cell r="AT1107">
            <v>0</v>
          </cell>
          <cell r="AV1107" t="e">
            <v>#REF!</v>
          </cell>
          <cell r="AW1107">
            <v>0</v>
          </cell>
          <cell r="CK1107" t="e">
            <v>#N/A</v>
          </cell>
        </row>
        <row r="1108">
          <cell r="B1108" t="str">
            <v>EQQ102159</v>
          </cell>
          <cell r="C1108" t="str">
            <v>VÕ NGUYỄN NGỌC DUNG</v>
          </cell>
          <cell r="D1108" t="str">
            <v>Partime</v>
          </cell>
          <cell r="E1108" t="str">
            <v>NHÂN VIÊN PHỤC VỤ</v>
          </cell>
          <cell r="F1108" t="str">
            <v>Giờ LV</v>
          </cell>
          <cell r="G1108">
            <v>0</v>
          </cell>
          <cell r="H1108">
            <v>8</v>
          </cell>
          <cell r="I1108">
            <v>8</v>
          </cell>
          <cell r="J1108">
            <v>8</v>
          </cell>
          <cell r="K1108">
            <v>8</v>
          </cell>
          <cell r="L1108">
            <v>8</v>
          </cell>
          <cell r="M1108">
            <v>8</v>
          </cell>
          <cell r="N1108">
            <v>8</v>
          </cell>
          <cell r="O1108">
            <v>8</v>
          </cell>
          <cell r="P1108">
            <v>8</v>
          </cell>
          <cell r="Q1108">
            <v>0</v>
          </cell>
          <cell r="R1108">
            <v>7</v>
          </cell>
          <cell r="S1108">
            <v>8</v>
          </cell>
          <cell r="T1108">
            <v>0</v>
          </cell>
          <cell r="U1108">
            <v>8</v>
          </cell>
          <cell r="V1108">
            <v>8</v>
          </cell>
          <cell r="W1108">
            <v>8</v>
          </cell>
          <cell r="X1108">
            <v>8</v>
          </cell>
          <cell r="Y1108">
            <v>8</v>
          </cell>
          <cell r="Z1108">
            <v>8</v>
          </cell>
          <cell r="AA1108">
            <v>8</v>
          </cell>
          <cell r="AB1108">
            <v>0</v>
          </cell>
          <cell r="AC1108">
            <v>8</v>
          </cell>
          <cell r="AD1108">
            <v>8</v>
          </cell>
          <cell r="AE1108">
            <v>5</v>
          </cell>
          <cell r="AF1108">
            <v>8</v>
          </cell>
          <cell r="AG1108">
            <v>8</v>
          </cell>
          <cell r="AH1108">
            <v>8</v>
          </cell>
          <cell r="AI1108">
            <v>8</v>
          </cell>
          <cell r="AJ1108">
            <v>8</v>
          </cell>
          <cell r="AK1108">
            <v>25.5</v>
          </cell>
          <cell r="AL1108">
            <v>0</v>
          </cell>
          <cell r="AM1108">
            <v>0</v>
          </cell>
          <cell r="AN1108">
            <v>0</v>
          </cell>
          <cell r="AO1108">
            <v>0</v>
          </cell>
          <cell r="AP1108">
            <v>0</v>
          </cell>
          <cell r="AQ1108">
            <v>0</v>
          </cell>
          <cell r="AR1108">
            <v>0</v>
          </cell>
          <cell r="AS1108">
            <v>0</v>
          </cell>
          <cell r="AT1108">
            <v>0</v>
          </cell>
          <cell r="AU1108">
            <v>25.5</v>
          </cell>
          <cell r="AV1108" t="e">
            <v>#REF!</v>
          </cell>
          <cell r="AW1108">
            <v>0</v>
          </cell>
          <cell r="BZ1108">
            <v>0</v>
          </cell>
          <cell r="CA1108">
            <v>0</v>
          </cell>
          <cell r="CE1108">
            <v>0</v>
          </cell>
          <cell r="CF1108">
            <v>25.5</v>
          </cell>
          <cell r="CG1108" t="b">
            <v>1</v>
          </cell>
          <cell r="CH1108">
            <v>0</v>
          </cell>
          <cell r="CI1108">
            <v>204</v>
          </cell>
          <cell r="CJ1108">
            <v>0</v>
          </cell>
          <cell r="CK1108" t="str">
            <v>HTQ HỒ CHÍ MINH</v>
          </cell>
          <cell r="CM1108">
            <v>0</v>
          </cell>
          <cell r="CN1108">
            <v>0</v>
          </cell>
          <cell r="CO1108">
            <v>204</v>
          </cell>
          <cell r="CP1108">
            <v>0</v>
          </cell>
        </row>
        <row r="1109">
          <cell r="F1109" t="str">
            <v>OT</v>
          </cell>
          <cell r="AT1109">
            <v>0</v>
          </cell>
          <cell r="AV1109" t="e">
            <v>#REF!</v>
          </cell>
          <cell r="AW1109">
            <v>0</v>
          </cell>
          <cell r="CK1109" t="e">
            <v>#N/A</v>
          </cell>
        </row>
        <row r="1110">
          <cell r="B1110" t="str">
            <v>EQQ101705</v>
          </cell>
          <cell r="C1110" t="str">
            <v>NGUYỄN THỊ TRANG THÙY</v>
          </cell>
          <cell r="D1110" t="str">
            <v>Fulltime</v>
          </cell>
          <cell r="E1110" t="str">
            <v>NHÂN VIÊN THU NGÂN</v>
          </cell>
          <cell r="F1110" t="str">
            <v>Giờ LV</v>
          </cell>
          <cell r="G1110" t="str">
            <v>pp</v>
          </cell>
          <cell r="H1110" t="str">
            <v>pp</v>
          </cell>
          <cell r="I1110" t="str">
            <v>pp</v>
          </cell>
          <cell r="J1110" t="str">
            <v>pp</v>
          </cell>
          <cell r="K1110" t="str">
            <v>pp</v>
          </cell>
          <cell r="L1110" t="str">
            <v>pp</v>
          </cell>
          <cell r="M1110" t="str">
            <v>pp</v>
          </cell>
          <cell r="N1110" t="str">
            <v>pp</v>
          </cell>
          <cell r="O1110" t="str">
            <v>pp</v>
          </cell>
          <cell r="P1110" t="str">
            <v>pp</v>
          </cell>
          <cell r="Q1110" t="str">
            <v>pp</v>
          </cell>
          <cell r="R1110" t="str">
            <v>pp</v>
          </cell>
          <cell r="S1110" t="str">
            <v>pp</v>
          </cell>
          <cell r="T1110" t="str">
            <v>pp</v>
          </cell>
          <cell r="U1110" t="str">
            <v>pp</v>
          </cell>
          <cell r="V1110" t="str">
            <v>pp</v>
          </cell>
          <cell r="W1110" t="str">
            <v>pp</v>
          </cell>
          <cell r="X1110" t="str">
            <v>pp</v>
          </cell>
          <cell r="Y1110" t="str">
            <v>pp</v>
          </cell>
          <cell r="Z1110" t="str">
            <v>pp</v>
          </cell>
          <cell r="AA1110" t="str">
            <v>pp</v>
          </cell>
          <cell r="AB1110" t="str">
            <v>pp</v>
          </cell>
          <cell r="AC1110" t="str">
            <v>pp</v>
          </cell>
          <cell r="AD1110" t="str">
            <v>pp</v>
          </cell>
          <cell r="AE1110" t="str">
            <v>pp</v>
          </cell>
          <cell r="AF1110" t="str">
            <v>pp</v>
          </cell>
          <cell r="AG1110" t="str">
            <v>pp</v>
          </cell>
          <cell r="AH1110" t="str">
            <v>pp</v>
          </cell>
          <cell r="AI1110" t="str">
            <v>pp</v>
          </cell>
          <cell r="AJ1110" t="str">
            <v>pp</v>
          </cell>
          <cell r="AK1110">
            <v>0</v>
          </cell>
          <cell r="AL1110">
            <v>0</v>
          </cell>
          <cell r="AM1110">
            <v>0</v>
          </cell>
          <cell r="AN1110">
            <v>0</v>
          </cell>
          <cell r="AO1110">
            <v>0</v>
          </cell>
          <cell r="AP1110">
            <v>0</v>
          </cell>
          <cell r="AQ1110">
            <v>0</v>
          </cell>
          <cell r="AR1110">
            <v>30</v>
          </cell>
          <cell r="AS1110">
            <v>0</v>
          </cell>
          <cell r="AT1110">
            <v>0</v>
          </cell>
          <cell r="AU1110">
            <v>0</v>
          </cell>
          <cell r="AV1110" t="e">
            <v>#REF!</v>
          </cell>
          <cell r="AW1110">
            <v>0</v>
          </cell>
          <cell r="BZ1110">
            <v>0</v>
          </cell>
          <cell r="CA1110">
            <v>0</v>
          </cell>
          <cell r="CE1110">
            <v>0</v>
          </cell>
          <cell r="CF1110">
            <v>0</v>
          </cell>
          <cell r="CG1110" t="b">
            <v>1</v>
          </cell>
          <cell r="CH1110">
            <v>0</v>
          </cell>
          <cell r="CI1110">
            <v>0</v>
          </cell>
          <cell r="CJ1110">
            <v>0</v>
          </cell>
          <cell r="CK1110" t="str">
            <v>HTQ HỒ CHÍ MINH</v>
          </cell>
          <cell r="CM1110" t="e">
            <v>#N/A</v>
          </cell>
          <cell r="CN1110" t="e">
            <v>#N/A</v>
          </cell>
          <cell r="CO1110" t="e">
            <v>#N/A</v>
          </cell>
          <cell r="CP1110" t="e">
            <v>#N/A</v>
          </cell>
        </row>
        <row r="1111">
          <cell r="F1111" t="str">
            <v>OT</v>
          </cell>
          <cell r="AT1111">
            <v>0</v>
          </cell>
          <cell r="AV1111" t="e">
            <v>#REF!</v>
          </cell>
          <cell r="AW1111">
            <v>0</v>
          </cell>
          <cell r="CK1111" t="e">
            <v>#N/A</v>
          </cell>
        </row>
        <row r="1112">
          <cell r="B1112" t="str">
            <v>EQQ102912</v>
          </cell>
          <cell r="C1112" t="str">
            <v>PHAN NGUYỄN KHẢ HÂN</v>
          </cell>
          <cell r="D1112" t="str">
            <v>Partime</v>
          </cell>
          <cell r="E1112" t="str">
            <v>NHÂN VIÊN PHỤC VỤ</v>
          </cell>
          <cell r="F1112" t="str">
            <v>Giờ LV</v>
          </cell>
          <cell r="P1112">
            <v>8</v>
          </cell>
          <cell r="Q1112">
            <v>8</v>
          </cell>
          <cell r="R1112">
            <v>8</v>
          </cell>
          <cell r="S1112">
            <v>8</v>
          </cell>
          <cell r="T1112">
            <v>8</v>
          </cell>
          <cell r="U1112">
            <v>8</v>
          </cell>
          <cell r="V1112">
            <v>8</v>
          </cell>
          <cell r="W1112">
            <v>8</v>
          </cell>
          <cell r="X1112">
            <v>8</v>
          </cell>
          <cell r="Y1112" t="str">
            <v>4</v>
          </cell>
          <cell r="Z1112">
            <v>8</v>
          </cell>
          <cell r="AA1112">
            <v>8</v>
          </cell>
          <cell r="AB1112">
            <v>8</v>
          </cell>
          <cell r="AC1112">
            <v>8</v>
          </cell>
          <cell r="AD1112">
            <v>8</v>
          </cell>
          <cell r="AE1112">
            <v>8</v>
          </cell>
          <cell r="AF1112">
            <v>0</v>
          </cell>
          <cell r="AG1112">
            <v>8</v>
          </cell>
          <cell r="AH1112">
            <v>8</v>
          </cell>
          <cell r="AI1112">
            <v>0</v>
          </cell>
          <cell r="AJ1112">
            <v>8</v>
          </cell>
          <cell r="AK1112">
            <v>18</v>
          </cell>
          <cell r="AL1112">
            <v>0</v>
          </cell>
          <cell r="AM1112">
            <v>0</v>
          </cell>
          <cell r="AN1112">
            <v>0</v>
          </cell>
          <cell r="AO1112">
            <v>0</v>
          </cell>
          <cell r="AP1112">
            <v>0</v>
          </cell>
          <cell r="AQ1112">
            <v>0</v>
          </cell>
          <cell r="AR1112">
            <v>0</v>
          </cell>
          <cell r="AS1112">
            <v>0</v>
          </cell>
          <cell r="AT1112">
            <v>0</v>
          </cell>
          <cell r="AU1112">
            <v>18</v>
          </cell>
          <cell r="AV1112" t="e">
            <v>#REF!</v>
          </cell>
          <cell r="AW1112">
            <v>0</v>
          </cell>
          <cell r="BZ1112">
            <v>0</v>
          </cell>
          <cell r="CA1112">
            <v>0</v>
          </cell>
          <cell r="CE1112">
            <v>0</v>
          </cell>
          <cell r="CF1112">
            <v>18</v>
          </cell>
          <cell r="CG1112" t="b">
            <v>1</v>
          </cell>
          <cell r="CH1112">
            <v>0</v>
          </cell>
          <cell r="CI1112">
            <v>144</v>
          </cell>
          <cell r="CJ1112">
            <v>0</v>
          </cell>
          <cell r="CK1112" t="str">
            <v>HTQ HỒ CHÍ MINH</v>
          </cell>
          <cell r="CM1112">
            <v>0</v>
          </cell>
          <cell r="CN1112">
            <v>0</v>
          </cell>
          <cell r="CO1112">
            <v>144</v>
          </cell>
          <cell r="CP1112">
            <v>0</v>
          </cell>
        </row>
        <row r="1113">
          <cell r="F1113" t="str">
            <v>OT</v>
          </cell>
          <cell r="AT1113">
            <v>0</v>
          </cell>
          <cell r="AV1113" t="e">
            <v>#REF!</v>
          </cell>
          <cell r="AW1113">
            <v>0</v>
          </cell>
          <cell r="CK1113" t="e">
            <v>#N/A</v>
          </cell>
        </row>
        <row r="1114">
          <cell r="C1114" t="str">
            <v>QUÁN ĐÀ NẴNG</v>
          </cell>
          <cell r="F1114" t="str">
            <v>Giờ LV</v>
          </cell>
          <cell r="AK1114">
            <v>0</v>
          </cell>
          <cell r="AL1114">
            <v>0</v>
          </cell>
          <cell r="AM1114">
            <v>0</v>
          </cell>
          <cell r="AN1114">
            <v>0</v>
          </cell>
          <cell r="AO1114">
            <v>0</v>
          </cell>
          <cell r="AP1114">
            <v>0</v>
          </cell>
          <cell r="AQ1114">
            <v>0</v>
          </cell>
          <cell r="AR1114">
            <v>0</v>
          </cell>
          <cell r="AS1114">
            <v>0</v>
          </cell>
          <cell r="AT1114">
            <v>0</v>
          </cell>
          <cell r="AU1114">
            <v>0</v>
          </cell>
          <cell r="AV1114" t="e">
            <v>#REF!</v>
          </cell>
          <cell r="AW1114">
            <v>0</v>
          </cell>
          <cell r="BZ1114">
            <v>0</v>
          </cell>
          <cell r="CA1114">
            <v>0</v>
          </cell>
          <cell r="CE1114">
            <v>0</v>
          </cell>
          <cell r="CF1114">
            <v>0</v>
          </cell>
          <cell r="CG1114" t="b">
            <v>1</v>
          </cell>
          <cell r="CH1114">
            <v>0</v>
          </cell>
          <cell r="CI1114">
            <v>0</v>
          </cell>
          <cell r="CJ1114">
            <v>0</v>
          </cell>
          <cell r="CK1114" t="e">
            <v>#N/A</v>
          </cell>
        </row>
        <row r="1115">
          <cell r="F1115" t="str">
            <v>OT</v>
          </cell>
          <cell r="AT1115">
            <v>0</v>
          </cell>
          <cell r="AV1115" t="e">
            <v>#REF!</v>
          </cell>
          <cell r="AW1115">
            <v>0</v>
          </cell>
          <cell r="CK1115" t="e">
            <v>#N/A</v>
          </cell>
        </row>
        <row r="1116">
          <cell r="B1116" t="str">
            <v>EQQ102931</v>
          </cell>
          <cell r="C1116" t="str">
            <v>NGUYỄN VĂN DŨNG</v>
          </cell>
          <cell r="D1116" t="str">
            <v>Partime</v>
          </cell>
          <cell r="E1116" t="str">
            <v>NHÂN VIÊN PHỤC VỤ</v>
          </cell>
          <cell r="F1116" t="str">
            <v>Giờ LV</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16</v>
          </cell>
          <cell r="AA1116">
            <v>16</v>
          </cell>
          <cell r="AB1116">
            <v>16</v>
          </cell>
          <cell r="AC1116">
            <v>16</v>
          </cell>
          <cell r="AD1116">
            <v>16</v>
          </cell>
          <cell r="AE1116">
            <v>16</v>
          </cell>
          <cell r="AF1116">
            <v>16</v>
          </cell>
          <cell r="AG1116">
            <v>16</v>
          </cell>
          <cell r="AH1116">
            <v>16</v>
          </cell>
          <cell r="AI1116">
            <v>16</v>
          </cell>
          <cell r="AJ1116">
            <v>8</v>
          </cell>
          <cell r="AK1116">
            <v>21</v>
          </cell>
          <cell r="AL1116">
            <v>0</v>
          </cell>
          <cell r="AM1116">
            <v>0</v>
          </cell>
          <cell r="AN1116">
            <v>0</v>
          </cell>
          <cell r="AO1116">
            <v>0</v>
          </cell>
          <cell r="AP1116">
            <v>0</v>
          </cell>
          <cell r="AQ1116">
            <v>0</v>
          </cell>
          <cell r="AR1116">
            <v>0</v>
          </cell>
          <cell r="AS1116">
            <v>0</v>
          </cell>
          <cell r="AT1116">
            <v>0</v>
          </cell>
          <cell r="AU1116">
            <v>21</v>
          </cell>
          <cell r="AV1116" t="e">
            <v>#REF!</v>
          </cell>
          <cell r="AW1116">
            <v>0</v>
          </cell>
          <cell r="BZ1116">
            <v>0</v>
          </cell>
          <cell r="CA1116">
            <v>0</v>
          </cell>
          <cell r="CE1116">
            <v>0</v>
          </cell>
          <cell r="CF1116">
            <v>21</v>
          </cell>
          <cell r="CG1116" t="b">
            <v>1</v>
          </cell>
          <cell r="CH1116">
            <v>0</v>
          </cell>
          <cell r="CI1116">
            <v>168</v>
          </cell>
          <cell r="CJ1116">
            <v>0</v>
          </cell>
          <cell r="CK1116" t="str">
            <v>CN ĐÀ NẴNG</v>
          </cell>
          <cell r="CM1116">
            <v>0</v>
          </cell>
          <cell r="CN1116">
            <v>0</v>
          </cell>
          <cell r="CO1116">
            <v>168</v>
          </cell>
          <cell r="CP1116">
            <v>0</v>
          </cell>
        </row>
        <row r="1117">
          <cell r="F1117" t="str">
            <v>OT</v>
          </cell>
          <cell r="AT1117">
            <v>0</v>
          </cell>
          <cell r="AV1117" t="e">
            <v>#REF!</v>
          </cell>
          <cell r="AW1117">
            <v>0</v>
          </cell>
          <cell r="CK1117" t="e">
            <v>#N/A</v>
          </cell>
        </row>
        <row r="1118">
          <cell r="B1118" t="str">
            <v>EQQ102932</v>
          </cell>
          <cell r="C1118" t="str">
            <v>NGUYỄN HOÀNG NHƯ PHƯỢNG</v>
          </cell>
          <cell r="D1118" t="str">
            <v>Partime</v>
          </cell>
          <cell r="E1118" t="str">
            <v>NHÂN VIÊN PHỤC VỤ</v>
          </cell>
          <cell r="F1118" t="str">
            <v>Giờ LV</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8</v>
          </cell>
          <cell r="AA1118">
            <v>8</v>
          </cell>
          <cell r="AB1118">
            <v>8</v>
          </cell>
          <cell r="AC1118">
            <v>8</v>
          </cell>
          <cell r="AD1118">
            <v>8</v>
          </cell>
          <cell r="AE1118">
            <v>8</v>
          </cell>
          <cell r="AF1118">
            <v>8</v>
          </cell>
          <cell r="AG1118">
            <v>8</v>
          </cell>
          <cell r="AH1118">
            <v>8</v>
          </cell>
          <cell r="AI1118">
            <v>8</v>
          </cell>
          <cell r="AJ1118">
            <v>8</v>
          </cell>
          <cell r="AK1118">
            <v>11</v>
          </cell>
          <cell r="AL1118">
            <v>0</v>
          </cell>
          <cell r="AM1118">
            <v>0</v>
          </cell>
          <cell r="AN1118">
            <v>0</v>
          </cell>
          <cell r="AO1118">
            <v>0</v>
          </cell>
          <cell r="AP1118">
            <v>0</v>
          </cell>
          <cell r="AQ1118">
            <v>0</v>
          </cell>
          <cell r="AR1118">
            <v>0</v>
          </cell>
          <cell r="AS1118">
            <v>0</v>
          </cell>
          <cell r="AT1118">
            <v>0</v>
          </cell>
          <cell r="AU1118">
            <v>11</v>
          </cell>
          <cell r="AV1118" t="e">
            <v>#REF!</v>
          </cell>
          <cell r="AW1118">
            <v>0</v>
          </cell>
          <cell r="BZ1118">
            <v>0</v>
          </cell>
          <cell r="CA1118">
            <v>0</v>
          </cell>
          <cell r="CE1118">
            <v>0</v>
          </cell>
          <cell r="CF1118">
            <v>11</v>
          </cell>
          <cell r="CG1118" t="b">
            <v>1</v>
          </cell>
          <cell r="CH1118">
            <v>0</v>
          </cell>
          <cell r="CI1118">
            <v>88</v>
          </cell>
          <cell r="CJ1118">
            <v>0</v>
          </cell>
          <cell r="CK1118" t="str">
            <v>CN ĐÀ NẴNG</v>
          </cell>
          <cell r="CM1118">
            <v>0</v>
          </cell>
          <cell r="CN1118">
            <v>0</v>
          </cell>
          <cell r="CO1118">
            <v>88</v>
          </cell>
          <cell r="CP1118">
            <v>0</v>
          </cell>
        </row>
        <row r="1119">
          <cell r="F1119" t="str">
            <v>OT</v>
          </cell>
          <cell r="AT1119">
            <v>0</v>
          </cell>
          <cell r="AV1119" t="e">
            <v>#REF!</v>
          </cell>
          <cell r="AW1119">
            <v>0</v>
          </cell>
          <cell r="CK1119" t="e">
            <v>#N/A</v>
          </cell>
        </row>
        <row r="1120">
          <cell r="B1120" t="str">
            <v>EQQ100511</v>
          </cell>
          <cell r="C1120" t="str">
            <v>LÊ THỊ NGA</v>
          </cell>
          <cell r="D1120" t="str">
            <v>Fulltime</v>
          </cell>
          <cell r="E1120" t="str">
            <v>TRƯỞNG CA</v>
          </cell>
          <cell r="F1120" t="str">
            <v>Giờ LV</v>
          </cell>
          <cell r="G1120">
            <v>8</v>
          </cell>
          <cell r="H1120">
            <v>8</v>
          </cell>
          <cell r="I1120">
            <v>8</v>
          </cell>
          <cell r="J1120">
            <v>8</v>
          </cell>
          <cell r="K1120">
            <v>8</v>
          </cell>
          <cell r="L1120">
            <v>8</v>
          </cell>
          <cell r="M1120">
            <v>8</v>
          </cell>
          <cell r="N1120" t="str">
            <v>off</v>
          </cell>
          <cell r="O1120" t="str">
            <v>off</v>
          </cell>
          <cell r="P1120" t="str">
            <v>off</v>
          </cell>
          <cell r="Q1120" t="str">
            <v>off</v>
          </cell>
          <cell r="R1120" t="str">
            <v>pa</v>
          </cell>
          <cell r="S1120" t="str">
            <v>pa</v>
          </cell>
          <cell r="T1120">
            <v>8</v>
          </cell>
          <cell r="U1120">
            <v>8</v>
          </cell>
          <cell r="V1120">
            <v>8</v>
          </cell>
          <cell r="W1120">
            <v>8</v>
          </cell>
          <cell r="X1120">
            <v>8</v>
          </cell>
          <cell r="Y1120">
            <v>8</v>
          </cell>
          <cell r="Z1120">
            <v>8</v>
          </cell>
          <cell r="AA1120">
            <v>8</v>
          </cell>
          <cell r="AB1120">
            <v>8</v>
          </cell>
          <cell r="AC1120">
            <v>8</v>
          </cell>
          <cell r="AD1120">
            <v>8</v>
          </cell>
          <cell r="AE1120">
            <v>8</v>
          </cell>
          <cell r="AF1120">
            <v>8</v>
          </cell>
          <cell r="AG1120">
            <v>8</v>
          </cell>
          <cell r="AH1120">
            <v>8</v>
          </cell>
          <cell r="AI1120">
            <v>8</v>
          </cell>
          <cell r="AJ1120">
            <v>8</v>
          </cell>
          <cell r="AK1120">
            <v>24</v>
          </cell>
          <cell r="AL1120">
            <v>0</v>
          </cell>
          <cell r="AM1120">
            <v>4</v>
          </cell>
          <cell r="AN1120">
            <v>0</v>
          </cell>
          <cell r="AO1120">
            <v>2</v>
          </cell>
          <cell r="AP1120">
            <v>0</v>
          </cell>
          <cell r="AQ1120">
            <v>0</v>
          </cell>
          <cell r="AR1120">
            <v>0</v>
          </cell>
          <cell r="AS1120">
            <v>0</v>
          </cell>
          <cell r="AT1120">
            <v>0</v>
          </cell>
          <cell r="AU1120">
            <v>26</v>
          </cell>
          <cell r="AV1120" t="e">
            <v>#REF!</v>
          </cell>
          <cell r="AW1120">
            <v>0</v>
          </cell>
          <cell r="BZ1120">
            <v>24</v>
          </cell>
          <cell r="CA1120">
            <v>2</v>
          </cell>
          <cell r="CE1120">
            <v>0</v>
          </cell>
          <cell r="CF1120">
            <v>26</v>
          </cell>
          <cell r="CG1120" t="b">
            <v>1</v>
          </cell>
          <cell r="CH1120">
            <v>24</v>
          </cell>
          <cell r="CI1120">
            <v>0</v>
          </cell>
          <cell r="CJ1120">
            <v>0</v>
          </cell>
          <cell r="CK1120" t="str">
            <v>CN ĐÀ NẴNG</v>
          </cell>
          <cell r="CM1120">
            <v>24</v>
          </cell>
          <cell r="CN1120">
            <v>2</v>
          </cell>
          <cell r="CO1120">
            <v>0</v>
          </cell>
          <cell r="CP1120">
            <v>0</v>
          </cell>
        </row>
        <row r="1121">
          <cell r="F1121" t="str">
            <v>OT</v>
          </cell>
          <cell r="AT1121">
            <v>0</v>
          </cell>
          <cell r="AV1121" t="e">
            <v>#REF!</v>
          </cell>
          <cell r="AW1121">
            <v>0</v>
          </cell>
          <cell r="CK1121" t="e">
            <v>#N/A</v>
          </cell>
        </row>
        <row r="1122">
          <cell r="B1122" t="str">
            <v>EQQ101852</v>
          </cell>
          <cell r="C1122" t="str">
            <v>LÝ THỊ THUẬN</v>
          </cell>
          <cell r="D1122" t="str">
            <v>Partime</v>
          </cell>
          <cell r="E1122" t="str">
            <v>NHÂN VIÊN PHỤC VỤ</v>
          </cell>
          <cell r="F1122" t="str">
            <v>Giờ LV</v>
          </cell>
          <cell r="G1122">
            <v>8</v>
          </cell>
          <cell r="H1122">
            <v>8</v>
          </cell>
          <cell r="I1122">
            <v>12</v>
          </cell>
          <cell r="J1122">
            <v>8</v>
          </cell>
          <cell r="K1122">
            <v>8</v>
          </cell>
          <cell r="L1122" t="str">
            <v>oth8</v>
          </cell>
          <cell r="M1122" t="str">
            <v>oth8</v>
          </cell>
          <cell r="N1122">
            <v>8</v>
          </cell>
          <cell r="O1122">
            <v>8</v>
          </cell>
          <cell r="P1122">
            <v>12</v>
          </cell>
          <cell r="Q1122">
            <v>12</v>
          </cell>
          <cell r="R1122">
            <v>12</v>
          </cell>
          <cell r="S1122">
            <v>8</v>
          </cell>
          <cell r="T1122">
            <v>8</v>
          </cell>
          <cell r="U1122">
            <v>16</v>
          </cell>
          <cell r="V1122">
            <v>16</v>
          </cell>
          <cell r="W1122">
            <v>16</v>
          </cell>
          <cell r="X1122">
            <v>8</v>
          </cell>
          <cell r="Y1122">
            <v>8</v>
          </cell>
          <cell r="Z1122">
            <v>8</v>
          </cell>
          <cell r="AA1122">
            <v>8</v>
          </cell>
          <cell r="AB1122" t="str">
            <v>oth4</v>
          </cell>
          <cell r="AC1122">
            <v>8</v>
          </cell>
          <cell r="AD1122">
            <v>8</v>
          </cell>
          <cell r="AE1122">
            <v>8</v>
          </cell>
          <cell r="AF1122">
            <v>8</v>
          </cell>
          <cell r="AG1122">
            <v>8</v>
          </cell>
          <cell r="AH1122">
            <v>8</v>
          </cell>
          <cell r="AI1122">
            <v>8</v>
          </cell>
          <cell r="AJ1122">
            <v>8</v>
          </cell>
          <cell r="AK1122">
            <v>32</v>
          </cell>
          <cell r="AL1122">
            <v>0</v>
          </cell>
          <cell r="AM1122">
            <v>0</v>
          </cell>
          <cell r="AN1122">
            <v>0</v>
          </cell>
          <cell r="AO1122">
            <v>0</v>
          </cell>
          <cell r="AP1122">
            <v>0</v>
          </cell>
          <cell r="AQ1122">
            <v>0</v>
          </cell>
          <cell r="AR1122">
            <v>0</v>
          </cell>
          <cell r="AS1122">
            <v>0</v>
          </cell>
          <cell r="AT1122">
            <v>2.5</v>
          </cell>
          <cell r="AU1122">
            <v>34.5</v>
          </cell>
          <cell r="AV1122" t="e">
            <v>#REF!</v>
          </cell>
          <cell r="AW1122">
            <v>0</v>
          </cell>
          <cell r="BZ1122">
            <v>0</v>
          </cell>
          <cell r="CA1122">
            <v>0</v>
          </cell>
          <cell r="CE1122">
            <v>0</v>
          </cell>
          <cell r="CF1122">
            <v>34.5</v>
          </cell>
          <cell r="CG1122" t="b">
            <v>1</v>
          </cell>
          <cell r="CH1122">
            <v>0</v>
          </cell>
          <cell r="CI1122">
            <v>276</v>
          </cell>
          <cell r="CJ1122">
            <v>0</v>
          </cell>
          <cell r="CK1122" t="str">
            <v>CN ĐÀ NẴNG</v>
          </cell>
          <cell r="CM1122">
            <v>0</v>
          </cell>
          <cell r="CN1122">
            <v>0</v>
          </cell>
          <cell r="CO1122">
            <v>276</v>
          </cell>
          <cell r="CP1122">
            <v>0</v>
          </cell>
        </row>
        <row r="1123">
          <cell r="F1123" t="str">
            <v>OT</v>
          </cell>
          <cell r="AT1123">
            <v>0</v>
          </cell>
          <cell r="AV1123" t="e">
            <v>#REF!</v>
          </cell>
          <cell r="AW1123">
            <v>0</v>
          </cell>
          <cell r="CK1123" t="e">
            <v>#N/A</v>
          </cell>
        </row>
        <row r="1124">
          <cell r="B1124" t="str">
            <v>EQQ101886</v>
          </cell>
          <cell r="C1124" t="str">
            <v>TRƯƠNG NGỌC MẠNH</v>
          </cell>
          <cell r="D1124" t="str">
            <v>Partime</v>
          </cell>
          <cell r="E1124" t="str">
            <v>NHÂN VIÊN PHỤC VỤ</v>
          </cell>
          <cell r="F1124" t="str">
            <v>Giờ LV</v>
          </cell>
          <cell r="G1124">
            <v>4</v>
          </cell>
          <cell r="H1124">
            <v>0</v>
          </cell>
          <cell r="I1124">
            <v>4</v>
          </cell>
          <cell r="J1124">
            <v>4</v>
          </cell>
          <cell r="K1124">
            <v>8</v>
          </cell>
          <cell r="L1124">
            <v>4</v>
          </cell>
          <cell r="M1124">
            <v>4</v>
          </cell>
          <cell r="N1124">
            <v>4</v>
          </cell>
          <cell r="O1124">
            <v>0</v>
          </cell>
          <cell r="P1124">
            <v>4</v>
          </cell>
          <cell r="Q1124">
            <v>5</v>
          </cell>
          <cell r="R1124">
            <v>5</v>
          </cell>
          <cell r="S1124">
            <v>4</v>
          </cell>
          <cell r="T1124">
            <v>4</v>
          </cell>
          <cell r="U1124">
            <v>0</v>
          </cell>
          <cell r="V1124">
            <v>4</v>
          </cell>
          <cell r="W1124">
            <v>4</v>
          </cell>
          <cell r="X1124">
            <v>0</v>
          </cell>
          <cell r="Y1124">
            <v>8</v>
          </cell>
          <cell r="Z1124">
            <v>5</v>
          </cell>
          <cell r="AA1124">
            <v>4</v>
          </cell>
          <cell r="AB1124">
            <v>0</v>
          </cell>
          <cell r="AC1124">
            <v>4</v>
          </cell>
          <cell r="AD1124">
            <v>4</v>
          </cell>
          <cell r="AE1124">
            <v>4</v>
          </cell>
          <cell r="AF1124">
            <v>8</v>
          </cell>
          <cell r="AG1124">
            <v>4</v>
          </cell>
          <cell r="AH1124">
            <v>0</v>
          </cell>
          <cell r="AI1124">
            <v>4</v>
          </cell>
          <cell r="AJ1124">
            <v>4</v>
          </cell>
          <cell r="AK1124">
            <v>13.875</v>
          </cell>
          <cell r="AL1124">
            <v>0</v>
          </cell>
          <cell r="AM1124">
            <v>0</v>
          </cell>
          <cell r="AN1124">
            <v>0</v>
          </cell>
          <cell r="AO1124">
            <v>0</v>
          </cell>
          <cell r="AP1124">
            <v>0</v>
          </cell>
          <cell r="AQ1124">
            <v>0</v>
          </cell>
          <cell r="AR1124">
            <v>0</v>
          </cell>
          <cell r="AS1124">
            <v>0</v>
          </cell>
          <cell r="AT1124">
            <v>0</v>
          </cell>
          <cell r="AU1124">
            <v>13.875</v>
          </cell>
          <cell r="AV1124" t="e">
            <v>#REF!</v>
          </cell>
          <cell r="AW1124">
            <v>0</v>
          </cell>
          <cell r="BZ1124">
            <v>0</v>
          </cell>
          <cell r="CA1124">
            <v>0</v>
          </cell>
          <cell r="CE1124">
            <v>0</v>
          </cell>
          <cell r="CF1124">
            <v>13.875</v>
          </cell>
          <cell r="CG1124" t="b">
            <v>1</v>
          </cell>
          <cell r="CH1124">
            <v>0</v>
          </cell>
          <cell r="CI1124">
            <v>111</v>
          </cell>
          <cell r="CJ1124">
            <v>0</v>
          </cell>
          <cell r="CK1124" t="str">
            <v>CN ĐÀ NẴNG</v>
          </cell>
          <cell r="CM1124">
            <v>0</v>
          </cell>
          <cell r="CN1124">
            <v>0</v>
          </cell>
          <cell r="CO1124">
            <v>111</v>
          </cell>
          <cell r="CP1124">
            <v>0</v>
          </cell>
        </row>
        <row r="1125">
          <cell r="F1125" t="str">
            <v>OT</v>
          </cell>
          <cell r="AT1125">
            <v>0</v>
          </cell>
          <cell r="AV1125" t="e">
            <v>#REF!</v>
          </cell>
          <cell r="AW1125">
            <v>0</v>
          </cell>
          <cell r="CK1125" t="e">
            <v>#N/A</v>
          </cell>
        </row>
        <row r="1126">
          <cell r="B1126" t="str">
            <v>EQQ102151</v>
          </cell>
          <cell r="C1126" t="str">
            <v>NGÔ THỊ THANH TRÚC</v>
          </cell>
          <cell r="D1126" t="str">
            <v>Partime</v>
          </cell>
          <cell r="E1126" t="str">
            <v>NHÂN VIÊN PHỤC VỤ</v>
          </cell>
          <cell r="F1126" t="str">
            <v>Giờ LV</v>
          </cell>
          <cell r="G1126">
            <v>8</v>
          </cell>
          <cell r="H1126">
            <v>8</v>
          </cell>
          <cell r="I1126">
            <v>10</v>
          </cell>
          <cell r="J1126">
            <v>8</v>
          </cell>
          <cell r="K1126">
            <v>8</v>
          </cell>
          <cell r="L1126">
            <v>0</v>
          </cell>
          <cell r="M1126">
            <v>0</v>
          </cell>
          <cell r="N1126">
            <v>10</v>
          </cell>
          <cell r="O1126">
            <v>8</v>
          </cell>
          <cell r="P1126">
            <v>8</v>
          </cell>
          <cell r="Q1126">
            <v>8</v>
          </cell>
          <cell r="R1126">
            <v>8</v>
          </cell>
          <cell r="S1126">
            <v>8</v>
          </cell>
          <cell r="T1126">
            <v>12</v>
          </cell>
          <cell r="U1126">
            <v>8</v>
          </cell>
          <cell r="V1126">
            <v>8</v>
          </cell>
          <cell r="W1126">
            <v>8</v>
          </cell>
          <cell r="X1126">
            <v>8</v>
          </cell>
          <cell r="Y1126">
            <v>8</v>
          </cell>
          <cell r="Z1126">
            <v>11</v>
          </cell>
          <cell r="AA1126">
            <v>8</v>
          </cell>
          <cell r="AB1126">
            <v>8</v>
          </cell>
          <cell r="AC1126">
            <v>8</v>
          </cell>
          <cell r="AD1126">
            <v>8</v>
          </cell>
          <cell r="AE1126">
            <v>8</v>
          </cell>
          <cell r="AF1126">
            <v>8</v>
          </cell>
          <cell r="AG1126">
            <v>8</v>
          </cell>
          <cell r="AH1126">
            <v>8</v>
          </cell>
          <cell r="AI1126">
            <v>8</v>
          </cell>
          <cell r="AJ1126">
            <v>8</v>
          </cell>
          <cell r="AK1126">
            <v>29.375</v>
          </cell>
          <cell r="AL1126">
            <v>0</v>
          </cell>
          <cell r="AM1126">
            <v>0</v>
          </cell>
          <cell r="AN1126">
            <v>0</v>
          </cell>
          <cell r="AO1126">
            <v>0</v>
          </cell>
          <cell r="AP1126">
            <v>0</v>
          </cell>
          <cell r="AQ1126">
            <v>0</v>
          </cell>
          <cell r="AR1126">
            <v>0</v>
          </cell>
          <cell r="AS1126">
            <v>0</v>
          </cell>
          <cell r="AT1126">
            <v>0</v>
          </cell>
          <cell r="AU1126">
            <v>29.375</v>
          </cell>
          <cell r="AV1126" t="e">
            <v>#REF!</v>
          </cell>
          <cell r="AW1126">
            <v>0</v>
          </cell>
          <cell r="BZ1126">
            <v>0</v>
          </cell>
          <cell r="CA1126">
            <v>0</v>
          </cell>
          <cell r="CE1126">
            <v>0</v>
          </cell>
          <cell r="CF1126">
            <v>29.375</v>
          </cell>
          <cell r="CG1126" t="b">
            <v>1</v>
          </cell>
          <cell r="CH1126">
            <v>0</v>
          </cell>
          <cell r="CI1126">
            <v>235</v>
          </cell>
          <cell r="CJ1126">
            <v>0</v>
          </cell>
          <cell r="CK1126" t="str">
            <v>CN ĐÀ NẴNG</v>
          </cell>
          <cell r="CM1126">
            <v>0</v>
          </cell>
          <cell r="CN1126">
            <v>0</v>
          </cell>
          <cell r="CO1126">
            <v>235</v>
          </cell>
          <cell r="CP1126">
            <v>0</v>
          </cell>
        </row>
        <row r="1127">
          <cell r="F1127" t="str">
            <v>OT</v>
          </cell>
          <cell r="AT1127">
            <v>0</v>
          </cell>
          <cell r="AV1127" t="e">
            <v>#REF!</v>
          </cell>
          <cell r="AW1127">
            <v>0</v>
          </cell>
          <cell r="CK1127" t="e">
            <v>#N/A</v>
          </cell>
        </row>
        <row r="1128">
          <cell r="B1128" t="str">
            <v>EQQ102153</v>
          </cell>
          <cell r="C1128" t="str">
            <v>PHAN THANH BÌNH</v>
          </cell>
          <cell r="D1128" t="str">
            <v>Partime</v>
          </cell>
          <cell r="E1128" t="str">
            <v>NHÂN VIÊN PHỤC VỤ</v>
          </cell>
          <cell r="F1128" t="str">
            <v>Giờ LV</v>
          </cell>
          <cell r="G1128">
            <v>0</v>
          </cell>
          <cell r="H1128">
            <v>4</v>
          </cell>
          <cell r="I1128">
            <v>4</v>
          </cell>
          <cell r="J1128">
            <v>4</v>
          </cell>
          <cell r="K1128">
            <v>4</v>
          </cell>
          <cell r="L1128">
            <v>0</v>
          </cell>
          <cell r="M1128">
            <v>0</v>
          </cell>
          <cell r="N1128">
            <v>4</v>
          </cell>
          <cell r="O1128">
            <v>0</v>
          </cell>
          <cell r="P1128">
            <v>4</v>
          </cell>
          <cell r="Q1128">
            <v>4</v>
          </cell>
          <cell r="R1128">
            <v>4</v>
          </cell>
          <cell r="S1128">
            <v>4</v>
          </cell>
          <cell r="T1128">
            <v>0</v>
          </cell>
          <cell r="U1128">
            <v>4</v>
          </cell>
          <cell r="V1128">
            <v>4</v>
          </cell>
          <cell r="W1128">
            <v>0</v>
          </cell>
          <cell r="X1128">
            <v>4</v>
          </cell>
          <cell r="Y1128">
            <v>8</v>
          </cell>
          <cell r="Z1128">
            <v>0</v>
          </cell>
          <cell r="AA1128">
            <v>4</v>
          </cell>
          <cell r="AB1128">
            <v>0</v>
          </cell>
          <cell r="AC1128">
            <v>0</v>
          </cell>
          <cell r="AD1128">
            <v>4</v>
          </cell>
          <cell r="AE1128">
            <v>4</v>
          </cell>
          <cell r="AF1128">
            <v>0</v>
          </cell>
          <cell r="AG1128">
            <v>4</v>
          </cell>
          <cell r="AH1128">
            <v>4</v>
          </cell>
          <cell r="AI1128">
            <v>4</v>
          </cell>
          <cell r="AJ1128">
            <v>4</v>
          </cell>
          <cell r="AK1128">
            <v>10.5</v>
          </cell>
          <cell r="AL1128">
            <v>0</v>
          </cell>
          <cell r="AM1128">
            <v>0</v>
          </cell>
          <cell r="AN1128">
            <v>0</v>
          </cell>
          <cell r="AO1128">
            <v>0</v>
          </cell>
          <cell r="AP1128">
            <v>0</v>
          </cell>
          <cell r="AQ1128">
            <v>0</v>
          </cell>
          <cell r="AR1128">
            <v>0</v>
          </cell>
          <cell r="AS1128">
            <v>0</v>
          </cell>
          <cell r="AT1128">
            <v>0</v>
          </cell>
          <cell r="AU1128">
            <v>10.5</v>
          </cell>
          <cell r="AV1128" t="e">
            <v>#REF!</v>
          </cell>
          <cell r="AW1128">
            <v>0</v>
          </cell>
          <cell r="BZ1128">
            <v>0</v>
          </cell>
          <cell r="CA1128">
            <v>0</v>
          </cell>
          <cell r="CE1128">
            <v>0</v>
          </cell>
          <cell r="CF1128">
            <v>10.5</v>
          </cell>
          <cell r="CG1128" t="b">
            <v>1</v>
          </cell>
          <cell r="CH1128">
            <v>0</v>
          </cell>
          <cell r="CI1128">
            <v>84</v>
          </cell>
          <cell r="CJ1128">
            <v>0</v>
          </cell>
          <cell r="CK1128" t="str">
            <v>CN ĐÀ NẴNG</v>
          </cell>
          <cell r="CM1128">
            <v>0</v>
          </cell>
          <cell r="CN1128">
            <v>0</v>
          </cell>
          <cell r="CO1128">
            <v>84</v>
          </cell>
          <cell r="CP1128">
            <v>0</v>
          </cell>
        </row>
        <row r="1129">
          <cell r="F1129" t="str">
            <v>OT</v>
          </cell>
          <cell r="AT1129">
            <v>0</v>
          </cell>
          <cell r="AV1129" t="e">
            <v>#REF!</v>
          </cell>
          <cell r="AW1129">
            <v>0</v>
          </cell>
          <cell r="CK1129" t="e">
            <v>#N/A</v>
          </cell>
        </row>
        <row r="1130">
          <cell r="B1130" t="str">
            <v>EQQ100637</v>
          </cell>
          <cell r="C1130" t="str">
            <v>VÕ TRUNG KHA</v>
          </cell>
          <cell r="D1130" t="str">
            <v>Fulltime</v>
          </cell>
          <cell r="E1130" t="str">
            <v>TRƯỞNG CA</v>
          </cell>
          <cell r="F1130" t="str">
            <v>Giờ LV</v>
          </cell>
          <cell r="G1130">
            <v>8</v>
          </cell>
          <cell r="H1130">
            <v>8</v>
          </cell>
          <cell r="I1130">
            <v>8</v>
          </cell>
          <cell r="J1130">
            <v>8</v>
          </cell>
          <cell r="K1130">
            <v>8</v>
          </cell>
          <cell r="L1130">
            <v>8</v>
          </cell>
          <cell r="M1130">
            <v>8</v>
          </cell>
          <cell r="N1130">
            <v>8</v>
          </cell>
          <cell r="O1130">
            <v>8</v>
          </cell>
          <cell r="P1130">
            <v>8</v>
          </cell>
          <cell r="Q1130">
            <v>8</v>
          </cell>
          <cell r="R1130">
            <v>8</v>
          </cell>
          <cell r="S1130">
            <v>8</v>
          </cell>
          <cell r="T1130">
            <v>8</v>
          </cell>
          <cell r="U1130">
            <v>8</v>
          </cell>
          <cell r="V1130">
            <v>8</v>
          </cell>
          <cell r="W1130">
            <v>8</v>
          </cell>
          <cell r="X1130">
            <v>8</v>
          </cell>
          <cell r="Y1130">
            <v>8</v>
          </cell>
          <cell r="Z1130">
            <v>8</v>
          </cell>
          <cell r="AA1130">
            <v>8</v>
          </cell>
          <cell r="AB1130" t="str">
            <v>off</v>
          </cell>
          <cell r="AC1130" t="str">
            <v>off</v>
          </cell>
          <cell r="AD1130" t="str">
            <v>off</v>
          </cell>
          <cell r="AE1130" t="str">
            <v>off</v>
          </cell>
          <cell r="AF1130">
            <v>8</v>
          </cell>
          <cell r="AG1130">
            <v>8</v>
          </cell>
          <cell r="AH1130">
            <v>8</v>
          </cell>
          <cell r="AI1130">
            <v>8</v>
          </cell>
          <cell r="AJ1130">
            <v>8</v>
          </cell>
          <cell r="AK1130">
            <v>26</v>
          </cell>
          <cell r="AL1130">
            <v>0</v>
          </cell>
          <cell r="AM1130">
            <v>4</v>
          </cell>
          <cell r="AN1130">
            <v>0</v>
          </cell>
          <cell r="AO1130">
            <v>0</v>
          </cell>
          <cell r="AP1130">
            <v>0</v>
          </cell>
          <cell r="AQ1130">
            <v>0</v>
          </cell>
          <cell r="AR1130">
            <v>0</v>
          </cell>
          <cell r="AS1130">
            <v>0</v>
          </cell>
          <cell r="AT1130">
            <v>0</v>
          </cell>
          <cell r="AU1130">
            <v>26</v>
          </cell>
          <cell r="AV1130" t="e">
            <v>#REF!</v>
          </cell>
          <cell r="AW1130">
            <v>0</v>
          </cell>
          <cell r="BZ1130">
            <v>26</v>
          </cell>
          <cell r="CA1130">
            <v>0</v>
          </cell>
          <cell r="CE1130">
            <v>0</v>
          </cell>
          <cell r="CF1130">
            <v>26</v>
          </cell>
          <cell r="CG1130" t="b">
            <v>1</v>
          </cell>
          <cell r="CH1130">
            <v>26</v>
          </cell>
          <cell r="CI1130">
            <v>0</v>
          </cell>
          <cell r="CJ1130">
            <v>0</v>
          </cell>
          <cell r="CK1130" t="str">
            <v>CN ĐÀ NẴNG</v>
          </cell>
          <cell r="CM1130">
            <v>26</v>
          </cell>
          <cell r="CN1130">
            <v>0</v>
          </cell>
          <cell r="CO1130">
            <v>0</v>
          </cell>
          <cell r="CP1130">
            <v>0</v>
          </cell>
        </row>
        <row r="1131">
          <cell r="F1131" t="str">
            <v>OT</v>
          </cell>
          <cell r="AT1131">
            <v>0</v>
          </cell>
          <cell r="AV1131" t="e">
            <v>#REF!</v>
          </cell>
          <cell r="AW1131">
            <v>0</v>
          </cell>
          <cell r="CK1131" t="e">
            <v>#N/A</v>
          </cell>
        </row>
        <row r="1132">
          <cell r="B1132" t="str">
            <v>EQQ100658</v>
          </cell>
          <cell r="C1132" t="str">
            <v>LÊ PHI VŨ</v>
          </cell>
          <cell r="D1132" t="str">
            <v>Fulltime</v>
          </cell>
          <cell r="E1132" t="str">
            <v>TỔ TRƯỞNG PHA CHẾ</v>
          </cell>
          <cell r="F1132" t="str">
            <v>Giờ LV</v>
          </cell>
          <cell r="G1132">
            <v>8</v>
          </cell>
          <cell r="H1132">
            <v>8</v>
          </cell>
          <cell r="I1132">
            <v>8</v>
          </cell>
          <cell r="J1132">
            <v>8</v>
          </cell>
          <cell r="K1132">
            <v>8</v>
          </cell>
          <cell r="L1132">
            <v>8</v>
          </cell>
          <cell r="M1132">
            <v>8</v>
          </cell>
          <cell r="N1132">
            <v>8</v>
          </cell>
          <cell r="O1132">
            <v>8</v>
          </cell>
          <cell r="P1132">
            <v>8</v>
          </cell>
          <cell r="Q1132">
            <v>8</v>
          </cell>
          <cell r="R1132">
            <v>8</v>
          </cell>
          <cell r="S1132">
            <v>8</v>
          </cell>
          <cell r="T1132" t="str">
            <v>off</v>
          </cell>
          <cell r="U1132" t="str">
            <v>off</v>
          </cell>
          <cell r="V1132" t="str">
            <v>off</v>
          </cell>
          <cell r="W1132" t="str">
            <v>off</v>
          </cell>
          <cell r="X1132" t="str">
            <v>pa</v>
          </cell>
          <cell r="Y1132" t="str">
            <v>pa</v>
          </cell>
          <cell r="Z1132" t="str">
            <v>pa</v>
          </cell>
          <cell r="AA1132">
            <v>8</v>
          </cell>
          <cell r="AB1132">
            <v>8</v>
          </cell>
          <cell r="AC1132">
            <v>8</v>
          </cell>
          <cell r="AD1132">
            <v>8</v>
          </cell>
          <cell r="AE1132">
            <v>8</v>
          </cell>
          <cell r="AF1132">
            <v>8</v>
          </cell>
          <cell r="AG1132">
            <v>8</v>
          </cell>
          <cell r="AH1132">
            <v>8</v>
          </cell>
          <cell r="AI1132">
            <v>8</v>
          </cell>
          <cell r="AJ1132">
            <v>8</v>
          </cell>
          <cell r="AK1132">
            <v>23</v>
          </cell>
          <cell r="AL1132">
            <v>0</v>
          </cell>
          <cell r="AM1132">
            <v>4</v>
          </cell>
          <cell r="AN1132">
            <v>0</v>
          </cell>
          <cell r="AO1132">
            <v>3</v>
          </cell>
          <cell r="AP1132">
            <v>0</v>
          </cell>
          <cell r="AQ1132">
            <v>0</v>
          </cell>
          <cell r="AR1132">
            <v>0</v>
          </cell>
          <cell r="AS1132">
            <v>0</v>
          </cell>
          <cell r="AT1132">
            <v>0</v>
          </cell>
          <cell r="AU1132">
            <v>26</v>
          </cell>
          <cell r="AV1132" t="e">
            <v>#REF!</v>
          </cell>
          <cell r="AW1132">
            <v>0</v>
          </cell>
          <cell r="BZ1132">
            <v>23</v>
          </cell>
          <cell r="CA1132">
            <v>3</v>
          </cell>
          <cell r="CE1132">
            <v>0</v>
          </cell>
          <cell r="CF1132">
            <v>26</v>
          </cell>
          <cell r="CG1132" t="b">
            <v>1</v>
          </cell>
          <cell r="CH1132">
            <v>23</v>
          </cell>
          <cell r="CI1132">
            <v>0</v>
          </cell>
          <cell r="CJ1132">
            <v>0</v>
          </cell>
          <cell r="CK1132" t="str">
            <v>CN ĐÀ NẴNG</v>
          </cell>
          <cell r="CM1132">
            <v>23</v>
          </cell>
          <cell r="CN1132">
            <v>3</v>
          </cell>
          <cell r="CO1132">
            <v>0</v>
          </cell>
          <cell r="CP1132">
            <v>0</v>
          </cell>
        </row>
        <row r="1133">
          <cell r="F1133" t="str">
            <v>OT</v>
          </cell>
          <cell r="AT1133">
            <v>0</v>
          </cell>
          <cell r="AV1133" t="e">
            <v>#REF!</v>
          </cell>
          <cell r="AW1133">
            <v>0</v>
          </cell>
          <cell r="CK1133" t="e">
            <v>#N/A</v>
          </cell>
        </row>
        <row r="1134">
          <cell r="B1134" t="str">
            <v>EQQ100669</v>
          </cell>
          <cell r="C1134" t="str">
            <v>LÊ THỊ MỸ CÔNG</v>
          </cell>
          <cell r="D1134" t="str">
            <v>Fulltime</v>
          </cell>
          <cell r="E1134" t="str">
            <v>NHÂN VIÊN BẾP</v>
          </cell>
          <cell r="F1134" t="str">
            <v>Giờ LV</v>
          </cell>
          <cell r="G1134">
            <v>8</v>
          </cell>
          <cell r="H1134">
            <v>8</v>
          </cell>
          <cell r="I1134">
            <v>8</v>
          </cell>
          <cell r="J1134">
            <v>8</v>
          </cell>
          <cell r="K1134">
            <v>8</v>
          </cell>
          <cell r="L1134">
            <v>8</v>
          </cell>
          <cell r="M1134">
            <v>8</v>
          </cell>
          <cell r="N1134" t="str">
            <v>off</v>
          </cell>
          <cell r="O1134" t="str">
            <v>off</v>
          </cell>
          <cell r="P1134" t="str">
            <v>off</v>
          </cell>
          <cell r="Q1134" t="str">
            <v>off</v>
          </cell>
          <cell r="R1134" t="str">
            <v>pa</v>
          </cell>
          <cell r="S1134" t="str">
            <v>pa</v>
          </cell>
          <cell r="T1134">
            <v>8</v>
          </cell>
          <cell r="U1134">
            <v>8</v>
          </cell>
          <cell r="V1134">
            <v>8</v>
          </cell>
          <cell r="W1134">
            <v>8</v>
          </cell>
          <cell r="X1134">
            <v>8</v>
          </cell>
          <cell r="Y1134">
            <v>8</v>
          </cell>
          <cell r="Z1134">
            <v>8</v>
          </cell>
          <cell r="AA1134">
            <v>8</v>
          </cell>
          <cell r="AB1134">
            <v>8</v>
          </cell>
          <cell r="AC1134">
            <v>8</v>
          </cell>
          <cell r="AD1134">
            <v>8</v>
          </cell>
          <cell r="AE1134">
            <v>8</v>
          </cell>
          <cell r="AF1134">
            <v>8</v>
          </cell>
          <cell r="AG1134">
            <v>8</v>
          </cell>
          <cell r="AH1134">
            <v>8</v>
          </cell>
          <cell r="AI1134">
            <v>8</v>
          </cell>
          <cell r="AJ1134">
            <v>8</v>
          </cell>
          <cell r="AK1134">
            <v>24</v>
          </cell>
          <cell r="AL1134">
            <v>0</v>
          </cell>
          <cell r="AM1134">
            <v>4</v>
          </cell>
          <cell r="AN1134">
            <v>0</v>
          </cell>
          <cell r="AO1134">
            <v>2</v>
          </cell>
          <cell r="AP1134">
            <v>0</v>
          </cell>
          <cell r="AQ1134">
            <v>0</v>
          </cell>
          <cell r="AR1134">
            <v>0</v>
          </cell>
          <cell r="AS1134">
            <v>0</v>
          </cell>
          <cell r="AT1134">
            <v>0</v>
          </cell>
          <cell r="AU1134">
            <v>26</v>
          </cell>
          <cell r="AV1134" t="e">
            <v>#REF!</v>
          </cell>
          <cell r="AW1134">
            <v>0</v>
          </cell>
          <cell r="BZ1134">
            <v>24</v>
          </cell>
          <cell r="CA1134">
            <v>2</v>
          </cell>
          <cell r="CE1134">
            <v>0</v>
          </cell>
          <cell r="CF1134">
            <v>26</v>
          </cell>
          <cell r="CG1134" t="b">
            <v>1</v>
          </cell>
          <cell r="CH1134">
            <v>24</v>
          </cell>
          <cell r="CI1134">
            <v>0</v>
          </cell>
          <cell r="CJ1134">
            <v>0</v>
          </cell>
          <cell r="CK1134" t="str">
            <v>CN ĐÀ NẴNG</v>
          </cell>
          <cell r="CM1134">
            <v>24</v>
          </cell>
          <cell r="CN1134">
            <v>2</v>
          </cell>
          <cell r="CO1134">
            <v>0</v>
          </cell>
          <cell r="CP1134">
            <v>0</v>
          </cell>
        </row>
        <row r="1135">
          <cell r="F1135" t="str">
            <v>OT</v>
          </cell>
          <cell r="AT1135">
            <v>0</v>
          </cell>
          <cell r="AV1135" t="e">
            <v>#REF!</v>
          </cell>
          <cell r="AW1135">
            <v>0</v>
          </cell>
          <cell r="CK1135" t="e">
            <v>#N/A</v>
          </cell>
        </row>
        <row r="1136">
          <cell r="B1136" t="str">
            <v>EQQ100674</v>
          </cell>
          <cell r="C1136" t="str">
            <v>KA THỊ NA</v>
          </cell>
          <cell r="D1136" t="str">
            <v>Fulltime</v>
          </cell>
          <cell r="E1136" t="str">
            <v>QUẢN LÝ QUÁN</v>
          </cell>
          <cell r="F1136" t="str">
            <v>Giờ LV</v>
          </cell>
          <cell r="G1136">
            <v>8</v>
          </cell>
          <cell r="H1136">
            <v>8</v>
          </cell>
          <cell r="I1136">
            <v>8</v>
          </cell>
          <cell r="J1136">
            <v>8</v>
          </cell>
          <cell r="K1136">
            <v>8</v>
          </cell>
          <cell r="L1136">
            <v>8</v>
          </cell>
          <cell r="M1136">
            <v>8</v>
          </cell>
          <cell r="N1136" t="str">
            <v>off</v>
          </cell>
          <cell r="O1136" t="str">
            <v>off</v>
          </cell>
          <cell r="P1136" t="str">
            <v>off</v>
          </cell>
          <cell r="Q1136" t="str">
            <v>off</v>
          </cell>
          <cell r="R1136">
            <v>8</v>
          </cell>
          <cell r="S1136">
            <v>8</v>
          </cell>
          <cell r="T1136">
            <v>8</v>
          </cell>
          <cell r="U1136">
            <v>8</v>
          </cell>
          <cell r="V1136">
            <v>8</v>
          </cell>
          <cell r="W1136">
            <v>8</v>
          </cell>
          <cell r="X1136">
            <v>8</v>
          </cell>
          <cell r="Y1136">
            <v>8</v>
          </cell>
          <cell r="Z1136">
            <v>8</v>
          </cell>
          <cell r="AA1136">
            <v>8</v>
          </cell>
          <cell r="AB1136">
            <v>8</v>
          </cell>
          <cell r="AC1136">
            <v>8</v>
          </cell>
          <cell r="AD1136">
            <v>8</v>
          </cell>
          <cell r="AE1136">
            <v>8</v>
          </cell>
          <cell r="AF1136">
            <v>8</v>
          </cell>
          <cell r="AG1136">
            <v>8</v>
          </cell>
          <cell r="AH1136">
            <v>8</v>
          </cell>
          <cell r="AI1136">
            <v>8</v>
          </cell>
          <cell r="AJ1136">
            <v>8</v>
          </cell>
          <cell r="AK1136">
            <v>26</v>
          </cell>
          <cell r="AL1136">
            <v>0</v>
          </cell>
          <cell r="AM1136">
            <v>4</v>
          </cell>
          <cell r="AN1136">
            <v>0</v>
          </cell>
          <cell r="AO1136">
            <v>0</v>
          </cell>
          <cell r="AP1136">
            <v>0</v>
          </cell>
          <cell r="AQ1136">
            <v>0</v>
          </cell>
          <cell r="AR1136">
            <v>0</v>
          </cell>
          <cell r="AS1136">
            <v>0</v>
          </cell>
          <cell r="AT1136">
            <v>0</v>
          </cell>
          <cell r="AU1136">
            <v>26</v>
          </cell>
          <cell r="AV1136" t="e">
            <v>#REF!</v>
          </cell>
          <cell r="AW1136">
            <v>0</v>
          </cell>
          <cell r="BZ1136">
            <v>26</v>
          </cell>
          <cell r="CA1136">
            <v>0</v>
          </cell>
          <cell r="CE1136">
            <v>0</v>
          </cell>
          <cell r="CF1136">
            <v>26</v>
          </cell>
          <cell r="CG1136" t="b">
            <v>1</v>
          </cell>
          <cell r="CH1136">
            <v>26</v>
          </cell>
          <cell r="CI1136">
            <v>0</v>
          </cell>
          <cell r="CJ1136">
            <v>0</v>
          </cell>
          <cell r="CK1136" t="str">
            <v>CN ĐÀ NẴNG</v>
          </cell>
          <cell r="CM1136">
            <v>26</v>
          </cell>
          <cell r="CN1136">
            <v>0</v>
          </cell>
          <cell r="CO1136">
            <v>0</v>
          </cell>
          <cell r="CP1136">
            <v>0</v>
          </cell>
        </row>
        <row r="1137">
          <cell r="F1137" t="str">
            <v>OT</v>
          </cell>
          <cell r="AT1137">
            <v>0</v>
          </cell>
          <cell r="AV1137" t="e">
            <v>#REF!</v>
          </cell>
          <cell r="AW1137">
            <v>0</v>
          </cell>
          <cell r="CK1137" t="e">
            <v>#N/A</v>
          </cell>
        </row>
        <row r="1138">
          <cell r="B1138" t="str">
            <v>EQQ100698</v>
          </cell>
          <cell r="C1138" t="str">
            <v>NGUYỄN THỊ TUYẾT</v>
          </cell>
          <cell r="D1138" t="str">
            <v>Fulltime</v>
          </cell>
          <cell r="E1138" t="str">
            <v>NHÂN VIÊN TẠP VỤ</v>
          </cell>
          <cell r="F1138" t="str">
            <v>Giờ LV</v>
          </cell>
          <cell r="G1138">
            <v>8</v>
          </cell>
          <cell r="H1138">
            <v>8</v>
          </cell>
          <cell r="I1138">
            <v>8</v>
          </cell>
          <cell r="J1138">
            <v>8</v>
          </cell>
          <cell r="K1138">
            <v>8</v>
          </cell>
          <cell r="L1138">
            <v>8</v>
          </cell>
          <cell r="M1138">
            <v>8</v>
          </cell>
          <cell r="N1138">
            <v>8</v>
          </cell>
          <cell r="O1138">
            <v>8</v>
          </cell>
          <cell r="P1138">
            <v>8</v>
          </cell>
          <cell r="Q1138">
            <v>8</v>
          </cell>
          <cell r="R1138">
            <v>8</v>
          </cell>
          <cell r="S1138">
            <v>8</v>
          </cell>
          <cell r="T1138">
            <v>8</v>
          </cell>
          <cell r="U1138" t="str">
            <v>off</v>
          </cell>
          <cell r="V1138" t="str">
            <v>off</v>
          </cell>
          <cell r="W1138" t="str">
            <v>off</v>
          </cell>
          <cell r="X1138" t="str">
            <v>off</v>
          </cell>
          <cell r="Y1138">
            <v>8</v>
          </cell>
          <cell r="Z1138">
            <v>8</v>
          </cell>
          <cell r="AA1138">
            <v>8</v>
          </cell>
          <cell r="AB1138">
            <v>8</v>
          </cell>
          <cell r="AC1138">
            <v>8</v>
          </cell>
          <cell r="AD1138">
            <v>8</v>
          </cell>
          <cell r="AE1138">
            <v>8</v>
          </cell>
          <cell r="AF1138">
            <v>8</v>
          </cell>
          <cell r="AG1138" t="str">
            <v>pa</v>
          </cell>
          <cell r="AH1138" t="str">
            <v>pa</v>
          </cell>
          <cell r="AI1138">
            <v>8</v>
          </cell>
          <cell r="AJ1138">
            <v>8</v>
          </cell>
          <cell r="AK1138">
            <v>24</v>
          </cell>
          <cell r="AL1138">
            <v>0</v>
          </cell>
          <cell r="AM1138">
            <v>4</v>
          </cell>
          <cell r="AN1138">
            <v>0</v>
          </cell>
          <cell r="AO1138">
            <v>2</v>
          </cell>
          <cell r="AP1138">
            <v>0</v>
          </cell>
          <cell r="AQ1138">
            <v>0</v>
          </cell>
          <cell r="AR1138">
            <v>0</v>
          </cell>
          <cell r="AS1138">
            <v>0</v>
          </cell>
          <cell r="AT1138">
            <v>0</v>
          </cell>
          <cell r="AU1138">
            <v>26</v>
          </cell>
          <cell r="AV1138" t="e">
            <v>#REF!</v>
          </cell>
          <cell r="AW1138">
            <v>0</v>
          </cell>
          <cell r="BZ1138">
            <v>24</v>
          </cell>
          <cell r="CA1138">
            <v>2</v>
          </cell>
          <cell r="CE1138">
            <v>0</v>
          </cell>
          <cell r="CF1138">
            <v>26</v>
          </cell>
          <cell r="CG1138" t="b">
            <v>1</v>
          </cell>
          <cell r="CH1138">
            <v>24</v>
          </cell>
          <cell r="CI1138">
            <v>0</v>
          </cell>
          <cell r="CJ1138">
            <v>0</v>
          </cell>
          <cell r="CK1138" t="str">
            <v>CN ĐÀ NẴNG</v>
          </cell>
          <cell r="CM1138">
            <v>24</v>
          </cell>
          <cell r="CN1138">
            <v>2</v>
          </cell>
          <cell r="CO1138">
            <v>0</v>
          </cell>
          <cell r="CP1138">
            <v>0</v>
          </cell>
        </row>
        <row r="1139">
          <cell r="F1139" t="str">
            <v>OT</v>
          </cell>
          <cell r="AT1139">
            <v>0</v>
          </cell>
          <cell r="AV1139" t="e">
            <v>#REF!</v>
          </cell>
          <cell r="AW1139">
            <v>0</v>
          </cell>
          <cell r="CK1139" t="e">
            <v>#N/A</v>
          </cell>
        </row>
        <row r="1140">
          <cell r="B1140" t="str">
            <v>EQQ100699</v>
          </cell>
          <cell r="C1140" t="str">
            <v>NGUYỄN THỊ LÀNH</v>
          </cell>
          <cell r="D1140" t="str">
            <v>Fulltime</v>
          </cell>
          <cell r="E1140" t="str">
            <v>NHÂN VIÊN TẠP VỤ</v>
          </cell>
          <cell r="F1140" t="str">
            <v>Giờ LV</v>
          </cell>
          <cell r="G1140">
            <v>8</v>
          </cell>
          <cell r="H1140">
            <v>8</v>
          </cell>
          <cell r="I1140">
            <v>8</v>
          </cell>
          <cell r="J1140">
            <v>8</v>
          </cell>
          <cell r="K1140">
            <v>8</v>
          </cell>
          <cell r="L1140">
            <v>8</v>
          </cell>
          <cell r="M1140">
            <v>8</v>
          </cell>
          <cell r="N1140">
            <v>8</v>
          </cell>
          <cell r="O1140">
            <v>8</v>
          </cell>
          <cell r="P1140">
            <v>8</v>
          </cell>
          <cell r="Q1140">
            <v>8</v>
          </cell>
          <cell r="R1140">
            <v>8</v>
          </cell>
          <cell r="S1140">
            <v>8</v>
          </cell>
          <cell r="T1140">
            <v>8</v>
          </cell>
          <cell r="U1140">
            <v>8</v>
          </cell>
          <cell r="V1140">
            <v>8</v>
          </cell>
          <cell r="W1140">
            <v>8</v>
          </cell>
          <cell r="X1140">
            <v>8</v>
          </cell>
          <cell r="Y1140">
            <v>8</v>
          </cell>
          <cell r="Z1140">
            <v>8</v>
          </cell>
          <cell r="AA1140" t="str">
            <v>off</v>
          </cell>
          <cell r="AB1140" t="str">
            <v>off</v>
          </cell>
          <cell r="AC1140" t="str">
            <v>off</v>
          </cell>
          <cell r="AD1140" t="str">
            <v>off</v>
          </cell>
          <cell r="AE1140">
            <v>8</v>
          </cell>
          <cell r="AF1140">
            <v>8</v>
          </cell>
          <cell r="AG1140">
            <v>8</v>
          </cell>
          <cell r="AH1140">
            <v>8</v>
          </cell>
          <cell r="AI1140">
            <v>8</v>
          </cell>
          <cell r="AJ1140">
            <v>8</v>
          </cell>
          <cell r="AK1140">
            <v>26</v>
          </cell>
          <cell r="AL1140">
            <v>0</v>
          </cell>
          <cell r="AM1140">
            <v>4</v>
          </cell>
          <cell r="AN1140">
            <v>0</v>
          </cell>
          <cell r="AO1140">
            <v>0</v>
          </cell>
          <cell r="AP1140">
            <v>0</v>
          </cell>
          <cell r="AQ1140">
            <v>0</v>
          </cell>
          <cell r="AR1140">
            <v>0</v>
          </cell>
          <cell r="AS1140">
            <v>0</v>
          </cell>
          <cell r="AT1140">
            <v>0</v>
          </cell>
          <cell r="AU1140">
            <v>26</v>
          </cell>
          <cell r="AV1140" t="e">
            <v>#REF!</v>
          </cell>
          <cell r="AW1140">
            <v>0</v>
          </cell>
          <cell r="BZ1140">
            <v>26</v>
          </cell>
          <cell r="CA1140">
            <v>0</v>
          </cell>
          <cell r="CE1140">
            <v>0</v>
          </cell>
          <cell r="CF1140">
            <v>26</v>
          </cell>
          <cell r="CG1140" t="b">
            <v>1</v>
          </cell>
          <cell r="CH1140">
            <v>26</v>
          </cell>
          <cell r="CI1140">
            <v>0</v>
          </cell>
          <cell r="CJ1140">
            <v>0</v>
          </cell>
          <cell r="CK1140" t="str">
            <v>CN ĐÀ NẴNG</v>
          </cell>
          <cell r="CM1140">
            <v>26</v>
          </cell>
          <cell r="CN1140">
            <v>0</v>
          </cell>
          <cell r="CO1140">
            <v>0</v>
          </cell>
          <cell r="CP1140">
            <v>0</v>
          </cell>
        </row>
        <row r="1141">
          <cell r="F1141" t="str">
            <v>OT</v>
          </cell>
          <cell r="AT1141">
            <v>0</v>
          </cell>
          <cell r="AV1141" t="e">
            <v>#REF!</v>
          </cell>
          <cell r="AW1141">
            <v>0</v>
          </cell>
          <cell r="CK1141" t="e">
            <v>#N/A</v>
          </cell>
        </row>
        <row r="1142">
          <cell r="B1142" t="str">
            <v>EQQ101163</v>
          </cell>
          <cell r="C1142" t="str">
            <v>PHẠM THỊ YẾN TRINH</v>
          </cell>
          <cell r="D1142" t="str">
            <v>Fulltime</v>
          </cell>
          <cell r="E1142" t="str">
            <v>NHÂN VIÊN PHỤC VỤ</v>
          </cell>
          <cell r="F1142" t="str">
            <v>Giờ LV</v>
          </cell>
          <cell r="G1142">
            <v>8</v>
          </cell>
          <cell r="H1142" t="str">
            <v>off</v>
          </cell>
          <cell r="I1142">
            <v>4</v>
          </cell>
          <cell r="J1142">
            <v>8</v>
          </cell>
          <cell r="K1142">
            <v>8</v>
          </cell>
          <cell r="L1142">
            <v>8</v>
          </cell>
          <cell r="M1142">
            <v>8</v>
          </cell>
          <cell r="N1142">
            <v>8</v>
          </cell>
          <cell r="O1142" t="str">
            <v>off</v>
          </cell>
          <cell r="P1142">
            <v>4</v>
          </cell>
          <cell r="Q1142">
            <v>5</v>
          </cell>
          <cell r="R1142">
            <v>8</v>
          </cell>
          <cell r="S1142" t="str">
            <v>off</v>
          </cell>
          <cell r="T1142" t="str">
            <v>off</v>
          </cell>
          <cell r="U1142">
            <v>4</v>
          </cell>
          <cell r="V1142">
            <v>4</v>
          </cell>
          <cell r="W1142" t="str">
            <v>pa</v>
          </cell>
          <cell r="X1142">
            <v>8</v>
          </cell>
          <cell r="Y1142">
            <v>8</v>
          </cell>
          <cell r="Z1142" t="str">
            <v>pa</v>
          </cell>
          <cell r="AA1142">
            <v>8</v>
          </cell>
          <cell r="AB1142">
            <v>4</v>
          </cell>
          <cell r="AC1142">
            <v>8</v>
          </cell>
          <cell r="AD1142">
            <v>4</v>
          </cell>
          <cell r="AE1142">
            <v>8</v>
          </cell>
          <cell r="AF1142">
            <v>8</v>
          </cell>
          <cell r="AG1142">
            <v>8</v>
          </cell>
          <cell r="AH1142">
            <v>8</v>
          </cell>
          <cell r="AI1142">
            <v>4</v>
          </cell>
          <cell r="AJ1142">
            <v>8</v>
          </cell>
          <cell r="AK1142">
            <v>20.125</v>
          </cell>
          <cell r="AL1142">
            <v>0</v>
          </cell>
          <cell r="AM1142">
            <v>4</v>
          </cell>
          <cell r="AN1142">
            <v>0</v>
          </cell>
          <cell r="AO1142">
            <v>2</v>
          </cell>
          <cell r="AP1142">
            <v>0</v>
          </cell>
          <cell r="AQ1142">
            <v>0</v>
          </cell>
          <cell r="AR1142">
            <v>0</v>
          </cell>
          <cell r="AS1142">
            <v>0</v>
          </cell>
          <cell r="AT1142">
            <v>0</v>
          </cell>
          <cell r="AU1142">
            <v>22.125</v>
          </cell>
          <cell r="AV1142" t="e">
            <v>#REF!</v>
          </cell>
          <cell r="AW1142">
            <v>0</v>
          </cell>
          <cell r="BZ1142">
            <v>20.125</v>
          </cell>
          <cell r="CA1142">
            <v>2</v>
          </cell>
          <cell r="CE1142">
            <v>0</v>
          </cell>
          <cell r="CF1142">
            <v>22.125</v>
          </cell>
          <cell r="CG1142" t="b">
            <v>1</v>
          </cell>
          <cell r="CH1142">
            <v>20.125</v>
          </cell>
          <cell r="CI1142">
            <v>0</v>
          </cell>
          <cell r="CJ1142">
            <v>0</v>
          </cell>
          <cell r="CK1142" t="str">
            <v>CN ĐÀ NẴNG</v>
          </cell>
          <cell r="CM1142">
            <v>20.125</v>
          </cell>
          <cell r="CN1142">
            <v>2</v>
          </cell>
          <cell r="CO1142">
            <v>0</v>
          </cell>
          <cell r="CP1142">
            <v>0</v>
          </cell>
        </row>
        <row r="1143">
          <cell r="F1143" t="str">
            <v>OT</v>
          </cell>
          <cell r="AT1143">
            <v>0</v>
          </cell>
          <cell r="AV1143" t="e">
            <v>#REF!</v>
          </cell>
          <cell r="AW1143">
            <v>0</v>
          </cell>
          <cell r="CK1143" t="e">
            <v>#N/A</v>
          </cell>
        </row>
        <row r="1144">
          <cell r="B1144" t="str">
            <v>EQQ101510</v>
          </cell>
          <cell r="C1144" t="str">
            <v>NGUYỄN ĐÌNH HUY</v>
          </cell>
          <cell r="D1144" t="str">
            <v>Partime</v>
          </cell>
          <cell r="E1144" t="str">
            <v>NHÂN VIÊN PHỤC VỤ</v>
          </cell>
          <cell r="F1144" t="str">
            <v>Giờ LV</v>
          </cell>
          <cell r="G1144">
            <v>8</v>
          </cell>
          <cell r="H1144">
            <v>8</v>
          </cell>
          <cell r="I1144">
            <v>0</v>
          </cell>
          <cell r="J1144">
            <v>8</v>
          </cell>
          <cell r="K1144">
            <v>8</v>
          </cell>
          <cell r="L1144">
            <v>8</v>
          </cell>
          <cell r="M1144">
            <v>8</v>
          </cell>
          <cell r="N1144">
            <v>0</v>
          </cell>
          <cell r="O1144">
            <v>8</v>
          </cell>
          <cell r="P1144">
            <v>0</v>
          </cell>
          <cell r="Q1144">
            <v>0</v>
          </cell>
          <cell r="R1144">
            <v>0</v>
          </cell>
          <cell r="S1144">
            <v>8</v>
          </cell>
          <cell r="T1144">
            <v>8</v>
          </cell>
          <cell r="U1144">
            <v>4</v>
          </cell>
          <cell r="V1144">
            <v>8</v>
          </cell>
          <cell r="W1144">
            <v>4</v>
          </cell>
          <cell r="X1144">
            <v>8</v>
          </cell>
          <cell r="Y1144">
            <v>8</v>
          </cell>
          <cell r="Z1144">
            <v>8</v>
          </cell>
          <cell r="AA1144">
            <v>8</v>
          </cell>
          <cell r="AB1144">
            <v>4</v>
          </cell>
          <cell r="AC1144">
            <v>8</v>
          </cell>
          <cell r="AD1144">
            <v>4</v>
          </cell>
          <cell r="AE1144">
            <v>8</v>
          </cell>
          <cell r="AF1144">
            <v>8</v>
          </cell>
          <cell r="AG1144">
            <v>0</v>
          </cell>
          <cell r="AH1144">
            <v>8</v>
          </cell>
          <cell r="AI1144">
            <v>8</v>
          </cell>
          <cell r="AJ1144">
            <v>8</v>
          </cell>
          <cell r="AK1144">
            <v>22</v>
          </cell>
          <cell r="AL1144">
            <v>0</v>
          </cell>
          <cell r="AM1144">
            <v>0</v>
          </cell>
          <cell r="AN1144">
            <v>0</v>
          </cell>
          <cell r="AO1144">
            <v>0</v>
          </cell>
          <cell r="AP1144">
            <v>0</v>
          </cell>
          <cell r="AQ1144">
            <v>0</v>
          </cell>
          <cell r="AR1144">
            <v>0</v>
          </cell>
          <cell r="AS1144">
            <v>0</v>
          </cell>
          <cell r="AT1144">
            <v>0</v>
          </cell>
          <cell r="AU1144">
            <v>22</v>
          </cell>
          <cell r="AV1144" t="e">
            <v>#REF!</v>
          </cell>
          <cell r="AW1144">
            <v>0</v>
          </cell>
          <cell r="BZ1144">
            <v>0</v>
          </cell>
          <cell r="CA1144">
            <v>0</v>
          </cell>
          <cell r="CE1144">
            <v>0</v>
          </cell>
          <cell r="CF1144">
            <v>22</v>
          </cell>
          <cell r="CG1144" t="b">
            <v>1</v>
          </cell>
          <cell r="CH1144">
            <v>0</v>
          </cell>
          <cell r="CI1144">
            <v>176</v>
          </cell>
          <cell r="CJ1144">
            <v>0</v>
          </cell>
          <cell r="CK1144" t="str">
            <v>CN ĐÀ NẴNG</v>
          </cell>
          <cell r="CM1144">
            <v>0</v>
          </cell>
          <cell r="CN1144">
            <v>0</v>
          </cell>
          <cell r="CO1144">
            <v>176</v>
          </cell>
          <cell r="CP1144">
            <v>0</v>
          </cell>
        </row>
        <row r="1145">
          <cell r="F1145" t="str">
            <v>OT</v>
          </cell>
          <cell r="AT1145">
            <v>0</v>
          </cell>
          <cell r="AV1145" t="e">
            <v>#REF!</v>
          </cell>
          <cell r="AW1145">
            <v>0</v>
          </cell>
          <cell r="CK1145" t="e">
            <v>#N/A</v>
          </cell>
        </row>
        <row r="1146">
          <cell r="B1146" t="str">
            <v>EQQ102294</v>
          </cell>
          <cell r="C1146" t="str">
            <v>LÊ THỊ HỒNG NHUNG</v>
          </cell>
          <cell r="D1146" t="str">
            <v>Partime</v>
          </cell>
          <cell r="E1146" t="str">
            <v>NHÂN VIÊN PHỤC VỤ</v>
          </cell>
          <cell r="F1146" t="str">
            <v>Giờ LV</v>
          </cell>
          <cell r="G1146">
            <v>8</v>
          </cell>
          <cell r="H1146">
            <v>8</v>
          </cell>
          <cell r="I1146">
            <v>0</v>
          </cell>
          <cell r="J1146">
            <v>8</v>
          </cell>
          <cell r="K1146">
            <v>8</v>
          </cell>
          <cell r="L1146" t="str">
            <v>oth8</v>
          </cell>
          <cell r="M1146" t="str">
            <v>oth4</v>
          </cell>
          <cell r="N1146">
            <v>8</v>
          </cell>
          <cell r="O1146">
            <v>0</v>
          </cell>
          <cell r="P1146">
            <v>8</v>
          </cell>
          <cell r="Q1146">
            <v>10</v>
          </cell>
          <cell r="R1146">
            <v>8</v>
          </cell>
          <cell r="S1146">
            <v>8</v>
          </cell>
          <cell r="T1146">
            <v>8</v>
          </cell>
          <cell r="U1146">
            <v>8</v>
          </cell>
          <cell r="V1146">
            <v>8</v>
          </cell>
          <cell r="W1146">
            <v>8</v>
          </cell>
          <cell r="X1146">
            <v>12</v>
          </cell>
          <cell r="Y1146">
            <v>8</v>
          </cell>
          <cell r="Z1146">
            <v>8</v>
          </cell>
          <cell r="AA1146">
            <v>8</v>
          </cell>
          <cell r="AB1146">
            <v>8</v>
          </cell>
          <cell r="AC1146">
            <v>8</v>
          </cell>
          <cell r="AD1146">
            <v>8</v>
          </cell>
          <cell r="AE1146">
            <v>8</v>
          </cell>
          <cell r="AF1146">
            <v>8</v>
          </cell>
          <cell r="AG1146">
            <v>0</v>
          </cell>
          <cell r="AH1146">
            <v>8</v>
          </cell>
          <cell r="AI1146">
            <v>8</v>
          </cell>
          <cell r="AJ1146">
            <v>8</v>
          </cell>
          <cell r="AK1146">
            <v>25.75</v>
          </cell>
          <cell r="AL1146">
            <v>0</v>
          </cell>
          <cell r="AM1146">
            <v>0</v>
          </cell>
          <cell r="AN1146">
            <v>0</v>
          </cell>
          <cell r="AO1146">
            <v>0</v>
          </cell>
          <cell r="AP1146">
            <v>0</v>
          </cell>
          <cell r="AQ1146">
            <v>0</v>
          </cell>
          <cell r="AR1146">
            <v>0</v>
          </cell>
          <cell r="AS1146">
            <v>0</v>
          </cell>
          <cell r="AT1146">
            <v>1.5</v>
          </cell>
          <cell r="AU1146">
            <v>27.25</v>
          </cell>
          <cell r="AV1146" t="e">
            <v>#REF!</v>
          </cell>
          <cell r="AW1146">
            <v>0</v>
          </cell>
          <cell r="BZ1146">
            <v>0</v>
          </cell>
          <cell r="CA1146">
            <v>0</v>
          </cell>
          <cell r="CE1146">
            <v>0</v>
          </cell>
          <cell r="CF1146">
            <v>27.25</v>
          </cell>
          <cell r="CG1146" t="b">
            <v>1</v>
          </cell>
          <cell r="CH1146">
            <v>0</v>
          </cell>
          <cell r="CI1146">
            <v>218</v>
          </cell>
          <cell r="CJ1146">
            <v>0</v>
          </cell>
          <cell r="CK1146" t="str">
            <v>CN ĐÀ NẴNG</v>
          </cell>
          <cell r="CM1146">
            <v>0</v>
          </cell>
          <cell r="CN1146">
            <v>0</v>
          </cell>
          <cell r="CO1146">
            <v>218</v>
          </cell>
          <cell r="CP1146">
            <v>0</v>
          </cell>
        </row>
        <row r="1147">
          <cell r="F1147" t="str">
            <v>OT</v>
          </cell>
          <cell r="AT1147">
            <v>0</v>
          </cell>
          <cell r="AV1147" t="e">
            <v>#REF!</v>
          </cell>
          <cell r="AW1147">
            <v>0</v>
          </cell>
          <cell r="CK1147" t="e">
            <v>#N/A</v>
          </cell>
        </row>
        <row r="1148">
          <cell r="B1148" t="str">
            <v>EQQ102310</v>
          </cell>
          <cell r="C1148" t="str">
            <v>NGUYỄN THỊ HỒNG VY</v>
          </cell>
          <cell r="D1148" t="str">
            <v>Partime</v>
          </cell>
          <cell r="E1148" t="str">
            <v>NHÂN VIÊN PHỤC VỤ</v>
          </cell>
          <cell r="F1148" t="str">
            <v>Giờ LV</v>
          </cell>
          <cell r="G1148">
            <v>8</v>
          </cell>
          <cell r="H1148">
            <v>10</v>
          </cell>
          <cell r="I1148">
            <v>8</v>
          </cell>
          <cell r="J1148">
            <v>8</v>
          </cell>
          <cell r="K1148">
            <v>12</v>
          </cell>
          <cell r="L1148">
            <v>8</v>
          </cell>
          <cell r="M1148">
            <v>12</v>
          </cell>
          <cell r="N1148">
            <v>8</v>
          </cell>
          <cell r="O1148">
            <v>12</v>
          </cell>
          <cell r="P1148">
            <v>8</v>
          </cell>
          <cell r="Q1148">
            <v>8</v>
          </cell>
          <cell r="R1148">
            <v>8</v>
          </cell>
          <cell r="S1148">
            <v>8</v>
          </cell>
          <cell r="T1148">
            <v>8</v>
          </cell>
          <cell r="U1148">
            <v>0</v>
          </cell>
          <cell r="V1148">
            <v>8</v>
          </cell>
          <cell r="W1148">
            <v>8</v>
          </cell>
          <cell r="X1148">
            <v>8</v>
          </cell>
          <cell r="Y1148">
            <v>8</v>
          </cell>
          <cell r="Z1148">
            <v>8</v>
          </cell>
          <cell r="AA1148">
            <v>0</v>
          </cell>
          <cell r="AB1148">
            <v>8</v>
          </cell>
          <cell r="AC1148">
            <v>10</v>
          </cell>
          <cell r="AD1148">
            <v>8</v>
          </cell>
          <cell r="AE1148">
            <v>8</v>
          </cell>
          <cell r="AF1148">
            <v>8</v>
          </cell>
          <cell r="AG1148">
            <v>8</v>
          </cell>
          <cell r="AH1148">
            <v>8</v>
          </cell>
          <cell r="AI1148">
            <v>8</v>
          </cell>
          <cell r="AJ1148">
            <v>8</v>
          </cell>
          <cell r="AK1148">
            <v>30</v>
          </cell>
          <cell r="AL1148">
            <v>0</v>
          </cell>
          <cell r="AM1148">
            <v>0</v>
          </cell>
          <cell r="AN1148">
            <v>0</v>
          </cell>
          <cell r="AO1148">
            <v>0</v>
          </cell>
          <cell r="AP1148">
            <v>0</v>
          </cell>
          <cell r="AQ1148">
            <v>0</v>
          </cell>
          <cell r="AR1148">
            <v>0</v>
          </cell>
          <cell r="AS1148">
            <v>0</v>
          </cell>
          <cell r="AT1148">
            <v>0</v>
          </cell>
          <cell r="AU1148">
            <v>30</v>
          </cell>
          <cell r="AV1148" t="e">
            <v>#REF!</v>
          </cell>
          <cell r="AW1148">
            <v>0</v>
          </cell>
          <cell r="BZ1148">
            <v>0</v>
          </cell>
          <cell r="CA1148">
            <v>0</v>
          </cell>
          <cell r="CE1148">
            <v>0</v>
          </cell>
          <cell r="CF1148">
            <v>30</v>
          </cell>
          <cell r="CG1148" t="b">
            <v>1</v>
          </cell>
          <cell r="CH1148">
            <v>0</v>
          </cell>
          <cell r="CI1148">
            <v>240</v>
          </cell>
          <cell r="CJ1148">
            <v>0</v>
          </cell>
          <cell r="CK1148" t="str">
            <v>CN ĐÀ NẴNG</v>
          </cell>
          <cell r="CM1148">
            <v>0</v>
          </cell>
          <cell r="CN1148">
            <v>0</v>
          </cell>
          <cell r="CO1148">
            <v>240</v>
          </cell>
          <cell r="CP1148">
            <v>0</v>
          </cell>
        </row>
        <row r="1149">
          <cell r="F1149" t="str">
            <v>OT</v>
          </cell>
          <cell r="AT1149">
            <v>0</v>
          </cell>
          <cell r="AV1149" t="e">
            <v>#REF!</v>
          </cell>
          <cell r="AW1149">
            <v>0</v>
          </cell>
          <cell r="CK1149" t="e">
            <v>#N/A</v>
          </cell>
        </row>
        <row r="1150">
          <cell r="B1150" t="str">
            <v>EQQ102401</v>
          </cell>
          <cell r="C1150" t="str">
            <v>ĐOÀN PHƯƠNG DUNG</v>
          </cell>
          <cell r="D1150" t="str">
            <v>Partime</v>
          </cell>
          <cell r="E1150" t="str">
            <v>NHÂN VIÊN PHỤC VỤ</v>
          </cell>
          <cell r="F1150" t="str">
            <v>Giờ LV</v>
          </cell>
          <cell r="G1150">
            <v>8</v>
          </cell>
          <cell r="H1150">
            <v>12</v>
          </cell>
          <cell r="I1150">
            <v>12</v>
          </cell>
          <cell r="J1150">
            <v>8</v>
          </cell>
          <cell r="K1150">
            <v>8</v>
          </cell>
          <cell r="L1150">
            <v>8</v>
          </cell>
          <cell r="M1150">
            <v>8</v>
          </cell>
          <cell r="N1150">
            <v>0</v>
          </cell>
          <cell r="O1150">
            <v>8</v>
          </cell>
          <cell r="P1150">
            <v>4</v>
          </cell>
          <cell r="Q1150">
            <v>8</v>
          </cell>
          <cell r="R1150">
            <v>8</v>
          </cell>
          <cell r="S1150">
            <v>8</v>
          </cell>
          <cell r="T1150">
            <v>0</v>
          </cell>
          <cell r="U1150">
            <v>8</v>
          </cell>
          <cell r="V1150">
            <v>8</v>
          </cell>
          <cell r="W1150">
            <v>8</v>
          </cell>
          <cell r="X1150">
            <v>8</v>
          </cell>
          <cell r="Y1150">
            <v>8</v>
          </cell>
          <cell r="Z1150">
            <v>8</v>
          </cell>
          <cell r="AA1150">
            <v>0</v>
          </cell>
          <cell r="AB1150">
            <v>8</v>
          </cell>
          <cell r="AC1150">
            <v>8</v>
          </cell>
          <cell r="AD1150">
            <v>4</v>
          </cell>
          <cell r="AE1150">
            <v>0</v>
          </cell>
          <cell r="AF1150">
            <v>0</v>
          </cell>
          <cell r="AG1150">
            <v>8</v>
          </cell>
          <cell r="AH1150">
            <v>8</v>
          </cell>
          <cell r="AI1150">
            <v>8</v>
          </cell>
          <cell r="AJ1150">
            <v>8</v>
          </cell>
          <cell r="AK1150">
            <v>25</v>
          </cell>
          <cell r="AL1150">
            <v>0</v>
          </cell>
          <cell r="AM1150">
            <v>0</v>
          </cell>
          <cell r="AN1150">
            <v>0</v>
          </cell>
          <cell r="AO1150">
            <v>0</v>
          </cell>
          <cell r="AP1150">
            <v>0</v>
          </cell>
          <cell r="AQ1150">
            <v>0</v>
          </cell>
          <cell r="AR1150">
            <v>0</v>
          </cell>
          <cell r="AS1150">
            <v>0</v>
          </cell>
          <cell r="AT1150">
            <v>0</v>
          </cell>
          <cell r="AU1150">
            <v>25</v>
          </cell>
          <cell r="AV1150" t="e">
            <v>#REF!</v>
          </cell>
          <cell r="AW1150">
            <v>0</v>
          </cell>
          <cell r="BZ1150">
            <v>0</v>
          </cell>
          <cell r="CA1150">
            <v>0</v>
          </cell>
          <cell r="CE1150">
            <v>0</v>
          </cell>
          <cell r="CF1150">
            <v>25</v>
          </cell>
          <cell r="CG1150" t="b">
            <v>1</v>
          </cell>
          <cell r="CH1150">
            <v>0</v>
          </cell>
          <cell r="CI1150">
            <v>200</v>
          </cell>
          <cell r="CJ1150">
            <v>0</v>
          </cell>
          <cell r="CK1150" t="str">
            <v>CN ĐÀ NẴNG</v>
          </cell>
          <cell r="CM1150">
            <v>0</v>
          </cell>
          <cell r="CN1150">
            <v>0</v>
          </cell>
          <cell r="CO1150">
            <v>200</v>
          </cell>
          <cell r="CP1150">
            <v>0</v>
          </cell>
        </row>
        <row r="1151">
          <cell r="F1151" t="str">
            <v>OT</v>
          </cell>
          <cell r="AT1151">
            <v>0</v>
          </cell>
          <cell r="AV1151" t="e">
            <v>#REF!</v>
          </cell>
          <cell r="AW1151">
            <v>0</v>
          </cell>
          <cell r="CK1151" t="e">
            <v>#N/A</v>
          </cell>
        </row>
        <row r="1152">
          <cell r="B1152" t="str">
            <v>EQQ102402</v>
          </cell>
          <cell r="C1152" t="str">
            <v>LÊ HẠNH PHỤNG</v>
          </cell>
          <cell r="D1152" t="str">
            <v>Partime</v>
          </cell>
          <cell r="E1152" t="str">
            <v>NHÂN VIÊN PHỤC VỤ</v>
          </cell>
          <cell r="F1152" t="str">
            <v>Giờ LV</v>
          </cell>
          <cell r="G1152">
            <v>8</v>
          </cell>
          <cell r="H1152">
            <v>8</v>
          </cell>
          <cell r="I1152">
            <v>4</v>
          </cell>
          <cell r="J1152">
            <v>8</v>
          </cell>
          <cell r="K1152">
            <v>4</v>
          </cell>
          <cell r="L1152" t="str">
            <v>oth8</v>
          </cell>
          <cell r="M1152" t="str">
            <v>Po</v>
          </cell>
          <cell r="N1152">
            <v>8</v>
          </cell>
          <cell r="O1152">
            <v>8</v>
          </cell>
          <cell r="P1152">
            <v>8</v>
          </cell>
          <cell r="Q1152">
            <v>8</v>
          </cell>
          <cell r="R1152">
            <v>8</v>
          </cell>
          <cell r="S1152">
            <v>8</v>
          </cell>
          <cell r="T1152">
            <v>8</v>
          </cell>
          <cell r="U1152">
            <v>8</v>
          </cell>
          <cell r="V1152">
            <v>8</v>
          </cell>
          <cell r="W1152">
            <v>4</v>
          </cell>
          <cell r="X1152">
            <v>8</v>
          </cell>
          <cell r="Y1152">
            <v>8</v>
          </cell>
          <cell r="Z1152">
            <v>8</v>
          </cell>
          <cell r="AA1152">
            <v>4</v>
          </cell>
          <cell r="AB1152">
            <v>4</v>
          </cell>
          <cell r="AC1152">
            <v>8</v>
          </cell>
          <cell r="AD1152">
            <v>8</v>
          </cell>
          <cell r="AE1152">
            <v>8</v>
          </cell>
          <cell r="AF1152">
            <v>8</v>
          </cell>
          <cell r="AG1152">
            <v>4</v>
          </cell>
          <cell r="AH1152">
            <v>4</v>
          </cell>
          <cell r="AI1152">
            <v>8</v>
          </cell>
          <cell r="AJ1152">
            <v>4</v>
          </cell>
          <cell r="AK1152">
            <v>24</v>
          </cell>
          <cell r="AL1152">
            <v>0</v>
          </cell>
          <cell r="AM1152">
            <v>0</v>
          </cell>
          <cell r="AN1152">
            <v>0</v>
          </cell>
          <cell r="AO1152">
            <v>0</v>
          </cell>
          <cell r="AP1152">
            <v>0</v>
          </cell>
          <cell r="AQ1152">
            <v>0</v>
          </cell>
          <cell r="AR1152">
            <v>0</v>
          </cell>
          <cell r="AS1152">
            <v>1</v>
          </cell>
          <cell r="AT1152">
            <v>1</v>
          </cell>
          <cell r="AU1152">
            <v>25</v>
          </cell>
          <cell r="AV1152" t="e">
            <v>#REF!</v>
          </cell>
          <cell r="AW1152">
            <v>0</v>
          </cell>
          <cell r="BZ1152">
            <v>0</v>
          </cell>
          <cell r="CA1152">
            <v>0</v>
          </cell>
          <cell r="CE1152">
            <v>0</v>
          </cell>
          <cell r="CF1152">
            <v>25</v>
          </cell>
          <cell r="CG1152" t="b">
            <v>1</v>
          </cell>
          <cell r="CH1152">
            <v>0</v>
          </cell>
          <cell r="CI1152">
            <v>200</v>
          </cell>
          <cell r="CJ1152">
            <v>0</v>
          </cell>
          <cell r="CK1152" t="str">
            <v>CN ĐÀ NẴNG</v>
          </cell>
          <cell r="CM1152">
            <v>0</v>
          </cell>
          <cell r="CN1152">
            <v>0</v>
          </cell>
          <cell r="CO1152">
            <v>200</v>
          </cell>
          <cell r="CP1152">
            <v>0</v>
          </cell>
        </row>
        <row r="1153">
          <cell r="F1153" t="str">
            <v>OT</v>
          </cell>
          <cell r="AT1153">
            <v>0</v>
          </cell>
          <cell r="AV1153" t="e">
            <v>#REF!</v>
          </cell>
          <cell r="AW1153">
            <v>0</v>
          </cell>
          <cell r="CK1153" t="e">
            <v>#N/A</v>
          </cell>
        </row>
        <row r="1154">
          <cell r="B1154" t="str">
            <v>EQQ102453</v>
          </cell>
          <cell r="C1154" t="str">
            <v>TRẦN VĂN XUÂN</v>
          </cell>
          <cell r="D1154" t="str">
            <v>Partime</v>
          </cell>
          <cell r="E1154" t="str">
            <v>NHÂN VIÊN PHỤC VỤ</v>
          </cell>
          <cell r="F1154" t="str">
            <v>Giờ LV</v>
          </cell>
          <cell r="G1154">
            <v>8</v>
          </cell>
          <cell r="H1154">
            <v>8</v>
          </cell>
          <cell r="I1154">
            <v>8</v>
          </cell>
          <cell r="J1154">
            <v>8</v>
          </cell>
          <cell r="K1154">
            <v>4</v>
          </cell>
          <cell r="L1154">
            <v>8</v>
          </cell>
          <cell r="M1154">
            <v>4</v>
          </cell>
          <cell r="N1154">
            <v>8</v>
          </cell>
          <cell r="O1154">
            <v>0</v>
          </cell>
          <cell r="P1154">
            <v>4</v>
          </cell>
          <cell r="Q1154">
            <v>8</v>
          </cell>
          <cell r="R1154">
            <v>8</v>
          </cell>
          <cell r="S1154">
            <v>8</v>
          </cell>
          <cell r="T1154">
            <v>8</v>
          </cell>
          <cell r="U1154">
            <v>0</v>
          </cell>
          <cell r="V1154">
            <v>8</v>
          </cell>
          <cell r="W1154">
            <v>8</v>
          </cell>
          <cell r="X1154">
            <v>4</v>
          </cell>
          <cell r="Y1154">
            <v>4</v>
          </cell>
          <cell r="Z1154">
            <v>4</v>
          </cell>
          <cell r="AA1154">
            <v>8</v>
          </cell>
          <cell r="AB1154">
            <v>8</v>
          </cell>
          <cell r="AC1154">
            <v>4</v>
          </cell>
          <cell r="AD1154">
            <v>8</v>
          </cell>
          <cell r="AE1154">
            <v>8</v>
          </cell>
          <cell r="AF1154">
            <v>4</v>
          </cell>
          <cell r="AG1154">
            <v>8</v>
          </cell>
          <cell r="AH1154">
            <v>8</v>
          </cell>
          <cell r="AI1154">
            <v>8</v>
          </cell>
          <cell r="AJ1154">
            <v>8</v>
          </cell>
          <cell r="AK1154">
            <v>24</v>
          </cell>
          <cell r="AL1154">
            <v>0</v>
          </cell>
          <cell r="AM1154">
            <v>0</v>
          </cell>
          <cell r="AN1154">
            <v>0</v>
          </cell>
          <cell r="AO1154">
            <v>0</v>
          </cell>
          <cell r="AP1154">
            <v>0</v>
          </cell>
          <cell r="AQ1154">
            <v>0</v>
          </cell>
          <cell r="AR1154">
            <v>0</v>
          </cell>
          <cell r="AS1154">
            <v>0</v>
          </cell>
          <cell r="AT1154">
            <v>0</v>
          </cell>
          <cell r="AU1154">
            <v>24</v>
          </cell>
          <cell r="AV1154" t="e">
            <v>#REF!</v>
          </cell>
          <cell r="AW1154">
            <v>0</v>
          </cell>
          <cell r="BZ1154">
            <v>0</v>
          </cell>
          <cell r="CA1154">
            <v>0</v>
          </cell>
          <cell r="CE1154">
            <v>0</v>
          </cell>
          <cell r="CF1154">
            <v>24</v>
          </cell>
          <cell r="CG1154" t="b">
            <v>1</v>
          </cell>
          <cell r="CH1154">
            <v>0</v>
          </cell>
          <cell r="CI1154">
            <v>192</v>
          </cell>
          <cell r="CJ1154">
            <v>0</v>
          </cell>
          <cell r="CK1154" t="str">
            <v>CN ĐÀ NẴNG</v>
          </cell>
          <cell r="CM1154">
            <v>0</v>
          </cell>
          <cell r="CN1154">
            <v>0</v>
          </cell>
          <cell r="CO1154">
            <v>192</v>
          </cell>
          <cell r="CP1154">
            <v>0</v>
          </cell>
        </row>
        <row r="1155">
          <cell r="F1155" t="str">
            <v>OT</v>
          </cell>
          <cell r="AT1155">
            <v>0</v>
          </cell>
          <cell r="AV1155" t="e">
            <v>#REF!</v>
          </cell>
          <cell r="AW1155">
            <v>0</v>
          </cell>
          <cell r="CK1155" t="e">
            <v>#N/A</v>
          </cell>
        </row>
        <row r="1156">
          <cell r="B1156" t="str">
            <v>EQQ102454</v>
          </cell>
          <cell r="C1156" t="str">
            <v>HOÀNG THỊ THANH THƯ</v>
          </cell>
          <cell r="D1156" t="str">
            <v>Partime</v>
          </cell>
          <cell r="E1156" t="str">
            <v>NHÂN VIÊN PHỤC VỤ</v>
          </cell>
          <cell r="F1156" t="str">
            <v>Giờ LV</v>
          </cell>
          <cell r="G1156">
            <v>0</v>
          </cell>
          <cell r="H1156">
            <v>4</v>
          </cell>
          <cell r="I1156">
            <v>4</v>
          </cell>
          <cell r="J1156">
            <v>0</v>
          </cell>
          <cell r="K1156">
            <v>0</v>
          </cell>
          <cell r="L1156">
            <v>5</v>
          </cell>
          <cell r="M1156">
            <v>0</v>
          </cell>
          <cell r="N1156">
            <v>0</v>
          </cell>
          <cell r="O1156">
            <v>0</v>
          </cell>
          <cell r="P1156">
            <v>4</v>
          </cell>
          <cell r="Q1156">
            <v>0</v>
          </cell>
          <cell r="R1156">
            <v>0</v>
          </cell>
          <cell r="S1156">
            <v>4</v>
          </cell>
          <cell r="T1156">
            <v>0</v>
          </cell>
          <cell r="U1156">
            <v>0</v>
          </cell>
          <cell r="V1156">
            <v>4</v>
          </cell>
          <cell r="W1156">
            <v>0</v>
          </cell>
          <cell r="X1156">
            <v>0</v>
          </cell>
          <cell r="Y1156">
            <v>0</v>
          </cell>
          <cell r="Z1156">
            <v>0</v>
          </cell>
          <cell r="AA1156">
            <v>0</v>
          </cell>
          <cell r="AB1156">
            <v>0</v>
          </cell>
          <cell r="AC1156">
            <v>0</v>
          </cell>
          <cell r="AD1156">
            <v>0</v>
          </cell>
          <cell r="AE1156">
            <v>0</v>
          </cell>
          <cell r="AF1156">
            <v>0</v>
          </cell>
          <cell r="AG1156">
            <v>0</v>
          </cell>
          <cell r="AH1156">
            <v>4</v>
          </cell>
          <cell r="AI1156">
            <v>4</v>
          </cell>
          <cell r="AJ1156">
            <v>4</v>
          </cell>
          <cell r="AK1156">
            <v>4.625</v>
          </cell>
          <cell r="AL1156">
            <v>0</v>
          </cell>
          <cell r="AM1156">
            <v>0</v>
          </cell>
          <cell r="AN1156">
            <v>0</v>
          </cell>
          <cell r="AO1156">
            <v>0</v>
          </cell>
          <cell r="AP1156">
            <v>0</v>
          </cell>
          <cell r="AQ1156">
            <v>0</v>
          </cell>
          <cell r="AR1156">
            <v>0</v>
          </cell>
          <cell r="AS1156">
            <v>0</v>
          </cell>
          <cell r="AT1156">
            <v>0</v>
          </cell>
          <cell r="AU1156">
            <v>4.625</v>
          </cell>
          <cell r="AV1156" t="e">
            <v>#REF!</v>
          </cell>
          <cell r="AW1156">
            <v>0</v>
          </cell>
          <cell r="BZ1156">
            <v>0</v>
          </cell>
          <cell r="CA1156">
            <v>0</v>
          </cell>
          <cell r="CE1156">
            <v>0</v>
          </cell>
          <cell r="CF1156">
            <v>4.625</v>
          </cell>
          <cell r="CG1156" t="b">
            <v>1</v>
          </cell>
          <cell r="CH1156">
            <v>0</v>
          </cell>
          <cell r="CI1156">
            <v>37</v>
          </cell>
          <cell r="CJ1156">
            <v>0</v>
          </cell>
          <cell r="CK1156" t="str">
            <v>CN ĐÀ NẴNG</v>
          </cell>
          <cell r="CM1156">
            <v>0</v>
          </cell>
          <cell r="CN1156">
            <v>0</v>
          </cell>
          <cell r="CO1156">
            <v>37</v>
          </cell>
          <cell r="CP1156">
            <v>0</v>
          </cell>
        </row>
        <row r="1157">
          <cell r="F1157" t="str">
            <v>OT</v>
          </cell>
          <cell r="AT1157">
            <v>0</v>
          </cell>
          <cell r="AV1157" t="e">
            <v>#REF!</v>
          </cell>
          <cell r="AW1157">
            <v>0</v>
          </cell>
          <cell r="CK1157" t="e">
            <v>#N/A</v>
          </cell>
        </row>
        <row r="1158">
          <cell r="B1158" t="str">
            <v>EQQ102455</v>
          </cell>
          <cell r="C1158" t="str">
            <v>HOÀNG NỮ LINH ĐƠN</v>
          </cell>
          <cell r="D1158" t="str">
            <v>Partime</v>
          </cell>
          <cell r="E1158" t="str">
            <v>NHÂN VIÊN PHỤC VỤ</v>
          </cell>
          <cell r="F1158" t="str">
            <v>Giờ LV</v>
          </cell>
          <cell r="G1158">
            <v>4</v>
          </cell>
          <cell r="H1158">
            <v>4</v>
          </cell>
          <cell r="I1158">
            <v>0</v>
          </cell>
          <cell r="J1158">
            <v>4</v>
          </cell>
          <cell r="K1158">
            <v>0</v>
          </cell>
          <cell r="L1158">
            <v>4</v>
          </cell>
          <cell r="M1158">
            <v>4</v>
          </cell>
          <cell r="N1158">
            <v>0</v>
          </cell>
          <cell r="O1158">
            <v>4</v>
          </cell>
          <cell r="P1158">
            <v>9</v>
          </cell>
          <cell r="Q1158">
            <v>4</v>
          </cell>
          <cell r="R1158">
            <v>4</v>
          </cell>
          <cell r="S1158">
            <v>0</v>
          </cell>
          <cell r="T1158">
            <v>4</v>
          </cell>
          <cell r="U1158">
            <v>4</v>
          </cell>
          <cell r="V1158">
            <v>4</v>
          </cell>
          <cell r="W1158">
            <v>4</v>
          </cell>
          <cell r="X1158">
            <v>4</v>
          </cell>
          <cell r="Y1158">
            <v>0</v>
          </cell>
          <cell r="Z1158">
            <v>4</v>
          </cell>
          <cell r="AA1158">
            <v>4</v>
          </cell>
          <cell r="AB1158">
            <v>4</v>
          </cell>
          <cell r="AC1158">
            <v>0</v>
          </cell>
          <cell r="AD1158">
            <v>0</v>
          </cell>
          <cell r="AE1158">
            <v>0</v>
          </cell>
          <cell r="AF1158">
            <v>0</v>
          </cell>
          <cell r="AG1158">
            <v>0</v>
          </cell>
          <cell r="AH1158">
            <v>0</v>
          </cell>
          <cell r="AI1158">
            <v>4</v>
          </cell>
          <cell r="AJ1158">
            <v>4</v>
          </cell>
          <cell r="AK1158">
            <v>10.125</v>
          </cell>
          <cell r="AL1158">
            <v>0</v>
          </cell>
          <cell r="AM1158">
            <v>0</v>
          </cell>
          <cell r="AN1158">
            <v>0</v>
          </cell>
          <cell r="AO1158">
            <v>0</v>
          </cell>
          <cell r="AP1158">
            <v>0</v>
          </cell>
          <cell r="AQ1158">
            <v>0</v>
          </cell>
          <cell r="AR1158">
            <v>0</v>
          </cell>
          <cell r="AS1158">
            <v>0</v>
          </cell>
          <cell r="AT1158">
            <v>0</v>
          </cell>
          <cell r="AU1158">
            <v>10.125</v>
          </cell>
          <cell r="AV1158" t="e">
            <v>#REF!</v>
          </cell>
          <cell r="AW1158">
            <v>0</v>
          </cell>
          <cell r="BZ1158">
            <v>0</v>
          </cell>
          <cell r="CA1158">
            <v>0</v>
          </cell>
          <cell r="CE1158">
            <v>0</v>
          </cell>
          <cell r="CF1158">
            <v>10.125</v>
          </cell>
          <cell r="CG1158" t="b">
            <v>1</v>
          </cell>
          <cell r="CH1158">
            <v>0</v>
          </cell>
          <cell r="CI1158">
            <v>81</v>
          </cell>
          <cell r="CJ1158">
            <v>0</v>
          </cell>
          <cell r="CK1158" t="str">
            <v>CN ĐÀ NẴNG</v>
          </cell>
          <cell r="CM1158">
            <v>0</v>
          </cell>
          <cell r="CN1158">
            <v>0</v>
          </cell>
          <cell r="CO1158">
            <v>81</v>
          </cell>
          <cell r="CP1158">
            <v>0</v>
          </cell>
        </row>
        <row r="1159">
          <cell r="F1159" t="str">
            <v>OT</v>
          </cell>
          <cell r="AT1159">
            <v>0</v>
          </cell>
          <cell r="AV1159" t="e">
            <v>#REF!</v>
          </cell>
          <cell r="AW1159">
            <v>0</v>
          </cell>
          <cell r="CK1159" t="e">
            <v>#N/A</v>
          </cell>
        </row>
        <row r="1160">
          <cell r="B1160" t="str">
            <v>EQQ102698</v>
          </cell>
          <cell r="C1160" t="str">
            <v>NGUYỄN THỊ TRÚC LY</v>
          </cell>
          <cell r="D1160" t="str">
            <v>Partime</v>
          </cell>
          <cell r="E1160" t="str">
            <v>NHÂN VIÊN PHỤC VỤ</v>
          </cell>
          <cell r="F1160" t="str">
            <v>Giờ LV</v>
          </cell>
          <cell r="G1160">
            <v>4</v>
          </cell>
          <cell r="H1160">
            <v>4</v>
          </cell>
          <cell r="I1160">
            <v>4</v>
          </cell>
          <cell r="J1160">
            <v>4</v>
          </cell>
          <cell r="K1160">
            <v>4</v>
          </cell>
          <cell r="L1160">
            <v>0</v>
          </cell>
          <cell r="M1160">
            <v>4</v>
          </cell>
          <cell r="N1160">
            <v>0</v>
          </cell>
          <cell r="O1160">
            <v>8</v>
          </cell>
          <cell r="P1160">
            <v>0</v>
          </cell>
          <cell r="Q1160">
            <v>4</v>
          </cell>
          <cell r="R1160">
            <v>4</v>
          </cell>
          <cell r="S1160">
            <v>0</v>
          </cell>
          <cell r="T1160">
            <v>4</v>
          </cell>
          <cell r="U1160">
            <v>4</v>
          </cell>
          <cell r="V1160">
            <v>0</v>
          </cell>
          <cell r="W1160">
            <v>0</v>
          </cell>
          <cell r="X1160">
            <v>4</v>
          </cell>
          <cell r="Y1160">
            <v>4</v>
          </cell>
          <cell r="Z1160">
            <v>4</v>
          </cell>
          <cell r="AA1160">
            <v>4</v>
          </cell>
          <cell r="AB1160">
            <v>0</v>
          </cell>
          <cell r="AC1160">
            <v>0</v>
          </cell>
          <cell r="AD1160">
            <v>4</v>
          </cell>
          <cell r="AE1160">
            <v>4</v>
          </cell>
          <cell r="AF1160">
            <v>0</v>
          </cell>
          <cell r="AG1160">
            <v>4</v>
          </cell>
          <cell r="AH1160">
            <v>0</v>
          </cell>
          <cell r="AI1160">
            <v>4</v>
          </cell>
          <cell r="AJ1160">
            <v>0</v>
          </cell>
          <cell r="AK1160">
            <v>10</v>
          </cell>
          <cell r="AL1160">
            <v>0</v>
          </cell>
          <cell r="AM1160">
            <v>0</v>
          </cell>
          <cell r="AN1160">
            <v>0</v>
          </cell>
          <cell r="AO1160">
            <v>0</v>
          </cell>
          <cell r="AP1160">
            <v>0</v>
          </cell>
          <cell r="AQ1160">
            <v>0</v>
          </cell>
          <cell r="AR1160">
            <v>0</v>
          </cell>
          <cell r="AS1160">
            <v>0</v>
          </cell>
          <cell r="AT1160">
            <v>0</v>
          </cell>
          <cell r="AU1160">
            <v>10</v>
          </cell>
          <cell r="AV1160" t="e">
            <v>#REF!</v>
          </cell>
          <cell r="AW1160">
            <v>0</v>
          </cell>
          <cell r="BZ1160">
            <v>0</v>
          </cell>
          <cell r="CA1160">
            <v>0</v>
          </cell>
          <cell r="CE1160">
            <v>0</v>
          </cell>
          <cell r="CF1160">
            <v>10</v>
          </cell>
          <cell r="CG1160" t="b">
            <v>1</v>
          </cell>
          <cell r="CH1160">
            <v>0</v>
          </cell>
          <cell r="CI1160">
            <v>80</v>
          </cell>
          <cell r="CJ1160">
            <v>0</v>
          </cell>
          <cell r="CK1160" t="str">
            <v>CN ĐÀ NẴNG</v>
          </cell>
          <cell r="CM1160">
            <v>0</v>
          </cell>
          <cell r="CN1160">
            <v>0</v>
          </cell>
          <cell r="CO1160">
            <v>80</v>
          </cell>
          <cell r="CP1160">
            <v>0</v>
          </cell>
        </row>
        <row r="1161">
          <cell r="F1161" t="str">
            <v>OT</v>
          </cell>
          <cell r="AT1161">
            <v>0</v>
          </cell>
          <cell r="AV1161" t="e">
            <v>#REF!</v>
          </cell>
          <cell r="AW1161">
            <v>0</v>
          </cell>
          <cell r="CK1161" t="e">
            <v>#N/A</v>
          </cell>
        </row>
        <row r="1162">
          <cell r="B1162" t="str">
            <v>EQQ102699</v>
          </cell>
          <cell r="C1162" t="str">
            <v>NGUYỄN HỮU TÙNG</v>
          </cell>
          <cell r="D1162" t="str">
            <v>Partime</v>
          </cell>
          <cell r="E1162" t="str">
            <v>NHÂN VIÊN PHỤC VỤ</v>
          </cell>
          <cell r="F1162" t="str">
            <v>Giờ LV</v>
          </cell>
          <cell r="G1162">
            <v>4</v>
          </cell>
          <cell r="H1162">
            <v>0</v>
          </cell>
          <cell r="I1162">
            <v>4</v>
          </cell>
          <cell r="J1162">
            <v>8</v>
          </cell>
          <cell r="K1162">
            <v>4</v>
          </cell>
          <cell r="L1162">
            <v>0</v>
          </cell>
          <cell r="M1162">
            <v>0</v>
          </cell>
          <cell r="N1162">
            <v>0</v>
          </cell>
          <cell r="O1162">
            <v>0</v>
          </cell>
          <cell r="P1162">
            <v>0</v>
          </cell>
          <cell r="Q1162">
            <v>0</v>
          </cell>
          <cell r="R1162">
            <v>8</v>
          </cell>
          <cell r="S1162">
            <v>8</v>
          </cell>
          <cell r="T1162">
            <v>8</v>
          </cell>
          <cell r="U1162">
            <v>8</v>
          </cell>
          <cell r="V1162">
            <v>8</v>
          </cell>
          <cell r="W1162">
            <v>8</v>
          </cell>
          <cell r="X1162">
            <v>8</v>
          </cell>
          <cell r="Y1162">
            <v>8</v>
          </cell>
          <cell r="Z1162">
            <v>0</v>
          </cell>
          <cell r="AA1162">
            <v>0</v>
          </cell>
          <cell r="AB1162">
            <v>4</v>
          </cell>
          <cell r="AC1162">
            <v>0</v>
          </cell>
          <cell r="AD1162">
            <v>4</v>
          </cell>
          <cell r="AE1162">
            <v>4</v>
          </cell>
          <cell r="AF1162">
            <v>4</v>
          </cell>
          <cell r="AG1162">
            <v>4</v>
          </cell>
          <cell r="AH1162">
            <v>4</v>
          </cell>
          <cell r="AI1162">
            <v>4</v>
          </cell>
          <cell r="AJ1162">
            <v>0</v>
          </cell>
          <cell r="AK1162">
            <v>14</v>
          </cell>
          <cell r="AL1162">
            <v>0</v>
          </cell>
          <cell r="AM1162">
            <v>0</v>
          </cell>
          <cell r="AN1162">
            <v>0</v>
          </cell>
          <cell r="AO1162">
            <v>0</v>
          </cell>
          <cell r="AP1162">
            <v>0</v>
          </cell>
          <cell r="AQ1162">
            <v>0</v>
          </cell>
          <cell r="AR1162">
            <v>0</v>
          </cell>
          <cell r="AS1162">
            <v>0</v>
          </cell>
          <cell r="AT1162">
            <v>0</v>
          </cell>
          <cell r="AU1162">
            <v>14</v>
          </cell>
          <cell r="AV1162" t="e">
            <v>#REF!</v>
          </cell>
          <cell r="AW1162">
            <v>0</v>
          </cell>
          <cell r="BZ1162">
            <v>0</v>
          </cell>
          <cell r="CA1162">
            <v>0</v>
          </cell>
          <cell r="CE1162">
            <v>0</v>
          </cell>
          <cell r="CF1162">
            <v>14</v>
          </cell>
          <cell r="CG1162" t="b">
            <v>1</v>
          </cell>
          <cell r="CH1162">
            <v>0</v>
          </cell>
          <cell r="CI1162">
            <v>112</v>
          </cell>
          <cell r="CJ1162">
            <v>0</v>
          </cell>
          <cell r="CK1162" t="str">
            <v>CN ĐÀ NẴNG</v>
          </cell>
          <cell r="CM1162">
            <v>0</v>
          </cell>
          <cell r="CN1162">
            <v>0</v>
          </cell>
          <cell r="CO1162">
            <v>112</v>
          </cell>
          <cell r="CP1162">
            <v>0</v>
          </cell>
        </row>
        <row r="1163">
          <cell r="F1163" t="str">
            <v>OT</v>
          </cell>
          <cell r="AT1163">
            <v>0</v>
          </cell>
          <cell r="AV1163" t="e">
            <v>#REF!</v>
          </cell>
          <cell r="AW1163">
            <v>0</v>
          </cell>
          <cell r="CK1163" t="e">
            <v>#N/A</v>
          </cell>
        </row>
        <row r="1164">
          <cell r="B1164" t="str">
            <v>EQQ102747</v>
          </cell>
          <cell r="C1164" t="str">
            <v>TRẦN QUỐC VIỆT</v>
          </cell>
          <cell r="D1164" t="str">
            <v>Partime</v>
          </cell>
          <cell r="E1164" t="str">
            <v>NHÂN VIÊN PHỤC VỤ</v>
          </cell>
          <cell r="F1164" t="str">
            <v>Giờ LV</v>
          </cell>
          <cell r="G1164">
            <v>8</v>
          </cell>
          <cell r="H1164">
            <v>8</v>
          </cell>
          <cell r="I1164">
            <v>12</v>
          </cell>
          <cell r="J1164">
            <v>4</v>
          </cell>
          <cell r="K1164">
            <v>12</v>
          </cell>
          <cell r="L1164">
            <v>8</v>
          </cell>
          <cell r="M1164">
            <v>8</v>
          </cell>
          <cell r="N1164">
            <v>8</v>
          </cell>
          <cell r="O1164">
            <v>8</v>
          </cell>
          <cell r="P1164">
            <v>8</v>
          </cell>
          <cell r="Q1164">
            <v>8</v>
          </cell>
          <cell r="R1164">
            <v>8</v>
          </cell>
          <cell r="S1164">
            <v>8</v>
          </cell>
          <cell r="T1164">
            <v>8</v>
          </cell>
          <cell r="U1164">
            <v>8</v>
          </cell>
          <cell r="V1164">
            <v>8</v>
          </cell>
          <cell r="W1164">
            <v>8</v>
          </cell>
          <cell r="X1164">
            <v>4</v>
          </cell>
          <cell r="Y1164">
            <v>8</v>
          </cell>
          <cell r="Z1164">
            <v>8</v>
          </cell>
          <cell r="AA1164">
            <v>12</v>
          </cell>
          <cell r="AB1164">
            <v>8</v>
          </cell>
          <cell r="AC1164">
            <v>8</v>
          </cell>
          <cell r="AD1164">
            <v>8</v>
          </cell>
          <cell r="AE1164">
            <v>4</v>
          </cell>
          <cell r="AF1164">
            <v>8</v>
          </cell>
          <cell r="AG1164">
            <v>8</v>
          </cell>
          <cell r="AH1164">
            <v>8</v>
          </cell>
          <cell r="AI1164">
            <v>8</v>
          </cell>
          <cell r="AJ1164">
            <v>0</v>
          </cell>
          <cell r="AK1164">
            <v>29</v>
          </cell>
          <cell r="AL1164">
            <v>0</v>
          </cell>
          <cell r="AM1164">
            <v>0</v>
          </cell>
          <cell r="AN1164">
            <v>0</v>
          </cell>
          <cell r="AO1164">
            <v>0</v>
          </cell>
          <cell r="AP1164">
            <v>0</v>
          </cell>
          <cell r="AQ1164">
            <v>0</v>
          </cell>
          <cell r="AR1164">
            <v>0</v>
          </cell>
          <cell r="AS1164">
            <v>0</v>
          </cell>
          <cell r="AT1164">
            <v>0</v>
          </cell>
          <cell r="AU1164">
            <v>29</v>
          </cell>
          <cell r="AV1164" t="e">
            <v>#REF!</v>
          </cell>
          <cell r="AW1164">
            <v>0</v>
          </cell>
          <cell r="BZ1164">
            <v>0</v>
          </cell>
          <cell r="CA1164">
            <v>0</v>
          </cell>
          <cell r="CE1164">
            <v>0</v>
          </cell>
          <cell r="CF1164">
            <v>29</v>
          </cell>
          <cell r="CG1164" t="b">
            <v>1</v>
          </cell>
          <cell r="CH1164">
            <v>0</v>
          </cell>
          <cell r="CI1164">
            <v>232</v>
          </cell>
          <cell r="CJ1164">
            <v>0</v>
          </cell>
          <cell r="CK1164" t="str">
            <v>CN ĐÀ NẴNG</v>
          </cell>
          <cell r="CM1164">
            <v>0</v>
          </cell>
          <cell r="CN1164">
            <v>0</v>
          </cell>
          <cell r="CO1164">
            <v>232</v>
          </cell>
          <cell r="CP1164">
            <v>0</v>
          </cell>
        </row>
        <row r="1165">
          <cell r="F1165" t="str">
            <v>OT</v>
          </cell>
          <cell r="AT1165">
            <v>0</v>
          </cell>
          <cell r="AV1165" t="e">
            <v>#REF!</v>
          </cell>
          <cell r="AW1165">
            <v>0</v>
          </cell>
          <cell r="CK1165" t="e">
            <v>#N/A</v>
          </cell>
        </row>
        <row r="1166">
          <cell r="C1166" t="str">
            <v>25 NGUYỄN BỈNH KHIÊM</v>
          </cell>
          <cell r="F1166" t="str">
            <v>Giờ LV</v>
          </cell>
          <cell r="AK1166">
            <v>0</v>
          </cell>
          <cell r="AL1166">
            <v>0</v>
          </cell>
          <cell r="AM1166">
            <v>0</v>
          </cell>
          <cell r="AN1166">
            <v>0</v>
          </cell>
          <cell r="AO1166">
            <v>0</v>
          </cell>
          <cell r="AP1166">
            <v>0</v>
          </cell>
          <cell r="AQ1166">
            <v>0</v>
          </cell>
          <cell r="AR1166">
            <v>0</v>
          </cell>
          <cell r="AS1166">
            <v>0</v>
          </cell>
          <cell r="AT1166">
            <v>0</v>
          </cell>
          <cell r="AU1166">
            <v>0</v>
          </cell>
          <cell r="AV1166" t="e">
            <v>#REF!</v>
          </cell>
          <cell r="AW1166">
            <v>0</v>
          </cell>
          <cell r="BZ1166">
            <v>0</v>
          </cell>
          <cell r="CA1166">
            <v>0</v>
          </cell>
          <cell r="CE1166">
            <v>0</v>
          </cell>
          <cell r="CF1166">
            <v>0</v>
          </cell>
          <cell r="CG1166" t="b">
            <v>1</v>
          </cell>
          <cell r="CH1166">
            <v>0</v>
          </cell>
          <cell r="CI1166">
            <v>0</v>
          </cell>
          <cell r="CJ1166">
            <v>0</v>
          </cell>
          <cell r="CK1166" t="e">
            <v>#N/A</v>
          </cell>
        </row>
        <row r="1167">
          <cell r="F1167" t="str">
            <v>OT</v>
          </cell>
          <cell r="AT1167">
            <v>0</v>
          </cell>
          <cell r="AV1167" t="e">
            <v>#REF!</v>
          </cell>
          <cell r="AW1167">
            <v>0</v>
          </cell>
          <cell r="CK1167" t="e">
            <v>#N/A</v>
          </cell>
        </row>
        <row r="1168">
          <cell r="B1168" t="str">
            <v>EQQ100052</v>
          </cell>
          <cell r="C1168" t="str">
            <v>HOÀNG THỊ KIỀU</v>
          </cell>
          <cell r="D1168" t="str">
            <v>Fulltime</v>
          </cell>
          <cell r="E1168" t="str">
            <v>NHÂN VIÊN BẾP</v>
          </cell>
          <cell r="F1168" t="str">
            <v>Giờ LV</v>
          </cell>
          <cell r="G1168">
            <v>8</v>
          </cell>
          <cell r="H1168">
            <v>8</v>
          </cell>
          <cell r="I1168">
            <v>8</v>
          </cell>
          <cell r="J1168" t="str">
            <v>off</v>
          </cell>
          <cell r="K1168">
            <v>8</v>
          </cell>
          <cell r="L1168">
            <v>8</v>
          </cell>
          <cell r="M1168">
            <v>8</v>
          </cell>
          <cell r="N1168">
            <v>8</v>
          </cell>
          <cell r="O1168">
            <v>8</v>
          </cell>
          <cell r="P1168">
            <v>8</v>
          </cell>
          <cell r="Q1168" t="str">
            <v>off</v>
          </cell>
          <cell r="R1168">
            <v>8</v>
          </cell>
          <cell r="S1168">
            <v>8</v>
          </cell>
          <cell r="T1168">
            <v>8</v>
          </cell>
          <cell r="U1168">
            <v>8</v>
          </cell>
          <cell r="V1168">
            <v>8</v>
          </cell>
          <cell r="W1168">
            <v>8</v>
          </cell>
          <cell r="X1168" t="str">
            <v>off</v>
          </cell>
          <cell r="Y1168">
            <v>8</v>
          </cell>
          <cell r="Z1168">
            <v>8</v>
          </cell>
          <cell r="AA1168">
            <v>8</v>
          </cell>
          <cell r="AB1168">
            <v>8</v>
          </cell>
          <cell r="AC1168">
            <v>8</v>
          </cell>
          <cell r="AD1168">
            <v>8</v>
          </cell>
          <cell r="AE1168" t="str">
            <v>off</v>
          </cell>
          <cell r="AF1168">
            <v>8</v>
          </cell>
          <cell r="AG1168">
            <v>8</v>
          </cell>
          <cell r="AH1168">
            <v>8</v>
          </cell>
          <cell r="AI1168">
            <v>8</v>
          </cell>
          <cell r="AJ1168">
            <v>8</v>
          </cell>
          <cell r="AK1168">
            <v>26</v>
          </cell>
          <cell r="AL1168">
            <v>0</v>
          </cell>
          <cell r="AM1168">
            <v>4</v>
          </cell>
          <cell r="AN1168">
            <v>0</v>
          </cell>
          <cell r="AO1168">
            <v>0</v>
          </cell>
          <cell r="AP1168">
            <v>0</v>
          </cell>
          <cell r="AQ1168">
            <v>0</v>
          </cell>
          <cell r="AR1168">
            <v>0</v>
          </cell>
          <cell r="AS1168">
            <v>0</v>
          </cell>
          <cell r="AT1168">
            <v>0</v>
          </cell>
          <cell r="AU1168">
            <v>26</v>
          </cell>
          <cell r="AV1168" t="e">
            <v>#REF!</v>
          </cell>
          <cell r="AW1168">
            <v>0</v>
          </cell>
          <cell r="BZ1168">
            <v>26</v>
          </cell>
          <cell r="CA1168">
            <v>0</v>
          </cell>
          <cell r="CE1168">
            <v>0</v>
          </cell>
          <cell r="CF1168">
            <v>26</v>
          </cell>
          <cell r="CG1168" t="b">
            <v>1</v>
          </cell>
          <cell r="CH1168">
            <v>26</v>
          </cell>
          <cell r="CI1168">
            <v>0</v>
          </cell>
          <cell r="CJ1168">
            <v>0</v>
          </cell>
          <cell r="CK1168" t="str">
            <v>HTQ HỒ CHÍ MINH</v>
          </cell>
          <cell r="CM1168">
            <v>26</v>
          </cell>
          <cell r="CN1168">
            <v>0</v>
          </cell>
          <cell r="CO1168">
            <v>0</v>
          </cell>
          <cell r="CP1168">
            <v>0</v>
          </cell>
        </row>
        <row r="1169">
          <cell r="F1169" t="str">
            <v>OT</v>
          </cell>
          <cell r="AT1169">
            <v>0</v>
          </cell>
          <cell r="AV1169" t="e">
            <v>#REF!</v>
          </cell>
          <cell r="AW1169">
            <v>0</v>
          </cell>
          <cell r="CK1169" t="e">
            <v>#N/A</v>
          </cell>
        </row>
        <row r="1170">
          <cell r="B1170" t="str">
            <v>EQQ100169</v>
          </cell>
          <cell r="C1170" t="str">
            <v>HUỲNH NGỌC YẾN</v>
          </cell>
          <cell r="D1170" t="str">
            <v>Fulltime</v>
          </cell>
          <cell r="E1170" t="str">
            <v>QUYỀN QUẢN LÝ QUÁN</v>
          </cell>
          <cell r="F1170" t="str">
            <v>Giờ LV</v>
          </cell>
          <cell r="G1170">
            <v>8</v>
          </cell>
          <cell r="H1170">
            <v>8</v>
          </cell>
          <cell r="I1170">
            <v>8</v>
          </cell>
          <cell r="J1170">
            <v>8</v>
          </cell>
          <cell r="K1170" t="str">
            <v>off</v>
          </cell>
          <cell r="L1170">
            <v>8</v>
          </cell>
          <cell r="M1170">
            <v>8</v>
          </cell>
          <cell r="N1170">
            <v>8</v>
          </cell>
          <cell r="O1170">
            <v>8</v>
          </cell>
          <cell r="P1170">
            <v>8</v>
          </cell>
          <cell r="Q1170">
            <v>8</v>
          </cell>
          <cell r="R1170" t="str">
            <v>off</v>
          </cell>
          <cell r="S1170">
            <v>8</v>
          </cell>
          <cell r="T1170">
            <v>8</v>
          </cell>
          <cell r="U1170">
            <v>8</v>
          </cell>
          <cell r="V1170">
            <v>8</v>
          </cell>
          <cell r="W1170">
            <v>8</v>
          </cell>
          <cell r="X1170">
            <v>8</v>
          </cell>
          <cell r="Y1170" t="str">
            <v>off</v>
          </cell>
          <cell r="Z1170">
            <v>8</v>
          </cell>
          <cell r="AA1170" t="str">
            <v>pa</v>
          </cell>
          <cell r="AB1170">
            <v>8</v>
          </cell>
          <cell r="AC1170">
            <v>8</v>
          </cell>
          <cell r="AD1170">
            <v>8</v>
          </cell>
          <cell r="AE1170">
            <v>8</v>
          </cell>
          <cell r="AF1170" t="str">
            <v>off</v>
          </cell>
          <cell r="AG1170">
            <v>8</v>
          </cell>
          <cell r="AH1170">
            <v>8</v>
          </cell>
          <cell r="AI1170">
            <v>8</v>
          </cell>
          <cell r="AJ1170">
            <v>8</v>
          </cell>
          <cell r="AK1170">
            <v>25</v>
          </cell>
          <cell r="AL1170">
            <v>0</v>
          </cell>
          <cell r="AM1170">
            <v>4</v>
          </cell>
          <cell r="AN1170">
            <v>0</v>
          </cell>
          <cell r="AO1170">
            <v>1</v>
          </cell>
          <cell r="AP1170">
            <v>0</v>
          </cell>
          <cell r="AQ1170">
            <v>0</v>
          </cell>
          <cell r="AR1170">
            <v>0</v>
          </cell>
          <cell r="AS1170">
            <v>0</v>
          </cell>
          <cell r="AT1170">
            <v>0</v>
          </cell>
          <cell r="AU1170">
            <v>26</v>
          </cell>
          <cell r="AV1170" t="e">
            <v>#REF!</v>
          </cell>
          <cell r="AW1170">
            <v>0</v>
          </cell>
          <cell r="BZ1170">
            <v>25</v>
          </cell>
          <cell r="CA1170">
            <v>1</v>
          </cell>
          <cell r="CE1170">
            <v>0</v>
          </cell>
          <cell r="CF1170">
            <v>26</v>
          </cell>
          <cell r="CG1170" t="b">
            <v>1</v>
          </cell>
          <cell r="CH1170">
            <v>25</v>
          </cell>
          <cell r="CI1170">
            <v>0</v>
          </cell>
          <cell r="CJ1170">
            <v>0</v>
          </cell>
          <cell r="CK1170" t="str">
            <v>HTQ HỒ CHÍ MINH</v>
          </cell>
          <cell r="CM1170">
            <v>25</v>
          </cell>
          <cell r="CN1170">
            <v>1</v>
          </cell>
          <cell r="CO1170">
            <v>0</v>
          </cell>
          <cell r="CP1170">
            <v>0</v>
          </cell>
        </row>
        <row r="1171">
          <cell r="F1171" t="str">
            <v>OT</v>
          </cell>
          <cell r="AT1171">
            <v>0</v>
          </cell>
          <cell r="AV1171" t="e">
            <v>#REF!</v>
          </cell>
          <cell r="AW1171">
            <v>0</v>
          </cell>
          <cell r="CK1171" t="e">
            <v>#N/A</v>
          </cell>
        </row>
        <row r="1172">
          <cell r="B1172" t="str">
            <v>EQQ102349</v>
          </cell>
          <cell r="C1172" t="str">
            <v>LÊ THỊ HOÀI THƯƠNG</v>
          </cell>
          <cell r="D1172" t="str">
            <v>Partime</v>
          </cell>
          <cell r="E1172" t="str">
            <v>NHÂN VIÊN PHA CHẾ</v>
          </cell>
          <cell r="F1172" t="str">
            <v>Giờ LV</v>
          </cell>
          <cell r="G1172">
            <v>8</v>
          </cell>
          <cell r="H1172">
            <v>8</v>
          </cell>
          <cell r="I1172">
            <v>0</v>
          </cell>
          <cell r="J1172">
            <v>8</v>
          </cell>
          <cell r="K1172">
            <v>8</v>
          </cell>
          <cell r="L1172">
            <v>8</v>
          </cell>
          <cell r="M1172">
            <v>8</v>
          </cell>
          <cell r="N1172">
            <v>8</v>
          </cell>
          <cell r="O1172">
            <v>8</v>
          </cell>
          <cell r="P1172">
            <v>8</v>
          </cell>
          <cell r="Q1172">
            <v>0</v>
          </cell>
          <cell r="R1172">
            <v>4</v>
          </cell>
          <cell r="S1172">
            <v>5</v>
          </cell>
          <cell r="T1172">
            <v>8</v>
          </cell>
          <cell r="U1172">
            <v>0</v>
          </cell>
          <cell r="V1172">
            <v>8</v>
          </cell>
          <cell r="W1172">
            <v>0</v>
          </cell>
          <cell r="X1172">
            <v>0</v>
          </cell>
          <cell r="Y1172">
            <v>8</v>
          </cell>
          <cell r="Z1172">
            <v>8</v>
          </cell>
          <cell r="AA1172">
            <v>4</v>
          </cell>
          <cell r="AB1172">
            <v>0</v>
          </cell>
          <cell r="AC1172">
            <v>8</v>
          </cell>
          <cell r="AD1172">
            <v>8</v>
          </cell>
          <cell r="AE1172">
            <v>0</v>
          </cell>
          <cell r="AF1172">
            <v>0</v>
          </cell>
          <cell r="AG1172">
            <v>0</v>
          </cell>
          <cell r="AH1172">
            <v>0</v>
          </cell>
          <cell r="AI1172">
            <v>0</v>
          </cell>
          <cell r="AJ1172">
            <v>4</v>
          </cell>
          <cell r="AK1172">
            <v>17.125</v>
          </cell>
          <cell r="AL1172">
            <v>0</v>
          </cell>
          <cell r="AM1172">
            <v>0</v>
          </cell>
          <cell r="AN1172">
            <v>0</v>
          </cell>
          <cell r="AO1172">
            <v>0</v>
          </cell>
          <cell r="AP1172">
            <v>0</v>
          </cell>
          <cell r="AQ1172">
            <v>0</v>
          </cell>
          <cell r="AR1172">
            <v>0</v>
          </cell>
          <cell r="AS1172">
            <v>0</v>
          </cell>
          <cell r="AT1172">
            <v>0</v>
          </cell>
          <cell r="AU1172">
            <v>17.125</v>
          </cell>
          <cell r="AV1172" t="e">
            <v>#REF!</v>
          </cell>
          <cell r="AW1172">
            <v>0</v>
          </cell>
          <cell r="BZ1172">
            <v>0</v>
          </cell>
          <cell r="CA1172">
            <v>0</v>
          </cell>
          <cell r="CE1172">
            <v>0</v>
          </cell>
          <cell r="CF1172">
            <v>17.125</v>
          </cell>
          <cell r="CG1172" t="b">
            <v>1</v>
          </cell>
          <cell r="CH1172">
            <v>0</v>
          </cell>
          <cell r="CI1172">
            <v>137</v>
          </cell>
          <cell r="CJ1172">
            <v>0</v>
          </cell>
          <cell r="CK1172" t="str">
            <v>HTQ HỒ CHÍ MINH</v>
          </cell>
          <cell r="CM1172">
            <v>0</v>
          </cell>
          <cell r="CN1172">
            <v>0</v>
          </cell>
          <cell r="CO1172">
            <v>137</v>
          </cell>
          <cell r="CP1172">
            <v>0</v>
          </cell>
        </row>
        <row r="1173">
          <cell r="F1173" t="str">
            <v>OT</v>
          </cell>
          <cell r="AT1173">
            <v>0</v>
          </cell>
          <cell r="AV1173" t="e">
            <v>#REF!</v>
          </cell>
          <cell r="AW1173">
            <v>0</v>
          </cell>
          <cell r="CK1173" t="e">
            <v>#N/A</v>
          </cell>
        </row>
        <row r="1174">
          <cell r="B1174" t="str">
            <v>EQQ102350</v>
          </cell>
          <cell r="C1174" t="str">
            <v>VÕ THỊ BÌNH</v>
          </cell>
          <cell r="D1174" t="str">
            <v>Partime</v>
          </cell>
          <cell r="E1174" t="str">
            <v>NHÂN VIÊN PHA CHẾ</v>
          </cell>
          <cell r="F1174" t="str">
            <v>Giờ LV</v>
          </cell>
          <cell r="G1174">
            <v>0</v>
          </cell>
          <cell r="H1174">
            <v>4</v>
          </cell>
          <cell r="I1174">
            <v>8</v>
          </cell>
          <cell r="J1174">
            <v>0</v>
          </cell>
          <cell r="K1174">
            <v>8</v>
          </cell>
          <cell r="L1174">
            <v>4</v>
          </cell>
          <cell r="M1174">
            <v>0</v>
          </cell>
          <cell r="N1174">
            <v>4</v>
          </cell>
          <cell r="O1174">
            <v>4</v>
          </cell>
          <cell r="P1174">
            <v>4</v>
          </cell>
          <cell r="Q1174">
            <v>6</v>
          </cell>
          <cell r="R1174">
            <v>4</v>
          </cell>
          <cell r="S1174">
            <v>5</v>
          </cell>
          <cell r="T1174">
            <v>0</v>
          </cell>
          <cell r="U1174">
            <v>8</v>
          </cell>
          <cell r="V1174">
            <v>0</v>
          </cell>
          <cell r="W1174">
            <v>8</v>
          </cell>
          <cell r="X1174">
            <v>8</v>
          </cell>
          <cell r="Y1174">
            <v>0</v>
          </cell>
          <cell r="Z1174">
            <v>0</v>
          </cell>
          <cell r="AA1174">
            <v>4</v>
          </cell>
          <cell r="AB1174">
            <v>8</v>
          </cell>
          <cell r="AC1174">
            <v>0</v>
          </cell>
          <cell r="AD1174">
            <v>0</v>
          </cell>
          <cell r="AE1174">
            <v>8</v>
          </cell>
          <cell r="AF1174">
            <v>8</v>
          </cell>
          <cell r="AG1174">
            <v>8</v>
          </cell>
          <cell r="AH1174">
            <v>8</v>
          </cell>
          <cell r="AI1174">
            <v>8</v>
          </cell>
          <cell r="AJ1174">
            <v>4</v>
          </cell>
          <cell r="AK1174">
            <v>16.375</v>
          </cell>
          <cell r="AL1174">
            <v>0</v>
          </cell>
          <cell r="AM1174">
            <v>0</v>
          </cell>
          <cell r="AN1174">
            <v>0</v>
          </cell>
          <cell r="AO1174">
            <v>0</v>
          </cell>
          <cell r="AP1174">
            <v>0</v>
          </cell>
          <cell r="AQ1174">
            <v>0</v>
          </cell>
          <cell r="AR1174">
            <v>0</v>
          </cell>
          <cell r="AS1174">
            <v>0</v>
          </cell>
          <cell r="AT1174">
            <v>0</v>
          </cell>
          <cell r="AU1174">
            <v>16.375</v>
          </cell>
          <cell r="AV1174" t="e">
            <v>#REF!</v>
          </cell>
          <cell r="AW1174">
            <v>0</v>
          </cell>
          <cell r="BZ1174">
            <v>0</v>
          </cell>
          <cell r="CA1174">
            <v>0</v>
          </cell>
          <cell r="CE1174">
            <v>0</v>
          </cell>
          <cell r="CF1174">
            <v>16.375</v>
          </cell>
          <cell r="CG1174" t="b">
            <v>1</v>
          </cell>
          <cell r="CH1174">
            <v>0</v>
          </cell>
          <cell r="CI1174">
            <v>131</v>
          </cell>
          <cell r="CJ1174">
            <v>0</v>
          </cell>
          <cell r="CK1174" t="str">
            <v>HTQ HỒ CHÍ MINH</v>
          </cell>
          <cell r="CM1174">
            <v>0</v>
          </cell>
          <cell r="CN1174">
            <v>0</v>
          </cell>
          <cell r="CO1174">
            <v>131</v>
          </cell>
          <cell r="CP1174">
            <v>0</v>
          </cell>
        </row>
        <row r="1175">
          <cell r="F1175" t="str">
            <v>OT</v>
          </cell>
          <cell r="AT1175">
            <v>0</v>
          </cell>
          <cell r="AV1175" t="e">
            <v>#REF!</v>
          </cell>
          <cell r="AW1175">
            <v>0</v>
          </cell>
          <cell r="CK1175" t="e">
            <v>#N/A</v>
          </cell>
        </row>
        <row r="1176">
          <cell r="B1176" t="str">
            <v>EQQ102351</v>
          </cell>
          <cell r="C1176" t="str">
            <v>NGUYỄN THỊ KIỀU TRANG</v>
          </cell>
          <cell r="D1176" t="str">
            <v>Partime</v>
          </cell>
          <cell r="E1176" t="str">
            <v>NHÂN VIÊN PHA CHẾ</v>
          </cell>
          <cell r="F1176" t="str">
            <v>Giờ LV</v>
          </cell>
          <cell r="G1176">
            <v>0</v>
          </cell>
          <cell r="H1176">
            <v>0</v>
          </cell>
          <cell r="I1176">
            <v>0</v>
          </cell>
          <cell r="J1176">
            <v>0</v>
          </cell>
          <cell r="K1176">
            <v>0</v>
          </cell>
          <cell r="L1176">
            <v>0</v>
          </cell>
          <cell r="M1176">
            <v>0</v>
          </cell>
          <cell r="N1176">
            <v>0</v>
          </cell>
          <cell r="O1176">
            <v>0</v>
          </cell>
          <cell r="P1176">
            <v>0</v>
          </cell>
          <cell r="Q1176">
            <v>8</v>
          </cell>
          <cell r="R1176">
            <v>8</v>
          </cell>
          <cell r="S1176">
            <v>4</v>
          </cell>
          <cell r="T1176">
            <v>4</v>
          </cell>
          <cell r="U1176">
            <v>4</v>
          </cell>
          <cell r="V1176">
            <v>8</v>
          </cell>
          <cell r="W1176">
            <v>0</v>
          </cell>
          <cell r="X1176">
            <v>5</v>
          </cell>
          <cell r="Y1176">
            <v>8</v>
          </cell>
          <cell r="Z1176">
            <v>4</v>
          </cell>
          <cell r="AA1176">
            <v>0</v>
          </cell>
          <cell r="AB1176">
            <v>4</v>
          </cell>
          <cell r="AC1176">
            <v>9</v>
          </cell>
          <cell r="AD1176">
            <v>4</v>
          </cell>
          <cell r="AE1176">
            <v>0</v>
          </cell>
          <cell r="AF1176">
            <v>8</v>
          </cell>
          <cell r="AG1176">
            <v>0</v>
          </cell>
          <cell r="AH1176">
            <v>4</v>
          </cell>
          <cell r="AI1176">
            <v>8</v>
          </cell>
          <cell r="AJ1176">
            <v>4</v>
          </cell>
          <cell r="AK1176">
            <v>11.75</v>
          </cell>
          <cell r="AL1176">
            <v>0</v>
          </cell>
          <cell r="AM1176">
            <v>0</v>
          </cell>
          <cell r="AN1176">
            <v>0</v>
          </cell>
          <cell r="AO1176">
            <v>0</v>
          </cell>
          <cell r="AP1176">
            <v>0</v>
          </cell>
          <cell r="AQ1176">
            <v>0</v>
          </cell>
          <cell r="AR1176">
            <v>0</v>
          </cell>
          <cell r="AS1176">
            <v>0</v>
          </cell>
          <cell r="AT1176">
            <v>0</v>
          </cell>
          <cell r="AU1176">
            <v>11.75</v>
          </cell>
          <cell r="AV1176" t="e">
            <v>#REF!</v>
          </cell>
          <cell r="AW1176">
            <v>0</v>
          </cell>
          <cell r="BZ1176">
            <v>0</v>
          </cell>
          <cell r="CA1176">
            <v>0</v>
          </cell>
          <cell r="CE1176">
            <v>0</v>
          </cell>
          <cell r="CF1176">
            <v>11.75</v>
          </cell>
          <cell r="CG1176" t="b">
            <v>1</v>
          </cell>
          <cell r="CH1176">
            <v>0</v>
          </cell>
          <cell r="CI1176">
            <v>94</v>
          </cell>
          <cell r="CJ1176">
            <v>0</v>
          </cell>
          <cell r="CK1176" t="str">
            <v>HTQ HỒ CHÍ MINH</v>
          </cell>
          <cell r="CM1176">
            <v>0</v>
          </cell>
          <cell r="CN1176">
            <v>0</v>
          </cell>
          <cell r="CO1176">
            <v>94</v>
          </cell>
          <cell r="CP1176">
            <v>0</v>
          </cell>
        </row>
        <row r="1177">
          <cell r="F1177" t="str">
            <v>OT</v>
          </cell>
          <cell r="AT1177">
            <v>0</v>
          </cell>
          <cell r="AV1177" t="e">
            <v>#REF!</v>
          </cell>
          <cell r="AW1177">
            <v>0</v>
          </cell>
          <cell r="CK1177" t="e">
            <v>#N/A</v>
          </cell>
        </row>
        <row r="1178">
          <cell r="B1178" t="str">
            <v>EQQ102352</v>
          </cell>
          <cell r="C1178" t="str">
            <v>TRÌNH NHỮ THÀNH</v>
          </cell>
          <cell r="D1178" t="str">
            <v>Partime</v>
          </cell>
          <cell r="E1178" t="str">
            <v>NHÂN VIÊN PHA CHẾ</v>
          </cell>
          <cell r="F1178" t="str">
            <v>Giờ LV</v>
          </cell>
          <cell r="G1178">
            <v>8</v>
          </cell>
          <cell r="H1178">
            <v>6</v>
          </cell>
          <cell r="I1178">
            <v>8</v>
          </cell>
          <cell r="J1178">
            <v>8</v>
          </cell>
          <cell r="K1178">
            <v>0</v>
          </cell>
          <cell r="L1178">
            <v>6</v>
          </cell>
          <cell r="M1178">
            <v>8</v>
          </cell>
          <cell r="N1178">
            <v>5</v>
          </cell>
          <cell r="O1178">
            <v>4</v>
          </cell>
          <cell r="P1178">
            <v>5</v>
          </cell>
          <cell r="Q1178">
            <v>6</v>
          </cell>
          <cell r="R1178">
            <v>0</v>
          </cell>
          <cell r="S1178">
            <v>4</v>
          </cell>
          <cell r="T1178">
            <v>4</v>
          </cell>
          <cell r="U1178">
            <v>4</v>
          </cell>
          <cell r="V1178">
            <v>0</v>
          </cell>
          <cell r="W1178">
            <v>8</v>
          </cell>
          <cell r="X1178">
            <v>5</v>
          </cell>
          <cell r="Y1178">
            <v>0</v>
          </cell>
          <cell r="Z1178">
            <v>4</v>
          </cell>
          <cell r="AA1178">
            <v>8</v>
          </cell>
          <cell r="AB1178">
            <v>4</v>
          </cell>
          <cell r="AC1178">
            <v>0</v>
          </cell>
          <cell r="AD1178">
            <v>4</v>
          </cell>
          <cell r="AE1178">
            <v>8</v>
          </cell>
          <cell r="AF1178">
            <v>0</v>
          </cell>
          <cell r="AG1178">
            <v>8</v>
          </cell>
          <cell r="AH1178">
            <v>4</v>
          </cell>
          <cell r="AI1178">
            <v>0</v>
          </cell>
          <cell r="AJ1178">
            <v>4</v>
          </cell>
          <cell r="AK1178">
            <v>16.625</v>
          </cell>
          <cell r="AL1178">
            <v>0</v>
          </cell>
          <cell r="AM1178">
            <v>0</v>
          </cell>
          <cell r="AN1178">
            <v>0</v>
          </cell>
          <cell r="AO1178">
            <v>0</v>
          </cell>
          <cell r="AP1178">
            <v>0</v>
          </cell>
          <cell r="AQ1178">
            <v>0</v>
          </cell>
          <cell r="AR1178">
            <v>0</v>
          </cell>
          <cell r="AS1178">
            <v>0</v>
          </cell>
          <cell r="AT1178">
            <v>0</v>
          </cell>
          <cell r="AU1178">
            <v>16.625</v>
          </cell>
          <cell r="AV1178" t="e">
            <v>#REF!</v>
          </cell>
          <cell r="AW1178">
            <v>0</v>
          </cell>
          <cell r="BZ1178">
            <v>0</v>
          </cell>
          <cell r="CA1178">
            <v>0</v>
          </cell>
          <cell r="CE1178">
            <v>0</v>
          </cell>
          <cell r="CF1178">
            <v>16.625</v>
          </cell>
          <cell r="CG1178" t="b">
            <v>1</v>
          </cell>
          <cell r="CH1178">
            <v>0</v>
          </cell>
          <cell r="CI1178">
            <v>133</v>
          </cell>
          <cell r="CJ1178">
            <v>0</v>
          </cell>
          <cell r="CK1178" t="str">
            <v>HTQ HỒ CHÍ MINH</v>
          </cell>
          <cell r="CM1178">
            <v>0</v>
          </cell>
          <cell r="CN1178">
            <v>0</v>
          </cell>
          <cell r="CO1178">
            <v>133</v>
          </cell>
          <cell r="CP1178">
            <v>0</v>
          </cell>
        </row>
        <row r="1179">
          <cell r="F1179" t="str">
            <v>OT</v>
          </cell>
          <cell r="AT1179">
            <v>0</v>
          </cell>
          <cell r="AV1179" t="e">
            <v>#REF!</v>
          </cell>
          <cell r="AW1179">
            <v>0</v>
          </cell>
          <cell r="CK1179" t="e">
            <v>#N/A</v>
          </cell>
        </row>
        <row r="1180">
          <cell r="B1180" t="str">
            <v>EQQ102365</v>
          </cell>
          <cell r="C1180" t="str">
            <v>PHẠM THỊ THÙY TRANG</v>
          </cell>
          <cell r="D1180" t="str">
            <v>Partime</v>
          </cell>
          <cell r="E1180" t="str">
            <v>NHÂN VIÊN PHỤC VỤ</v>
          </cell>
          <cell r="F1180" t="str">
            <v>Giờ LV</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4</v>
          </cell>
          <cell r="U1180">
            <v>4</v>
          </cell>
          <cell r="V1180">
            <v>0</v>
          </cell>
          <cell r="W1180">
            <v>0</v>
          </cell>
          <cell r="X1180">
            <v>0</v>
          </cell>
          <cell r="Y1180">
            <v>0</v>
          </cell>
          <cell r="Z1180">
            <v>0</v>
          </cell>
          <cell r="AA1180">
            <v>4</v>
          </cell>
          <cell r="AB1180">
            <v>4</v>
          </cell>
          <cell r="AC1180">
            <v>0</v>
          </cell>
          <cell r="AD1180">
            <v>0</v>
          </cell>
          <cell r="AE1180">
            <v>0</v>
          </cell>
          <cell r="AF1180">
            <v>0</v>
          </cell>
          <cell r="AG1180">
            <v>0</v>
          </cell>
          <cell r="AH1180">
            <v>0</v>
          </cell>
          <cell r="AI1180">
            <v>0</v>
          </cell>
          <cell r="AJ1180">
            <v>0</v>
          </cell>
          <cell r="AK1180">
            <v>2</v>
          </cell>
          <cell r="AL1180">
            <v>0</v>
          </cell>
          <cell r="AM1180">
            <v>0</v>
          </cell>
          <cell r="AN1180">
            <v>0</v>
          </cell>
          <cell r="AO1180">
            <v>0</v>
          </cell>
          <cell r="AP1180">
            <v>0</v>
          </cell>
          <cell r="AQ1180">
            <v>0</v>
          </cell>
          <cell r="AR1180">
            <v>0</v>
          </cell>
          <cell r="AS1180">
            <v>0</v>
          </cell>
          <cell r="AT1180">
            <v>0</v>
          </cell>
          <cell r="AU1180">
            <v>2</v>
          </cell>
          <cell r="AV1180" t="e">
            <v>#REF!</v>
          </cell>
          <cell r="AW1180">
            <v>0</v>
          </cell>
          <cell r="BZ1180">
            <v>0</v>
          </cell>
          <cell r="CA1180">
            <v>0</v>
          </cell>
          <cell r="CE1180">
            <v>0</v>
          </cell>
          <cell r="CF1180">
            <v>2</v>
          </cell>
          <cell r="CG1180" t="b">
            <v>1</v>
          </cell>
          <cell r="CH1180">
            <v>0</v>
          </cell>
          <cell r="CI1180">
            <v>16</v>
          </cell>
          <cell r="CJ1180">
            <v>0</v>
          </cell>
          <cell r="CK1180" t="str">
            <v>HTQ HỒ CHÍ MINH</v>
          </cell>
          <cell r="CM1180">
            <v>0</v>
          </cell>
          <cell r="CN1180">
            <v>0</v>
          </cell>
          <cell r="CO1180">
            <v>16</v>
          </cell>
          <cell r="CP1180">
            <v>0</v>
          </cell>
        </row>
        <row r="1181">
          <cell r="F1181" t="str">
            <v>OT</v>
          </cell>
          <cell r="AT1181">
            <v>0</v>
          </cell>
          <cell r="AV1181" t="e">
            <v>#REF!</v>
          </cell>
          <cell r="AW1181">
            <v>0</v>
          </cell>
          <cell r="CK1181" t="e">
            <v>#N/A</v>
          </cell>
        </row>
        <row r="1182">
          <cell r="B1182" t="str">
            <v>EQQ102367</v>
          </cell>
          <cell r="C1182" t="str">
            <v>KIỀU ĐỨC HUY</v>
          </cell>
          <cell r="D1182" t="str">
            <v>Partime</v>
          </cell>
          <cell r="E1182" t="str">
            <v>NHÂN VIÊN PHỤC VỤ</v>
          </cell>
          <cell r="F1182" t="str">
            <v>Giờ LV</v>
          </cell>
          <cell r="G1182">
            <v>4</v>
          </cell>
          <cell r="H1182">
            <v>4</v>
          </cell>
          <cell r="I1182">
            <v>4</v>
          </cell>
          <cell r="J1182">
            <v>5</v>
          </cell>
          <cell r="K1182">
            <v>5</v>
          </cell>
          <cell r="L1182">
            <v>5</v>
          </cell>
          <cell r="M1182">
            <v>0</v>
          </cell>
          <cell r="N1182">
            <v>5</v>
          </cell>
          <cell r="O1182">
            <v>4</v>
          </cell>
          <cell r="P1182">
            <v>0</v>
          </cell>
          <cell r="Q1182">
            <v>5</v>
          </cell>
          <cell r="R1182">
            <v>4</v>
          </cell>
          <cell r="S1182">
            <v>5</v>
          </cell>
          <cell r="T1182">
            <v>4</v>
          </cell>
          <cell r="U1182">
            <v>0</v>
          </cell>
          <cell r="V1182">
            <v>8</v>
          </cell>
          <cell r="W1182">
            <v>8</v>
          </cell>
          <cell r="X1182">
            <v>7</v>
          </cell>
          <cell r="Y1182">
            <v>4</v>
          </cell>
          <cell r="Z1182">
            <v>4</v>
          </cell>
          <cell r="AA1182">
            <v>4</v>
          </cell>
          <cell r="AB1182">
            <v>0</v>
          </cell>
          <cell r="AC1182">
            <v>5</v>
          </cell>
          <cell r="AD1182">
            <v>4</v>
          </cell>
          <cell r="AE1182">
            <v>0</v>
          </cell>
          <cell r="AF1182">
            <v>4</v>
          </cell>
          <cell r="AG1182">
            <v>4</v>
          </cell>
          <cell r="AH1182">
            <v>0</v>
          </cell>
          <cell r="AI1182">
            <v>5</v>
          </cell>
          <cell r="AJ1182">
            <v>4</v>
          </cell>
          <cell r="AK1182">
            <v>14.375</v>
          </cell>
          <cell r="AL1182">
            <v>0</v>
          </cell>
          <cell r="AM1182">
            <v>0</v>
          </cell>
          <cell r="AN1182">
            <v>0</v>
          </cell>
          <cell r="AO1182">
            <v>0</v>
          </cell>
          <cell r="AP1182">
            <v>0</v>
          </cell>
          <cell r="AQ1182">
            <v>0</v>
          </cell>
          <cell r="AR1182">
            <v>0</v>
          </cell>
          <cell r="AS1182">
            <v>0</v>
          </cell>
          <cell r="AT1182">
            <v>0</v>
          </cell>
          <cell r="AU1182">
            <v>14.375</v>
          </cell>
          <cell r="AV1182" t="e">
            <v>#REF!</v>
          </cell>
          <cell r="AW1182">
            <v>0</v>
          </cell>
          <cell r="BZ1182">
            <v>0</v>
          </cell>
          <cell r="CA1182">
            <v>0</v>
          </cell>
          <cell r="CE1182">
            <v>0</v>
          </cell>
          <cell r="CF1182">
            <v>14.375</v>
          </cell>
          <cell r="CG1182" t="b">
            <v>1</v>
          </cell>
          <cell r="CH1182">
            <v>0</v>
          </cell>
          <cell r="CI1182">
            <v>115</v>
          </cell>
          <cell r="CJ1182">
            <v>0</v>
          </cell>
          <cell r="CK1182" t="str">
            <v>HTQ HỒ CHÍ MINH</v>
          </cell>
          <cell r="CM1182">
            <v>0</v>
          </cell>
          <cell r="CN1182">
            <v>0</v>
          </cell>
          <cell r="CO1182">
            <v>115</v>
          </cell>
          <cell r="CP1182">
            <v>0</v>
          </cell>
        </row>
        <row r="1183">
          <cell r="F1183" t="str">
            <v>OT</v>
          </cell>
          <cell r="AT1183">
            <v>0</v>
          </cell>
          <cell r="AV1183" t="e">
            <v>#REF!</v>
          </cell>
          <cell r="AW1183">
            <v>0</v>
          </cell>
          <cell r="CK1183" t="e">
            <v>#N/A</v>
          </cell>
        </row>
        <row r="1184">
          <cell r="B1184" t="str">
            <v>EQQ102368</v>
          </cell>
          <cell r="C1184" t="str">
            <v>PHẠM NGUYỄN THANH THỦY</v>
          </cell>
          <cell r="D1184" t="str">
            <v>Partime</v>
          </cell>
          <cell r="E1184" t="str">
            <v>NHÂN VIÊN PHỤC VỤ</v>
          </cell>
          <cell r="F1184" t="str">
            <v>Giờ LV</v>
          </cell>
          <cell r="G1184">
            <v>8</v>
          </cell>
          <cell r="H1184">
            <v>8</v>
          </cell>
          <cell r="I1184">
            <v>0</v>
          </cell>
          <cell r="J1184">
            <v>6</v>
          </cell>
          <cell r="K1184">
            <v>6</v>
          </cell>
          <cell r="L1184">
            <v>0</v>
          </cell>
          <cell r="M1184">
            <v>0</v>
          </cell>
          <cell r="N1184">
            <v>8</v>
          </cell>
          <cell r="O1184">
            <v>5</v>
          </cell>
          <cell r="P1184">
            <v>7</v>
          </cell>
          <cell r="Q1184">
            <v>6</v>
          </cell>
          <cell r="R1184">
            <v>7</v>
          </cell>
          <cell r="S1184">
            <v>7</v>
          </cell>
          <cell r="T1184">
            <v>0</v>
          </cell>
          <cell r="U1184">
            <v>5</v>
          </cell>
          <cell r="V1184">
            <v>4</v>
          </cell>
          <cell r="W1184">
            <v>0</v>
          </cell>
          <cell r="X1184">
            <v>0</v>
          </cell>
          <cell r="Y1184">
            <v>8</v>
          </cell>
          <cell r="Z1184">
            <v>5</v>
          </cell>
          <cell r="AA1184">
            <v>0</v>
          </cell>
          <cell r="AB1184">
            <v>4</v>
          </cell>
          <cell r="AC1184">
            <v>8</v>
          </cell>
          <cell r="AD1184">
            <v>6</v>
          </cell>
          <cell r="AE1184">
            <v>0</v>
          </cell>
          <cell r="AF1184">
            <v>8</v>
          </cell>
          <cell r="AG1184">
            <v>8</v>
          </cell>
          <cell r="AH1184">
            <v>0</v>
          </cell>
          <cell r="AI1184">
            <v>5</v>
          </cell>
          <cell r="AJ1184">
            <v>8</v>
          </cell>
          <cell r="AK1184">
            <v>17.125</v>
          </cell>
          <cell r="AL1184">
            <v>0</v>
          </cell>
          <cell r="AM1184">
            <v>0</v>
          </cell>
          <cell r="AN1184">
            <v>0</v>
          </cell>
          <cell r="AO1184">
            <v>0</v>
          </cell>
          <cell r="AP1184">
            <v>0</v>
          </cell>
          <cell r="AQ1184">
            <v>0</v>
          </cell>
          <cell r="AR1184">
            <v>0</v>
          </cell>
          <cell r="AS1184">
            <v>0</v>
          </cell>
          <cell r="AT1184">
            <v>0</v>
          </cell>
          <cell r="AU1184">
            <v>17.125</v>
          </cell>
          <cell r="AV1184" t="e">
            <v>#REF!</v>
          </cell>
          <cell r="AW1184">
            <v>0</v>
          </cell>
          <cell r="BZ1184">
            <v>0</v>
          </cell>
          <cell r="CA1184">
            <v>0</v>
          </cell>
          <cell r="CE1184">
            <v>0</v>
          </cell>
          <cell r="CF1184">
            <v>17.125</v>
          </cell>
          <cell r="CG1184" t="b">
            <v>1</v>
          </cell>
          <cell r="CH1184">
            <v>0</v>
          </cell>
          <cell r="CI1184">
            <v>137</v>
          </cell>
          <cell r="CJ1184">
            <v>0</v>
          </cell>
          <cell r="CK1184" t="str">
            <v>HTQ HỒ CHÍ MINH</v>
          </cell>
          <cell r="CM1184">
            <v>0</v>
          </cell>
          <cell r="CN1184">
            <v>0</v>
          </cell>
          <cell r="CO1184">
            <v>137</v>
          </cell>
          <cell r="CP1184">
            <v>0</v>
          </cell>
        </row>
        <row r="1185">
          <cell r="F1185" t="str">
            <v>OT</v>
          </cell>
          <cell r="AT1185">
            <v>0</v>
          </cell>
          <cell r="AV1185" t="e">
            <v>#REF!</v>
          </cell>
          <cell r="AW1185">
            <v>0</v>
          </cell>
          <cell r="CK1185" t="e">
            <v>#N/A</v>
          </cell>
        </row>
        <row r="1186">
          <cell r="B1186" t="str">
            <v>EQQ102370</v>
          </cell>
          <cell r="C1186" t="str">
            <v>HUỲNH THỊ HỒNG HẠNH</v>
          </cell>
          <cell r="D1186" t="str">
            <v>Partime</v>
          </cell>
          <cell r="E1186" t="str">
            <v>NHÂN VIÊN PHỤC VỤ</v>
          </cell>
          <cell r="F1186" t="str">
            <v>Giờ LV</v>
          </cell>
          <cell r="G1186">
            <v>5</v>
          </cell>
          <cell r="H1186">
            <v>4</v>
          </cell>
          <cell r="I1186">
            <v>0</v>
          </cell>
          <cell r="J1186">
            <v>0</v>
          </cell>
          <cell r="K1186">
            <v>6</v>
          </cell>
          <cell r="L1186">
            <v>0</v>
          </cell>
          <cell r="M1186">
            <v>8</v>
          </cell>
          <cell r="N1186">
            <v>5</v>
          </cell>
          <cell r="O1186">
            <v>5</v>
          </cell>
          <cell r="P1186">
            <v>5</v>
          </cell>
          <cell r="Q1186">
            <v>0</v>
          </cell>
          <cell r="R1186">
            <v>6</v>
          </cell>
          <cell r="S1186">
            <v>5</v>
          </cell>
          <cell r="T1186">
            <v>4</v>
          </cell>
          <cell r="U1186">
            <v>8</v>
          </cell>
          <cell r="V1186">
            <v>4</v>
          </cell>
          <cell r="W1186">
            <v>5</v>
          </cell>
          <cell r="X1186">
            <v>0</v>
          </cell>
          <cell r="Y1186">
            <v>0</v>
          </cell>
          <cell r="Z1186">
            <v>0</v>
          </cell>
          <cell r="AA1186">
            <v>4</v>
          </cell>
          <cell r="AB1186">
            <v>4</v>
          </cell>
          <cell r="AC1186">
            <v>4</v>
          </cell>
          <cell r="AD1186">
            <v>6</v>
          </cell>
          <cell r="AE1186">
            <v>8</v>
          </cell>
          <cell r="AF1186">
            <v>4</v>
          </cell>
          <cell r="AG1186">
            <v>4</v>
          </cell>
          <cell r="AH1186">
            <v>8</v>
          </cell>
          <cell r="AI1186">
            <v>0</v>
          </cell>
          <cell r="AJ1186">
            <v>4</v>
          </cell>
          <cell r="AK1186">
            <v>14.5</v>
          </cell>
          <cell r="AL1186">
            <v>0</v>
          </cell>
          <cell r="AM1186">
            <v>0</v>
          </cell>
          <cell r="AN1186">
            <v>0</v>
          </cell>
          <cell r="AO1186">
            <v>0</v>
          </cell>
          <cell r="AP1186">
            <v>0</v>
          </cell>
          <cell r="AQ1186">
            <v>0</v>
          </cell>
          <cell r="AR1186">
            <v>0</v>
          </cell>
          <cell r="AS1186">
            <v>0</v>
          </cell>
          <cell r="AT1186">
            <v>0</v>
          </cell>
          <cell r="AU1186">
            <v>14.5</v>
          </cell>
          <cell r="AV1186" t="e">
            <v>#REF!</v>
          </cell>
          <cell r="AW1186">
            <v>0</v>
          </cell>
          <cell r="BZ1186">
            <v>0</v>
          </cell>
          <cell r="CA1186">
            <v>0</v>
          </cell>
          <cell r="CE1186">
            <v>0</v>
          </cell>
          <cell r="CF1186">
            <v>14.5</v>
          </cell>
          <cell r="CG1186" t="b">
            <v>1</v>
          </cell>
          <cell r="CH1186">
            <v>0</v>
          </cell>
          <cell r="CI1186">
            <v>116</v>
          </cell>
          <cell r="CJ1186">
            <v>0</v>
          </cell>
          <cell r="CK1186" t="str">
            <v>HTQ HỒ CHÍ MINH</v>
          </cell>
          <cell r="CM1186">
            <v>0</v>
          </cell>
          <cell r="CN1186">
            <v>0</v>
          </cell>
          <cell r="CO1186">
            <v>116</v>
          </cell>
          <cell r="CP1186">
            <v>0</v>
          </cell>
        </row>
        <row r="1187">
          <cell r="F1187" t="str">
            <v>OT</v>
          </cell>
          <cell r="AT1187">
            <v>0</v>
          </cell>
          <cell r="AV1187" t="e">
            <v>#REF!</v>
          </cell>
          <cell r="AW1187">
            <v>0</v>
          </cell>
          <cell r="CK1187" t="e">
            <v>#N/A</v>
          </cell>
        </row>
        <row r="1188">
          <cell r="B1188" t="str">
            <v>EQQ102371</v>
          </cell>
          <cell r="C1188" t="str">
            <v>TRẦN NHẬT PHI</v>
          </cell>
          <cell r="D1188" t="str">
            <v>Partime</v>
          </cell>
          <cell r="E1188" t="str">
            <v>NHÂN VIÊN PHỤC VỤ</v>
          </cell>
          <cell r="F1188" t="str">
            <v>Giờ LV</v>
          </cell>
          <cell r="G1188">
            <v>0</v>
          </cell>
          <cell r="H1188">
            <v>0</v>
          </cell>
          <cell r="I1188">
            <v>11</v>
          </cell>
          <cell r="J1188">
            <v>6</v>
          </cell>
          <cell r="K1188">
            <v>0</v>
          </cell>
          <cell r="L1188">
            <v>10</v>
          </cell>
          <cell r="M1188">
            <v>8</v>
          </cell>
          <cell r="N1188">
            <v>0</v>
          </cell>
          <cell r="O1188">
            <v>4</v>
          </cell>
          <cell r="P1188">
            <v>7</v>
          </cell>
          <cell r="Q1188">
            <v>10</v>
          </cell>
          <cell r="R1188">
            <v>0</v>
          </cell>
          <cell r="S1188">
            <v>0</v>
          </cell>
          <cell r="T1188">
            <v>4</v>
          </cell>
          <cell r="U1188">
            <v>0</v>
          </cell>
          <cell r="V1188">
            <v>5</v>
          </cell>
          <cell r="W1188">
            <v>5</v>
          </cell>
          <cell r="X1188">
            <v>7</v>
          </cell>
          <cell r="Y1188">
            <v>4</v>
          </cell>
          <cell r="Z1188">
            <v>7</v>
          </cell>
          <cell r="AA1188">
            <v>4</v>
          </cell>
          <cell r="AB1188">
            <v>4</v>
          </cell>
          <cell r="AC1188">
            <v>0</v>
          </cell>
          <cell r="AD1188">
            <v>0</v>
          </cell>
          <cell r="AE1188">
            <v>8</v>
          </cell>
          <cell r="AF1188">
            <v>0</v>
          </cell>
          <cell r="AG1188">
            <v>0</v>
          </cell>
          <cell r="AH1188">
            <v>8</v>
          </cell>
          <cell r="AI1188">
            <v>5</v>
          </cell>
          <cell r="AJ1188">
            <v>0</v>
          </cell>
          <cell r="AK1188">
            <v>14.625</v>
          </cell>
          <cell r="AL1188">
            <v>0</v>
          </cell>
          <cell r="AM1188">
            <v>0</v>
          </cell>
          <cell r="AN1188">
            <v>0</v>
          </cell>
          <cell r="AO1188">
            <v>0</v>
          </cell>
          <cell r="AP1188">
            <v>0</v>
          </cell>
          <cell r="AQ1188">
            <v>0</v>
          </cell>
          <cell r="AR1188">
            <v>0</v>
          </cell>
          <cell r="AS1188">
            <v>0</v>
          </cell>
          <cell r="AT1188">
            <v>0</v>
          </cell>
          <cell r="AU1188">
            <v>14.625</v>
          </cell>
          <cell r="AV1188" t="e">
            <v>#REF!</v>
          </cell>
          <cell r="AW1188">
            <v>0</v>
          </cell>
          <cell r="BZ1188">
            <v>0</v>
          </cell>
          <cell r="CA1188">
            <v>0</v>
          </cell>
          <cell r="CE1188">
            <v>0</v>
          </cell>
          <cell r="CF1188">
            <v>14.625</v>
          </cell>
          <cell r="CG1188" t="b">
            <v>1</v>
          </cell>
          <cell r="CH1188">
            <v>0</v>
          </cell>
          <cell r="CI1188">
            <v>117</v>
          </cell>
          <cell r="CJ1188">
            <v>0</v>
          </cell>
          <cell r="CK1188" t="str">
            <v>HTQ HỒ CHÍ MINH</v>
          </cell>
          <cell r="CM1188">
            <v>0</v>
          </cell>
          <cell r="CN1188">
            <v>0</v>
          </cell>
          <cell r="CO1188">
            <v>117</v>
          </cell>
          <cell r="CP1188">
            <v>0</v>
          </cell>
        </row>
        <row r="1189">
          <cell r="F1189" t="str">
            <v>OT</v>
          </cell>
          <cell r="AT1189">
            <v>0</v>
          </cell>
          <cell r="AV1189" t="e">
            <v>#REF!</v>
          </cell>
          <cell r="AW1189">
            <v>0</v>
          </cell>
          <cell r="CK1189" t="e">
            <v>#N/A</v>
          </cell>
        </row>
        <row r="1190">
          <cell r="B1190" t="str">
            <v>EQQ102488</v>
          </cell>
          <cell r="C1190" t="str">
            <v>NGUYỄN THỊ ĐÀI LINH</v>
          </cell>
          <cell r="D1190" t="str">
            <v>Fulltime</v>
          </cell>
          <cell r="E1190" t="str">
            <v>TRƯỞNG CA</v>
          </cell>
          <cell r="F1190" t="str">
            <v>Giờ LV</v>
          </cell>
          <cell r="G1190">
            <v>8</v>
          </cell>
          <cell r="H1190">
            <v>8</v>
          </cell>
          <cell r="I1190">
            <v>8</v>
          </cell>
          <cell r="J1190" t="str">
            <v>off</v>
          </cell>
          <cell r="K1190">
            <v>8</v>
          </cell>
          <cell r="L1190">
            <v>8</v>
          </cell>
          <cell r="M1190">
            <v>8</v>
          </cell>
          <cell r="N1190" t="str">
            <v>pa</v>
          </cell>
          <cell r="O1190">
            <v>8</v>
          </cell>
          <cell r="P1190">
            <v>8</v>
          </cell>
          <cell r="Q1190">
            <v>8</v>
          </cell>
          <cell r="R1190">
            <v>8</v>
          </cell>
          <cell r="S1190">
            <v>8</v>
          </cell>
          <cell r="T1190">
            <v>8</v>
          </cell>
          <cell r="U1190" t="str">
            <v>off</v>
          </cell>
          <cell r="V1190" t="str">
            <v>off</v>
          </cell>
          <cell r="W1190">
            <v>8</v>
          </cell>
          <cell r="X1190">
            <v>8</v>
          </cell>
          <cell r="Y1190">
            <v>8</v>
          </cell>
          <cell r="Z1190">
            <v>8</v>
          </cell>
          <cell r="AA1190">
            <v>8</v>
          </cell>
          <cell r="AB1190" t="str">
            <v>off</v>
          </cell>
          <cell r="AC1190">
            <v>8</v>
          </cell>
          <cell r="AD1190">
            <v>8</v>
          </cell>
          <cell r="AE1190">
            <v>8</v>
          </cell>
          <cell r="AF1190">
            <v>8</v>
          </cell>
          <cell r="AG1190">
            <v>8</v>
          </cell>
          <cell r="AH1190">
            <v>8</v>
          </cell>
          <cell r="AI1190">
            <v>8</v>
          </cell>
          <cell r="AJ1190">
            <v>8</v>
          </cell>
          <cell r="AK1190">
            <v>25</v>
          </cell>
          <cell r="AL1190">
            <v>0</v>
          </cell>
          <cell r="AM1190">
            <v>4</v>
          </cell>
          <cell r="AN1190">
            <v>0</v>
          </cell>
          <cell r="AO1190">
            <v>1</v>
          </cell>
          <cell r="AP1190">
            <v>0</v>
          </cell>
          <cell r="AQ1190">
            <v>0</v>
          </cell>
          <cell r="AR1190">
            <v>0</v>
          </cell>
          <cell r="AS1190">
            <v>0</v>
          </cell>
          <cell r="AT1190">
            <v>0</v>
          </cell>
          <cell r="AU1190">
            <v>26</v>
          </cell>
          <cell r="AV1190" t="e">
            <v>#REF!</v>
          </cell>
          <cell r="AW1190">
            <v>0</v>
          </cell>
          <cell r="BZ1190">
            <v>25</v>
          </cell>
          <cell r="CA1190">
            <v>1</v>
          </cell>
          <cell r="CE1190">
            <v>0</v>
          </cell>
          <cell r="CF1190">
            <v>26</v>
          </cell>
          <cell r="CG1190" t="b">
            <v>1</v>
          </cell>
          <cell r="CH1190">
            <v>25</v>
          </cell>
          <cell r="CI1190">
            <v>0</v>
          </cell>
          <cell r="CJ1190">
            <v>0</v>
          </cell>
          <cell r="CK1190" t="str">
            <v>HTQ HỒ CHÍ MINH</v>
          </cell>
          <cell r="CM1190">
            <v>25</v>
          </cell>
          <cell r="CN1190">
            <v>1</v>
          </cell>
          <cell r="CO1190">
            <v>0</v>
          </cell>
          <cell r="CP1190">
            <v>0</v>
          </cell>
        </row>
        <row r="1191">
          <cell r="F1191" t="str">
            <v>OT</v>
          </cell>
          <cell r="AT1191">
            <v>0</v>
          </cell>
          <cell r="AV1191" t="e">
            <v>#REF!</v>
          </cell>
          <cell r="AW1191">
            <v>0</v>
          </cell>
          <cell r="CK1191" t="e">
            <v>#N/A</v>
          </cell>
        </row>
        <row r="1192">
          <cell r="C1192" t="str">
            <v>BẾP TỔNG</v>
          </cell>
          <cell r="F1192" t="str">
            <v>Giờ LV</v>
          </cell>
          <cell r="AK1192">
            <v>0</v>
          </cell>
          <cell r="AL1192">
            <v>0</v>
          </cell>
          <cell r="AM1192">
            <v>0</v>
          </cell>
          <cell r="AN1192">
            <v>0</v>
          </cell>
          <cell r="AO1192">
            <v>0</v>
          </cell>
          <cell r="AP1192">
            <v>0</v>
          </cell>
          <cell r="AQ1192">
            <v>0</v>
          </cell>
          <cell r="AR1192">
            <v>0</v>
          </cell>
          <cell r="AS1192">
            <v>0</v>
          </cell>
          <cell r="AT1192">
            <v>0</v>
          </cell>
          <cell r="AU1192">
            <v>0</v>
          </cell>
          <cell r="AV1192" t="e">
            <v>#REF!</v>
          </cell>
          <cell r="AW1192">
            <v>0</v>
          </cell>
          <cell r="BZ1192">
            <v>0</v>
          </cell>
          <cell r="CA1192">
            <v>0</v>
          </cell>
          <cell r="CE1192">
            <v>0</v>
          </cell>
          <cell r="CF1192">
            <v>0</v>
          </cell>
          <cell r="CG1192" t="b">
            <v>1</v>
          </cell>
          <cell r="CH1192">
            <v>0</v>
          </cell>
          <cell r="CI1192">
            <v>0</v>
          </cell>
          <cell r="CJ1192">
            <v>0</v>
          </cell>
          <cell r="CK1192" t="e">
            <v>#N/A</v>
          </cell>
        </row>
        <row r="1193">
          <cell r="F1193" t="str">
            <v>OT</v>
          </cell>
          <cell r="AT1193">
            <v>0</v>
          </cell>
          <cell r="AV1193" t="e">
            <v>#REF!</v>
          </cell>
          <cell r="AW1193">
            <v>0</v>
          </cell>
          <cell r="CK1193" t="e">
            <v>#N/A</v>
          </cell>
        </row>
        <row r="1194">
          <cell r="B1194" t="str">
            <v>EQQ100165</v>
          </cell>
          <cell r="C1194" t="str">
            <v>CHAP THỊ LÀNH</v>
          </cell>
          <cell r="D1194" t="str">
            <v>Fulltime</v>
          </cell>
          <cell r="E1194" t="str">
            <v>NHÂN VIÊN BẾP</v>
          </cell>
          <cell r="F1194" t="str">
            <v>Giờ LV</v>
          </cell>
          <cell r="G1194">
            <v>8</v>
          </cell>
          <cell r="H1194">
            <v>8</v>
          </cell>
          <cell r="I1194" t="str">
            <v>pa</v>
          </cell>
          <cell r="J1194">
            <v>8</v>
          </cell>
          <cell r="K1194" t="str">
            <v>Off</v>
          </cell>
          <cell r="L1194">
            <v>8</v>
          </cell>
          <cell r="M1194">
            <v>8</v>
          </cell>
          <cell r="N1194">
            <v>8</v>
          </cell>
          <cell r="O1194">
            <v>8</v>
          </cell>
          <cell r="P1194">
            <v>8</v>
          </cell>
          <cell r="Q1194">
            <v>8</v>
          </cell>
          <cell r="R1194" t="str">
            <v>off</v>
          </cell>
          <cell r="S1194">
            <v>8</v>
          </cell>
          <cell r="T1194">
            <v>8</v>
          </cell>
          <cell r="U1194">
            <v>8</v>
          </cell>
          <cell r="V1194">
            <v>8</v>
          </cell>
          <cell r="W1194">
            <v>8</v>
          </cell>
          <cell r="X1194">
            <v>8</v>
          </cell>
          <cell r="Y1194" t="str">
            <v>OFF</v>
          </cell>
          <cell r="Z1194">
            <v>8</v>
          </cell>
          <cell r="AA1194">
            <v>8</v>
          </cell>
          <cell r="AB1194">
            <v>8</v>
          </cell>
          <cell r="AC1194">
            <v>8</v>
          </cell>
          <cell r="AD1194">
            <v>8</v>
          </cell>
          <cell r="AE1194">
            <v>8</v>
          </cell>
          <cell r="AF1194" t="str">
            <v>OFF</v>
          </cell>
          <cell r="AG1194">
            <v>8</v>
          </cell>
          <cell r="AH1194">
            <v>8</v>
          </cell>
          <cell r="AI1194">
            <v>8</v>
          </cell>
          <cell r="AJ1194">
            <v>8</v>
          </cell>
          <cell r="AK1194">
            <v>25</v>
          </cell>
          <cell r="AL1194">
            <v>0</v>
          </cell>
          <cell r="AM1194">
            <v>4</v>
          </cell>
          <cell r="AN1194">
            <v>0</v>
          </cell>
          <cell r="AO1194">
            <v>1</v>
          </cell>
          <cell r="AP1194">
            <v>0</v>
          </cell>
          <cell r="AQ1194">
            <v>0</v>
          </cell>
          <cell r="AR1194">
            <v>0</v>
          </cell>
          <cell r="AS1194">
            <v>0</v>
          </cell>
          <cell r="AT1194">
            <v>0</v>
          </cell>
          <cell r="AU1194">
            <v>26</v>
          </cell>
          <cell r="AV1194" t="e">
            <v>#REF!</v>
          </cell>
          <cell r="AW1194">
            <v>0</v>
          </cell>
          <cell r="BZ1194">
            <v>25</v>
          </cell>
          <cell r="CA1194">
            <v>1</v>
          </cell>
          <cell r="CE1194">
            <v>0</v>
          </cell>
          <cell r="CF1194">
            <v>26</v>
          </cell>
          <cell r="CG1194" t="b">
            <v>1</v>
          </cell>
          <cell r="CH1194">
            <v>25</v>
          </cell>
          <cell r="CI1194">
            <v>0</v>
          </cell>
          <cell r="CJ1194">
            <v>0</v>
          </cell>
          <cell r="CK1194" t="str">
            <v>HTQ HỒ CHÍ MINH</v>
          </cell>
          <cell r="CM1194">
            <v>25</v>
          </cell>
          <cell r="CN1194">
            <v>1</v>
          </cell>
          <cell r="CO1194">
            <v>0</v>
          </cell>
          <cell r="CP1194">
            <v>0</v>
          </cell>
        </row>
        <row r="1195">
          <cell r="F1195" t="str">
            <v>OT</v>
          </cell>
          <cell r="AT1195">
            <v>0</v>
          </cell>
          <cell r="AV1195" t="e">
            <v>#REF!</v>
          </cell>
          <cell r="AW1195">
            <v>0</v>
          </cell>
          <cell r="CK1195" t="e">
            <v>#N/A</v>
          </cell>
        </row>
        <row r="1196">
          <cell r="B1196" t="str">
            <v>EQQ101760</v>
          </cell>
          <cell r="C1196" t="str">
            <v>TRẦN THỊ SANG</v>
          </cell>
          <cell r="D1196" t="str">
            <v>Fulltime</v>
          </cell>
          <cell r="E1196" t="str">
            <v>NHÂN VIÊN BẾP</v>
          </cell>
          <cell r="F1196" t="str">
            <v>Giờ LV</v>
          </cell>
          <cell r="G1196" t="str">
            <v>Off</v>
          </cell>
          <cell r="H1196">
            <v>8</v>
          </cell>
          <cell r="I1196">
            <v>8</v>
          </cell>
          <cell r="J1196">
            <v>8</v>
          </cell>
          <cell r="K1196">
            <v>8</v>
          </cell>
          <cell r="L1196" t="str">
            <v>OFF</v>
          </cell>
          <cell r="M1196">
            <v>8</v>
          </cell>
          <cell r="N1196">
            <v>8</v>
          </cell>
          <cell r="O1196">
            <v>8</v>
          </cell>
          <cell r="P1196">
            <v>8</v>
          </cell>
          <cell r="Q1196">
            <v>8</v>
          </cell>
          <cell r="R1196">
            <v>8</v>
          </cell>
          <cell r="S1196">
            <v>8</v>
          </cell>
          <cell r="T1196">
            <v>8</v>
          </cell>
          <cell r="U1196">
            <v>8</v>
          </cell>
          <cell r="V1196">
            <v>8</v>
          </cell>
          <cell r="W1196">
            <v>8</v>
          </cell>
          <cell r="X1196">
            <v>8</v>
          </cell>
          <cell r="Y1196">
            <v>8</v>
          </cell>
          <cell r="Z1196" t="str">
            <v>Off</v>
          </cell>
          <cell r="AA1196">
            <v>8</v>
          </cell>
          <cell r="AB1196">
            <v>8</v>
          </cell>
          <cell r="AC1196">
            <v>8</v>
          </cell>
          <cell r="AD1196">
            <v>8</v>
          </cell>
          <cell r="AE1196">
            <v>8</v>
          </cell>
          <cell r="AF1196">
            <v>8</v>
          </cell>
          <cell r="AG1196" t="str">
            <v>OFF</v>
          </cell>
          <cell r="AH1196">
            <v>8</v>
          </cell>
          <cell r="AI1196">
            <v>8</v>
          </cell>
          <cell r="AJ1196">
            <v>8</v>
          </cell>
          <cell r="AK1196">
            <v>26</v>
          </cell>
          <cell r="AL1196">
            <v>0</v>
          </cell>
          <cell r="AM1196">
            <v>4</v>
          </cell>
          <cell r="AN1196">
            <v>0</v>
          </cell>
          <cell r="AO1196">
            <v>0</v>
          </cell>
          <cell r="AP1196">
            <v>0</v>
          </cell>
          <cell r="AQ1196">
            <v>0</v>
          </cell>
          <cell r="AR1196">
            <v>0</v>
          </cell>
          <cell r="AS1196">
            <v>0</v>
          </cell>
          <cell r="AT1196">
            <v>0</v>
          </cell>
          <cell r="AU1196">
            <v>26</v>
          </cell>
          <cell r="AV1196" t="e">
            <v>#REF!</v>
          </cell>
          <cell r="AW1196">
            <v>0</v>
          </cell>
          <cell r="BZ1196">
            <v>26</v>
          </cell>
          <cell r="CA1196">
            <v>0</v>
          </cell>
          <cell r="CE1196">
            <v>0</v>
          </cell>
          <cell r="CF1196">
            <v>26</v>
          </cell>
          <cell r="CG1196" t="b">
            <v>1</v>
          </cell>
          <cell r="CH1196">
            <v>26</v>
          </cell>
          <cell r="CI1196">
            <v>0</v>
          </cell>
          <cell r="CJ1196">
            <v>0</v>
          </cell>
          <cell r="CK1196" t="str">
            <v>HTQ HỒ CHÍ MINH</v>
          </cell>
          <cell r="CM1196">
            <v>26</v>
          </cell>
          <cell r="CN1196">
            <v>0</v>
          </cell>
          <cell r="CO1196">
            <v>0</v>
          </cell>
          <cell r="CP1196">
            <v>0</v>
          </cell>
        </row>
        <row r="1197">
          <cell r="F1197" t="str">
            <v>OT</v>
          </cell>
          <cell r="AT1197">
            <v>0</v>
          </cell>
          <cell r="AV1197" t="e">
            <v>#REF!</v>
          </cell>
          <cell r="AW1197">
            <v>0</v>
          </cell>
          <cell r="CK1197" t="e">
            <v>#N/A</v>
          </cell>
        </row>
        <row r="1198">
          <cell r="B1198" t="str">
            <v>EQQ101932</v>
          </cell>
          <cell r="C1198" t="str">
            <v>ĐINH THỊ BÍCH TRÂM</v>
          </cell>
          <cell r="D1198" t="str">
            <v>Fulltime</v>
          </cell>
          <cell r="E1198" t="str">
            <v>NHÂN VIÊN BẾP</v>
          </cell>
          <cell r="F1198" t="str">
            <v>Giờ LV</v>
          </cell>
          <cell r="G1198">
            <v>8</v>
          </cell>
          <cell r="H1198">
            <v>8</v>
          </cell>
          <cell r="I1198">
            <v>8</v>
          </cell>
          <cell r="J1198">
            <v>8</v>
          </cell>
          <cell r="K1198" t="str">
            <v>Off</v>
          </cell>
          <cell r="L1198" t="str">
            <v>OFF</v>
          </cell>
          <cell r="M1198" t="str">
            <v>Off</v>
          </cell>
          <cell r="N1198" t="str">
            <v>Off</v>
          </cell>
          <cell r="O1198">
            <v>8</v>
          </cell>
          <cell r="P1198">
            <v>8</v>
          </cell>
          <cell r="Q1198">
            <v>8</v>
          </cell>
          <cell r="R1198">
            <v>8</v>
          </cell>
          <cell r="S1198">
            <v>8</v>
          </cell>
          <cell r="T1198">
            <v>8</v>
          </cell>
          <cell r="U1198">
            <v>8</v>
          </cell>
          <cell r="V1198">
            <v>8</v>
          </cell>
          <cell r="W1198">
            <v>8</v>
          </cell>
          <cell r="X1198">
            <v>8</v>
          </cell>
          <cell r="Y1198">
            <v>8</v>
          </cell>
          <cell r="Z1198">
            <v>8</v>
          </cell>
          <cell r="AA1198">
            <v>8</v>
          </cell>
          <cell r="AB1198">
            <v>8</v>
          </cell>
          <cell r="AC1198">
            <v>8</v>
          </cell>
          <cell r="AD1198">
            <v>8</v>
          </cell>
          <cell r="AE1198">
            <v>8</v>
          </cell>
          <cell r="AF1198">
            <v>8</v>
          </cell>
          <cell r="AG1198">
            <v>8</v>
          </cell>
          <cell r="AH1198">
            <v>8</v>
          </cell>
          <cell r="AI1198" t="str">
            <v>PA</v>
          </cell>
          <cell r="AJ1198" t="str">
            <v>pa</v>
          </cell>
          <cell r="AK1198">
            <v>24</v>
          </cell>
          <cell r="AL1198">
            <v>0</v>
          </cell>
          <cell r="AM1198">
            <v>4</v>
          </cell>
          <cell r="AN1198">
            <v>0</v>
          </cell>
          <cell r="AO1198">
            <v>2</v>
          </cell>
          <cell r="AP1198">
            <v>0</v>
          </cell>
          <cell r="AQ1198">
            <v>0</v>
          </cell>
          <cell r="AR1198">
            <v>0</v>
          </cell>
          <cell r="AS1198">
            <v>0</v>
          </cell>
          <cell r="AT1198">
            <v>0</v>
          </cell>
          <cell r="AU1198">
            <v>26</v>
          </cell>
          <cell r="AV1198" t="e">
            <v>#REF!</v>
          </cell>
          <cell r="AW1198">
            <v>0</v>
          </cell>
          <cell r="BZ1198">
            <v>24</v>
          </cell>
          <cell r="CA1198">
            <v>2</v>
          </cell>
          <cell r="CE1198">
            <v>0</v>
          </cell>
          <cell r="CF1198">
            <v>26</v>
          </cell>
          <cell r="CG1198" t="b">
            <v>1</v>
          </cell>
          <cell r="CH1198">
            <v>24</v>
          </cell>
          <cell r="CI1198">
            <v>0</v>
          </cell>
          <cell r="CJ1198">
            <v>0</v>
          </cell>
          <cell r="CK1198" t="str">
            <v>HTQ HỒ CHÍ MINH</v>
          </cell>
          <cell r="CM1198">
            <v>24</v>
          </cell>
          <cell r="CN1198">
            <v>2</v>
          </cell>
          <cell r="CO1198">
            <v>0</v>
          </cell>
          <cell r="CP1198">
            <v>0</v>
          </cell>
        </row>
        <row r="1199">
          <cell r="F1199" t="str">
            <v>OT</v>
          </cell>
          <cell r="AT1199">
            <v>0</v>
          </cell>
          <cell r="AV1199" t="e">
            <v>#REF!</v>
          </cell>
          <cell r="AW1199">
            <v>0</v>
          </cell>
          <cell r="CK1199" t="e">
            <v>#N/A</v>
          </cell>
        </row>
        <row r="1200">
          <cell r="B1200" t="str">
            <v>EQQ102023</v>
          </cell>
          <cell r="C1200" t="str">
            <v>LA KIM CƯỜNG</v>
          </cell>
          <cell r="D1200" t="str">
            <v>Fulltime</v>
          </cell>
          <cell r="E1200" t="str">
            <v>NHÂN VIÊN BẾP</v>
          </cell>
          <cell r="F1200" t="str">
            <v>Giờ LV</v>
          </cell>
          <cell r="G1200">
            <v>8</v>
          </cell>
          <cell r="H1200" t="str">
            <v>Off</v>
          </cell>
          <cell r="I1200">
            <v>8</v>
          </cell>
          <cell r="J1200">
            <v>8</v>
          </cell>
          <cell r="K1200">
            <v>8</v>
          </cell>
          <cell r="L1200">
            <v>8</v>
          </cell>
          <cell r="M1200">
            <v>8</v>
          </cell>
          <cell r="N1200">
            <v>8</v>
          </cell>
          <cell r="O1200" t="str">
            <v>OFF</v>
          </cell>
          <cell r="P1200">
            <v>8</v>
          </cell>
          <cell r="Q1200">
            <v>8</v>
          </cell>
          <cell r="R1200">
            <v>8</v>
          </cell>
          <cell r="S1200">
            <v>8</v>
          </cell>
          <cell r="T1200">
            <v>8</v>
          </cell>
          <cell r="U1200">
            <v>8</v>
          </cell>
          <cell r="V1200" t="str">
            <v>OFF</v>
          </cell>
          <cell r="W1200">
            <v>8</v>
          </cell>
          <cell r="X1200">
            <v>8</v>
          </cell>
          <cell r="Y1200">
            <v>8</v>
          </cell>
          <cell r="Z1200">
            <v>8</v>
          </cell>
          <cell r="AA1200">
            <v>8</v>
          </cell>
          <cell r="AB1200">
            <v>8</v>
          </cell>
          <cell r="AC1200" t="str">
            <v>OFF</v>
          </cell>
          <cell r="AD1200">
            <v>8</v>
          </cell>
          <cell r="AE1200">
            <v>8</v>
          </cell>
          <cell r="AF1200">
            <v>8</v>
          </cell>
          <cell r="AG1200">
            <v>8</v>
          </cell>
          <cell r="AH1200">
            <v>8</v>
          </cell>
          <cell r="AI1200">
            <v>8</v>
          </cell>
          <cell r="AJ1200">
            <v>8</v>
          </cell>
          <cell r="AK1200">
            <v>26</v>
          </cell>
          <cell r="AL1200">
            <v>0</v>
          </cell>
          <cell r="AM1200">
            <v>4</v>
          </cell>
          <cell r="AN1200">
            <v>0</v>
          </cell>
          <cell r="AO1200">
            <v>0</v>
          </cell>
          <cell r="AP1200">
            <v>0</v>
          </cell>
          <cell r="AQ1200">
            <v>0</v>
          </cell>
          <cell r="AR1200">
            <v>0</v>
          </cell>
          <cell r="AS1200">
            <v>0</v>
          </cell>
          <cell r="AT1200">
            <v>0</v>
          </cell>
          <cell r="AU1200">
            <v>26</v>
          </cell>
          <cell r="AV1200" t="e">
            <v>#REF!</v>
          </cell>
          <cell r="AW1200">
            <v>0</v>
          </cell>
          <cell r="BZ1200">
            <v>26</v>
          </cell>
          <cell r="CA1200">
            <v>0</v>
          </cell>
          <cell r="CE1200">
            <v>0</v>
          </cell>
          <cell r="CF1200">
            <v>26</v>
          </cell>
          <cell r="CG1200" t="b">
            <v>1</v>
          </cell>
          <cell r="CH1200">
            <v>26</v>
          </cell>
          <cell r="CI1200">
            <v>0</v>
          </cell>
          <cell r="CJ1200">
            <v>0</v>
          </cell>
          <cell r="CK1200" t="str">
            <v>HTQ HỒ CHÍ MINH</v>
          </cell>
          <cell r="CM1200">
            <v>26</v>
          </cell>
          <cell r="CN1200">
            <v>0</v>
          </cell>
          <cell r="CO1200">
            <v>0</v>
          </cell>
          <cell r="CP1200">
            <v>0</v>
          </cell>
        </row>
        <row r="1201">
          <cell r="F1201" t="str">
            <v>OT</v>
          </cell>
          <cell r="AT1201">
            <v>0</v>
          </cell>
          <cell r="AV1201" t="e">
            <v>#REF!</v>
          </cell>
          <cell r="AW1201">
            <v>0</v>
          </cell>
          <cell r="CK1201" t="e">
            <v>#N/A</v>
          </cell>
        </row>
        <row r="1202">
          <cell r="B1202" t="str">
            <v>EQQ102190</v>
          </cell>
          <cell r="C1202" t="str">
            <v>NGUYỄN VĂN NGÂN</v>
          </cell>
          <cell r="D1202" t="str">
            <v>Fulltime</v>
          </cell>
          <cell r="E1202" t="str">
            <v>NHÂN VIÊN BẾP</v>
          </cell>
          <cell r="F1202" t="str">
            <v>Giờ LV</v>
          </cell>
          <cell r="G1202">
            <v>8</v>
          </cell>
          <cell r="H1202">
            <v>8</v>
          </cell>
          <cell r="I1202">
            <v>8</v>
          </cell>
          <cell r="J1202">
            <v>8</v>
          </cell>
          <cell r="K1202">
            <v>8</v>
          </cell>
          <cell r="L1202">
            <v>8</v>
          </cell>
          <cell r="M1202">
            <v>8</v>
          </cell>
          <cell r="N1202">
            <v>8</v>
          </cell>
          <cell r="O1202">
            <v>8</v>
          </cell>
          <cell r="P1202">
            <v>8</v>
          </cell>
          <cell r="Q1202">
            <v>8</v>
          </cell>
          <cell r="R1202" t="str">
            <v>off</v>
          </cell>
          <cell r="S1202">
            <v>8</v>
          </cell>
          <cell r="T1202">
            <v>8</v>
          </cell>
          <cell r="U1202">
            <v>8</v>
          </cell>
          <cell r="V1202">
            <v>8</v>
          </cell>
          <cell r="W1202">
            <v>8</v>
          </cell>
          <cell r="X1202">
            <v>8</v>
          </cell>
          <cell r="Y1202">
            <v>8</v>
          </cell>
          <cell r="Z1202">
            <v>8</v>
          </cell>
          <cell r="AA1202" t="str">
            <v>OFF</v>
          </cell>
          <cell r="AB1202">
            <v>8</v>
          </cell>
          <cell r="AC1202">
            <v>8</v>
          </cell>
          <cell r="AD1202">
            <v>8</v>
          </cell>
          <cell r="AE1202">
            <v>8</v>
          </cell>
          <cell r="AF1202" t="str">
            <v>off</v>
          </cell>
          <cell r="AG1202">
            <v>8</v>
          </cell>
          <cell r="AH1202">
            <v>8</v>
          </cell>
          <cell r="AI1202" t="str">
            <v>Off</v>
          </cell>
          <cell r="AJ1202">
            <v>8</v>
          </cell>
          <cell r="AK1202">
            <v>26</v>
          </cell>
          <cell r="AL1202">
            <v>0</v>
          </cell>
          <cell r="AM1202">
            <v>4</v>
          </cell>
          <cell r="AN1202">
            <v>0</v>
          </cell>
          <cell r="AO1202">
            <v>0</v>
          </cell>
          <cell r="AP1202">
            <v>0</v>
          </cell>
          <cell r="AQ1202">
            <v>0</v>
          </cell>
          <cell r="AR1202">
            <v>0</v>
          </cell>
          <cell r="AS1202">
            <v>0</v>
          </cell>
          <cell r="AT1202">
            <v>0</v>
          </cell>
          <cell r="AU1202">
            <v>26</v>
          </cell>
          <cell r="AV1202" t="e">
            <v>#REF!</v>
          </cell>
          <cell r="AW1202">
            <v>0</v>
          </cell>
          <cell r="BZ1202">
            <v>26</v>
          </cell>
          <cell r="CA1202">
            <v>0</v>
          </cell>
          <cell r="CE1202">
            <v>0</v>
          </cell>
          <cell r="CF1202">
            <v>26</v>
          </cell>
          <cell r="CG1202" t="b">
            <v>1</v>
          </cell>
          <cell r="CH1202">
            <v>26</v>
          </cell>
          <cell r="CI1202">
            <v>0</v>
          </cell>
          <cell r="CJ1202">
            <v>0</v>
          </cell>
          <cell r="CK1202" t="str">
            <v>HTQ HỒ CHÍ MINH</v>
          </cell>
          <cell r="CM1202">
            <v>26</v>
          </cell>
          <cell r="CN1202">
            <v>0</v>
          </cell>
          <cell r="CO1202">
            <v>0</v>
          </cell>
          <cell r="CP1202">
            <v>0</v>
          </cell>
        </row>
        <row r="1203">
          <cell r="F1203" t="str">
            <v>OT</v>
          </cell>
          <cell r="AT1203">
            <v>0</v>
          </cell>
          <cell r="AV1203" t="e">
            <v>#REF!</v>
          </cell>
          <cell r="AW1203">
            <v>0</v>
          </cell>
          <cell r="CK1203" t="e">
            <v>#N/A</v>
          </cell>
        </row>
        <row r="1204">
          <cell r="B1204" t="str">
            <v>EQQ102896</v>
          </cell>
          <cell r="C1204" t="str">
            <v>Đỗ Thị Hoàng Oanh</v>
          </cell>
          <cell r="D1204" t="str">
            <v>Fulltime</v>
          </cell>
          <cell r="E1204" t="str">
            <v>NHÂN VIÊN BẾP</v>
          </cell>
          <cell r="F1204" t="str">
            <v>Giờ LV</v>
          </cell>
          <cell r="L1204">
            <v>8</v>
          </cell>
          <cell r="M1204">
            <v>8</v>
          </cell>
          <cell r="N1204">
            <v>8</v>
          </cell>
          <cell r="O1204">
            <v>8</v>
          </cell>
          <cell r="P1204">
            <v>8</v>
          </cell>
          <cell r="Q1204">
            <v>8</v>
          </cell>
          <cell r="R1204">
            <v>8</v>
          </cell>
          <cell r="S1204">
            <v>8</v>
          </cell>
          <cell r="T1204">
            <v>8</v>
          </cell>
          <cell r="U1204">
            <v>8</v>
          </cell>
          <cell r="V1204">
            <v>8</v>
          </cell>
          <cell r="W1204">
            <v>8</v>
          </cell>
          <cell r="X1204">
            <v>8</v>
          </cell>
          <cell r="Y1204" t="str">
            <v>PO</v>
          </cell>
          <cell r="Z1204" t="str">
            <v>PO</v>
          </cell>
          <cell r="AA1204" t="str">
            <v>po</v>
          </cell>
          <cell r="AB1204" t="str">
            <v>po</v>
          </cell>
          <cell r="AC1204" t="str">
            <v>po</v>
          </cell>
          <cell r="AD1204">
            <v>8</v>
          </cell>
          <cell r="AE1204">
            <v>8</v>
          </cell>
          <cell r="AF1204">
            <v>8</v>
          </cell>
          <cell r="AG1204">
            <v>8</v>
          </cell>
          <cell r="AH1204">
            <v>8</v>
          </cell>
          <cell r="AI1204">
            <v>8</v>
          </cell>
          <cell r="AJ1204">
            <v>8</v>
          </cell>
          <cell r="AK1204">
            <v>20</v>
          </cell>
          <cell r="AL1204">
            <v>0</v>
          </cell>
          <cell r="AM1204">
            <v>0</v>
          </cell>
          <cell r="AN1204">
            <v>0</v>
          </cell>
          <cell r="AO1204">
            <v>0</v>
          </cell>
          <cell r="AP1204">
            <v>0</v>
          </cell>
          <cell r="AQ1204">
            <v>0</v>
          </cell>
          <cell r="AR1204">
            <v>0</v>
          </cell>
          <cell r="AS1204">
            <v>5</v>
          </cell>
          <cell r="AT1204">
            <v>0</v>
          </cell>
          <cell r="AU1204">
            <v>20</v>
          </cell>
          <cell r="AV1204" t="e">
            <v>#REF!</v>
          </cell>
          <cell r="AW1204">
            <v>0</v>
          </cell>
          <cell r="BZ1204">
            <v>20</v>
          </cell>
          <cell r="CA1204">
            <v>0</v>
          </cell>
          <cell r="CE1204">
            <v>0</v>
          </cell>
          <cell r="CF1204">
            <v>20</v>
          </cell>
          <cell r="CG1204" t="b">
            <v>1</v>
          </cell>
          <cell r="CH1204">
            <v>20</v>
          </cell>
          <cell r="CI1204">
            <v>0</v>
          </cell>
          <cell r="CJ1204">
            <v>0</v>
          </cell>
          <cell r="CK1204" t="str">
            <v>HTQ HỒ CHÍ MINH</v>
          </cell>
          <cell r="CM1204">
            <v>20</v>
          </cell>
          <cell r="CN1204">
            <v>0</v>
          </cell>
          <cell r="CO1204">
            <v>0</v>
          </cell>
          <cell r="CP1204">
            <v>0</v>
          </cell>
        </row>
        <row r="1205">
          <cell r="F1205" t="str">
            <v>OT</v>
          </cell>
          <cell r="AT1205">
            <v>0</v>
          </cell>
          <cell r="AV1205" t="e">
            <v>#REF!</v>
          </cell>
          <cell r="AW1205">
            <v>0</v>
          </cell>
          <cell r="CK1205" t="e">
            <v>#N/A</v>
          </cell>
        </row>
        <row r="1206">
          <cell r="B1206" t="str">
            <v>EQQ102707</v>
          </cell>
          <cell r="C1206" t="str">
            <v>NGUYỄN ĐỨC HÙNG</v>
          </cell>
          <cell r="D1206" t="str">
            <v>Fulltime</v>
          </cell>
          <cell r="E1206" t="str">
            <v>NHÂN VIÊN BẾP</v>
          </cell>
          <cell r="F1206" t="str">
            <v>Giờ LV</v>
          </cell>
          <cell r="G1206" t="str">
            <v>Off</v>
          </cell>
          <cell r="H1206">
            <v>8</v>
          </cell>
          <cell r="I1206">
            <v>8</v>
          </cell>
          <cell r="J1206">
            <v>8</v>
          </cell>
          <cell r="K1206">
            <v>8</v>
          </cell>
          <cell r="L1206">
            <v>8</v>
          </cell>
          <cell r="M1206" t="str">
            <v>Off</v>
          </cell>
          <cell r="N1206">
            <v>8</v>
          </cell>
          <cell r="O1206">
            <v>8</v>
          </cell>
          <cell r="P1206">
            <v>8</v>
          </cell>
          <cell r="Q1206">
            <v>8</v>
          </cell>
          <cell r="R1206">
            <v>8</v>
          </cell>
          <cell r="S1206">
            <v>8</v>
          </cell>
          <cell r="T1206">
            <v>8</v>
          </cell>
          <cell r="U1206">
            <v>8</v>
          </cell>
          <cell r="V1206" t="str">
            <v>po</v>
          </cell>
          <cell r="W1206" t="str">
            <v>po</v>
          </cell>
          <cell r="X1206" t="str">
            <v>Off</v>
          </cell>
          <cell r="Y1206">
            <v>8</v>
          </cell>
          <cell r="Z1206">
            <v>8</v>
          </cell>
          <cell r="AA1206">
            <v>8</v>
          </cell>
          <cell r="AB1206">
            <v>8</v>
          </cell>
          <cell r="AC1206">
            <v>8</v>
          </cell>
          <cell r="AD1206">
            <v>8</v>
          </cell>
          <cell r="AE1206" t="str">
            <v>Off</v>
          </cell>
          <cell r="AF1206">
            <v>8</v>
          </cell>
          <cell r="AG1206">
            <v>8</v>
          </cell>
          <cell r="AH1206">
            <v>8</v>
          </cell>
          <cell r="AI1206">
            <v>8</v>
          </cell>
          <cell r="AJ1206">
            <v>8</v>
          </cell>
          <cell r="AK1206">
            <v>24</v>
          </cell>
          <cell r="AL1206">
            <v>0</v>
          </cell>
          <cell r="AM1206">
            <v>4</v>
          </cell>
          <cell r="AN1206">
            <v>0</v>
          </cell>
          <cell r="AO1206">
            <v>0</v>
          </cell>
          <cell r="AP1206">
            <v>0</v>
          </cell>
          <cell r="AQ1206">
            <v>0</v>
          </cell>
          <cell r="AR1206">
            <v>0</v>
          </cell>
          <cell r="AS1206">
            <v>2</v>
          </cell>
          <cell r="AT1206">
            <v>0</v>
          </cell>
          <cell r="AU1206">
            <v>24</v>
          </cell>
          <cell r="AV1206" t="e">
            <v>#REF!</v>
          </cell>
          <cell r="AW1206">
            <v>0</v>
          </cell>
          <cell r="BZ1206">
            <v>24</v>
          </cell>
          <cell r="CA1206">
            <v>0</v>
          </cell>
          <cell r="CE1206">
            <v>0</v>
          </cell>
          <cell r="CF1206">
            <v>24</v>
          </cell>
          <cell r="CG1206" t="b">
            <v>1</v>
          </cell>
          <cell r="CH1206">
            <v>24</v>
          </cell>
          <cell r="CI1206">
            <v>0</v>
          </cell>
          <cell r="CJ1206">
            <v>0</v>
          </cell>
          <cell r="CK1206" t="str">
            <v>HTQ HỒ CHÍ MINH</v>
          </cell>
          <cell r="CM1206">
            <v>24</v>
          </cell>
          <cell r="CN1206">
            <v>0</v>
          </cell>
          <cell r="CO1206">
            <v>0</v>
          </cell>
          <cell r="CP1206">
            <v>0</v>
          </cell>
        </row>
        <row r="1207">
          <cell r="F1207" t="str">
            <v>OT</v>
          </cell>
          <cell r="AT1207">
            <v>0</v>
          </cell>
          <cell r="AV1207" t="e">
            <v>#REF!</v>
          </cell>
          <cell r="AW1207">
            <v>0</v>
          </cell>
          <cell r="CK1207" t="e">
            <v>#N/A</v>
          </cell>
        </row>
        <row r="1208">
          <cell r="B1208" t="str">
            <v>EQQ102749</v>
          </cell>
          <cell r="C1208" t="str">
            <v>TRẦN CAO SƠN</v>
          </cell>
          <cell r="D1208" t="str">
            <v>Fulltime</v>
          </cell>
          <cell r="E1208" t="str">
            <v>CHUYÊN VIÊN PHÁT TRIỂN SẢN PHẨM</v>
          </cell>
          <cell r="F1208" t="str">
            <v>Giờ LV</v>
          </cell>
          <cell r="G1208">
            <v>8</v>
          </cell>
          <cell r="H1208">
            <v>8</v>
          </cell>
          <cell r="I1208">
            <v>8</v>
          </cell>
          <cell r="J1208">
            <v>8</v>
          </cell>
          <cell r="K1208" t="str">
            <v>Off</v>
          </cell>
          <cell r="L1208">
            <v>8</v>
          </cell>
          <cell r="M1208">
            <v>8</v>
          </cell>
          <cell r="N1208">
            <v>8</v>
          </cell>
          <cell r="O1208">
            <v>8</v>
          </cell>
          <cell r="P1208">
            <v>8</v>
          </cell>
          <cell r="Q1208">
            <v>8</v>
          </cell>
          <cell r="R1208" t="str">
            <v>off</v>
          </cell>
          <cell r="S1208">
            <v>8</v>
          </cell>
          <cell r="T1208">
            <v>8</v>
          </cell>
          <cell r="U1208">
            <v>8</v>
          </cell>
          <cell r="V1208">
            <v>8</v>
          </cell>
          <cell r="W1208">
            <v>8</v>
          </cell>
          <cell r="X1208">
            <v>8</v>
          </cell>
          <cell r="Y1208" t="str">
            <v>off</v>
          </cell>
          <cell r="Z1208">
            <v>8</v>
          </cell>
          <cell r="AA1208">
            <v>8</v>
          </cell>
          <cell r="AB1208">
            <v>8</v>
          </cell>
          <cell r="AC1208">
            <v>8</v>
          </cell>
          <cell r="AD1208">
            <v>8</v>
          </cell>
          <cell r="AE1208">
            <v>8</v>
          </cell>
          <cell r="AF1208" t="str">
            <v>off</v>
          </cell>
          <cell r="AG1208">
            <v>8</v>
          </cell>
          <cell r="AH1208">
            <v>8</v>
          </cell>
          <cell r="AI1208">
            <v>8</v>
          </cell>
          <cell r="AJ1208">
            <v>8</v>
          </cell>
          <cell r="AK1208">
            <v>26</v>
          </cell>
          <cell r="AL1208">
            <v>0</v>
          </cell>
          <cell r="AM1208">
            <v>4</v>
          </cell>
          <cell r="AN1208">
            <v>0</v>
          </cell>
          <cell r="AO1208">
            <v>0</v>
          </cell>
          <cell r="AP1208">
            <v>0</v>
          </cell>
          <cell r="AQ1208">
            <v>0</v>
          </cell>
          <cell r="AR1208">
            <v>0</v>
          </cell>
          <cell r="AS1208">
            <v>0</v>
          </cell>
          <cell r="AT1208">
            <v>0</v>
          </cell>
          <cell r="AU1208">
            <v>26</v>
          </cell>
          <cell r="AV1208" t="e">
            <v>#REF!</v>
          </cell>
          <cell r="AW1208">
            <v>0</v>
          </cell>
          <cell r="BZ1208">
            <v>26</v>
          </cell>
          <cell r="CA1208">
            <v>0</v>
          </cell>
          <cell r="CE1208">
            <v>0</v>
          </cell>
          <cell r="CF1208">
            <v>26</v>
          </cell>
          <cell r="CG1208" t="b">
            <v>1</v>
          </cell>
          <cell r="CH1208">
            <v>26</v>
          </cell>
          <cell r="CI1208">
            <v>0</v>
          </cell>
          <cell r="CJ1208">
            <v>0</v>
          </cell>
          <cell r="CK1208" t="str">
            <v>HTQ HỒ CHÍ MINH</v>
          </cell>
          <cell r="CM1208">
            <v>26</v>
          </cell>
          <cell r="CN1208">
            <v>0</v>
          </cell>
          <cell r="CO1208">
            <v>0</v>
          </cell>
          <cell r="CP1208">
            <v>0</v>
          </cell>
        </row>
        <row r="1209">
          <cell r="F1209" t="str">
            <v>OT</v>
          </cell>
          <cell r="AT1209">
            <v>0</v>
          </cell>
          <cell r="AV1209" t="e">
            <v>#REF!</v>
          </cell>
          <cell r="AW1209">
            <v>0</v>
          </cell>
          <cell r="CK1209" t="e">
            <v>#N/A</v>
          </cell>
        </row>
        <row r="1210">
          <cell r="B1210" t="str">
            <v>EQQ102782</v>
          </cell>
          <cell r="C1210" t="str">
            <v>HUỲNH MINH NHỰT</v>
          </cell>
          <cell r="D1210" t="str">
            <v>Fulltime</v>
          </cell>
          <cell r="E1210" t="str">
            <v>NHÂN VIÊN BẾP</v>
          </cell>
          <cell r="F1210" t="str">
            <v>Giờ LV</v>
          </cell>
          <cell r="G1210">
            <v>8</v>
          </cell>
          <cell r="H1210">
            <v>8</v>
          </cell>
          <cell r="I1210">
            <v>8</v>
          </cell>
          <cell r="J1210">
            <v>8</v>
          </cell>
          <cell r="K1210">
            <v>8</v>
          </cell>
          <cell r="L1210">
            <v>8</v>
          </cell>
          <cell r="M1210">
            <v>8</v>
          </cell>
          <cell r="N1210" t="str">
            <v>Off</v>
          </cell>
          <cell r="O1210">
            <v>8</v>
          </cell>
          <cell r="P1210">
            <v>8</v>
          </cell>
          <cell r="Q1210">
            <v>8</v>
          </cell>
          <cell r="R1210">
            <v>8</v>
          </cell>
          <cell r="S1210">
            <v>8</v>
          </cell>
          <cell r="T1210" t="str">
            <v>off</v>
          </cell>
          <cell r="U1210">
            <v>8</v>
          </cell>
          <cell r="V1210">
            <v>8</v>
          </cell>
          <cell r="W1210">
            <v>8</v>
          </cell>
          <cell r="X1210">
            <v>8</v>
          </cell>
          <cell r="Y1210">
            <v>8</v>
          </cell>
          <cell r="Z1210" t="str">
            <v>Off</v>
          </cell>
          <cell r="AA1210">
            <v>8</v>
          </cell>
          <cell r="AB1210">
            <v>8</v>
          </cell>
          <cell r="AC1210">
            <v>8</v>
          </cell>
          <cell r="AD1210">
            <v>8</v>
          </cell>
          <cell r="AK1210">
            <v>21</v>
          </cell>
          <cell r="AL1210">
            <v>0</v>
          </cell>
          <cell r="AM1210">
            <v>3</v>
          </cell>
          <cell r="AN1210">
            <v>0</v>
          </cell>
          <cell r="AO1210">
            <v>0</v>
          </cell>
          <cell r="AP1210">
            <v>0</v>
          </cell>
          <cell r="AQ1210">
            <v>0</v>
          </cell>
          <cell r="AR1210">
            <v>0</v>
          </cell>
          <cell r="AS1210">
            <v>0</v>
          </cell>
          <cell r="AT1210">
            <v>0</v>
          </cell>
          <cell r="AU1210">
            <v>21</v>
          </cell>
          <cell r="AV1210" t="e">
            <v>#REF!</v>
          </cell>
          <cell r="AW1210">
            <v>0</v>
          </cell>
          <cell r="BZ1210">
            <v>21</v>
          </cell>
          <cell r="CA1210">
            <v>0</v>
          </cell>
          <cell r="CE1210">
            <v>0</v>
          </cell>
          <cell r="CF1210">
            <v>21</v>
          </cell>
          <cell r="CG1210" t="b">
            <v>1</v>
          </cell>
          <cell r="CH1210">
            <v>21</v>
          </cell>
          <cell r="CI1210">
            <v>0</v>
          </cell>
          <cell r="CJ1210">
            <v>0</v>
          </cell>
          <cell r="CK1210" t="str">
            <v>HTQ HỒ CHÍ MINH</v>
          </cell>
          <cell r="CM1210">
            <v>21</v>
          </cell>
          <cell r="CN1210">
            <v>0</v>
          </cell>
          <cell r="CO1210">
            <v>0</v>
          </cell>
          <cell r="CP1210">
            <v>0</v>
          </cell>
        </row>
        <row r="1211">
          <cell r="F1211" t="str">
            <v>OT</v>
          </cell>
          <cell r="AT1211">
            <v>0</v>
          </cell>
          <cell r="AV1211" t="e">
            <v>#REF!</v>
          </cell>
          <cell r="AW1211">
            <v>0</v>
          </cell>
          <cell r="CK1211" t="e">
            <v>#N/A</v>
          </cell>
        </row>
        <row r="1212">
          <cell r="B1212" t="str">
            <v>EWW3000261</v>
          </cell>
          <cell r="C1212" t="str">
            <v>LÂM THỊ HỒNG</v>
          </cell>
          <cell r="D1212" t="str">
            <v>Fulltime</v>
          </cell>
          <cell r="E1212" t="str">
            <v>GIÁM SÁT BẾP</v>
          </cell>
          <cell r="F1212" t="str">
            <v>Giờ LV</v>
          </cell>
          <cell r="G1212">
            <v>8</v>
          </cell>
          <cell r="H1212">
            <v>8</v>
          </cell>
          <cell r="I1212">
            <v>8</v>
          </cell>
          <cell r="J1212">
            <v>8</v>
          </cell>
          <cell r="K1212" t="str">
            <v>Off</v>
          </cell>
          <cell r="L1212">
            <v>8</v>
          </cell>
          <cell r="M1212">
            <v>8</v>
          </cell>
          <cell r="N1212">
            <v>8</v>
          </cell>
          <cell r="O1212">
            <v>8</v>
          </cell>
          <cell r="P1212">
            <v>8</v>
          </cell>
          <cell r="Q1212">
            <v>8</v>
          </cell>
          <cell r="R1212" t="str">
            <v>off</v>
          </cell>
          <cell r="S1212">
            <v>8</v>
          </cell>
          <cell r="T1212">
            <v>8</v>
          </cell>
          <cell r="U1212">
            <v>8</v>
          </cell>
          <cell r="V1212">
            <v>8</v>
          </cell>
          <cell r="W1212">
            <v>8</v>
          </cell>
          <cell r="X1212">
            <v>8</v>
          </cell>
          <cell r="Y1212" t="str">
            <v>off</v>
          </cell>
          <cell r="Z1212">
            <v>8</v>
          </cell>
          <cell r="AA1212">
            <v>8</v>
          </cell>
          <cell r="AB1212">
            <v>8</v>
          </cell>
          <cell r="AC1212">
            <v>8</v>
          </cell>
          <cell r="AD1212">
            <v>8</v>
          </cell>
          <cell r="AE1212">
            <v>8</v>
          </cell>
          <cell r="AF1212" t="str">
            <v>off</v>
          </cell>
          <cell r="AG1212">
            <v>8</v>
          </cell>
          <cell r="AH1212">
            <v>8</v>
          </cell>
          <cell r="AI1212">
            <v>8</v>
          </cell>
          <cell r="AJ1212">
            <v>8</v>
          </cell>
          <cell r="AK1212">
            <v>26</v>
          </cell>
          <cell r="AL1212">
            <v>0</v>
          </cell>
          <cell r="AM1212">
            <v>4</v>
          </cell>
          <cell r="AN1212">
            <v>0</v>
          </cell>
          <cell r="AO1212">
            <v>0</v>
          </cell>
          <cell r="AP1212">
            <v>0</v>
          </cell>
          <cell r="AQ1212">
            <v>0</v>
          </cell>
          <cell r="AR1212">
            <v>0</v>
          </cell>
          <cell r="AS1212">
            <v>0</v>
          </cell>
          <cell r="AT1212">
            <v>0</v>
          </cell>
          <cell r="AU1212">
            <v>26</v>
          </cell>
          <cell r="AV1212" t="e">
            <v>#REF!</v>
          </cell>
          <cell r="AW1212">
            <v>0</v>
          </cell>
          <cell r="BZ1212">
            <v>26</v>
          </cell>
          <cell r="CA1212">
            <v>0</v>
          </cell>
          <cell r="CE1212">
            <v>0</v>
          </cell>
          <cell r="CF1212">
            <v>26</v>
          </cell>
          <cell r="CG1212" t="b">
            <v>1</v>
          </cell>
          <cell r="CH1212">
            <v>26</v>
          </cell>
          <cell r="CI1212">
            <v>0</v>
          </cell>
          <cell r="CJ1212">
            <v>0</v>
          </cell>
          <cell r="CK1212" t="str">
            <v>HTQ HỒ CHÍ MINH</v>
          </cell>
          <cell r="CM1212">
            <v>26</v>
          </cell>
          <cell r="CN1212">
            <v>0</v>
          </cell>
          <cell r="CO1212">
            <v>0</v>
          </cell>
          <cell r="CP1212">
            <v>0</v>
          </cell>
        </row>
        <row r="1213">
          <cell r="F1213" t="str">
            <v>OT</v>
          </cell>
          <cell r="AT1213">
            <v>0</v>
          </cell>
          <cell r="AV1213" t="e">
            <v>#REF!</v>
          </cell>
          <cell r="AW1213">
            <v>0</v>
          </cell>
          <cell r="CK1213" t="e">
            <v>#N/A</v>
          </cell>
        </row>
        <row r="1214">
          <cell r="C1214" t="str">
            <v>19B PHẠM NGỌC THẠCH</v>
          </cell>
          <cell r="F1214" t="str">
            <v>Giờ LV</v>
          </cell>
          <cell r="AK1214">
            <v>0</v>
          </cell>
          <cell r="AL1214">
            <v>0</v>
          </cell>
          <cell r="AM1214">
            <v>0</v>
          </cell>
          <cell r="AN1214">
            <v>0</v>
          </cell>
          <cell r="AO1214">
            <v>0</v>
          </cell>
          <cell r="AP1214">
            <v>0</v>
          </cell>
          <cell r="AQ1214">
            <v>0</v>
          </cell>
          <cell r="AR1214">
            <v>0</v>
          </cell>
          <cell r="AS1214">
            <v>0</v>
          </cell>
          <cell r="AT1214">
            <v>0</v>
          </cell>
          <cell r="AU1214">
            <v>0</v>
          </cell>
          <cell r="AV1214" t="e">
            <v>#REF!</v>
          </cell>
          <cell r="AW1214">
            <v>0</v>
          </cell>
          <cell r="BZ1214">
            <v>0</v>
          </cell>
          <cell r="CA1214">
            <v>0</v>
          </cell>
          <cell r="CE1214">
            <v>0</v>
          </cell>
          <cell r="CF1214">
            <v>0</v>
          </cell>
          <cell r="CG1214" t="b">
            <v>1</v>
          </cell>
          <cell r="CH1214">
            <v>0</v>
          </cell>
          <cell r="CI1214">
            <v>0</v>
          </cell>
          <cell r="CJ1214">
            <v>0</v>
          </cell>
          <cell r="CK1214" t="e">
            <v>#N/A</v>
          </cell>
        </row>
        <row r="1215">
          <cell r="F1215" t="str">
            <v>OT</v>
          </cell>
          <cell r="AT1215">
            <v>0</v>
          </cell>
          <cell r="AV1215" t="e">
            <v>#REF!</v>
          </cell>
          <cell r="AW1215">
            <v>0</v>
          </cell>
          <cell r="CK1215" t="e">
            <v>#N/A</v>
          </cell>
        </row>
        <row r="1216">
          <cell r="B1216" t="str">
            <v>EQQ100020</v>
          </cell>
          <cell r="C1216" t="str">
            <v>LƯU NGỌC LIÊN</v>
          </cell>
          <cell r="D1216" t="str">
            <v>Fulltime</v>
          </cell>
          <cell r="E1216" t="str">
            <v>NHÂN VIÊN BẾP</v>
          </cell>
          <cell r="F1216" t="str">
            <v>Giờ LV</v>
          </cell>
          <cell r="G1216">
            <v>8</v>
          </cell>
          <cell r="H1216">
            <v>8</v>
          </cell>
          <cell r="I1216">
            <v>8</v>
          </cell>
          <cell r="J1216">
            <v>8</v>
          </cell>
          <cell r="K1216">
            <v>8</v>
          </cell>
          <cell r="L1216" t="str">
            <v>off</v>
          </cell>
          <cell r="M1216">
            <v>8</v>
          </cell>
          <cell r="N1216">
            <v>8</v>
          </cell>
          <cell r="O1216">
            <v>8</v>
          </cell>
          <cell r="P1216">
            <v>8</v>
          </cell>
          <cell r="Q1216">
            <v>8</v>
          </cell>
          <cell r="R1216" t="str">
            <v>off</v>
          </cell>
          <cell r="S1216">
            <v>8</v>
          </cell>
          <cell r="T1216">
            <v>8</v>
          </cell>
          <cell r="U1216">
            <v>8</v>
          </cell>
          <cell r="V1216">
            <v>8</v>
          </cell>
          <cell r="W1216" t="str">
            <v>off</v>
          </cell>
          <cell r="X1216">
            <v>8</v>
          </cell>
          <cell r="Y1216">
            <v>8</v>
          </cell>
          <cell r="Z1216">
            <v>8</v>
          </cell>
          <cell r="AA1216" t="str">
            <v>off</v>
          </cell>
          <cell r="AB1216" t="str">
            <v>pa</v>
          </cell>
          <cell r="AC1216" t="str">
            <v>pa</v>
          </cell>
          <cell r="AD1216">
            <v>8</v>
          </cell>
          <cell r="AE1216">
            <v>8</v>
          </cell>
          <cell r="AF1216">
            <v>8</v>
          </cell>
          <cell r="AG1216">
            <v>8</v>
          </cell>
          <cell r="AH1216">
            <v>8</v>
          </cell>
          <cell r="AI1216">
            <v>8</v>
          </cell>
          <cell r="AJ1216">
            <v>8</v>
          </cell>
          <cell r="AK1216">
            <v>24</v>
          </cell>
          <cell r="AL1216">
            <v>0</v>
          </cell>
          <cell r="AM1216">
            <v>4</v>
          </cell>
          <cell r="AN1216">
            <v>0</v>
          </cell>
          <cell r="AO1216">
            <v>2</v>
          </cell>
          <cell r="AP1216">
            <v>0</v>
          </cell>
          <cell r="AQ1216">
            <v>0</v>
          </cell>
          <cell r="AR1216">
            <v>0</v>
          </cell>
          <cell r="AS1216">
            <v>0</v>
          </cell>
          <cell r="AT1216">
            <v>0</v>
          </cell>
          <cell r="AU1216">
            <v>26</v>
          </cell>
          <cell r="AV1216" t="e">
            <v>#REF!</v>
          </cell>
          <cell r="AW1216">
            <v>0</v>
          </cell>
          <cell r="BZ1216">
            <v>24</v>
          </cell>
          <cell r="CA1216">
            <v>2</v>
          </cell>
          <cell r="CE1216">
            <v>0</v>
          </cell>
          <cell r="CF1216">
            <v>26</v>
          </cell>
          <cell r="CG1216" t="b">
            <v>1</v>
          </cell>
          <cell r="CH1216">
            <v>24</v>
          </cell>
          <cell r="CI1216">
            <v>0</v>
          </cell>
          <cell r="CJ1216">
            <v>0</v>
          </cell>
          <cell r="CK1216" t="str">
            <v>HTQ HỒ CHÍ MINH</v>
          </cell>
          <cell r="CM1216">
            <v>24</v>
          </cell>
          <cell r="CN1216">
            <v>2</v>
          </cell>
          <cell r="CO1216">
            <v>0</v>
          </cell>
          <cell r="CP1216">
            <v>0</v>
          </cell>
        </row>
        <row r="1217">
          <cell r="F1217" t="str">
            <v>OT</v>
          </cell>
          <cell r="AT1217">
            <v>0</v>
          </cell>
          <cell r="AV1217" t="e">
            <v>#REF!</v>
          </cell>
          <cell r="AW1217">
            <v>0</v>
          </cell>
          <cell r="CK1217" t="e">
            <v>#N/A</v>
          </cell>
        </row>
        <row r="1218">
          <cell r="B1218" t="str">
            <v>EQQ100550</v>
          </cell>
          <cell r="C1218" t="str">
            <v>VŨ ĐỨC QUÂN</v>
          </cell>
          <cell r="D1218" t="str">
            <v>Fulltime</v>
          </cell>
          <cell r="E1218" t="str">
            <v>NHÂN VIÊN PHỤC VỤ CF T7</v>
          </cell>
          <cell r="F1218" t="str">
            <v>Giờ LV</v>
          </cell>
          <cell r="G1218">
            <v>8</v>
          </cell>
          <cell r="H1218">
            <v>8</v>
          </cell>
          <cell r="I1218">
            <v>8</v>
          </cell>
          <cell r="J1218">
            <v>8</v>
          </cell>
          <cell r="K1218">
            <v>8</v>
          </cell>
          <cell r="L1218">
            <v>8</v>
          </cell>
          <cell r="M1218">
            <v>8</v>
          </cell>
          <cell r="N1218">
            <v>8</v>
          </cell>
          <cell r="O1218">
            <v>8</v>
          </cell>
          <cell r="P1218" t="str">
            <v>off</v>
          </cell>
          <cell r="Q1218">
            <v>8</v>
          </cell>
          <cell r="R1218">
            <v>8</v>
          </cell>
          <cell r="S1218" t="str">
            <v>off</v>
          </cell>
          <cell r="T1218">
            <v>8</v>
          </cell>
          <cell r="U1218">
            <v>8</v>
          </cell>
          <cell r="V1218">
            <v>8</v>
          </cell>
          <cell r="W1218">
            <v>8</v>
          </cell>
          <cell r="X1218">
            <v>8</v>
          </cell>
          <cell r="Y1218">
            <v>8</v>
          </cell>
          <cell r="Z1218">
            <v>8</v>
          </cell>
          <cell r="AA1218">
            <v>8</v>
          </cell>
          <cell r="AB1218">
            <v>8</v>
          </cell>
          <cell r="AC1218">
            <v>8</v>
          </cell>
          <cell r="AD1218" t="str">
            <v>off</v>
          </cell>
          <cell r="AE1218">
            <v>8</v>
          </cell>
          <cell r="AF1218">
            <v>8</v>
          </cell>
          <cell r="AG1218">
            <v>8</v>
          </cell>
          <cell r="AH1218">
            <v>8</v>
          </cell>
          <cell r="AI1218" t="str">
            <v>off</v>
          </cell>
          <cell r="AJ1218">
            <v>8</v>
          </cell>
          <cell r="AK1218">
            <v>26</v>
          </cell>
          <cell r="AL1218">
            <v>0</v>
          </cell>
          <cell r="AM1218">
            <v>4</v>
          </cell>
          <cell r="AN1218">
            <v>0</v>
          </cell>
          <cell r="AO1218">
            <v>0</v>
          </cell>
          <cell r="AP1218">
            <v>0</v>
          </cell>
          <cell r="AQ1218">
            <v>0</v>
          </cell>
          <cell r="AR1218">
            <v>0</v>
          </cell>
          <cell r="AS1218">
            <v>0</v>
          </cell>
          <cell r="AT1218">
            <v>0</v>
          </cell>
          <cell r="AU1218">
            <v>26</v>
          </cell>
          <cell r="AV1218" t="e">
            <v>#REF!</v>
          </cell>
          <cell r="AW1218">
            <v>0</v>
          </cell>
          <cell r="BZ1218">
            <v>26</v>
          </cell>
          <cell r="CA1218">
            <v>0</v>
          </cell>
          <cell r="CE1218">
            <v>0</v>
          </cell>
          <cell r="CF1218">
            <v>26</v>
          </cell>
          <cell r="CG1218" t="b">
            <v>1</v>
          </cell>
          <cell r="CH1218">
            <v>26</v>
          </cell>
          <cell r="CI1218">
            <v>0</v>
          </cell>
          <cell r="CJ1218">
            <v>0</v>
          </cell>
          <cell r="CK1218" t="str">
            <v>HTQ HỒ CHÍ MINH</v>
          </cell>
          <cell r="CM1218">
            <v>26</v>
          </cell>
          <cell r="CN1218">
            <v>0</v>
          </cell>
          <cell r="CO1218">
            <v>0</v>
          </cell>
          <cell r="CP1218">
            <v>0</v>
          </cell>
        </row>
        <row r="1219">
          <cell r="F1219" t="str">
            <v>OT</v>
          </cell>
          <cell r="AT1219">
            <v>0</v>
          </cell>
          <cell r="AV1219" t="e">
            <v>#REF!</v>
          </cell>
          <cell r="AW1219">
            <v>0</v>
          </cell>
          <cell r="CK1219" t="e">
            <v>#N/A</v>
          </cell>
        </row>
        <row r="1220">
          <cell r="B1220" t="str">
            <v>EQQ100707</v>
          </cell>
          <cell r="C1220" t="str">
            <v>NGUYỄN THỊ MAI</v>
          </cell>
          <cell r="D1220" t="str">
            <v>Fulltime</v>
          </cell>
          <cell r="E1220" t="str">
            <v>TỔ TRƯỞNG PHA CHẾ</v>
          </cell>
          <cell r="F1220" t="str">
            <v>Giờ LV</v>
          </cell>
          <cell r="G1220">
            <v>8</v>
          </cell>
          <cell r="H1220" t="str">
            <v>off</v>
          </cell>
          <cell r="I1220">
            <v>8</v>
          </cell>
          <cell r="J1220">
            <v>8</v>
          </cell>
          <cell r="K1220">
            <v>8</v>
          </cell>
          <cell r="L1220">
            <v>8</v>
          </cell>
          <cell r="M1220">
            <v>8</v>
          </cell>
          <cell r="N1220">
            <v>8</v>
          </cell>
          <cell r="O1220" t="str">
            <v>off</v>
          </cell>
          <cell r="P1220">
            <v>8</v>
          </cell>
          <cell r="Q1220">
            <v>8</v>
          </cell>
          <cell r="R1220">
            <v>8</v>
          </cell>
          <cell r="S1220">
            <v>8</v>
          </cell>
          <cell r="T1220">
            <v>8</v>
          </cell>
          <cell r="U1220">
            <v>8</v>
          </cell>
          <cell r="V1220" t="str">
            <v>off</v>
          </cell>
          <cell r="W1220">
            <v>8</v>
          </cell>
          <cell r="X1220">
            <v>8</v>
          </cell>
          <cell r="Y1220">
            <v>8</v>
          </cell>
          <cell r="Z1220">
            <v>8</v>
          </cell>
          <cell r="AA1220">
            <v>8</v>
          </cell>
          <cell r="AB1220">
            <v>8</v>
          </cell>
          <cell r="AC1220" t="str">
            <v>off</v>
          </cell>
          <cell r="AD1220">
            <v>8</v>
          </cell>
          <cell r="AE1220">
            <v>8</v>
          </cell>
          <cell r="AF1220">
            <v>8</v>
          </cell>
          <cell r="AG1220">
            <v>8</v>
          </cell>
          <cell r="AH1220">
            <v>8</v>
          </cell>
          <cell r="AI1220">
            <v>8</v>
          </cell>
          <cell r="AJ1220" t="str">
            <v>pa</v>
          </cell>
          <cell r="AK1220">
            <v>25</v>
          </cell>
          <cell r="AL1220">
            <v>0</v>
          </cell>
          <cell r="AM1220">
            <v>4</v>
          </cell>
          <cell r="AN1220">
            <v>0</v>
          </cell>
          <cell r="AO1220">
            <v>1</v>
          </cell>
          <cell r="AP1220">
            <v>0</v>
          </cell>
          <cell r="AQ1220">
            <v>0</v>
          </cell>
          <cell r="AR1220">
            <v>0</v>
          </cell>
          <cell r="AS1220">
            <v>0</v>
          </cell>
          <cell r="AT1220">
            <v>0</v>
          </cell>
          <cell r="AU1220">
            <v>26</v>
          </cell>
          <cell r="AV1220" t="e">
            <v>#REF!</v>
          </cell>
          <cell r="AW1220">
            <v>0</v>
          </cell>
          <cell r="BZ1220">
            <v>25</v>
          </cell>
          <cell r="CA1220">
            <v>1</v>
          </cell>
          <cell r="CE1220">
            <v>0</v>
          </cell>
          <cell r="CF1220">
            <v>26</v>
          </cell>
          <cell r="CG1220" t="b">
            <v>1</v>
          </cell>
          <cell r="CH1220">
            <v>25</v>
          </cell>
          <cell r="CI1220">
            <v>0</v>
          </cell>
          <cell r="CJ1220">
            <v>0</v>
          </cell>
          <cell r="CK1220" t="str">
            <v>HTQ HỒ CHÍ MINH</v>
          </cell>
          <cell r="CM1220">
            <v>25</v>
          </cell>
          <cell r="CN1220">
            <v>1</v>
          </cell>
          <cell r="CO1220">
            <v>0</v>
          </cell>
          <cell r="CP1220">
            <v>0</v>
          </cell>
        </row>
        <row r="1221">
          <cell r="F1221" t="str">
            <v>OT</v>
          </cell>
          <cell r="AT1221">
            <v>0</v>
          </cell>
          <cell r="AV1221" t="e">
            <v>#REF!</v>
          </cell>
          <cell r="AW1221">
            <v>0</v>
          </cell>
          <cell r="CK1221" t="e">
            <v>#N/A</v>
          </cell>
        </row>
        <row r="1222">
          <cell r="B1222" t="str">
            <v>EQQ100830</v>
          </cell>
          <cell r="C1222" t="str">
            <v>NGÔ XUÂN TRÍ</v>
          </cell>
          <cell r="D1222" t="str">
            <v>Fulltime</v>
          </cell>
          <cell r="E1222" t="str">
            <v>QUYỀN QUẢN LÝ QUÁN</v>
          </cell>
          <cell r="F1222" t="str">
            <v>Giờ LV</v>
          </cell>
          <cell r="G1222">
            <v>8</v>
          </cell>
          <cell r="H1222">
            <v>8</v>
          </cell>
          <cell r="I1222">
            <v>8</v>
          </cell>
          <cell r="J1222">
            <v>8</v>
          </cell>
          <cell r="K1222">
            <v>8</v>
          </cell>
          <cell r="L1222">
            <v>8</v>
          </cell>
          <cell r="M1222" t="str">
            <v>off</v>
          </cell>
          <cell r="N1222">
            <v>8</v>
          </cell>
          <cell r="O1222">
            <v>8</v>
          </cell>
          <cell r="P1222">
            <v>8</v>
          </cell>
          <cell r="Q1222">
            <v>8</v>
          </cell>
          <cell r="R1222">
            <v>8</v>
          </cell>
          <cell r="S1222">
            <v>8</v>
          </cell>
          <cell r="T1222">
            <v>8</v>
          </cell>
          <cell r="U1222">
            <v>8</v>
          </cell>
          <cell r="V1222">
            <v>8</v>
          </cell>
          <cell r="W1222">
            <v>8</v>
          </cell>
          <cell r="X1222">
            <v>8</v>
          </cell>
          <cell r="Y1222" t="str">
            <v>off</v>
          </cell>
          <cell r="Z1222">
            <v>8</v>
          </cell>
          <cell r="AA1222">
            <v>8</v>
          </cell>
          <cell r="AB1222">
            <v>8</v>
          </cell>
          <cell r="AC1222">
            <v>8</v>
          </cell>
          <cell r="AD1222" t="str">
            <v>off</v>
          </cell>
          <cell r="AE1222">
            <v>8</v>
          </cell>
          <cell r="AF1222">
            <v>8</v>
          </cell>
          <cell r="AG1222">
            <v>8</v>
          </cell>
          <cell r="AH1222">
            <v>8</v>
          </cell>
          <cell r="AI1222" t="str">
            <v>off</v>
          </cell>
          <cell r="AJ1222">
            <v>8</v>
          </cell>
          <cell r="AK1222">
            <v>26</v>
          </cell>
          <cell r="AL1222">
            <v>0</v>
          </cell>
          <cell r="AM1222">
            <v>4</v>
          </cell>
          <cell r="AN1222">
            <v>0</v>
          </cell>
          <cell r="AO1222">
            <v>0</v>
          </cell>
          <cell r="AP1222">
            <v>0</v>
          </cell>
          <cell r="AQ1222">
            <v>0</v>
          </cell>
          <cell r="AR1222">
            <v>0</v>
          </cell>
          <cell r="AS1222">
            <v>0</v>
          </cell>
          <cell r="AT1222">
            <v>0</v>
          </cell>
          <cell r="AU1222">
            <v>26</v>
          </cell>
          <cell r="AV1222" t="e">
            <v>#REF!</v>
          </cell>
          <cell r="AW1222">
            <v>0</v>
          </cell>
          <cell r="BZ1222">
            <v>26</v>
          </cell>
          <cell r="CA1222">
            <v>0</v>
          </cell>
          <cell r="CE1222">
            <v>0</v>
          </cell>
          <cell r="CF1222">
            <v>26</v>
          </cell>
          <cell r="CG1222" t="b">
            <v>1</v>
          </cell>
          <cell r="CH1222">
            <v>26</v>
          </cell>
          <cell r="CI1222">
            <v>0</v>
          </cell>
          <cell r="CJ1222">
            <v>0</v>
          </cell>
          <cell r="CK1222" t="str">
            <v>HTQ HỒ CHÍ MINH</v>
          </cell>
          <cell r="CM1222">
            <v>26</v>
          </cell>
          <cell r="CN1222">
            <v>0</v>
          </cell>
          <cell r="CO1222">
            <v>0</v>
          </cell>
          <cell r="CP1222">
            <v>0</v>
          </cell>
        </row>
        <row r="1223">
          <cell r="F1223" t="str">
            <v>OT</v>
          </cell>
          <cell r="AT1223">
            <v>0</v>
          </cell>
          <cell r="AV1223" t="e">
            <v>#REF!</v>
          </cell>
          <cell r="AW1223">
            <v>0</v>
          </cell>
          <cell r="CK1223" t="e">
            <v>#N/A</v>
          </cell>
        </row>
        <row r="1224">
          <cell r="B1224" t="str">
            <v>EQQ100898</v>
          </cell>
          <cell r="C1224" t="str">
            <v>TRẦN THỊ PHƯỢNG</v>
          </cell>
          <cell r="D1224" t="str">
            <v>Fulltime</v>
          </cell>
          <cell r="E1224" t="str">
            <v>NHÂN VIÊN PHỤC VỤ</v>
          </cell>
          <cell r="F1224" t="str">
            <v>Giờ LV</v>
          </cell>
          <cell r="G1224">
            <v>8</v>
          </cell>
          <cell r="H1224">
            <v>8</v>
          </cell>
          <cell r="I1224">
            <v>8</v>
          </cell>
          <cell r="J1224">
            <v>8</v>
          </cell>
          <cell r="K1224" t="str">
            <v>off</v>
          </cell>
          <cell r="L1224">
            <v>8</v>
          </cell>
          <cell r="M1224">
            <v>8</v>
          </cell>
          <cell r="N1224">
            <v>8</v>
          </cell>
          <cell r="O1224" t="str">
            <v>off</v>
          </cell>
          <cell r="P1224" t="str">
            <v>off</v>
          </cell>
          <cell r="Q1224">
            <v>8</v>
          </cell>
          <cell r="R1224">
            <v>8</v>
          </cell>
          <cell r="S1224">
            <v>8</v>
          </cell>
          <cell r="T1224">
            <v>8</v>
          </cell>
          <cell r="U1224" t="str">
            <v>off</v>
          </cell>
          <cell r="V1224">
            <v>8</v>
          </cell>
          <cell r="W1224">
            <v>8</v>
          </cell>
          <cell r="X1224">
            <v>8</v>
          </cell>
          <cell r="Y1224">
            <v>8</v>
          </cell>
          <cell r="Z1224">
            <v>8</v>
          </cell>
          <cell r="AA1224">
            <v>8</v>
          </cell>
          <cell r="AB1224" t="str">
            <v>pa</v>
          </cell>
          <cell r="AC1224">
            <v>8</v>
          </cell>
          <cell r="AD1224">
            <v>8</v>
          </cell>
          <cell r="AE1224">
            <v>8</v>
          </cell>
          <cell r="AF1224">
            <v>8</v>
          </cell>
          <cell r="AG1224" t="str">
            <v>pa</v>
          </cell>
          <cell r="AH1224" t="str">
            <v>pa</v>
          </cell>
          <cell r="AI1224">
            <v>8</v>
          </cell>
          <cell r="AJ1224">
            <v>8</v>
          </cell>
          <cell r="AK1224">
            <v>23</v>
          </cell>
          <cell r="AL1224">
            <v>0</v>
          </cell>
          <cell r="AM1224">
            <v>4</v>
          </cell>
          <cell r="AN1224">
            <v>0</v>
          </cell>
          <cell r="AO1224">
            <v>3</v>
          </cell>
          <cell r="AP1224">
            <v>0</v>
          </cell>
          <cell r="AQ1224">
            <v>0</v>
          </cell>
          <cell r="AR1224">
            <v>0</v>
          </cell>
          <cell r="AS1224">
            <v>0</v>
          </cell>
          <cell r="AT1224">
            <v>0</v>
          </cell>
          <cell r="AU1224">
            <v>26</v>
          </cell>
          <cell r="AV1224" t="e">
            <v>#REF!</v>
          </cell>
          <cell r="AW1224">
            <v>0</v>
          </cell>
          <cell r="BZ1224">
            <v>23</v>
          </cell>
          <cell r="CA1224">
            <v>3</v>
          </cell>
          <cell r="CE1224">
            <v>0</v>
          </cell>
          <cell r="CF1224">
            <v>26</v>
          </cell>
          <cell r="CG1224" t="b">
            <v>1</v>
          </cell>
          <cell r="CH1224">
            <v>23</v>
          </cell>
          <cell r="CI1224">
            <v>0</v>
          </cell>
          <cell r="CJ1224">
            <v>0</v>
          </cell>
          <cell r="CK1224" t="str">
            <v>HTQ HỒ CHÍ MINH</v>
          </cell>
          <cell r="CM1224">
            <v>23</v>
          </cell>
          <cell r="CN1224">
            <v>3</v>
          </cell>
          <cell r="CO1224">
            <v>0</v>
          </cell>
          <cell r="CP1224">
            <v>0</v>
          </cell>
        </row>
        <row r="1225">
          <cell r="F1225" t="str">
            <v>OT</v>
          </cell>
          <cell r="AT1225">
            <v>0</v>
          </cell>
          <cell r="AV1225" t="e">
            <v>#REF!</v>
          </cell>
          <cell r="AW1225">
            <v>0</v>
          </cell>
          <cell r="CK1225" t="e">
            <v>#N/A</v>
          </cell>
        </row>
        <row r="1226">
          <cell r="B1226" t="str">
            <v>EQQ101335</v>
          </cell>
          <cell r="C1226" t="str">
            <v>PHẠM THỊ NƯƠNG</v>
          </cell>
          <cell r="D1226" t="str">
            <v>Fulltime</v>
          </cell>
          <cell r="E1226" t="str">
            <v>NHÂN VIÊN PHỤC VỤ</v>
          </cell>
          <cell r="F1226" t="str">
            <v>Giờ LV</v>
          </cell>
          <cell r="G1226">
            <v>8</v>
          </cell>
          <cell r="H1226">
            <v>8</v>
          </cell>
          <cell r="I1226">
            <v>8</v>
          </cell>
          <cell r="J1226">
            <v>8</v>
          </cell>
          <cell r="K1226">
            <v>8</v>
          </cell>
          <cell r="L1226">
            <v>8</v>
          </cell>
          <cell r="M1226" t="str">
            <v>off</v>
          </cell>
          <cell r="N1226">
            <v>8</v>
          </cell>
          <cell r="O1226">
            <v>8</v>
          </cell>
          <cell r="P1226">
            <v>8</v>
          </cell>
          <cell r="Q1226">
            <v>8</v>
          </cell>
          <cell r="R1226">
            <v>8</v>
          </cell>
          <cell r="S1226">
            <v>8</v>
          </cell>
          <cell r="T1226">
            <v>8</v>
          </cell>
          <cell r="U1226">
            <v>8</v>
          </cell>
          <cell r="V1226">
            <v>8</v>
          </cell>
          <cell r="W1226" t="str">
            <v>off</v>
          </cell>
          <cell r="X1226">
            <v>8</v>
          </cell>
          <cell r="Y1226">
            <v>8</v>
          </cell>
          <cell r="Z1226">
            <v>8</v>
          </cell>
          <cell r="AA1226">
            <v>8</v>
          </cell>
          <cell r="AB1226">
            <v>8</v>
          </cell>
          <cell r="AC1226">
            <v>8</v>
          </cell>
          <cell r="AD1226" t="str">
            <v>off</v>
          </cell>
          <cell r="AE1226">
            <v>8</v>
          </cell>
          <cell r="AF1226">
            <v>8</v>
          </cell>
          <cell r="AG1226">
            <v>8</v>
          </cell>
          <cell r="AH1226">
            <v>8</v>
          </cell>
          <cell r="AI1226" t="str">
            <v>off</v>
          </cell>
          <cell r="AJ1226">
            <v>8</v>
          </cell>
          <cell r="AK1226">
            <v>26</v>
          </cell>
          <cell r="AL1226">
            <v>0</v>
          </cell>
          <cell r="AM1226">
            <v>4</v>
          </cell>
          <cell r="AN1226">
            <v>0</v>
          </cell>
          <cell r="AO1226">
            <v>0</v>
          </cell>
          <cell r="AP1226">
            <v>0</v>
          </cell>
          <cell r="AQ1226">
            <v>0</v>
          </cell>
          <cell r="AR1226">
            <v>0</v>
          </cell>
          <cell r="AS1226">
            <v>0</v>
          </cell>
          <cell r="AT1226">
            <v>0</v>
          </cell>
          <cell r="AU1226">
            <v>26</v>
          </cell>
          <cell r="AV1226" t="e">
            <v>#REF!</v>
          </cell>
          <cell r="AW1226">
            <v>0</v>
          </cell>
          <cell r="BZ1226">
            <v>26</v>
          </cell>
          <cell r="CA1226">
            <v>0</v>
          </cell>
          <cell r="CE1226">
            <v>0</v>
          </cell>
          <cell r="CF1226">
            <v>26</v>
          </cell>
          <cell r="CG1226" t="b">
            <v>1</v>
          </cell>
          <cell r="CH1226">
            <v>26</v>
          </cell>
          <cell r="CI1226">
            <v>0</v>
          </cell>
          <cell r="CJ1226">
            <v>0</v>
          </cell>
          <cell r="CK1226" t="str">
            <v>HTQ HỒ CHÍ MINH</v>
          </cell>
          <cell r="CM1226">
            <v>26</v>
          </cell>
          <cell r="CN1226">
            <v>0</v>
          </cell>
          <cell r="CO1226">
            <v>0</v>
          </cell>
          <cell r="CP1226">
            <v>0</v>
          </cell>
        </row>
        <row r="1227">
          <cell r="F1227" t="str">
            <v>OT</v>
          </cell>
          <cell r="AT1227">
            <v>0</v>
          </cell>
          <cell r="AV1227" t="e">
            <v>#REF!</v>
          </cell>
          <cell r="AW1227">
            <v>0</v>
          </cell>
          <cell r="CK1227" t="e">
            <v>#N/A</v>
          </cell>
        </row>
        <row r="1228">
          <cell r="B1228" t="str">
            <v>EQQ101704</v>
          </cell>
          <cell r="C1228" t="str">
            <v>DƯƠNG ANH THUẦN</v>
          </cell>
          <cell r="D1228" t="str">
            <v>Fulltime</v>
          </cell>
          <cell r="E1228" t="str">
            <v>NHÂN VIÊN PHỤC VỤ CF T7</v>
          </cell>
          <cell r="F1228" t="str">
            <v>Giờ LV</v>
          </cell>
          <cell r="G1228">
            <v>8</v>
          </cell>
          <cell r="H1228" t="str">
            <v>off</v>
          </cell>
          <cell r="I1228">
            <v>8</v>
          </cell>
          <cell r="J1228">
            <v>8</v>
          </cell>
          <cell r="K1228">
            <v>8</v>
          </cell>
          <cell r="L1228">
            <v>8</v>
          </cell>
          <cell r="M1228">
            <v>8</v>
          </cell>
          <cell r="N1228" t="str">
            <v>off</v>
          </cell>
          <cell r="O1228">
            <v>8</v>
          </cell>
          <cell r="P1228">
            <v>8</v>
          </cell>
          <cell r="Q1228">
            <v>8</v>
          </cell>
          <cell r="R1228">
            <v>8</v>
          </cell>
          <cell r="S1228">
            <v>8</v>
          </cell>
          <cell r="T1228">
            <v>8</v>
          </cell>
          <cell r="U1228">
            <v>8</v>
          </cell>
          <cell r="V1228">
            <v>8</v>
          </cell>
          <cell r="W1228" t="str">
            <v>off</v>
          </cell>
          <cell r="X1228">
            <v>8</v>
          </cell>
          <cell r="Y1228">
            <v>8</v>
          </cell>
          <cell r="Z1228">
            <v>8</v>
          </cell>
          <cell r="AA1228">
            <v>8</v>
          </cell>
          <cell r="AB1228">
            <v>8</v>
          </cell>
          <cell r="AC1228">
            <v>8</v>
          </cell>
          <cell r="AD1228">
            <v>8</v>
          </cell>
          <cell r="AE1228">
            <v>8</v>
          </cell>
          <cell r="AF1228" t="str">
            <v>off</v>
          </cell>
          <cell r="AG1228">
            <v>8</v>
          </cell>
          <cell r="AH1228">
            <v>8</v>
          </cell>
          <cell r="AI1228">
            <v>8</v>
          </cell>
          <cell r="AJ1228">
            <v>8</v>
          </cell>
          <cell r="AK1228">
            <v>26</v>
          </cell>
          <cell r="AL1228">
            <v>0</v>
          </cell>
          <cell r="AM1228">
            <v>4</v>
          </cell>
          <cell r="AN1228">
            <v>0</v>
          </cell>
          <cell r="AO1228">
            <v>0</v>
          </cell>
          <cell r="AP1228">
            <v>0</v>
          </cell>
          <cell r="AQ1228">
            <v>0</v>
          </cell>
          <cell r="AR1228">
            <v>0</v>
          </cell>
          <cell r="AS1228">
            <v>0</v>
          </cell>
          <cell r="AT1228">
            <v>0</v>
          </cell>
          <cell r="AU1228">
            <v>26</v>
          </cell>
          <cell r="AV1228" t="e">
            <v>#REF!</v>
          </cell>
          <cell r="AW1228">
            <v>0</v>
          </cell>
          <cell r="BZ1228">
            <v>26</v>
          </cell>
          <cell r="CA1228">
            <v>0</v>
          </cell>
          <cell r="CE1228">
            <v>0</v>
          </cell>
          <cell r="CF1228">
            <v>26</v>
          </cell>
          <cell r="CG1228" t="b">
            <v>1</v>
          </cell>
          <cell r="CH1228">
            <v>26</v>
          </cell>
          <cell r="CI1228">
            <v>0</v>
          </cell>
          <cell r="CJ1228">
            <v>0</v>
          </cell>
          <cell r="CK1228" t="str">
            <v>HTQ HỒ CHÍ MINH</v>
          </cell>
          <cell r="CM1228">
            <v>26</v>
          </cell>
          <cell r="CN1228">
            <v>0</v>
          </cell>
          <cell r="CO1228">
            <v>0</v>
          </cell>
          <cell r="CP1228">
            <v>0</v>
          </cell>
        </row>
        <row r="1229">
          <cell r="F1229" t="str">
            <v>OT</v>
          </cell>
          <cell r="AT1229">
            <v>0</v>
          </cell>
          <cell r="AV1229" t="e">
            <v>#REF!</v>
          </cell>
          <cell r="AW1229">
            <v>0</v>
          </cell>
          <cell r="CK1229" t="e">
            <v>#N/A</v>
          </cell>
        </row>
        <row r="1230">
          <cell r="B1230" t="str">
            <v>EQQ101770</v>
          </cell>
          <cell r="C1230" t="str">
            <v>NGUYỄN THỊ NGỌC DIỄM</v>
          </cell>
          <cell r="D1230" t="str">
            <v>Fulltime</v>
          </cell>
          <cell r="E1230" t="str">
            <v>NHÂN VIÊN PHA CHẾ</v>
          </cell>
          <cell r="F1230" t="str">
            <v>Giờ LV</v>
          </cell>
          <cell r="G1230">
            <v>8</v>
          </cell>
          <cell r="H1230">
            <v>8</v>
          </cell>
          <cell r="I1230">
            <v>8</v>
          </cell>
          <cell r="J1230">
            <v>8</v>
          </cell>
          <cell r="K1230">
            <v>8</v>
          </cell>
          <cell r="L1230">
            <v>8</v>
          </cell>
          <cell r="M1230">
            <v>8</v>
          </cell>
          <cell r="N1230">
            <v>8</v>
          </cell>
          <cell r="O1230">
            <v>8</v>
          </cell>
          <cell r="P1230" t="str">
            <v>off</v>
          </cell>
          <cell r="Q1230">
            <v>8</v>
          </cell>
          <cell r="R1230">
            <v>8</v>
          </cell>
          <cell r="S1230">
            <v>8</v>
          </cell>
          <cell r="T1230">
            <v>8</v>
          </cell>
          <cell r="U1230">
            <v>8</v>
          </cell>
          <cell r="V1230">
            <v>8</v>
          </cell>
          <cell r="W1230">
            <v>8</v>
          </cell>
          <cell r="X1230">
            <v>8</v>
          </cell>
          <cell r="Y1230" t="str">
            <v>off</v>
          </cell>
          <cell r="Z1230">
            <v>8</v>
          </cell>
          <cell r="AA1230">
            <v>8</v>
          </cell>
          <cell r="AB1230">
            <v>8</v>
          </cell>
          <cell r="AC1230">
            <v>8</v>
          </cell>
          <cell r="AD1230">
            <v>8</v>
          </cell>
          <cell r="AE1230">
            <v>8</v>
          </cell>
          <cell r="AF1230" t="str">
            <v>off</v>
          </cell>
          <cell r="AG1230" t="str">
            <v>off</v>
          </cell>
          <cell r="AH1230">
            <v>8</v>
          </cell>
          <cell r="AI1230">
            <v>8</v>
          </cell>
          <cell r="AJ1230">
            <v>8</v>
          </cell>
          <cell r="AK1230">
            <v>26</v>
          </cell>
          <cell r="AL1230">
            <v>0</v>
          </cell>
          <cell r="AM1230">
            <v>4</v>
          </cell>
          <cell r="AN1230">
            <v>0</v>
          </cell>
          <cell r="AO1230">
            <v>0</v>
          </cell>
          <cell r="AP1230">
            <v>0</v>
          </cell>
          <cell r="AQ1230">
            <v>0</v>
          </cell>
          <cell r="AR1230">
            <v>0</v>
          </cell>
          <cell r="AS1230">
            <v>0</v>
          </cell>
          <cell r="AT1230">
            <v>0</v>
          </cell>
          <cell r="AU1230">
            <v>26</v>
          </cell>
          <cell r="AV1230" t="e">
            <v>#REF!</v>
          </cell>
          <cell r="AW1230">
            <v>0</v>
          </cell>
          <cell r="BZ1230">
            <v>26</v>
          </cell>
          <cell r="CA1230">
            <v>0</v>
          </cell>
          <cell r="CE1230">
            <v>0</v>
          </cell>
          <cell r="CF1230">
            <v>26</v>
          </cell>
          <cell r="CG1230" t="b">
            <v>1</v>
          </cell>
          <cell r="CH1230">
            <v>26</v>
          </cell>
          <cell r="CI1230">
            <v>0</v>
          </cell>
          <cell r="CJ1230">
            <v>0</v>
          </cell>
          <cell r="CK1230" t="str">
            <v>HTQ HỒ CHÍ MINH</v>
          </cell>
          <cell r="CM1230">
            <v>26</v>
          </cell>
          <cell r="CN1230">
            <v>0</v>
          </cell>
          <cell r="CO1230">
            <v>0</v>
          </cell>
          <cell r="CP1230">
            <v>0</v>
          </cell>
        </row>
        <row r="1231">
          <cell r="F1231" t="str">
            <v>OT</v>
          </cell>
          <cell r="AT1231">
            <v>0</v>
          </cell>
          <cell r="AV1231" t="e">
            <v>#REF!</v>
          </cell>
          <cell r="AW1231">
            <v>0</v>
          </cell>
          <cell r="CK1231" t="e">
            <v>#N/A</v>
          </cell>
        </row>
        <row r="1232">
          <cell r="B1232" t="str">
            <v>EQQ101845</v>
          </cell>
          <cell r="C1232" t="str">
            <v>TRƯƠNG HUY TRƯỜNG</v>
          </cell>
          <cell r="D1232" t="str">
            <v>Fulltime</v>
          </cell>
          <cell r="E1232" t="str">
            <v>NHÂN VIÊN PHA CHẾ</v>
          </cell>
          <cell r="F1232" t="str">
            <v>Giờ LV</v>
          </cell>
          <cell r="G1232">
            <v>8</v>
          </cell>
          <cell r="H1232" t="str">
            <v>off</v>
          </cell>
          <cell r="I1232">
            <v>8</v>
          </cell>
          <cell r="J1232">
            <v>8</v>
          </cell>
          <cell r="K1232">
            <v>8</v>
          </cell>
          <cell r="L1232">
            <v>8</v>
          </cell>
          <cell r="M1232">
            <v>8</v>
          </cell>
          <cell r="N1232" t="str">
            <v>off</v>
          </cell>
          <cell r="O1232">
            <v>8</v>
          </cell>
          <cell r="P1232">
            <v>8</v>
          </cell>
          <cell r="Q1232">
            <v>8</v>
          </cell>
          <cell r="R1232">
            <v>8</v>
          </cell>
          <cell r="S1232" t="str">
            <v>off</v>
          </cell>
          <cell r="T1232" t="str">
            <v>off</v>
          </cell>
          <cell r="U1232">
            <v>8</v>
          </cell>
          <cell r="V1232">
            <v>8</v>
          </cell>
          <cell r="W1232">
            <v>8</v>
          </cell>
          <cell r="X1232">
            <v>8</v>
          </cell>
          <cell r="Y1232">
            <v>8</v>
          </cell>
          <cell r="Z1232">
            <v>8</v>
          </cell>
          <cell r="AA1232" t="str">
            <v>pa</v>
          </cell>
          <cell r="AB1232">
            <v>8</v>
          </cell>
          <cell r="AC1232">
            <v>8</v>
          </cell>
          <cell r="AD1232">
            <v>8</v>
          </cell>
          <cell r="AE1232">
            <v>8</v>
          </cell>
          <cell r="AF1232">
            <v>8</v>
          </cell>
          <cell r="AG1232">
            <v>8</v>
          </cell>
          <cell r="AH1232">
            <v>8</v>
          </cell>
          <cell r="AI1232">
            <v>8</v>
          </cell>
          <cell r="AJ1232" t="str">
            <v>pa</v>
          </cell>
          <cell r="AK1232">
            <v>24</v>
          </cell>
          <cell r="AL1232">
            <v>0</v>
          </cell>
          <cell r="AM1232">
            <v>4</v>
          </cell>
          <cell r="AN1232">
            <v>0</v>
          </cell>
          <cell r="AO1232">
            <v>2</v>
          </cell>
          <cell r="AP1232">
            <v>0</v>
          </cell>
          <cell r="AQ1232">
            <v>0</v>
          </cell>
          <cell r="AR1232">
            <v>0</v>
          </cell>
          <cell r="AS1232">
            <v>0</v>
          </cell>
          <cell r="AT1232">
            <v>0</v>
          </cell>
          <cell r="AU1232">
            <v>26</v>
          </cell>
          <cell r="AV1232" t="e">
            <v>#REF!</v>
          </cell>
          <cell r="AW1232">
            <v>0</v>
          </cell>
          <cell r="BZ1232">
            <v>24</v>
          </cell>
          <cell r="CA1232">
            <v>2</v>
          </cell>
          <cell r="CE1232">
            <v>0</v>
          </cell>
          <cell r="CF1232">
            <v>26</v>
          </cell>
          <cell r="CG1232" t="b">
            <v>1</v>
          </cell>
          <cell r="CH1232">
            <v>24</v>
          </cell>
          <cell r="CI1232">
            <v>0</v>
          </cell>
          <cell r="CJ1232">
            <v>0</v>
          </cell>
          <cell r="CK1232" t="str">
            <v>HTQ HỒ CHÍ MINH</v>
          </cell>
          <cell r="CM1232">
            <v>24</v>
          </cell>
          <cell r="CN1232">
            <v>2</v>
          </cell>
          <cell r="CO1232">
            <v>0</v>
          </cell>
          <cell r="CP1232">
            <v>0</v>
          </cell>
        </row>
        <row r="1233">
          <cell r="F1233" t="str">
            <v>OT</v>
          </cell>
          <cell r="AT1233">
            <v>0</v>
          </cell>
          <cell r="AV1233" t="e">
            <v>#REF!</v>
          </cell>
          <cell r="AW1233">
            <v>0</v>
          </cell>
          <cell r="CK1233" t="e">
            <v>#N/A</v>
          </cell>
        </row>
        <row r="1234">
          <cell r="B1234" t="str">
            <v>EQQ102091</v>
          </cell>
          <cell r="C1234" t="str">
            <v>HOÀNG NGỌC TÚ</v>
          </cell>
          <cell r="D1234" t="str">
            <v>Partime</v>
          </cell>
          <cell r="E1234" t="str">
            <v>NHÂN VIÊN PHỤC VỤ</v>
          </cell>
          <cell r="F1234" t="str">
            <v>Giờ LV</v>
          </cell>
          <cell r="G1234">
            <v>8</v>
          </cell>
          <cell r="H1234">
            <v>8</v>
          </cell>
          <cell r="I1234">
            <v>8</v>
          </cell>
          <cell r="J1234">
            <v>8</v>
          </cell>
          <cell r="K1234">
            <v>8</v>
          </cell>
          <cell r="L1234">
            <v>8</v>
          </cell>
          <cell r="M1234" t="str">
            <v>off</v>
          </cell>
          <cell r="N1234">
            <v>8</v>
          </cell>
          <cell r="O1234">
            <v>8</v>
          </cell>
          <cell r="P1234">
            <v>8</v>
          </cell>
          <cell r="Q1234">
            <v>8</v>
          </cell>
          <cell r="R1234">
            <v>8</v>
          </cell>
          <cell r="S1234" t="str">
            <v>off</v>
          </cell>
          <cell r="T1234">
            <v>8</v>
          </cell>
          <cell r="U1234">
            <v>8</v>
          </cell>
          <cell r="V1234">
            <v>8</v>
          </cell>
          <cell r="W1234">
            <v>8</v>
          </cell>
          <cell r="X1234">
            <v>8</v>
          </cell>
          <cell r="Y1234">
            <v>8</v>
          </cell>
          <cell r="Z1234">
            <v>8</v>
          </cell>
          <cell r="AA1234">
            <v>8</v>
          </cell>
          <cell r="AB1234">
            <v>8</v>
          </cell>
          <cell r="AC1234">
            <v>8</v>
          </cell>
          <cell r="AD1234" t="str">
            <v>off</v>
          </cell>
          <cell r="AE1234">
            <v>8</v>
          </cell>
          <cell r="AF1234">
            <v>8</v>
          </cell>
          <cell r="AG1234" t="str">
            <v>off</v>
          </cell>
          <cell r="AH1234">
            <v>8</v>
          </cell>
          <cell r="AI1234">
            <v>8</v>
          </cell>
          <cell r="AJ1234">
            <v>8</v>
          </cell>
          <cell r="AK1234">
            <v>26</v>
          </cell>
          <cell r="AL1234">
            <v>0</v>
          </cell>
          <cell r="AM1234">
            <v>4</v>
          </cell>
          <cell r="AN1234">
            <v>0</v>
          </cell>
          <cell r="AO1234">
            <v>0</v>
          </cell>
          <cell r="AP1234">
            <v>0</v>
          </cell>
          <cell r="AQ1234">
            <v>0</v>
          </cell>
          <cell r="AR1234">
            <v>0</v>
          </cell>
          <cell r="AS1234">
            <v>0</v>
          </cell>
          <cell r="AT1234">
            <v>0</v>
          </cell>
          <cell r="AU1234">
            <v>26</v>
          </cell>
          <cell r="AV1234" t="e">
            <v>#REF!</v>
          </cell>
          <cell r="AW1234">
            <v>0</v>
          </cell>
          <cell r="BZ1234">
            <v>0</v>
          </cell>
          <cell r="CA1234">
            <v>0</v>
          </cell>
          <cell r="CE1234">
            <v>0</v>
          </cell>
          <cell r="CF1234">
            <v>26</v>
          </cell>
          <cell r="CG1234" t="b">
            <v>1</v>
          </cell>
          <cell r="CH1234">
            <v>0</v>
          </cell>
          <cell r="CI1234">
            <v>208</v>
          </cell>
          <cell r="CJ1234">
            <v>0</v>
          </cell>
          <cell r="CK1234" t="str">
            <v>HTQ HỒ CHÍ MINH</v>
          </cell>
          <cell r="CM1234">
            <v>0</v>
          </cell>
          <cell r="CN1234">
            <v>0</v>
          </cell>
          <cell r="CO1234">
            <v>208</v>
          </cell>
          <cell r="CP1234">
            <v>0</v>
          </cell>
        </row>
        <row r="1235">
          <cell r="F1235" t="str">
            <v>OT</v>
          </cell>
          <cell r="AT1235">
            <v>0</v>
          </cell>
          <cell r="AV1235" t="e">
            <v>#REF!</v>
          </cell>
          <cell r="AW1235">
            <v>0</v>
          </cell>
          <cell r="CK1235" t="e">
            <v>#N/A</v>
          </cell>
        </row>
        <row r="1236">
          <cell r="B1236" t="str">
            <v>EQQ102187</v>
          </cell>
          <cell r="C1236" t="str">
            <v>NGUYỄN HOÀNG VŨ</v>
          </cell>
          <cell r="D1236" t="str">
            <v>Partime</v>
          </cell>
          <cell r="E1236" t="str">
            <v>NHÂN VIÊN PHỤC VỤ</v>
          </cell>
          <cell r="F1236" t="str">
            <v>Giờ LV</v>
          </cell>
          <cell r="G1236">
            <v>8</v>
          </cell>
          <cell r="H1236">
            <v>8</v>
          </cell>
          <cell r="I1236">
            <v>8</v>
          </cell>
          <cell r="J1236">
            <v>8</v>
          </cell>
          <cell r="K1236" t="str">
            <v>off</v>
          </cell>
          <cell r="L1236" t="str">
            <v>off</v>
          </cell>
          <cell r="M1236">
            <v>8</v>
          </cell>
          <cell r="N1236">
            <v>8</v>
          </cell>
          <cell r="O1236">
            <v>8</v>
          </cell>
          <cell r="P1236">
            <v>8</v>
          </cell>
          <cell r="Q1236">
            <v>8</v>
          </cell>
          <cell r="R1236">
            <v>8</v>
          </cell>
          <cell r="S1236">
            <v>8</v>
          </cell>
          <cell r="T1236" t="str">
            <v>off</v>
          </cell>
          <cell r="U1236">
            <v>8</v>
          </cell>
          <cell r="V1236">
            <v>8</v>
          </cell>
          <cell r="W1236">
            <v>8</v>
          </cell>
          <cell r="X1236">
            <v>8</v>
          </cell>
          <cell r="Y1236">
            <v>8</v>
          </cell>
          <cell r="Z1236" t="str">
            <v>off</v>
          </cell>
          <cell r="AA1236">
            <v>8</v>
          </cell>
          <cell r="AB1236">
            <v>8</v>
          </cell>
          <cell r="AC1236">
            <v>8</v>
          </cell>
          <cell r="AD1236">
            <v>8</v>
          </cell>
          <cell r="AE1236">
            <v>8</v>
          </cell>
          <cell r="AF1236">
            <v>8</v>
          </cell>
          <cell r="AG1236">
            <v>8</v>
          </cell>
          <cell r="AH1236">
            <v>8</v>
          </cell>
          <cell r="AI1236">
            <v>8</v>
          </cell>
          <cell r="AJ1236">
            <v>8</v>
          </cell>
          <cell r="AK1236">
            <v>26</v>
          </cell>
          <cell r="AL1236">
            <v>0</v>
          </cell>
          <cell r="AM1236">
            <v>4</v>
          </cell>
          <cell r="AN1236">
            <v>0</v>
          </cell>
          <cell r="AO1236">
            <v>0</v>
          </cell>
          <cell r="AP1236">
            <v>0</v>
          </cell>
          <cell r="AQ1236">
            <v>0</v>
          </cell>
          <cell r="AR1236">
            <v>0</v>
          </cell>
          <cell r="AS1236">
            <v>0</v>
          </cell>
          <cell r="AT1236">
            <v>0</v>
          </cell>
          <cell r="AU1236">
            <v>26</v>
          </cell>
          <cell r="AV1236" t="e">
            <v>#REF!</v>
          </cell>
          <cell r="AW1236">
            <v>0</v>
          </cell>
          <cell r="BZ1236">
            <v>0</v>
          </cell>
          <cell r="CA1236">
            <v>0</v>
          </cell>
          <cell r="CE1236">
            <v>0</v>
          </cell>
          <cell r="CF1236">
            <v>26</v>
          </cell>
          <cell r="CG1236" t="b">
            <v>1</v>
          </cell>
          <cell r="CH1236">
            <v>0</v>
          </cell>
          <cell r="CI1236">
            <v>208</v>
          </cell>
          <cell r="CJ1236">
            <v>0</v>
          </cell>
          <cell r="CK1236" t="str">
            <v>HTQ HỒ CHÍ MINH</v>
          </cell>
          <cell r="CM1236">
            <v>0</v>
          </cell>
          <cell r="CN1236">
            <v>0</v>
          </cell>
          <cell r="CO1236">
            <v>208</v>
          </cell>
          <cell r="CP1236">
            <v>0</v>
          </cell>
        </row>
        <row r="1237">
          <cell r="F1237" t="str">
            <v>OT</v>
          </cell>
          <cell r="AT1237">
            <v>0</v>
          </cell>
          <cell r="AV1237" t="e">
            <v>#REF!</v>
          </cell>
          <cell r="AW1237">
            <v>0</v>
          </cell>
          <cell r="CK1237" t="e">
            <v>#N/A</v>
          </cell>
        </row>
        <row r="1238">
          <cell r="B1238" t="str">
            <v>EQQ100448</v>
          </cell>
          <cell r="C1238" t="str">
            <v>NGUYỄN THỊ MỸ HẠNH</v>
          </cell>
          <cell r="D1238" t="str">
            <v>Fulltime</v>
          </cell>
          <cell r="E1238" t="str">
            <v>NHÂN VIÊN PHỤC VỤ CF T7</v>
          </cell>
          <cell r="F1238" t="str">
            <v>Giờ LV</v>
          </cell>
          <cell r="G1238">
            <v>8</v>
          </cell>
          <cell r="H1238">
            <v>8</v>
          </cell>
          <cell r="I1238">
            <v>8</v>
          </cell>
          <cell r="J1238">
            <v>8</v>
          </cell>
          <cell r="K1238">
            <v>8</v>
          </cell>
          <cell r="L1238">
            <v>8</v>
          </cell>
          <cell r="M1238">
            <v>8</v>
          </cell>
          <cell r="N1238" t="str">
            <v>off</v>
          </cell>
          <cell r="O1238">
            <v>8</v>
          </cell>
          <cell r="P1238">
            <v>8</v>
          </cell>
          <cell r="Q1238">
            <v>8</v>
          </cell>
          <cell r="R1238">
            <v>8</v>
          </cell>
          <cell r="S1238">
            <v>8</v>
          </cell>
          <cell r="T1238">
            <v>8</v>
          </cell>
          <cell r="U1238">
            <v>8</v>
          </cell>
          <cell r="V1238">
            <v>8</v>
          </cell>
          <cell r="W1238">
            <v>8</v>
          </cell>
          <cell r="X1238">
            <v>8</v>
          </cell>
          <cell r="Y1238" t="str">
            <v>off</v>
          </cell>
          <cell r="Z1238">
            <v>8</v>
          </cell>
          <cell r="AA1238">
            <v>8</v>
          </cell>
          <cell r="AB1238">
            <v>8</v>
          </cell>
          <cell r="AC1238">
            <v>8</v>
          </cell>
          <cell r="AD1238">
            <v>8</v>
          </cell>
          <cell r="AE1238">
            <v>8</v>
          </cell>
          <cell r="AF1238" t="str">
            <v>off</v>
          </cell>
          <cell r="AG1238">
            <v>8</v>
          </cell>
          <cell r="AH1238" t="str">
            <v>off</v>
          </cell>
          <cell r="AI1238">
            <v>8</v>
          </cell>
          <cell r="AJ1238">
            <v>8</v>
          </cell>
          <cell r="AK1238">
            <v>26</v>
          </cell>
          <cell r="AL1238">
            <v>0</v>
          </cell>
          <cell r="AM1238">
            <v>4</v>
          </cell>
          <cell r="AN1238">
            <v>0</v>
          </cell>
          <cell r="AO1238">
            <v>0</v>
          </cell>
          <cell r="AP1238">
            <v>0</v>
          </cell>
          <cell r="AQ1238">
            <v>0</v>
          </cell>
          <cell r="AR1238">
            <v>0</v>
          </cell>
          <cell r="AS1238">
            <v>0</v>
          </cell>
          <cell r="AT1238">
            <v>0</v>
          </cell>
          <cell r="AU1238">
            <v>26</v>
          </cell>
          <cell r="AV1238" t="e">
            <v>#REF!</v>
          </cell>
          <cell r="AW1238">
            <v>0</v>
          </cell>
          <cell r="BZ1238">
            <v>26</v>
          </cell>
          <cell r="CA1238">
            <v>0</v>
          </cell>
          <cell r="CE1238">
            <v>0</v>
          </cell>
          <cell r="CF1238">
            <v>26</v>
          </cell>
          <cell r="CG1238" t="b">
            <v>1</v>
          </cell>
          <cell r="CH1238">
            <v>26</v>
          </cell>
          <cell r="CI1238">
            <v>0</v>
          </cell>
          <cell r="CJ1238">
            <v>0</v>
          </cell>
          <cell r="CK1238" t="str">
            <v>HTQ HỒ CHÍ MINH</v>
          </cell>
          <cell r="CM1238">
            <v>26</v>
          </cell>
          <cell r="CN1238">
            <v>0</v>
          </cell>
          <cell r="CO1238">
            <v>0</v>
          </cell>
          <cell r="CP1238">
            <v>0</v>
          </cell>
        </row>
        <row r="1239">
          <cell r="F1239" t="str">
            <v>OT</v>
          </cell>
          <cell r="AT1239">
            <v>0</v>
          </cell>
          <cell r="AV1239" t="e">
            <v>#REF!</v>
          </cell>
          <cell r="AW1239">
            <v>0</v>
          </cell>
          <cell r="CK1239" t="e">
            <v>#N/A</v>
          </cell>
        </row>
        <row r="1240">
          <cell r="B1240" t="str">
            <v>EQQ102264</v>
          </cell>
          <cell r="C1240" t="str">
            <v>HUỲNH BẢO BÍCH THÙY</v>
          </cell>
          <cell r="D1240" t="str">
            <v>Fulltime</v>
          </cell>
          <cell r="E1240" t="str">
            <v>NHÂN VIÊN BẾP</v>
          </cell>
          <cell r="F1240" t="str">
            <v>Giờ LV</v>
          </cell>
          <cell r="G1240" t="str">
            <v>Off</v>
          </cell>
          <cell r="H1240">
            <v>8</v>
          </cell>
          <cell r="I1240">
            <v>8</v>
          </cell>
          <cell r="J1240">
            <v>8</v>
          </cell>
          <cell r="K1240">
            <v>8</v>
          </cell>
          <cell r="L1240">
            <v>8</v>
          </cell>
          <cell r="M1240">
            <v>8</v>
          </cell>
          <cell r="N1240">
            <v>8</v>
          </cell>
          <cell r="O1240">
            <v>8</v>
          </cell>
          <cell r="P1240" t="str">
            <v>off</v>
          </cell>
          <cell r="Q1240">
            <v>8</v>
          </cell>
          <cell r="R1240">
            <v>8</v>
          </cell>
          <cell r="S1240">
            <v>8</v>
          </cell>
          <cell r="T1240">
            <v>8</v>
          </cell>
          <cell r="U1240">
            <v>8</v>
          </cell>
          <cell r="V1240">
            <v>8</v>
          </cell>
          <cell r="W1240" t="str">
            <v>off</v>
          </cell>
          <cell r="X1240">
            <v>8</v>
          </cell>
          <cell r="Y1240">
            <v>8</v>
          </cell>
          <cell r="Z1240" t="str">
            <v>off</v>
          </cell>
          <cell r="AA1240">
            <v>8</v>
          </cell>
          <cell r="AB1240">
            <v>8</v>
          </cell>
          <cell r="AC1240">
            <v>8</v>
          </cell>
          <cell r="AD1240">
            <v>8</v>
          </cell>
          <cell r="AE1240">
            <v>8</v>
          </cell>
          <cell r="AF1240">
            <v>8</v>
          </cell>
          <cell r="AG1240" t="str">
            <v>oth</v>
          </cell>
          <cell r="AH1240" t="str">
            <v>off</v>
          </cell>
          <cell r="AI1240" t="str">
            <v>Off</v>
          </cell>
          <cell r="AJ1240">
            <v>8</v>
          </cell>
          <cell r="AK1240">
            <v>23</v>
          </cell>
          <cell r="AL1240">
            <v>0</v>
          </cell>
          <cell r="AM1240">
            <v>6</v>
          </cell>
          <cell r="AN1240">
            <v>0</v>
          </cell>
          <cell r="AO1240">
            <v>0</v>
          </cell>
          <cell r="AP1240">
            <v>0</v>
          </cell>
          <cell r="AQ1240">
            <v>0</v>
          </cell>
          <cell r="AR1240">
            <v>0</v>
          </cell>
          <cell r="AS1240">
            <v>0</v>
          </cell>
          <cell r="AT1240">
            <v>1</v>
          </cell>
          <cell r="AU1240">
            <v>24</v>
          </cell>
          <cell r="AV1240" t="e">
            <v>#REF!</v>
          </cell>
          <cell r="AW1240">
            <v>0</v>
          </cell>
          <cell r="BZ1240">
            <v>24</v>
          </cell>
          <cell r="CA1240">
            <v>0</v>
          </cell>
          <cell r="CE1240">
            <v>0</v>
          </cell>
          <cell r="CF1240">
            <v>24</v>
          </cell>
          <cell r="CG1240" t="b">
            <v>1</v>
          </cell>
          <cell r="CH1240">
            <v>23</v>
          </cell>
          <cell r="CI1240">
            <v>0</v>
          </cell>
          <cell r="CJ1240">
            <v>0</v>
          </cell>
          <cell r="CK1240" t="str">
            <v>HTQ HỒ CHÍ MINH</v>
          </cell>
          <cell r="CM1240">
            <v>24</v>
          </cell>
          <cell r="CN1240">
            <v>0</v>
          </cell>
          <cell r="CO1240">
            <v>0</v>
          </cell>
          <cell r="CP1240">
            <v>0</v>
          </cell>
        </row>
        <row r="1241">
          <cell r="F1241" t="str">
            <v>OT</v>
          </cell>
          <cell r="AT1241">
            <v>0</v>
          </cell>
          <cell r="AV1241" t="e">
            <v>#REF!</v>
          </cell>
          <cell r="AW1241">
            <v>0</v>
          </cell>
          <cell r="CK1241" t="e">
            <v>#N/A</v>
          </cell>
        </row>
        <row r="1242">
          <cell r="B1242" t="str">
            <v>EQQ102337</v>
          </cell>
          <cell r="C1242" t="str">
            <v>TRẦN MINH THIỆN</v>
          </cell>
          <cell r="D1242" t="str">
            <v>Partime</v>
          </cell>
          <cell r="E1242" t="str">
            <v>NHÂN VIÊN PHỤC VỤ</v>
          </cell>
          <cell r="F1242" t="str">
            <v>Giờ LV</v>
          </cell>
          <cell r="G1242" t="str">
            <v>off</v>
          </cell>
          <cell r="H1242">
            <v>8</v>
          </cell>
          <cell r="I1242">
            <v>8</v>
          </cell>
          <cell r="J1242">
            <v>8</v>
          </cell>
          <cell r="K1242">
            <v>8</v>
          </cell>
          <cell r="L1242" t="str">
            <v>OFF</v>
          </cell>
          <cell r="M1242">
            <v>8</v>
          </cell>
          <cell r="N1242">
            <v>8</v>
          </cell>
          <cell r="O1242">
            <v>8</v>
          </cell>
          <cell r="P1242">
            <v>8</v>
          </cell>
          <cell r="Q1242">
            <v>8</v>
          </cell>
          <cell r="R1242">
            <v>8</v>
          </cell>
          <cell r="S1242" t="str">
            <v>off</v>
          </cell>
          <cell r="T1242">
            <v>8</v>
          </cell>
          <cell r="U1242">
            <v>8</v>
          </cell>
          <cell r="V1242">
            <v>8</v>
          </cell>
          <cell r="W1242">
            <v>8</v>
          </cell>
          <cell r="X1242">
            <v>8</v>
          </cell>
          <cell r="Y1242">
            <v>8</v>
          </cell>
          <cell r="Z1242">
            <v>8</v>
          </cell>
          <cell r="AA1242" t="str">
            <v>OFF</v>
          </cell>
          <cell r="AB1242">
            <v>8</v>
          </cell>
          <cell r="AC1242">
            <v>8</v>
          </cell>
          <cell r="AD1242">
            <v>8</v>
          </cell>
          <cell r="AE1242">
            <v>8</v>
          </cell>
          <cell r="AF1242">
            <v>8</v>
          </cell>
          <cell r="AG1242">
            <v>8</v>
          </cell>
          <cell r="AH1242">
            <v>8</v>
          </cell>
          <cell r="AI1242">
            <v>8</v>
          </cell>
          <cell r="AJ1242">
            <v>8</v>
          </cell>
          <cell r="AK1242">
            <v>26</v>
          </cell>
          <cell r="AL1242">
            <v>0</v>
          </cell>
          <cell r="AM1242">
            <v>4</v>
          </cell>
          <cell r="AN1242">
            <v>0</v>
          </cell>
          <cell r="AO1242">
            <v>0</v>
          </cell>
          <cell r="AP1242">
            <v>0</v>
          </cell>
          <cell r="AQ1242">
            <v>0</v>
          </cell>
          <cell r="AR1242">
            <v>0</v>
          </cell>
          <cell r="AS1242">
            <v>0</v>
          </cell>
          <cell r="AT1242">
            <v>0</v>
          </cell>
          <cell r="AU1242">
            <v>26</v>
          </cell>
          <cell r="AV1242" t="e">
            <v>#REF!</v>
          </cell>
          <cell r="AW1242">
            <v>0</v>
          </cell>
          <cell r="BZ1242">
            <v>0</v>
          </cell>
          <cell r="CA1242">
            <v>0</v>
          </cell>
          <cell r="CE1242">
            <v>0</v>
          </cell>
          <cell r="CF1242">
            <v>26</v>
          </cell>
          <cell r="CG1242" t="b">
            <v>1</v>
          </cell>
          <cell r="CH1242">
            <v>0</v>
          </cell>
          <cell r="CI1242">
            <v>208</v>
          </cell>
          <cell r="CJ1242">
            <v>0</v>
          </cell>
          <cell r="CK1242" t="str">
            <v>HTQ HỒ CHÍ MINH</v>
          </cell>
          <cell r="CM1242">
            <v>0</v>
          </cell>
          <cell r="CN1242">
            <v>0</v>
          </cell>
          <cell r="CO1242">
            <v>208</v>
          </cell>
          <cell r="CP1242">
            <v>0</v>
          </cell>
        </row>
        <row r="1243">
          <cell r="F1243" t="str">
            <v>OT</v>
          </cell>
          <cell r="AT1243">
            <v>0</v>
          </cell>
          <cell r="AV1243" t="e">
            <v>#REF!</v>
          </cell>
          <cell r="AW1243">
            <v>0</v>
          </cell>
          <cell r="CK1243" t="e">
            <v>#N/A</v>
          </cell>
        </row>
        <row r="1244">
          <cell r="B1244" t="str">
            <v>EQQ102601</v>
          </cell>
          <cell r="C1244" t="str">
            <v>NGUYỄN KHÁNH VY</v>
          </cell>
          <cell r="D1244" t="str">
            <v>Fulltime</v>
          </cell>
          <cell r="E1244" t="str">
            <v>TRƯỞNG CA TẬP SỰ</v>
          </cell>
          <cell r="F1244" t="str">
            <v>Giờ LV</v>
          </cell>
          <cell r="G1244" t="str">
            <v>off</v>
          </cell>
          <cell r="H1244">
            <v>8</v>
          </cell>
          <cell r="I1244">
            <v>8</v>
          </cell>
          <cell r="J1244">
            <v>8</v>
          </cell>
          <cell r="K1244">
            <v>8</v>
          </cell>
          <cell r="L1244" t="str">
            <v>off</v>
          </cell>
          <cell r="M1244">
            <v>8</v>
          </cell>
          <cell r="N1244">
            <v>8</v>
          </cell>
          <cell r="O1244">
            <v>8</v>
          </cell>
          <cell r="P1244">
            <v>8</v>
          </cell>
          <cell r="Q1244">
            <v>8</v>
          </cell>
          <cell r="R1244">
            <v>8</v>
          </cell>
          <cell r="S1244" t="str">
            <v>off</v>
          </cell>
          <cell r="T1244">
            <v>8</v>
          </cell>
          <cell r="U1244">
            <v>8</v>
          </cell>
          <cell r="V1244">
            <v>8</v>
          </cell>
          <cell r="W1244">
            <v>8</v>
          </cell>
          <cell r="X1244">
            <v>8</v>
          </cell>
          <cell r="Y1244">
            <v>8</v>
          </cell>
          <cell r="Z1244">
            <v>8</v>
          </cell>
          <cell r="AA1244" t="str">
            <v>off</v>
          </cell>
          <cell r="AB1244">
            <v>8</v>
          </cell>
          <cell r="AC1244">
            <v>8</v>
          </cell>
          <cell r="AD1244">
            <v>8</v>
          </cell>
          <cell r="AE1244">
            <v>8</v>
          </cell>
          <cell r="AF1244">
            <v>8</v>
          </cell>
          <cell r="AG1244">
            <v>8</v>
          </cell>
          <cell r="AH1244">
            <v>8</v>
          </cell>
          <cell r="AI1244">
            <v>8</v>
          </cell>
          <cell r="AJ1244">
            <v>8</v>
          </cell>
          <cell r="AK1244">
            <v>26</v>
          </cell>
          <cell r="AL1244">
            <v>0</v>
          </cell>
          <cell r="AM1244">
            <v>4</v>
          </cell>
          <cell r="AN1244">
            <v>0</v>
          </cell>
          <cell r="AO1244">
            <v>0</v>
          </cell>
          <cell r="AP1244">
            <v>0</v>
          </cell>
          <cell r="AQ1244">
            <v>0</v>
          </cell>
          <cell r="AR1244">
            <v>0</v>
          </cell>
          <cell r="AS1244">
            <v>0</v>
          </cell>
          <cell r="AT1244">
            <v>0</v>
          </cell>
          <cell r="AU1244">
            <v>26</v>
          </cell>
          <cell r="AV1244" t="e">
            <v>#REF!</v>
          </cell>
          <cell r="AW1244">
            <v>0</v>
          </cell>
          <cell r="BZ1244">
            <v>26</v>
          </cell>
          <cell r="CA1244">
            <v>0</v>
          </cell>
          <cell r="CE1244">
            <v>0</v>
          </cell>
          <cell r="CF1244">
            <v>26</v>
          </cell>
          <cell r="CG1244" t="b">
            <v>1</v>
          </cell>
          <cell r="CH1244">
            <v>26</v>
          </cell>
          <cell r="CI1244">
            <v>0</v>
          </cell>
          <cell r="CJ1244">
            <v>0</v>
          </cell>
          <cell r="CK1244" t="str">
            <v>HTQ HỒ CHÍ MINH</v>
          </cell>
          <cell r="CM1244">
            <v>26</v>
          </cell>
          <cell r="CN1244">
            <v>0</v>
          </cell>
          <cell r="CO1244">
            <v>0</v>
          </cell>
          <cell r="CP1244">
            <v>0</v>
          </cell>
        </row>
        <row r="1245">
          <cell r="F1245" t="str">
            <v>OT</v>
          </cell>
          <cell r="AT1245">
            <v>0</v>
          </cell>
          <cell r="AV1245" t="e">
            <v>#REF!</v>
          </cell>
          <cell r="AW1245">
            <v>0</v>
          </cell>
          <cell r="CK1245" t="e">
            <v>#N/A</v>
          </cell>
        </row>
        <row r="1246">
          <cell r="B1246" t="str">
            <v>EQQ102700</v>
          </cell>
          <cell r="C1246" t="str">
            <v>NGUYỄN DUY LINH</v>
          </cell>
          <cell r="D1246" t="str">
            <v>Partime</v>
          </cell>
          <cell r="E1246" t="str">
            <v>NHÂN VIÊN PHỤC VỤ</v>
          </cell>
          <cell r="F1246" t="str">
            <v>Giờ LV</v>
          </cell>
          <cell r="G1246">
            <v>8</v>
          </cell>
          <cell r="H1246">
            <v>8</v>
          </cell>
          <cell r="I1246">
            <v>8</v>
          </cell>
          <cell r="J1246">
            <v>8</v>
          </cell>
          <cell r="K1246">
            <v>8</v>
          </cell>
          <cell r="L1246">
            <v>8</v>
          </cell>
          <cell r="M1246" t="str">
            <v>off</v>
          </cell>
          <cell r="N1246">
            <v>8</v>
          </cell>
          <cell r="O1246">
            <v>8</v>
          </cell>
          <cell r="P1246">
            <v>8</v>
          </cell>
          <cell r="Q1246">
            <v>8</v>
          </cell>
          <cell r="R1246">
            <v>8</v>
          </cell>
          <cell r="S1246">
            <v>8</v>
          </cell>
          <cell r="T1246" t="str">
            <v>off</v>
          </cell>
          <cell r="U1246" t="str">
            <v>off</v>
          </cell>
          <cell r="V1246">
            <v>8</v>
          </cell>
          <cell r="W1246">
            <v>8</v>
          </cell>
          <cell r="X1246">
            <v>8</v>
          </cell>
          <cell r="Y1246">
            <v>8</v>
          </cell>
          <cell r="Z1246">
            <v>8</v>
          </cell>
          <cell r="AA1246">
            <v>8</v>
          </cell>
          <cell r="AB1246">
            <v>8</v>
          </cell>
          <cell r="AC1246">
            <v>8</v>
          </cell>
          <cell r="AD1246">
            <v>8</v>
          </cell>
          <cell r="AE1246">
            <v>8</v>
          </cell>
          <cell r="AF1246">
            <v>8</v>
          </cell>
          <cell r="AG1246">
            <v>8</v>
          </cell>
          <cell r="AH1246">
            <v>8</v>
          </cell>
          <cell r="AI1246">
            <v>8</v>
          </cell>
          <cell r="AJ1246" t="str">
            <v>off</v>
          </cell>
          <cell r="AK1246">
            <v>26</v>
          </cell>
          <cell r="AL1246">
            <v>0</v>
          </cell>
          <cell r="AM1246">
            <v>4</v>
          </cell>
          <cell r="AN1246">
            <v>0</v>
          </cell>
          <cell r="AO1246">
            <v>0</v>
          </cell>
          <cell r="AP1246">
            <v>0</v>
          </cell>
          <cell r="AQ1246">
            <v>0</v>
          </cell>
          <cell r="AR1246">
            <v>0</v>
          </cell>
          <cell r="AS1246">
            <v>0</v>
          </cell>
          <cell r="AT1246">
            <v>0</v>
          </cell>
          <cell r="AU1246">
            <v>26</v>
          </cell>
          <cell r="AV1246" t="e">
            <v>#REF!</v>
          </cell>
          <cell r="AW1246">
            <v>0</v>
          </cell>
          <cell r="BZ1246">
            <v>0</v>
          </cell>
          <cell r="CA1246">
            <v>0</v>
          </cell>
          <cell r="CE1246">
            <v>0</v>
          </cell>
          <cell r="CF1246">
            <v>26</v>
          </cell>
          <cell r="CG1246" t="b">
            <v>1</v>
          </cell>
          <cell r="CH1246">
            <v>0</v>
          </cell>
          <cell r="CI1246">
            <v>208</v>
          </cell>
          <cell r="CJ1246">
            <v>0</v>
          </cell>
          <cell r="CK1246" t="str">
            <v>HTQ HỒ CHÍ MINH</v>
          </cell>
          <cell r="CM1246">
            <v>0</v>
          </cell>
          <cell r="CN1246">
            <v>0</v>
          </cell>
          <cell r="CO1246">
            <v>208</v>
          </cell>
          <cell r="CP1246">
            <v>0</v>
          </cell>
        </row>
        <row r="1247">
          <cell r="F1247" t="str">
            <v>OT</v>
          </cell>
          <cell r="AT1247">
            <v>0</v>
          </cell>
          <cell r="AV1247" t="e">
            <v>#REF!</v>
          </cell>
          <cell r="AW1247">
            <v>0</v>
          </cell>
          <cell r="CK1247" t="e">
            <v>#N/A</v>
          </cell>
        </row>
        <row r="1248">
          <cell r="B1248" t="str">
            <v>EQQ102673</v>
          </cell>
          <cell r="C1248" t="str">
            <v>NGUYỄN TRUNG TÍN</v>
          </cell>
          <cell r="D1248" t="str">
            <v>Fulltime</v>
          </cell>
          <cell r="E1248" t="str">
            <v>TRƯỞNG CA</v>
          </cell>
          <cell r="F1248" t="str">
            <v>Giờ LV</v>
          </cell>
          <cell r="G1248" t="str">
            <v>off</v>
          </cell>
          <cell r="H1248">
            <v>8</v>
          </cell>
          <cell r="I1248">
            <v>8</v>
          </cell>
          <cell r="J1248">
            <v>8</v>
          </cell>
          <cell r="K1248">
            <v>8</v>
          </cell>
          <cell r="L1248" t="str">
            <v>off</v>
          </cell>
          <cell r="M1248">
            <v>8</v>
          </cell>
          <cell r="N1248">
            <v>8</v>
          </cell>
          <cell r="O1248">
            <v>8</v>
          </cell>
          <cell r="P1248" t="str">
            <v>off</v>
          </cell>
          <cell r="Q1248">
            <v>8</v>
          </cell>
          <cell r="R1248">
            <v>8</v>
          </cell>
          <cell r="S1248">
            <v>8</v>
          </cell>
          <cell r="T1248">
            <v>8</v>
          </cell>
          <cell r="U1248" t="str">
            <v>off</v>
          </cell>
          <cell r="V1248">
            <v>8</v>
          </cell>
          <cell r="W1248">
            <v>8</v>
          </cell>
          <cell r="X1248">
            <v>8</v>
          </cell>
          <cell r="Y1248">
            <v>8</v>
          </cell>
          <cell r="Z1248">
            <v>8</v>
          </cell>
          <cell r="AA1248">
            <v>8</v>
          </cell>
          <cell r="AB1248">
            <v>8</v>
          </cell>
          <cell r="AC1248">
            <v>8</v>
          </cell>
          <cell r="AD1248">
            <v>8</v>
          </cell>
          <cell r="AE1248" t="str">
            <v>OFF</v>
          </cell>
          <cell r="AF1248" t="str">
            <v>OFF</v>
          </cell>
          <cell r="AG1248" t="str">
            <v>OFF</v>
          </cell>
          <cell r="AH1248">
            <v>8</v>
          </cell>
          <cell r="AI1248">
            <v>8</v>
          </cell>
          <cell r="AJ1248">
            <v>8</v>
          </cell>
          <cell r="AK1248">
            <v>23</v>
          </cell>
          <cell r="AL1248">
            <v>0</v>
          </cell>
          <cell r="AM1248">
            <v>7</v>
          </cell>
          <cell r="AN1248">
            <v>0</v>
          </cell>
          <cell r="AO1248">
            <v>0</v>
          </cell>
          <cell r="AP1248">
            <v>0</v>
          </cell>
          <cell r="AQ1248">
            <v>0</v>
          </cell>
          <cell r="AR1248">
            <v>0</v>
          </cell>
          <cell r="AS1248">
            <v>0</v>
          </cell>
          <cell r="AT1248">
            <v>0</v>
          </cell>
          <cell r="AU1248">
            <v>23</v>
          </cell>
          <cell r="AV1248" t="e">
            <v>#REF!</v>
          </cell>
          <cell r="AW1248">
            <v>0</v>
          </cell>
          <cell r="BZ1248">
            <v>23</v>
          </cell>
          <cell r="CA1248">
            <v>0</v>
          </cell>
          <cell r="CE1248">
            <v>0</v>
          </cell>
          <cell r="CF1248">
            <v>23</v>
          </cell>
          <cell r="CG1248" t="b">
            <v>1</v>
          </cell>
          <cell r="CH1248">
            <v>23</v>
          </cell>
          <cell r="CI1248">
            <v>0</v>
          </cell>
          <cell r="CJ1248">
            <v>0</v>
          </cell>
          <cell r="CK1248" t="str">
            <v>HTQ HỒ CHÍ MINH</v>
          </cell>
          <cell r="CM1248">
            <v>23</v>
          </cell>
          <cell r="CN1248">
            <v>0</v>
          </cell>
          <cell r="CO1248">
            <v>0</v>
          </cell>
          <cell r="CP1248">
            <v>0</v>
          </cell>
        </row>
        <row r="1249">
          <cell r="F1249" t="str">
            <v>OT</v>
          </cell>
          <cell r="AT1249">
            <v>0</v>
          </cell>
          <cell r="AV1249" t="e">
            <v>#REF!</v>
          </cell>
          <cell r="AW1249">
            <v>0</v>
          </cell>
          <cell r="CK1249" t="e">
            <v>#N/A</v>
          </cell>
        </row>
        <row r="1250">
          <cell r="B1250" t="str">
            <v>EQQ102877</v>
          </cell>
          <cell r="C1250" t="str">
            <v>LÊ NGỌC TỐ NGUYÊN</v>
          </cell>
          <cell r="D1250" t="str">
            <v>Partime</v>
          </cell>
          <cell r="E1250" t="str">
            <v>NHÂN VIÊN THU NGÂN</v>
          </cell>
          <cell r="F1250" t="str">
            <v>Giờ LV</v>
          </cell>
          <cell r="G1250">
            <v>8</v>
          </cell>
          <cell r="H1250" t="str">
            <v>off</v>
          </cell>
          <cell r="I1250">
            <v>8</v>
          </cell>
          <cell r="J1250">
            <v>8</v>
          </cell>
          <cell r="K1250">
            <v>8</v>
          </cell>
          <cell r="L1250" t="str">
            <v>off</v>
          </cell>
          <cell r="M1250">
            <v>8</v>
          </cell>
          <cell r="N1250">
            <v>8</v>
          </cell>
          <cell r="O1250">
            <v>8</v>
          </cell>
          <cell r="P1250">
            <v>8</v>
          </cell>
          <cell r="Q1250">
            <v>8</v>
          </cell>
          <cell r="R1250">
            <v>8</v>
          </cell>
          <cell r="S1250">
            <v>8</v>
          </cell>
          <cell r="T1250">
            <v>8</v>
          </cell>
          <cell r="U1250" t="str">
            <v>off</v>
          </cell>
          <cell r="V1250">
            <v>8</v>
          </cell>
          <cell r="W1250">
            <v>8</v>
          </cell>
          <cell r="X1250">
            <v>8</v>
          </cell>
          <cell r="Y1250">
            <v>8</v>
          </cell>
          <cell r="Z1250">
            <v>8</v>
          </cell>
          <cell r="AA1250">
            <v>8</v>
          </cell>
          <cell r="AB1250" t="str">
            <v>off</v>
          </cell>
          <cell r="AC1250">
            <v>8</v>
          </cell>
          <cell r="AD1250">
            <v>8</v>
          </cell>
          <cell r="AE1250">
            <v>8</v>
          </cell>
          <cell r="AF1250">
            <v>8</v>
          </cell>
          <cell r="AG1250">
            <v>8</v>
          </cell>
          <cell r="AH1250">
            <v>8</v>
          </cell>
          <cell r="AI1250">
            <v>8</v>
          </cell>
          <cell r="AJ1250">
            <v>8</v>
          </cell>
          <cell r="AK1250">
            <v>26</v>
          </cell>
          <cell r="AL1250">
            <v>0</v>
          </cell>
          <cell r="AM1250">
            <v>4</v>
          </cell>
          <cell r="AN1250">
            <v>0</v>
          </cell>
          <cell r="AO1250">
            <v>0</v>
          </cell>
          <cell r="AP1250">
            <v>0</v>
          </cell>
          <cell r="AQ1250">
            <v>0</v>
          </cell>
          <cell r="AR1250">
            <v>0</v>
          </cell>
          <cell r="AS1250">
            <v>0</v>
          </cell>
          <cell r="AT1250">
            <v>0</v>
          </cell>
          <cell r="AU1250">
            <v>26</v>
          </cell>
          <cell r="AV1250" t="e">
            <v>#REF!</v>
          </cell>
          <cell r="AW1250">
            <v>0</v>
          </cell>
          <cell r="BZ1250">
            <v>0</v>
          </cell>
          <cell r="CA1250">
            <v>0</v>
          </cell>
          <cell r="CE1250">
            <v>0</v>
          </cell>
          <cell r="CF1250">
            <v>26</v>
          </cell>
          <cell r="CG1250" t="b">
            <v>1</v>
          </cell>
          <cell r="CH1250">
            <v>0</v>
          </cell>
          <cell r="CI1250">
            <v>208</v>
          </cell>
          <cell r="CJ1250">
            <v>0</v>
          </cell>
          <cell r="CK1250" t="str">
            <v>HTQ HỒ CHÍ MINH</v>
          </cell>
          <cell r="CM1250">
            <v>0</v>
          </cell>
          <cell r="CN1250">
            <v>0</v>
          </cell>
          <cell r="CO1250">
            <v>208</v>
          </cell>
          <cell r="CP1250">
            <v>0</v>
          </cell>
        </row>
        <row r="1251">
          <cell r="F1251" t="str">
            <v>OT</v>
          </cell>
          <cell r="AT1251">
            <v>0</v>
          </cell>
          <cell r="AV1251" t="e">
            <v>#REF!</v>
          </cell>
          <cell r="AW1251">
            <v>0</v>
          </cell>
          <cell r="CK1251" t="e">
            <v>#N/A</v>
          </cell>
        </row>
        <row r="1252">
          <cell r="B1252" t="str">
            <v>EQQ102887</v>
          </cell>
          <cell r="C1252" t="str">
            <v>LÊ HỒNG DIỄM THI</v>
          </cell>
          <cell r="D1252" t="str">
            <v>Partime</v>
          </cell>
          <cell r="E1252" t="str">
            <v>NHÂN VIÊN PHỤC VỤ</v>
          </cell>
          <cell r="F1252" t="str">
            <v>Giờ LV</v>
          </cell>
          <cell r="G1252">
            <v>8</v>
          </cell>
          <cell r="H1252">
            <v>8</v>
          </cell>
          <cell r="I1252">
            <v>8</v>
          </cell>
          <cell r="J1252">
            <v>8</v>
          </cell>
          <cell r="K1252">
            <v>8</v>
          </cell>
          <cell r="L1252">
            <v>8</v>
          </cell>
          <cell r="M1252" t="str">
            <v>off</v>
          </cell>
          <cell r="N1252">
            <v>8</v>
          </cell>
          <cell r="O1252">
            <v>8</v>
          </cell>
          <cell r="P1252">
            <v>8</v>
          </cell>
          <cell r="Q1252">
            <v>8</v>
          </cell>
          <cell r="R1252">
            <v>8</v>
          </cell>
          <cell r="S1252">
            <v>8</v>
          </cell>
          <cell r="T1252" t="str">
            <v>off</v>
          </cell>
          <cell r="U1252">
            <v>8</v>
          </cell>
          <cell r="V1252" t="str">
            <v>off</v>
          </cell>
          <cell r="W1252">
            <v>8</v>
          </cell>
          <cell r="X1252">
            <v>8</v>
          </cell>
          <cell r="Y1252">
            <v>8</v>
          </cell>
          <cell r="Z1252">
            <v>8</v>
          </cell>
          <cell r="AA1252">
            <v>8</v>
          </cell>
          <cell r="AB1252">
            <v>8</v>
          </cell>
          <cell r="AC1252">
            <v>8</v>
          </cell>
          <cell r="AD1252">
            <v>8</v>
          </cell>
          <cell r="AE1252">
            <v>8</v>
          </cell>
          <cell r="AF1252">
            <v>8</v>
          </cell>
          <cell r="AG1252" t="str">
            <v>off</v>
          </cell>
          <cell r="AH1252">
            <v>8</v>
          </cell>
          <cell r="AI1252">
            <v>8</v>
          </cell>
          <cell r="AJ1252">
            <v>8</v>
          </cell>
          <cell r="AK1252">
            <v>26</v>
          </cell>
          <cell r="AL1252">
            <v>0</v>
          </cell>
          <cell r="AM1252">
            <v>4</v>
          </cell>
          <cell r="AN1252">
            <v>0</v>
          </cell>
          <cell r="AO1252">
            <v>0</v>
          </cell>
          <cell r="AP1252">
            <v>0</v>
          </cell>
          <cell r="AQ1252">
            <v>0</v>
          </cell>
          <cell r="AR1252">
            <v>0</v>
          </cell>
          <cell r="AS1252">
            <v>0</v>
          </cell>
          <cell r="AT1252">
            <v>0</v>
          </cell>
          <cell r="AU1252">
            <v>26</v>
          </cell>
          <cell r="AV1252" t="e">
            <v>#REF!</v>
          </cell>
          <cell r="AW1252">
            <v>0</v>
          </cell>
          <cell r="BZ1252">
            <v>0</v>
          </cell>
          <cell r="CA1252">
            <v>0</v>
          </cell>
          <cell r="CE1252">
            <v>0</v>
          </cell>
          <cell r="CF1252">
            <v>26</v>
          </cell>
          <cell r="CG1252" t="b">
            <v>1</v>
          </cell>
          <cell r="CH1252">
            <v>0</v>
          </cell>
          <cell r="CI1252">
            <v>208</v>
          </cell>
          <cell r="CJ1252">
            <v>0</v>
          </cell>
          <cell r="CK1252" t="str">
            <v>HTQ HỒ CHÍ MINH</v>
          </cell>
          <cell r="CM1252">
            <v>0</v>
          </cell>
          <cell r="CN1252">
            <v>0</v>
          </cell>
          <cell r="CO1252">
            <v>208</v>
          </cell>
          <cell r="CP1252">
            <v>0</v>
          </cell>
        </row>
        <row r="1253">
          <cell r="F1253" t="str">
            <v>OT</v>
          </cell>
          <cell r="AT1253">
            <v>0</v>
          </cell>
          <cell r="AV1253" t="e">
            <v>#REF!</v>
          </cell>
          <cell r="AW1253">
            <v>0</v>
          </cell>
          <cell r="CK1253" t="e">
            <v>#N/A</v>
          </cell>
        </row>
        <row r="1254">
          <cell r="B1254" t="str">
            <v>EQQ102888</v>
          </cell>
          <cell r="C1254" t="str">
            <v>VŨ THỊ THÙY TIÊN</v>
          </cell>
          <cell r="D1254" t="str">
            <v>Partime</v>
          </cell>
          <cell r="E1254" t="str">
            <v>NHÂN VIÊN PHỤC VỤ</v>
          </cell>
          <cell r="F1254" t="str">
            <v>Giờ LV</v>
          </cell>
          <cell r="G1254">
            <v>8</v>
          </cell>
          <cell r="H1254">
            <v>8</v>
          </cell>
          <cell r="I1254">
            <v>8</v>
          </cell>
          <cell r="J1254">
            <v>8</v>
          </cell>
          <cell r="K1254">
            <v>8</v>
          </cell>
          <cell r="L1254" t="str">
            <v>off</v>
          </cell>
          <cell r="M1254">
            <v>8</v>
          </cell>
          <cell r="N1254">
            <v>8</v>
          </cell>
          <cell r="O1254">
            <v>8</v>
          </cell>
          <cell r="P1254">
            <v>8</v>
          </cell>
          <cell r="Q1254">
            <v>8</v>
          </cell>
          <cell r="R1254">
            <v>8</v>
          </cell>
          <cell r="S1254">
            <v>8</v>
          </cell>
          <cell r="T1254">
            <v>8</v>
          </cell>
          <cell r="U1254">
            <v>8</v>
          </cell>
          <cell r="V1254">
            <v>8</v>
          </cell>
          <cell r="W1254">
            <v>8</v>
          </cell>
          <cell r="X1254">
            <v>8</v>
          </cell>
          <cell r="Y1254">
            <v>8</v>
          </cell>
          <cell r="Z1254" t="str">
            <v>off</v>
          </cell>
          <cell r="AA1254" t="str">
            <v>off</v>
          </cell>
          <cell r="AB1254">
            <v>8</v>
          </cell>
          <cell r="AC1254">
            <v>8</v>
          </cell>
          <cell r="AD1254">
            <v>8</v>
          </cell>
          <cell r="AE1254">
            <v>8</v>
          </cell>
          <cell r="AF1254">
            <v>8</v>
          </cell>
          <cell r="AG1254">
            <v>8</v>
          </cell>
          <cell r="AH1254">
            <v>8</v>
          </cell>
          <cell r="AI1254">
            <v>8</v>
          </cell>
          <cell r="AJ1254" t="str">
            <v>off</v>
          </cell>
          <cell r="AK1254">
            <v>26</v>
          </cell>
          <cell r="AL1254">
            <v>0</v>
          </cell>
          <cell r="AM1254">
            <v>4</v>
          </cell>
          <cell r="AN1254">
            <v>0</v>
          </cell>
          <cell r="AO1254">
            <v>0</v>
          </cell>
          <cell r="AP1254">
            <v>0</v>
          </cell>
          <cell r="AQ1254">
            <v>0</v>
          </cell>
          <cell r="AR1254">
            <v>0</v>
          </cell>
          <cell r="AS1254">
            <v>0</v>
          </cell>
          <cell r="AT1254">
            <v>0</v>
          </cell>
          <cell r="AU1254">
            <v>26</v>
          </cell>
          <cell r="AV1254" t="e">
            <v>#REF!</v>
          </cell>
          <cell r="AW1254">
            <v>0</v>
          </cell>
          <cell r="BZ1254">
            <v>0</v>
          </cell>
          <cell r="CA1254">
            <v>0</v>
          </cell>
          <cell r="CE1254">
            <v>0</v>
          </cell>
          <cell r="CF1254">
            <v>26</v>
          </cell>
          <cell r="CG1254" t="b">
            <v>1</v>
          </cell>
          <cell r="CH1254">
            <v>0</v>
          </cell>
          <cell r="CI1254">
            <v>208</v>
          </cell>
          <cell r="CJ1254">
            <v>0</v>
          </cell>
          <cell r="CK1254" t="str">
            <v>HTQ HỒ CHÍ MINH</v>
          </cell>
          <cell r="CM1254">
            <v>0</v>
          </cell>
          <cell r="CN1254">
            <v>0</v>
          </cell>
          <cell r="CO1254">
            <v>208</v>
          </cell>
          <cell r="CP1254">
            <v>0</v>
          </cell>
        </row>
        <row r="1255">
          <cell r="F1255" t="str">
            <v>OT</v>
          </cell>
          <cell r="AT1255">
            <v>0</v>
          </cell>
          <cell r="AV1255" t="e">
            <v>#REF!</v>
          </cell>
          <cell r="AW1255">
            <v>0</v>
          </cell>
          <cell r="CK1255" t="e">
            <v>#N/A</v>
          </cell>
        </row>
        <row r="1256">
          <cell r="C1256" t="str">
            <v>349 HAI BÀ  TRƯNG</v>
          </cell>
          <cell r="F1256" t="str">
            <v>Giờ LV</v>
          </cell>
          <cell r="AK1256">
            <v>0</v>
          </cell>
          <cell r="AL1256">
            <v>0</v>
          </cell>
          <cell r="AM1256">
            <v>0</v>
          </cell>
          <cell r="AN1256">
            <v>0</v>
          </cell>
          <cell r="AO1256">
            <v>0</v>
          </cell>
          <cell r="AP1256">
            <v>0</v>
          </cell>
          <cell r="AQ1256">
            <v>0</v>
          </cell>
          <cell r="AR1256">
            <v>0</v>
          </cell>
          <cell r="AS1256">
            <v>0</v>
          </cell>
          <cell r="AT1256">
            <v>0</v>
          </cell>
          <cell r="AU1256">
            <v>0</v>
          </cell>
          <cell r="AV1256" t="e">
            <v>#REF!</v>
          </cell>
          <cell r="AW1256">
            <v>0</v>
          </cell>
          <cell r="BZ1256">
            <v>0</v>
          </cell>
          <cell r="CA1256">
            <v>0</v>
          </cell>
          <cell r="CE1256">
            <v>0</v>
          </cell>
          <cell r="CF1256">
            <v>0</v>
          </cell>
          <cell r="CG1256" t="b">
            <v>1</v>
          </cell>
          <cell r="CH1256">
            <v>0</v>
          </cell>
          <cell r="CI1256">
            <v>0</v>
          </cell>
          <cell r="CJ1256">
            <v>0</v>
          </cell>
          <cell r="CK1256" t="e">
            <v>#N/A</v>
          </cell>
        </row>
        <row r="1257">
          <cell r="F1257" t="str">
            <v>OT</v>
          </cell>
          <cell r="AT1257">
            <v>0</v>
          </cell>
          <cell r="AV1257" t="e">
            <v>#REF!</v>
          </cell>
          <cell r="AW1257">
            <v>0</v>
          </cell>
          <cell r="CK1257" t="e">
            <v>#N/A</v>
          </cell>
        </row>
        <row r="1258">
          <cell r="B1258" t="str">
            <v>EQQ100158</v>
          </cell>
          <cell r="C1258" t="str">
            <v>PHẠM CÔNG THẮNG</v>
          </cell>
          <cell r="D1258" t="str">
            <v>Fulltime</v>
          </cell>
          <cell r="E1258" t="str">
            <v>QUẢN LÝ QUÁN</v>
          </cell>
          <cell r="F1258" t="str">
            <v>Giờ LV</v>
          </cell>
          <cell r="G1258">
            <v>8</v>
          </cell>
          <cell r="H1258">
            <v>8</v>
          </cell>
          <cell r="I1258">
            <v>8</v>
          </cell>
          <cell r="J1258">
            <v>8</v>
          </cell>
          <cell r="K1258" t="str">
            <v>OFF</v>
          </cell>
          <cell r="L1258">
            <v>8</v>
          </cell>
          <cell r="M1258">
            <v>8</v>
          </cell>
          <cell r="N1258">
            <v>8</v>
          </cell>
          <cell r="O1258">
            <v>8</v>
          </cell>
          <cell r="P1258">
            <v>8</v>
          </cell>
          <cell r="Q1258">
            <v>8</v>
          </cell>
          <cell r="R1258" t="str">
            <v>OFF</v>
          </cell>
          <cell r="S1258">
            <v>8</v>
          </cell>
          <cell r="T1258">
            <v>8</v>
          </cell>
          <cell r="U1258">
            <v>8</v>
          </cell>
          <cell r="V1258">
            <v>8</v>
          </cell>
          <cell r="W1258">
            <v>8</v>
          </cell>
          <cell r="X1258">
            <v>8</v>
          </cell>
          <cell r="Y1258" t="str">
            <v>OFF</v>
          </cell>
          <cell r="Z1258">
            <v>8</v>
          </cell>
          <cell r="AA1258">
            <v>8</v>
          </cell>
          <cell r="AB1258">
            <v>8</v>
          </cell>
          <cell r="AC1258">
            <v>8</v>
          </cell>
          <cell r="AD1258">
            <v>8</v>
          </cell>
          <cell r="AE1258">
            <v>8</v>
          </cell>
          <cell r="AF1258" t="str">
            <v>OFF</v>
          </cell>
          <cell r="AG1258">
            <v>8</v>
          </cell>
          <cell r="AH1258">
            <v>8</v>
          </cell>
          <cell r="AI1258">
            <v>8</v>
          </cell>
          <cell r="AJ1258">
            <v>8</v>
          </cell>
          <cell r="AK1258">
            <v>26</v>
          </cell>
          <cell r="AL1258">
            <v>0</v>
          </cell>
          <cell r="AM1258">
            <v>4</v>
          </cell>
          <cell r="AN1258">
            <v>0</v>
          </cell>
          <cell r="AO1258">
            <v>0</v>
          </cell>
          <cell r="AP1258">
            <v>0</v>
          </cell>
          <cell r="AQ1258">
            <v>0</v>
          </cell>
          <cell r="AR1258">
            <v>0</v>
          </cell>
          <cell r="AS1258">
            <v>0</v>
          </cell>
          <cell r="AT1258">
            <v>0</v>
          </cell>
          <cell r="AU1258">
            <v>26</v>
          </cell>
          <cell r="AV1258" t="e">
            <v>#REF!</v>
          </cell>
          <cell r="AW1258">
            <v>0</v>
          </cell>
          <cell r="BZ1258">
            <v>26</v>
          </cell>
          <cell r="CA1258">
            <v>0</v>
          </cell>
          <cell r="CE1258">
            <v>0</v>
          </cell>
          <cell r="CF1258">
            <v>26</v>
          </cell>
          <cell r="CG1258" t="b">
            <v>1</v>
          </cell>
          <cell r="CH1258">
            <v>26</v>
          </cell>
          <cell r="CI1258">
            <v>0</v>
          </cell>
          <cell r="CJ1258">
            <v>0</v>
          </cell>
          <cell r="CK1258" t="str">
            <v>HTQ HỒ CHÍ MINH</v>
          </cell>
          <cell r="CM1258">
            <v>26</v>
          </cell>
          <cell r="CN1258">
            <v>0</v>
          </cell>
          <cell r="CO1258">
            <v>0</v>
          </cell>
          <cell r="CP1258">
            <v>0</v>
          </cell>
        </row>
        <row r="1259">
          <cell r="F1259" t="str">
            <v>OT</v>
          </cell>
          <cell r="AT1259">
            <v>0</v>
          </cell>
          <cell r="AV1259" t="e">
            <v>#REF!</v>
          </cell>
          <cell r="AW1259">
            <v>0</v>
          </cell>
          <cell r="CK1259" t="e">
            <v>#N/A</v>
          </cell>
        </row>
        <row r="1260">
          <cell r="B1260" t="str">
            <v>EQQ100168</v>
          </cell>
          <cell r="C1260" t="str">
            <v>NGUYỄN THỊ MỸ HẰNG</v>
          </cell>
          <cell r="D1260" t="str">
            <v>Fulltime</v>
          </cell>
          <cell r="E1260" t="str">
            <v>QUẢN LÝ QUÁN</v>
          </cell>
          <cell r="F1260" t="str">
            <v>Giờ LV</v>
          </cell>
          <cell r="G1260">
            <v>8</v>
          </cell>
          <cell r="H1260">
            <v>8</v>
          </cell>
          <cell r="I1260">
            <v>8</v>
          </cell>
          <cell r="J1260">
            <v>8</v>
          </cell>
          <cell r="K1260" t="str">
            <v>OFF</v>
          </cell>
          <cell r="L1260">
            <v>8</v>
          </cell>
          <cell r="M1260">
            <v>8</v>
          </cell>
          <cell r="N1260">
            <v>8</v>
          </cell>
          <cell r="O1260">
            <v>8</v>
          </cell>
          <cell r="P1260">
            <v>8</v>
          </cell>
          <cell r="Q1260">
            <v>8</v>
          </cell>
          <cell r="R1260" t="str">
            <v>OFF</v>
          </cell>
          <cell r="S1260">
            <v>8</v>
          </cell>
          <cell r="T1260">
            <v>8</v>
          </cell>
          <cell r="U1260">
            <v>8</v>
          </cell>
          <cell r="V1260">
            <v>8</v>
          </cell>
          <cell r="W1260">
            <v>8</v>
          </cell>
          <cell r="X1260">
            <v>8</v>
          </cell>
          <cell r="Y1260" t="str">
            <v>OFF</v>
          </cell>
          <cell r="Z1260">
            <v>8</v>
          </cell>
          <cell r="AA1260">
            <v>8</v>
          </cell>
          <cell r="AB1260">
            <v>8</v>
          </cell>
          <cell r="AC1260">
            <v>8</v>
          </cell>
          <cell r="AD1260">
            <v>8</v>
          </cell>
          <cell r="AE1260">
            <v>8</v>
          </cell>
          <cell r="AF1260" t="str">
            <v>OFF</v>
          </cell>
          <cell r="AG1260">
            <v>8</v>
          </cell>
          <cell r="AH1260">
            <v>8</v>
          </cell>
          <cell r="AI1260">
            <v>8</v>
          </cell>
          <cell r="AJ1260">
            <v>8</v>
          </cell>
          <cell r="AK1260">
            <v>26</v>
          </cell>
          <cell r="AL1260">
            <v>0</v>
          </cell>
          <cell r="AM1260">
            <v>4</v>
          </cell>
          <cell r="AN1260">
            <v>0</v>
          </cell>
          <cell r="AO1260">
            <v>0</v>
          </cell>
          <cell r="AP1260">
            <v>0</v>
          </cell>
          <cell r="AQ1260">
            <v>0</v>
          </cell>
          <cell r="AR1260">
            <v>0</v>
          </cell>
          <cell r="AS1260">
            <v>0</v>
          </cell>
          <cell r="AT1260">
            <v>0</v>
          </cell>
          <cell r="AU1260">
            <v>26</v>
          </cell>
          <cell r="AV1260" t="e">
            <v>#REF!</v>
          </cell>
          <cell r="AW1260">
            <v>0</v>
          </cell>
          <cell r="BZ1260">
            <v>26</v>
          </cell>
          <cell r="CA1260">
            <v>0</v>
          </cell>
          <cell r="CE1260">
            <v>0</v>
          </cell>
          <cell r="CF1260">
            <v>26</v>
          </cell>
          <cell r="CG1260" t="b">
            <v>1</v>
          </cell>
          <cell r="CH1260">
            <v>26</v>
          </cell>
          <cell r="CI1260">
            <v>0</v>
          </cell>
          <cell r="CJ1260">
            <v>0</v>
          </cell>
          <cell r="CK1260" t="str">
            <v>HTQ HỒ CHÍ MINH</v>
          </cell>
          <cell r="CM1260">
            <v>26</v>
          </cell>
          <cell r="CN1260">
            <v>0</v>
          </cell>
          <cell r="CO1260">
            <v>0</v>
          </cell>
          <cell r="CP1260">
            <v>0</v>
          </cell>
        </row>
        <row r="1261">
          <cell r="F1261" t="str">
            <v>OT</v>
          </cell>
          <cell r="AT1261">
            <v>0</v>
          </cell>
          <cell r="AV1261" t="e">
            <v>#REF!</v>
          </cell>
          <cell r="AW1261">
            <v>0</v>
          </cell>
          <cell r="CK1261" t="e">
            <v>#N/A</v>
          </cell>
        </row>
        <row r="1262">
          <cell r="B1262" t="str">
            <v>EQQ100172</v>
          </cell>
          <cell r="C1262" t="str">
            <v>PHẠM KIM NHUNG</v>
          </cell>
          <cell r="D1262" t="str">
            <v>Fulltime</v>
          </cell>
          <cell r="E1262" t="str">
            <v>NHÂN VIÊN BÁN HÀNG</v>
          </cell>
          <cell r="F1262" t="str">
            <v>Giờ LV</v>
          </cell>
          <cell r="G1262">
            <v>8</v>
          </cell>
          <cell r="H1262">
            <v>8</v>
          </cell>
          <cell r="I1262">
            <v>8</v>
          </cell>
          <cell r="J1262">
            <v>8</v>
          </cell>
          <cell r="K1262">
            <v>8</v>
          </cell>
          <cell r="L1262">
            <v>8</v>
          </cell>
          <cell r="M1262">
            <v>8</v>
          </cell>
          <cell r="N1262">
            <v>8</v>
          </cell>
          <cell r="O1262">
            <v>8</v>
          </cell>
          <cell r="P1262">
            <v>8</v>
          </cell>
          <cell r="Q1262">
            <v>8</v>
          </cell>
          <cell r="R1262">
            <v>8</v>
          </cell>
          <cell r="S1262" t="str">
            <v>OFF</v>
          </cell>
          <cell r="T1262" t="str">
            <v>OFF</v>
          </cell>
          <cell r="U1262" t="str">
            <v>OFF</v>
          </cell>
          <cell r="V1262" t="str">
            <v>OFF</v>
          </cell>
          <cell r="W1262">
            <v>8</v>
          </cell>
          <cell r="X1262">
            <v>8</v>
          </cell>
          <cell r="Y1262">
            <v>8</v>
          </cell>
          <cell r="Z1262">
            <v>8</v>
          </cell>
          <cell r="AA1262">
            <v>8</v>
          </cell>
          <cell r="AB1262">
            <v>8</v>
          </cell>
          <cell r="AC1262">
            <v>8</v>
          </cell>
          <cell r="AD1262">
            <v>8</v>
          </cell>
          <cell r="AE1262">
            <v>8</v>
          </cell>
          <cell r="AF1262">
            <v>8</v>
          </cell>
          <cell r="AG1262">
            <v>8</v>
          </cell>
          <cell r="AH1262">
            <v>8</v>
          </cell>
          <cell r="AI1262">
            <v>8</v>
          </cell>
          <cell r="AJ1262">
            <v>8</v>
          </cell>
          <cell r="AK1262">
            <v>26</v>
          </cell>
          <cell r="AL1262">
            <v>0</v>
          </cell>
          <cell r="AM1262">
            <v>4</v>
          </cell>
          <cell r="AN1262">
            <v>0</v>
          </cell>
          <cell r="AO1262">
            <v>0</v>
          </cell>
          <cell r="AP1262">
            <v>0</v>
          </cell>
          <cell r="AQ1262">
            <v>0</v>
          </cell>
          <cell r="AR1262">
            <v>0</v>
          </cell>
          <cell r="AS1262">
            <v>0</v>
          </cell>
          <cell r="AT1262">
            <v>0</v>
          </cell>
          <cell r="AU1262">
            <v>26</v>
          </cell>
          <cell r="AV1262" t="e">
            <v>#REF!</v>
          </cell>
          <cell r="AW1262">
            <v>0</v>
          </cell>
          <cell r="BZ1262">
            <v>26</v>
          </cell>
          <cell r="CA1262">
            <v>0</v>
          </cell>
          <cell r="CE1262">
            <v>0</v>
          </cell>
          <cell r="CF1262">
            <v>26</v>
          </cell>
          <cell r="CG1262" t="b">
            <v>1</v>
          </cell>
          <cell r="CH1262">
            <v>26</v>
          </cell>
          <cell r="CI1262">
            <v>0</v>
          </cell>
          <cell r="CJ1262">
            <v>0</v>
          </cell>
          <cell r="CK1262" t="str">
            <v>HTQ HỒ CHÍ MINH</v>
          </cell>
          <cell r="CM1262">
            <v>26</v>
          </cell>
          <cell r="CN1262">
            <v>0</v>
          </cell>
          <cell r="CO1262">
            <v>0</v>
          </cell>
          <cell r="CP1262">
            <v>0</v>
          </cell>
        </row>
        <row r="1263">
          <cell r="F1263" t="str">
            <v>OT</v>
          </cell>
          <cell r="AT1263">
            <v>0</v>
          </cell>
          <cell r="AV1263" t="e">
            <v>#REF!</v>
          </cell>
          <cell r="AW1263">
            <v>0</v>
          </cell>
          <cell r="CK1263" t="e">
            <v>#N/A</v>
          </cell>
        </row>
        <row r="1264">
          <cell r="B1264" t="str">
            <v>EQQ100174</v>
          </cell>
          <cell r="C1264" t="str">
            <v>NGUYỄN XUÂN CƯỜNG</v>
          </cell>
          <cell r="D1264" t="str">
            <v>Fulltime</v>
          </cell>
          <cell r="E1264" t="str">
            <v>NHÂN VIÊN BÁN HÀNG</v>
          </cell>
          <cell r="F1264" t="str">
            <v>Giờ LV</v>
          </cell>
          <cell r="G1264">
            <v>8</v>
          </cell>
          <cell r="H1264">
            <v>8</v>
          </cell>
          <cell r="I1264">
            <v>8</v>
          </cell>
          <cell r="J1264">
            <v>8</v>
          </cell>
          <cell r="K1264" t="str">
            <v>OFF</v>
          </cell>
          <cell r="L1264">
            <v>8</v>
          </cell>
          <cell r="M1264">
            <v>8</v>
          </cell>
          <cell r="N1264" t="str">
            <v>OFF</v>
          </cell>
          <cell r="O1264">
            <v>8</v>
          </cell>
          <cell r="P1264">
            <v>8</v>
          </cell>
          <cell r="Q1264">
            <v>8</v>
          </cell>
          <cell r="R1264">
            <v>8</v>
          </cell>
          <cell r="S1264">
            <v>8</v>
          </cell>
          <cell r="T1264">
            <v>8</v>
          </cell>
          <cell r="U1264">
            <v>8</v>
          </cell>
          <cell r="V1264">
            <v>8</v>
          </cell>
          <cell r="W1264">
            <v>8</v>
          </cell>
          <cell r="X1264">
            <v>8</v>
          </cell>
          <cell r="Y1264" t="str">
            <v>OFF</v>
          </cell>
          <cell r="Z1264">
            <v>8</v>
          </cell>
          <cell r="AA1264">
            <v>8</v>
          </cell>
          <cell r="AB1264">
            <v>8</v>
          </cell>
          <cell r="AC1264">
            <v>8</v>
          </cell>
          <cell r="AD1264">
            <v>8</v>
          </cell>
          <cell r="AE1264">
            <v>8</v>
          </cell>
          <cell r="AF1264" t="str">
            <v>OFF</v>
          </cell>
          <cell r="AG1264">
            <v>8</v>
          </cell>
          <cell r="AH1264">
            <v>8</v>
          </cell>
          <cell r="AI1264">
            <v>8</v>
          </cell>
          <cell r="AJ1264">
            <v>8</v>
          </cell>
          <cell r="AK1264">
            <v>26</v>
          </cell>
          <cell r="AL1264">
            <v>1</v>
          </cell>
          <cell r="AM1264">
            <v>4</v>
          </cell>
          <cell r="AN1264">
            <v>0</v>
          </cell>
          <cell r="AO1264">
            <v>0</v>
          </cell>
          <cell r="AP1264">
            <v>0</v>
          </cell>
          <cell r="AQ1264">
            <v>0</v>
          </cell>
          <cell r="AR1264">
            <v>0</v>
          </cell>
          <cell r="AS1264">
            <v>0</v>
          </cell>
          <cell r="AT1264">
            <v>0</v>
          </cell>
          <cell r="AU1264">
            <v>27</v>
          </cell>
          <cell r="AV1264" t="e">
            <v>#REF!</v>
          </cell>
          <cell r="AW1264">
            <v>0</v>
          </cell>
          <cell r="BZ1264">
            <v>26</v>
          </cell>
          <cell r="CA1264">
            <v>0</v>
          </cell>
          <cell r="CE1264">
            <v>0</v>
          </cell>
          <cell r="CF1264">
            <v>27</v>
          </cell>
          <cell r="CG1264" t="b">
            <v>1</v>
          </cell>
          <cell r="CH1264">
            <v>26</v>
          </cell>
          <cell r="CI1264">
            <v>0</v>
          </cell>
          <cell r="CJ1264">
            <v>8</v>
          </cell>
          <cell r="CK1264" t="str">
            <v>HTQ HỒ CHÍ MINH</v>
          </cell>
          <cell r="CM1264">
            <v>26</v>
          </cell>
          <cell r="CN1264">
            <v>0</v>
          </cell>
          <cell r="CO1264">
            <v>0</v>
          </cell>
          <cell r="CP1264">
            <v>0</v>
          </cell>
        </row>
        <row r="1265">
          <cell r="F1265" t="str">
            <v>OT</v>
          </cell>
          <cell r="T1265">
            <v>8</v>
          </cell>
          <cell r="AT1265">
            <v>0</v>
          </cell>
          <cell r="AV1265" t="e">
            <v>#REF!</v>
          </cell>
          <cell r="AW1265">
            <v>0</v>
          </cell>
          <cell r="CK1265" t="e">
            <v>#N/A</v>
          </cell>
        </row>
        <row r="1266">
          <cell r="B1266" t="str">
            <v>EQQ100175</v>
          </cell>
          <cell r="C1266" t="str">
            <v>TRẦN THỊ CHÍNH</v>
          </cell>
          <cell r="D1266" t="str">
            <v>Fulltime</v>
          </cell>
          <cell r="E1266" t="str">
            <v>NHÂN VIÊN BÁN HÀNG</v>
          </cell>
          <cell r="F1266" t="str">
            <v>Giờ LV</v>
          </cell>
          <cell r="G1266">
            <v>8</v>
          </cell>
          <cell r="H1266" t="str">
            <v>OFF</v>
          </cell>
          <cell r="I1266">
            <v>8</v>
          </cell>
          <cell r="J1266">
            <v>8</v>
          </cell>
          <cell r="K1266">
            <v>8</v>
          </cell>
          <cell r="L1266">
            <v>8</v>
          </cell>
          <cell r="M1266">
            <v>8</v>
          </cell>
          <cell r="N1266">
            <v>8</v>
          </cell>
          <cell r="O1266">
            <v>8</v>
          </cell>
          <cell r="P1266">
            <v>8</v>
          </cell>
          <cell r="Q1266" t="str">
            <v>OFF</v>
          </cell>
          <cell r="R1266">
            <v>8</v>
          </cell>
          <cell r="S1266">
            <v>8</v>
          </cell>
          <cell r="T1266" t="str">
            <v>OFF</v>
          </cell>
          <cell r="U1266">
            <v>8</v>
          </cell>
          <cell r="V1266">
            <v>8</v>
          </cell>
          <cell r="W1266">
            <v>8</v>
          </cell>
          <cell r="X1266">
            <v>8</v>
          </cell>
          <cell r="Y1266">
            <v>8</v>
          </cell>
          <cell r="Z1266">
            <v>8</v>
          </cell>
          <cell r="AA1266">
            <v>8</v>
          </cell>
          <cell r="AB1266">
            <v>8</v>
          </cell>
          <cell r="AC1266">
            <v>8</v>
          </cell>
          <cell r="AD1266">
            <v>8</v>
          </cell>
          <cell r="AE1266">
            <v>8</v>
          </cell>
          <cell r="AF1266">
            <v>8</v>
          </cell>
          <cell r="AG1266" t="str">
            <v>OFF</v>
          </cell>
          <cell r="AH1266">
            <v>8</v>
          </cell>
          <cell r="AI1266">
            <v>8</v>
          </cell>
          <cell r="AJ1266">
            <v>8</v>
          </cell>
          <cell r="AK1266">
            <v>26</v>
          </cell>
          <cell r="AL1266">
            <v>0</v>
          </cell>
          <cell r="AM1266">
            <v>4</v>
          </cell>
          <cell r="AN1266">
            <v>0</v>
          </cell>
          <cell r="AO1266">
            <v>0</v>
          </cell>
          <cell r="AP1266">
            <v>0</v>
          </cell>
          <cell r="AQ1266">
            <v>0</v>
          </cell>
          <cell r="AR1266">
            <v>0</v>
          </cell>
          <cell r="AS1266">
            <v>0</v>
          </cell>
          <cell r="AT1266">
            <v>0</v>
          </cell>
          <cell r="AU1266">
            <v>26</v>
          </cell>
          <cell r="AV1266" t="e">
            <v>#REF!</v>
          </cell>
          <cell r="AW1266">
            <v>0</v>
          </cell>
          <cell r="BZ1266">
            <v>26</v>
          </cell>
          <cell r="CA1266">
            <v>0</v>
          </cell>
          <cell r="CE1266">
            <v>0</v>
          </cell>
          <cell r="CF1266">
            <v>26</v>
          </cell>
          <cell r="CG1266" t="b">
            <v>1</v>
          </cell>
          <cell r="CH1266">
            <v>26</v>
          </cell>
          <cell r="CI1266">
            <v>0</v>
          </cell>
          <cell r="CJ1266">
            <v>0</v>
          </cell>
          <cell r="CK1266" t="str">
            <v>HTQ HỒ CHÍ MINH</v>
          </cell>
          <cell r="CM1266">
            <v>26</v>
          </cell>
          <cell r="CN1266">
            <v>0</v>
          </cell>
          <cell r="CO1266">
            <v>0</v>
          </cell>
          <cell r="CP1266">
            <v>0</v>
          </cell>
        </row>
        <row r="1267">
          <cell r="F1267" t="str">
            <v>OT</v>
          </cell>
          <cell r="AB1267" t="str">
            <v xml:space="preserve">    </v>
          </cell>
          <cell r="AT1267">
            <v>0</v>
          </cell>
          <cell r="AV1267" t="e">
            <v>#REF!</v>
          </cell>
          <cell r="AW1267">
            <v>0</v>
          </cell>
          <cell r="CK1267" t="e">
            <v>#N/A</v>
          </cell>
        </row>
        <row r="1268">
          <cell r="B1268" t="str">
            <v>EQQ100187</v>
          </cell>
          <cell r="C1268" t="str">
            <v>TRẦN THỊ PHƯƠNG THANH</v>
          </cell>
          <cell r="D1268" t="str">
            <v>Fulltime</v>
          </cell>
          <cell r="E1268" t="str">
            <v>NHÂN VIÊN THU NGÂN</v>
          </cell>
          <cell r="F1268" t="str">
            <v>Giờ LV</v>
          </cell>
          <cell r="G1268">
            <v>8</v>
          </cell>
          <cell r="H1268">
            <v>8</v>
          </cell>
          <cell r="I1268">
            <v>8</v>
          </cell>
          <cell r="J1268">
            <v>8</v>
          </cell>
          <cell r="K1268" t="str">
            <v>OFF</v>
          </cell>
          <cell r="L1268">
            <v>8</v>
          </cell>
          <cell r="M1268" t="str">
            <v>OFF</v>
          </cell>
          <cell r="N1268" t="str">
            <v>OFF</v>
          </cell>
          <cell r="O1268">
            <v>8</v>
          </cell>
          <cell r="P1268">
            <v>8</v>
          </cell>
          <cell r="Q1268">
            <v>8</v>
          </cell>
          <cell r="R1268" t="str">
            <v>OFF</v>
          </cell>
          <cell r="S1268">
            <v>8</v>
          </cell>
          <cell r="T1268">
            <v>8</v>
          </cell>
          <cell r="U1268">
            <v>8</v>
          </cell>
          <cell r="V1268">
            <v>8</v>
          </cell>
          <cell r="W1268">
            <v>8</v>
          </cell>
          <cell r="X1268">
            <v>8</v>
          </cell>
          <cell r="Y1268" t="str">
            <v>PA</v>
          </cell>
          <cell r="Z1268">
            <v>8</v>
          </cell>
          <cell r="AA1268">
            <v>8</v>
          </cell>
          <cell r="AB1268">
            <v>8</v>
          </cell>
          <cell r="AC1268">
            <v>8</v>
          </cell>
          <cell r="AD1268">
            <v>8</v>
          </cell>
          <cell r="AE1268" t="str">
            <v>PO</v>
          </cell>
          <cell r="AF1268" t="str">
            <v>PO</v>
          </cell>
          <cell r="AG1268">
            <v>8</v>
          </cell>
          <cell r="AH1268">
            <v>8</v>
          </cell>
          <cell r="AI1268">
            <v>8</v>
          </cell>
          <cell r="AJ1268">
            <v>8</v>
          </cell>
          <cell r="AK1268">
            <v>23</v>
          </cell>
          <cell r="AL1268">
            <v>0</v>
          </cell>
          <cell r="AM1268">
            <v>4</v>
          </cell>
          <cell r="AN1268">
            <v>0</v>
          </cell>
          <cell r="AO1268">
            <v>1</v>
          </cell>
          <cell r="AP1268">
            <v>0</v>
          </cell>
          <cell r="AQ1268">
            <v>0</v>
          </cell>
          <cell r="AR1268">
            <v>0</v>
          </cell>
          <cell r="AS1268">
            <v>2</v>
          </cell>
          <cell r="AT1268">
            <v>0</v>
          </cell>
          <cell r="AU1268">
            <v>24</v>
          </cell>
          <cell r="AV1268" t="e">
            <v>#REF!</v>
          </cell>
          <cell r="AW1268">
            <v>0</v>
          </cell>
          <cell r="BZ1268">
            <v>23</v>
          </cell>
          <cell r="CA1268">
            <v>1</v>
          </cell>
          <cell r="CE1268">
            <v>0</v>
          </cell>
          <cell r="CF1268">
            <v>24</v>
          </cell>
          <cell r="CG1268" t="b">
            <v>1</v>
          </cell>
          <cell r="CH1268">
            <v>23</v>
          </cell>
          <cell r="CI1268">
            <v>0</v>
          </cell>
          <cell r="CJ1268">
            <v>0</v>
          </cell>
          <cell r="CK1268" t="str">
            <v>HTQ HỒ CHÍ MINH</v>
          </cell>
          <cell r="CM1268">
            <v>23</v>
          </cell>
          <cell r="CN1268">
            <v>1</v>
          </cell>
          <cell r="CO1268">
            <v>0</v>
          </cell>
          <cell r="CP1268">
            <v>0</v>
          </cell>
        </row>
        <row r="1269">
          <cell r="F1269" t="str">
            <v>OT</v>
          </cell>
          <cell r="AT1269">
            <v>0</v>
          </cell>
          <cell r="AV1269" t="e">
            <v>#REF!</v>
          </cell>
          <cell r="AW1269">
            <v>0</v>
          </cell>
          <cell r="CK1269" t="e">
            <v>#N/A</v>
          </cell>
        </row>
        <row r="1270">
          <cell r="B1270" t="str">
            <v>EQQ100195</v>
          </cell>
          <cell r="C1270" t="str">
            <v>PHẠM THỊ THANH LAM</v>
          </cell>
          <cell r="D1270" t="str">
            <v>Partime</v>
          </cell>
          <cell r="E1270" t="str">
            <v>NHÂN VIÊN BÁN HÀNG</v>
          </cell>
          <cell r="F1270" t="str">
            <v>Giờ LV</v>
          </cell>
          <cell r="G1270">
            <v>4</v>
          </cell>
          <cell r="H1270">
            <v>4</v>
          </cell>
          <cell r="I1270">
            <v>4</v>
          </cell>
          <cell r="J1270">
            <v>4</v>
          </cell>
          <cell r="K1270">
            <v>5</v>
          </cell>
          <cell r="L1270">
            <v>4</v>
          </cell>
          <cell r="M1270">
            <v>4</v>
          </cell>
          <cell r="N1270">
            <v>5</v>
          </cell>
          <cell r="O1270">
            <v>4</v>
          </cell>
          <cell r="P1270">
            <v>4</v>
          </cell>
          <cell r="Q1270">
            <v>4</v>
          </cell>
          <cell r="R1270">
            <v>4</v>
          </cell>
          <cell r="S1270">
            <v>4</v>
          </cell>
          <cell r="T1270">
            <v>4</v>
          </cell>
          <cell r="U1270">
            <v>4</v>
          </cell>
          <cell r="V1270" t="str">
            <v>OFF</v>
          </cell>
          <cell r="W1270" t="str">
            <v>OFF</v>
          </cell>
          <cell r="X1270" t="str">
            <v>OFF</v>
          </cell>
          <cell r="Y1270">
            <v>5</v>
          </cell>
          <cell r="Z1270">
            <v>4</v>
          </cell>
          <cell r="AA1270">
            <v>4</v>
          </cell>
          <cell r="AB1270">
            <v>4</v>
          </cell>
          <cell r="AC1270">
            <v>4</v>
          </cell>
          <cell r="AD1270">
            <v>4</v>
          </cell>
          <cell r="AE1270">
            <v>4</v>
          </cell>
          <cell r="AF1270">
            <v>5</v>
          </cell>
          <cell r="AG1270">
            <v>4</v>
          </cell>
          <cell r="AH1270">
            <v>4</v>
          </cell>
          <cell r="AI1270" t="str">
            <v>OFF</v>
          </cell>
          <cell r="AJ1270">
            <v>4</v>
          </cell>
          <cell r="AK1270">
            <v>13.5</v>
          </cell>
          <cell r="AL1270">
            <v>0</v>
          </cell>
          <cell r="AM1270">
            <v>4</v>
          </cell>
          <cell r="AN1270">
            <v>0</v>
          </cell>
          <cell r="AO1270">
            <v>0</v>
          </cell>
          <cell r="AP1270">
            <v>0</v>
          </cell>
          <cell r="AQ1270">
            <v>0</v>
          </cell>
          <cell r="AR1270">
            <v>0</v>
          </cell>
          <cell r="AS1270">
            <v>0</v>
          </cell>
          <cell r="AT1270">
            <v>0</v>
          </cell>
          <cell r="AU1270">
            <v>13.5</v>
          </cell>
          <cell r="AV1270" t="e">
            <v>#REF!</v>
          </cell>
          <cell r="AW1270">
            <v>0</v>
          </cell>
          <cell r="BZ1270">
            <v>0</v>
          </cell>
          <cell r="CA1270">
            <v>0</v>
          </cell>
          <cell r="CE1270">
            <v>0</v>
          </cell>
          <cell r="CF1270">
            <v>13.5</v>
          </cell>
          <cell r="CG1270" t="b">
            <v>1</v>
          </cell>
          <cell r="CH1270">
            <v>0</v>
          </cell>
          <cell r="CI1270">
            <v>108</v>
          </cell>
          <cell r="CJ1270">
            <v>0</v>
          </cell>
          <cell r="CK1270" t="str">
            <v>HTQ HỒ CHÍ MINH</v>
          </cell>
          <cell r="CM1270">
            <v>0</v>
          </cell>
          <cell r="CN1270">
            <v>0</v>
          </cell>
          <cell r="CO1270">
            <v>108</v>
          </cell>
          <cell r="CP1270">
            <v>0</v>
          </cell>
        </row>
        <row r="1271">
          <cell r="F1271" t="str">
            <v>OT</v>
          </cell>
          <cell r="AT1271">
            <v>0</v>
          </cell>
          <cell r="AV1271" t="e">
            <v>#REF!</v>
          </cell>
          <cell r="AW1271">
            <v>0</v>
          </cell>
          <cell r="CK1271" t="e">
            <v>#N/A</v>
          </cell>
        </row>
        <row r="1272">
          <cell r="B1272" t="str">
            <v>EQQ100272</v>
          </cell>
          <cell r="C1272" t="str">
            <v>NGUYỄN THỊ HUỲNH LỢI</v>
          </cell>
          <cell r="D1272" t="str">
            <v>Fulltime</v>
          </cell>
          <cell r="E1272" t="str">
            <v>NHÂN VIÊN PHA CHẾ</v>
          </cell>
          <cell r="F1272" t="str">
            <v>Giờ LV</v>
          </cell>
          <cell r="G1272">
            <v>8</v>
          </cell>
          <cell r="H1272">
            <v>8</v>
          </cell>
          <cell r="I1272">
            <v>8</v>
          </cell>
          <cell r="J1272" t="str">
            <v>OFF</v>
          </cell>
          <cell r="K1272">
            <v>8</v>
          </cell>
          <cell r="L1272">
            <v>8</v>
          </cell>
          <cell r="M1272">
            <v>8</v>
          </cell>
          <cell r="N1272">
            <v>8</v>
          </cell>
          <cell r="O1272">
            <v>8</v>
          </cell>
          <cell r="P1272" t="str">
            <v>OFF</v>
          </cell>
          <cell r="Q1272">
            <v>8</v>
          </cell>
          <cell r="R1272">
            <v>8</v>
          </cell>
          <cell r="S1272" t="str">
            <v>OFF</v>
          </cell>
          <cell r="T1272">
            <v>8</v>
          </cell>
          <cell r="U1272">
            <v>8</v>
          </cell>
          <cell r="V1272">
            <v>8</v>
          </cell>
          <cell r="W1272">
            <v>8</v>
          </cell>
          <cell r="X1272" t="str">
            <v>OFF</v>
          </cell>
          <cell r="Y1272">
            <v>8</v>
          </cell>
          <cell r="Z1272" t="str">
            <v>OTH8</v>
          </cell>
          <cell r="AA1272">
            <v>8</v>
          </cell>
          <cell r="AB1272">
            <v>8</v>
          </cell>
          <cell r="AC1272">
            <v>8</v>
          </cell>
          <cell r="AD1272">
            <v>8</v>
          </cell>
          <cell r="AE1272" t="str">
            <v>OTH8</v>
          </cell>
          <cell r="AF1272">
            <v>8</v>
          </cell>
          <cell r="AG1272">
            <v>8</v>
          </cell>
          <cell r="AH1272">
            <v>8</v>
          </cell>
          <cell r="AI1272">
            <v>8</v>
          </cell>
          <cell r="AJ1272">
            <v>8</v>
          </cell>
          <cell r="AK1272">
            <v>24</v>
          </cell>
          <cell r="AL1272">
            <v>0</v>
          </cell>
          <cell r="AM1272">
            <v>4</v>
          </cell>
          <cell r="AN1272">
            <v>0</v>
          </cell>
          <cell r="AO1272">
            <v>0</v>
          </cell>
          <cell r="AP1272">
            <v>0</v>
          </cell>
          <cell r="AQ1272">
            <v>0</v>
          </cell>
          <cell r="AR1272">
            <v>0</v>
          </cell>
          <cell r="AS1272">
            <v>0</v>
          </cell>
          <cell r="AT1272">
            <v>2</v>
          </cell>
          <cell r="AU1272">
            <v>26</v>
          </cell>
          <cell r="AV1272" t="e">
            <v>#REF!</v>
          </cell>
          <cell r="AW1272">
            <v>0</v>
          </cell>
          <cell r="BZ1272">
            <v>26</v>
          </cell>
          <cell r="CA1272">
            <v>0</v>
          </cell>
          <cell r="CE1272">
            <v>0</v>
          </cell>
          <cell r="CF1272">
            <v>26</v>
          </cell>
          <cell r="CG1272" t="b">
            <v>1</v>
          </cell>
          <cell r="CH1272">
            <v>24</v>
          </cell>
          <cell r="CI1272">
            <v>0</v>
          </cell>
          <cell r="CJ1272">
            <v>0</v>
          </cell>
          <cell r="CK1272" t="str">
            <v>HTQ HỒ CHÍ MINH</v>
          </cell>
          <cell r="CM1272">
            <v>26</v>
          </cell>
          <cell r="CN1272">
            <v>0</v>
          </cell>
          <cell r="CO1272">
            <v>0</v>
          </cell>
          <cell r="CP1272">
            <v>0</v>
          </cell>
        </row>
        <row r="1273">
          <cell r="F1273" t="str">
            <v>OT</v>
          </cell>
          <cell r="AT1273">
            <v>0</v>
          </cell>
          <cell r="AV1273" t="e">
            <v>#REF!</v>
          </cell>
          <cell r="AW1273">
            <v>0</v>
          </cell>
          <cell r="CK1273" t="e">
            <v>#N/A</v>
          </cell>
        </row>
        <row r="1274">
          <cell r="B1274" t="str">
            <v>EQQ100455</v>
          </cell>
          <cell r="C1274" t="str">
            <v>ĐỖ TRẦN HOÀNG VŨ</v>
          </cell>
          <cell r="D1274" t="str">
            <v>Fulltime</v>
          </cell>
          <cell r="E1274" t="str">
            <v>TRƯỞNG CA</v>
          </cell>
          <cell r="F1274" t="str">
            <v>Giờ LV</v>
          </cell>
          <cell r="G1274">
            <v>8</v>
          </cell>
          <cell r="H1274">
            <v>8</v>
          </cell>
          <cell r="I1274">
            <v>8</v>
          </cell>
          <cell r="J1274" t="str">
            <v>OFF</v>
          </cell>
          <cell r="K1274">
            <v>8</v>
          </cell>
          <cell r="L1274">
            <v>8</v>
          </cell>
          <cell r="M1274">
            <v>8</v>
          </cell>
          <cell r="N1274">
            <v>8</v>
          </cell>
          <cell r="O1274">
            <v>8</v>
          </cell>
          <cell r="P1274">
            <v>8</v>
          </cell>
          <cell r="Q1274">
            <v>8</v>
          </cell>
          <cell r="R1274">
            <v>8</v>
          </cell>
          <cell r="S1274">
            <v>8</v>
          </cell>
          <cell r="T1274" t="str">
            <v>OFF</v>
          </cell>
          <cell r="U1274">
            <v>8</v>
          </cell>
          <cell r="V1274">
            <v>8</v>
          </cell>
          <cell r="W1274">
            <v>8</v>
          </cell>
          <cell r="X1274">
            <v>8</v>
          </cell>
          <cell r="Y1274">
            <v>8</v>
          </cell>
          <cell r="Z1274">
            <v>8</v>
          </cell>
          <cell r="AA1274">
            <v>8</v>
          </cell>
          <cell r="AB1274">
            <v>8</v>
          </cell>
          <cell r="AC1274" t="str">
            <v>OFF</v>
          </cell>
          <cell r="AD1274">
            <v>8</v>
          </cell>
          <cell r="AE1274">
            <v>8</v>
          </cell>
          <cell r="AF1274">
            <v>8</v>
          </cell>
          <cell r="AG1274">
            <v>8</v>
          </cell>
          <cell r="AH1274">
            <v>8</v>
          </cell>
          <cell r="AI1274">
            <v>8</v>
          </cell>
          <cell r="AJ1274" t="str">
            <v>OFF</v>
          </cell>
          <cell r="AK1274">
            <v>26</v>
          </cell>
          <cell r="AL1274">
            <v>0</v>
          </cell>
          <cell r="AM1274">
            <v>4</v>
          </cell>
          <cell r="AN1274">
            <v>0</v>
          </cell>
          <cell r="AO1274">
            <v>0</v>
          </cell>
          <cell r="AP1274">
            <v>0</v>
          </cell>
          <cell r="AQ1274">
            <v>0</v>
          </cell>
          <cell r="AR1274">
            <v>0</v>
          </cell>
          <cell r="AS1274">
            <v>0</v>
          </cell>
          <cell r="AT1274">
            <v>0</v>
          </cell>
          <cell r="AU1274">
            <v>26</v>
          </cell>
          <cell r="AV1274" t="e">
            <v>#REF!</v>
          </cell>
          <cell r="AW1274">
            <v>0</v>
          </cell>
          <cell r="BZ1274">
            <v>26</v>
          </cell>
          <cell r="CA1274">
            <v>0</v>
          </cell>
          <cell r="CE1274">
            <v>0</v>
          </cell>
          <cell r="CF1274">
            <v>26</v>
          </cell>
          <cell r="CG1274" t="b">
            <v>1</v>
          </cell>
          <cell r="CH1274">
            <v>26</v>
          </cell>
          <cell r="CI1274">
            <v>0</v>
          </cell>
          <cell r="CJ1274">
            <v>0</v>
          </cell>
          <cell r="CK1274" t="str">
            <v>HTQ HỒ CHÍ MINH</v>
          </cell>
          <cell r="CM1274">
            <v>26</v>
          </cell>
          <cell r="CN1274">
            <v>0</v>
          </cell>
          <cell r="CO1274">
            <v>0</v>
          </cell>
          <cell r="CP1274">
            <v>0</v>
          </cell>
        </row>
        <row r="1275">
          <cell r="F1275" t="str">
            <v>OT</v>
          </cell>
          <cell r="AT1275">
            <v>0</v>
          </cell>
          <cell r="AV1275" t="e">
            <v>#REF!</v>
          </cell>
          <cell r="AW1275">
            <v>0</v>
          </cell>
          <cell r="CK1275" t="e">
            <v>#N/A</v>
          </cell>
        </row>
        <row r="1276">
          <cell r="B1276" t="str">
            <v>EQQ100798</v>
          </cell>
          <cell r="C1276" t="str">
            <v>TRẦN PHƯƠNG DUNG</v>
          </cell>
          <cell r="D1276" t="str">
            <v>Fulltime</v>
          </cell>
          <cell r="E1276" t="str">
            <v>NHÂN VIÊN PHA CHẾ</v>
          </cell>
          <cell r="F1276" t="str">
            <v>Giờ LV</v>
          </cell>
          <cell r="G1276">
            <v>8</v>
          </cell>
          <cell r="H1276" t="str">
            <v>OFF</v>
          </cell>
          <cell r="I1276">
            <v>8</v>
          </cell>
          <cell r="J1276">
            <v>8</v>
          </cell>
          <cell r="K1276">
            <v>8</v>
          </cell>
          <cell r="L1276">
            <v>8</v>
          </cell>
          <cell r="M1276">
            <v>8</v>
          </cell>
          <cell r="N1276" t="str">
            <v>OFF</v>
          </cell>
          <cell r="O1276">
            <v>8</v>
          </cell>
          <cell r="P1276">
            <v>8</v>
          </cell>
          <cell r="Q1276" t="str">
            <v>OFF</v>
          </cell>
          <cell r="R1276">
            <v>8</v>
          </cell>
          <cell r="S1276">
            <v>8</v>
          </cell>
          <cell r="T1276">
            <v>8</v>
          </cell>
          <cell r="U1276">
            <v>8</v>
          </cell>
          <cell r="V1276">
            <v>8</v>
          </cell>
          <cell r="W1276" t="str">
            <v>OFF</v>
          </cell>
          <cell r="X1276">
            <v>8</v>
          </cell>
          <cell r="Y1276">
            <v>8</v>
          </cell>
          <cell r="Z1276">
            <v>8</v>
          </cell>
          <cell r="AA1276" t="str">
            <v>PA</v>
          </cell>
          <cell r="AB1276" t="str">
            <v>PA</v>
          </cell>
          <cell r="AC1276">
            <v>8</v>
          </cell>
          <cell r="AD1276">
            <v>8</v>
          </cell>
          <cell r="AE1276">
            <v>8</v>
          </cell>
          <cell r="AF1276">
            <v>8</v>
          </cell>
          <cell r="AG1276">
            <v>8</v>
          </cell>
          <cell r="AH1276">
            <v>8</v>
          </cell>
          <cell r="AI1276">
            <v>8</v>
          </cell>
          <cell r="AJ1276">
            <v>8</v>
          </cell>
          <cell r="AK1276">
            <v>24</v>
          </cell>
          <cell r="AL1276">
            <v>0</v>
          </cell>
          <cell r="AM1276">
            <v>4</v>
          </cell>
          <cell r="AN1276">
            <v>0</v>
          </cell>
          <cell r="AO1276">
            <v>2</v>
          </cell>
          <cell r="AP1276">
            <v>0</v>
          </cell>
          <cell r="AQ1276">
            <v>0</v>
          </cell>
          <cell r="AR1276">
            <v>0</v>
          </cell>
          <cell r="AS1276">
            <v>0</v>
          </cell>
          <cell r="AT1276">
            <v>0</v>
          </cell>
          <cell r="AU1276">
            <v>26</v>
          </cell>
          <cell r="AV1276" t="e">
            <v>#REF!</v>
          </cell>
          <cell r="AW1276">
            <v>0</v>
          </cell>
          <cell r="BZ1276">
            <v>24</v>
          </cell>
          <cell r="CA1276">
            <v>2</v>
          </cell>
          <cell r="CE1276">
            <v>0</v>
          </cell>
          <cell r="CF1276">
            <v>26</v>
          </cell>
          <cell r="CG1276" t="b">
            <v>1</v>
          </cell>
          <cell r="CH1276">
            <v>24</v>
          </cell>
          <cell r="CI1276">
            <v>0</v>
          </cell>
          <cell r="CJ1276">
            <v>0</v>
          </cell>
          <cell r="CK1276" t="str">
            <v>HTQ HỒ CHÍ MINH</v>
          </cell>
          <cell r="CM1276">
            <v>24</v>
          </cell>
          <cell r="CN1276">
            <v>2</v>
          </cell>
          <cell r="CO1276">
            <v>0</v>
          </cell>
          <cell r="CP1276">
            <v>0</v>
          </cell>
        </row>
        <row r="1277">
          <cell r="F1277" t="str">
            <v>OT</v>
          </cell>
          <cell r="AT1277">
            <v>0</v>
          </cell>
          <cell r="AV1277" t="e">
            <v>#REF!</v>
          </cell>
          <cell r="AW1277">
            <v>0</v>
          </cell>
          <cell r="CK1277" t="e">
            <v>#N/A</v>
          </cell>
        </row>
        <row r="1278">
          <cell r="B1278" t="str">
            <v>EQQ100981</v>
          </cell>
          <cell r="C1278" t="str">
            <v>ĐINH THỊ NGỌC ÁNH</v>
          </cell>
          <cell r="D1278" t="str">
            <v>Fulltime</v>
          </cell>
          <cell r="E1278" t="str">
            <v>TRƯỞNG CA TẬP SỰ</v>
          </cell>
          <cell r="F1278" t="str">
            <v>Giờ LV</v>
          </cell>
          <cell r="G1278">
            <v>8</v>
          </cell>
          <cell r="H1278">
            <v>8</v>
          </cell>
          <cell r="I1278">
            <v>8</v>
          </cell>
          <cell r="J1278">
            <v>8</v>
          </cell>
          <cell r="K1278">
            <v>8</v>
          </cell>
          <cell r="L1278">
            <v>8</v>
          </cell>
          <cell r="M1278">
            <v>8</v>
          </cell>
          <cell r="N1278">
            <v>8</v>
          </cell>
          <cell r="O1278" t="str">
            <v>OFF</v>
          </cell>
          <cell r="P1278">
            <v>8</v>
          </cell>
          <cell r="Q1278">
            <v>8</v>
          </cell>
          <cell r="R1278">
            <v>8</v>
          </cell>
          <cell r="S1278">
            <v>8</v>
          </cell>
          <cell r="T1278">
            <v>8</v>
          </cell>
          <cell r="U1278" t="str">
            <v>OFF</v>
          </cell>
          <cell r="V1278">
            <v>8</v>
          </cell>
          <cell r="W1278">
            <v>8</v>
          </cell>
          <cell r="X1278">
            <v>8</v>
          </cell>
          <cell r="Y1278">
            <v>8</v>
          </cell>
          <cell r="Z1278">
            <v>8</v>
          </cell>
          <cell r="AA1278" t="str">
            <v>OFF</v>
          </cell>
          <cell r="AB1278">
            <v>8</v>
          </cell>
          <cell r="AC1278">
            <v>8</v>
          </cell>
          <cell r="AD1278">
            <v>8</v>
          </cell>
          <cell r="AE1278">
            <v>8</v>
          </cell>
          <cell r="AF1278">
            <v>8</v>
          </cell>
          <cell r="AG1278">
            <v>8</v>
          </cell>
          <cell r="AH1278" t="str">
            <v>OFF</v>
          </cell>
          <cell r="AI1278">
            <v>8</v>
          </cell>
          <cell r="AJ1278">
            <v>8</v>
          </cell>
          <cell r="AK1278">
            <v>26</v>
          </cell>
          <cell r="AL1278">
            <v>0</v>
          </cell>
          <cell r="AM1278">
            <v>4</v>
          </cell>
          <cell r="AN1278">
            <v>0</v>
          </cell>
          <cell r="AO1278">
            <v>0</v>
          </cell>
          <cell r="AP1278">
            <v>0</v>
          </cell>
          <cell r="AQ1278">
            <v>0</v>
          </cell>
          <cell r="AR1278">
            <v>0</v>
          </cell>
          <cell r="AS1278">
            <v>0</v>
          </cell>
          <cell r="AT1278">
            <v>0</v>
          </cell>
          <cell r="AU1278">
            <v>26</v>
          </cell>
          <cell r="AV1278" t="e">
            <v>#REF!</v>
          </cell>
          <cell r="AW1278">
            <v>0</v>
          </cell>
          <cell r="BZ1278">
            <v>26</v>
          </cell>
          <cell r="CA1278">
            <v>0</v>
          </cell>
          <cell r="CE1278">
            <v>0</v>
          </cell>
          <cell r="CF1278">
            <v>26</v>
          </cell>
          <cell r="CG1278" t="b">
            <v>1</v>
          </cell>
          <cell r="CH1278">
            <v>26</v>
          </cell>
          <cell r="CI1278">
            <v>0</v>
          </cell>
          <cell r="CJ1278">
            <v>0</v>
          </cell>
          <cell r="CK1278" t="str">
            <v>HTQ HỒ CHÍ MINH</v>
          </cell>
          <cell r="CM1278">
            <v>26</v>
          </cell>
          <cell r="CN1278">
            <v>0</v>
          </cell>
          <cell r="CO1278">
            <v>0</v>
          </cell>
          <cell r="CP1278">
            <v>0</v>
          </cell>
        </row>
        <row r="1279">
          <cell r="F1279" t="str">
            <v>OT</v>
          </cell>
          <cell r="AT1279">
            <v>0</v>
          </cell>
          <cell r="AV1279" t="e">
            <v>#REF!</v>
          </cell>
          <cell r="AW1279">
            <v>0</v>
          </cell>
          <cell r="CK1279" t="e">
            <v>#N/A</v>
          </cell>
        </row>
        <row r="1280">
          <cell r="B1280" t="str">
            <v>EQQ101758</v>
          </cell>
          <cell r="C1280" t="str">
            <v>TRẦN MỸ PHƯƠNG</v>
          </cell>
          <cell r="D1280" t="str">
            <v>Partime</v>
          </cell>
          <cell r="E1280" t="str">
            <v>NHÂN VIÊN PHỤC VỤ</v>
          </cell>
          <cell r="F1280" t="str">
            <v>Giờ LV</v>
          </cell>
          <cell r="G1280">
            <v>4</v>
          </cell>
          <cell r="H1280">
            <v>8</v>
          </cell>
          <cell r="I1280">
            <v>8</v>
          </cell>
          <cell r="J1280" t="str">
            <v>OFF</v>
          </cell>
          <cell r="K1280">
            <v>8</v>
          </cell>
          <cell r="L1280">
            <v>8</v>
          </cell>
          <cell r="M1280">
            <v>8</v>
          </cell>
          <cell r="N1280">
            <v>4</v>
          </cell>
          <cell r="O1280">
            <v>8</v>
          </cell>
          <cell r="P1280">
            <v>8</v>
          </cell>
          <cell r="Q1280">
            <v>8</v>
          </cell>
          <cell r="R1280">
            <v>6</v>
          </cell>
          <cell r="S1280">
            <v>8</v>
          </cell>
          <cell r="T1280">
            <v>8</v>
          </cell>
          <cell r="U1280" t="str">
            <v>OFF</v>
          </cell>
          <cell r="V1280">
            <v>8</v>
          </cell>
          <cell r="W1280">
            <v>8</v>
          </cell>
          <cell r="X1280">
            <v>8</v>
          </cell>
          <cell r="Y1280">
            <v>8</v>
          </cell>
          <cell r="Z1280">
            <v>8</v>
          </cell>
          <cell r="AA1280">
            <v>8</v>
          </cell>
          <cell r="AB1280">
            <v>6</v>
          </cell>
          <cell r="AC1280">
            <v>8</v>
          </cell>
          <cell r="AD1280">
            <v>8</v>
          </cell>
          <cell r="AE1280">
            <v>8</v>
          </cell>
          <cell r="AF1280">
            <v>8</v>
          </cell>
          <cell r="AG1280" t="str">
            <v>OFF</v>
          </cell>
          <cell r="AH1280">
            <v>8</v>
          </cell>
          <cell r="AI1280">
            <v>8</v>
          </cell>
          <cell r="AJ1280">
            <v>8</v>
          </cell>
          <cell r="AK1280">
            <v>25.5</v>
          </cell>
          <cell r="AL1280">
            <v>2</v>
          </cell>
          <cell r="AM1280">
            <v>3</v>
          </cell>
          <cell r="AN1280">
            <v>0</v>
          </cell>
          <cell r="AO1280">
            <v>0</v>
          </cell>
          <cell r="AP1280">
            <v>0</v>
          </cell>
          <cell r="AQ1280">
            <v>0</v>
          </cell>
          <cell r="AR1280">
            <v>0</v>
          </cell>
          <cell r="AS1280">
            <v>0</v>
          </cell>
          <cell r="AT1280">
            <v>0</v>
          </cell>
          <cell r="AU1280">
            <v>27.5</v>
          </cell>
          <cell r="AV1280" t="e">
            <v>#REF!</v>
          </cell>
          <cell r="AW1280">
            <v>0</v>
          </cell>
          <cell r="BZ1280">
            <v>0</v>
          </cell>
          <cell r="CA1280">
            <v>0</v>
          </cell>
          <cell r="CE1280">
            <v>0</v>
          </cell>
          <cell r="CF1280">
            <v>27.5</v>
          </cell>
          <cell r="CG1280" t="b">
            <v>1</v>
          </cell>
          <cell r="CH1280">
            <v>0</v>
          </cell>
          <cell r="CI1280">
            <v>220</v>
          </cell>
          <cell r="CJ1280">
            <v>0</v>
          </cell>
          <cell r="CK1280" t="str">
            <v>HTQ HỒ CHÍ MINH</v>
          </cell>
          <cell r="CM1280">
            <v>0</v>
          </cell>
          <cell r="CN1280">
            <v>0</v>
          </cell>
          <cell r="CO1280">
            <v>220</v>
          </cell>
          <cell r="CP1280">
            <v>0</v>
          </cell>
        </row>
        <row r="1281">
          <cell r="F1281" t="str">
            <v>OT</v>
          </cell>
          <cell r="Q1281">
            <v>8</v>
          </cell>
          <cell r="R1281">
            <v>8</v>
          </cell>
          <cell r="AT1281">
            <v>0</v>
          </cell>
          <cell r="AV1281" t="e">
            <v>#REF!</v>
          </cell>
          <cell r="AW1281">
            <v>0</v>
          </cell>
          <cell r="CK1281" t="e">
            <v>#N/A</v>
          </cell>
        </row>
        <row r="1282">
          <cell r="B1282" t="str">
            <v>EQQ101801</v>
          </cell>
          <cell r="C1282" t="str">
            <v>DƯƠNG THỊ LINH</v>
          </cell>
          <cell r="D1282" t="str">
            <v>Fulltime</v>
          </cell>
          <cell r="E1282" t="str">
            <v>NHÂN VIÊN PHỤC VỤ</v>
          </cell>
          <cell r="F1282" t="str">
            <v>Giờ LV</v>
          </cell>
          <cell r="G1282">
            <v>8</v>
          </cell>
          <cell r="H1282" t="str">
            <v>OFF</v>
          </cell>
          <cell r="I1282">
            <v>8</v>
          </cell>
          <cell r="J1282" t="str">
            <v>OFF</v>
          </cell>
          <cell r="K1282">
            <v>8</v>
          </cell>
          <cell r="L1282">
            <v>8</v>
          </cell>
          <cell r="M1282">
            <v>8</v>
          </cell>
          <cell r="N1282">
            <v>8</v>
          </cell>
          <cell r="O1282">
            <v>8</v>
          </cell>
          <cell r="P1282">
            <v>8</v>
          </cell>
          <cell r="Q1282" t="str">
            <v>OFF</v>
          </cell>
          <cell r="R1282">
            <v>8</v>
          </cell>
          <cell r="S1282">
            <v>8</v>
          </cell>
          <cell r="T1282">
            <v>8</v>
          </cell>
          <cell r="U1282">
            <v>8</v>
          </cell>
          <cell r="V1282" t="str">
            <v>OFF</v>
          </cell>
          <cell r="W1282">
            <v>8</v>
          </cell>
          <cell r="X1282">
            <v>8</v>
          </cell>
          <cell r="Y1282">
            <v>8</v>
          </cell>
          <cell r="Z1282">
            <v>8</v>
          </cell>
          <cell r="AA1282">
            <v>8</v>
          </cell>
          <cell r="AB1282">
            <v>8</v>
          </cell>
          <cell r="AC1282">
            <v>8</v>
          </cell>
          <cell r="AD1282">
            <v>8</v>
          </cell>
          <cell r="AE1282">
            <v>8</v>
          </cell>
          <cell r="AF1282">
            <v>8</v>
          </cell>
          <cell r="AG1282">
            <v>8</v>
          </cell>
          <cell r="AH1282">
            <v>8</v>
          </cell>
          <cell r="AI1282">
            <v>8</v>
          </cell>
          <cell r="AJ1282" t="str">
            <v>PA</v>
          </cell>
          <cell r="AK1282">
            <v>25</v>
          </cell>
          <cell r="AL1282">
            <v>0</v>
          </cell>
          <cell r="AM1282">
            <v>4</v>
          </cell>
          <cell r="AN1282">
            <v>0</v>
          </cell>
          <cell r="AO1282">
            <v>1</v>
          </cell>
          <cell r="AP1282">
            <v>0</v>
          </cell>
          <cell r="AQ1282">
            <v>0</v>
          </cell>
          <cell r="AR1282">
            <v>0</v>
          </cell>
          <cell r="AS1282">
            <v>0</v>
          </cell>
          <cell r="AT1282">
            <v>0</v>
          </cell>
          <cell r="AU1282">
            <v>26</v>
          </cell>
          <cell r="AV1282" t="e">
            <v>#REF!</v>
          </cell>
          <cell r="AW1282">
            <v>0</v>
          </cell>
          <cell r="BZ1282">
            <v>25</v>
          </cell>
          <cell r="CA1282">
            <v>1</v>
          </cell>
          <cell r="CE1282">
            <v>0</v>
          </cell>
          <cell r="CF1282">
            <v>26</v>
          </cell>
          <cell r="CG1282" t="b">
            <v>1</v>
          </cell>
          <cell r="CH1282">
            <v>25</v>
          </cell>
          <cell r="CI1282">
            <v>0</v>
          </cell>
          <cell r="CJ1282">
            <v>0</v>
          </cell>
          <cell r="CK1282" t="str">
            <v>HTQ HỒ CHÍ MINH</v>
          </cell>
          <cell r="CM1282">
            <v>25</v>
          </cell>
          <cell r="CN1282">
            <v>1</v>
          </cell>
          <cell r="CO1282">
            <v>0</v>
          </cell>
          <cell r="CP1282">
            <v>0</v>
          </cell>
        </row>
        <row r="1283">
          <cell r="F1283" t="str">
            <v>OT</v>
          </cell>
          <cell r="AT1283">
            <v>0</v>
          </cell>
          <cell r="AV1283" t="e">
            <v>#REF!</v>
          </cell>
          <cell r="AW1283">
            <v>0</v>
          </cell>
          <cell r="CK1283" t="e">
            <v>#N/A</v>
          </cell>
        </row>
        <row r="1284">
          <cell r="B1284" t="str">
            <v>EQQ102269</v>
          </cell>
          <cell r="C1284" t="str">
            <v>NGUYỄN THỊ MỸ NGỌC</v>
          </cell>
          <cell r="D1284" t="str">
            <v>Partime</v>
          </cell>
          <cell r="E1284" t="str">
            <v>NHÂN VIÊN PHỤC VỤ</v>
          </cell>
          <cell r="F1284" t="str">
            <v>Giờ LV</v>
          </cell>
          <cell r="G1284">
            <v>8</v>
          </cell>
          <cell r="H1284">
            <v>8</v>
          </cell>
          <cell r="I1284">
            <v>8</v>
          </cell>
          <cell r="J1284">
            <v>8</v>
          </cell>
          <cell r="K1284">
            <v>8</v>
          </cell>
          <cell r="L1284">
            <v>8</v>
          </cell>
          <cell r="M1284" t="str">
            <v>OFF</v>
          </cell>
          <cell r="N1284">
            <v>8</v>
          </cell>
          <cell r="O1284">
            <v>8</v>
          </cell>
          <cell r="P1284">
            <v>8</v>
          </cell>
          <cell r="Q1284" t="str">
            <v>OFF</v>
          </cell>
          <cell r="R1284">
            <v>8</v>
          </cell>
          <cell r="S1284">
            <v>8</v>
          </cell>
          <cell r="T1284">
            <v>8</v>
          </cell>
          <cell r="U1284">
            <v>8</v>
          </cell>
          <cell r="V1284">
            <v>8</v>
          </cell>
          <cell r="W1284" t="str">
            <v>OFF</v>
          </cell>
          <cell r="X1284" t="str">
            <v>OFF</v>
          </cell>
          <cell r="Y1284" t="str">
            <v>OFF</v>
          </cell>
          <cell r="Z1284" t="str">
            <v>OFF</v>
          </cell>
          <cell r="AA1284" t="str">
            <v>OFF</v>
          </cell>
          <cell r="AB1284" t="str">
            <v>OFF</v>
          </cell>
          <cell r="AC1284" t="str">
            <v>OFF</v>
          </cell>
          <cell r="AD1284" t="str">
            <v>OFF</v>
          </cell>
          <cell r="AE1284" t="str">
            <v>OFF</v>
          </cell>
          <cell r="AF1284">
            <v>8</v>
          </cell>
          <cell r="AG1284">
            <v>8</v>
          </cell>
          <cell r="AH1284">
            <v>8</v>
          </cell>
          <cell r="AI1284">
            <v>8</v>
          </cell>
          <cell r="AJ1284">
            <v>8</v>
          </cell>
          <cell r="AK1284">
            <v>19</v>
          </cell>
          <cell r="AL1284">
            <v>0</v>
          </cell>
          <cell r="AM1284">
            <v>11</v>
          </cell>
          <cell r="AN1284">
            <v>0</v>
          </cell>
          <cell r="AO1284">
            <v>0</v>
          </cell>
          <cell r="AP1284">
            <v>0</v>
          </cell>
          <cell r="AQ1284">
            <v>0</v>
          </cell>
          <cell r="AR1284">
            <v>0</v>
          </cell>
          <cell r="AS1284">
            <v>0</v>
          </cell>
          <cell r="AT1284">
            <v>0</v>
          </cell>
          <cell r="AU1284">
            <v>19</v>
          </cell>
          <cell r="AV1284" t="e">
            <v>#REF!</v>
          </cell>
          <cell r="AW1284">
            <v>0</v>
          </cell>
          <cell r="BZ1284">
            <v>0</v>
          </cell>
          <cell r="CA1284">
            <v>0</v>
          </cell>
          <cell r="CE1284">
            <v>0</v>
          </cell>
          <cell r="CF1284">
            <v>19</v>
          </cell>
          <cell r="CG1284" t="b">
            <v>1</v>
          </cell>
          <cell r="CH1284">
            <v>0</v>
          </cell>
          <cell r="CI1284">
            <v>152</v>
          </cell>
          <cell r="CJ1284">
            <v>0</v>
          </cell>
          <cell r="CK1284" t="str">
            <v>HTQ HỒ CHÍ MINH</v>
          </cell>
          <cell r="CM1284">
            <v>0</v>
          </cell>
          <cell r="CN1284">
            <v>0</v>
          </cell>
          <cell r="CO1284">
            <v>152</v>
          </cell>
          <cell r="CP1284">
            <v>0</v>
          </cell>
        </row>
        <row r="1285">
          <cell r="F1285" t="str">
            <v>OT</v>
          </cell>
          <cell r="AT1285">
            <v>0</v>
          </cell>
          <cell r="AV1285" t="e">
            <v>#REF!</v>
          </cell>
          <cell r="AW1285">
            <v>0</v>
          </cell>
          <cell r="CK1285" t="e">
            <v>#N/A</v>
          </cell>
        </row>
        <row r="1286">
          <cell r="B1286" t="str">
            <v>EQQ102422</v>
          </cell>
          <cell r="C1286" t="str">
            <v>PHẠM MINH TIẾN</v>
          </cell>
          <cell r="D1286" t="str">
            <v>Partime</v>
          </cell>
          <cell r="E1286" t="str">
            <v>NHÂN VIÊN PHỤC VỤ</v>
          </cell>
          <cell r="F1286" t="str">
            <v>Giờ LV</v>
          </cell>
          <cell r="G1286">
            <v>8</v>
          </cell>
          <cell r="H1286">
            <v>8</v>
          </cell>
          <cell r="I1286">
            <v>8</v>
          </cell>
          <cell r="J1286">
            <v>8</v>
          </cell>
          <cell r="K1286">
            <v>8</v>
          </cell>
          <cell r="L1286">
            <v>8</v>
          </cell>
          <cell r="M1286" t="str">
            <v>OFF</v>
          </cell>
          <cell r="N1286">
            <v>7</v>
          </cell>
          <cell r="O1286">
            <v>8</v>
          </cell>
          <cell r="P1286">
            <v>8</v>
          </cell>
          <cell r="Q1286">
            <v>8</v>
          </cell>
          <cell r="R1286">
            <v>8</v>
          </cell>
          <cell r="S1286">
            <v>8</v>
          </cell>
          <cell r="T1286" t="str">
            <v>OFF</v>
          </cell>
          <cell r="U1286">
            <v>8</v>
          </cell>
          <cell r="V1286">
            <v>8</v>
          </cell>
          <cell r="W1286">
            <v>8</v>
          </cell>
          <cell r="X1286">
            <v>8</v>
          </cell>
          <cell r="Y1286">
            <v>8</v>
          </cell>
          <cell r="Z1286">
            <v>8</v>
          </cell>
          <cell r="AA1286" t="str">
            <v>OFF</v>
          </cell>
          <cell r="AB1286">
            <v>7</v>
          </cell>
          <cell r="AC1286">
            <v>8</v>
          </cell>
          <cell r="AD1286">
            <v>8</v>
          </cell>
          <cell r="AE1286" t="str">
            <v>OFF</v>
          </cell>
          <cell r="AF1286" t="str">
            <v>OFF</v>
          </cell>
          <cell r="AG1286">
            <v>8</v>
          </cell>
          <cell r="AH1286" t="str">
            <v>OFF</v>
          </cell>
          <cell r="AI1286">
            <v>8</v>
          </cell>
          <cell r="AJ1286">
            <v>8</v>
          </cell>
          <cell r="AK1286">
            <v>23.75</v>
          </cell>
          <cell r="AL1286">
            <v>0</v>
          </cell>
          <cell r="AM1286">
            <v>6</v>
          </cell>
          <cell r="AN1286">
            <v>0</v>
          </cell>
          <cell r="AO1286">
            <v>0</v>
          </cell>
          <cell r="AP1286">
            <v>0</v>
          </cell>
          <cell r="AQ1286">
            <v>0</v>
          </cell>
          <cell r="AR1286">
            <v>0</v>
          </cell>
          <cell r="AS1286">
            <v>0</v>
          </cell>
          <cell r="AT1286">
            <v>0</v>
          </cell>
          <cell r="AU1286">
            <v>23.75</v>
          </cell>
          <cell r="AV1286" t="e">
            <v>#REF!</v>
          </cell>
          <cell r="AW1286">
            <v>0</v>
          </cell>
          <cell r="BZ1286">
            <v>0</v>
          </cell>
          <cell r="CA1286">
            <v>0</v>
          </cell>
          <cell r="CE1286">
            <v>0</v>
          </cell>
          <cell r="CF1286">
            <v>23.75</v>
          </cell>
          <cell r="CG1286" t="b">
            <v>1</v>
          </cell>
          <cell r="CH1286">
            <v>0</v>
          </cell>
          <cell r="CI1286">
            <v>190</v>
          </cell>
          <cell r="CJ1286">
            <v>0</v>
          </cell>
          <cell r="CK1286" t="str">
            <v>HTQ HỒ CHÍ MINH</v>
          </cell>
          <cell r="CM1286">
            <v>0</v>
          </cell>
          <cell r="CN1286">
            <v>0</v>
          </cell>
          <cell r="CO1286">
            <v>190</v>
          </cell>
          <cell r="CP1286">
            <v>0</v>
          </cell>
        </row>
        <row r="1287">
          <cell r="F1287" t="str">
            <v>OT</v>
          </cell>
          <cell r="AT1287">
            <v>0</v>
          </cell>
          <cell r="AV1287" t="e">
            <v>#REF!</v>
          </cell>
          <cell r="AW1287">
            <v>0</v>
          </cell>
          <cell r="CK1287" t="e">
            <v>#N/A</v>
          </cell>
        </row>
        <row r="1288">
          <cell r="B1288" t="str">
            <v>EQQ102537</v>
          </cell>
          <cell r="C1288" t="str">
            <v>NGUYỄN MỸ LOAN</v>
          </cell>
          <cell r="D1288" t="str">
            <v>Fulltime</v>
          </cell>
          <cell r="E1288" t="str">
            <v>NHÂN VIÊN BẾP</v>
          </cell>
          <cell r="F1288" t="str">
            <v>Giờ LV</v>
          </cell>
          <cell r="G1288" t="str">
            <v>OFF</v>
          </cell>
          <cell r="H1288" t="str">
            <v>OFF</v>
          </cell>
          <cell r="I1288">
            <v>8</v>
          </cell>
          <cell r="J1288">
            <v>8</v>
          </cell>
          <cell r="K1288">
            <v>8</v>
          </cell>
          <cell r="L1288">
            <v>8</v>
          </cell>
          <cell r="M1288">
            <v>8</v>
          </cell>
          <cell r="N1288">
            <v>8</v>
          </cell>
          <cell r="O1288">
            <v>8</v>
          </cell>
          <cell r="P1288">
            <v>8</v>
          </cell>
          <cell r="Q1288">
            <v>8</v>
          </cell>
          <cell r="R1288" t="str">
            <v>OFF</v>
          </cell>
          <cell r="S1288">
            <v>8</v>
          </cell>
          <cell r="T1288">
            <v>8</v>
          </cell>
          <cell r="U1288">
            <v>8</v>
          </cell>
          <cell r="V1288">
            <v>8</v>
          </cell>
          <cell r="W1288">
            <v>8</v>
          </cell>
          <cell r="X1288">
            <v>8</v>
          </cell>
          <cell r="Y1288" t="str">
            <v>OFF</v>
          </cell>
          <cell r="Z1288">
            <v>8</v>
          </cell>
          <cell r="AA1288">
            <v>8</v>
          </cell>
          <cell r="AB1288">
            <v>8</v>
          </cell>
          <cell r="AC1288">
            <v>8</v>
          </cell>
          <cell r="AD1288">
            <v>8</v>
          </cell>
          <cell r="AE1288" t="str">
            <v>OFF</v>
          </cell>
          <cell r="AF1288">
            <v>8</v>
          </cell>
          <cell r="AG1288">
            <v>8</v>
          </cell>
          <cell r="AH1288">
            <v>8</v>
          </cell>
          <cell r="AI1288">
            <v>8</v>
          </cell>
          <cell r="AJ1288">
            <v>8</v>
          </cell>
          <cell r="AK1288">
            <v>25</v>
          </cell>
          <cell r="AL1288">
            <v>0</v>
          </cell>
          <cell r="AM1288">
            <v>5</v>
          </cell>
          <cell r="AN1288">
            <v>0</v>
          </cell>
          <cell r="AO1288">
            <v>0</v>
          </cell>
          <cell r="AP1288">
            <v>0</v>
          </cell>
          <cell r="AQ1288">
            <v>0</v>
          </cell>
          <cell r="AR1288">
            <v>0</v>
          </cell>
          <cell r="AS1288">
            <v>0</v>
          </cell>
          <cell r="AT1288">
            <v>0</v>
          </cell>
          <cell r="AU1288">
            <v>25</v>
          </cell>
          <cell r="AV1288" t="e">
            <v>#REF!</v>
          </cell>
          <cell r="AW1288">
            <v>0</v>
          </cell>
          <cell r="BZ1288">
            <v>25</v>
          </cell>
          <cell r="CA1288">
            <v>0</v>
          </cell>
          <cell r="CE1288">
            <v>0</v>
          </cell>
          <cell r="CF1288">
            <v>25</v>
          </cell>
          <cell r="CG1288" t="b">
            <v>1</v>
          </cell>
          <cell r="CH1288">
            <v>25</v>
          </cell>
          <cell r="CI1288">
            <v>0</v>
          </cell>
          <cell r="CJ1288">
            <v>0</v>
          </cell>
          <cell r="CK1288" t="str">
            <v>HTQ HỒ CHÍ MINH</v>
          </cell>
          <cell r="CM1288">
            <v>25</v>
          </cell>
          <cell r="CN1288">
            <v>0</v>
          </cell>
          <cell r="CO1288">
            <v>0</v>
          </cell>
          <cell r="CP1288">
            <v>0</v>
          </cell>
        </row>
        <row r="1289">
          <cell r="F1289" t="str">
            <v>OT</v>
          </cell>
          <cell r="AT1289">
            <v>0</v>
          </cell>
          <cell r="AV1289" t="e">
            <v>#REF!</v>
          </cell>
          <cell r="AW1289">
            <v>0</v>
          </cell>
          <cell r="CK1289" t="e">
            <v>#N/A</v>
          </cell>
        </row>
        <row r="1290">
          <cell r="B1290" t="str">
            <v>EQQ102568</v>
          </cell>
          <cell r="C1290" t="str">
            <v>PHẠM THỊ HỒNG</v>
          </cell>
          <cell r="D1290" t="str">
            <v>Partime</v>
          </cell>
          <cell r="E1290" t="str">
            <v>NHÂN VIÊN PHỤC VỤ</v>
          </cell>
          <cell r="F1290" t="str">
            <v>Giờ LV</v>
          </cell>
          <cell r="G1290">
            <v>8</v>
          </cell>
          <cell r="H1290">
            <v>8</v>
          </cell>
          <cell r="I1290">
            <v>8</v>
          </cell>
          <cell r="J1290" t="str">
            <v>OFF</v>
          </cell>
          <cell r="K1290">
            <v>8</v>
          </cell>
          <cell r="L1290">
            <v>8</v>
          </cell>
          <cell r="M1290">
            <v>8</v>
          </cell>
          <cell r="N1290">
            <v>8</v>
          </cell>
          <cell r="O1290">
            <v>8</v>
          </cell>
          <cell r="P1290">
            <v>8</v>
          </cell>
          <cell r="Q1290">
            <v>8</v>
          </cell>
          <cell r="R1290">
            <v>8</v>
          </cell>
          <cell r="S1290" t="str">
            <v>OFF</v>
          </cell>
          <cell r="T1290">
            <v>8</v>
          </cell>
          <cell r="U1290">
            <v>8</v>
          </cell>
          <cell r="V1290">
            <v>8</v>
          </cell>
          <cell r="W1290">
            <v>8</v>
          </cell>
          <cell r="X1290">
            <v>8</v>
          </cell>
          <cell r="Y1290">
            <v>8</v>
          </cell>
          <cell r="Z1290" t="str">
            <v>OFF</v>
          </cell>
          <cell r="AA1290">
            <v>8</v>
          </cell>
          <cell r="AB1290">
            <v>8</v>
          </cell>
          <cell r="AC1290">
            <v>8</v>
          </cell>
          <cell r="AD1290">
            <v>8</v>
          </cell>
          <cell r="AE1290">
            <v>8</v>
          </cell>
          <cell r="AF1290">
            <v>8</v>
          </cell>
          <cell r="AG1290">
            <v>8</v>
          </cell>
          <cell r="AH1290" t="str">
            <v>OFF</v>
          </cell>
          <cell r="AI1290">
            <v>8</v>
          </cell>
          <cell r="AJ1290">
            <v>8</v>
          </cell>
          <cell r="AK1290">
            <v>26</v>
          </cell>
          <cell r="AL1290">
            <v>0</v>
          </cell>
          <cell r="AM1290">
            <v>4</v>
          </cell>
          <cell r="AN1290">
            <v>0</v>
          </cell>
          <cell r="AO1290">
            <v>0</v>
          </cell>
          <cell r="AP1290">
            <v>0</v>
          </cell>
          <cell r="AQ1290">
            <v>0</v>
          </cell>
          <cell r="AR1290">
            <v>0</v>
          </cell>
          <cell r="AS1290">
            <v>0</v>
          </cell>
          <cell r="AT1290">
            <v>0</v>
          </cell>
          <cell r="AU1290">
            <v>26</v>
          </cell>
          <cell r="AV1290" t="e">
            <v>#REF!</v>
          </cell>
          <cell r="AW1290">
            <v>0</v>
          </cell>
          <cell r="BZ1290">
            <v>0</v>
          </cell>
          <cell r="CA1290">
            <v>0</v>
          </cell>
          <cell r="CE1290">
            <v>0</v>
          </cell>
          <cell r="CF1290">
            <v>26</v>
          </cell>
          <cell r="CG1290" t="b">
            <v>1</v>
          </cell>
          <cell r="CH1290">
            <v>0</v>
          </cell>
          <cell r="CI1290">
            <v>208</v>
          </cell>
          <cell r="CJ1290">
            <v>0</v>
          </cell>
          <cell r="CK1290" t="str">
            <v>HTQ HỒ CHÍ MINH</v>
          </cell>
          <cell r="CM1290">
            <v>0</v>
          </cell>
          <cell r="CN1290">
            <v>0</v>
          </cell>
          <cell r="CO1290">
            <v>208</v>
          </cell>
          <cell r="CP1290">
            <v>0</v>
          </cell>
        </row>
        <row r="1291">
          <cell r="F1291" t="str">
            <v>OT</v>
          </cell>
          <cell r="AT1291">
            <v>0</v>
          </cell>
          <cell r="AV1291" t="e">
            <v>#REF!</v>
          </cell>
          <cell r="AW1291">
            <v>0</v>
          </cell>
          <cell r="CK1291" t="e">
            <v>#N/A</v>
          </cell>
        </row>
        <row r="1292">
          <cell r="B1292" t="str">
            <v>EQQ102677</v>
          </cell>
          <cell r="C1292" t="str">
            <v>NGUYỄN THỊ THU TRANG</v>
          </cell>
          <cell r="D1292" t="str">
            <v>Partime</v>
          </cell>
          <cell r="E1292" t="str">
            <v>NHÂN VIÊN PHỤC VỤ</v>
          </cell>
          <cell r="F1292" t="str">
            <v>Giờ LV</v>
          </cell>
          <cell r="G1292">
            <v>8</v>
          </cell>
          <cell r="H1292">
            <v>8</v>
          </cell>
          <cell r="I1292" t="str">
            <v>OFF</v>
          </cell>
          <cell r="J1292">
            <v>8</v>
          </cell>
          <cell r="K1292">
            <v>8</v>
          </cell>
          <cell r="L1292">
            <v>8</v>
          </cell>
          <cell r="M1292">
            <v>8</v>
          </cell>
          <cell r="N1292">
            <v>8</v>
          </cell>
          <cell r="O1292">
            <v>8</v>
          </cell>
          <cell r="P1292">
            <v>8</v>
          </cell>
          <cell r="Q1292" t="str">
            <v>OFF</v>
          </cell>
          <cell r="R1292" t="str">
            <v>OFF</v>
          </cell>
          <cell r="S1292" t="str">
            <v>OFF</v>
          </cell>
          <cell r="T1292">
            <v>8</v>
          </cell>
          <cell r="U1292">
            <v>8</v>
          </cell>
          <cell r="V1292">
            <v>8</v>
          </cell>
          <cell r="W1292">
            <v>8</v>
          </cell>
          <cell r="X1292">
            <v>8</v>
          </cell>
          <cell r="Y1292">
            <v>8</v>
          </cell>
          <cell r="Z1292">
            <v>8</v>
          </cell>
          <cell r="AA1292">
            <v>8</v>
          </cell>
          <cell r="AB1292">
            <v>8</v>
          </cell>
          <cell r="AC1292">
            <v>8</v>
          </cell>
          <cell r="AD1292">
            <v>8</v>
          </cell>
          <cell r="AE1292">
            <v>8</v>
          </cell>
          <cell r="AF1292">
            <v>8</v>
          </cell>
          <cell r="AG1292">
            <v>8</v>
          </cell>
          <cell r="AH1292">
            <v>8</v>
          </cell>
          <cell r="AI1292">
            <v>8</v>
          </cell>
          <cell r="AJ1292">
            <v>8</v>
          </cell>
          <cell r="AK1292">
            <v>26</v>
          </cell>
          <cell r="AL1292">
            <v>0</v>
          </cell>
          <cell r="AM1292">
            <v>4</v>
          </cell>
          <cell r="AN1292">
            <v>0</v>
          </cell>
          <cell r="AO1292">
            <v>0</v>
          </cell>
          <cell r="AP1292">
            <v>0</v>
          </cell>
          <cell r="AQ1292">
            <v>0</v>
          </cell>
          <cell r="AR1292">
            <v>0</v>
          </cell>
          <cell r="AS1292">
            <v>0</v>
          </cell>
          <cell r="AT1292">
            <v>0</v>
          </cell>
          <cell r="AU1292">
            <v>26</v>
          </cell>
          <cell r="AV1292" t="e">
            <v>#REF!</v>
          </cell>
          <cell r="AW1292">
            <v>0</v>
          </cell>
          <cell r="BZ1292">
            <v>0</v>
          </cell>
          <cell r="CA1292">
            <v>0</v>
          </cell>
          <cell r="CE1292">
            <v>0</v>
          </cell>
          <cell r="CF1292">
            <v>26</v>
          </cell>
          <cell r="CG1292" t="b">
            <v>1</v>
          </cell>
          <cell r="CH1292">
            <v>0</v>
          </cell>
          <cell r="CI1292">
            <v>208</v>
          </cell>
          <cell r="CJ1292">
            <v>0</v>
          </cell>
          <cell r="CK1292" t="str">
            <v>HTQ HỒ CHÍ MINH</v>
          </cell>
          <cell r="CM1292">
            <v>0</v>
          </cell>
          <cell r="CN1292">
            <v>0</v>
          </cell>
          <cell r="CO1292">
            <v>208</v>
          </cell>
          <cell r="CP1292">
            <v>0</v>
          </cell>
        </row>
        <row r="1293">
          <cell r="F1293" t="str">
            <v>OT</v>
          </cell>
          <cell r="AT1293">
            <v>0</v>
          </cell>
          <cell r="AV1293" t="e">
            <v>#REF!</v>
          </cell>
          <cell r="AW1293">
            <v>0</v>
          </cell>
          <cell r="CK1293" t="e">
            <v>#N/A</v>
          </cell>
        </row>
        <row r="1294">
          <cell r="B1294" t="str">
            <v>EQQ102708</v>
          </cell>
          <cell r="C1294" t="str">
            <v>NGUYỄN KIM HOA</v>
          </cell>
          <cell r="D1294" t="str">
            <v>Partime</v>
          </cell>
          <cell r="E1294" t="str">
            <v>NHÂN VIÊN PHỤC VỤ</v>
          </cell>
          <cell r="F1294" t="str">
            <v>Giờ LV</v>
          </cell>
          <cell r="G1294">
            <v>8</v>
          </cell>
          <cell r="H1294">
            <v>8</v>
          </cell>
          <cell r="I1294">
            <v>8</v>
          </cell>
          <cell r="J1294">
            <v>8</v>
          </cell>
          <cell r="K1294">
            <v>8</v>
          </cell>
          <cell r="L1294">
            <v>8</v>
          </cell>
          <cell r="M1294">
            <v>8</v>
          </cell>
          <cell r="N1294">
            <v>8</v>
          </cell>
          <cell r="O1294" t="str">
            <v>OFF</v>
          </cell>
          <cell r="P1294">
            <v>8</v>
          </cell>
          <cell r="Q1294">
            <v>8</v>
          </cell>
          <cell r="R1294">
            <v>8</v>
          </cell>
          <cell r="S1294">
            <v>8</v>
          </cell>
          <cell r="T1294">
            <v>8</v>
          </cell>
          <cell r="U1294">
            <v>8</v>
          </cell>
          <cell r="V1294">
            <v>8</v>
          </cell>
          <cell r="W1294" t="str">
            <v>OFF</v>
          </cell>
          <cell r="X1294">
            <v>8</v>
          </cell>
          <cell r="Y1294">
            <v>8</v>
          </cell>
          <cell r="Z1294">
            <v>8</v>
          </cell>
          <cell r="AA1294">
            <v>8</v>
          </cell>
          <cell r="AB1294">
            <v>8</v>
          </cell>
          <cell r="AC1294" t="str">
            <v>OFF</v>
          </cell>
          <cell r="AD1294">
            <v>8</v>
          </cell>
          <cell r="AE1294">
            <v>8</v>
          </cell>
          <cell r="AF1294">
            <v>8</v>
          </cell>
          <cell r="AG1294">
            <v>8</v>
          </cell>
          <cell r="AH1294">
            <v>8</v>
          </cell>
          <cell r="AI1294" t="str">
            <v>OFF</v>
          </cell>
          <cell r="AJ1294">
            <v>8</v>
          </cell>
          <cell r="AK1294">
            <v>26</v>
          </cell>
          <cell r="AL1294">
            <v>0</v>
          </cell>
          <cell r="AM1294">
            <v>4</v>
          </cell>
          <cell r="AN1294">
            <v>0</v>
          </cell>
          <cell r="AO1294">
            <v>0</v>
          </cell>
          <cell r="AP1294">
            <v>0</v>
          </cell>
          <cell r="AQ1294">
            <v>0</v>
          </cell>
          <cell r="AR1294">
            <v>0</v>
          </cell>
          <cell r="AS1294">
            <v>0</v>
          </cell>
          <cell r="AT1294">
            <v>0</v>
          </cell>
          <cell r="AU1294">
            <v>26</v>
          </cell>
          <cell r="AV1294" t="e">
            <v>#REF!</v>
          </cell>
          <cell r="AW1294">
            <v>0</v>
          </cell>
          <cell r="BZ1294">
            <v>0</v>
          </cell>
          <cell r="CA1294">
            <v>0</v>
          </cell>
          <cell r="CE1294">
            <v>0</v>
          </cell>
          <cell r="CF1294">
            <v>26</v>
          </cell>
          <cell r="CG1294" t="b">
            <v>1</v>
          </cell>
          <cell r="CH1294">
            <v>0</v>
          </cell>
          <cell r="CI1294">
            <v>208</v>
          </cell>
          <cell r="CJ1294">
            <v>0</v>
          </cell>
          <cell r="CK1294" t="str">
            <v>HTQ HỒ CHÍ MINH</v>
          </cell>
          <cell r="CM1294">
            <v>0</v>
          </cell>
          <cell r="CN1294">
            <v>0</v>
          </cell>
          <cell r="CO1294">
            <v>208</v>
          </cell>
          <cell r="CP1294">
            <v>0</v>
          </cell>
        </row>
        <row r="1295">
          <cell r="F1295" t="str">
            <v>OT</v>
          </cell>
          <cell r="AT1295">
            <v>0</v>
          </cell>
          <cell r="AV1295" t="e">
            <v>#REF!</v>
          </cell>
          <cell r="AW1295">
            <v>0</v>
          </cell>
          <cell r="CK1295" t="e">
            <v>#N/A</v>
          </cell>
        </row>
        <row r="1296">
          <cell r="B1296" t="str">
            <v>EQQ102709</v>
          </cell>
          <cell r="C1296" t="str">
            <v>NGUYỄN VĂN VIỆT</v>
          </cell>
          <cell r="D1296" t="str">
            <v>Partime</v>
          </cell>
          <cell r="E1296" t="str">
            <v>NHÂN VIÊN PHỤC VỤ</v>
          </cell>
          <cell r="F1296" t="str">
            <v>Giờ LV</v>
          </cell>
          <cell r="G1296">
            <v>8</v>
          </cell>
          <cell r="H1296">
            <v>8</v>
          </cell>
          <cell r="I1296">
            <v>8</v>
          </cell>
          <cell r="J1296">
            <v>8</v>
          </cell>
          <cell r="K1296">
            <v>8</v>
          </cell>
          <cell r="L1296">
            <v>8</v>
          </cell>
          <cell r="M1296" t="str">
            <v>OFF</v>
          </cell>
          <cell r="N1296">
            <v>8</v>
          </cell>
          <cell r="O1296">
            <v>8</v>
          </cell>
          <cell r="P1296">
            <v>8</v>
          </cell>
          <cell r="Q1296">
            <v>8</v>
          </cell>
          <cell r="R1296">
            <v>8</v>
          </cell>
          <cell r="S1296">
            <v>8</v>
          </cell>
          <cell r="T1296">
            <v>8</v>
          </cell>
          <cell r="U1296">
            <v>8</v>
          </cell>
          <cell r="V1296" t="str">
            <v>OFF</v>
          </cell>
          <cell r="W1296">
            <v>8</v>
          </cell>
          <cell r="X1296">
            <v>8</v>
          </cell>
          <cell r="Y1296">
            <v>8</v>
          </cell>
          <cell r="Z1296">
            <v>8</v>
          </cell>
          <cell r="AA1296">
            <v>8</v>
          </cell>
          <cell r="AB1296">
            <v>8</v>
          </cell>
          <cell r="AC1296">
            <v>8</v>
          </cell>
          <cell r="AD1296" t="str">
            <v>OFF</v>
          </cell>
          <cell r="AE1296">
            <v>8</v>
          </cell>
          <cell r="AF1296">
            <v>8</v>
          </cell>
          <cell r="AG1296">
            <v>8</v>
          </cell>
          <cell r="AH1296">
            <v>8</v>
          </cell>
          <cell r="AI1296">
            <v>8</v>
          </cell>
          <cell r="AJ1296" t="str">
            <v>OFF</v>
          </cell>
          <cell r="AK1296">
            <v>26</v>
          </cell>
          <cell r="AL1296">
            <v>0</v>
          </cell>
          <cell r="AM1296">
            <v>4</v>
          </cell>
          <cell r="AN1296">
            <v>0</v>
          </cell>
          <cell r="AO1296">
            <v>0</v>
          </cell>
          <cell r="AP1296">
            <v>0</v>
          </cell>
          <cell r="AQ1296">
            <v>0</v>
          </cell>
          <cell r="AR1296">
            <v>0</v>
          </cell>
          <cell r="AS1296">
            <v>0</v>
          </cell>
          <cell r="AT1296">
            <v>0</v>
          </cell>
          <cell r="AU1296">
            <v>26</v>
          </cell>
          <cell r="AV1296" t="e">
            <v>#REF!</v>
          </cell>
          <cell r="AW1296">
            <v>0</v>
          </cell>
          <cell r="BZ1296">
            <v>0</v>
          </cell>
          <cell r="CA1296">
            <v>0</v>
          </cell>
          <cell r="CE1296">
            <v>0</v>
          </cell>
          <cell r="CF1296">
            <v>26</v>
          </cell>
          <cell r="CG1296" t="b">
            <v>1</v>
          </cell>
          <cell r="CH1296">
            <v>0</v>
          </cell>
          <cell r="CI1296">
            <v>208</v>
          </cell>
          <cell r="CJ1296">
            <v>0</v>
          </cell>
          <cell r="CK1296" t="str">
            <v>HTQ HỒ CHÍ MINH</v>
          </cell>
          <cell r="CM1296">
            <v>0</v>
          </cell>
          <cell r="CN1296">
            <v>0</v>
          </cell>
          <cell r="CO1296">
            <v>208</v>
          </cell>
          <cell r="CP1296">
            <v>0</v>
          </cell>
        </row>
        <row r="1297">
          <cell r="F1297" t="str">
            <v>OT</v>
          </cell>
          <cell r="AT1297">
            <v>0</v>
          </cell>
          <cell r="AV1297" t="e">
            <v>#REF!</v>
          </cell>
          <cell r="AW1297">
            <v>0</v>
          </cell>
          <cell r="CK1297" t="e">
            <v>#N/A</v>
          </cell>
        </row>
        <row r="1298">
          <cell r="B1298" t="str">
            <v>EQQ102743</v>
          </cell>
          <cell r="C1298" t="str">
            <v>LÊ THỊ LÀI</v>
          </cell>
          <cell r="D1298" t="str">
            <v>Partime</v>
          </cell>
          <cell r="E1298" t="str">
            <v>NHÂN VIÊN PHỤC VỤ</v>
          </cell>
          <cell r="F1298" t="str">
            <v>Giờ LV</v>
          </cell>
          <cell r="G1298">
            <v>8</v>
          </cell>
          <cell r="H1298">
            <v>8</v>
          </cell>
          <cell r="I1298">
            <v>8</v>
          </cell>
          <cell r="J1298">
            <v>8</v>
          </cell>
          <cell r="K1298" t="str">
            <v>OFF</v>
          </cell>
          <cell r="L1298">
            <v>8</v>
          </cell>
          <cell r="M1298">
            <v>8</v>
          </cell>
          <cell r="N1298">
            <v>8</v>
          </cell>
          <cell r="O1298">
            <v>8</v>
          </cell>
          <cell r="P1298">
            <v>8</v>
          </cell>
          <cell r="Q1298">
            <v>8</v>
          </cell>
          <cell r="R1298">
            <v>8</v>
          </cell>
          <cell r="S1298" t="str">
            <v>NGHĨ VIỆC</v>
          </cell>
          <cell r="AK1298">
            <v>11</v>
          </cell>
          <cell r="AL1298">
            <v>0</v>
          </cell>
          <cell r="AM1298">
            <v>1</v>
          </cell>
          <cell r="AN1298">
            <v>0</v>
          </cell>
          <cell r="AO1298">
            <v>0</v>
          </cell>
          <cell r="AP1298">
            <v>0</v>
          </cell>
          <cell r="AQ1298">
            <v>0</v>
          </cell>
          <cell r="AR1298">
            <v>0</v>
          </cell>
          <cell r="AS1298">
            <v>0</v>
          </cell>
          <cell r="AT1298">
            <v>0</v>
          </cell>
          <cell r="AU1298">
            <v>11</v>
          </cell>
          <cell r="AV1298" t="e">
            <v>#REF!</v>
          </cell>
          <cell r="AW1298">
            <v>0</v>
          </cell>
          <cell r="BZ1298">
            <v>0</v>
          </cell>
          <cell r="CA1298">
            <v>0</v>
          </cell>
          <cell r="CE1298">
            <v>0</v>
          </cell>
          <cell r="CF1298">
            <v>11</v>
          </cell>
          <cell r="CG1298" t="b">
            <v>1</v>
          </cell>
          <cell r="CH1298">
            <v>0</v>
          </cell>
          <cell r="CI1298">
            <v>88</v>
          </cell>
          <cell r="CJ1298">
            <v>0</v>
          </cell>
          <cell r="CK1298" t="str">
            <v>HTQ HỒ CHÍ MINH</v>
          </cell>
          <cell r="CM1298">
            <v>0</v>
          </cell>
          <cell r="CN1298">
            <v>0</v>
          </cell>
          <cell r="CO1298">
            <v>88</v>
          </cell>
          <cell r="CP1298">
            <v>0</v>
          </cell>
        </row>
        <row r="1299">
          <cell r="F1299" t="str">
            <v>OT</v>
          </cell>
          <cell r="AT1299">
            <v>0</v>
          </cell>
          <cell r="AV1299" t="e">
            <v>#REF!</v>
          </cell>
          <cell r="AW1299">
            <v>0</v>
          </cell>
          <cell r="CK1299" t="e">
            <v>#N/A</v>
          </cell>
        </row>
        <row r="1300">
          <cell r="B1300" t="str">
            <v>EQQ102878</v>
          </cell>
          <cell r="C1300" t="str">
            <v>NGUYỄN ĐỨC MINH</v>
          </cell>
          <cell r="D1300" t="str">
            <v>Partime</v>
          </cell>
          <cell r="E1300" t="str">
            <v>NHÂN VIÊN PHỤC VỤ</v>
          </cell>
          <cell r="F1300" t="str">
            <v>Giờ LV</v>
          </cell>
          <cell r="G1300">
            <v>8</v>
          </cell>
          <cell r="H1300">
            <v>7</v>
          </cell>
          <cell r="I1300">
            <v>8</v>
          </cell>
          <cell r="J1300">
            <v>7</v>
          </cell>
          <cell r="K1300">
            <v>8</v>
          </cell>
          <cell r="L1300">
            <v>8</v>
          </cell>
          <cell r="M1300">
            <v>8</v>
          </cell>
          <cell r="N1300">
            <v>8</v>
          </cell>
          <cell r="O1300" t="str">
            <v>OFF</v>
          </cell>
          <cell r="P1300">
            <v>8</v>
          </cell>
          <cell r="Q1300">
            <v>8</v>
          </cell>
          <cell r="R1300">
            <v>8</v>
          </cell>
          <cell r="S1300">
            <v>8</v>
          </cell>
          <cell r="T1300">
            <v>8</v>
          </cell>
          <cell r="U1300" t="str">
            <v>OFF</v>
          </cell>
          <cell r="V1300">
            <v>8</v>
          </cell>
          <cell r="W1300">
            <v>8</v>
          </cell>
          <cell r="X1300">
            <v>8</v>
          </cell>
          <cell r="Y1300">
            <v>8</v>
          </cell>
          <cell r="Z1300">
            <v>8</v>
          </cell>
          <cell r="AA1300">
            <v>8</v>
          </cell>
          <cell r="AB1300">
            <v>8</v>
          </cell>
          <cell r="AC1300" t="str">
            <v>OFF</v>
          </cell>
          <cell r="AD1300">
            <v>8</v>
          </cell>
          <cell r="AE1300">
            <v>8</v>
          </cell>
          <cell r="AF1300">
            <v>8</v>
          </cell>
          <cell r="AG1300">
            <v>8</v>
          </cell>
          <cell r="AH1300" t="str">
            <v>OFF</v>
          </cell>
          <cell r="AI1300">
            <v>8</v>
          </cell>
          <cell r="AJ1300">
            <v>8</v>
          </cell>
          <cell r="AK1300">
            <v>25.75</v>
          </cell>
          <cell r="AL1300">
            <v>0</v>
          </cell>
          <cell r="AM1300">
            <v>4</v>
          </cell>
          <cell r="AN1300">
            <v>0</v>
          </cell>
          <cell r="AO1300">
            <v>0</v>
          </cell>
          <cell r="AP1300">
            <v>0</v>
          </cell>
          <cell r="AQ1300">
            <v>0</v>
          </cell>
          <cell r="AR1300">
            <v>0</v>
          </cell>
          <cell r="AS1300">
            <v>0</v>
          </cell>
          <cell r="AT1300">
            <v>0</v>
          </cell>
          <cell r="AU1300">
            <v>25.75</v>
          </cell>
          <cell r="AV1300" t="e">
            <v>#REF!</v>
          </cell>
          <cell r="AW1300">
            <v>0</v>
          </cell>
          <cell r="BZ1300">
            <v>0</v>
          </cell>
          <cell r="CA1300">
            <v>0</v>
          </cell>
          <cell r="CE1300">
            <v>0</v>
          </cell>
          <cell r="CF1300">
            <v>25.75</v>
          </cell>
          <cell r="CG1300" t="b">
            <v>1</v>
          </cell>
          <cell r="CH1300">
            <v>0</v>
          </cell>
          <cell r="CI1300">
            <v>206</v>
          </cell>
          <cell r="CJ1300">
            <v>0</v>
          </cell>
          <cell r="CK1300" t="str">
            <v>HTQ HỒ CHÍ MINH</v>
          </cell>
          <cell r="CM1300">
            <v>0</v>
          </cell>
          <cell r="CN1300">
            <v>0</v>
          </cell>
          <cell r="CO1300">
            <v>206</v>
          </cell>
          <cell r="CP1300">
            <v>0</v>
          </cell>
        </row>
        <row r="1301">
          <cell r="F1301" t="str">
            <v>OT</v>
          </cell>
          <cell r="AT1301">
            <v>0</v>
          </cell>
          <cell r="AV1301" t="e">
            <v>#REF!</v>
          </cell>
          <cell r="AW1301">
            <v>0</v>
          </cell>
          <cell r="CK1301" t="e">
            <v>#N/A</v>
          </cell>
        </row>
        <row r="1302">
          <cell r="B1302" t="str">
            <v>EQQ102886</v>
          </cell>
          <cell r="C1302" t="str">
            <v>PHẠM THANH TRỌNG</v>
          </cell>
          <cell r="D1302" t="str">
            <v>Partime</v>
          </cell>
          <cell r="E1302" t="str">
            <v>NHÂN VIÊN PHỤC VỤ</v>
          </cell>
          <cell r="F1302" t="str">
            <v>Giờ LV</v>
          </cell>
          <cell r="J1302">
            <v>8</v>
          </cell>
          <cell r="K1302">
            <v>8</v>
          </cell>
          <cell r="L1302">
            <v>8</v>
          </cell>
          <cell r="M1302">
            <v>8</v>
          </cell>
          <cell r="N1302">
            <v>8</v>
          </cell>
          <cell r="O1302">
            <v>8</v>
          </cell>
          <cell r="P1302">
            <v>8</v>
          </cell>
          <cell r="Q1302">
            <v>8</v>
          </cell>
          <cell r="R1302">
            <v>8</v>
          </cell>
          <cell r="S1302">
            <v>8</v>
          </cell>
          <cell r="T1302">
            <v>8</v>
          </cell>
          <cell r="U1302">
            <v>8</v>
          </cell>
          <cell r="V1302" t="str">
            <v>OFF</v>
          </cell>
          <cell r="W1302">
            <v>8</v>
          </cell>
          <cell r="X1302">
            <v>8</v>
          </cell>
          <cell r="Y1302">
            <v>8</v>
          </cell>
          <cell r="Z1302">
            <v>8</v>
          </cell>
          <cell r="AA1302">
            <v>8</v>
          </cell>
          <cell r="AB1302">
            <v>8</v>
          </cell>
          <cell r="AC1302">
            <v>8</v>
          </cell>
          <cell r="AD1302" t="str">
            <v>OFF</v>
          </cell>
          <cell r="AE1302">
            <v>8</v>
          </cell>
          <cell r="AF1302">
            <v>8</v>
          </cell>
          <cell r="AG1302" t="str">
            <v>OFF</v>
          </cell>
          <cell r="AH1302">
            <v>8</v>
          </cell>
          <cell r="AI1302">
            <v>8</v>
          </cell>
          <cell r="AJ1302">
            <v>8</v>
          </cell>
          <cell r="AK1302">
            <v>24</v>
          </cell>
          <cell r="AL1302">
            <v>0</v>
          </cell>
          <cell r="AM1302">
            <v>3</v>
          </cell>
          <cell r="AN1302">
            <v>0</v>
          </cell>
          <cell r="AO1302">
            <v>0</v>
          </cell>
          <cell r="AP1302">
            <v>0</v>
          </cell>
          <cell r="AQ1302">
            <v>0</v>
          </cell>
          <cell r="AR1302">
            <v>0</v>
          </cell>
          <cell r="AS1302">
            <v>0</v>
          </cell>
          <cell r="AT1302">
            <v>0</v>
          </cell>
          <cell r="AU1302">
            <v>24</v>
          </cell>
          <cell r="AV1302" t="e">
            <v>#REF!</v>
          </cell>
          <cell r="AW1302">
            <v>0</v>
          </cell>
          <cell r="BZ1302">
            <v>0</v>
          </cell>
          <cell r="CA1302">
            <v>0</v>
          </cell>
          <cell r="CE1302">
            <v>0</v>
          </cell>
          <cell r="CF1302">
            <v>24</v>
          </cell>
          <cell r="CG1302" t="b">
            <v>1</v>
          </cell>
          <cell r="CH1302">
            <v>0</v>
          </cell>
          <cell r="CI1302">
            <v>192</v>
          </cell>
          <cell r="CJ1302">
            <v>0</v>
          </cell>
          <cell r="CK1302" t="str">
            <v>HTQ HỒ CHÍ MINH</v>
          </cell>
          <cell r="CM1302">
            <v>0</v>
          </cell>
          <cell r="CN1302">
            <v>0</v>
          </cell>
          <cell r="CO1302">
            <v>192</v>
          </cell>
          <cell r="CP1302">
            <v>0</v>
          </cell>
        </row>
        <row r="1303">
          <cell r="F1303" t="str">
            <v>OT</v>
          </cell>
          <cell r="AT1303">
            <v>0</v>
          </cell>
          <cell r="AV1303" t="e">
            <v>#REF!</v>
          </cell>
          <cell r="AW1303">
            <v>0</v>
          </cell>
          <cell r="CK1303" t="e">
            <v>#N/A</v>
          </cell>
        </row>
        <row r="1304">
          <cell r="C1304" t="str">
            <v>104 HAI BÀ TRƯNG</v>
          </cell>
          <cell r="F1304" t="str">
            <v>Giờ LV</v>
          </cell>
          <cell r="AK1304">
            <v>0</v>
          </cell>
          <cell r="AL1304">
            <v>0</v>
          </cell>
          <cell r="AM1304">
            <v>0</v>
          </cell>
          <cell r="AN1304">
            <v>0</v>
          </cell>
          <cell r="AO1304">
            <v>0</v>
          </cell>
          <cell r="AP1304">
            <v>0</v>
          </cell>
          <cell r="AQ1304">
            <v>0</v>
          </cell>
          <cell r="AR1304">
            <v>0</v>
          </cell>
          <cell r="AS1304">
            <v>0</v>
          </cell>
          <cell r="AT1304">
            <v>0</v>
          </cell>
          <cell r="AU1304">
            <v>0</v>
          </cell>
          <cell r="AV1304" t="e">
            <v>#REF!</v>
          </cell>
          <cell r="AW1304">
            <v>0</v>
          </cell>
          <cell r="BZ1304">
            <v>0</v>
          </cell>
          <cell r="CA1304">
            <v>0</v>
          </cell>
          <cell r="CE1304">
            <v>0</v>
          </cell>
          <cell r="CF1304">
            <v>0</v>
          </cell>
          <cell r="CG1304" t="b">
            <v>1</v>
          </cell>
          <cell r="CH1304">
            <v>0</v>
          </cell>
          <cell r="CI1304">
            <v>0</v>
          </cell>
          <cell r="CJ1304">
            <v>0</v>
          </cell>
          <cell r="CK1304" t="e">
            <v>#N/A</v>
          </cell>
        </row>
        <row r="1305">
          <cell r="F1305" t="str">
            <v>OT</v>
          </cell>
          <cell r="AT1305">
            <v>0</v>
          </cell>
          <cell r="AV1305" t="e">
            <v>#REF!</v>
          </cell>
          <cell r="AW1305">
            <v>0</v>
          </cell>
          <cell r="CK1305" t="e">
            <v>#N/A</v>
          </cell>
        </row>
        <row r="1306">
          <cell r="B1306" t="str">
            <v>EQQ100179</v>
          </cell>
          <cell r="C1306" t="str">
            <v>NGUYỄN THỊ THANH HƯƠNG</v>
          </cell>
          <cell r="D1306" t="str">
            <v>Fulltime</v>
          </cell>
          <cell r="E1306" t="str">
            <v>NHÂN VIÊN BẾP</v>
          </cell>
          <cell r="F1306" t="str">
            <v>Giờ LV</v>
          </cell>
          <cell r="G1306">
            <v>8</v>
          </cell>
          <cell r="H1306">
            <v>8</v>
          </cell>
          <cell r="I1306">
            <v>8</v>
          </cell>
          <cell r="J1306" t="str">
            <v>off</v>
          </cell>
          <cell r="K1306">
            <v>8</v>
          </cell>
          <cell r="L1306">
            <v>8</v>
          </cell>
          <cell r="M1306">
            <v>8</v>
          </cell>
          <cell r="N1306">
            <v>8</v>
          </cell>
          <cell r="O1306">
            <v>8</v>
          </cell>
          <cell r="P1306" t="str">
            <v>off</v>
          </cell>
          <cell r="Q1306">
            <v>8</v>
          </cell>
          <cell r="R1306">
            <v>8</v>
          </cell>
          <cell r="S1306">
            <v>8</v>
          </cell>
          <cell r="T1306">
            <v>8</v>
          </cell>
          <cell r="U1306">
            <v>8</v>
          </cell>
          <cell r="V1306">
            <v>8</v>
          </cell>
          <cell r="W1306">
            <v>8</v>
          </cell>
          <cell r="X1306" t="str">
            <v>off</v>
          </cell>
          <cell r="Y1306">
            <v>8</v>
          </cell>
          <cell r="Z1306">
            <v>8</v>
          </cell>
          <cell r="AA1306">
            <v>8</v>
          </cell>
          <cell r="AB1306">
            <v>8</v>
          </cell>
          <cell r="AC1306">
            <v>8</v>
          </cell>
          <cell r="AD1306">
            <v>8</v>
          </cell>
          <cell r="AE1306">
            <v>8</v>
          </cell>
          <cell r="AF1306" t="str">
            <v>off</v>
          </cell>
          <cell r="AG1306">
            <v>8</v>
          </cell>
          <cell r="AH1306">
            <v>8</v>
          </cell>
          <cell r="AI1306">
            <v>8</v>
          </cell>
          <cell r="AJ1306">
            <v>8</v>
          </cell>
          <cell r="AK1306">
            <v>26</v>
          </cell>
          <cell r="AL1306">
            <v>0</v>
          </cell>
          <cell r="AM1306">
            <v>4</v>
          </cell>
          <cell r="AN1306">
            <v>0</v>
          </cell>
          <cell r="AO1306">
            <v>0</v>
          </cell>
          <cell r="AP1306">
            <v>0</v>
          </cell>
          <cell r="AQ1306">
            <v>0</v>
          </cell>
          <cell r="AR1306">
            <v>0</v>
          </cell>
          <cell r="AS1306">
            <v>0</v>
          </cell>
          <cell r="AT1306">
            <v>0</v>
          </cell>
          <cell r="AU1306">
            <v>26</v>
          </cell>
          <cell r="AV1306" t="e">
            <v>#REF!</v>
          </cell>
          <cell r="AW1306">
            <v>0</v>
          </cell>
          <cell r="BZ1306">
            <v>26</v>
          </cell>
          <cell r="CA1306">
            <v>0</v>
          </cell>
          <cell r="CE1306">
            <v>0</v>
          </cell>
          <cell r="CF1306">
            <v>26</v>
          </cell>
          <cell r="CG1306" t="b">
            <v>1</v>
          </cell>
          <cell r="CH1306">
            <v>26</v>
          </cell>
          <cell r="CI1306">
            <v>0</v>
          </cell>
          <cell r="CJ1306">
            <v>0</v>
          </cell>
          <cell r="CK1306" t="str">
            <v>HTQ HỒ CHÍ MINH</v>
          </cell>
          <cell r="CM1306">
            <v>26</v>
          </cell>
          <cell r="CN1306">
            <v>0</v>
          </cell>
          <cell r="CO1306">
            <v>0</v>
          </cell>
          <cell r="CP1306">
            <v>0</v>
          </cell>
        </row>
        <row r="1307">
          <cell r="F1307" t="str">
            <v>OT</v>
          </cell>
          <cell r="AT1307">
            <v>0</v>
          </cell>
          <cell r="AV1307" t="e">
            <v>#REF!</v>
          </cell>
          <cell r="AW1307">
            <v>0</v>
          </cell>
          <cell r="CK1307" t="e">
            <v>#N/A</v>
          </cell>
        </row>
        <row r="1308">
          <cell r="B1308" t="str">
            <v>EQQ100234</v>
          </cell>
          <cell r="C1308" t="str">
            <v>VŨ THỊ BÍCH HIỀN</v>
          </cell>
          <cell r="D1308" t="str">
            <v>Fulltime</v>
          </cell>
          <cell r="E1308" t="str">
            <v>TRƯỞNG CA</v>
          </cell>
          <cell r="F1308" t="str">
            <v>Giờ LV</v>
          </cell>
          <cell r="G1308">
            <v>8</v>
          </cell>
          <cell r="H1308">
            <v>8</v>
          </cell>
          <cell r="I1308">
            <v>8</v>
          </cell>
          <cell r="J1308" t="str">
            <v>off</v>
          </cell>
          <cell r="K1308">
            <v>8</v>
          </cell>
          <cell r="L1308">
            <v>8</v>
          </cell>
          <cell r="M1308">
            <v>8</v>
          </cell>
          <cell r="N1308">
            <v>8</v>
          </cell>
          <cell r="O1308">
            <v>8</v>
          </cell>
          <cell r="P1308" t="str">
            <v>off</v>
          </cell>
          <cell r="Q1308">
            <v>8</v>
          </cell>
          <cell r="R1308">
            <v>8</v>
          </cell>
          <cell r="S1308">
            <v>8</v>
          </cell>
          <cell r="T1308">
            <v>8</v>
          </cell>
          <cell r="U1308">
            <v>8</v>
          </cell>
          <cell r="V1308">
            <v>8</v>
          </cell>
          <cell r="W1308">
            <v>8</v>
          </cell>
          <cell r="X1308" t="str">
            <v>off</v>
          </cell>
          <cell r="Y1308">
            <v>8</v>
          </cell>
          <cell r="Z1308">
            <v>8</v>
          </cell>
          <cell r="AA1308">
            <v>8</v>
          </cell>
          <cell r="AB1308">
            <v>8</v>
          </cell>
          <cell r="AC1308">
            <v>8</v>
          </cell>
          <cell r="AD1308">
            <v>8</v>
          </cell>
          <cell r="AE1308" t="str">
            <v>off</v>
          </cell>
          <cell r="AF1308">
            <v>8</v>
          </cell>
          <cell r="AG1308">
            <v>8</v>
          </cell>
          <cell r="AH1308">
            <v>8</v>
          </cell>
          <cell r="AI1308">
            <v>8</v>
          </cell>
          <cell r="AJ1308">
            <v>8</v>
          </cell>
          <cell r="AK1308">
            <v>26</v>
          </cell>
          <cell r="AL1308">
            <v>0</v>
          </cell>
          <cell r="AM1308">
            <v>4</v>
          </cell>
          <cell r="AN1308">
            <v>0</v>
          </cell>
          <cell r="AO1308">
            <v>0</v>
          </cell>
          <cell r="AP1308">
            <v>0</v>
          </cell>
          <cell r="AQ1308">
            <v>0</v>
          </cell>
          <cell r="AR1308">
            <v>0</v>
          </cell>
          <cell r="AS1308">
            <v>0</v>
          </cell>
          <cell r="AT1308">
            <v>0</v>
          </cell>
          <cell r="AU1308">
            <v>26</v>
          </cell>
          <cell r="AV1308" t="e">
            <v>#REF!</v>
          </cell>
          <cell r="AW1308">
            <v>0</v>
          </cell>
          <cell r="BZ1308">
            <v>26</v>
          </cell>
          <cell r="CA1308">
            <v>0</v>
          </cell>
          <cell r="CE1308">
            <v>0</v>
          </cell>
          <cell r="CF1308">
            <v>26</v>
          </cell>
          <cell r="CG1308" t="b">
            <v>1</v>
          </cell>
          <cell r="CH1308">
            <v>26</v>
          </cell>
          <cell r="CI1308">
            <v>0</v>
          </cell>
          <cell r="CJ1308">
            <v>0</v>
          </cell>
          <cell r="CK1308" t="str">
            <v>HTQ HỒ CHÍ MINH</v>
          </cell>
          <cell r="CM1308">
            <v>26</v>
          </cell>
          <cell r="CN1308">
            <v>0</v>
          </cell>
          <cell r="CO1308">
            <v>0</v>
          </cell>
          <cell r="CP1308">
            <v>0</v>
          </cell>
        </row>
        <row r="1309">
          <cell r="F1309" t="str">
            <v>OT</v>
          </cell>
          <cell r="AT1309">
            <v>0</v>
          </cell>
          <cell r="AV1309" t="e">
            <v>#REF!</v>
          </cell>
          <cell r="AW1309">
            <v>0</v>
          </cell>
          <cell r="CK1309" t="e">
            <v>#N/A</v>
          </cell>
        </row>
        <row r="1310">
          <cell r="B1310" t="str">
            <v>EQQ100858</v>
          </cell>
          <cell r="C1310" t="str">
            <v>TRẦN NGỌC ĐÔNG PHƯƠNG</v>
          </cell>
          <cell r="D1310" t="str">
            <v>Fulltime</v>
          </cell>
          <cell r="E1310" t="str">
            <v>NHÂN VIÊN PHA CHẾ</v>
          </cell>
          <cell r="F1310" t="str">
            <v>Giờ LV</v>
          </cell>
          <cell r="G1310">
            <v>8</v>
          </cell>
          <cell r="H1310">
            <v>8</v>
          </cell>
          <cell r="I1310">
            <v>8</v>
          </cell>
          <cell r="J1310">
            <v>8</v>
          </cell>
          <cell r="K1310" t="str">
            <v>off</v>
          </cell>
          <cell r="L1310">
            <v>8</v>
          </cell>
          <cell r="M1310">
            <v>8</v>
          </cell>
          <cell r="N1310">
            <v>8</v>
          </cell>
          <cell r="O1310">
            <v>8</v>
          </cell>
          <cell r="P1310">
            <v>8</v>
          </cell>
          <cell r="Q1310">
            <v>8</v>
          </cell>
          <cell r="R1310" t="str">
            <v>off</v>
          </cell>
          <cell r="S1310">
            <v>8</v>
          </cell>
          <cell r="T1310">
            <v>8</v>
          </cell>
          <cell r="U1310">
            <v>8</v>
          </cell>
          <cell r="V1310">
            <v>8</v>
          </cell>
          <cell r="W1310">
            <v>8</v>
          </cell>
          <cell r="X1310">
            <v>8</v>
          </cell>
          <cell r="Y1310" t="str">
            <v>off</v>
          </cell>
          <cell r="Z1310">
            <v>8</v>
          </cell>
          <cell r="AA1310">
            <v>8</v>
          </cell>
          <cell r="AB1310">
            <v>8</v>
          </cell>
          <cell r="AC1310">
            <v>8</v>
          </cell>
          <cell r="AD1310">
            <v>8</v>
          </cell>
          <cell r="AE1310">
            <v>8</v>
          </cell>
          <cell r="AF1310" t="str">
            <v>off</v>
          </cell>
          <cell r="AG1310">
            <v>8</v>
          </cell>
          <cell r="AH1310">
            <v>8</v>
          </cell>
          <cell r="AI1310">
            <v>8</v>
          </cell>
          <cell r="AJ1310">
            <v>8</v>
          </cell>
          <cell r="AK1310">
            <v>26</v>
          </cell>
          <cell r="AL1310">
            <v>0</v>
          </cell>
          <cell r="AM1310">
            <v>4</v>
          </cell>
          <cell r="AN1310">
            <v>0</v>
          </cell>
          <cell r="AO1310">
            <v>0</v>
          </cell>
          <cell r="AP1310">
            <v>0</v>
          </cell>
          <cell r="AQ1310">
            <v>0</v>
          </cell>
          <cell r="AR1310">
            <v>0</v>
          </cell>
          <cell r="AS1310">
            <v>0</v>
          </cell>
          <cell r="AT1310">
            <v>0</v>
          </cell>
          <cell r="AU1310">
            <v>26</v>
          </cell>
          <cell r="AV1310" t="e">
            <v>#REF!</v>
          </cell>
          <cell r="AW1310">
            <v>0</v>
          </cell>
          <cell r="BZ1310">
            <v>26</v>
          </cell>
          <cell r="CA1310">
            <v>0</v>
          </cell>
          <cell r="CE1310">
            <v>0</v>
          </cell>
          <cell r="CF1310">
            <v>26</v>
          </cell>
          <cell r="CG1310" t="b">
            <v>1</v>
          </cell>
          <cell r="CH1310">
            <v>26</v>
          </cell>
          <cell r="CI1310">
            <v>0</v>
          </cell>
          <cell r="CJ1310">
            <v>0</v>
          </cell>
          <cell r="CK1310" t="str">
            <v>HTQ HỒ CHÍ MINH</v>
          </cell>
          <cell r="CM1310">
            <v>26</v>
          </cell>
          <cell r="CN1310">
            <v>0</v>
          </cell>
          <cell r="CO1310">
            <v>0</v>
          </cell>
          <cell r="CP1310">
            <v>0</v>
          </cell>
        </row>
        <row r="1311">
          <cell r="F1311" t="str">
            <v>OT</v>
          </cell>
          <cell r="AT1311">
            <v>0</v>
          </cell>
          <cell r="AV1311" t="e">
            <v>#REF!</v>
          </cell>
          <cell r="AW1311">
            <v>0</v>
          </cell>
          <cell r="CK1311" t="e">
            <v>#N/A</v>
          </cell>
        </row>
        <row r="1312">
          <cell r="B1312" t="str">
            <v>EQQ101414</v>
          </cell>
          <cell r="C1312" t="str">
            <v>PHẠM THỊ THANH TÂM</v>
          </cell>
          <cell r="D1312" t="str">
            <v>Fulltime</v>
          </cell>
          <cell r="E1312" t="str">
            <v>NHÂN VIÊN PHỤC VỤ</v>
          </cell>
          <cell r="F1312" t="str">
            <v>Giờ LV</v>
          </cell>
          <cell r="G1312">
            <v>8</v>
          </cell>
          <cell r="H1312" t="str">
            <v>pa</v>
          </cell>
          <cell r="I1312">
            <v>8</v>
          </cell>
          <cell r="J1312">
            <v>8</v>
          </cell>
          <cell r="K1312">
            <v>8</v>
          </cell>
          <cell r="L1312">
            <v>8</v>
          </cell>
          <cell r="M1312" t="str">
            <v>off</v>
          </cell>
          <cell r="N1312">
            <v>8</v>
          </cell>
          <cell r="O1312" t="str">
            <v>pa</v>
          </cell>
          <cell r="P1312">
            <v>8</v>
          </cell>
          <cell r="Q1312">
            <v>8</v>
          </cell>
          <cell r="R1312">
            <v>8</v>
          </cell>
          <cell r="S1312">
            <v>8</v>
          </cell>
          <cell r="T1312" t="str">
            <v>off</v>
          </cell>
          <cell r="U1312">
            <v>8</v>
          </cell>
          <cell r="V1312">
            <v>8</v>
          </cell>
          <cell r="W1312">
            <v>8</v>
          </cell>
          <cell r="X1312">
            <v>8</v>
          </cell>
          <cell r="Y1312">
            <v>8</v>
          </cell>
          <cell r="Z1312">
            <v>8</v>
          </cell>
          <cell r="AA1312" t="str">
            <v>off</v>
          </cell>
          <cell r="AB1312">
            <v>8</v>
          </cell>
          <cell r="AC1312" t="str">
            <v>pa</v>
          </cell>
          <cell r="AD1312">
            <v>8</v>
          </cell>
          <cell r="AE1312">
            <v>8</v>
          </cell>
          <cell r="AF1312">
            <v>8</v>
          </cell>
          <cell r="AG1312">
            <v>8</v>
          </cell>
          <cell r="AH1312" t="str">
            <v>off</v>
          </cell>
          <cell r="AI1312">
            <v>8</v>
          </cell>
          <cell r="AJ1312">
            <v>8</v>
          </cell>
          <cell r="AK1312">
            <v>23</v>
          </cell>
          <cell r="AL1312">
            <v>0</v>
          </cell>
          <cell r="AM1312">
            <v>4</v>
          </cell>
          <cell r="AN1312">
            <v>0</v>
          </cell>
          <cell r="AO1312">
            <v>3</v>
          </cell>
          <cell r="AP1312">
            <v>0</v>
          </cell>
          <cell r="AQ1312">
            <v>0</v>
          </cell>
          <cell r="AR1312">
            <v>0</v>
          </cell>
          <cell r="AS1312">
            <v>0</v>
          </cell>
          <cell r="AT1312">
            <v>0</v>
          </cell>
          <cell r="AU1312">
            <v>26</v>
          </cell>
          <cell r="AV1312" t="e">
            <v>#REF!</v>
          </cell>
          <cell r="AW1312">
            <v>0</v>
          </cell>
          <cell r="BZ1312">
            <v>23</v>
          </cell>
          <cell r="CA1312">
            <v>3</v>
          </cell>
          <cell r="CE1312">
            <v>0</v>
          </cell>
          <cell r="CF1312">
            <v>26</v>
          </cell>
          <cell r="CG1312" t="b">
            <v>1</v>
          </cell>
          <cell r="CH1312">
            <v>23</v>
          </cell>
          <cell r="CI1312">
            <v>0</v>
          </cell>
          <cell r="CJ1312">
            <v>0</v>
          </cell>
          <cell r="CK1312" t="str">
            <v>HTQ HỒ CHÍ MINH</v>
          </cell>
          <cell r="CM1312">
            <v>23</v>
          </cell>
          <cell r="CN1312">
            <v>3</v>
          </cell>
          <cell r="CO1312">
            <v>0</v>
          </cell>
          <cell r="CP1312">
            <v>0</v>
          </cell>
        </row>
        <row r="1313">
          <cell r="F1313" t="str">
            <v>OT</v>
          </cell>
          <cell r="AT1313">
            <v>0</v>
          </cell>
          <cell r="AV1313" t="e">
            <v>#REF!</v>
          </cell>
          <cell r="AW1313">
            <v>0</v>
          </cell>
          <cell r="CK1313" t="e">
            <v>#N/A</v>
          </cell>
        </row>
        <row r="1314">
          <cell r="B1314" t="str">
            <v>EQQ101447</v>
          </cell>
          <cell r="C1314" t="str">
            <v>DƯƠNG NGỌC ANH</v>
          </cell>
          <cell r="D1314" t="str">
            <v>Fulltime</v>
          </cell>
          <cell r="E1314" t="str">
            <v>TRƯỞNG CA</v>
          </cell>
          <cell r="F1314" t="str">
            <v>Giờ LV</v>
          </cell>
          <cell r="G1314">
            <v>8</v>
          </cell>
          <cell r="H1314">
            <v>8</v>
          </cell>
          <cell r="I1314">
            <v>8</v>
          </cell>
          <cell r="J1314">
            <v>8</v>
          </cell>
          <cell r="K1314">
            <v>8</v>
          </cell>
          <cell r="L1314">
            <v>8</v>
          </cell>
          <cell r="M1314">
            <v>8</v>
          </cell>
          <cell r="N1314" t="str">
            <v>off</v>
          </cell>
          <cell r="O1314">
            <v>8</v>
          </cell>
          <cell r="P1314">
            <v>8</v>
          </cell>
          <cell r="Q1314">
            <v>8</v>
          </cell>
          <cell r="R1314">
            <v>8</v>
          </cell>
          <cell r="S1314">
            <v>8</v>
          </cell>
          <cell r="T1314">
            <v>8</v>
          </cell>
          <cell r="U1314">
            <v>8</v>
          </cell>
          <cell r="V1314">
            <v>8</v>
          </cell>
          <cell r="W1314">
            <v>8</v>
          </cell>
          <cell r="X1314">
            <v>8</v>
          </cell>
          <cell r="Y1314">
            <v>8</v>
          </cell>
          <cell r="Z1314">
            <v>8</v>
          </cell>
          <cell r="AA1314" t="str">
            <v>off</v>
          </cell>
          <cell r="AB1314">
            <v>8</v>
          </cell>
          <cell r="AC1314">
            <v>8</v>
          </cell>
          <cell r="AD1314">
            <v>8</v>
          </cell>
          <cell r="AE1314">
            <v>8</v>
          </cell>
          <cell r="AF1314">
            <v>8</v>
          </cell>
          <cell r="AG1314">
            <v>8</v>
          </cell>
          <cell r="AH1314">
            <v>8</v>
          </cell>
          <cell r="AI1314" t="str">
            <v>off</v>
          </cell>
          <cell r="AJ1314" t="str">
            <v>off</v>
          </cell>
          <cell r="AK1314">
            <v>26</v>
          </cell>
          <cell r="AL1314">
            <v>0</v>
          </cell>
          <cell r="AM1314">
            <v>4</v>
          </cell>
          <cell r="AN1314">
            <v>0</v>
          </cell>
          <cell r="AO1314">
            <v>0</v>
          </cell>
          <cell r="AP1314">
            <v>0</v>
          </cell>
          <cell r="AQ1314">
            <v>0</v>
          </cell>
          <cell r="AR1314">
            <v>0</v>
          </cell>
          <cell r="AS1314">
            <v>0</v>
          </cell>
          <cell r="AT1314">
            <v>0</v>
          </cell>
          <cell r="AU1314">
            <v>26</v>
          </cell>
          <cell r="AV1314" t="e">
            <v>#REF!</v>
          </cell>
          <cell r="AW1314">
            <v>0</v>
          </cell>
          <cell r="BZ1314">
            <v>26</v>
          </cell>
          <cell r="CA1314">
            <v>0</v>
          </cell>
          <cell r="CE1314">
            <v>0</v>
          </cell>
          <cell r="CF1314">
            <v>26</v>
          </cell>
          <cell r="CG1314" t="b">
            <v>1</v>
          </cell>
          <cell r="CH1314">
            <v>26</v>
          </cell>
          <cell r="CI1314">
            <v>0</v>
          </cell>
          <cell r="CJ1314">
            <v>0</v>
          </cell>
          <cell r="CK1314" t="str">
            <v>HTQ HỒ CHÍ MINH</v>
          </cell>
          <cell r="CM1314">
            <v>26</v>
          </cell>
          <cell r="CN1314">
            <v>0</v>
          </cell>
          <cell r="CO1314">
            <v>0</v>
          </cell>
          <cell r="CP1314">
            <v>0</v>
          </cell>
        </row>
        <row r="1315">
          <cell r="F1315" t="str">
            <v>OT</v>
          </cell>
          <cell r="AT1315">
            <v>0</v>
          </cell>
          <cell r="AV1315" t="e">
            <v>#REF!</v>
          </cell>
          <cell r="AW1315">
            <v>0</v>
          </cell>
          <cell r="CK1315" t="e">
            <v>#N/A</v>
          </cell>
        </row>
        <row r="1316">
          <cell r="B1316" t="str">
            <v>EQQ102267</v>
          </cell>
          <cell r="C1316" t="str">
            <v>NGUYỄN THÙY DƯƠNG</v>
          </cell>
          <cell r="D1316" t="str">
            <v>Partime</v>
          </cell>
          <cell r="E1316" t="str">
            <v>NHÂN VIÊN PHỤC VỤ</v>
          </cell>
          <cell r="F1316" t="str">
            <v>Giờ LV</v>
          </cell>
          <cell r="G1316">
            <v>8</v>
          </cell>
          <cell r="H1316">
            <v>8</v>
          </cell>
          <cell r="I1316">
            <v>7</v>
          </cell>
          <cell r="J1316">
            <v>7</v>
          </cell>
          <cell r="K1316" t="str">
            <v>off</v>
          </cell>
          <cell r="L1316">
            <v>7</v>
          </cell>
          <cell r="M1316">
            <v>8</v>
          </cell>
          <cell r="N1316">
            <v>7</v>
          </cell>
          <cell r="O1316">
            <v>8</v>
          </cell>
          <cell r="P1316">
            <v>7</v>
          </cell>
          <cell r="Q1316">
            <v>7</v>
          </cell>
          <cell r="R1316" t="str">
            <v>off</v>
          </cell>
          <cell r="S1316">
            <v>7</v>
          </cell>
          <cell r="T1316">
            <v>8</v>
          </cell>
          <cell r="U1316">
            <v>7</v>
          </cell>
          <cell r="V1316">
            <v>7</v>
          </cell>
          <cell r="W1316">
            <v>7</v>
          </cell>
          <cell r="X1316">
            <v>7</v>
          </cell>
          <cell r="Y1316" t="str">
            <v>off</v>
          </cell>
          <cell r="Z1316">
            <v>6</v>
          </cell>
          <cell r="AA1316">
            <v>8</v>
          </cell>
          <cell r="AB1316">
            <v>6</v>
          </cell>
          <cell r="AC1316" t="str">
            <v>off</v>
          </cell>
          <cell r="AD1316">
            <v>7</v>
          </cell>
          <cell r="AE1316">
            <v>8</v>
          </cell>
          <cell r="AF1316">
            <v>8</v>
          </cell>
          <cell r="AG1316">
            <v>8</v>
          </cell>
          <cell r="AH1316">
            <v>8</v>
          </cell>
          <cell r="AI1316">
            <v>8</v>
          </cell>
          <cell r="AJ1316">
            <v>7</v>
          </cell>
          <cell r="AK1316">
            <v>23.875</v>
          </cell>
          <cell r="AL1316">
            <v>0</v>
          </cell>
          <cell r="AM1316">
            <v>4</v>
          </cell>
          <cell r="AN1316">
            <v>0</v>
          </cell>
          <cell r="AO1316">
            <v>0</v>
          </cell>
          <cell r="AP1316">
            <v>0</v>
          </cell>
          <cell r="AQ1316">
            <v>0</v>
          </cell>
          <cell r="AR1316">
            <v>0</v>
          </cell>
          <cell r="AS1316">
            <v>0</v>
          </cell>
          <cell r="AT1316">
            <v>0</v>
          </cell>
          <cell r="AU1316">
            <v>23.875</v>
          </cell>
          <cell r="AV1316" t="e">
            <v>#REF!</v>
          </cell>
          <cell r="AW1316">
            <v>0</v>
          </cell>
          <cell r="BZ1316">
            <v>0</v>
          </cell>
          <cell r="CA1316">
            <v>0</v>
          </cell>
          <cell r="CE1316">
            <v>0</v>
          </cell>
          <cell r="CF1316">
            <v>23.875</v>
          </cell>
          <cell r="CG1316" t="b">
            <v>1</v>
          </cell>
          <cell r="CH1316">
            <v>0</v>
          </cell>
          <cell r="CI1316">
            <v>191</v>
          </cell>
          <cell r="CJ1316">
            <v>0</v>
          </cell>
          <cell r="CK1316" t="str">
            <v>HTQ HỒ CHÍ MINH</v>
          </cell>
          <cell r="CM1316">
            <v>0</v>
          </cell>
          <cell r="CN1316">
            <v>0</v>
          </cell>
          <cell r="CO1316">
            <v>191</v>
          </cell>
          <cell r="CP1316">
            <v>0</v>
          </cell>
        </row>
        <row r="1317">
          <cell r="F1317" t="str">
            <v>OT</v>
          </cell>
          <cell r="AT1317">
            <v>0</v>
          </cell>
          <cell r="AV1317" t="e">
            <v>#REF!</v>
          </cell>
          <cell r="AW1317">
            <v>0</v>
          </cell>
          <cell r="CK1317" t="e">
            <v>#N/A</v>
          </cell>
        </row>
        <row r="1318">
          <cell r="B1318" t="str">
            <v>EQQ102331</v>
          </cell>
          <cell r="C1318" t="str">
            <v>BÙI THỊ TÂM</v>
          </cell>
          <cell r="D1318" t="str">
            <v>Partime</v>
          </cell>
          <cell r="E1318" t="str">
            <v>NHÂN VIÊN PHA CHẾ</v>
          </cell>
          <cell r="F1318" t="str">
            <v>Giờ LV</v>
          </cell>
          <cell r="G1318" t="str">
            <v>off</v>
          </cell>
          <cell r="H1318">
            <v>8</v>
          </cell>
          <cell r="I1318">
            <v>8</v>
          </cell>
          <cell r="J1318" t="str">
            <v>off</v>
          </cell>
          <cell r="K1318">
            <v>8</v>
          </cell>
          <cell r="L1318">
            <v>8</v>
          </cell>
          <cell r="M1318">
            <v>8</v>
          </cell>
          <cell r="N1318">
            <v>8</v>
          </cell>
          <cell r="O1318">
            <v>8</v>
          </cell>
          <cell r="P1318">
            <v>8</v>
          </cell>
          <cell r="Q1318" t="str">
            <v>off</v>
          </cell>
          <cell r="R1318">
            <v>8</v>
          </cell>
          <cell r="S1318">
            <v>8</v>
          </cell>
          <cell r="T1318">
            <v>8</v>
          </cell>
          <cell r="U1318">
            <v>8</v>
          </cell>
          <cell r="V1318">
            <v>8</v>
          </cell>
          <cell r="W1318">
            <v>8</v>
          </cell>
          <cell r="X1318" t="str">
            <v>off</v>
          </cell>
          <cell r="Y1318">
            <v>8</v>
          </cell>
          <cell r="Z1318">
            <v>8</v>
          </cell>
          <cell r="AA1318" t="str">
            <v>off</v>
          </cell>
          <cell r="AB1318">
            <v>8</v>
          </cell>
          <cell r="AC1318" t="str">
            <v>nghi viec</v>
          </cell>
          <cell r="AK1318">
            <v>17</v>
          </cell>
          <cell r="AL1318">
            <v>0</v>
          </cell>
          <cell r="AM1318">
            <v>5</v>
          </cell>
          <cell r="AN1318">
            <v>0</v>
          </cell>
          <cell r="AO1318">
            <v>0</v>
          </cell>
          <cell r="AP1318">
            <v>0</v>
          </cell>
          <cell r="AQ1318">
            <v>0</v>
          </cell>
          <cell r="AR1318">
            <v>0</v>
          </cell>
          <cell r="AS1318">
            <v>0</v>
          </cell>
          <cell r="AT1318">
            <v>0</v>
          </cell>
          <cell r="AU1318">
            <v>17</v>
          </cell>
          <cell r="AV1318" t="e">
            <v>#REF!</v>
          </cell>
          <cell r="AW1318">
            <v>0</v>
          </cell>
          <cell r="BZ1318">
            <v>0</v>
          </cell>
          <cell r="CA1318">
            <v>0</v>
          </cell>
          <cell r="CE1318">
            <v>0</v>
          </cell>
          <cell r="CF1318">
            <v>17</v>
          </cell>
          <cell r="CG1318" t="b">
            <v>1</v>
          </cell>
          <cell r="CH1318">
            <v>0</v>
          </cell>
          <cell r="CI1318">
            <v>136</v>
          </cell>
          <cell r="CJ1318">
            <v>0</v>
          </cell>
          <cell r="CK1318" t="str">
            <v>HTQ HỒ CHÍ MINH</v>
          </cell>
          <cell r="CM1318">
            <v>0</v>
          </cell>
          <cell r="CN1318">
            <v>0</v>
          </cell>
          <cell r="CO1318">
            <v>136</v>
          </cell>
          <cell r="CP1318">
            <v>0</v>
          </cell>
        </row>
        <row r="1319">
          <cell r="F1319" t="str">
            <v>OT</v>
          </cell>
          <cell r="AT1319">
            <v>0</v>
          </cell>
          <cell r="AV1319" t="e">
            <v>#REF!</v>
          </cell>
          <cell r="AW1319">
            <v>0</v>
          </cell>
          <cell r="CK1319" t="e">
            <v>#N/A</v>
          </cell>
        </row>
        <row r="1320">
          <cell r="B1320" t="str">
            <v>EQQ102390</v>
          </cell>
          <cell r="C1320" t="str">
            <v>TRẦN TẤN</v>
          </cell>
          <cell r="D1320" t="str">
            <v>Partime</v>
          </cell>
          <cell r="E1320" t="str">
            <v>NHÂN VIÊN PHỤC VỤ</v>
          </cell>
          <cell r="F1320" t="str">
            <v>Giờ LV</v>
          </cell>
          <cell r="G1320">
            <v>8</v>
          </cell>
          <cell r="H1320">
            <v>6.5</v>
          </cell>
          <cell r="I1320" t="str">
            <v>off</v>
          </cell>
          <cell r="J1320">
            <v>8</v>
          </cell>
          <cell r="K1320">
            <v>8</v>
          </cell>
          <cell r="L1320">
            <v>8</v>
          </cell>
          <cell r="M1320">
            <v>8</v>
          </cell>
          <cell r="N1320" t="str">
            <v>off</v>
          </cell>
          <cell r="O1320">
            <v>6.5</v>
          </cell>
          <cell r="P1320">
            <v>8</v>
          </cell>
          <cell r="Q1320">
            <v>6.5</v>
          </cell>
          <cell r="R1320">
            <v>8</v>
          </cell>
          <cell r="S1320">
            <v>8</v>
          </cell>
          <cell r="T1320">
            <v>8</v>
          </cell>
          <cell r="U1320" t="str">
            <v>off</v>
          </cell>
          <cell r="V1320">
            <v>6.5</v>
          </cell>
          <cell r="W1320">
            <v>8</v>
          </cell>
          <cell r="X1320">
            <v>8</v>
          </cell>
          <cell r="Y1320">
            <v>8</v>
          </cell>
          <cell r="Z1320">
            <v>8</v>
          </cell>
          <cell r="AA1320">
            <v>8</v>
          </cell>
          <cell r="AB1320">
            <v>8</v>
          </cell>
          <cell r="AC1320">
            <v>8</v>
          </cell>
          <cell r="AD1320">
            <v>8</v>
          </cell>
          <cell r="AE1320" t="str">
            <v>off</v>
          </cell>
          <cell r="AF1320">
            <v>8</v>
          </cell>
          <cell r="AG1320" t="str">
            <v>oth</v>
          </cell>
          <cell r="AH1320" t="str">
            <v>oth</v>
          </cell>
          <cell r="AI1320" t="str">
            <v>oth</v>
          </cell>
          <cell r="AJ1320" t="str">
            <v xml:space="preserve">nghỉ </v>
          </cell>
          <cell r="AK1320">
            <v>21.25</v>
          </cell>
          <cell r="AL1320">
            <v>0</v>
          </cell>
          <cell r="AM1320">
            <v>4</v>
          </cell>
          <cell r="AN1320">
            <v>0</v>
          </cell>
          <cell r="AO1320">
            <v>0</v>
          </cell>
          <cell r="AP1320">
            <v>0</v>
          </cell>
          <cell r="AQ1320">
            <v>0</v>
          </cell>
          <cell r="AR1320">
            <v>0</v>
          </cell>
          <cell r="AS1320">
            <v>0</v>
          </cell>
          <cell r="AT1320">
            <v>3</v>
          </cell>
          <cell r="AU1320">
            <v>24.25</v>
          </cell>
          <cell r="AV1320" t="e">
            <v>#REF!</v>
          </cell>
          <cell r="AW1320">
            <v>0</v>
          </cell>
          <cell r="BZ1320">
            <v>0</v>
          </cell>
          <cell r="CA1320">
            <v>0</v>
          </cell>
          <cell r="CE1320">
            <v>0</v>
          </cell>
          <cell r="CF1320">
            <v>24.25</v>
          </cell>
          <cell r="CG1320" t="b">
            <v>1</v>
          </cell>
          <cell r="CH1320">
            <v>0</v>
          </cell>
          <cell r="CI1320">
            <v>194</v>
          </cell>
          <cell r="CJ1320">
            <v>0</v>
          </cell>
          <cell r="CK1320" t="str">
            <v>HTQ HỒ CHÍ MINH</v>
          </cell>
          <cell r="CM1320">
            <v>0</v>
          </cell>
          <cell r="CN1320">
            <v>0</v>
          </cell>
          <cell r="CO1320">
            <v>194</v>
          </cell>
          <cell r="CP1320">
            <v>0</v>
          </cell>
        </row>
        <row r="1321">
          <cell r="F1321" t="str">
            <v>OT</v>
          </cell>
          <cell r="AT1321">
            <v>0</v>
          </cell>
          <cell r="AV1321" t="e">
            <v>#REF!</v>
          </cell>
          <cell r="AW1321">
            <v>0</v>
          </cell>
          <cell r="CK1321" t="e">
            <v>#N/A</v>
          </cell>
        </row>
        <row r="1322">
          <cell r="B1322" t="str">
            <v>EQQ102447</v>
          </cell>
          <cell r="C1322" t="str">
            <v>TRẦN HUY HOÀNG</v>
          </cell>
          <cell r="D1322" t="str">
            <v>Partime</v>
          </cell>
          <cell r="E1322" t="str">
            <v>NHÂN VIÊN PHỤC VỤ</v>
          </cell>
          <cell r="F1322" t="str">
            <v>Giờ LV</v>
          </cell>
          <cell r="G1322">
            <v>7</v>
          </cell>
          <cell r="H1322">
            <v>7</v>
          </cell>
          <cell r="I1322">
            <v>8</v>
          </cell>
          <cell r="J1322">
            <v>8</v>
          </cell>
          <cell r="K1322">
            <v>8</v>
          </cell>
          <cell r="L1322">
            <v>7</v>
          </cell>
          <cell r="M1322">
            <v>8</v>
          </cell>
          <cell r="N1322">
            <v>7</v>
          </cell>
          <cell r="O1322">
            <v>6</v>
          </cell>
          <cell r="P1322" t="str">
            <v>off</v>
          </cell>
          <cell r="Q1322">
            <v>6</v>
          </cell>
          <cell r="R1322">
            <v>8</v>
          </cell>
          <cell r="S1322" t="str">
            <v>off</v>
          </cell>
          <cell r="T1322" t="str">
            <v xml:space="preserve"> Tự ý bỏ  việc</v>
          </cell>
          <cell r="AK1322">
            <v>10</v>
          </cell>
          <cell r="AL1322">
            <v>0</v>
          </cell>
          <cell r="AM1322">
            <v>2</v>
          </cell>
          <cell r="AN1322">
            <v>0</v>
          </cell>
          <cell r="AO1322">
            <v>0</v>
          </cell>
          <cell r="AP1322">
            <v>0</v>
          </cell>
          <cell r="AQ1322">
            <v>0</v>
          </cell>
          <cell r="AR1322">
            <v>0</v>
          </cell>
          <cell r="AS1322">
            <v>0</v>
          </cell>
          <cell r="AT1322">
            <v>0</v>
          </cell>
          <cell r="AU1322">
            <v>10</v>
          </cell>
          <cell r="AV1322" t="e">
            <v>#REF!</v>
          </cell>
          <cell r="AW1322">
            <v>0</v>
          </cell>
          <cell r="BZ1322">
            <v>0</v>
          </cell>
          <cell r="CA1322">
            <v>0</v>
          </cell>
          <cell r="CE1322">
            <v>0</v>
          </cell>
          <cell r="CF1322">
            <v>10</v>
          </cell>
          <cell r="CG1322" t="b">
            <v>1</v>
          </cell>
          <cell r="CH1322">
            <v>0</v>
          </cell>
          <cell r="CI1322">
            <v>80</v>
          </cell>
          <cell r="CJ1322">
            <v>0</v>
          </cell>
          <cell r="CK1322" t="str">
            <v>HTQ HỒ CHÍ MINH</v>
          </cell>
          <cell r="CM1322">
            <v>0</v>
          </cell>
          <cell r="CN1322">
            <v>0</v>
          </cell>
          <cell r="CO1322">
            <v>80</v>
          </cell>
          <cell r="CP1322">
            <v>0</v>
          </cell>
        </row>
        <row r="1323">
          <cell r="F1323" t="str">
            <v>OT</v>
          </cell>
          <cell r="AT1323">
            <v>0</v>
          </cell>
          <cell r="AV1323" t="e">
            <v>#REF!</v>
          </cell>
          <cell r="AW1323">
            <v>0</v>
          </cell>
          <cell r="CK1323" t="e">
            <v>#N/A</v>
          </cell>
        </row>
        <row r="1324">
          <cell r="B1324" t="str">
            <v>EQQ102506</v>
          </cell>
          <cell r="C1324" t="str">
            <v>TRƯƠNG MINH THÁI</v>
          </cell>
          <cell r="D1324" t="str">
            <v>Partime</v>
          </cell>
          <cell r="E1324" t="str">
            <v>NHÂN VIÊN PHỤC VỤ</v>
          </cell>
          <cell r="F1324" t="str">
            <v>Giờ LV</v>
          </cell>
          <cell r="G1324">
            <v>8</v>
          </cell>
          <cell r="H1324">
            <v>8</v>
          </cell>
          <cell r="I1324">
            <v>8</v>
          </cell>
          <cell r="J1324" t="str">
            <v>off</v>
          </cell>
          <cell r="K1324">
            <v>8</v>
          </cell>
          <cell r="L1324">
            <v>8</v>
          </cell>
          <cell r="M1324">
            <v>8</v>
          </cell>
          <cell r="N1324">
            <v>8</v>
          </cell>
          <cell r="O1324">
            <v>8</v>
          </cell>
          <cell r="P1324">
            <v>8</v>
          </cell>
          <cell r="Q1324" t="str">
            <v>off</v>
          </cell>
          <cell r="R1324">
            <v>8</v>
          </cell>
          <cell r="S1324">
            <v>8</v>
          </cell>
          <cell r="T1324">
            <v>8</v>
          </cell>
          <cell r="U1324">
            <v>7</v>
          </cell>
          <cell r="V1324">
            <v>8</v>
          </cell>
          <cell r="W1324">
            <v>8</v>
          </cell>
          <cell r="X1324" t="str">
            <v>off</v>
          </cell>
          <cell r="Y1324">
            <v>8</v>
          </cell>
          <cell r="Z1324">
            <v>7</v>
          </cell>
          <cell r="AA1324">
            <v>8</v>
          </cell>
          <cell r="AB1324">
            <v>8</v>
          </cell>
          <cell r="AC1324">
            <v>8</v>
          </cell>
          <cell r="AD1324" t="str">
            <v>off</v>
          </cell>
          <cell r="AE1324">
            <v>8</v>
          </cell>
          <cell r="AF1324">
            <v>8</v>
          </cell>
          <cell r="AG1324">
            <v>8</v>
          </cell>
          <cell r="AH1324">
            <v>8</v>
          </cell>
          <cell r="AI1324">
            <v>8</v>
          </cell>
          <cell r="AJ1324">
            <v>8</v>
          </cell>
          <cell r="AK1324">
            <v>25.75</v>
          </cell>
          <cell r="AL1324">
            <v>0</v>
          </cell>
          <cell r="AM1324">
            <v>4</v>
          </cell>
          <cell r="AN1324">
            <v>0</v>
          </cell>
          <cell r="AO1324">
            <v>0</v>
          </cell>
          <cell r="AP1324">
            <v>0</v>
          </cell>
          <cell r="AQ1324">
            <v>0</v>
          </cell>
          <cell r="AR1324">
            <v>0</v>
          </cell>
          <cell r="AS1324">
            <v>0</v>
          </cell>
          <cell r="AT1324">
            <v>0</v>
          </cell>
          <cell r="AU1324">
            <v>25.75</v>
          </cell>
          <cell r="AV1324" t="e">
            <v>#REF!</v>
          </cell>
          <cell r="AW1324">
            <v>0</v>
          </cell>
          <cell r="BZ1324">
            <v>0</v>
          </cell>
          <cell r="CA1324">
            <v>0</v>
          </cell>
          <cell r="CE1324">
            <v>0</v>
          </cell>
          <cell r="CF1324">
            <v>25.75</v>
          </cell>
          <cell r="CG1324" t="b">
            <v>1</v>
          </cell>
          <cell r="CH1324">
            <v>0</v>
          </cell>
          <cell r="CI1324">
            <v>206</v>
          </cell>
          <cell r="CJ1324">
            <v>0</v>
          </cell>
          <cell r="CK1324" t="str">
            <v>HTQ HỒ CHÍ MINH</v>
          </cell>
          <cell r="CM1324">
            <v>0</v>
          </cell>
          <cell r="CN1324">
            <v>0</v>
          </cell>
          <cell r="CO1324">
            <v>206</v>
          </cell>
          <cell r="CP1324">
            <v>0</v>
          </cell>
        </row>
        <row r="1325">
          <cell r="F1325" t="str">
            <v>OT</v>
          </cell>
          <cell r="AT1325">
            <v>0</v>
          </cell>
          <cell r="AV1325" t="e">
            <v>#REF!</v>
          </cell>
          <cell r="AW1325">
            <v>0</v>
          </cell>
          <cell r="CK1325" t="e">
            <v>#N/A</v>
          </cell>
        </row>
        <row r="1326">
          <cell r="B1326" t="str">
            <v>EQQ102729</v>
          </cell>
          <cell r="C1326" t="str">
            <v>LÊ KHẢ TUẤN</v>
          </cell>
          <cell r="D1326" t="str">
            <v>Partime</v>
          </cell>
          <cell r="E1326" t="str">
            <v>NHÂN VIÊN PHỤC VỤ</v>
          </cell>
          <cell r="F1326" t="str">
            <v>Giờ LV</v>
          </cell>
          <cell r="G1326">
            <v>8</v>
          </cell>
          <cell r="H1326">
            <v>8</v>
          </cell>
          <cell r="I1326">
            <v>8</v>
          </cell>
          <cell r="J1326">
            <v>8</v>
          </cell>
          <cell r="K1326">
            <v>8</v>
          </cell>
          <cell r="L1326" t="str">
            <v>off</v>
          </cell>
          <cell r="M1326">
            <v>8</v>
          </cell>
          <cell r="N1326">
            <v>8</v>
          </cell>
          <cell r="O1326">
            <v>8</v>
          </cell>
          <cell r="P1326" t="str">
            <v>off</v>
          </cell>
          <cell r="Q1326">
            <v>6.5</v>
          </cell>
          <cell r="R1326">
            <v>8</v>
          </cell>
          <cell r="S1326" t="str">
            <v>off</v>
          </cell>
          <cell r="T1326">
            <v>8</v>
          </cell>
          <cell r="U1326" t="str">
            <v>nghi viec</v>
          </cell>
          <cell r="AK1326">
            <v>10.8125</v>
          </cell>
          <cell r="AL1326">
            <v>0</v>
          </cell>
          <cell r="AM1326">
            <v>3</v>
          </cell>
          <cell r="AN1326">
            <v>0</v>
          </cell>
          <cell r="AO1326">
            <v>0</v>
          </cell>
          <cell r="AP1326">
            <v>0</v>
          </cell>
          <cell r="AQ1326">
            <v>0</v>
          </cell>
          <cell r="AR1326">
            <v>0</v>
          </cell>
          <cell r="AS1326">
            <v>0</v>
          </cell>
          <cell r="AT1326">
            <v>0</v>
          </cell>
          <cell r="AU1326">
            <v>10.8125</v>
          </cell>
          <cell r="AV1326" t="e">
            <v>#REF!</v>
          </cell>
          <cell r="AW1326">
            <v>0</v>
          </cell>
          <cell r="BZ1326">
            <v>0</v>
          </cell>
          <cell r="CA1326">
            <v>0</v>
          </cell>
          <cell r="CE1326">
            <v>0</v>
          </cell>
          <cell r="CF1326">
            <v>10.8125</v>
          </cell>
          <cell r="CG1326" t="b">
            <v>1</v>
          </cell>
          <cell r="CH1326">
            <v>0</v>
          </cell>
          <cell r="CI1326">
            <v>86.5</v>
          </cell>
          <cell r="CJ1326">
            <v>0</v>
          </cell>
          <cell r="CK1326" t="str">
            <v>HTQ HỒ CHÍ MINH</v>
          </cell>
          <cell r="CM1326">
            <v>0</v>
          </cell>
          <cell r="CN1326">
            <v>0</v>
          </cell>
          <cell r="CO1326">
            <v>86.5</v>
          </cell>
          <cell r="CP1326">
            <v>0</v>
          </cell>
        </row>
        <row r="1327">
          <cell r="F1327" t="str">
            <v>OT</v>
          </cell>
          <cell r="AT1327">
            <v>0</v>
          </cell>
          <cell r="AV1327" t="e">
            <v>#REF!</v>
          </cell>
          <cell r="AW1327">
            <v>0</v>
          </cell>
          <cell r="CK1327" t="e">
            <v>#N/A</v>
          </cell>
        </row>
        <row r="1328">
          <cell r="B1328" t="str">
            <v>EQQ102769</v>
          </cell>
          <cell r="C1328" t="str">
            <v>NGUYỄN THỊ HUYỀN</v>
          </cell>
          <cell r="D1328" t="str">
            <v>Partime</v>
          </cell>
          <cell r="E1328" t="str">
            <v>NHÂN VIÊN PHỤC VỤ</v>
          </cell>
          <cell r="F1328" t="str">
            <v>Giờ LV</v>
          </cell>
          <cell r="G1328">
            <v>8</v>
          </cell>
          <cell r="H1328">
            <v>8</v>
          </cell>
          <cell r="I1328" t="str">
            <v>off</v>
          </cell>
          <cell r="J1328">
            <v>8</v>
          </cell>
          <cell r="K1328">
            <v>8</v>
          </cell>
          <cell r="L1328">
            <v>8</v>
          </cell>
          <cell r="M1328">
            <v>6</v>
          </cell>
          <cell r="N1328" t="str">
            <v>off</v>
          </cell>
          <cell r="O1328">
            <v>8</v>
          </cell>
          <cell r="P1328">
            <v>8</v>
          </cell>
          <cell r="Q1328">
            <v>6.5</v>
          </cell>
          <cell r="R1328">
            <v>8</v>
          </cell>
          <cell r="S1328">
            <v>8</v>
          </cell>
          <cell r="T1328">
            <v>8</v>
          </cell>
          <cell r="U1328">
            <v>8</v>
          </cell>
          <cell r="V1328">
            <v>8</v>
          </cell>
          <cell r="W1328">
            <v>8</v>
          </cell>
          <cell r="X1328" t="str">
            <v>off</v>
          </cell>
          <cell r="Y1328">
            <v>8</v>
          </cell>
          <cell r="Z1328">
            <v>8</v>
          </cell>
          <cell r="AA1328">
            <v>8</v>
          </cell>
          <cell r="AB1328" t="str">
            <v>off</v>
          </cell>
          <cell r="AC1328">
            <v>8</v>
          </cell>
          <cell r="AD1328">
            <v>8</v>
          </cell>
          <cell r="AE1328">
            <v>8</v>
          </cell>
          <cell r="AF1328">
            <v>8</v>
          </cell>
          <cell r="AG1328">
            <v>8</v>
          </cell>
          <cell r="AH1328">
            <v>8</v>
          </cell>
          <cell r="AI1328">
            <v>8</v>
          </cell>
          <cell r="AJ1328" t="str">
            <v>off</v>
          </cell>
          <cell r="AK1328">
            <v>24.5625</v>
          </cell>
          <cell r="AL1328">
            <v>0</v>
          </cell>
          <cell r="AM1328">
            <v>5</v>
          </cell>
          <cell r="AN1328">
            <v>0</v>
          </cell>
          <cell r="AO1328">
            <v>0</v>
          </cell>
          <cell r="AP1328">
            <v>0</v>
          </cell>
          <cell r="AQ1328">
            <v>0</v>
          </cell>
          <cell r="AR1328">
            <v>0</v>
          </cell>
          <cell r="AS1328">
            <v>0</v>
          </cell>
          <cell r="AT1328">
            <v>0</v>
          </cell>
          <cell r="AU1328">
            <v>24.5625</v>
          </cell>
          <cell r="AV1328" t="e">
            <v>#REF!</v>
          </cell>
          <cell r="AW1328">
            <v>0</v>
          </cell>
          <cell r="BZ1328">
            <v>0</v>
          </cell>
          <cell r="CA1328">
            <v>0</v>
          </cell>
          <cell r="CE1328">
            <v>0</v>
          </cell>
          <cell r="CF1328">
            <v>24.5625</v>
          </cell>
          <cell r="CG1328" t="b">
            <v>1</v>
          </cell>
          <cell r="CH1328">
            <v>0</v>
          </cell>
          <cell r="CI1328">
            <v>196.5</v>
          </cell>
          <cell r="CJ1328">
            <v>0</v>
          </cell>
          <cell r="CK1328" t="str">
            <v>HTQ HỒ CHÍ MINH</v>
          </cell>
          <cell r="CM1328">
            <v>0</v>
          </cell>
          <cell r="CN1328">
            <v>0</v>
          </cell>
          <cell r="CO1328">
            <v>196.5</v>
          </cell>
          <cell r="CP1328">
            <v>0</v>
          </cell>
        </row>
        <row r="1329">
          <cell r="F1329" t="str">
            <v>OT</v>
          </cell>
          <cell r="AT1329">
            <v>0</v>
          </cell>
          <cell r="AV1329" t="e">
            <v>#REF!</v>
          </cell>
          <cell r="AW1329">
            <v>0</v>
          </cell>
          <cell r="CK1329" t="e">
            <v>#N/A</v>
          </cell>
        </row>
        <row r="1330">
          <cell r="B1330" t="str">
            <v>EQQ102770</v>
          </cell>
          <cell r="C1330" t="str">
            <v>TRƯƠNG THỊ THU THỦY</v>
          </cell>
          <cell r="D1330" t="str">
            <v>Partime</v>
          </cell>
          <cell r="E1330" t="str">
            <v>NHÂN VIÊN PHỤC VỤ</v>
          </cell>
          <cell r="F1330" t="str">
            <v>Giờ LV</v>
          </cell>
          <cell r="G1330" t="str">
            <v>off</v>
          </cell>
          <cell r="H1330">
            <v>8</v>
          </cell>
          <cell r="I1330">
            <v>8</v>
          </cell>
          <cell r="J1330">
            <v>8</v>
          </cell>
          <cell r="K1330">
            <v>8</v>
          </cell>
          <cell r="L1330">
            <v>8</v>
          </cell>
          <cell r="M1330">
            <v>8</v>
          </cell>
          <cell r="N1330">
            <v>8</v>
          </cell>
          <cell r="O1330" t="str">
            <v>off</v>
          </cell>
          <cell r="P1330">
            <v>8</v>
          </cell>
          <cell r="Q1330" t="str">
            <v>off</v>
          </cell>
          <cell r="R1330">
            <v>8</v>
          </cell>
          <cell r="S1330">
            <v>8</v>
          </cell>
          <cell r="T1330" t="str">
            <v>off</v>
          </cell>
          <cell r="U1330">
            <v>8</v>
          </cell>
          <cell r="V1330">
            <v>7</v>
          </cell>
          <cell r="W1330">
            <v>8</v>
          </cell>
          <cell r="X1330">
            <v>8</v>
          </cell>
          <cell r="Y1330">
            <v>8</v>
          </cell>
          <cell r="Z1330">
            <v>8</v>
          </cell>
          <cell r="AA1330" t="str">
            <v>off</v>
          </cell>
          <cell r="AB1330">
            <v>8</v>
          </cell>
          <cell r="AC1330">
            <v>8</v>
          </cell>
          <cell r="AD1330">
            <v>8</v>
          </cell>
          <cell r="AE1330" t="str">
            <v>nghi viec</v>
          </cell>
          <cell r="AK1330">
            <v>18.875</v>
          </cell>
          <cell r="AL1330">
            <v>0</v>
          </cell>
          <cell r="AM1330">
            <v>5</v>
          </cell>
          <cell r="AN1330">
            <v>0</v>
          </cell>
          <cell r="AO1330">
            <v>0</v>
          </cell>
          <cell r="AP1330">
            <v>0</v>
          </cell>
          <cell r="AQ1330">
            <v>0</v>
          </cell>
          <cell r="AR1330">
            <v>0</v>
          </cell>
          <cell r="AS1330">
            <v>0</v>
          </cell>
          <cell r="AT1330">
            <v>0</v>
          </cell>
          <cell r="AU1330">
            <v>18.875</v>
          </cell>
          <cell r="AV1330" t="e">
            <v>#REF!</v>
          </cell>
          <cell r="AW1330">
            <v>0</v>
          </cell>
          <cell r="BZ1330">
            <v>0</v>
          </cell>
          <cell r="CA1330">
            <v>0</v>
          </cell>
          <cell r="CE1330">
            <v>0</v>
          </cell>
          <cell r="CF1330">
            <v>18.875</v>
          </cell>
          <cell r="CG1330" t="b">
            <v>1</v>
          </cell>
          <cell r="CH1330">
            <v>0</v>
          </cell>
          <cell r="CI1330">
            <v>151</v>
          </cell>
          <cell r="CJ1330">
            <v>0</v>
          </cell>
          <cell r="CK1330" t="str">
            <v>HTQ HỒ CHÍ MINH</v>
          </cell>
          <cell r="CM1330">
            <v>0</v>
          </cell>
          <cell r="CN1330">
            <v>0</v>
          </cell>
          <cell r="CO1330">
            <v>151</v>
          </cell>
          <cell r="CP1330">
            <v>0</v>
          </cell>
        </row>
        <row r="1331">
          <cell r="F1331" t="str">
            <v>OT</v>
          </cell>
          <cell r="AT1331">
            <v>0</v>
          </cell>
          <cell r="AV1331" t="e">
            <v>#REF!</v>
          </cell>
          <cell r="AW1331">
            <v>0</v>
          </cell>
          <cell r="CK1331" t="e">
            <v>#N/A</v>
          </cell>
        </row>
        <row r="1332">
          <cell r="B1332" t="str">
            <v>EQQ102779</v>
          </cell>
          <cell r="C1332" t="str">
            <v>NGUYỄN THỊ NGỌC HIẾU</v>
          </cell>
          <cell r="D1332" t="str">
            <v>Partime</v>
          </cell>
          <cell r="E1332" t="str">
            <v>NHÂN VIÊN PHỤC VỤ</v>
          </cell>
          <cell r="F1332" t="str">
            <v>Giờ LV</v>
          </cell>
          <cell r="G1332">
            <v>8</v>
          </cell>
          <cell r="H1332">
            <v>8</v>
          </cell>
          <cell r="I1332">
            <v>8</v>
          </cell>
          <cell r="J1332">
            <v>8</v>
          </cell>
          <cell r="K1332" t="str">
            <v>off</v>
          </cell>
          <cell r="L1332">
            <v>8</v>
          </cell>
          <cell r="M1332">
            <v>8</v>
          </cell>
          <cell r="N1332">
            <v>8</v>
          </cell>
          <cell r="O1332">
            <v>8</v>
          </cell>
          <cell r="P1332">
            <v>8</v>
          </cell>
          <cell r="Q1332">
            <v>8</v>
          </cell>
          <cell r="R1332" t="str">
            <v>off</v>
          </cell>
          <cell r="S1332">
            <v>8</v>
          </cell>
          <cell r="T1332">
            <v>8</v>
          </cell>
          <cell r="U1332">
            <v>8</v>
          </cell>
          <cell r="V1332">
            <v>8</v>
          </cell>
          <cell r="W1332">
            <v>8</v>
          </cell>
          <cell r="X1332">
            <v>8</v>
          </cell>
          <cell r="Y1332" t="str">
            <v>off</v>
          </cell>
          <cell r="Z1332">
            <v>8</v>
          </cell>
          <cell r="AA1332">
            <v>8</v>
          </cell>
          <cell r="AB1332">
            <v>8</v>
          </cell>
          <cell r="AC1332">
            <v>8</v>
          </cell>
          <cell r="AD1332">
            <v>8</v>
          </cell>
          <cell r="AE1332">
            <v>8</v>
          </cell>
          <cell r="AF1332" t="str">
            <v>off</v>
          </cell>
          <cell r="AG1332">
            <v>8</v>
          </cell>
          <cell r="AH1332">
            <v>8</v>
          </cell>
          <cell r="AI1332">
            <v>8</v>
          </cell>
          <cell r="AJ1332">
            <v>8</v>
          </cell>
          <cell r="AK1332">
            <v>26</v>
          </cell>
          <cell r="AL1332">
            <v>0</v>
          </cell>
          <cell r="AM1332">
            <v>4</v>
          </cell>
          <cell r="AN1332">
            <v>0</v>
          </cell>
          <cell r="AO1332">
            <v>0</v>
          </cell>
          <cell r="AP1332">
            <v>0</v>
          </cell>
          <cell r="AQ1332">
            <v>0</v>
          </cell>
          <cell r="AR1332">
            <v>0</v>
          </cell>
          <cell r="AS1332">
            <v>0</v>
          </cell>
          <cell r="AT1332">
            <v>0</v>
          </cell>
          <cell r="AU1332">
            <v>26</v>
          </cell>
          <cell r="AV1332" t="e">
            <v>#REF!</v>
          </cell>
          <cell r="AW1332">
            <v>0</v>
          </cell>
          <cell r="BZ1332">
            <v>0</v>
          </cell>
          <cell r="CA1332">
            <v>0</v>
          </cell>
          <cell r="CE1332">
            <v>0</v>
          </cell>
          <cell r="CF1332">
            <v>26</v>
          </cell>
          <cell r="CG1332" t="b">
            <v>1</v>
          </cell>
          <cell r="CH1332">
            <v>0</v>
          </cell>
          <cell r="CI1332">
            <v>208</v>
          </cell>
          <cell r="CJ1332">
            <v>0</v>
          </cell>
          <cell r="CK1332" t="str">
            <v>HTQ HỒ CHÍ MINH</v>
          </cell>
          <cell r="CM1332">
            <v>0</v>
          </cell>
          <cell r="CN1332">
            <v>0</v>
          </cell>
          <cell r="CO1332">
            <v>208</v>
          </cell>
          <cell r="CP1332">
            <v>0</v>
          </cell>
        </row>
        <row r="1333">
          <cell r="F1333" t="str">
            <v>OT</v>
          </cell>
          <cell r="AT1333">
            <v>0</v>
          </cell>
          <cell r="AV1333" t="e">
            <v>#REF!</v>
          </cell>
          <cell r="AW1333">
            <v>0</v>
          </cell>
          <cell r="CK1333" t="e">
            <v>#N/A</v>
          </cell>
        </row>
        <row r="1334">
          <cell r="B1334" t="str">
            <v>EQQ102842</v>
          </cell>
          <cell r="C1334" t="str">
            <v>HỒ THỊ TRANG</v>
          </cell>
          <cell r="D1334" t="str">
            <v>Partime</v>
          </cell>
          <cell r="E1334" t="str">
            <v>NHÂN VIÊN PHỤC VỤ</v>
          </cell>
          <cell r="F1334" t="str">
            <v>Giờ LV</v>
          </cell>
          <cell r="G1334">
            <v>6</v>
          </cell>
          <cell r="H1334">
            <v>6</v>
          </cell>
          <cell r="I1334">
            <v>6</v>
          </cell>
          <cell r="J1334">
            <v>6</v>
          </cell>
          <cell r="K1334">
            <v>6</v>
          </cell>
          <cell r="L1334" t="str">
            <v>off</v>
          </cell>
          <cell r="M1334" t="str">
            <v>off</v>
          </cell>
          <cell r="N1334">
            <v>6</v>
          </cell>
          <cell r="O1334">
            <v>8</v>
          </cell>
          <cell r="P1334">
            <v>6</v>
          </cell>
          <cell r="Q1334">
            <v>6</v>
          </cell>
          <cell r="R1334">
            <v>6</v>
          </cell>
          <cell r="S1334" t="str">
            <v>off</v>
          </cell>
          <cell r="T1334">
            <v>8</v>
          </cell>
          <cell r="U1334">
            <v>8</v>
          </cell>
          <cell r="V1334">
            <v>6</v>
          </cell>
          <cell r="W1334">
            <v>6</v>
          </cell>
          <cell r="X1334">
            <v>6</v>
          </cell>
          <cell r="Y1334">
            <v>6</v>
          </cell>
          <cell r="Z1334" t="str">
            <v>off</v>
          </cell>
          <cell r="AA1334">
            <v>5.5</v>
          </cell>
          <cell r="AB1334">
            <v>6</v>
          </cell>
          <cell r="AC1334">
            <v>6</v>
          </cell>
          <cell r="AD1334">
            <v>6</v>
          </cell>
          <cell r="AE1334">
            <v>6</v>
          </cell>
          <cell r="AF1334">
            <v>6</v>
          </cell>
          <cell r="AG1334" t="str">
            <v>off</v>
          </cell>
          <cell r="AH1334">
            <v>6</v>
          </cell>
          <cell r="AI1334">
            <v>6</v>
          </cell>
          <cell r="AJ1334">
            <v>6</v>
          </cell>
          <cell r="AK1334">
            <v>19.4375</v>
          </cell>
          <cell r="AL1334">
            <v>0</v>
          </cell>
          <cell r="AM1334">
            <v>5</v>
          </cell>
          <cell r="AN1334">
            <v>0</v>
          </cell>
          <cell r="AO1334">
            <v>0</v>
          </cell>
          <cell r="AP1334">
            <v>0</v>
          </cell>
          <cell r="AQ1334">
            <v>0</v>
          </cell>
          <cell r="AR1334">
            <v>0</v>
          </cell>
          <cell r="AS1334">
            <v>0</v>
          </cell>
          <cell r="AT1334">
            <v>0</v>
          </cell>
          <cell r="AU1334">
            <v>19.4375</v>
          </cell>
          <cell r="AV1334" t="e">
            <v>#REF!</v>
          </cell>
          <cell r="AW1334">
            <v>0</v>
          </cell>
          <cell r="BZ1334">
            <v>0</v>
          </cell>
          <cell r="CA1334">
            <v>0</v>
          </cell>
          <cell r="CE1334">
            <v>0</v>
          </cell>
          <cell r="CF1334">
            <v>19.4375</v>
          </cell>
          <cell r="CG1334" t="b">
            <v>1</v>
          </cell>
          <cell r="CH1334">
            <v>0</v>
          </cell>
          <cell r="CI1334">
            <v>155.5</v>
          </cell>
          <cell r="CJ1334">
            <v>0</v>
          </cell>
          <cell r="CK1334" t="str">
            <v>HTQ HỒ CHÍ MINH</v>
          </cell>
          <cell r="CM1334">
            <v>0</v>
          </cell>
          <cell r="CN1334">
            <v>0</v>
          </cell>
          <cell r="CO1334">
            <v>155.5</v>
          </cell>
          <cell r="CP1334">
            <v>0</v>
          </cell>
        </row>
        <row r="1335">
          <cell r="F1335" t="str">
            <v>OT</v>
          </cell>
          <cell r="AT1335">
            <v>0</v>
          </cell>
          <cell r="AV1335" t="e">
            <v>#REF!</v>
          </cell>
          <cell r="AW1335">
            <v>0</v>
          </cell>
          <cell r="CK1335" t="e">
            <v>#N/A</v>
          </cell>
        </row>
        <row r="1336">
          <cell r="B1336" t="str">
            <v>EQQ102925</v>
          </cell>
          <cell r="C1336" t="str">
            <v>TRẦN GIA MINH</v>
          </cell>
          <cell r="D1336" t="str">
            <v>Partime</v>
          </cell>
          <cell r="E1336" t="str">
            <v>NHÂN VIÊN PHỤC VỤ</v>
          </cell>
          <cell r="F1336" t="str">
            <v>Giờ LV</v>
          </cell>
          <cell r="G1336" t="str">
            <v>chưa vào làm</v>
          </cell>
          <cell r="Q1336">
            <v>8</v>
          </cell>
          <cell r="R1336">
            <v>8</v>
          </cell>
          <cell r="S1336">
            <v>8</v>
          </cell>
          <cell r="T1336">
            <v>8</v>
          </cell>
          <cell r="U1336" t="str">
            <v>off</v>
          </cell>
          <cell r="V1336">
            <v>8</v>
          </cell>
          <cell r="W1336">
            <v>8</v>
          </cell>
          <cell r="X1336">
            <v>8</v>
          </cell>
          <cell r="Y1336">
            <v>8</v>
          </cell>
          <cell r="Z1336">
            <v>8</v>
          </cell>
          <cell r="AA1336">
            <v>8</v>
          </cell>
          <cell r="AB1336">
            <v>8</v>
          </cell>
          <cell r="AC1336">
            <v>8</v>
          </cell>
          <cell r="AD1336">
            <v>8</v>
          </cell>
          <cell r="AE1336" t="str">
            <v>off</v>
          </cell>
          <cell r="AF1336">
            <v>8</v>
          </cell>
          <cell r="AG1336">
            <v>8</v>
          </cell>
          <cell r="AH1336">
            <v>8</v>
          </cell>
          <cell r="AI1336" t="str">
            <v>off</v>
          </cell>
          <cell r="AJ1336">
            <v>8</v>
          </cell>
          <cell r="AK1336">
            <v>17</v>
          </cell>
          <cell r="AL1336">
            <v>0</v>
          </cell>
          <cell r="AM1336">
            <v>3</v>
          </cell>
          <cell r="AN1336">
            <v>0</v>
          </cell>
          <cell r="AO1336">
            <v>0</v>
          </cell>
          <cell r="AP1336">
            <v>0</v>
          </cell>
          <cell r="AQ1336">
            <v>0</v>
          </cell>
          <cell r="AR1336">
            <v>0</v>
          </cell>
          <cell r="AS1336">
            <v>0</v>
          </cell>
          <cell r="AT1336">
            <v>0</v>
          </cell>
          <cell r="AU1336">
            <v>17</v>
          </cell>
          <cell r="AV1336" t="e">
            <v>#REF!</v>
          </cell>
          <cell r="AW1336">
            <v>0</v>
          </cell>
          <cell r="BZ1336">
            <v>0</v>
          </cell>
          <cell r="CA1336">
            <v>0</v>
          </cell>
          <cell r="CE1336">
            <v>0</v>
          </cell>
          <cell r="CF1336">
            <v>17</v>
          </cell>
          <cell r="CG1336" t="b">
            <v>1</v>
          </cell>
          <cell r="CH1336">
            <v>0</v>
          </cell>
          <cell r="CI1336">
            <v>136</v>
          </cell>
          <cell r="CJ1336">
            <v>0</v>
          </cell>
          <cell r="CK1336" t="str">
            <v>HTQ HỒ CHÍ MINH</v>
          </cell>
          <cell r="CM1336">
            <v>0</v>
          </cell>
          <cell r="CN1336">
            <v>0</v>
          </cell>
          <cell r="CO1336">
            <v>136</v>
          </cell>
          <cell r="CP1336">
            <v>0</v>
          </cell>
        </row>
        <row r="1337">
          <cell r="F1337" t="str">
            <v>OT</v>
          </cell>
          <cell r="AT1337">
            <v>0</v>
          </cell>
          <cell r="AV1337" t="e">
            <v>#REF!</v>
          </cell>
          <cell r="AW1337">
            <v>0</v>
          </cell>
          <cell r="CK1337" t="e">
            <v>#N/A</v>
          </cell>
        </row>
        <row r="1338">
          <cell r="B1338" t="str">
            <v>EQQ102730</v>
          </cell>
          <cell r="C1338" t="str">
            <v>NGÔ THỊ NGA</v>
          </cell>
          <cell r="D1338" t="str">
            <v>Fulltime</v>
          </cell>
          <cell r="E1338" t="str">
            <v>QUẢN LÝ QUÁN</v>
          </cell>
          <cell r="F1338" t="str">
            <v>Giờ LV</v>
          </cell>
          <cell r="G1338">
            <v>8</v>
          </cell>
          <cell r="H1338">
            <v>8</v>
          </cell>
          <cell r="I1338">
            <v>8</v>
          </cell>
          <cell r="J1338">
            <v>8</v>
          </cell>
          <cell r="K1338" t="str">
            <v>off</v>
          </cell>
          <cell r="L1338">
            <v>8</v>
          </cell>
          <cell r="M1338">
            <v>8</v>
          </cell>
          <cell r="N1338">
            <v>8</v>
          </cell>
          <cell r="O1338">
            <v>8</v>
          </cell>
          <cell r="P1338">
            <v>8</v>
          </cell>
          <cell r="Q1338">
            <v>8</v>
          </cell>
          <cell r="R1338" t="str">
            <v>off</v>
          </cell>
          <cell r="S1338">
            <v>8</v>
          </cell>
          <cell r="T1338">
            <v>8</v>
          </cell>
          <cell r="U1338">
            <v>8</v>
          </cell>
          <cell r="V1338">
            <v>8</v>
          </cell>
          <cell r="W1338">
            <v>8</v>
          </cell>
          <cell r="X1338">
            <v>8</v>
          </cell>
          <cell r="Y1338" t="str">
            <v>off</v>
          </cell>
          <cell r="Z1338">
            <v>8</v>
          </cell>
          <cell r="AA1338">
            <v>8</v>
          </cell>
          <cell r="AB1338">
            <v>8</v>
          </cell>
          <cell r="AC1338">
            <v>8</v>
          </cell>
          <cell r="AD1338">
            <v>8</v>
          </cell>
          <cell r="AE1338">
            <v>8</v>
          </cell>
          <cell r="AF1338" t="str">
            <v>off</v>
          </cell>
          <cell r="AG1338">
            <v>8</v>
          </cell>
          <cell r="AH1338">
            <v>8</v>
          </cell>
          <cell r="AI1338">
            <v>8</v>
          </cell>
          <cell r="AJ1338">
            <v>8</v>
          </cell>
          <cell r="AK1338">
            <v>26</v>
          </cell>
          <cell r="AL1338">
            <v>1</v>
          </cell>
          <cell r="AM1338">
            <v>4</v>
          </cell>
          <cell r="AN1338">
            <v>0</v>
          </cell>
          <cell r="AO1338">
            <v>0</v>
          </cell>
          <cell r="AP1338">
            <v>0</v>
          </cell>
          <cell r="AQ1338">
            <v>0</v>
          </cell>
          <cell r="AR1338">
            <v>0</v>
          </cell>
          <cell r="AS1338">
            <v>0</v>
          </cell>
          <cell r="AT1338">
            <v>0</v>
          </cell>
          <cell r="AU1338">
            <v>27</v>
          </cell>
          <cell r="AV1338" t="e">
            <v>#REF!</v>
          </cell>
          <cell r="AW1338">
            <v>0</v>
          </cell>
          <cell r="BZ1338">
            <v>26</v>
          </cell>
          <cell r="CA1338">
            <v>0</v>
          </cell>
          <cell r="CE1338">
            <v>0</v>
          </cell>
          <cell r="CF1338">
            <v>26</v>
          </cell>
          <cell r="CG1338" t="b">
            <v>0</v>
          </cell>
          <cell r="CH1338">
            <v>26</v>
          </cell>
          <cell r="CI1338">
            <v>0</v>
          </cell>
          <cell r="CK1338" t="str">
            <v>HTQ HỒ CHÍ MINH</v>
          </cell>
          <cell r="CM1338">
            <v>26</v>
          </cell>
          <cell r="CN1338">
            <v>0</v>
          </cell>
          <cell r="CO1338">
            <v>0</v>
          </cell>
          <cell r="CP1338">
            <v>0</v>
          </cell>
        </row>
        <row r="1339">
          <cell r="F1339" t="str">
            <v>OT</v>
          </cell>
          <cell r="AA1339">
            <v>8</v>
          </cell>
          <cell r="AT1339">
            <v>0</v>
          </cell>
          <cell r="AV1339" t="e">
            <v>#REF!</v>
          </cell>
          <cell r="AW1339">
            <v>0</v>
          </cell>
          <cell r="CK1339" t="e">
            <v>#N/A</v>
          </cell>
        </row>
        <row r="1340">
          <cell r="B1340" t="str">
            <v>EQQ100378</v>
          </cell>
          <cell r="C1340" t="str">
            <v>HỒ VIẾT NHẪN</v>
          </cell>
          <cell r="D1340" t="str">
            <v>Fulltime</v>
          </cell>
          <cell r="E1340" t="str">
            <v xml:space="preserve">TỔ TRƯỞNG BẾP </v>
          </cell>
          <cell r="F1340" t="str">
            <v>Giờ LV</v>
          </cell>
          <cell r="G1340">
            <v>8</v>
          </cell>
          <cell r="H1340">
            <v>8</v>
          </cell>
          <cell r="I1340">
            <v>8</v>
          </cell>
          <cell r="J1340">
            <v>8</v>
          </cell>
          <cell r="K1340" t="str">
            <v>off</v>
          </cell>
          <cell r="L1340">
            <v>8</v>
          </cell>
          <cell r="M1340">
            <v>8</v>
          </cell>
          <cell r="N1340">
            <v>8</v>
          </cell>
          <cell r="O1340">
            <v>8</v>
          </cell>
          <cell r="P1340">
            <v>8</v>
          </cell>
          <cell r="Q1340">
            <v>8</v>
          </cell>
          <cell r="R1340" t="str">
            <v>off</v>
          </cell>
          <cell r="S1340">
            <v>8</v>
          </cell>
          <cell r="T1340">
            <v>8</v>
          </cell>
          <cell r="U1340">
            <v>8</v>
          </cell>
          <cell r="V1340">
            <v>8</v>
          </cell>
          <cell r="W1340">
            <v>8</v>
          </cell>
          <cell r="X1340">
            <v>8</v>
          </cell>
          <cell r="Y1340" t="str">
            <v>off</v>
          </cell>
          <cell r="Z1340">
            <v>8</v>
          </cell>
          <cell r="AA1340">
            <v>8</v>
          </cell>
          <cell r="AB1340">
            <v>8</v>
          </cell>
          <cell r="AC1340">
            <v>8</v>
          </cell>
          <cell r="AD1340">
            <v>8</v>
          </cell>
          <cell r="AE1340" t="str">
            <v>off</v>
          </cell>
          <cell r="AF1340">
            <v>8</v>
          </cell>
          <cell r="AG1340">
            <v>8</v>
          </cell>
          <cell r="AH1340">
            <v>8</v>
          </cell>
          <cell r="AI1340">
            <v>8</v>
          </cell>
          <cell r="AJ1340">
            <v>8</v>
          </cell>
          <cell r="AK1340">
            <v>26</v>
          </cell>
          <cell r="AL1340">
            <v>0</v>
          </cell>
          <cell r="AM1340">
            <v>4</v>
          </cell>
          <cell r="AN1340">
            <v>0</v>
          </cell>
          <cell r="AO1340">
            <v>0</v>
          </cell>
          <cell r="AP1340">
            <v>0</v>
          </cell>
          <cell r="AQ1340">
            <v>0</v>
          </cell>
          <cell r="AR1340">
            <v>0</v>
          </cell>
          <cell r="AS1340">
            <v>0</v>
          </cell>
          <cell r="AT1340">
            <v>0</v>
          </cell>
          <cell r="AU1340">
            <v>26</v>
          </cell>
          <cell r="AV1340" t="e">
            <v>#REF!</v>
          </cell>
          <cell r="AW1340">
            <v>0</v>
          </cell>
          <cell r="BZ1340">
            <v>26</v>
          </cell>
          <cell r="CA1340">
            <v>0</v>
          </cell>
          <cell r="CE1340">
            <v>0</v>
          </cell>
          <cell r="CF1340">
            <v>26</v>
          </cell>
          <cell r="CG1340" t="b">
            <v>1</v>
          </cell>
          <cell r="CH1340">
            <v>26</v>
          </cell>
          <cell r="CI1340">
            <v>0</v>
          </cell>
          <cell r="CJ1340">
            <v>0</v>
          </cell>
          <cell r="CK1340" t="str">
            <v>HTQ HỒ CHÍ MINH</v>
          </cell>
          <cell r="CM1340">
            <v>26</v>
          </cell>
          <cell r="CN1340">
            <v>0</v>
          </cell>
          <cell r="CO1340">
            <v>0</v>
          </cell>
          <cell r="CP1340">
            <v>0</v>
          </cell>
        </row>
        <row r="1341">
          <cell r="F1341" t="str">
            <v>OT</v>
          </cell>
          <cell r="AT1341">
            <v>0</v>
          </cell>
          <cell r="AV1341" t="e">
            <v>#REF!</v>
          </cell>
          <cell r="AW1341">
            <v>0</v>
          </cell>
          <cell r="CK1341" t="e">
            <v>#N/A</v>
          </cell>
        </row>
        <row r="1342">
          <cell r="B1342" t="str">
            <v>EQQ100891</v>
          </cell>
          <cell r="C1342" t="str">
            <v>HUỲNH ĐẶNG NGỌC THUY</v>
          </cell>
          <cell r="D1342" t="str">
            <v>Fulltime</v>
          </cell>
          <cell r="E1342" t="str">
            <v>NHÂN VIÊN THU NGÂN</v>
          </cell>
          <cell r="F1342" t="str">
            <v>Giờ LV</v>
          </cell>
          <cell r="G1342">
            <v>8</v>
          </cell>
          <cell r="H1342">
            <v>8</v>
          </cell>
          <cell r="I1342">
            <v>8</v>
          </cell>
          <cell r="J1342">
            <v>8</v>
          </cell>
          <cell r="K1342">
            <v>8</v>
          </cell>
          <cell r="L1342">
            <v>8</v>
          </cell>
          <cell r="M1342">
            <v>8</v>
          </cell>
          <cell r="N1342" t="str">
            <v>off</v>
          </cell>
          <cell r="O1342" t="str">
            <v>off</v>
          </cell>
          <cell r="P1342">
            <v>8</v>
          </cell>
          <cell r="Q1342">
            <v>8</v>
          </cell>
          <cell r="R1342">
            <v>8</v>
          </cell>
          <cell r="S1342">
            <v>8</v>
          </cell>
          <cell r="T1342">
            <v>8</v>
          </cell>
          <cell r="U1342">
            <v>8</v>
          </cell>
          <cell r="V1342">
            <v>8</v>
          </cell>
          <cell r="W1342">
            <v>8</v>
          </cell>
          <cell r="X1342">
            <v>8</v>
          </cell>
          <cell r="Y1342" t="str">
            <v>off</v>
          </cell>
          <cell r="Z1342" t="str">
            <v>off</v>
          </cell>
          <cell r="AA1342">
            <v>8</v>
          </cell>
          <cell r="AB1342">
            <v>8</v>
          </cell>
          <cell r="AC1342">
            <v>8</v>
          </cell>
          <cell r="AD1342">
            <v>8</v>
          </cell>
          <cell r="AE1342">
            <v>8</v>
          </cell>
          <cell r="AF1342">
            <v>8</v>
          </cell>
          <cell r="AG1342" t="str">
            <v>pa</v>
          </cell>
          <cell r="AH1342" t="str">
            <v>pa</v>
          </cell>
          <cell r="AI1342" t="str">
            <v>pa</v>
          </cell>
          <cell r="AJ1342">
            <v>8</v>
          </cell>
          <cell r="AK1342">
            <v>23</v>
          </cell>
          <cell r="AL1342">
            <v>0</v>
          </cell>
          <cell r="AM1342">
            <v>4</v>
          </cell>
          <cell r="AN1342">
            <v>0</v>
          </cell>
          <cell r="AO1342">
            <v>3</v>
          </cell>
          <cell r="AP1342">
            <v>0</v>
          </cell>
          <cell r="AQ1342">
            <v>0</v>
          </cell>
          <cell r="AR1342">
            <v>0</v>
          </cell>
          <cell r="AS1342">
            <v>0</v>
          </cell>
          <cell r="AT1342">
            <v>0</v>
          </cell>
          <cell r="AU1342">
            <v>26</v>
          </cell>
          <cell r="AV1342" t="e">
            <v>#REF!</v>
          </cell>
          <cell r="AW1342">
            <v>0</v>
          </cell>
          <cell r="BZ1342">
            <v>23</v>
          </cell>
          <cell r="CA1342">
            <v>3</v>
          </cell>
          <cell r="CE1342">
            <v>0</v>
          </cell>
          <cell r="CF1342">
            <v>26</v>
          </cell>
          <cell r="CG1342" t="b">
            <v>1</v>
          </cell>
          <cell r="CH1342">
            <v>23</v>
          </cell>
          <cell r="CI1342">
            <v>0</v>
          </cell>
          <cell r="CJ1342">
            <v>0</v>
          </cell>
          <cell r="CK1342" t="str">
            <v>HTQ HỒ CHÍ MINH</v>
          </cell>
          <cell r="CM1342">
            <v>23</v>
          </cell>
          <cell r="CN1342">
            <v>3</v>
          </cell>
          <cell r="CO1342">
            <v>0</v>
          </cell>
          <cell r="CP1342">
            <v>0</v>
          </cell>
        </row>
        <row r="1343">
          <cell r="F1343" t="str">
            <v>OT</v>
          </cell>
          <cell r="AT1343">
            <v>0</v>
          </cell>
          <cell r="AV1343" t="e">
            <v>#REF!</v>
          </cell>
          <cell r="AW1343">
            <v>0</v>
          </cell>
          <cell r="CK1343" t="e">
            <v>#N/A</v>
          </cell>
        </row>
        <row r="1344">
          <cell r="C1344" t="str">
            <v>02 SÔNG ĐÀ</v>
          </cell>
          <cell r="F1344" t="str">
            <v>Giờ LV</v>
          </cell>
          <cell r="AK1344">
            <v>0</v>
          </cell>
          <cell r="AL1344">
            <v>0</v>
          </cell>
          <cell r="AM1344">
            <v>0</v>
          </cell>
          <cell r="AN1344">
            <v>0</v>
          </cell>
          <cell r="AO1344">
            <v>0</v>
          </cell>
          <cell r="AP1344">
            <v>0</v>
          </cell>
          <cell r="AQ1344">
            <v>0</v>
          </cell>
          <cell r="AR1344">
            <v>0</v>
          </cell>
          <cell r="AS1344">
            <v>0</v>
          </cell>
          <cell r="AT1344">
            <v>0</v>
          </cell>
          <cell r="AU1344">
            <v>0</v>
          </cell>
          <cell r="AV1344" t="e">
            <v>#REF!</v>
          </cell>
          <cell r="AW1344">
            <v>0</v>
          </cell>
          <cell r="BZ1344">
            <v>0</v>
          </cell>
          <cell r="CA1344">
            <v>0</v>
          </cell>
          <cell r="CE1344">
            <v>0</v>
          </cell>
          <cell r="CF1344">
            <v>0</v>
          </cell>
          <cell r="CG1344" t="b">
            <v>1</v>
          </cell>
          <cell r="CH1344">
            <v>0</v>
          </cell>
          <cell r="CI1344">
            <v>0</v>
          </cell>
          <cell r="CJ1344">
            <v>0</v>
          </cell>
          <cell r="CK1344" t="e">
            <v>#N/A</v>
          </cell>
        </row>
        <row r="1345">
          <cell r="F1345" t="str">
            <v>OT</v>
          </cell>
          <cell r="AT1345">
            <v>0</v>
          </cell>
          <cell r="AV1345" t="e">
            <v>#REF!</v>
          </cell>
          <cell r="AW1345">
            <v>0</v>
          </cell>
          <cell r="CK1345" t="e">
            <v>#N/A</v>
          </cell>
        </row>
        <row r="1346">
          <cell r="B1346" t="str">
            <v>EQQ100013</v>
          </cell>
          <cell r="C1346" t="str">
            <v>VÕ THỊ KIM OANH</v>
          </cell>
          <cell r="D1346" t="str">
            <v>Fulltime</v>
          </cell>
          <cell r="E1346" t="str">
            <v>NHÂN VIÊN BẾP</v>
          </cell>
          <cell r="F1346" t="str">
            <v>Giờ LV</v>
          </cell>
          <cell r="G1346">
            <v>8</v>
          </cell>
          <cell r="H1346">
            <v>8</v>
          </cell>
          <cell r="I1346">
            <v>8</v>
          </cell>
          <cell r="J1346">
            <v>8</v>
          </cell>
          <cell r="K1346" t="str">
            <v>off</v>
          </cell>
          <cell r="L1346">
            <v>8</v>
          </cell>
          <cell r="M1346">
            <v>8</v>
          </cell>
          <cell r="N1346">
            <v>8</v>
          </cell>
          <cell r="O1346">
            <v>8</v>
          </cell>
          <cell r="P1346">
            <v>8</v>
          </cell>
          <cell r="Q1346">
            <v>8</v>
          </cell>
          <cell r="R1346" t="str">
            <v>off</v>
          </cell>
          <cell r="S1346">
            <v>8</v>
          </cell>
          <cell r="T1346">
            <v>8</v>
          </cell>
          <cell r="U1346">
            <v>8</v>
          </cell>
          <cell r="V1346">
            <v>8</v>
          </cell>
          <cell r="W1346">
            <v>8</v>
          </cell>
          <cell r="X1346" t="str">
            <v>off</v>
          </cell>
          <cell r="Y1346">
            <v>8</v>
          </cell>
          <cell r="Z1346">
            <v>8</v>
          </cell>
          <cell r="AA1346">
            <v>8</v>
          </cell>
          <cell r="AB1346">
            <v>8</v>
          </cell>
          <cell r="AC1346">
            <v>8</v>
          </cell>
          <cell r="AD1346">
            <v>8</v>
          </cell>
          <cell r="AE1346" t="str">
            <v>off</v>
          </cell>
          <cell r="AF1346">
            <v>8</v>
          </cell>
          <cell r="AG1346">
            <v>8</v>
          </cell>
          <cell r="AH1346">
            <v>8</v>
          </cell>
          <cell r="AI1346">
            <v>8</v>
          </cell>
          <cell r="AJ1346">
            <v>8</v>
          </cell>
          <cell r="AK1346">
            <v>26</v>
          </cell>
          <cell r="AL1346">
            <v>4</v>
          </cell>
          <cell r="AM1346">
            <v>4</v>
          </cell>
          <cell r="AN1346">
            <v>0</v>
          </cell>
          <cell r="AO1346">
            <v>0</v>
          </cell>
          <cell r="AP1346">
            <v>0</v>
          </cell>
          <cell r="AQ1346">
            <v>0</v>
          </cell>
          <cell r="AR1346">
            <v>0</v>
          </cell>
          <cell r="AS1346">
            <v>0</v>
          </cell>
          <cell r="AT1346">
            <v>0</v>
          </cell>
          <cell r="AU1346">
            <v>30</v>
          </cell>
          <cell r="AV1346" t="e">
            <v>#REF!</v>
          </cell>
          <cell r="AW1346">
            <v>0</v>
          </cell>
          <cell r="BZ1346">
            <v>26</v>
          </cell>
          <cell r="CA1346">
            <v>0</v>
          </cell>
          <cell r="CE1346">
            <v>0</v>
          </cell>
          <cell r="CF1346">
            <v>30</v>
          </cell>
          <cell r="CG1346" t="b">
            <v>1</v>
          </cell>
          <cell r="CH1346">
            <v>26</v>
          </cell>
          <cell r="CI1346">
            <v>0</v>
          </cell>
          <cell r="CJ1346">
            <v>32</v>
          </cell>
          <cell r="CK1346" t="str">
            <v>HTQ HỒ CHÍ MINH</v>
          </cell>
          <cell r="CM1346">
            <v>26</v>
          </cell>
          <cell r="CN1346">
            <v>0</v>
          </cell>
          <cell r="CO1346">
            <v>0</v>
          </cell>
          <cell r="CP1346">
            <v>0</v>
          </cell>
        </row>
        <row r="1347">
          <cell r="F1347" t="str">
            <v>OT</v>
          </cell>
          <cell r="K1347">
            <v>8</v>
          </cell>
          <cell r="R1347">
            <v>8</v>
          </cell>
          <cell r="X1347">
            <v>8</v>
          </cell>
          <cell r="AE1347">
            <v>8</v>
          </cell>
          <cell r="AT1347">
            <v>0</v>
          </cell>
          <cell r="AV1347" t="e">
            <v>#REF!</v>
          </cell>
          <cell r="AW1347">
            <v>0</v>
          </cell>
          <cell r="CK1347" t="e">
            <v>#N/A</v>
          </cell>
        </row>
        <row r="1348">
          <cell r="B1348" t="str">
            <v>EQQ100749</v>
          </cell>
          <cell r="C1348" t="str">
            <v>NGUYỄN HOÀNG PHƯƠNG THẢO</v>
          </cell>
          <cell r="D1348" t="str">
            <v>Fulltime</v>
          </cell>
          <cell r="E1348" t="str">
            <v>TRƯỞNG CA</v>
          </cell>
          <cell r="F1348" t="str">
            <v>Giờ LV</v>
          </cell>
          <cell r="G1348">
            <v>8</v>
          </cell>
          <cell r="H1348" t="str">
            <v>off</v>
          </cell>
          <cell r="I1348">
            <v>8</v>
          </cell>
          <cell r="J1348">
            <v>8</v>
          </cell>
          <cell r="K1348">
            <v>8</v>
          </cell>
          <cell r="L1348">
            <v>8</v>
          </cell>
          <cell r="M1348">
            <v>8</v>
          </cell>
          <cell r="N1348">
            <v>8</v>
          </cell>
          <cell r="O1348">
            <v>8</v>
          </cell>
          <cell r="P1348">
            <v>8</v>
          </cell>
          <cell r="Q1348" t="str">
            <v>off</v>
          </cell>
          <cell r="R1348">
            <v>8</v>
          </cell>
          <cell r="S1348">
            <v>8</v>
          </cell>
          <cell r="T1348">
            <v>8</v>
          </cell>
          <cell r="U1348">
            <v>8</v>
          </cell>
          <cell r="V1348">
            <v>8</v>
          </cell>
          <cell r="W1348">
            <v>8</v>
          </cell>
          <cell r="X1348" t="str">
            <v>off</v>
          </cell>
          <cell r="Y1348">
            <v>8</v>
          </cell>
          <cell r="Z1348">
            <v>8</v>
          </cell>
          <cell r="AA1348">
            <v>8</v>
          </cell>
          <cell r="AB1348">
            <v>8</v>
          </cell>
          <cell r="AC1348">
            <v>8</v>
          </cell>
          <cell r="AD1348">
            <v>8</v>
          </cell>
          <cell r="AE1348" t="str">
            <v>off</v>
          </cell>
          <cell r="AF1348">
            <v>8</v>
          </cell>
          <cell r="AG1348">
            <v>8</v>
          </cell>
          <cell r="AH1348">
            <v>8</v>
          </cell>
          <cell r="AI1348">
            <v>8</v>
          </cell>
          <cell r="AJ1348">
            <v>8</v>
          </cell>
          <cell r="AK1348">
            <v>26</v>
          </cell>
          <cell r="AL1348">
            <v>0.5</v>
          </cell>
          <cell r="AM1348">
            <v>4</v>
          </cell>
          <cell r="AN1348">
            <v>0</v>
          </cell>
          <cell r="AO1348">
            <v>0</v>
          </cell>
          <cell r="AP1348">
            <v>0</v>
          </cell>
          <cell r="AQ1348">
            <v>0</v>
          </cell>
          <cell r="AR1348">
            <v>0</v>
          </cell>
          <cell r="AS1348">
            <v>0</v>
          </cell>
          <cell r="AT1348">
            <v>0</v>
          </cell>
          <cell r="AU1348">
            <v>26.5</v>
          </cell>
          <cell r="AV1348" t="e">
            <v>#REF!</v>
          </cell>
          <cell r="AW1348">
            <v>0</v>
          </cell>
          <cell r="BZ1348">
            <v>26</v>
          </cell>
          <cell r="CA1348">
            <v>0</v>
          </cell>
          <cell r="CE1348">
            <v>4</v>
          </cell>
          <cell r="CF1348">
            <v>26.5</v>
          </cell>
          <cell r="CG1348" t="b">
            <v>1</v>
          </cell>
          <cell r="CH1348">
            <v>26</v>
          </cell>
          <cell r="CI1348">
            <v>0</v>
          </cell>
          <cell r="CJ1348">
            <v>0</v>
          </cell>
          <cell r="CK1348" t="str">
            <v>HTQ HỒ CHÍ MINH</v>
          </cell>
          <cell r="CM1348">
            <v>26</v>
          </cell>
          <cell r="CN1348">
            <v>0</v>
          </cell>
          <cell r="CO1348">
            <v>0</v>
          </cell>
          <cell r="CP1348">
            <v>4</v>
          </cell>
        </row>
        <row r="1349">
          <cell r="F1349" t="str">
            <v>OT</v>
          </cell>
          <cell r="O1349">
            <v>4</v>
          </cell>
          <cell r="AT1349">
            <v>0</v>
          </cell>
          <cell r="AV1349" t="e">
            <v>#REF!</v>
          </cell>
          <cell r="AW1349">
            <v>0</v>
          </cell>
          <cell r="CK1349" t="e">
            <v>#N/A</v>
          </cell>
        </row>
        <row r="1350">
          <cell r="B1350" t="str">
            <v>EQQ102623</v>
          </cell>
          <cell r="C1350" t="str">
            <v>SUI NGHIỆP PHÁT</v>
          </cell>
          <cell r="D1350" t="str">
            <v>Fulltime</v>
          </cell>
          <cell r="E1350" t="str">
            <v>TRƯỞNG CA</v>
          </cell>
          <cell r="F1350" t="str">
            <v>Giờ LV</v>
          </cell>
          <cell r="G1350" t="str">
            <v>off</v>
          </cell>
          <cell r="H1350">
            <v>8</v>
          </cell>
          <cell r="I1350">
            <v>8</v>
          </cell>
          <cell r="J1350">
            <v>8</v>
          </cell>
          <cell r="K1350">
            <v>8</v>
          </cell>
          <cell r="L1350" t="str">
            <v>off</v>
          </cell>
          <cell r="M1350">
            <v>8</v>
          </cell>
          <cell r="N1350">
            <v>8</v>
          </cell>
          <cell r="O1350">
            <v>8</v>
          </cell>
          <cell r="P1350">
            <v>8</v>
          </cell>
          <cell r="Q1350">
            <v>8</v>
          </cell>
          <cell r="R1350">
            <v>8</v>
          </cell>
          <cell r="S1350">
            <v>8</v>
          </cell>
          <cell r="T1350">
            <v>8</v>
          </cell>
          <cell r="U1350">
            <v>8</v>
          </cell>
          <cell r="V1350">
            <v>8</v>
          </cell>
          <cell r="W1350" t="str">
            <v>off</v>
          </cell>
          <cell r="X1350">
            <v>8</v>
          </cell>
          <cell r="Y1350">
            <v>8</v>
          </cell>
          <cell r="Z1350">
            <v>8</v>
          </cell>
          <cell r="AA1350">
            <v>8</v>
          </cell>
          <cell r="AB1350">
            <v>8</v>
          </cell>
          <cell r="AC1350">
            <v>8</v>
          </cell>
          <cell r="AD1350" t="str">
            <v>off</v>
          </cell>
          <cell r="AE1350">
            <v>8</v>
          </cell>
          <cell r="AF1350">
            <v>8</v>
          </cell>
          <cell r="AG1350">
            <v>8</v>
          </cell>
          <cell r="AH1350">
            <v>8</v>
          </cell>
          <cell r="AI1350">
            <v>8</v>
          </cell>
          <cell r="AJ1350">
            <v>8</v>
          </cell>
          <cell r="AK1350">
            <v>26</v>
          </cell>
          <cell r="AL1350">
            <v>0</v>
          </cell>
          <cell r="AM1350">
            <v>4</v>
          </cell>
          <cell r="AN1350">
            <v>0</v>
          </cell>
          <cell r="AO1350">
            <v>0</v>
          </cell>
          <cell r="AP1350">
            <v>0</v>
          </cell>
          <cell r="AQ1350">
            <v>0</v>
          </cell>
          <cell r="AR1350">
            <v>0</v>
          </cell>
          <cell r="AS1350">
            <v>0</v>
          </cell>
          <cell r="AT1350">
            <v>0</v>
          </cell>
          <cell r="AU1350">
            <v>26</v>
          </cell>
          <cell r="AV1350" t="e">
            <v>#REF!</v>
          </cell>
          <cell r="AW1350">
            <v>0</v>
          </cell>
          <cell r="BZ1350">
            <v>26</v>
          </cell>
          <cell r="CA1350">
            <v>0</v>
          </cell>
          <cell r="CE1350">
            <v>0</v>
          </cell>
          <cell r="CF1350">
            <v>26</v>
          </cell>
          <cell r="CG1350" t="b">
            <v>1</v>
          </cell>
          <cell r="CH1350">
            <v>26</v>
          </cell>
          <cell r="CI1350">
            <v>0</v>
          </cell>
          <cell r="CJ1350">
            <v>0</v>
          </cell>
          <cell r="CK1350" t="str">
            <v>HTQ HỒ CHÍ MINH</v>
          </cell>
          <cell r="CM1350">
            <v>26</v>
          </cell>
          <cell r="CN1350">
            <v>0</v>
          </cell>
          <cell r="CO1350">
            <v>0</v>
          </cell>
          <cell r="CP1350">
            <v>0</v>
          </cell>
        </row>
        <row r="1351">
          <cell r="F1351" t="str">
            <v>OT</v>
          </cell>
          <cell r="AT1351">
            <v>0</v>
          </cell>
          <cell r="AV1351" t="e">
            <v>#REF!</v>
          </cell>
          <cell r="AW1351">
            <v>0</v>
          </cell>
          <cell r="CK1351" t="e">
            <v>#N/A</v>
          </cell>
        </row>
        <row r="1352">
          <cell r="B1352" t="str">
            <v>EQQ101515</v>
          </cell>
          <cell r="C1352" t="str">
            <v>NGÔ THỊ HẢI</v>
          </cell>
          <cell r="D1352" t="str">
            <v>Fulltime</v>
          </cell>
          <cell r="E1352" t="str">
            <v>NHÂN VIÊN THU NGÂN</v>
          </cell>
          <cell r="F1352" t="str">
            <v>Giờ LV</v>
          </cell>
          <cell r="G1352">
            <v>8</v>
          </cell>
          <cell r="H1352">
            <v>8</v>
          </cell>
          <cell r="I1352">
            <v>8</v>
          </cell>
          <cell r="J1352">
            <v>8</v>
          </cell>
          <cell r="K1352">
            <v>8</v>
          </cell>
          <cell r="L1352">
            <v>8</v>
          </cell>
          <cell r="M1352">
            <v>8</v>
          </cell>
          <cell r="N1352">
            <v>8</v>
          </cell>
          <cell r="O1352">
            <v>8</v>
          </cell>
          <cell r="P1352">
            <v>8</v>
          </cell>
          <cell r="Q1352">
            <v>8</v>
          </cell>
          <cell r="R1352">
            <v>8</v>
          </cell>
          <cell r="S1352">
            <v>8</v>
          </cell>
          <cell r="T1352" t="str">
            <v>off</v>
          </cell>
          <cell r="U1352">
            <v>8</v>
          </cell>
          <cell r="V1352">
            <v>8</v>
          </cell>
          <cell r="W1352">
            <v>8</v>
          </cell>
          <cell r="X1352">
            <v>8</v>
          </cell>
          <cell r="Y1352" t="str">
            <v>off</v>
          </cell>
          <cell r="Z1352">
            <v>8</v>
          </cell>
          <cell r="AA1352">
            <v>8</v>
          </cell>
          <cell r="AB1352">
            <v>8</v>
          </cell>
          <cell r="AC1352">
            <v>8</v>
          </cell>
          <cell r="AD1352">
            <v>8</v>
          </cell>
          <cell r="AE1352">
            <v>8</v>
          </cell>
          <cell r="AF1352">
            <v>8</v>
          </cell>
          <cell r="AG1352" t="str">
            <v>off</v>
          </cell>
          <cell r="AH1352" t="str">
            <v>off</v>
          </cell>
          <cell r="AI1352">
            <v>8</v>
          </cell>
          <cell r="AJ1352">
            <v>8</v>
          </cell>
          <cell r="AK1352">
            <v>26</v>
          </cell>
          <cell r="AL1352">
            <v>0</v>
          </cell>
          <cell r="AM1352">
            <v>4</v>
          </cell>
          <cell r="AN1352">
            <v>0</v>
          </cell>
          <cell r="AO1352">
            <v>0</v>
          </cell>
          <cell r="AP1352">
            <v>0</v>
          </cell>
          <cell r="AQ1352">
            <v>0</v>
          </cell>
          <cell r="AR1352">
            <v>0</v>
          </cell>
          <cell r="AS1352">
            <v>0</v>
          </cell>
          <cell r="AT1352">
            <v>0</v>
          </cell>
          <cell r="AU1352">
            <v>26</v>
          </cell>
          <cell r="AV1352" t="e">
            <v>#REF!</v>
          </cell>
          <cell r="AW1352">
            <v>0</v>
          </cell>
          <cell r="BZ1352">
            <v>26</v>
          </cell>
          <cell r="CA1352">
            <v>0</v>
          </cell>
          <cell r="CE1352">
            <v>0</v>
          </cell>
          <cell r="CF1352">
            <v>26</v>
          </cell>
          <cell r="CG1352" t="b">
            <v>1</v>
          </cell>
          <cell r="CH1352">
            <v>26</v>
          </cell>
          <cell r="CI1352">
            <v>0</v>
          </cell>
          <cell r="CJ1352">
            <v>0</v>
          </cell>
          <cell r="CK1352" t="str">
            <v>HTQ HỒ CHÍ MINH</v>
          </cell>
          <cell r="CM1352">
            <v>26</v>
          </cell>
          <cell r="CN1352">
            <v>0</v>
          </cell>
          <cell r="CO1352">
            <v>0</v>
          </cell>
          <cell r="CP1352">
            <v>0</v>
          </cell>
        </row>
        <row r="1353">
          <cell r="F1353" t="str">
            <v>OT</v>
          </cell>
          <cell r="AT1353">
            <v>0</v>
          </cell>
          <cell r="AV1353" t="e">
            <v>#REF!</v>
          </cell>
          <cell r="AW1353">
            <v>0</v>
          </cell>
          <cell r="CK1353" t="e">
            <v>#N/A</v>
          </cell>
        </row>
        <row r="1354">
          <cell r="B1354" t="str">
            <v>EQQ101516</v>
          </cell>
          <cell r="C1354" t="str">
            <v>TRƯƠNG NỮ HUYỀN TRANG</v>
          </cell>
          <cell r="D1354" t="str">
            <v>Fulltime</v>
          </cell>
          <cell r="E1354" t="str">
            <v>NHÂN VIÊN THU NGÂN</v>
          </cell>
          <cell r="F1354" t="str">
            <v>Giờ LV</v>
          </cell>
          <cell r="G1354">
            <v>8</v>
          </cell>
          <cell r="H1354">
            <v>8</v>
          </cell>
          <cell r="I1354" t="str">
            <v>off</v>
          </cell>
          <cell r="J1354">
            <v>8</v>
          </cell>
          <cell r="K1354">
            <v>8</v>
          </cell>
          <cell r="L1354">
            <v>8</v>
          </cell>
          <cell r="M1354">
            <v>8</v>
          </cell>
          <cell r="N1354">
            <v>8</v>
          </cell>
          <cell r="O1354">
            <v>8</v>
          </cell>
          <cell r="P1354" t="str">
            <v>off</v>
          </cell>
          <cell r="Q1354">
            <v>8</v>
          </cell>
          <cell r="R1354">
            <v>8</v>
          </cell>
          <cell r="S1354">
            <v>8</v>
          </cell>
          <cell r="T1354">
            <v>8</v>
          </cell>
          <cell r="U1354">
            <v>8</v>
          </cell>
          <cell r="V1354">
            <v>8</v>
          </cell>
          <cell r="W1354" t="str">
            <v>off</v>
          </cell>
          <cell r="X1354">
            <v>8</v>
          </cell>
          <cell r="Y1354">
            <v>8</v>
          </cell>
          <cell r="Z1354">
            <v>8</v>
          </cell>
          <cell r="AA1354">
            <v>8</v>
          </cell>
          <cell r="AB1354">
            <v>8</v>
          </cell>
          <cell r="AC1354">
            <v>8</v>
          </cell>
          <cell r="AD1354" t="str">
            <v>off</v>
          </cell>
          <cell r="AE1354">
            <v>8</v>
          </cell>
          <cell r="AF1354">
            <v>8</v>
          </cell>
          <cell r="AG1354">
            <v>8</v>
          </cell>
          <cell r="AH1354">
            <v>8</v>
          </cell>
          <cell r="AI1354">
            <v>8</v>
          </cell>
          <cell r="AJ1354">
            <v>8</v>
          </cell>
          <cell r="AK1354">
            <v>26</v>
          </cell>
          <cell r="AL1354">
            <v>0</v>
          </cell>
          <cell r="AM1354">
            <v>4</v>
          </cell>
          <cell r="AN1354">
            <v>0</v>
          </cell>
          <cell r="AO1354">
            <v>0</v>
          </cell>
          <cell r="AP1354">
            <v>0</v>
          </cell>
          <cell r="AQ1354">
            <v>0</v>
          </cell>
          <cell r="AR1354">
            <v>0</v>
          </cell>
          <cell r="AS1354">
            <v>0</v>
          </cell>
          <cell r="AT1354">
            <v>0</v>
          </cell>
          <cell r="AU1354">
            <v>26</v>
          </cell>
          <cell r="AV1354" t="e">
            <v>#REF!</v>
          </cell>
          <cell r="AW1354">
            <v>0</v>
          </cell>
          <cell r="BZ1354">
            <v>26</v>
          </cell>
          <cell r="CA1354">
            <v>0</v>
          </cell>
          <cell r="CE1354">
            <v>0</v>
          </cell>
          <cell r="CF1354">
            <v>26</v>
          </cell>
          <cell r="CG1354" t="b">
            <v>1</v>
          </cell>
          <cell r="CH1354">
            <v>26</v>
          </cell>
          <cell r="CI1354">
            <v>0</v>
          </cell>
          <cell r="CJ1354">
            <v>0</v>
          </cell>
          <cell r="CK1354" t="str">
            <v>HTQ HỒ CHÍ MINH</v>
          </cell>
          <cell r="CM1354">
            <v>26</v>
          </cell>
          <cell r="CN1354">
            <v>0</v>
          </cell>
          <cell r="CO1354">
            <v>0</v>
          </cell>
          <cell r="CP1354">
            <v>0</v>
          </cell>
        </row>
        <row r="1355">
          <cell r="F1355" t="str">
            <v>OT</v>
          </cell>
          <cell r="AT1355">
            <v>0</v>
          </cell>
          <cell r="AV1355" t="e">
            <v>#REF!</v>
          </cell>
          <cell r="AW1355">
            <v>0</v>
          </cell>
          <cell r="CK1355" t="e">
            <v>#N/A</v>
          </cell>
        </row>
        <row r="1356">
          <cell r="B1356" t="str">
            <v>EQQ101521</v>
          </cell>
          <cell r="C1356" t="str">
            <v>NGUYỄN HUYỀN</v>
          </cell>
          <cell r="D1356" t="str">
            <v>Fulltime</v>
          </cell>
          <cell r="E1356" t="str">
            <v>NHÂN VIÊN PHỤC VỤ</v>
          </cell>
          <cell r="F1356" t="str">
            <v>Giờ LV</v>
          </cell>
          <cell r="G1356" t="str">
            <v>off</v>
          </cell>
          <cell r="H1356">
            <v>8</v>
          </cell>
          <cell r="I1356">
            <v>8</v>
          </cell>
          <cell r="J1356">
            <v>8</v>
          </cell>
          <cell r="K1356">
            <v>8</v>
          </cell>
          <cell r="L1356" t="str">
            <v>off</v>
          </cell>
          <cell r="M1356">
            <v>8</v>
          </cell>
          <cell r="N1356">
            <v>8</v>
          </cell>
          <cell r="O1356">
            <v>8</v>
          </cell>
          <cell r="P1356">
            <v>8</v>
          </cell>
          <cell r="Q1356">
            <v>8</v>
          </cell>
          <cell r="R1356">
            <v>8</v>
          </cell>
          <cell r="S1356">
            <v>8</v>
          </cell>
          <cell r="T1356" t="str">
            <v>off</v>
          </cell>
          <cell r="U1356">
            <v>8</v>
          </cell>
          <cell r="V1356">
            <v>8</v>
          </cell>
          <cell r="W1356">
            <v>8</v>
          </cell>
          <cell r="X1356">
            <v>8</v>
          </cell>
          <cell r="Y1356">
            <v>8</v>
          </cell>
          <cell r="Z1356" t="str">
            <v>off</v>
          </cell>
          <cell r="AA1356">
            <v>8</v>
          </cell>
          <cell r="AB1356">
            <v>8</v>
          </cell>
          <cell r="AC1356">
            <v>8</v>
          </cell>
          <cell r="AD1356">
            <v>8</v>
          </cell>
          <cell r="AE1356">
            <v>8</v>
          </cell>
          <cell r="AF1356">
            <v>8</v>
          </cell>
          <cell r="AG1356">
            <v>8</v>
          </cell>
          <cell r="AH1356">
            <v>8</v>
          </cell>
          <cell r="AI1356">
            <v>8</v>
          </cell>
          <cell r="AJ1356">
            <v>8</v>
          </cell>
          <cell r="AK1356">
            <v>26</v>
          </cell>
          <cell r="AL1356">
            <v>0</v>
          </cell>
          <cell r="AM1356">
            <v>4</v>
          </cell>
          <cell r="AN1356">
            <v>0</v>
          </cell>
          <cell r="AO1356">
            <v>0</v>
          </cell>
          <cell r="AP1356">
            <v>0</v>
          </cell>
          <cell r="AQ1356">
            <v>0</v>
          </cell>
          <cell r="AR1356">
            <v>0</v>
          </cell>
          <cell r="AS1356">
            <v>0</v>
          </cell>
          <cell r="AT1356">
            <v>0</v>
          </cell>
          <cell r="AU1356">
            <v>26</v>
          </cell>
          <cell r="AV1356" t="e">
            <v>#REF!</v>
          </cell>
          <cell r="AW1356">
            <v>0</v>
          </cell>
          <cell r="BZ1356">
            <v>26</v>
          </cell>
          <cell r="CA1356">
            <v>0</v>
          </cell>
          <cell r="CE1356">
            <v>0</v>
          </cell>
          <cell r="CF1356">
            <v>26</v>
          </cell>
          <cell r="CG1356" t="b">
            <v>1</v>
          </cell>
          <cell r="CH1356">
            <v>26</v>
          </cell>
          <cell r="CI1356">
            <v>0</v>
          </cell>
          <cell r="CJ1356">
            <v>0</v>
          </cell>
          <cell r="CK1356" t="str">
            <v>HTQ HỒ CHÍ MINH</v>
          </cell>
          <cell r="CM1356">
            <v>26</v>
          </cell>
          <cell r="CN1356">
            <v>0</v>
          </cell>
          <cell r="CO1356">
            <v>0</v>
          </cell>
          <cell r="CP1356">
            <v>0</v>
          </cell>
        </row>
        <row r="1357">
          <cell r="F1357" t="str">
            <v>OT</v>
          </cell>
          <cell r="AT1357">
            <v>0</v>
          </cell>
          <cell r="AV1357" t="e">
            <v>#REF!</v>
          </cell>
          <cell r="AW1357">
            <v>0</v>
          </cell>
          <cell r="CK1357" t="e">
            <v>#N/A</v>
          </cell>
        </row>
        <row r="1358">
          <cell r="B1358" t="str">
            <v>EQQ101579</v>
          </cell>
          <cell r="C1358" t="str">
            <v>NGUYỄN HOÀNG TRUNG KIÊN</v>
          </cell>
          <cell r="D1358" t="str">
            <v>Fulltime</v>
          </cell>
          <cell r="E1358" t="str">
            <v>QUẢN LÝ QUÁN</v>
          </cell>
          <cell r="F1358" t="str">
            <v>Giờ LV</v>
          </cell>
          <cell r="G1358">
            <v>8</v>
          </cell>
          <cell r="H1358">
            <v>8</v>
          </cell>
          <cell r="I1358">
            <v>8</v>
          </cell>
          <cell r="J1358">
            <v>8</v>
          </cell>
          <cell r="K1358" t="str">
            <v>off</v>
          </cell>
          <cell r="L1358">
            <v>8</v>
          </cell>
          <cell r="M1358">
            <v>8</v>
          </cell>
          <cell r="N1358">
            <v>8</v>
          </cell>
          <cell r="O1358">
            <v>8</v>
          </cell>
          <cell r="P1358">
            <v>8</v>
          </cell>
          <cell r="Q1358">
            <v>8</v>
          </cell>
          <cell r="R1358" t="str">
            <v>off</v>
          </cell>
          <cell r="S1358">
            <v>8</v>
          </cell>
          <cell r="T1358">
            <v>8</v>
          </cell>
          <cell r="U1358">
            <v>8</v>
          </cell>
          <cell r="V1358">
            <v>8</v>
          </cell>
          <cell r="W1358">
            <v>8</v>
          </cell>
          <cell r="X1358">
            <v>8</v>
          </cell>
          <cell r="Y1358" t="str">
            <v>off</v>
          </cell>
          <cell r="Z1358">
            <v>8</v>
          </cell>
          <cell r="AA1358">
            <v>8</v>
          </cell>
          <cell r="AB1358">
            <v>8</v>
          </cell>
          <cell r="AC1358">
            <v>8</v>
          </cell>
          <cell r="AD1358">
            <v>8</v>
          </cell>
          <cell r="AE1358">
            <v>8</v>
          </cell>
          <cell r="AF1358" t="str">
            <v>off</v>
          </cell>
          <cell r="AG1358">
            <v>8</v>
          </cell>
          <cell r="AH1358">
            <v>8</v>
          </cell>
          <cell r="AI1358">
            <v>8</v>
          </cell>
          <cell r="AJ1358">
            <v>8</v>
          </cell>
          <cell r="AK1358">
            <v>26</v>
          </cell>
          <cell r="AL1358">
            <v>0</v>
          </cell>
          <cell r="AM1358">
            <v>4</v>
          </cell>
          <cell r="AN1358">
            <v>0</v>
          </cell>
          <cell r="AO1358">
            <v>0</v>
          </cell>
          <cell r="AP1358">
            <v>0</v>
          </cell>
          <cell r="AQ1358">
            <v>0</v>
          </cell>
          <cell r="AR1358">
            <v>0</v>
          </cell>
          <cell r="AS1358">
            <v>0</v>
          </cell>
          <cell r="AT1358">
            <v>0</v>
          </cell>
          <cell r="AU1358">
            <v>26</v>
          </cell>
          <cell r="AV1358" t="e">
            <v>#REF!</v>
          </cell>
          <cell r="AW1358">
            <v>0</v>
          </cell>
          <cell r="BZ1358">
            <v>26</v>
          </cell>
          <cell r="CA1358">
            <v>0</v>
          </cell>
          <cell r="CE1358">
            <v>0</v>
          </cell>
          <cell r="CF1358">
            <v>26</v>
          </cell>
          <cell r="CG1358" t="b">
            <v>1</v>
          </cell>
          <cell r="CH1358">
            <v>26</v>
          </cell>
          <cell r="CI1358">
            <v>0</v>
          </cell>
          <cell r="CJ1358">
            <v>0</v>
          </cell>
          <cell r="CK1358" t="str">
            <v>HTQ HỒ CHÍ MINH</v>
          </cell>
          <cell r="CM1358">
            <v>26</v>
          </cell>
          <cell r="CN1358">
            <v>0</v>
          </cell>
          <cell r="CO1358">
            <v>0</v>
          </cell>
          <cell r="CP1358">
            <v>0</v>
          </cell>
        </row>
        <row r="1359">
          <cell r="F1359" t="str">
            <v>OT</v>
          </cell>
          <cell r="AT1359">
            <v>0</v>
          </cell>
          <cell r="AV1359" t="e">
            <v>#REF!</v>
          </cell>
          <cell r="AW1359">
            <v>0</v>
          </cell>
          <cell r="CK1359" t="e">
            <v>#N/A</v>
          </cell>
        </row>
        <row r="1360">
          <cell r="B1360" t="str">
            <v>EQQ101675</v>
          </cell>
          <cell r="C1360" t="str">
            <v>NGUYỄN THỊ KIM LƯỢNG</v>
          </cell>
          <cell r="D1360" t="str">
            <v>Fulltime</v>
          </cell>
          <cell r="E1360" t="str">
            <v>NHÂN VIÊN PHỤC VỤ</v>
          </cell>
          <cell r="F1360" t="str">
            <v>Giờ LV</v>
          </cell>
          <cell r="G1360">
            <v>8</v>
          </cell>
          <cell r="H1360">
            <v>8</v>
          </cell>
          <cell r="I1360">
            <v>8</v>
          </cell>
          <cell r="J1360">
            <v>8</v>
          </cell>
          <cell r="K1360" t="str">
            <v>off</v>
          </cell>
          <cell r="L1360">
            <v>8</v>
          </cell>
          <cell r="M1360">
            <v>8</v>
          </cell>
          <cell r="N1360">
            <v>8</v>
          </cell>
          <cell r="O1360">
            <v>8</v>
          </cell>
          <cell r="P1360">
            <v>8</v>
          </cell>
          <cell r="Q1360">
            <v>8</v>
          </cell>
          <cell r="R1360" t="str">
            <v>off</v>
          </cell>
          <cell r="S1360">
            <v>8</v>
          </cell>
          <cell r="T1360">
            <v>8</v>
          </cell>
          <cell r="U1360">
            <v>8</v>
          </cell>
          <cell r="V1360">
            <v>8</v>
          </cell>
          <cell r="W1360">
            <v>8</v>
          </cell>
          <cell r="X1360">
            <v>8</v>
          </cell>
          <cell r="Y1360" t="str">
            <v>off</v>
          </cell>
          <cell r="Z1360">
            <v>8</v>
          </cell>
          <cell r="AA1360">
            <v>8</v>
          </cell>
          <cell r="AB1360">
            <v>8</v>
          </cell>
          <cell r="AC1360">
            <v>8</v>
          </cell>
          <cell r="AD1360">
            <v>8</v>
          </cell>
          <cell r="AE1360">
            <v>8</v>
          </cell>
          <cell r="AF1360" t="str">
            <v>off</v>
          </cell>
          <cell r="AG1360">
            <v>8</v>
          </cell>
          <cell r="AH1360">
            <v>8</v>
          </cell>
          <cell r="AI1360">
            <v>8</v>
          </cell>
          <cell r="AJ1360">
            <v>8</v>
          </cell>
          <cell r="AK1360">
            <v>26</v>
          </cell>
          <cell r="AL1360">
            <v>0</v>
          </cell>
          <cell r="AM1360">
            <v>4</v>
          </cell>
          <cell r="AN1360">
            <v>0</v>
          </cell>
          <cell r="AO1360">
            <v>0</v>
          </cell>
          <cell r="AP1360">
            <v>0</v>
          </cell>
          <cell r="AQ1360">
            <v>0</v>
          </cell>
          <cell r="AR1360">
            <v>0</v>
          </cell>
          <cell r="AS1360">
            <v>0</v>
          </cell>
          <cell r="AT1360">
            <v>0</v>
          </cell>
          <cell r="AU1360">
            <v>26</v>
          </cell>
          <cell r="AV1360" t="e">
            <v>#REF!</v>
          </cell>
          <cell r="AW1360">
            <v>0</v>
          </cell>
          <cell r="BZ1360">
            <v>26</v>
          </cell>
          <cell r="CA1360">
            <v>0</v>
          </cell>
          <cell r="CE1360">
            <v>0</v>
          </cell>
          <cell r="CF1360">
            <v>26</v>
          </cell>
          <cell r="CG1360" t="b">
            <v>1</v>
          </cell>
          <cell r="CH1360">
            <v>26</v>
          </cell>
          <cell r="CI1360">
            <v>0</v>
          </cell>
          <cell r="CJ1360">
            <v>0</v>
          </cell>
          <cell r="CK1360" t="str">
            <v>HTQ HỒ CHÍ MINH</v>
          </cell>
          <cell r="CM1360">
            <v>26</v>
          </cell>
          <cell r="CN1360">
            <v>0</v>
          </cell>
          <cell r="CO1360">
            <v>0</v>
          </cell>
          <cell r="CP1360">
            <v>0</v>
          </cell>
        </row>
        <row r="1361">
          <cell r="F1361" t="str">
            <v>OT</v>
          </cell>
          <cell r="AT1361">
            <v>0</v>
          </cell>
          <cell r="AV1361" t="e">
            <v>#REF!</v>
          </cell>
          <cell r="AW1361">
            <v>0</v>
          </cell>
          <cell r="CK1361" t="e">
            <v>#N/A</v>
          </cell>
        </row>
        <row r="1362">
          <cell r="B1362" t="str">
            <v>EQQ101821</v>
          </cell>
          <cell r="C1362" t="str">
            <v>NGUYỄN MINH HIẾU</v>
          </cell>
          <cell r="D1362" t="str">
            <v>Fulltime</v>
          </cell>
          <cell r="E1362" t="str">
            <v>NHÂN VIÊN PHA CHẾ</v>
          </cell>
          <cell r="F1362" t="str">
            <v>Giờ LV</v>
          </cell>
          <cell r="G1362">
            <v>8</v>
          </cell>
          <cell r="H1362">
            <v>8</v>
          </cell>
          <cell r="I1362">
            <v>8</v>
          </cell>
          <cell r="J1362">
            <v>8</v>
          </cell>
          <cell r="K1362">
            <v>8</v>
          </cell>
          <cell r="L1362">
            <v>8</v>
          </cell>
          <cell r="M1362">
            <v>8</v>
          </cell>
          <cell r="N1362" t="str">
            <v>off</v>
          </cell>
          <cell r="O1362">
            <v>8</v>
          </cell>
          <cell r="P1362">
            <v>8</v>
          </cell>
          <cell r="Q1362">
            <v>8</v>
          </cell>
          <cell r="R1362">
            <v>8</v>
          </cell>
          <cell r="S1362">
            <v>8</v>
          </cell>
          <cell r="T1362">
            <v>8</v>
          </cell>
          <cell r="U1362" t="str">
            <v>off</v>
          </cell>
          <cell r="V1362">
            <v>8</v>
          </cell>
          <cell r="W1362">
            <v>8</v>
          </cell>
          <cell r="X1362">
            <v>8</v>
          </cell>
          <cell r="Y1362">
            <v>8</v>
          </cell>
          <cell r="Z1362" t="str">
            <v>off</v>
          </cell>
          <cell r="AA1362">
            <v>8</v>
          </cell>
          <cell r="AB1362">
            <v>8</v>
          </cell>
          <cell r="AC1362">
            <v>8</v>
          </cell>
          <cell r="AD1362">
            <v>8</v>
          </cell>
          <cell r="AE1362">
            <v>8</v>
          </cell>
          <cell r="AF1362">
            <v>8</v>
          </cell>
          <cell r="AG1362">
            <v>8</v>
          </cell>
          <cell r="AH1362">
            <v>8</v>
          </cell>
          <cell r="AI1362">
            <v>8</v>
          </cell>
          <cell r="AJ1362" t="str">
            <v>off</v>
          </cell>
          <cell r="AK1362">
            <v>26</v>
          </cell>
          <cell r="AL1362">
            <v>0</v>
          </cell>
          <cell r="AM1362">
            <v>4</v>
          </cell>
          <cell r="AN1362">
            <v>0</v>
          </cell>
          <cell r="AO1362">
            <v>0</v>
          </cell>
          <cell r="AP1362">
            <v>0</v>
          </cell>
          <cell r="AQ1362">
            <v>0</v>
          </cell>
          <cell r="AR1362">
            <v>0</v>
          </cell>
          <cell r="AS1362">
            <v>0</v>
          </cell>
          <cell r="AT1362">
            <v>0</v>
          </cell>
          <cell r="AU1362">
            <v>26</v>
          </cell>
          <cell r="AV1362" t="e">
            <v>#REF!</v>
          </cell>
          <cell r="AW1362">
            <v>0</v>
          </cell>
          <cell r="BZ1362">
            <v>26</v>
          </cell>
          <cell r="CA1362">
            <v>0</v>
          </cell>
          <cell r="CE1362">
            <v>0</v>
          </cell>
          <cell r="CF1362">
            <v>26</v>
          </cell>
          <cell r="CG1362" t="b">
            <v>1</v>
          </cell>
          <cell r="CH1362">
            <v>26</v>
          </cell>
          <cell r="CI1362">
            <v>0</v>
          </cell>
          <cell r="CJ1362">
            <v>0</v>
          </cell>
          <cell r="CK1362" t="str">
            <v>HTQ HỒ CHÍ MINH</v>
          </cell>
          <cell r="CM1362">
            <v>26</v>
          </cell>
          <cell r="CN1362">
            <v>0</v>
          </cell>
          <cell r="CO1362">
            <v>0</v>
          </cell>
          <cell r="CP1362">
            <v>0</v>
          </cell>
        </row>
        <row r="1363">
          <cell r="F1363" t="str">
            <v>OT</v>
          </cell>
          <cell r="AT1363">
            <v>0</v>
          </cell>
          <cell r="AV1363" t="e">
            <v>#REF!</v>
          </cell>
          <cell r="AW1363">
            <v>0</v>
          </cell>
          <cell r="CK1363" t="e">
            <v>#N/A</v>
          </cell>
        </row>
        <row r="1364">
          <cell r="B1364" t="str">
            <v>EQQ101953</v>
          </cell>
          <cell r="C1364" t="str">
            <v>NGUYỄN VĨNH THỊNH</v>
          </cell>
          <cell r="D1364" t="str">
            <v>Fulltime</v>
          </cell>
          <cell r="E1364" t="str">
            <v>NHÂN VIÊN PHỤC VỤ</v>
          </cell>
          <cell r="F1364" t="str">
            <v>Giờ LV</v>
          </cell>
          <cell r="G1364">
            <v>8</v>
          </cell>
          <cell r="H1364">
            <v>8</v>
          </cell>
          <cell r="I1364">
            <v>8</v>
          </cell>
          <cell r="J1364">
            <v>8</v>
          </cell>
          <cell r="K1364">
            <v>8</v>
          </cell>
          <cell r="L1364" t="str">
            <v>off</v>
          </cell>
          <cell r="M1364">
            <v>8</v>
          </cell>
          <cell r="N1364">
            <v>8</v>
          </cell>
          <cell r="O1364">
            <v>8</v>
          </cell>
          <cell r="P1364">
            <v>8</v>
          </cell>
          <cell r="Q1364">
            <v>8</v>
          </cell>
          <cell r="R1364">
            <v>8</v>
          </cell>
          <cell r="S1364" t="str">
            <v>off</v>
          </cell>
          <cell r="T1364">
            <v>8</v>
          </cell>
          <cell r="U1364">
            <v>8</v>
          </cell>
          <cell r="V1364">
            <v>8</v>
          </cell>
          <cell r="W1364">
            <v>8</v>
          </cell>
          <cell r="X1364">
            <v>8</v>
          </cell>
          <cell r="Y1364">
            <v>8</v>
          </cell>
          <cell r="Z1364" t="str">
            <v>off</v>
          </cell>
          <cell r="AA1364">
            <v>8</v>
          </cell>
          <cell r="AB1364">
            <v>8</v>
          </cell>
          <cell r="AC1364">
            <v>8</v>
          </cell>
          <cell r="AD1364">
            <v>8</v>
          </cell>
          <cell r="AE1364">
            <v>8</v>
          </cell>
          <cell r="AF1364">
            <v>8</v>
          </cell>
          <cell r="AG1364" t="str">
            <v>off</v>
          </cell>
          <cell r="AH1364">
            <v>8</v>
          </cell>
          <cell r="AI1364">
            <v>8</v>
          </cell>
          <cell r="AJ1364">
            <v>8</v>
          </cell>
          <cell r="AK1364">
            <v>26</v>
          </cell>
          <cell r="AL1364">
            <v>0</v>
          </cell>
          <cell r="AM1364">
            <v>4</v>
          </cell>
          <cell r="AN1364">
            <v>0</v>
          </cell>
          <cell r="AO1364">
            <v>0</v>
          </cell>
          <cell r="AP1364">
            <v>0</v>
          </cell>
          <cell r="AQ1364">
            <v>0</v>
          </cell>
          <cell r="AR1364">
            <v>0</v>
          </cell>
          <cell r="AS1364">
            <v>0</v>
          </cell>
          <cell r="AT1364">
            <v>0</v>
          </cell>
          <cell r="AU1364">
            <v>26</v>
          </cell>
          <cell r="AV1364" t="e">
            <v>#REF!</v>
          </cell>
          <cell r="AW1364">
            <v>0</v>
          </cell>
          <cell r="BZ1364">
            <v>26</v>
          </cell>
          <cell r="CA1364">
            <v>0</v>
          </cell>
          <cell r="CE1364">
            <v>0</v>
          </cell>
          <cell r="CF1364">
            <v>26</v>
          </cell>
          <cell r="CG1364" t="b">
            <v>1</v>
          </cell>
          <cell r="CH1364">
            <v>26</v>
          </cell>
          <cell r="CI1364">
            <v>0</v>
          </cell>
          <cell r="CJ1364">
            <v>0</v>
          </cell>
          <cell r="CK1364" t="str">
            <v>HTQ HỒ CHÍ MINH</v>
          </cell>
          <cell r="CM1364">
            <v>26</v>
          </cell>
          <cell r="CN1364">
            <v>0</v>
          </cell>
          <cell r="CO1364">
            <v>0</v>
          </cell>
          <cell r="CP1364">
            <v>0</v>
          </cell>
        </row>
        <row r="1365">
          <cell r="F1365" t="str">
            <v>OT</v>
          </cell>
          <cell r="AT1365">
            <v>0</v>
          </cell>
          <cell r="AV1365" t="e">
            <v>#REF!</v>
          </cell>
          <cell r="AW1365">
            <v>0</v>
          </cell>
          <cell r="CK1365" t="e">
            <v>#N/A</v>
          </cell>
        </row>
        <row r="1366">
          <cell r="B1366" t="str">
            <v>EQQ102089</v>
          </cell>
          <cell r="C1366" t="str">
            <v>TẠ NGỌC DŨNG</v>
          </cell>
          <cell r="D1366" t="str">
            <v>Partime</v>
          </cell>
          <cell r="E1366" t="str">
            <v>NHÂN VIÊN PHỤC VỤ</v>
          </cell>
          <cell r="F1366" t="str">
            <v>Giờ LV</v>
          </cell>
          <cell r="G1366">
            <v>8</v>
          </cell>
          <cell r="H1366" t="str">
            <v>off</v>
          </cell>
          <cell r="I1366">
            <v>8</v>
          </cell>
          <cell r="J1366">
            <v>8</v>
          </cell>
          <cell r="K1366">
            <v>8</v>
          </cell>
          <cell r="L1366">
            <v>8</v>
          </cell>
          <cell r="M1366">
            <v>8</v>
          </cell>
          <cell r="N1366">
            <v>8</v>
          </cell>
          <cell r="O1366">
            <v>0</v>
          </cell>
          <cell r="P1366">
            <v>8</v>
          </cell>
          <cell r="Q1366">
            <v>8</v>
          </cell>
          <cell r="R1366">
            <v>8</v>
          </cell>
          <cell r="S1366">
            <v>8</v>
          </cell>
          <cell r="T1366">
            <v>8</v>
          </cell>
          <cell r="U1366">
            <v>8</v>
          </cell>
          <cell r="V1366">
            <v>0</v>
          </cell>
          <cell r="W1366">
            <v>8</v>
          </cell>
          <cell r="X1366">
            <v>8</v>
          </cell>
          <cell r="Y1366">
            <v>8</v>
          </cell>
          <cell r="Z1366">
            <v>8</v>
          </cell>
          <cell r="AA1366">
            <v>0</v>
          </cell>
          <cell r="AB1366">
            <v>8</v>
          </cell>
          <cell r="AC1366">
            <v>8</v>
          </cell>
          <cell r="AD1366">
            <v>8</v>
          </cell>
          <cell r="AE1366">
            <v>8</v>
          </cell>
          <cell r="AF1366">
            <v>8</v>
          </cell>
          <cell r="AG1366">
            <v>8</v>
          </cell>
          <cell r="AH1366">
            <v>8</v>
          </cell>
          <cell r="AI1366">
            <v>8</v>
          </cell>
          <cell r="AJ1366">
            <v>8</v>
          </cell>
          <cell r="AK1366">
            <v>26</v>
          </cell>
          <cell r="AL1366">
            <v>0</v>
          </cell>
          <cell r="AM1366">
            <v>1</v>
          </cell>
          <cell r="AN1366">
            <v>0</v>
          </cell>
          <cell r="AO1366">
            <v>0</v>
          </cell>
          <cell r="AP1366">
            <v>0</v>
          </cell>
          <cell r="AQ1366">
            <v>0</v>
          </cell>
          <cell r="AR1366">
            <v>0</v>
          </cell>
          <cell r="AS1366">
            <v>0</v>
          </cell>
          <cell r="AT1366">
            <v>0</v>
          </cell>
          <cell r="AU1366">
            <v>26</v>
          </cell>
          <cell r="AV1366" t="e">
            <v>#REF!</v>
          </cell>
          <cell r="AW1366">
            <v>0</v>
          </cell>
          <cell r="BZ1366">
            <v>0</v>
          </cell>
          <cell r="CA1366">
            <v>0</v>
          </cell>
          <cell r="CE1366">
            <v>0</v>
          </cell>
          <cell r="CF1366">
            <v>26</v>
          </cell>
          <cell r="CG1366" t="b">
            <v>1</v>
          </cell>
          <cell r="CH1366">
            <v>0</v>
          </cell>
          <cell r="CI1366">
            <v>208</v>
          </cell>
          <cell r="CJ1366">
            <v>0</v>
          </cell>
          <cell r="CK1366" t="str">
            <v>HTQ HỒ CHÍ MINH</v>
          </cell>
          <cell r="CM1366">
            <v>0</v>
          </cell>
          <cell r="CN1366">
            <v>0</v>
          </cell>
          <cell r="CO1366">
            <v>208</v>
          </cell>
          <cell r="CP1366">
            <v>0</v>
          </cell>
        </row>
        <row r="1367">
          <cell r="F1367" t="str">
            <v>OT</v>
          </cell>
          <cell r="AT1367">
            <v>0</v>
          </cell>
          <cell r="AV1367" t="e">
            <v>#REF!</v>
          </cell>
          <cell r="AW1367">
            <v>0</v>
          </cell>
          <cell r="CK1367" t="e">
            <v>#N/A</v>
          </cell>
        </row>
        <row r="1368">
          <cell r="B1368" t="str">
            <v>EQQ102220</v>
          </cell>
          <cell r="C1368" t="str">
            <v>NGUYỄN THỊ THÙY DƯƠNG</v>
          </cell>
          <cell r="D1368" t="str">
            <v>Partime</v>
          </cell>
          <cell r="E1368" t="str">
            <v>NHÂN VIÊN PHỤC VỤ</v>
          </cell>
          <cell r="F1368" t="str">
            <v>Giờ LV</v>
          </cell>
          <cell r="G1368">
            <v>8</v>
          </cell>
          <cell r="H1368">
            <v>8</v>
          </cell>
          <cell r="I1368">
            <v>8</v>
          </cell>
          <cell r="J1368">
            <v>0</v>
          </cell>
          <cell r="K1368">
            <v>8</v>
          </cell>
          <cell r="L1368">
            <v>0</v>
          </cell>
          <cell r="M1368">
            <v>8</v>
          </cell>
          <cell r="N1368">
            <v>8</v>
          </cell>
          <cell r="O1368">
            <v>8</v>
          </cell>
          <cell r="P1368">
            <v>8</v>
          </cell>
          <cell r="Q1368">
            <v>8</v>
          </cell>
          <cell r="R1368">
            <v>8</v>
          </cell>
          <cell r="S1368">
            <v>8</v>
          </cell>
          <cell r="T1368">
            <v>8</v>
          </cell>
          <cell r="U1368">
            <v>8</v>
          </cell>
          <cell r="V1368">
            <v>8</v>
          </cell>
          <cell r="W1368">
            <v>8</v>
          </cell>
          <cell r="X1368">
            <v>8</v>
          </cell>
          <cell r="Y1368">
            <v>0</v>
          </cell>
          <cell r="Z1368">
            <v>8</v>
          </cell>
          <cell r="AA1368">
            <v>8</v>
          </cell>
          <cell r="AB1368">
            <v>8</v>
          </cell>
          <cell r="AC1368">
            <v>0</v>
          </cell>
          <cell r="AD1368">
            <v>8</v>
          </cell>
          <cell r="AE1368">
            <v>0</v>
          </cell>
          <cell r="AF1368">
            <v>8</v>
          </cell>
          <cell r="AG1368">
            <v>8</v>
          </cell>
          <cell r="AH1368">
            <v>8</v>
          </cell>
          <cell r="AI1368">
            <v>8</v>
          </cell>
          <cell r="AJ1368">
            <v>8</v>
          </cell>
          <cell r="AK1368">
            <v>25</v>
          </cell>
          <cell r="AL1368">
            <v>0</v>
          </cell>
          <cell r="AM1368">
            <v>0</v>
          </cell>
          <cell r="AN1368">
            <v>0</v>
          </cell>
          <cell r="AO1368">
            <v>0</v>
          </cell>
          <cell r="AP1368">
            <v>0</v>
          </cell>
          <cell r="AQ1368">
            <v>0</v>
          </cell>
          <cell r="AR1368">
            <v>0</v>
          </cell>
          <cell r="AS1368">
            <v>0</v>
          </cell>
          <cell r="AT1368">
            <v>0</v>
          </cell>
          <cell r="AU1368">
            <v>25</v>
          </cell>
          <cell r="AV1368" t="e">
            <v>#REF!</v>
          </cell>
          <cell r="AW1368">
            <v>0</v>
          </cell>
          <cell r="BZ1368">
            <v>0</v>
          </cell>
          <cell r="CA1368">
            <v>0</v>
          </cell>
          <cell r="CE1368">
            <v>0</v>
          </cell>
          <cell r="CF1368">
            <v>25</v>
          </cell>
          <cell r="CG1368" t="b">
            <v>1</v>
          </cell>
          <cell r="CH1368">
            <v>0</v>
          </cell>
          <cell r="CI1368">
            <v>200</v>
          </cell>
          <cell r="CJ1368">
            <v>0</v>
          </cell>
          <cell r="CK1368" t="str">
            <v>HTQ HỒ CHÍ MINH</v>
          </cell>
          <cell r="CM1368">
            <v>0</v>
          </cell>
          <cell r="CN1368">
            <v>0</v>
          </cell>
          <cell r="CO1368">
            <v>200</v>
          </cell>
          <cell r="CP1368">
            <v>0</v>
          </cell>
        </row>
        <row r="1369">
          <cell r="F1369" t="str">
            <v>OT</v>
          </cell>
          <cell r="AT1369">
            <v>0</v>
          </cell>
          <cell r="AV1369" t="e">
            <v>#REF!</v>
          </cell>
          <cell r="AW1369">
            <v>0</v>
          </cell>
          <cell r="CK1369" t="e">
            <v>#N/A</v>
          </cell>
        </row>
        <row r="1370">
          <cell r="B1370" t="str">
            <v>EQQ102475</v>
          </cell>
          <cell r="C1370" t="str">
            <v>TRẦN VIỆT TRÂN</v>
          </cell>
          <cell r="D1370" t="str">
            <v>Partime</v>
          </cell>
          <cell r="E1370" t="str">
            <v>NHÂN VIÊN PHỤC VỤ</v>
          </cell>
          <cell r="F1370" t="str">
            <v>Giờ LV</v>
          </cell>
          <cell r="G1370">
            <v>8</v>
          </cell>
          <cell r="H1370">
            <v>8</v>
          </cell>
          <cell r="I1370">
            <v>8</v>
          </cell>
          <cell r="J1370">
            <v>8</v>
          </cell>
          <cell r="K1370">
            <v>8</v>
          </cell>
          <cell r="L1370">
            <v>8</v>
          </cell>
          <cell r="M1370">
            <v>8</v>
          </cell>
          <cell r="N1370">
            <v>8</v>
          </cell>
          <cell r="O1370">
            <v>8</v>
          </cell>
          <cell r="P1370">
            <v>8</v>
          </cell>
          <cell r="Q1370">
            <v>0</v>
          </cell>
          <cell r="R1370">
            <v>0</v>
          </cell>
          <cell r="S1370">
            <v>8</v>
          </cell>
          <cell r="T1370">
            <v>0</v>
          </cell>
          <cell r="U1370">
            <v>8</v>
          </cell>
          <cell r="V1370">
            <v>8</v>
          </cell>
          <cell r="W1370">
            <v>8</v>
          </cell>
          <cell r="X1370">
            <v>8</v>
          </cell>
          <cell r="Y1370">
            <v>8</v>
          </cell>
          <cell r="Z1370">
            <v>8</v>
          </cell>
          <cell r="AA1370">
            <v>0</v>
          </cell>
          <cell r="AB1370">
            <v>8</v>
          </cell>
          <cell r="AC1370">
            <v>8</v>
          </cell>
          <cell r="AD1370">
            <v>0</v>
          </cell>
          <cell r="AE1370">
            <v>8</v>
          </cell>
          <cell r="AF1370">
            <v>8</v>
          </cell>
          <cell r="AG1370">
            <v>8</v>
          </cell>
          <cell r="AH1370">
            <v>8</v>
          </cell>
          <cell r="AI1370">
            <v>8</v>
          </cell>
          <cell r="AJ1370">
            <v>8</v>
          </cell>
          <cell r="AK1370">
            <v>25</v>
          </cell>
          <cell r="AL1370">
            <v>0</v>
          </cell>
          <cell r="AM1370">
            <v>0</v>
          </cell>
          <cell r="AN1370">
            <v>0</v>
          </cell>
          <cell r="AO1370">
            <v>0</v>
          </cell>
          <cell r="AP1370">
            <v>0</v>
          </cell>
          <cell r="AQ1370">
            <v>0</v>
          </cell>
          <cell r="AR1370">
            <v>0</v>
          </cell>
          <cell r="AS1370">
            <v>0</v>
          </cell>
          <cell r="AT1370">
            <v>0</v>
          </cell>
          <cell r="AU1370">
            <v>25</v>
          </cell>
          <cell r="AV1370" t="e">
            <v>#REF!</v>
          </cell>
          <cell r="AW1370">
            <v>0</v>
          </cell>
          <cell r="BZ1370">
            <v>0</v>
          </cell>
          <cell r="CA1370">
            <v>0</v>
          </cell>
          <cell r="CE1370">
            <v>0</v>
          </cell>
          <cell r="CF1370">
            <v>25</v>
          </cell>
          <cell r="CG1370" t="b">
            <v>1</v>
          </cell>
          <cell r="CH1370">
            <v>0</v>
          </cell>
          <cell r="CI1370">
            <v>200</v>
          </cell>
          <cell r="CJ1370">
            <v>0</v>
          </cell>
          <cell r="CK1370" t="str">
            <v>HTQ HỒ CHÍ MINH</v>
          </cell>
          <cell r="CM1370">
            <v>0</v>
          </cell>
          <cell r="CN1370">
            <v>0</v>
          </cell>
          <cell r="CO1370">
            <v>200</v>
          </cell>
          <cell r="CP1370">
            <v>0</v>
          </cell>
        </row>
        <row r="1371">
          <cell r="F1371" t="str">
            <v>OT</v>
          </cell>
          <cell r="AT1371">
            <v>0</v>
          </cell>
          <cell r="AV1371" t="e">
            <v>#REF!</v>
          </cell>
          <cell r="AW1371">
            <v>0</v>
          </cell>
          <cell r="CK1371" t="e">
            <v>#N/A</v>
          </cell>
        </row>
        <row r="1372">
          <cell r="B1372" t="str">
            <v>EQQ102495</v>
          </cell>
          <cell r="C1372" t="str">
            <v>PHÓ LÂM VIỆT TRUNG</v>
          </cell>
          <cell r="D1372" t="str">
            <v>Partime</v>
          </cell>
          <cell r="E1372" t="str">
            <v>NHÂN VIÊN PHỤC VỤ</v>
          </cell>
          <cell r="F1372" t="str">
            <v>Giờ LV</v>
          </cell>
          <cell r="G1372">
            <v>8</v>
          </cell>
          <cell r="H1372">
            <v>8</v>
          </cell>
          <cell r="I1372">
            <v>8</v>
          </cell>
          <cell r="J1372">
            <v>8</v>
          </cell>
          <cell r="K1372">
            <v>8</v>
          </cell>
          <cell r="L1372">
            <v>8</v>
          </cell>
          <cell r="M1372">
            <v>8</v>
          </cell>
          <cell r="N1372">
            <v>8</v>
          </cell>
          <cell r="O1372">
            <v>8</v>
          </cell>
          <cell r="P1372">
            <v>0</v>
          </cell>
          <cell r="Q1372">
            <v>8</v>
          </cell>
          <cell r="R1372">
            <v>8</v>
          </cell>
          <cell r="S1372">
            <v>0</v>
          </cell>
          <cell r="T1372">
            <v>8</v>
          </cell>
          <cell r="U1372">
            <v>8</v>
          </cell>
          <cell r="V1372">
            <v>8</v>
          </cell>
          <cell r="W1372">
            <v>8</v>
          </cell>
          <cell r="X1372">
            <v>8</v>
          </cell>
          <cell r="Y1372">
            <v>8</v>
          </cell>
          <cell r="Z1372">
            <v>0</v>
          </cell>
          <cell r="AA1372">
            <v>8</v>
          </cell>
          <cell r="AB1372">
            <v>8</v>
          </cell>
          <cell r="AC1372">
            <v>8</v>
          </cell>
          <cell r="AD1372">
            <v>8</v>
          </cell>
          <cell r="AE1372">
            <v>8</v>
          </cell>
          <cell r="AF1372">
            <v>8</v>
          </cell>
          <cell r="AG1372">
            <v>8</v>
          </cell>
          <cell r="AH1372">
            <v>8</v>
          </cell>
          <cell r="AI1372">
            <v>8</v>
          </cell>
          <cell r="AJ1372">
            <v>0</v>
          </cell>
          <cell r="AK1372">
            <v>26</v>
          </cell>
          <cell r="AL1372">
            <v>0</v>
          </cell>
          <cell r="AM1372">
            <v>0</v>
          </cell>
          <cell r="AN1372">
            <v>0</v>
          </cell>
          <cell r="AO1372">
            <v>0</v>
          </cell>
          <cell r="AP1372">
            <v>0</v>
          </cell>
          <cell r="AQ1372">
            <v>0</v>
          </cell>
          <cell r="AR1372">
            <v>0</v>
          </cell>
          <cell r="AS1372">
            <v>0</v>
          </cell>
          <cell r="AT1372">
            <v>0</v>
          </cell>
          <cell r="AU1372">
            <v>26</v>
          </cell>
          <cell r="AV1372" t="e">
            <v>#REF!</v>
          </cell>
          <cell r="AW1372">
            <v>0</v>
          </cell>
          <cell r="BZ1372">
            <v>0</v>
          </cell>
          <cell r="CA1372">
            <v>0</v>
          </cell>
          <cell r="CE1372">
            <v>0</v>
          </cell>
          <cell r="CF1372">
            <v>26</v>
          </cell>
          <cell r="CG1372" t="b">
            <v>1</v>
          </cell>
          <cell r="CH1372">
            <v>0</v>
          </cell>
          <cell r="CI1372">
            <v>208</v>
          </cell>
          <cell r="CJ1372">
            <v>0</v>
          </cell>
          <cell r="CK1372" t="str">
            <v>HTQ HỒ CHÍ MINH</v>
          </cell>
          <cell r="CM1372">
            <v>0</v>
          </cell>
          <cell r="CN1372">
            <v>0</v>
          </cell>
          <cell r="CO1372">
            <v>208</v>
          </cell>
          <cell r="CP1372">
            <v>0</v>
          </cell>
        </row>
        <row r="1373">
          <cell r="F1373" t="str">
            <v>OT</v>
          </cell>
          <cell r="AT1373">
            <v>0</v>
          </cell>
          <cell r="AV1373" t="e">
            <v>#REF!</v>
          </cell>
          <cell r="AW1373">
            <v>0</v>
          </cell>
          <cell r="CK1373" t="e">
            <v>#N/A</v>
          </cell>
        </row>
        <row r="1374">
          <cell r="B1374" t="str">
            <v>EQQ102771</v>
          </cell>
          <cell r="C1374" t="str">
            <v>NGUYỄN VĂN TÚ</v>
          </cell>
          <cell r="D1374" t="str">
            <v>Partime</v>
          </cell>
          <cell r="E1374" t="str">
            <v>NHÂN VIÊN PHỤC VỤ</v>
          </cell>
          <cell r="F1374" t="str">
            <v>Giờ LV</v>
          </cell>
          <cell r="G1374">
            <v>8</v>
          </cell>
          <cell r="H1374">
            <v>8</v>
          </cell>
          <cell r="I1374">
            <v>8</v>
          </cell>
          <cell r="J1374">
            <v>8</v>
          </cell>
          <cell r="K1374">
            <v>8</v>
          </cell>
          <cell r="L1374">
            <v>8</v>
          </cell>
          <cell r="M1374">
            <v>0</v>
          </cell>
          <cell r="N1374">
            <v>8</v>
          </cell>
          <cell r="O1374">
            <v>8</v>
          </cell>
          <cell r="P1374">
            <v>8</v>
          </cell>
          <cell r="Q1374">
            <v>8</v>
          </cell>
          <cell r="R1374">
            <v>8</v>
          </cell>
          <cell r="S1374">
            <v>8</v>
          </cell>
          <cell r="T1374">
            <v>0</v>
          </cell>
          <cell r="U1374">
            <v>8</v>
          </cell>
          <cell r="V1374">
            <v>8</v>
          </cell>
          <cell r="W1374">
            <v>8</v>
          </cell>
          <cell r="X1374">
            <v>8</v>
          </cell>
          <cell r="Y1374">
            <v>8</v>
          </cell>
          <cell r="Z1374">
            <v>8</v>
          </cell>
          <cell r="AA1374">
            <v>0</v>
          </cell>
          <cell r="AB1374">
            <v>8</v>
          </cell>
          <cell r="AC1374">
            <v>8</v>
          </cell>
          <cell r="AD1374">
            <v>8</v>
          </cell>
          <cell r="AE1374">
            <v>8</v>
          </cell>
          <cell r="AF1374">
            <v>8</v>
          </cell>
          <cell r="AG1374">
            <v>8</v>
          </cell>
          <cell r="AH1374">
            <v>8</v>
          </cell>
          <cell r="AI1374">
            <v>8</v>
          </cell>
          <cell r="AJ1374">
            <v>0</v>
          </cell>
          <cell r="AK1374">
            <v>26</v>
          </cell>
          <cell r="AL1374">
            <v>0</v>
          </cell>
          <cell r="AM1374">
            <v>0</v>
          </cell>
          <cell r="AN1374">
            <v>0</v>
          </cell>
          <cell r="AO1374">
            <v>0</v>
          </cell>
          <cell r="AP1374">
            <v>0</v>
          </cell>
          <cell r="AQ1374">
            <v>0</v>
          </cell>
          <cell r="AR1374">
            <v>0</v>
          </cell>
          <cell r="AS1374">
            <v>0</v>
          </cell>
          <cell r="AT1374">
            <v>0</v>
          </cell>
          <cell r="AU1374">
            <v>26</v>
          </cell>
          <cell r="AV1374" t="e">
            <v>#REF!</v>
          </cell>
          <cell r="AW1374">
            <v>0</v>
          </cell>
          <cell r="BZ1374">
            <v>0</v>
          </cell>
          <cell r="CA1374">
            <v>0</v>
          </cell>
          <cell r="CE1374">
            <v>0</v>
          </cell>
          <cell r="CF1374">
            <v>26</v>
          </cell>
          <cell r="CG1374" t="b">
            <v>1</v>
          </cell>
          <cell r="CH1374">
            <v>0</v>
          </cell>
          <cell r="CI1374">
            <v>208</v>
          </cell>
          <cell r="CJ1374">
            <v>0</v>
          </cell>
          <cell r="CK1374" t="str">
            <v>HTQ HỒ CHÍ MINH</v>
          </cell>
          <cell r="CM1374">
            <v>0</v>
          </cell>
          <cell r="CN1374">
            <v>0</v>
          </cell>
          <cell r="CO1374">
            <v>208</v>
          </cell>
          <cell r="CP1374">
            <v>0</v>
          </cell>
        </row>
        <row r="1375">
          <cell r="F1375" t="str">
            <v>OT</v>
          </cell>
          <cell r="AT1375">
            <v>0</v>
          </cell>
          <cell r="AV1375" t="e">
            <v>#REF!</v>
          </cell>
          <cell r="AW1375">
            <v>0</v>
          </cell>
          <cell r="CK1375" t="e">
            <v>#N/A</v>
          </cell>
        </row>
        <row r="1376">
          <cell r="B1376" t="str">
            <v>EQQ102904</v>
          </cell>
          <cell r="C1376" t="str">
            <v>ĐINH THỊ THÚY</v>
          </cell>
          <cell r="D1376" t="str">
            <v>Partime</v>
          </cell>
          <cell r="E1376" t="str">
            <v>NHÂN VIÊN PHỤC VỤ</v>
          </cell>
          <cell r="F1376" t="str">
            <v>Giờ LV</v>
          </cell>
          <cell r="G1376">
            <v>0</v>
          </cell>
          <cell r="H1376">
            <v>0</v>
          </cell>
          <cell r="I1376">
            <v>0</v>
          </cell>
          <cell r="J1376">
            <v>8</v>
          </cell>
          <cell r="K1376">
            <v>8</v>
          </cell>
          <cell r="L1376">
            <v>8</v>
          </cell>
          <cell r="M1376">
            <v>8</v>
          </cell>
          <cell r="N1376">
            <v>8</v>
          </cell>
          <cell r="O1376">
            <v>8</v>
          </cell>
          <cell r="P1376">
            <v>8</v>
          </cell>
          <cell r="Q1376">
            <v>8</v>
          </cell>
          <cell r="R1376">
            <v>8</v>
          </cell>
          <cell r="S1376">
            <v>0</v>
          </cell>
          <cell r="T1376">
            <v>8</v>
          </cell>
          <cell r="U1376">
            <v>8</v>
          </cell>
          <cell r="V1376">
            <v>8</v>
          </cell>
          <cell r="W1376">
            <v>8</v>
          </cell>
          <cell r="X1376">
            <v>8</v>
          </cell>
          <cell r="Y1376">
            <v>8</v>
          </cell>
          <cell r="Z1376">
            <v>8</v>
          </cell>
          <cell r="AA1376">
            <v>8</v>
          </cell>
          <cell r="AB1376">
            <v>0</v>
          </cell>
          <cell r="AC1376">
            <v>8</v>
          </cell>
          <cell r="AD1376">
            <v>8</v>
          </cell>
          <cell r="AE1376">
            <v>8</v>
          </cell>
          <cell r="AF1376">
            <v>8</v>
          </cell>
          <cell r="AG1376">
            <v>8</v>
          </cell>
          <cell r="AH1376">
            <v>8</v>
          </cell>
          <cell r="AI1376">
            <v>8</v>
          </cell>
          <cell r="AJ1376">
            <v>8</v>
          </cell>
          <cell r="AK1376">
            <v>25</v>
          </cell>
          <cell r="AL1376">
            <v>0</v>
          </cell>
          <cell r="AM1376">
            <v>0</v>
          </cell>
          <cell r="AN1376">
            <v>0</v>
          </cell>
          <cell r="AO1376">
            <v>0</v>
          </cell>
          <cell r="AP1376">
            <v>0</v>
          </cell>
          <cell r="AQ1376">
            <v>0</v>
          </cell>
          <cell r="AR1376">
            <v>0</v>
          </cell>
          <cell r="AS1376">
            <v>0</v>
          </cell>
          <cell r="AT1376">
            <v>0</v>
          </cell>
          <cell r="AU1376">
            <v>25</v>
          </cell>
          <cell r="AV1376" t="e">
            <v>#REF!</v>
          </cell>
          <cell r="AW1376">
            <v>0</v>
          </cell>
          <cell r="BZ1376">
            <v>0</v>
          </cell>
          <cell r="CA1376">
            <v>0</v>
          </cell>
          <cell r="CE1376">
            <v>0</v>
          </cell>
          <cell r="CF1376">
            <v>25</v>
          </cell>
          <cell r="CG1376" t="b">
            <v>1</v>
          </cell>
          <cell r="CH1376">
            <v>0</v>
          </cell>
          <cell r="CI1376">
            <v>200</v>
          </cell>
          <cell r="CJ1376">
            <v>0</v>
          </cell>
          <cell r="CK1376" t="str">
            <v>HTQ HỒ CHÍ MINH</v>
          </cell>
          <cell r="CM1376">
            <v>0</v>
          </cell>
          <cell r="CN1376">
            <v>0</v>
          </cell>
          <cell r="CO1376">
            <v>200</v>
          </cell>
          <cell r="CP1376">
            <v>0</v>
          </cell>
        </row>
        <row r="1377">
          <cell r="F1377" t="str">
            <v>OT</v>
          </cell>
          <cell r="AT1377">
            <v>0</v>
          </cell>
          <cell r="AV1377" t="e">
            <v>#REF!</v>
          </cell>
          <cell r="AW1377">
            <v>0</v>
          </cell>
          <cell r="CK1377" t="e">
            <v>#N/A</v>
          </cell>
        </row>
        <row r="1378">
          <cell r="B1378" t="str">
            <v>EQQ102109</v>
          </cell>
          <cell r="C1378" t="str">
            <v>NGÔ THỊ THANH VÂN</v>
          </cell>
          <cell r="D1378" t="str">
            <v>Partime</v>
          </cell>
          <cell r="E1378" t="str">
            <v>NHÂN VIÊN THU NGÂN</v>
          </cell>
          <cell r="F1378" t="str">
            <v>Giờ LV</v>
          </cell>
          <cell r="G1378">
            <v>0</v>
          </cell>
          <cell r="H1378">
            <v>0</v>
          </cell>
          <cell r="I1378">
            <v>0</v>
          </cell>
          <cell r="J1378">
            <v>0</v>
          </cell>
          <cell r="K1378">
            <v>0</v>
          </cell>
          <cell r="L1378">
            <v>0</v>
          </cell>
          <cell r="M1378">
            <v>0</v>
          </cell>
          <cell r="N1378">
            <v>0</v>
          </cell>
          <cell r="O1378">
            <v>0</v>
          </cell>
          <cell r="P1378">
            <v>0</v>
          </cell>
          <cell r="Q1378">
            <v>0</v>
          </cell>
          <cell r="R1378">
            <v>0</v>
          </cell>
          <cell r="S1378">
            <v>8</v>
          </cell>
          <cell r="T1378">
            <v>0</v>
          </cell>
          <cell r="U1378">
            <v>0</v>
          </cell>
          <cell r="V1378">
            <v>8</v>
          </cell>
          <cell r="W1378">
            <v>8</v>
          </cell>
          <cell r="X1378">
            <v>8</v>
          </cell>
          <cell r="Y1378">
            <v>0</v>
          </cell>
          <cell r="Z1378">
            <v>0</v>
          </cell>
          <cell r="AA1378">
            <v>8</v>
          </cell>
          <cell r="AB1378">
            <v>8</v>
          </cell>
          <cell r="AC1378">
            <v>0</v>
          </cell>
          <cell r="AD1378">
            <v>0</v>
          </cell>
          <cell r="AE1378">
            <v>0</v>
          </cell>
          <cell r="AF1378">
            <v>0</v>
          </cell>
          <cell r="AG1378">
            <v>8</v>
          </cell>
          <cell r="AH1378">
            <v>8</v>
          </cell>
          <cell r="AI1378">
            <v>8</v>
          </cell>
          <cell r="AJ1378">
            <v>8</v>
          </cell>
          <cell r="AK1378">
            <v>10</v>
          </cell>
          <cell r="AL1378">
            <v>0</v>
          </cell>
          <cell r="AM1378">
            <v>0</v>
          </cell>
          <cell r="AN1378">
            <v>0</v>
          </cell>
          <cell r="AO1378">
            <v>0</v>
          </cell>
          <cell r="AP1378">
            <v>0</v>
          </cell>
          <cell r="AQ1378">
            <v>0</v>
          </cell>
          <cell r="AR1378">
            <v>0</v>
          </cell>
          <cell r="AS1378">
            <v>0</v>
          </cell>
          <cell r="AT1378">
            <v>0</v>
          </cell>
          <cell r="AU1378">
            <v>10</v>
          </cell>
          <cell r="AV1378" t="e">
            <v>#REF!</v>
          </cell>
          <cell r="AW1378">
            <v>0</v>
          </cell>
          <cell r="BZ1378">
            <v>0</v>
          </cell>
          <cell r="CA1378">
            <v>0</v>
          </cell>
          <cell r="CE1378">
            <v>0</v>
          </cell>
          <cell r="CF1378">
            <v>10</v>
          </cell>
          <cell r="CG1378" t="b">
            <v>1</v>
          </cell>
          <cell r="CH1378">
            <v>0</v>
          </cell>
          <cell r="CI1378">
            <v>80</v>
          </cell>
          <cell r="CJ1378">
            <v>0</v>
          </cell>
          <cell r="CK1378" t="str">
            <v>HTQ HỒ CHÍ MINH</v>
          </cell>
          <cell r="CM1378">
            <v>0</v>
          </cell>
          <cell r="CN1378">
            <v>0</v>
          </cell>
          <cell r="CO1378">
            <v>80</v>
          </cell>
          <cell r="CP1378">
            <v>0</v>
          </cell>
        </row>
        <row r="1379">
          <cell r="F1379" t="str">
            <v>OT</v>
          </cell>
          <cell r="AT1379">
            <v>0</v>
          </cell>
          <cell r="AV1379" t="e">
            <v>#REF!</v>
          </cell>
          <cell r="AW1379">
            <v>0</v>
          </cell>
          <cell r="CK1379" t="e">
            <v>#N/A</v>
          </cell>
        </row>
        <row r="1380">
          <cell r="C1380" t="str">
            <v>10B THÁI VĂN LUNG - NQ</v>
          </cell>
          <cell r="F1380" t="str">
            <v>Giờ LV</v>
          </cell>
          <cell r="AK1380">
            <v>0</v>
          </cell>
          <cell r="AL1380">
            <v>0</v>
          </cell>
          <cell r="AM1380">
            <v>0</v>
          </cell>
          <cell r="AN1380">
            <v>0</v>
          </cell>
          <cell r="AO1380">
            <v>0</v>
          </cell>
          <cell r="AP1380">
            <v>0</v>
          </cell>
          <cell r="AQ1380">
            <v>0</v>
          </cell>
          <cell r="AR1380">
            <v>0</v>
          </cell>
          <cell r="AS1380">
            <v>0</v>
          </cell>
          <cell r="AT1380">
            <v>0</v>
          </cell>
          <cell r="AU1380">
            <v>0</v>
          </cell>
          <cell r="AV1380" t="e">
            <v>#REF!</v>
          </cell>
          <cell r="AW1380">
            <v>0</v>
          </cell>
          <cell r="BZ1380">
            <v>0</v>
          </cell>
          <cell r="CA1380">
            <v>0</v>
          </cell>
          <cell r="CE1380">
            <v>0</v>
          </cell>
          <cell r="CF1380">
            <v>0</v>
          </cell>
          <cell r="CG1380" t="b">
            <v>1</v>
          </cell>
          <cell r="CH1380">
            <v>0</v>
          </cell>
          <cell r="CI1380">
            <v>0</v>
          </cell>
          <cell r="CJ1380">
            <v>0</v>
          </cell>
          <cell r="CK1380" t="e">
            <v>#N/A</v>
          </cell>
        </row>
        <row r="1381">
          <cell r="F1381" t="str">
            <v>OT</v>
          </cell>
          <cell r="AT1381">
            <v>0</v>
          </cell>
          <cell r="AV1381" t="e">
            <v>#REF!</v>
          </cell>
          <cell r="AW1381">
            <v>0</v>
          </cell>
          <cell r="CK1381" t="e">
            <v>#N/A</v>
          </cell>
        </row>
        <row r="1382">
          <cell r="B1382" t="str">
            <v>EQQ102073</v>
          </cell>
          <cell r="C1382" t="str">
            <v>THẠCH NGỌC BẢO CHÂU</v>
          </cell>
          <cell r="D1382" t="str">
            <v>Partime</v>
          </cell>
          <cell r="E1382" t="str">
            <v>NHÂN VIÊN PHỤC VỤ</v>
          </cell>
          <cell r="F1382" t="str">
            <v>Giờ LV</v>
          </cell>
          <cell r="G1382">
            <v>8</v>
          </cell>
          <cell r="H1382">
            <v>8</v>
          </cell>
          <cell r="I1382">
            <v>8</v>
          </cell>
          <cell r="J1382">
            <v>8</v>
          </cell>
          <cell r="K1382">
            <v>8</v>
          </cell>
          <cell r="L1382">
            <v>8</v>
          </cell>
          <cell r="M1382">
            <v>8</v>
          </cell>
          <cell r="N1382">
            <v>8</v>
          </cell>
          <cell r="O1382">
            <v>8</v>
          </cell>
          <cell r="P1382" t="str">
            <v>off</v>
          </cell>
          <cell r="Q1382">
            <v>8</v>
          </cell>
          <cell r="R1382">
            <v>8</v>
          </cell>
          <cell r="S1382">
            <v>8</v>
          </cell>
          <cell r="T1382">
            <v>8</v>
          </cell>
          <cell r="U1382">
            <v>8</v>
          </cell>
          <cell r="V1382">
            <v>8</v>
          </cell>
          <cell r="W1382" t="str">
            <v>off</v>
          </cell>
          <cell r="X1382">
            <v>8</v>
          </cell>
          <cell r="Y1382">
            <v>8</v>
          </cell>
          <cell r="Z1382">
            <v>8</v>
          </cell>
          <cell r="AA1382">
            <v>8</v>
          </cell>
          <cell r="AB1382">
            <v>8</v>
          </cell>
          <cell r="AC1382">
            <v>8</v>
          </cell>
          <cell r="AD1382">
            <v>8</v>
          </cell>
          <cell r="AE1382">
            <v>8</v>
          </cell>
          <cell r="AF1382">
            <v>8</v>
          </cell>
          <cell r="AG1382">
            <v>8</v>
          </cell>
          <cell r="AH1382">
            <v>8</v>
          </cell>
          <cell r="AI1382">
            <v>8</v>
          </cell>
          <cell r="AJ1382">
            <v>8</v>
          </cell>
          <cell r="AK1382">
            <v>28</v>
          </cell>
          <cell r="AL1382">
            <v>0</v>
          </cell>
          <cell r="AM1382">
            <v>2</v>
          </cell>
          <cell r="AN1382">
            <v>0</v>
          </cell>
          <cell r="AO1382">
            <v>0</v>
          </cell>
          <cell r="AP1382">
            <v>0</v>
          </cell>
          <cell r="AQ1382">
            <v>0</v>
          </cell>
          <cell r="AR1382">
            <v>0</v>
          </cell>
          <cell r="AS1382">
            <v>0</v>
          </cell>
          <cell r="AT1382">
            <v>0</v>
          </cell>
          <cell r="AU1382">
            <v>28</v>
          </cell>
          <cell r="AV1382" t="e">
            <v>#REF!</v>
          </cell>
          <cell r="AW1382">
            <v>0</v>
          </cell>
          <cell r="BZ1382">
            <v>0</v>
          </cell>
          <cell r="CA1382">
            <v>0</v>
          </cell>
          <cell r="CE1382">
            <v>0</v>
          </cell>
          <cell r="CF1382">
            <v>28</v>
          </cell>
          <cell r="CG1382" t="b">
            <v>1</v>
          </cell>
          <cell r="CH1382">
            <v>0</v>
          </cell>
          <cell r="CI1382">
            <v>224</v>
          </cell>
          <cell r="CJ1382">
            <v>0</v>
          </cell>
          <cell r="CK1382" t="str">
            <v>HTQ HỒ CHÍ MINH</v>
          </cell>
          <cell r="CM1382">
            <v>0</v>
          </cell>
          <cell r="CN1382">
            <v>0</v>
          </cell>
          <cell r="CO1382">
            <v>224</v>
          </cell>
          <cell r="CP1382">
            <v>0</v>
          </cell>
        </row>
        <row r="1383">
          <cell r="F1383" t="str">
            <v>OT</v>
          </cell>
          <cell r="AT1383">
            <v>0</v>
          </cell>
          <cell r="AV1383" t="e">
            <v>#REF!</v>
          </cell>
          <cell r="AW1383">
            <v>0</v>
          </cell>
          <cell r="CK1383" t="e">
            <v>#N/A</v>
          </cell>
        </row>
        <row r="1384">
          <cell r="B1384" t="str">
            <v>EQQ102427</v>
          </cell>
          <cell r="C1384" t="str">
            <v>HÀ CHÍ HOÀNG</v>
          </cell>
          <cell r="D1384" t="str">
            <v>Partime</v>
          </cell>
          <cell r="E1384" t="str">
            <v>NHÂN VIÊN PHA CHẾ</v>
          </cell>
          <cell r="F1384" t="str">
            <v>Giờ LV</v>
          </cell>
          <cell r="G1384">
            <v>8</v>
          </cell>
          <cell r="H1384">
            <v>8</v>
          </cell>
          <cell r="I1384">
            <v>8</v>
          </cell>
          <cell r="J1384">
            <v>8</v>
          </cell>
          <cell r="K1384">
            <v>8</v>
          </cell>
          <cell r="L1384">
            <v>8</v>
          </cell>
          <cell r="M1384">
            <v>8</v>
          </cell>
          <cell r="N1384">
            <v>8</v>
          </cell>
          <cell r="O1384">
            <v>8</v>
          </cell>
          <cell r="P1384">
            <v>8</v>
          </cell>
          <cell r="Q1384">
            <v>8</v>
          </cell>
          <cell r="R1384" t="str">
            <v>off</v>
          </cell>
          <cell r="S1384">
            <v>8</v>
          </cell>
          <cell r="T1384">
            <v>8</v>
          </cell>
          <cell r="U1384">
            <v>8</v>
          </cell>
          <cell r="V1384">
            <v>8</v>
          </cell>
          <cell r="W1384" t="str">
            <v>off</v>
          </cell>
          <cell r="AK1384">
            <v>15</v>
          </cell>
          <cell r="AL1384">
            <v>0</v>
          </cell>
          <cell r="AM1384">
            <v>2</v>
          </cell>
          <cell r="AN1384">
            <v>0</v>
          </cell>
          <cell r="AO1384">
            <v>0</v>
          </cell>
          <cell r="AP1384">
            <v>0</v>
          </cell>
          <cell r="AQ1384">
            <v>0</v>
          </cell>
          <cell r="AR1384">
            <v>0</v>
          </cell>
          <cell r="AS1384">
            <v>0</v>
          </cell>
          <cell r="AT1384">
            <v>0</v>
          </cell>
          <cell r="AU1384">
            <v>15</v>
          </cell>
          <cell r="AV1384" t="e">
            <v>#REF!</v>
          </cell>
          <cell r="AW1384">
            <v>0</v>
          </cell>
          <cell r="BZ1384">
            <v>0</v>
          </cell>
          <cell r="CA1384">
            <v>0</v>
          </cell>
          <cell r="CE1384">
            <v>0</v>
          </cell>
          <cell r="CF1384">
            <v>15</v>
          </cell>
          <cell r="CG1384" t="b">
            <v>1</v>
          </cell>
          <cell r="CH1384">
            <v>0</v>
          </cell>
          <cell r="CI1384">
            <v>120</v>
          </cell>
          <cell r="CJ1384">
            <v>0</v>
          </cell>
          <cell r="CK1384" t="str">
            <v>HTQ HỒ CHÍ MINH</v>
          </cell>
          <cell r="CM1384">
            <v>0</v>
          </cell>
          <cell r="CN1384">
            <v>0</v>
          </cell>
          <cell r="CO1384">
            <v>120</v>
          </cell>
          <cell r="CP1384">
            <v>0</v>
          </cell>
        </row>
        <row r="1385">
          <cell r="F1385" t="str">
            <v>OT</v>
          </cell>
          <cell r="AT1385">
            <v>0</v>
          </cell>
          <cell r="AV1385" t="e">
            <v>#REF!</v>
          </cell>
          <cell r="AW1385">
            <v>0</v>
          </cell>
          <cell r="CK1385" t="e">
            <v>#N/A</v>
          </cell>
        </row>
        <row r="1386">
          <cell r="B1386" t="str">
            <v>EQQ102734</v>
          </cell>
          <cell r="C1386" t="str">
            <v>ĐẶNG VĂN THUẬN</v>
          </cell>
          <cell r="D1386" t="str">
            <v>Partime</v>
          </cell>
          <cell r="E1386" t="str">
            <v>NHÂN VIÊN PHỤC VỤ</v>
          </cell>
          <cell r="F1386" t="str">
            <v>Giờ LV</v>
          </cell>
          <cell r="G1386">
            <v>8</v>
          </cell>
          <cell r="H1386" t="str">
            <v>off</v>
          </cell>
          <cell r="I1386">
            <v>8</v>
          </cell>
          <cell r="J1386">
            <v>8</v>
          </cell>
          <cell r="K1386">
            <v>8</v>
          </cell>
          <cell r="L1386">
            <v>8</v>
          </cell>
          <cell r="M1386">
            <v>8</v>
          </cell>
          <cell r="N1386">
            <v>8</v>
          </cell>
          <cell r="O1386">
            <v>8</v>
          </cell>
          <cell r="P1386">
            <v>8</v>
          </cell>
          <cell r="Q1386">
            <v>8</v>
          </cell>
          <cell r="R1386">
            <v>8</v>
          </cell>
          <cell r="S1386">
            <v>8</v>
          </cell>
          <cell r="T1386">
            <v>8</v>
          </cell>
          <cell r="U1386">
            <v>8</v>
          </cell>
          <cell r="V1386">
            <v>8</v>
          </cell>
          <cell r="W1386">
            <v>8</v>
          </cell>
          <cell r="AK1386">
            <v>16</v>
          </cell>
          <cell r="AL1386">
            <v>0</v>
          </cell>
          <cell r="AM1386">
            <v>1</v>
          </cell>
          <cell r="AN1386">
            <v>0</v>
          </cell>
          <cell r="AO1386">
            <v>0</v>
          </cell>
          <cell r="AP1386">
            <v>0</v>
          </cell>
          <cell r="AQ1386">
            <v>0</v>
          </cell>
          <cell r="AR1386">
            <v>0</v>
          </cell>
          <cell r="AS1386">
            <v>0</v>
          </cell>
          <cell r="AT1386">
            <v>0</v>
          </cell>
          <cell r="AU1386">
            <v>16</v>
          </cell>
          <cell r="AV1386" t="e">
            <v>#REF!</v>
          </cell>
          <cell r="AW1386">
            <v>0</v>
          </cell>
          <cell r="BZ1386">
            <v>0</v>
          </cell>
          <cell r="CA1386">
            <v>0</v>
          </cell>
          <cell r="CE1386">
            <v>0</v>
          </cell>
          <cell r="CF1386">
            <v>16</v>
          </cell>
          <cell r="CG1386" t="b">
            <v>1</v>
          </cell>
          <cell r="CH1386">
            <v>0</v>
          </cell>
          <cell r="CI1386">
            <v>128</v>
          </cell>
          <cell r="CJ1386">
            <v>0</v>
          </cell>
          <cell r="CK1386" t="str">
            <v>HTQ HỒ CHÍ MINH</v>
          </cell>
          <cell r="CM1386">
            <v>0</v>
          </cell>
          <cell r="CN1386">
            <v>0</v>
          </cell>
          <cell r="CO1386">
            <v>128</v>
          </cell>
          <cell r="CP1386">
            <v>0</v>
          </cell>
        </row>
        <row r="1387">
          <cell r="F1387" t="str">
            <v>OT</v>
          </cell>
          <cell r="AT1387">
            <v>0</v>
          </cell>
          <cell r="AV1387" t="e">
            <v>#REF!</v>
          </cell>
          <cell r="AW1387">
            <v>0</v>
          </cell>
          <cell r="CK1387" t="e">
            <v>#N/A</v>
          </cell>
        </row>
        <row r="1388">
          <cell r="B1388" t="str">
            <v>EQQ102223</v>
          </cell>
          <cell r="C1388" t="str">
            <v>NGUYỄN NGỌC THỦY TIÊN</v>
          </cell>
          <cell r="D1388" t="str">
            <v>Partime</v>
          </cell>
          <cell r="E1388" t="str">
            <v>NHÂN VIÊN PHỤC VỤ</v>
          </cell>
          <cell r="F1388" t="str">
            <v>Giờ LV</v>
          </cell>
          <cell r="G1388">
            <v>8</v>
          </cell>
          <cell r="H1388">
            <v>8</v>
          </cell>
          <cell r="I1388">
            <v>8</v>
          </cell>
          <cell r="J1388">
            <v>8</v>
          </cell>
          <cell r="K1388" t="str">
            <v>off</v>
          </cell>
          <cell r="L1388">
            <v>8</v>
          </cell>
          <cell r="M1388" t="str">
            <v>off</v>
          </cell>
          <cell r="N1388">
            <v>8</v>
          </cell>
          <cell r="O1388">
            <v>8</v>
          </cell>
          <cell r="P1388">
            <v>8</v>
          </cell>
          <cell r="Q1388">
            <v>8</v>
          </cell>
          <cell r="R1388">
            <v>8</v>
          </cell>
          <cell r="S1388">
            <v>8</v>
          </cell>
          <cell r="T1388">
            <v>8</v>
          </cell>
          <cell r="U1388">
            <v>8</v>
          </cell>
          <cell r="V1388" t="str">
            <v>off</v>
          </cell>
          <cell r="W1388">
            <v>8</v>
          </cell>
          <cell r="AK1388">
            <v>14</v>
          </cell>
          <cell r="AL1388">
            <v>0</v>
          </cell>
          <cell r="AM1388">
            <v>3</v>
          </cell>
          <cell r="AN1388">
            <v>0</v>
          </cell>
          <cell r="AO1388">
            <v>0</v>
          </cell>
          <cell r="AP1388">
            <v>0</v>
          </cell>
          <cell r="AQ1388">
            <v>0</v>
          </cell>
          <cell r="AR1388">
            <v>0</v>
          </cell>
          <cell r="AS1388">
            <v>0</v>
          </cell>
          <cell r="AT1388">
            <v>0</v>
          </cell>
          <cell r="AU1388">
            <v>14</v>
          </cell>
          <cell r="AV1388" t="e">
            <v>#REF!</v>
          </cell>
          <cell r="AW1388">
            <v>0</v>
          </cell>
          <cell r="BZ1388">
            <v>0</v>
          </cell>
          <cell r="CA1388">
            <v>0</v>
          </cell>
          <cell r="CE1388">
            <v>0</v>
          </cell>
          <cell r="CF1388">
            <v>14</v>
          </cell>
          <cell r="CG1388" t="b">
            <v>1</v>
          </cell>
          <cell r="CH1388">
            <v>0</v>
          </cell>
          <cell r="CI1388">
            <v>112</v>
          </cell>
          <cell r="CJ1388">
            <v>0</v>
          </cell>
          <cell r="CK1388" t="str">
            <v>HTQ HỒ CHÍ MINH</v>
          </cell>
          <cell r="CM1388">
            <v>0</v>
          </cell>
          <cell r="CN1388">
            <v>0</v>
          </cell>
          <cell r="CO1388">
            <v>112</v>
          </cell>
          <cell r="CP1388">
            <v>0</v>
          </cell>
        </row>
        <row r="1389">
          <cell r="F1389" t="str">
            <v>OT</v>
          </cell>
          <cell r="AT1389">
            <v>0</v>
          </cell>
          <cell r="AV1389" t="e">
            <v>#REF!</v>
          </cell>
          <cell r="AW1389">
            <v>0</v>
          </cell>
          <cell r="CK1389" t="e">
            <v>#N/A</v>
          </cell>
        </row>
        <row r="1390">
          <cell r="C1390" t="str">
            <v>249 HOÀNG VĂN THỤ</v>
          </cell>
          <cell r="F1390" t="str">
            <v>Giờ LV</v>
          </cell>
          <cell r="AK1390">
            <v>0</v>
          </cell>
          <cell r="AL1390">
            <v>0</v>
          </cell>
          <cell r="AM1390">
            <v>0</v>
          </cell>
          <cell r="AN1390">
            <v>0</v>
          </cell>
          <cell r="AO1390">
            <v>0</v>
          </cell>
          <cell r="AP1390">
            <v>0</v>
          </cell>
          <cell r="AQ1390">
            <v>0</v>
          </cell>
          <cell r="AR1390">
            <v>0</v>
          </cell>
          <cell r="AS1390">
            <v>0</v>
          </cell>
          <cell r="AT1390">
            <v>0</v>
          </cell>
          <cell r="AU1390">
            <v>0</v>
          </cell>
          <cell r="AV1390" t="e">
            <v>#REF!</v>
          </cell>
          <cell r="AW1390">
            <v>0</v>
          </cell>
          <cell r="BZ1390">
            <v>0</v>
          </cell>
          <cell r="CA1390">
            <v>0</v>
          </cell>
          <cell r="CE1390">
            <v>0</v>
          </cell>
          <cell r="CF1390">
            <v>0</v>
          </cell>
          <cell r="CG1390" t="b">
            <v>1</v>
          </cell>
          <cell r="CH1390">
            <v>0</v>
          </cell>
          <cell r="CI1390">
            <v>0</v>
          </cell>
          <cell r="CJ1390">
            <v>0</v>
          </cell>
          <cell r="CK1390" t="e">
            <v>#N/A</v>
          </cell>
        </row>
        <row r="1391">
          <cell r="F1391" t="str">
            <v>OT</v>
          </cell>
          <cell r="AT1391">
            <v>0</v>
          </cell>
          <cell r="AV1391" t="e">
            <v>#REF!</v>
          </cell>
          <cell r="AW1391">
            <v>0</v>
          </cell>
          <cell r="CK1391" t="e">
            <v>#N/A</v>
          </cell>
        </row>
        <row r="1392">
          <cell r="B1392" t="str">
            <v>EQQ100232</v>
          </cell>
          <cell r="C1392" t="str">
            <v>TÔN NỮ THỊ THÙY</v>
          </cell>
          <cell r="D1392" t="str">
            <v>Fulltime</v>
          </cell>
          <cell r="E1392" t="str">
            <v>TRƯỞNG CA</v>
          </cell>
          <cell r="F1392" t="str">
            <v>Giờ LV</v>
          </cell>
          <cell r="G1392">
            <v>8</v>
          </cell>
          <cell r="H1392">
            <v>8</v>
          </cell>
          <cell r="I1392">
            <v>8</v>
          </cell>
          <cell r="J1392">
            <v>8</v>
          </cell>
          <cell r="K1392">
            <v>8</v>
          </cell>
          <cell r="L1392" t="str">
            <v>off</v>
          </cell>
          <cell r="M1392">
            <v>8</v>
          </cell>
          <cell r="N1392">
            <v>8</v>
          </cell>
          <cell r="O1392">
            <v>8</v>
          </cell>
          <cell r="P1392">
            <v>8</v>
          </cell>
          <cell r="Q1392">
            <v>8</v>
          </cell>
          <cell r="R1392" t="str">
            <v>off</v>
          </cell>
          <cell r="S1392" t="str">
            <v>off</v>
          </cell>
          <cell r="T1392" t="str">
            <v>off</v>
          </cell>
          <cell r="U1392">
            <v>8</v>
          </cell>
          <cell r="V1392">
            <v>8</v>
          </cell>
          <cell r="W1392">
            <v>8</v>
          </cell>
          <cell r="X1392">
            <v>8</v>
          </cell>
          <cell r="Y1392">
            <v>8</v>
          </cell>
          <cell r="Z1392">
            <v>8</v>
          </cell>
          <cell r="AA1392">
            <v>8</v>
          </cell>
          <cell r="AB1392">
            <v>8</v>
          </cell>
          <cell r="AC1392">
            <v>8</v>
          </cell>
          <cell r="AD1392">
            <v>8</v>
          </cell>
          <cell r="AE1392">
            <v>8</v>
          </cell>
          <cell r="AF1392" t="str">
            <v>po</v>
          </cell>
          <cell r="AG1392" t="str">
            <v>po</v>
          </cell>
          <cell r="AH1392" t="str">
            <v>po</v>
          </cell>
          <cell r="AI1392" t="str">
            <v>po</v>
          </cell>
          <cell r="AJ1392" t="str">
            <v>po</v>
          </cell>
          <cell r="AK1392">
            <v>21</v>
          </cell>
          <cell r="AL1392">
            <v>0</v>
          </cell>
          <cell r="AM1392">
            <v>4</v>
          </cell>
          <cell r="AN1392">
            <v>0</v>
          </cell>
          <cell r="AO1392">
            <v>0</v>
          </cell>
          <cell r="AP1392">
            <v>0</v>
          </cell>
          <cell r="AQ1392">
            <v>0</v>
          </cell>
          <cell r="AR1392">
            <v>0</v>
          </cell>
          <cell r="AS1392">
            <v>5</v>
          </cell>
          <cell r="AT1392">
            <v>0</v>
          </cell>
          <cell r="AU1392">
            <v>21</v>
          </cell>
          <cell r="AV1392" t="e">
            <v>#REF!</v>
          </cell>
          <cell r="AW1392">
            <v>0</v>
          </cell>
          <cell r="BZ1392">
            <v>21</v>
          </cell>
          <cell r="CA1392">
            <v>0</v>
          </cell>
          <cell r="CE1392">
            <v>0</v>
          </cell>
          <cell r="CF1392">
            <v>21</v>
          </cell>
          <cell r="CG1392" t="b">
            <v>1</v>
          </cell>
          <cell r="CH1392">
            <v>21</v>
          </cell>
          <cell r="CI1392">
            <v>0</v>
          </cell>
          <cell r="CJ1392">
            <v>0</v>
          </cell>
          <cell r="CK1392" t="str">
            <v>HTQ HỒ CHÍ MINH</v>
          </cell>
          <cell r="CM1392">
            <v>21</v>
          </cell>
          <cell r="CN1392">
            <v>0</v>
          </cell>
          <cell r="CO1392">
            <v>0</v>
          </cell>
          <cell r="CP1392">
            <v>0</v>
          </cell>
        </row>
        <row r="1393">
          <cell r="F1393" t="str">
            <v>OT</v>
          </cell>
          <cell r="AT1393">
            <v>0</v>
          </cell>
          <cell r="AV1393" t="e">
            <v>#REF!</v>
          </cell>
          <cell r="AW1393">
            <v>0</v>
          </cell>
          <cell r="CK1393" t="e">
            <v>#N/A</v>
          </cell>
        </row>
        <row r="1394">
          <cell r="B1394" t="str">
            <v>EQQ100247</v>
          </cell>
          <cell r="C1394" t="str">
            <v>NGUYỄN VŨ DUY THĂNG</v>
          </cell>
          <cell r="D1394" t="str">
            <v>Fulltime</v>
          </cell>
          <cell r="E1394" t="str">
            <v>QUẢN LÝ QUÁN</v>
          </cell>
          <cell r="F1394" t="str">
            <v>Giờ LV</v>
          </cell>
          <cell r="G1394">
            <v>8</v>
          </cell>
          <cell r="H1394">
            <v>8</v>
          </cell>
          <cell r="I1394">
            <v>8</v>
          </cell>
          <cell r="J1394">
            <v>8</v>
          </cell>
          <cell r="K1394" t="str">
            <v>off</v>
          </cell>
          <cell r="L1394">
            <v>8</v>
          </cell>
          <cell r="M1394">
            <v>8</v>
          </cell>
          <cell r="N1394">
            <v>8</v>
          </cell>
          <cell r="O1394" t="str">
            <v>pa</v>
          </cell>
          <cell r="P1394" t="str">
            <v>pa</v>
          </cell>
          <cell r="Q1394" t="str">
            <v>pa</v>
          </cell>
          <cell r="R1394" t="str">
            <v>pa</v>
          </cell>
          <cell r="S1394" t="str">
            <v>pa</v>
          </cell>
          <cell r="T1394" t="str">
            <v>pa</v>
          </cell>
          <cell r="U1394" t="str">
            <v>off</v>
          </cell>
          <cell r="V1394">
            <v>8</v>
          </cell>
          <cell r="W1394">
            <v>8</v>
          </cell>
          <cell r="X1394">
            <v>8</v>
          </cell>
          <cell r="Y1394" t="str">
            <v>off</v>
          </cell>
          <cell r="Z1394">
            <v>8</v>
          </cell>
          <cell r="AA1394">
            <v>8</v>
          </cell>
          <cell r="AB1394">
            <v>8</v>
          </cell>
          <cell r="AC1394">
            <v>8</v>
          </cell>
          <cell r="AD1394" t="str">
            <v>off</v>
          </cell>
          <cell r="AE1394">
            <v>8</v>
          </cell>
          <cell r="AF1394">
            <v>8</v>
          </cell>
          <cell r="AG1394">
            <v>8</v>
          </cell>
          <cell r="AH1394">
            <v>8</v>
          </cell>
          <cell r="AI1394">
            <v>8</v>
          </cell>
          <cell r="AJ1394">
            <v>8</v>
          </cell>
          <cell r="AK1394">
            <v>20</v>
          </cell>
          <cell r="AL1394">
            <v>0</v>
          </cell>
          <cell r="AM1394">
            <v>4</v>
          </cell>
          <cell r="AN1394">
            <v>0</v>
          </cell>
          <cell r="AO1394">
            <v>6</v>
          </cell>
          <cell r="AP1394">
            <v>0</v>
          </cell>
          <cell r="AQ1394">
            <v>0</v>
          </cell>
          <cell r="AR1394">
            <v>0</v>
          </cell>
          <cell r="AS1394">
            <v>0</v>
          </cell>
          <cell r="AT1394">
            <v>0</v>
          </cell>
          <cell r="AU1394">
            <v>26</v>
          </cell>
          <cell r="AV1394" t="e">
            <v>#REF!</v>
          </cell>
          <cell r="AW1394">
            <v>0</v>
          </cell>
          <cell r="BZ1394">
            <v>20</v>
          </cell>
          <cell r="CA1394">
            <v>6</v>
          </cell>
          <cell r="CE1394">
            <v>0</v>
          </cell>
          <cell r="CF1394">
            <v>26</v>
          </cell>
          <cell r="CG1394" t="b">
            <v>1</v>
          </cell>
          <cell r="CH1394">
            <v>20</v>
          </cell>
          <cell r="CI1394">
            <v>0</v>
          </cell>
          <cell r="CJ1394">
            <v>0</v>
          </cell>
          <cell r="CK1394" t="str">
            <v>HTQ HỒ CHÍ MINH</v>
          </cell>
          <cell r="CM1394">
            <v>20</v>
          </cell>
          <cell r="CN1394">
            <v>6</v>
          </cell>
          <cell r="CO1394">
            <v>0</v>
          </cell>
          <cell r="CP1394">
            <v>0</v>
          </cell>
        </row>
        <row r="1395">
          <cell r="F1395" t="str">
            <v>OT</v>
          </cell>
          <cell r="AT1395">
            <v>0</v>
          </cell>
          <cell r="AV1395" t="e">
            <v>#REF!</v>
          </cell>
          <cell r="AW1395">
            <v>0</v>
          </cell>
          <cell r="CK1395" t="e">
            <v>#N/A</v>
          </cell>
        </row>
        <row r="1396">
          <cell r="B1396" t="str">
            <v>EQQ100730</v>
          </cell>
          <cell r="C1396" t="str">
            <v>NGUYỄN THỊ THANH XUÂN</v>
          </cell>
          <cell r="D1396" t="str">
            <v>Fulltime</v>
          </cell>
          <cell r="E1396" t="str">
            <v>TỔ TRƯỞNG PHA CHẾ</v>
          </cell>
          <cell r="F1396" t="str">
            <v>Giờ LV</v>
          </cell>
          <cell r="G1396">
            <v>8</v>
          </cell>
          <cell r="H1396">
            <v>8</v>
          </cell>
          <cell r="I1396" t="str">
            <v>off</v>
          </cell>
          <cell r="J1396" t="str">
            <v>pa</v>
          </cell>
          <cell r="K1396" t="str">
            <v>pa</v>
          </cell>
          <cell r="L1396" t="str">
            <v>pa</v>
          </cell>
          <cell r="M1396" t="str">
            <v>pa</v>
          </cell>
          <cell r="N1396" t="str">
            <v>po</v>
          </cell>
          <cell r="O1396" t="str">
            <v>po</v>
          </cell>
          <cell r="P1396" t="str">
            <v>po</v>
          </cell>
          <cell r="Q1396" t="str">
            <v>po</v>
          </cell>
          <cell r="R1396">
            <v>8</v>
          </cell>
          <cell r="S1396">
            <v>8</v>
          </cell>
          <cell r="T1396">
            <v>8</v>
          </cell>
          <cell r="U1396">
            <v>8</v>
          </cell>
          <cell r="V1396">
            <v>8</v>
          </cell>
          <cell r="W1396">
            <v>8</v>
          </cell>
          <cell r="X1396">
            <v>8</v>
          </cell>
          <cell r="Y1396">
            <v>8</v>
          </cell>
          <cell r="Z1396">
            <v>8</v>
          </cell>
          <cell r="AA1396">
            <v>8</v>
          </cell>
          <cell r="AB1396">
            <v>8</v>
          </cell>
          <cell r="AC1396">
            <v>8</v>
          </cell>
          <cell r="AD1396" t="str">
            <v>off</v>
          </cell>
          <cell r="AE1396">
            <v>8</v>
          </cell>
          <cell r="AF1396" t="str">
            <v>off</v>
          </cell>
          <cell r="AG1396">
            <v>8</v>
          </cell>
          <cell r="AH1396">
            <v>8</v>
          </cell>
          <cell r="AI1396">
            <v>8</v>
          </cell>
          <cell r="AJ1396" t="str">
            <v>off</v>
          </cell>
          <cell r="AK1396">
            <v>18</v>
          </cell>
          <cell r="AL1396">
            <v>0</v>
          </cell>
          <cell r="AM1396">
            <v>4</v>
          </cell>
          <cell r="AN1396">
            <v>0</v>
          </cell>
          <cell r="AO1396">
            <v>4</v>
          </cell>
          <cell r="AP1396">
            <v>0</v>
          </cell>
          <cell r="AQ1396">
            <v>0</v>
          </cell>
          <cell r="AR1396">
            <v>0</v>
          </cell>
          <cell r="AS1396">
            <v>4</v>
          </cell>
          <cell r="AT1396">
            <v>0</v>
          </cell>
          <cell r="AU1396">
            <v>22</v>
          </cell>
          <cell r="AV1396" t="e">
            <v>#REF!</v>
          </cell>
          <cell r="AW1396">
            <v>0</v>
          </cell>
          <cell r="BZ1396">
            <v>18</v>
          </cell>
          <cell r="CA1396">
            <v>4</v>
          </cell>
          <cell r="CE1396">
            <v>0</v>
          </cell>
          <cell r="CF1396">
            <v>22</v>
          </cell>
          <cell r="CG1396" t="b">
            <v>1</v>
          </cell>
          <cell r="CH1396">
            <v>18</v>
          </cell>
          <cell r="CI1396">
            <v>0</v>
          </cell>
          <cell r="CJ1396">
            <v>0</v>
          </cell>
          <cell r="CK1396" t="str">
            <v>HTQ HỒ CHÍ MINH</v>
          </cell>
          <cell r="CM1396">
            <v>18</v>
          </cell>
          <cell r="CN1396">
            <v>4</v>
          </cell>
          <cell r="CO1396">
            <v>0</v>
          </cell>
          <cell r="CP1396">
            <v>0</v>
          </cell>
        </row>
        <row r="1397">
          <cell r="F1397" t="str">
            <v>OT</v>
          </cell>
          <cell r="AT1397">
            <v>0</v>
          </cell>
          <cell r="AV1397" t="e">
            <v>#REF!</v>
          </cell>
          <cell r="AW1397">
            <v>0</v>
          </cell>
          <cell r="CK1397" t="e">
            <v>#N/A</v>
          </cell>
        </row>
        <row r="1398">
          <cell r="B1398" t="str">
            <v>EQQ100743</v>
          </cell>
          <cell r="C1398" t="str">
            <v>NGUYỄN THỊ LỢI</v>
          </cell>
          <cell r="D1398" t="str">
            <v>Fulltime</v>
          </cell>
          <cell r="E1398" t="str">
            <v>NHÂN VIÊN BẾP</v>
          </cell>
          <cell r="F1398" t="str">
            <v>Giờ LV</v>
          </cell>
          <cell r="G1398">
            <v>8</v>
          </cell>
          <cell r="H1398">
            <v>8</v>
          </cell>
          <cell r="I1398">
            <v>8</v>
          </cell>
          <cell r="J1398">
            <v>8</v>
          </cell>
          <cell r="K1398">
            <v>8</v>
          </cell>
          <cell r="L1398" t="str">
            <v>off</v>
          </cell>
          <cell r="M1398">
            <v>8</v>
          </cell>
          <cell r="N1398">
            <v>8</v>
          </cell>
          <cell r="O1398">
            <v>8</v>
          </cell>
          <cell r="P1398" t="str">
            <v>off</v>
          </cell>
          <cell r="Q1398" t="str">
            <v>off</v>
          </cell>
          <cell r="R1398" t="str">
            <v>po</v>
          </cell>
          <cell r="S1398" t="str">
            <v>po</v>
          </cell>
          <cell r="T1398" t="str">
            <v>po</v>
          </cell>
          <cell r="U1398" t="str">
            <v>po</v>
          </cell>
          <cell r="V1398" t="str">
            <v>po</v>
          </cell>
          <cell r="W1398" t="str">
            <v>po</v>
          </cell>
          <cell r="X1398" t="str">
            <v>po</v>
          </cell>
          <cell r="Y1398" t="str">
            <v>po</v>
          </cell>
          <cell r="Z1398">
            <v>8</v>
          </cell>
          <cell r="AA1398">
            <v>8</v>
          </cell>
          <cell r="AB1398">
            <v>8</v>
          </cell>
          <cell r="AC1398">
            <v>8</v>
          </cell>
          <cell r="AD1398">
            <v>8</v>
          </cell>
          <cell r="AE1398">
            <v>8</v>
          </cell>
          <cell r="AF1398">
            <v>8</v>
          </cell>
          <cell r="AG1398" t="str">
            <v>off</v>
          </cell>
          <cell r="AH1398">
            <v>8</v>
          </cell>
          <cell r="AI1398">
            <v>8</v>
          </cell>
          <cell r="AJ1398">
            <v>8</v>
          </cell>
          <cell r="AK1398">
            <v>18</v>
          </cell>
          <cell r="AL1398">
            <v>0</v>
          </cell>
          <cell r="AM1398">
            <v>4</v>
          </cell>
          <cell r="AN1398">
            <v>0</v>
          </cell>
          <cell r="AO1398">
            <v>0</v>
          </cell>
          <cell r="AP1398">
            <v>0</v>
          </cell>
          <cell r="AQ1398">
            <v>0</v>
          </cell>
          <cell r="AR1398">
            <v>0</v>
          </cell>
          <cell r="AS1398">
            <v>8</v>
          </cell>
          <cell r="AT1398">
            <v>0</v>
          </cell>
          <cell r="AU1398">
            <v>18</v>
          </cell>
          <cell r="AV1398" t="e">
            <v>#REF!</v>
          </cell>
          <cell r="AW1398">
            <v>0</v>
          </cell>
          <cell r="BZ1398">
            <v>18</v>
          </cell>
          <cell r="CA1398">
            <v>0</v>
          </cell>
          <cell r="CE1398">
            <v>0</v>
          </cell>
          <cell r="CF1398">
            <v>18</v>
          </cell>
          <cell r="CG1398" t="b">
            <v>1</v>
          </cell>
          <cell r="CH1398">
            <v>18</v>
          </cell>
          <cell r="CI1398">
            <v>0</v>
          </cell>
          <cell r="CJ1398">
            <v>0</v>
          </cell>
          <cell r="CK1398" t="str">
            <v>HTQ HỒ CHÍ MINH</v>
          </cell>
          <cell r="CM1398">
            <v>18</v>
          </cell>
          <cell r="CN1398">
            <v>0</v>
          </cell>
          <cell r="CO1398">
            <v>0</v>
          </cell>
          <cell r="CP1398">
            <v>0</v>
          </cell>
        </row>
        <row r="1399">
          <cell r="F1399" t="str">
            <v>OT</v>
          </cell>
          <cell r="AT1399">
            <v>0</v>
          </cell>
          <cell r="AV1399" t="e">
            <v>#REF!</v>
          </cell>
          <cell r="AW1399">
            <v>0</v>
          </cell>
          <cell r="CK1399" t="e">
            <v>#N/A</v>
          </cell>
        </row>
        <row r="1400">
          <cell r="B1400" t="str">
            <v>EQQ101319</v>
          </cell>
          <cell r="C1400" t="str">
            <v>NGUYỄN ĐỖ ĐOAN TRANG</v>
          </cell>
          <cell r="D1400" t="str">
            <v>Fulltime</v>
          </cell>
          <cell r="E1400" t="str">
            <v>NHÂN VIÊN PHỤC VỤ</v>
          </cell>
          <cell r="F1400" t="str">
            <v>Giờ LV</v>
          </cell>
          <cell r="G1400">
            <v>8</v>
          </cell>
          <cell r="H1400">
            <v>8</v>
          </cell>
          <cell r="I1400" t="str">
            <v>off</v>
          </cell>
          <cell r="J1400">
            <v>8</v>
          </cell>
          <cell r="K1400">
            <v>8</v>
          </cell>
          <cell r="L1400">
            <v>8</v>
          </cell>
          <cell r="M1400">
            <v>8</v>
          </cell>
          <cell r="N1400">
            <v>8</v>
          </cell>
          <cell r="O1400" t="str">
            <v>off</v>
          </cell>
          <cell r="P1400">
            <v>8</v>
          </cell>
          <cell r="Q1400">
            <v>8</v>
          </cell>
          <cell r="R1400">
            <v>8</v>
          </cell>
          <cell r="S1400">
            <v>8</v>
          </cell>
          <cell r="T1400" t="str">
            <v>off</v>
          </cell>
          <cell r="U1400">
            <v>8</v>
          </cell>
          <cell r="V1400">
            <v>8</v>
          </cell>
          <cell r="W1400" t="str">
            <v>off</v>
          </cell>
          <cell r="X1400">
            <v>8</v>
          </cell>
          <cell r="Y1400">
            <v>8</v>
          </cell>
          <cell r="Z1400">
            <v>8</v>
          </cell>
          <cell r="AA1400">
            <v>8</v>
          </cell>
          <cell r="AB1400">
            <v>8</v>
          </cell>
          <cell r="AC1400">
            <v>8</v>
          </cell>
          <cell r="AD1400" t="str">
            <v>po</v>
          </cell>
          <cell r="AE1400">
            <v>8</v>
          </cell>
          <cell r="AF1400">
            <v>8</v>
          </cell>
          <cell r="AG1400">
            <v>8</v>
          </cell>
          <cell r="AH1400">
            <v>8</v>
          </cell>
          <cell r="AI1400">
            <v>8</v>
          </cell>
          <cell r="AJ1400">
            <v>8</v>
          </cell>
          <cell r="AK1400">
            <v>25</v>
          </cell>
          <cell r="AL1400">
            <v>0</v>
          </cell>
          <cell r="AM1400">
            <v>4</v>
          </cell>
          <cell r="AN1400">
            <v>0</v>
          </cell>
          <cell r="AO1400">
            <v>0</v>
          </cell>
          <cell r="AP1400">
            <v>0</v>
          </cell>
          <cell r="AQ1400">
            <v>0</v>
          </cell>
          <cell r="AR1400">
            <v>0</v>
          </cell>
          <cell r="AS1400">
            <v>1</v>
          </cell>
          <cell r="AT1400">
            <v>0</v>
          </cell>
          <cell r="AU1400">
            <v>25</v>
          </cell>
          <cell r="AV1400" t="e">
            <v>#REF!</v>
          </cell>
          <cell r="AW1400">
            <v>0</v>
          </cell>
          <cell r="BZ1400">
            <v>25</v>
          </cell>
          <cell r="CA1400">
            <v>0</v>
          </cell>
          <cell r="CE1400">
            <v>0</v>
          </cell>
          <cell r="CF1400">
            <v>25</v>
          </cell>
          <cell r="CG1400" t="b">
            <v>1</v>
          </cell>
          <cell r="CH1400">
            <v>25</v>
          </cell>
          <cell r="CI1400">
            <v>0</v>
          </cell>
          <cell r="CJ1400">
            <v>0</v>
          </cell>
          <cell r="CK1400" t="str">
            <v>HTQ HỒ CHÍ MINH</v>
          </cell>
          <cell r="CM1400">
            <v>25</v>
          </cell>
          <cell r="CN1400">
            <v>0</v>
          </cell>
          <cell r="CO1400">
            <v>0</v>
          </cell>
          <cell r="CP1400">
            <v>0</v>
          </cell>
        </row>
        <row r="1401">
          <cell r="F1401" t="str">
            <v>OT</v>
          </cell>
          <cell r="AT1401">
            <v>0</v>
          </cell>
          <cell r="AV1401" t="e">
            <v>#REF!</v>
          </cell>
          <cell r="AW1401">
            <v>0</v>
          </cell>
          <cell r="CK1401" t="e">
            <v>#N/A</v>
          </cell>
        </row>
        <row r="1402">
          <cell r="B1402" t="str">
            <v>EQQ101658</v>
          </cell>
          <cell r="C1402" t="str">
            <v>TRƯƠNG THỊ VY</v>
          </cell>
          <cell r="D1402" t="str">
            <v>Fulltime</v>
          </cell>
          <cell r="E1402" t="str">
            <v>NHÂN VIÊN PHA CHẾ</v>
          </cell>
          <cell r="F1402" t="str">
            <v>Giờ LV</v>
          </cell>
          <cell r="G1402">
            <v>8</v>
          </cell>
          <cell r="H1402" t="str">
            <v>off</v>
          </cell>
          <cell r="I1402">
            <v>8</v>
          </cell>
          <cell r="J1402">
            <v>8</v>
          </cell>
          <cell r="K1402">
            <v>8</v>
          </cell>
          <cell r="L1402">
            <v>8</v>
          </cell>
          <cell r="M1402" t="str">
            <v>off</v>
          </cell>
          <cell r="N1402" t="str">
            <v>off</v>
          </cell>
          <cell r="O1402">
            <v>8</v>
          </cell>
          <cell r="P1402">
            <v>8</v>
          </cell>
          <cell r="Q1402">
            <v>8</v>
          </cell>
          <cell r="R1402" t="str">
            <v>off</v>
          </cell>
          <cell r="S1402">
            <v>8</v>
          </cell>
          <cell r="T1402" t="str">
            <v>pa</v>
          </cell>
          <cell r="U1402" t="str">
            <v>pa</v>
          </cell>
          <cell r="V1402">
            <v>8</v>
          </cell>
          <cell r="W1402">
            <v>8</v>
          </cell>
          <cell r="X1402">
            <v>8</v>
          </cell>
          <cell r="Y1402">
            <v>8</v>
          </cell>
          <cell r="Z1402">
            <v>8</v>
          </cell>
          <cell r="AA1402">
            <v>8</v>
          </cell>
          <cell r="AB1402" t="str">
            <v>pa</v>
          </cell>
          <cell r="AC1402" t="str">
            <v>pa</v>
          </cell>
          <cell r="AD1402">
            <v>8</v>
          </cell>
          <cell r="AE1402">
            <v>8</v>
          </cell>
          <cell r="AF1402">
            <v>8</v>
          </cell>
          <cell r="AG1402">
            <v>8</v>
          </cell>
          <cell r="AH1402">
            <v>8</v>
          </cell>
          <cell r="AI1402">
            <v>8</v>
          </cell>
          <cell r="AJ1402">
            <v>8</v>
          </cell>
          <cell r="AK1402">
            <v>22</v>
          </cell>
          <cell r="AL1402">
            <v>0</v>
          </cell>
          <cell r="AM1402">
            <v>4</v>
          </cell>
          <cell r="AN1402">
            <v>0</v>
          </cell>
          <cell r="AO1402">
            <v>4</v>
          </cell>
          <cell r="AP1402">
            <v>0</v>
          </cell>
          <cell r="AQ1402">
            <v>0</v>
          </cell>
          <cell r="AR1402">
            <v>0</v>
          </cell>
          <cell r="AS1402">
            <v>0</v>
          </cell>
          <cell r="AT1402">
            <v>0</v>
          </cell>
          <cell r="AU1402">
            <v>26</v>
          </cell>
          <cell r="AV1402" t="e">
            <v>#REF!</v>
          </cell>
          <cell r="AW1402">
            <v>0</v>
          </cell>
          <cell r="BZ1402">
            <v>22</v>
          </cell>
          <cell r="CA1402">
            <v>4</v>
          </cell>
          <cell r="CE1402">
            <v>0</v>
          </cell>
          <cell r="CF1402">
            <v>26</v>
          </cell>
          <cell r="CG1402" t="b">
            <v>1</v>
          </cell>
          <cell r="CH1402">
            <v>22</v>
          </cell>
          <cell r="CI1402">
            <v>0</v>
          </cell>
          <cell r="CJ1402">
            <v>0</v>
          </cell>
          <cell r="CK1402" t="str">
            <v>HTQ HỒ CHÍ MINH</v>
          </cell>
          <cell r="CM1402">
            <v>22</v>
          </cell>
          <cell r="CN1402">
            <v>4</v>
          </cell>
          <cell r="CO1402">
            <v>0</v>
          </cell>
          <cell r="CP1402">
            <v>0</v>
          </cell>
        </row>
        <row r="1403">
          <cell r="F1403" t="str">
            <v>OT</v>
          </cell>
          <cell r="AT1403">
            <v>0</v>
          </cell>
          <cell r="AV1403" t="e">
            <v>#REF!</v>
          </cell>
          <cell r="AW1403">
            <v>0</v>
          </cell>
          <cell r="CK1403" t="e">
            <v>#N/A</v>
          </cell>
        </row>
        <row r="1404">
          <cell r="B1404" t="str">
            <v>EQQ101764</v>
          </cell>
          <cell r="C1404" t="str">
            <v>HOÀNG MẠNH NGHĨA</v>
          </cell>
          <cell r="D1404" t="str">
            <v>Fulltime</v>
          </cell>
          <cell r="E1404" t="str">
            <v>NHÂN VIÊN PHA CHẾ</v>
          </cell>
          <cell r="F1404" t="str">
            <v>Giờ LV</v>
          </cell>
          <cell r="G1404">
            <v>8</v>
          </cell>
          <cell r="H1404">
            <v>8</v>
          </cell>
          <cell r="I1404">
            <v>8</v>
          </cell>
          <cell r="J1404">
            <v>8</v>
          </cell>
          <cell r="K1404">
            <v>8</v>
          </cell>
          <cell r="L1404">
            <v>8</v>
          </cell>
          <cell r="M1404" t="str">
            <v>off</v>
          </cell>
          <cell r="N1404">
            <v>8</v>
          </cell>
          <cell r="O1404">
            <v>8</v>
          </cell>
          <cell r="P1404">
            <v>8</v>
          </cell>
          <cell r="Q1404">
            <v>8</v>
          </cell>
          <cell r="R1404">
            <v>8</v>
          </cell>
          <cell r="S1404">
            <v>8</v>
          </cell>
          <cell r="T1404" t="str">
            <v>off</v>
          </cell>
          <cell r="U1404">
            <v>8</v>
          </cell>
          <cell r="V1404">
            <v>8</v>
          </cell>
          <cell r="W1404">
            <v>8</v>
          </cell>
          <cell r="X1404">
            <v>8</v>
          </cell>
          <cell r="Y1404">
            <v>8</v>
          </cell>
          <cell r="Z1404">
            <v>8</v>
          </cell>
          <cell r="AA1404" t="str">
            <v>off</v>
          </cell>
          <cell r="AB1404">
            <v>8</v>
          </cell>
          <cell r="AC1404">
            <v>8</v>
          </cell>
          <cell r="AD1404">
            <v>8</v>
          </cell>
          <cell r="AE1404">
            <v>8</v>
          </cell>
          <cell r="AF1404">
            <v>8</v>
          </cell>
          <cell r="AG1404">
            <v>8</v>
          </cell>
          <cell r="AH1404" t="str">
            <v>off</v>
          </cell>
          <cell r="AI1404">
            <v>8</v>
          </cell>
          <cell r="AJ1404">
            <v>8</v>
          </cell>
          <cell r="AK1404">
            <v>26</v>
          </cell>
          <cell r="AL1404">
            <v>0</v>
          </cell>
          <cell r="AM1404">
            <v>4</v>
          </cell>
          <cell r="AN1404">
            <v>0</v>
          </cell>
          <cell r="AO1404">
            <v>0</v>
          </cell>
          <cell r="AP1404">
            <v>0</v>
          </cell>
          <cell r="AQ1404">
            <v>0</v>
          </cell>
          <cell r="AR1404">
            <v>0</v>
          </cell>
          <cell r="AS1404">
            <v>0</v>
          </cell>
          <cell r="AT1404">
            <v>0</v>
          </cell>
          <cell r="AU1404">
            <v>26</v>
          </cell>
          <cell r="AV1404" t="e">
            <v>#REF!</v>
          </cell>
          <cell r="AW1404">
            <v>0</v>
          </cell>
          <cell r="BZ1404">
            <v>26</v>
          </cell>
          <cell r="CA1404">
            <v>0</v>
          </cell>
          <cell r="CE1404">
            <v>0</v>
          </cell>
          <cell r="CF1404">
            <v>26</v>
          </cell>
          <cell r="CG1404" t="b">
            <v>1</v>
          </cell>
          <cell r="CH1404">
            <v>26</v>
          </cell>
          <cell r="CI1404">
            <v>0</v>
          </cell>
          <cell r="CJ1404">
            <v>0</v>
          </cell>
          <cell r="CK1404" t="str">
            <v>HTQ HỒ CHÍ MINH</v>
          </cell>
          <cell r="CM1404">
            <v>26</v>
          </cell>
          <cell r="CN1404">
            <v>0</v>
          </cell>
          <cell r="CO1404">
            <v>0</v>
          </cell>
          <cell r="CP1404">
            <v>0</v>
          </cell>
        </row>
        <row r="1405">
          <cell r="F1405" t="str">
            <v>OT</v>
          </cell>
          <cell r="AT1405">
            <v>0</v>
          </cell>
          <cell r="AV1405" t="e">
            <v>#REF!</v>
          </cell>
          <cell r="AW1405">
            <v>0</v>
          </cell>
          <cell r="CK1405" t="e">
            <v>#N/A</v>
          </cell>
        </row>
        <row r="1406">
          <cell r="B1406" t="str">
            <v>EQQ101876</v>
          </cell>
          <cell r="C1406" t="str">
            <v>NGUYỄN TẤN LỘC</v>
          </cell>
          <cell r="D1406" t="str">
            <v>Fulltime</v>
          </cell>
          <cell r="E1406" t="str">
            <v>NHÂN VIÊN PHỤC VỤ</v>
          </cell>
          <cell r="F1406" t="str">
            <v>Giờ LV</v>
          </cell>
          <cell r="G1406">
            <v>8</v>
          </cell>
          <cell r="H1406">
            <v>8</v>
          </cell>
          <cell r="I1406">
            <v>8</v>
          </cell>
          <cell r="J1406">
            <v>8</v>
          </cell>
          <cell r="K1406" t="str">
            <v>off</v>
          </cell>
          <cell r="L1406">
            <v>8</v>
          </cell>
          <cell r="M1406">
            <v>8</v>
          </cell>
          <cell r="N1406">
            <v>8</v>
          </cell>
          <cell r="O1406">
            <v>8</v>
          </cell>
          <cell r="P1406">
            <v>8</v>
          </cell>
          <cell r="Q1406">
            <v>8</v>
          </cell>
          <cell r="R1406" t="str">
            <v>off</v>
          </cell>
          <cell r="S1406">
            <v>8</v>
          </cell>
          <cell r="T1406">
            <v>8</v>
          </cell>
          <cell r="U1406">
            <v>8</v>
          </cell>
          <cell r="V1406">
            <v>8</v>
          </cell>
          <cell r="W1406">
            <v>8</v>
          </cell>
          <cell r="X1406">
            <v>8</v>
          </cell>
          <cell r="Y1406" t="str">
            <v>off</v>
          </cell>
          <cell r="Z1406">
            <v>8</v>
          </cell>
          <cell r="AA1406">
            <v>8</v>
          </cell>
          <cell r="AB1406">
            <v>8</v>
          </cell>
          <cell r="AC1406">
            <v>8</v>
          </cell>
          <cell r="AD1406">
            <v>8</v>
          </cell>
          <cell r="AE1406">
            <v>8</v>
          </cell>
          <cell r="AF1406" t="str">
            <v>off</v>
          </cell>
          <cell r="AG1406">
            <v>8</v>
          </cell>
          <cell r="AH1406">
            <v>8</v>
          </cell>
          <cell r="AI1406">
            <v>8</v>
          </cell>
          <cell r="AJ1406">
            <v>8</v>
          </cell>
          <cell r="AK1406">
            <v>26</v>
          </cell>
          <cell r="AL1406">
            <v>0</v>
          </cell>
          <cell r="AM1406">
            <v>4</v>
          </cell>
          <cell r="AN1406">
            <v>0</v>
          </cell>
          <cell r="AO1406">
            <v>0</v>
          </cell>
          <cell r="AP1406">
            <v>0</v>
          </cell>
          <cell r="AQ1406">
            <v>0</v>
          </cell>
          <cell r="AR1406">
            <v>0</v>
          </cell>
          <cell r="AS1406">
            <v>0</v>
          </cell>
          <cell r="AT1406">
            <v>0</v>
          </cell>
          <cell r="AU1406">
            <v>26</v>
          </cell>
          <cell r="AV1406" t="e">
            <v>#REF!</v>
          </cell>
          <cell r="AW1406">
            <v>0</v>
          </cell>
          <cell r="BZ1406">
            <v>26</v>
          </cell>
          <cell r="CA1406">
            <v>0</v>
          </cell>
          <cell r="CE1406">
            <v>0</v>
          </cell>
          <cell r="CF1406">
            <v>26</v>
          </cell>
          <cell r="CG1406" t="b">
            <v>1</v>
          </cell>
          <cell r="CH1406">
            <v>26</v>
          </cell>
          <cell r="CI1406">
            <v>0</v>
          </cell>
          <cell r="CJ1406">
            <v>0</v>
          </cell>
          <cell r="CK1406" t="str">
            <v>HTQ HỒ CHÍ MINH</v>
          </cell>
          <cell r="CM1406">
            <v>26</v>
          </cell>
          <cell r="CN1406">
            <v>0</v>
          </cell>
          <cell r="CO1406">
            <v>0</v>
          </cell>
          <cell r="CP1406">
            <v>0</v>
          </cell>
        </row>
        <row r="1407">
          <cell r="F1407" t="str">
            <v>OT</v>
          </cell>
          <cell r="AT1407">
            <v>0</v>
          </cell>
          <cell r="AV1407" t="e">
            <v>#REF!</v>
          </cell>
          <cell r="AW1407">
            <v>0</v>
          </cell>
          <cell r="CK1407" t="e">
            <v>#N/A</v>
          </cell>
        </row>
        <row r="1408">
          <cell r="B1408" t="str">
            <v>EQQ101957</v>
          </cell>
          <cell r="C1408" t="str">
            <v>LÊ KIM TUYẾN</v>
          </cell>
          <cell r="D1408" t="str">
            <v>Fulltime</v>
          </cell>
          <cell r="E1408" t="str">
            <v>NHÂN VIÊN PHỤC VỤ</v>
          </cell>
          <cell r="F1408" t="str">
            <v>Giờ LV</v>
          </cell>
          <cell r="G1408">
            <v>8</v>
          </cell>
          <cell r="H1408">
            <v>8</v>
          </cell>
          <cell r="I1408">
            <v>8</v>
          </cell>
          <cell r="J1408" t="str">
            <v>off</v>
          </cell>
          <cell r="K1408" t="str">
            <v>po</v>
          </cell>
          <cell r="L1408">
            <v>8</v>
          </cell>
          <cell r="M1408">
            <v>8</v>
          </cell>
          <cell r="N1408">
            <v>8</v>
          </cell>
          <cell r="O1408">
            <v>8</v>
          </cell>
          <cell r="P1408" t="str">
            <v>off</v>
          </cell>
          <cell r="Q1408">
            <v>8</v>
          </cell>
          <cell r="R1408">
            <v>8</v>
          </cell>
          <cell r="S1408">
            <v>8</v>
          </cell>
          <cell r="T1408">
            <v>8</v>
          </cell>
          <cell r="U1408">
            <v>8</v>
          </cell>
          <cell r="V1408">
            <v>8</v>
          </cell>
          <cell r="W1408">
            <v>8</v>
          </cell>
          <cell r="X1408" t="str">
            <v>off</v>
          </cell>
          <cell r="Y1408">
            <v>8</v>
          </cell>
          <cell r="Z1408">
            <v>8</v>
          </cell>
          <cell r="AA1408">
            <v>8</v>
          </cell>
          <cell r="AB1408">
            <v>8</v>
          </cell>
          <cell r="AC1408">
            <v>8</v>
          </cell>
          <cell r="AD1408">
            <v>8</v>
          </cell>
          <cell r="AE1408" t="str">
            <v>off</v>
          </cell>
          <cell r="AF1408" t="str">
            <v>po</v>
          </cell>
          <cell r="AG1408">
            <v>8</v>
          </cell>
          <cell r="AH1408">
            <v>8</v>
          </cell>
          <cell r="AI1408">
            <v>8</v>
          </cell>
          <cell r="AJ1408">
            <v>8</v>
          </cell>
          <cell r="AK1408">
            <v>24</v>
          </cell>
          <cell r="AL1408">
            <v>0</v>
          </cell>
          <cell r="AM1408">
            <v>4</v>
          </cell>
          <cell r="AN1408">
            <v>0</v>
          </cell>
          <cell r="AO1408">
            <v>0</v>
          </cell>
          <cell r="AP1408">
            <v>0</v>
          </cell>
          <cell r="AQ1408">
            <v>0</v>
          </cell>
          <cell r="AR1408">
            <v>0</v>
          </cell>
          <cell r="AS1408">
            <v>2</v>
          </cell>
          <cell r="AT1408">
            <v>0</v>
          </cell>
          <cell r="AU1408">
            <v>24</v>
          </cell>
          <cell r="AV1408" t="e">
            <v>#REF!</v>
          </cell>
          <cell r="AW1408">
            <v>0</v>
          </cell>
          <cell r="BZ1408">
            <v>24</v>
          </cell>
          <cell r="CA1408">
            <v>0</v>
          </cell>
          <cell r="CE1408">
            <v>0</v>
          </cell>
          <cell r="CF1408">
            <v>24</v>
          </cell>
          <cell r="CG1408" t="b">
            <v>1</v>
          </cell>
          <cell r="CH1408">
            <v>24</v>
          </cell>
          <cell r="CI1408">
            <v>0</v>
          </cell>
          <cell r="CJ1408">
            <v>0</v>
          </cell>
          <cell r="CK1408" t="str">
            <v>HTQ HỒ CHÍ MINH</v>
          </cell>
          <cell r="CM1408">
            <v>24</v>
          </cell>
          <cell r="CN1408">
            <v>0</v>
          </cell>
          <cell r="CO1408">
            <v>0</v>
          </cell>
          <cell r="CP1408">
            <v>0</v>
          </cell>
        </row>
        <row r="1409">
          <cell r="F1409" t="str">
            <v>OT</v>
          </cell>
          <cell r="AT1409">
            <v>0</v>
          </cell>
          <cell r="AV1409" t="e">
            <v>#REF!</v>
          </cell>
          <cell r="AW1409">
            <v>0</v>
          </cell>
          <cell r="CK1409" t="e">
            <v>#N/A</v>
          </cell>
        </row>
        <row r="1410">
          <cell r="B1410" t="str">
            <v>EQQ102115</v>
          </cell>
          <cell r="C1410" t="str">
            <v>NGUYỄN THỊ HUYỀN</v>
          </cell>
          <cell r="D1410" t="str">
            <v>Partime</v>
          </cell>
          <cell r="E1410" t="str">
            <v>NHÂN VIÊN PHỤC VỤ</v>
          </cell>
          <cell r="F1410" t="str">
            <v>Giờ LV</v>
          </cell>
          <cell r="G1410">
            <v>8</v>
          </cell>
          <cell r="H1410">
            <v>8</v>
          </cell>
          <cell r="I1410">
            <v>8</v>
          </cell>
          <cell r="J1410">
            <v>0</v>
          </cell>
          <cell r="K1410">
            <v>0</v>
          </cell>
          <cell r="L1410">
            <v>8</v>
          </cell>
          <cell r="M1410">
            <v>8</v>
          </cell>
          <cell r="N1410">
            <v>8</v>
          </cell>
          <cell r="O1410">
            <v>8</v>
          </cell>
          <cell r="P1410">
            <v>8</v>
          </cell>
          <cell r="Q1410">
            <v>0</v>
          </cell>
          <cell r="R1410">
            <v>8</v>
          </cell>
          <cell r="S1410">
            <v>8</v>
          </cell>
          <cell r="T1410">
            <v>8</v>
          </cell>
          <cell r="U1410">
            <v>0</v>
          </cell>
          <cell r="V1410">
            <v>8</v>
          </cell>
          <cell r="W1410">
            <v>8</v>
          </cell>
          <cell r="X1410">
            <v>8</v>
          </cell>
          <cell r="Y1410">
            <v>0</v>
          </cell>
          <cell r="Z1410">
            <v>0</v>
          </cell>
          <cell r="AA1410">
            <v>8</v>
          </cell>
          <cell r="AB1410">
            <v>0</v>
          </cell>
          <cell r="AC1410">
            <v>8</v>
          </cell>
          <cell r="AD1410">
            <v>8</v>
          </cell>
          <cell r="AE1410">
            <v>8</v>
          </cell>
          <cell r="AF1410">
            <v>8</v>
          </cell>
          <cell r="AG1410">
            <v>8</v>
          </cell>
          <cell r="AH1410">
            <v>8</v>
          </cell>
          <cell r="AI1410">
            <v>8</v>
          </cell>
          <cell r="AJ1410">
            <v>8</v>
          </cell>
          <cell r="AK1410">
            <v>23</v>
          </cell>
          <cell r="AL1410">
            <v>0</v>
          </cell>
          <cell r="AM1410">
            <v>0</v>
          </cell>
          <cell r="AN1410">
            <v>0</v>
          </cell>
          <cell r="AO1410">
            <v>0</v>
          </cell>
          <cell r="AP1410">
            <v>0</v>
          </cell>
          <cell r="AQ1410">
            <v>0</v>
          </cell>
          <cell r="AR1410">
            <v>0</v>
          </cell>
          <cell r="AS1410">
            <v>0</v>
          </cell>
          <cell r="AT1410">
            <v>0</v>
          </cell>
          <cell r="AU1410">
            <v>23</v>
          </cell>
          <cell r="AV1410" t="e">
            <v>#REF!</v>
          </cell>
          <cell r="AW1410">
            <v>0</v>
          </cell>
          <cell r="BZ1410">
            <v>0</v>
          </cell>
          <cell r="CA1410">
            <v>0</v>
          </cell>
          <cell r="CE1410">
            <v>0</v>
          </cell>
          <cell r="CF1410">
            <v>23</v>
          </cell>
          <cell r="CG1410" t="b">
            <v>1</v>
          </cell>
          <cell r="CH1410">
            <v>0</v>
          </cell>
          <cell r="CI1410">
            <v>184</v>
          </cell>
          <cell r="CJ1410">
            <v>0</v>
          </cell>
          <cell r="CK1410" t="str">
            <v>HTQ HỒ CHÍ MINH</v>
          </cell>
          <cell r="CM1410">
            <v>0</v>
          </cell>
          <cell r="CN1410">
            <v>0</v>
          </cell>
          <cell r="CO1410">
            <v>184</v>
          </cell>
          <cell r="CP1410">
            <v>0</v>
          </cell>
        </row>
        <row r="1411">
          <cell r="F1411" t="str">
            <v>OT</v>
          </cell>
          <cell r="AT1411">
            <v>0</v>
          </cell>
          <cell r="AV1411" t="e">
            <v>#REF!</v>
          </cell>
          <cell r="AW1411">
            <v>0</v>
          </cell>
          <cell r="CK1411" t="e">
            <v>#N/A</v>
          </cell>
        </row>
        <row r="1412">
          <cell r="B1412" t="str">
            <v>EQQ102145</v>
          </cell>
          <cell r="C1412" t="str">
            <v>NGUYỄN THỊ THU NGUYỆT</v>
          </cell>
          <cell r="D1412" t="str">
            <v>Partime</v>
          </cell>
          <cell r="E1412" t="str">
            <v>NHÂN VIÊN PHỤC VỤ</v>
          </cell>
          <cell r="F1412" t="str">
            <v>Giờ LV</v>
          </cell>
          <cell r="G1412">
            <v>6</v>
          </cell>
          <cell r="H1412">
            <v>6</v>
          </cell>
          <cell r="I1412">
            <v>0</v>
          </cell>
          <cell r="J1412">
            <v>7</v>
          </cell>
          <cell r="K1412">
            <v>8</v>
          </cell>
          <cell r="L1412">
            <v>6</v>
          </cell>
          <cell r="M1412">
            <v>6</v>
          </cell>
          <cell r="N1412">
            <v>6</v>
          </cell>
          <cell r="O1412">
            <v>6</v>
          </cell>
          <cell r="P1412">
            <v>0</v>
          </cell>
          <cell r="Q1412">
            <v>7</v>
          </cell>
          <cell r="R1412">
            <v>6</v>
          </cell>
          <cell r="S1412">
            <v>6</v>
          </cell>
          <cell r="T1412">
            <v>6</v>
          </cell>
          <cell r="U1412">
            <v>6</v>
          </cell>
          <cell r="V1412">
            <v>6</v>
          </cell>
          <cell r="W1412">
            <v>0</v>
          </cell>
          <cell r="X1412">
            <v>7</v>
          </cell>
          <cell r="Y1412">
            <v>8</v>
          </cell>
          <cell r="Z1412">
            <v>6</v>
          </cell>
          <cell r="AA1412">
            <v>6</v>
          </cell>
          <cell r="AB1412">
            <v>6</v>
          </cell>
          <cell r="AC1412">
            <v>6</v>
          </cell>
          <cell r="AD1412">
            <v>6</v>
          </cell>
          <cell r="AE1412">
            <v>0</v>
          </cell>
          <cell r="AF1412">
            <v>8</v>
          </cell>
          <cell r="AG1412">
            <v>6</v>
          </cell>
          <cell r="AH1412">
            <v>6</v>
          </cell>
          <cell r="AI1412">
            <v>6</v>
          </cell>
          <cell r="AJ1412">
            <v>6</v>
          </cell>
          <cell r="AK1412">
            <v>20.625</v>
          </cell>
          <cell r="AL1412">
            <v>0</v>
          </cell>
          <cell r="AM1412">
            <v>0</v>
          </cell>
          <cell r="AN1412">
            <v>0</v>
          </cell>
          <cell r="AO1412">
            <v>0</v>
          </cell>
          <cell r="AP1412">
            <v>0</v>
          </cell>
          <cell r="AQ1412">
            <v>0</v>
          </cell>
          <cell r="AR1412">
            <v>0</v>
          </cell>
          <cell r="AS1412">
            <v>0</v>
          </cell>
          <cell r="AT1412">
            <v>0</v>
          </cell>
          <cell r="AU1412">
            <v>20.625</v>
          </cell>
          <cell r="AV1412" t="e">
            <v>#REF!</v>
          </cell>
          <cell r="AW1412">
            <v>0</v>
          </cell>
          <cell r="BZ1412">
            <v>0</v>
          </cell>
          <cell r="CA1412">
            <v>0</v>
          </cell>
          <cell r="CE1412">
            <v>0</v>
          </cell>
          <cell r="CF1412">
            <v>20.625</v>
          </cell>
          <cell r="CG1412" t="b">
            <v>1</v>
          </cell>
          <cell r="CH1412">
            <v>0</v>
          </cell>
          <cell r="CI1412">
            <v>165</v>
          </cell>
          <cell r="CJ1412">
            <v>0</v>
          </cell>
          <cell r="CK1412" t="str">
            <v>HTQ HỒ CHÍ MINH</v>
          </cell>
          <cell r="CM1412">
            <v>0</v>
          </cell>
          <cell r="CN1412">
            <v>0</v>
          </cell>
          <cell r="CO1412">
            <v>165</v>
          </cell>
          <cell r="CP1412">
            <v>0</v>
          </cell>
        </row>
        <row r="1413">
          <cell r="F1413" t="str">
            <v>OT</v>
          </cell>
          <cell r="AT1413">
            <v>0</v>
          </cell>
          <cell r="AV1413" t="e">
            <v>#REF!</v>
          </cell>
          <cell r="AW1413">
            <v>0</v>
          </cell>
          <cell r="CK1413" t="e">
            <v>#N/A</v>
          </cell>
        </row>
        <row r="1414">
          <cell r="B1414" t="str">
            <v>EQQ102146</v>
          </cell>
          <cell r="C1414" t="str">
            <v>TẠ CÔNG BÌNH</v>
          </cell>
          <cell r="D1414" t="str">
            <v>Partime</v>
          </cell>
          <cell r="E1414" t="str">
            <v>NHÂN VIÊN PHỤC VỤ</v>
          </cell>
          <cell r="F1414" t="str">
            <v>Giờ LV</v>
          </cell>
          <cell r="G1414">
            <v>8</v>
          </cell>
          <cell r="H1414">
            <v>8</v>
          </cell>
          <cell r="I1414">
            <v>8</v>
          </cell>
          <cell r="J1414">
            <v>8</v>
          </cell>
          <cell r="K1414">
            <v>8</v>
          </cell>
          <cell r="L1414">
            <v>8</v>
          </cell>
          <cell r="M1414">
            <v>8</v>
          </cell>
          <cell r="N1414">
            <v>0</v>
          </cell>
          <cell r="O1414">
            <v>0</v>
          </cell>
          <cell r="P1414">
            <v>8</v>
          </cell>
          <cell r="Q1414">
            <v>7</v>
          </cell>
          <cell r="R1414">
            <v>8</v>
          </cell>
          <cell r="S1414">
            <v>0</v>
          </cell>
          <cell r="T1414">
            <v>8</v>
          </cell>
          <cell r="U1414">
            <v>8</v>
          </cell>
          <cell r="V1414">
            <v>6</v>
          </cell>
          <cell r="W1414">
            <v>6</v>
          </cell>
          <cell r="X1414">
            <v>0</v>
          </cell>
          <cell r="Y1414">
            <v>0</v>
          </cell>
          <cell r="Z1414">
            <v>8</v>
          </cell>
          <cell r="AA1414">
            <v>6</v>
          </cell>
          <cell r="AB1414">
            <v>8</v>
          </cell>
          <cell r="AC1414">
            <v>6</v>
          </cell>
          <cell r="AD1414">
            <v>8</v>
          </cell>
          <cell r="AE1414">
            <v>0</v>
          </cell>
          <cell r="AF1414">
            <v>0</v>
          </cell>
          <cell r="AG1414">
            <v>8</v>
          </cell>
          <cell r="AH1414">
            <v>0</v>
          </cell>
          <cell r="AI1414">
            <v>5</v>
          </cell>
          <cell r="AJ1414">
            <v>0</v>
          </cell>
          <cell r="AK1414">
            <v>19.5</v>
          </cell>
          <cell r="AL1414">
            <v>0</v>
          </cell>
          <cell r="AM1414">
            <v>0</v>
          </cell>
          <cell r="AN1414">
            <v>0</v>
          </cell>
          <cell r="AO1414">
            <v>0</v>
          </cell>
          <cell r="AP1414">
            <v>0</v>
          </cell>
          <cell r="AQ1414">
            <v>0</v>
          </cell>
          <cell r="AR1414">
            <v>0</v>
          </cell>
          <cell r="AS1414">
            <v>0</v>
          </cell>
          <cell r="AT1414">
            <v>0</v>
          </cell>
          <cell r="AU1414">
            <v>19.5</v>
          </cell>
          <cell r="AV1414" t="e">
            <v>#REF!</v>
          </cell>
          <cell r="AW1414">
            <v>0</v>
          </cell>
          <cell r="BZ1414">
            <v>0</v>
          </cell>
          <cell r="CA1414">
            <v>0</v>
          </cell>
          <cell r="CE1414">
            <v>0</v>
          </cell>
          <cell r="CF1414">
            <v>19.5</v>
          </cell>
          <cell r="CG1414" t="b">
            <v>1</v>
          </cell>
          <cell r="CH1414">
            <v>0</v>
          </cell>
          <cell r="CI1414">
            <v>156</v>
          </cell>
          <cell r="CJ1414">
            <v>0</v>
          </cell>
          <cell r="CK1414" t="str">
            <v>HTQ HỒ CHÍ MINH</v>
          </cell>
          <cell r="CM1414">
            <v>0</v>
          </cell>
          <cell r="CN1414">
            <v>0</v>
          </cell>
          <cell r="CO1414">
            <v>156</v>
          </cell>
          <cell r="CP1414">
            <v>0</v>
          </cell>
        </row>
        <row r="1415">
          <cell r="F1415" t="str">
            <v>OT</v>
          </cell>
          <cell r="AT1415">
            <v>0</v>
          </cell>
          <cell r="AV1415" t="e">
            <v>#REF!</v>
          </cell>
          <cell r="AW1415">
            <v>0</v>
          </cell>
          <cell r="CK1415" t="e">
            <v>#N/A</v>
          </cell>
        </row>
        <row r="1416">
          <cell r="B1416" t="str">
            <v>EQQ102186</v>
          </cell>
          <cell r="C1416" t="str">
            <v>NGUYỄN PHI KHANH</v>
          </cell>
          <cell r="D1416" t="str">
            <v>Partime</v>
          </cell>
          <cell r="E1416" t="str">
            <v>NHÂN VIÊN PHỤC VỤ</v>
          </cell>
          <cell r="F1416" t="str">
            <v>Giờ LV</v>
          </cell>
          <cell r="G1416">
            <v>6</v>
          </cell>
          <cell r="H1416">
            <v>6</v>
          </cell>
          <cell r="J1416">
            <v>0</v>
          </cell>
          <cell r="K1416">
            <v>7</v>
          </cell>
          <cell r="L1416">
            <v>0</v>
          </cell>
          <cell r="M1416">
            <v>5</v>
          </cell>
          <cell r="N1416">
            <v>6</v>
          </cell>
          <cell r="O1416">
            <v>6</v>
          </cell>
          <cell r="P1416">
            <v>0</v>
          </cell>
          <cell r="Q1416">
            <v>0</v>
          </cell>
          <cell r="R1416">
            <v>8</v>
          </cell>
          <cell r="S1416">
            <v>5</v>
          </cell>
          <cell r="T1416">
            <v>5</v>
          </cell>
          <cell r="U1416">
            <v>0</v>
          </cell>
          <cell r="V1416">
            <v>7</v>
          </cell>
          <cell r="W1416">
            <v>0</v>
          </cell>
          <cell r="X1416">
            <v>6</v>
          </cell>
          <cell r="Y1416">
            <v>8</v>
          </cell>
          <cell r="Z1416">
            <v>0</v>
          </cell>
          <cell r="AA1416">
            <v>0</v>
          </cell>
          <cell r="AB1416">
            <v>0</v>
          </cell>
          <cell r="AC1416">
            <v>0</v>
          </cell>
          <cell r="AD1416">
            <v>0</v>
          </cell>
          <cell r="AE1416">
            <v>0</v>
          </cell>
          <cell r="AF1416">
            <v>0</v>
          </cell>
          <cell r="AG1416">
            <v>6</v>
          </cell>
          <cell r="AH1416">
            <v>0</v>
          </cell>
          <cell r="AI1416">
            <v>6</v>
          </cell>
          <cell r="AJ1416">
            <v>6</v>
          </cell>
          <cell r="AK1416">
            <v>11.625</v>
          </cell>
          <cell r="AL1416">
            <v>0</v>
          </cell>
          <cell r="AM1416">
            <v>0</v>
          </cell>
          <cell r="AN1416">
            <v>0</v>
          </cell>
          <cell r="AO1416">
            <v>0</v>
          </cell>
          <cell r="AP1416">
            <v>0</v>
          </cell>
          <cell r="AQ1416">
            <v>0</v>
          </cell>
          <cell r="AR1416">
            <v>0</v>
          </cell>
          <cell r="AS1416">
            <v>0</v>
          </cell>
          <cell r="AT1416">
            <v>0</v>
          </cell>
          <cell r="AU1416">
            <v>11.625</v>
          </cell>
          <cell r="AV1416" t="e">
            <v>#REF!</v>
          </cell>
          <cell r="AW1416">
            <v>0</v>
          </cell>
          <cell r="BZ1416">
            <v>0</v>
          </cell>
          <cell r="CA1416">
            <v>0</v>
          </cell>
          <cell r="CE1416">
            <v>0</v>
          </cell>
          <cell r="CF1416">
            <v>11.625</v>
          </cell>
          <cell r="CG1416" t="b">
            <v>1</v>
          </cell>
          <cell r="CH1416">
            <v>0</v>
          </cell>
          <cell r="CI1416">
            <v>93</v>
          </cell>
          <cell r="CJ1416">
            <v>0</v>
          </cell>
          <cell r="CK1416" t="str">
            <v>HTQ HỒ CHÍ MINH</v>
          </cell>
          <cell r="CM1416">
            <v>0</v>
          </cell>
          <cell r="CN1416">
            <v>0</v>
          </cell>
          <cell r="CO1416">
            <v>93</v>
          </cell>
          <cell r="CP1416">
            <v>0</v>
          </cell>
        </row>
        <row r="1417">
          <cell r="F1417" t="str">
            <v>OT</v>
          </cell>
          <cell r="AT1417">
            <v>0</v>
          </cell>
          <cell r="AV1417" t="e">
            <v>#REF!</v>
          </cell>
          <cell r="AW1417">
            <v>0</v>
          </cell>
          <cell r="CK1417" t="e">
            <v>#N/A</v>
          </cell>
        </row>
        <row r="1418">
          <cell r="B1418" t="str">
            <v>EQQ102266</v>
          </cell>
          <cell r="C1418" t="str">
            <v>MAI VĂN ĐỒNG</v>
          </cell>
          <cell r="D1418" t="str">
            <v>Partime</v>
          </cell>
          <cell r="E1418" t="str">
            <v>NHÂN VIÊN PHỤC VỤ</v>
          </cell>
          <cell r="F1418" t="str">
            <v>Giờ LV</v>
          </cell>
          <cell r="G1418">
            <v>7</v>
          </cell>
          <cell r="H1418">
            <v>7</v>
          </cell>
          <cell r="I1418">
            <v>7</v>
          </cell>
          <cell r="J1418">
            <v>7</v>
          </cell>
          <cell r="K1418">
            <v>7</v>
          </cell>
          <cell r="S1418">
            <v>7</v>
          </cell>
          <cell r="T1418">
            <v>7</v>
          </cell>
          <cell r="V1418">
            <v>7</v>
          </cell>
          <cell r="W1418">
            <v>7</v>
          </cell>
          <cell r="X1418">
            <v>7</v>
          </cell>
          <cell r="AA1418">
            <v>7</v>
          </cell>
          <cell r="AB1418">
            <v>7</v>
          </cell>
          <cell r="AG1418">
            <v>7</v>
          </cell>
          <cell r="AH1418">
            <v>7</v>
          </cell>
          <cell r="AI1418">
            <v>7</v>
          </cell>
          <cell r="AJ1418">
            <v>7</v>
          </cell>
          <cell r="AK1418">
            <v>14</v>
          </cell>
          <cell r="AL1418">
            <v>0</v>
          </cell>
          <cell r="AM1418">
            <v>0</v>
          </cell>
          <cell r="AN1418">
            <v>0</v>
          </cell>
          <cell r="AO1418">
            <v>0</v>
          </cell>
          <cell r="AP1418">
            <v>0</v>
          </cell>
          <cell r="AQ1418">
            <v>0</v>
          </cell>
          <cell r="AR1418">
            <v>0</v>
          </cell>
          <cell r="AS1418">
            <v>0</v>
          </cell>
          <cell r="AT1418">
            <v>0</v>
          </cell>
          <cell r="AU1418">
            <v>14</v>
          </cell>
          <cell r="AV1418" t="e">
            <v>#REF!</v>
          </cell>
          <cell r="AW1418">
            <v>0</v>
          </cell>
          <cell r="BZ1418">
            <v>0</v>
          </cell>
          <cell r="CA1418">
            <v>0</v>
          </cell>
          <cell r="CE1418">
            <v>0</v>
          </cell>
          <cell r="CF1418">
            <v>14</v>
          </cell>
          <cell r="CG1418" t="b">
            <v>1</v>
          </cell>
          <cell r="CH1418">
            <v>0</v>
          </cell>
          <cell r="CI1418">
            <v>112</v>
          </cell>
          <cell r="CJ1418">
            <v>0</v>
          </cell>
          <cell r="CK1418" t="str">
            <v>HTQ HỒ CHÍ MINH</v>
          </cell>
          <cell r="CM1418">
            <v>0</v>
          </cell>
          <cell r="CN1418">
            <v>0</v>
          </cell>
          <cell r="CO1418">
            <v>112</v>
          </cell>
          <cell r="CP1418">
            <v>0</v>
          </cell>
        </row>
        <row r="1419">
          <cell r="F1419" t="str">
            <v>OT</v>
          </cell>
          <cell r="AT1419">
            <v>0</v>
          </cell>
          <cell r="AV1419" t="e">
            <v>#REF!</v>
          </cell>
          <cell r="AW1419">
            <v>0</v>
          </cell>
          <cell r="CK1419" t="e">
            <v>#N/A</v>
          </cell>
        </row>
        <row r="1420">
          <cell r="B1420" t="str">
            <v>EQQ102273</v>
          </cell>
          <cell r="C1420" t="str">
            <v>TRƯƠNG THỊ KIM HÒA</v>
          </cell>
          <cell r="D1420" t="str">
            <v>Partime</v>
          </cell>
          <cell r="E1420" t="str">
            <v>NHÂN VIÊN PHỤC VỤ</v>
          </cell>
          <cell r="F1420" t="str">
            <v>Giờ LV</v>
          </cell>
          <cell r="AK1420">
            <v>0</v>
          </cell>
          <cell r="AL1420">
            <v>0</v>
          </cell>
          <cell r="AM1420">
            <v>0</v>
          </cell>
          <cell r="AN1420">
            <v>0</v>
          </cell>
          <cell r="AO1420">
            <v>0</v>
          </cell>
          <cell r="AP1420">
            <v>0</v>
          </cell>
          <cell r="AQ1420">
            <v>0</v>
          </cell>
          <cell r="AR1420">
            <v>0</v>
          </cell>
          <cell r="AS1420">
            <v>0</v>
          </cell>
          <cell r="AT1420">
            <v>0</v>
          </cell>
          <cell r="AU1420">
            <v>0</v>
          </cell>
          <cell r="AV1420" t="e">
            <v>#REF!</v>
          </cell>
          <cell r="AW1420">
            <v>0</v>
          </cell>
          <cell r="BZ1420">
            <v>0</v>
          </cell>
          <cell r="CA1420">
            <v>0</v>
          </cell>
          <cell r="CE1420">
            <v>0</v>
          </cell>
          <cell r="CF1420">
            <v>0</v>
          </cell>
          <cell r="CG1420" t="b">
            <v>1</v>
          </cell>
          <cell r="CH1420">
            <v>0</v>
          </cell>
          <cell r="CI1420">
            <v>0</v>
          </cell>
          <cell r="CJ1420">
            <v>0</v>
          </cell>
          <cell r="CK1420" t="str">
            <v>HTQ HỒ CHÍ MINH</v>
          </cell>
          <cell r="CM1420" t="e">
            <v>#N/A</v>
          </cell>
          <cell r="CN1420" t="e">
            <v>#N/A</v>
          </cell>
          <cell r="CO1420" t="e">
            <v>#N/A</v>
          </cell>
          <cell r="CP1420" t="e">
            <v>#N/A</v>
          </cell>
        </row>
        <row r="1421">
          <cell r="F1421" t="str">
            <v>OT</v>
          </cell>
          <cell r="AT1421">
            <v>0</v>
          </cell>
          <cell r="AV1421" t="e">
            <v>#REF!</v>
          </cell>
          <cell r="AW1421">
            <v>0</v>
          </cell>
          <cell r="CK1421" t="e">
            <v>#N/A</v>
          </cell>
        </row>
        <row r="1422">
          <cell r="B1422" t="str">
            <v>EQQ102274</v>
          </cell>
          <cell r="C1422" t="str">
            <v>THÁI NGUYỄN MAI PHƯƠNG</v>
          </cell>
          <cell r="D1422" t="str">
            <v>Partime</v>
          </cell>
          <cell r="E1422" t="str">
            <v>NHÂN VIÊN PHỤC VỤ</v>
          </cell>
          <cell r="F1422" t="str">
            <v>Giờ LV</v>
          </cell>
          <cell r="G1422">
            <v>0</v>
          </cell>
          <cell r="H1422">
            <v>5.5</v>
          </cell>
          <cell r="I1422">
            <v>7</v>
          </cell>
          <cell r="J1422">
            <v>8</v>
          </cell>
          <cell r="K1422">
            <v>0</v>
          </cell>
          <cell r="L1422">
            <v>6</v>
          </cell>
          <cell r="M1422">
            <v>7</v>
          </cell>
          <cell r="N1422">
            <v>8</v>
          </cell>
          <cell r="O1422">
            <v>8</v>
          </cell>
          <cell r="P1422">
            <v>8</v>
          </cell>
          <cell r="Q1422">
            <v>8</v>
          </cell>
          <cell r="R1422">
            <v>0</v>
          </cell>
          <cell r="S1422">
            <v>8</v>
          </cell>
          <cell r="T1422">
            <v>8</v>
          </cell>
          <cell r="U1422">
            <v>8</v>
          </cell>
          <cell r="V1422">
            <v>6</v>
          </cell>
          <cell r="W1422">
            <v>6</v>
          </cell>
          <cell r="X1422">
            <v>8</v>
          </cell>
          <cell r="Y1422">
            <v>0</v>
          </cell>
          <cell r="Z1422">
            <v>8</v>
          </cell>
          <cell r="AA1422">
            <v>7</v>
          </cell>
          <cell r="AB1422">
            <v>7</v>
          </cell>
          <cell r="AC1422">
            <v>7</v>
          </cell>
          <cell r="AD1422">
            <v>8</v>
          </cell>
          <cell r="AE1422">
            <v>0</v>
          </cell>
          <cell r="AF1422">
            <v>8</v>
          </cell>
          <cell r="AG1422">
            <v>7</v>
          </cell>
          <cell r="AH1422">
            <v>7</v>
          </cell>
          <cell r="AI1422">
            <v>7</v>
          </cell>
          <cell r="AJ1422">
            <v>7</v>
          </cell>
          <cell r="AK1422">
            <v>22.8125</v>
          </cell>
          <cell r="AL1422">
            <v>0</v>
          </cell>
          <cell r="AM1422">
            <v>0</v>
          </cell>
          <cell r="AN1422">
            <v>0</v>
          </cell>
          <cell r="AO1422">
            <v>0</v>
          </cell>
          <cell r="AP1422">
            <v>0</v>
          </cell>
          <cell r="AQ1422">
            <v>0</v>
          </cell>
          <cell r="AR1422">
            <v>0</v>
          </cell>
          <cell r="AS1422">
            <v>0</v>
          </cell>
          <cell r="AT1422">
            <v>0</v>
          </cell>
          <cell r="AU1422">
            <v>22.8125</v>
          </cell>
          <cell r="AV1422" t="e">
            <v>#REF!</v>
          </cell>
          <cell r="AW1422">
            <v>0</v>
          </cell>
          <cell r="BZ1422">
            <v>0</v>
          </cell>
          <cell r="CA1422">
            <v>0</v>
          </cell>
          <cell r="CE1422">
            <v>0</v>
          </cell>
          <cell r="CF1422">
            <v>22.8125</v>
          </cell>
          <cell r="CG1422" t="b">
            <v>1</v>
          </cell>
          <cell r="CH1422">
            <v>0</v>
          </cell>
          <cell r="CI1422">
            <v>182.5</v>
          </cell>
          <cell r="CJ1422">
            <v>0</v>
          </cell>
          <cell r="CK1422" t="str">
            <v>HTQ HỒ CHÍ MINH</v>
          </cell>
          <cell r="CM1422">
            <v>0</v>
          </cell>
          <cell r="CN1422">
            <v>0</v>
          </cell>
          <cell r="CO1422">
            <v>182.5</v>
          </cell>
          <cell r="CP1422">
            <v>0</v>
          </cell>
        </row>
        <row r="1423">
          <cell r="F1423" t="str">
            <v>OT</v>
          </cell>
          <cell r="AT1423">
            <v>0</v>
          </cell>
          <cell r="AV1423" t="e">
            <v>#REF!</v>
          </cell>
          <cell r="AW1423">
            <v>0</v>
          </cell>
          <cell r="CK1423" t="e">
            <v>#N/A</v>
          </cell>
        </row>
        <row r="1424">
          <cell r="B1424" t="str">
            <v>EQQ102275</v>
          </cell>
          <cell r="C1424" t="str">
            <v>HUỲNH KIM TUẤN ANH</v>
          </cell>
          <cell r="D1424" t="str">
            <v>Partime</v>
          </cell>
          <cell r="E1424" t="str">
            <v>NHÂN VIÊN PHỤC VỤ</v>
          </cell>
          <cell r="F1424" t="str">
            <v>Giờ LV</v>
          </cell>
          <cell r="AK1424">
            <v>0</v>
          </cell>
          <cell r="AL1424">
            <v>0</v>
          </cell>
          <cell r="AM1424">
            <v>0</v>
          </cell>
          <cell r="AN1424">
            <v>0</v>
          </cell>
          <cell r="AO1424">
            <v>0</v>
          </cell>
          <cell r="AP1424">
            <v>0</v>
          </cell>
          <cell r="AQ1424">
            <v>0</v>
          </cell>
          <cell r="AR1424">
            <v>0</v>
          </cell>
          <cell r="AS1424">
            <v>0</v>
          </cell>
          <cell r="AT1424">
            <v>0</v>
          </cell>
          <cell r="AU1424">
            <v>0</v>
          </cell>
          <cell r="AV1424" t="e">
            <v>#REF!</v>
          </cell>
          <cell r="AW1424">
            <v>0</v>
          </cell>
          <cell r="BZ1424">
            <v>0</v>
          </cell>
          <cell r="CA1424">
            <v>0</v>
          </cell>
          <cell r="CE1424">
            <v>0</v>
          </cell>
          <cell r="CF1424">
            <v>0</v>
          </cell>
          <cell r="CG1424" t="b">
            <v>1</v>
          </cell>
          <cell r="CH1424">
            <v>0</v>
          </cell>
          <cell r="CI1424">
            <v>0</v>
          </cell>
          <cell r="CJ1424">
            <v>0</v>
          </cell>
          <cell r="CK1424" t="str">
            <v>HTQ HỒ CHÍ MINH</v>
          </cell>
          <cell r="CM1424" t="e">
            <v>#N/A</v>
          </cell>
          <cell r="CN1424" t="e">
            <v>#N/A</v>
          </cell>
          <cell r="CO1424" t="e">
            <v>#N/A</v>
          </cell>
          <cell r="CP1424" t="e">
            <v>#N/A</v>
          </cell>
        </row>
        <row r="1425">
          <cell r="F1425" t="str">
            <v>OT</v>
          </cell>
          <cell r="AT1425">
            <v>0</v>
          </cell>
          <cell r="AV1425" t="e">
            <v>#REF!</v>
          </cell>
          <cell r="AW1425">
            <v>0</v>
          </cell>
          <cell r="CK1425" t="e">
            <v>#N/A</v>
          </cell>
        </row>
        <row r="1426">
          <cell r="B1426" t="str">
            <v>EQQ102276</v>
          </cell>
          <cell r="C1426" t="str">
            <v>TRẦN XUÂN BÁCH</v>
          </cell>
          <cell r="D1426" t="str">
            <v>Partime</v>
          </cell>
          <cell r="E1426" t="str">
            <v>NHÂN VIÊN PHỤC VỤ</v>
          </cell>
          <cell r="F1426" t="str">
            <v>Giờ LV</v>
          </cell>
          <cell r="G1426">
            <v>7</v>
          </cell>
          <cell r="H1426">
            <v>6</v>
          </cell>
          <cell r="I1426">
            <v>6</v>
          </cell>
          <cell r="J1426">
            <v>8</v>
          </cell>
          <cell r="K1426">
            <v>7</v>
          </cell>
          <cell r="L1426">
            <v>8</v>
          </cell>
          <cell r="M1426">
            <v>6</v>
          </cell>
          <cell r="N1426">
            <v>5.5</v>
          </cell>
          <cell r="O1426">
            <v>6</v>
          </cell>
          <cell r="P1426">
            <v>7</v>
          </cell>
          <cell r="Q1426">
            <v>0</v>
          </cell>
          <cell r="R1426">
            <v>7</v>
          </cell>
          <cell r="S1426">
            <v>7</v>
          </cell>
          <cell r="T1426">
            <v>6</v>
          </cell>
          <cell r="U1426">
            <v>5</v>
          </cell>
          <cell r="V1426">
            <v>0</v>
          </cell>
          <cell r="W1426">
            <v>6</v>
          </cell>
          <cell r="X1426">
            <v>6</v>
          </cell>
          <cell r="Y1426">
            <v>6</v>
          </cell>
          <cell r="Z1426">
            <v>6</v>
          </cell>
          <cell r="AA1426">
            <v>6</v>
          </cell>
          <cell r="AB1426">
            <v>6</v>
          </cell>
          <cell r="AC1426">
            <v>6</v>
          </cell>
          <cell r="AD1426">
            <v>0</v>
          </cell>
          <cell r="AE1426">
            <v>7</v>
          </cell>
          <cell r="AF1426">
            <v>7</v>
          </cell>
          <cell r="AG1426">
            <v>6</v>
          </cell>
          <cell r="AH1426">
            <v>6</v>
          </cell>
          <cell r="AI1426">
            <v>6</v>
          </cell>
          <cell r="AJ1426">
            <v>6</v>
          </cell>
          <cell r="AK1426">
            <v>21.4375</v>
          </cell>
          <cell r="AL1426">
            <v>0</v>
          </cell>
          <cell r="AM1426">
            <v>0</v>
          </cell>
          <cell r="AN1426">
            <v>0</v>
          </cell>
          <cell r="AO1426">
            <v>0</v>
          </cell>
          <cell r="AP1426">
            <v>0</v>
          </cell>
          <cell r="AQ1426">
            <v>0</v>
          </cell>
          <cell r="AR1426">
            <v>0</v>
          </cell>
          <cell r="AS1426">
            <v>0</v>
          </cell>
          <cell r="AT1426">
            <v>0</v>
          </cell>
          <cell r="AU1426">
            <v>21.4375</v>
          </cell>
          <cell r="AV1426" t="e">
            <v>#REF!</v>
          </cell>
          <cell r="AW1426">
            <v>0</v>
          </cell>
          <cell r="BZ1426">
            <v>0</v>
          </cell>
          <cell r="CA1426">
            <v>0</v>
          </cell>
          <cell r="CE1426">
            <v>0</v>
          </cell>
          <cell r="CF1426">
            <v>21.4375</v>
          </cell>
          <cell r="CG1426" t="b">
            <v>1</v>
          </cell>
          <cell r="CH1426">
            <v>0</v>
          </cell>
          <cell r="CI1426">
            <v>171.5</v>
          </cell>
          <cell r="CJ1426">
            <v>0</v>
          </cell>
          <cell r="CK1426" t="str">
            <v>HTQ HỒ CHÍ MINH</v>
          </cell>
          <cell r="CM1426">
            <v>0</v>
          </cell>
          <cell r="CN1426">
            <v>0</v>
          </cell>
          <cell r="CO1426">
            <v>171.5</v>
          </cell>
          <cell r="CP1426">
            <v>0</v>
          </cell>
        </row>
        <row r="1427">
          <cell r="F1427" t="str">
            <v>OT</v>
          </cell>
          <cell r="AT1427">
            <v>0</v>
          </cell>
          <cell r="AV1427" t="e">
            <v>#REF!</v>
          </cell>
          <cell r="AW1427">
            <v>0</v>
          </cell>
          <cell r="CK1427" t="e">
            <v>#N/A</v>
          </cell>
        </row>
        <row r="1428">
          <cell r="B1428" t="str">
            <v>EQQ102277</v>
          </cell>
          <cell r="C1428" t="str">
            <v>NGUYỄN THỊ ÁI LIÊN</v>
          </cell>
          <cell r="D1428" t="str">
            <v>Partime</v>
          </cell>
          <cell r="E1428" t="str">
            <v>NHÂN VIÊN PHỤC VỤ</v>
          </cell>
          <cell r="F1428" t="str">
            <v>Giờ LV</v>
          </cell>
          <cell r="G1428">
            <v>6</v>
          </cell>
          <cell r="H1428">
            <v>6</v>
          </cell>
          <cell r="I1428">
            <v>0</v>
          </cell>
          <cell r="J1428">
            <v>7</v>
          </cell>
          <cell r="K1428">
            <v>6</v>
          </cell>
          <cell r="L1428">
            <v>6</v>
          </cell>
          <cell r="M1428">
            <v>6</v>
          </cell>
          <cell r="N1428">
            <v>6</v>
          </cell>
          <cell r="O1428">
            <v>6</v>
          </cell>
          <cell r="P1428">
            <v>0</v>
          </cell>
          <cell r="Q1428">
            <v>7</v>
          </cell>
          <cell r="R1428">
            <v>6</v>
          </cell>
          <cell r="S1428">
            <v>6</v>
          </cell>
          <cell r="T1428">
            <v>6</v>
          </cell>
          <cell r="U1428">
            <v>6</v>
          </cell>
          <cell r="V1428">
            <v>6</v>
          </cell>
          <cell r="W1428">
            <v>0</v>
          </cell>
          <cell r="X1428">
            <v>7</v>
          </cell>
          <cell r="Y1428">
            <v>6</v>
          </cell>
          <cell r="Z1428">
            <v>6</v>
          </cell>
          <cell r="AA1428">
            <v>6</v>
          </cell>
          <cell r="AB1428">
            <v>6</v>
          </cell>
          <cell r="AC1428">
            <v>6</v>
          </cell>
          <cell r="AE1428">
            <v>0</v>
          </cell>
          <cell r="AF1428">
            <v>6</v>
          </cell>
          <cell r="AG1428">
            <v>6</v>
          </cell>
          <cell r="AH1428">
            <v>6</v>
          </cell>
          <cell r="AI1428">
            <v>6</v>
          </cell>
          <cell r="AK1428">
            <v>18.375</v>
          </cell>
          <cell r="AL1428">
            <v>0</v>
          </cell>
          <cell r="AM1428">
            <v>0</v>
          </cell>
          <cell r="AN1428">
            <v>0</v>
          </cell>
          <cell r="AO1428">
            <v>0</v>
          </cell>
          <cell r="AP1428">
            <v>0</v>
          </cell>
          <cell r="AQ1428">
            <v>0</v>
          </cell>
          <cell r="AR1428">
            <v>0</v>
          </cell>
          <cell r="AS1428">
            <v>0</v>
          </cell>
          <cell r="AT1428">
            <v>0</v>
          </cell>
          <cell r="AU1428">
            <v>18.375</v>
          </cell>
          <cell r="AV1428" t="e">
            <v>#REF!</v>
          </cell>
          <cell r="AW1428">
            <v>0</v>
          </cell>
          <cell r="BZ1428">
            <v>0</v>
          </cell>
          <cell r="CA1428">
            <v>0</v>
          </cell>
          <cell r="CE1428">
            <v>0</v>
          </cell>
          <cell r="CF1428">
            <v>18.375</v>
          </cell>
          <cell r="CG1428" t="b">
            <v>1</v>
          </cell>
          <cell r="CH1428">
            <v>0</v>
          </cell>
          <cell r="CI1428">
            <v>147</v>
          </cell>
          <cell r="CJ1428">
            <v>0</v>
          </cell>
          <cell r="CK1428" t="str">
            <v>HTQ HỒ CHÍ MINH</v>
          </cell>
          <cell r="CM1428">
            <v>0</v>
          </cell>
          <cell r="CN1428">
            <v>0</v>
          </cell>
          <cell r="CO1428">
            <v>147</v>
          </cell>
          <cell r="CP1428">
            <v>0</v>
          </cell>
        </row>
        <row r="1429">
          <cell r="F1429" t="str">
            <v>OT</v>
          </cell>
          <cell r="AT1429">
            <v>0</v>
          </cell>
          <cell r="AV1429" t="e">
            <v>#REF!</v>
          </cell>
          <cell r="AW1429">
            <v>0</v>
          </cell>
          <cell r="CK1429" t="e">
            <v>#N/A</v>
          </cell>
        </row>
        <row r="1430">
          <cell r="B1430" t="str">
            <v>EQQ102517</v>
          </cell>
          <cell r="C1430" t="str">
            <v>NGUYỄN THỊ THÙY DƯƠNG</v>
          </cell>
          <cell r="D1430" t="str">
            <v>Partime</v>
          </cell>
          <cell r="E1430" t="str">
            <v>NHÂN VIÊN PHỤC VỤ</v>
          </cell>
          <cell r="F1430" t="str">
            <v>Giờ LV</v>
          </cell>
          <cell r="G1430">
            <v>8</v>
          </cell>
          <cell r="H1430">
            <v>8</v>
          </cell>
          <cell r="I1430">
            <v>8</v>
          </cell>
          <cell r="J1430">
            <v>8</v>
          </cell>
          <cell r="K1430">
            <v>8</v>
          </cell>
          <cell r="L1430">
            <v>8</v>
          </cell>
          <cell r="M1430">
            <v>8</v>
          </cell>
          <cell r="N1430">
            <v>8</v>
          </cell>
          <cell r="O1430">
            <v>8</v>
          </cell>
          <cell r="P1430">
            <v>0</v>
          </cell>
          <cell r="Q1430">
            <v>8</v>
          </cell>
          <cell r="R1430">
            <v>8</v>
          </cell>
          <cell r="S1430">
            <v>8</v>
          </cell>
          <cell r="T1430">
            <v>8</v>
          </cell>
          <cell r="U1430">
            <v>8</v>
          </cell>
          <cell r="V1430">
            <v>8</v>
          </cell>
          <cell r="W1430">
            <v>0</v>
          </cell>
          <cell r="X1430">
            <v>8</v>
          </cell>
          <cell r="Y1430">
            <v>8</v>
          </cell>
          <cell r="Z1430">
            <v>8</v>
          </cell>
          <cell r="AA1430">
            <v>8</v>
          </cell>
          <cell r="AB1430">
            <v>8</v>
          </cell>
          <cell r="AC1430">
            <v>8</v>
          </cell>
          <cell r="AD1430">
            <v>0</v>
          </cell>
          <cell r="AE1430">
            <v>8</v>
          </cell>
          <cell r="AF1430">
            <v>8</v>
          </cell>
          <cell r="AG1430">
            <v>8</v>
          </cell>
          <cell r="AH1430">
            <v>8</v>
          </cell>
          <cell r="AI1430">
            <v>0</v>
          </cell>
          <cell r="AJ1430">
            <v>0</v>
          </cell>
          <cell r="AK1430">
            <v>25</v>
          </cell>
          <cell r="AL1430">
            <v>0</v>
          </cell>
          <cell r="AM1430">
            <v>0</v>
          </cell>
          <cell r="AN1430">
            <v>0</v>
          </cell>
          <cell r="AO1430">
            <v>0</v>
          </cell>
          <cell r="AP1430">
            <v>0</v>
          </cell>
          <cell r="AQ1430">
            <v>0</v>
          </cell>
          <cell r="AR1430">
            <v>0</v>
          </cell>
          <cell r="AS1430">
            <v>0</v>
          </cell>
          <cell r="AT1430">
            <v>0</v>
          </cell>
          <cell r="AU1430">
            <v>25</v>
          </cell>
          <cell r="AV1430" t="e">
            <v>#REF!</v>
          </cell>
          <cell r="AW1430">
            <v>0</v>
          </cell>
          <cell r="BZ1430">
            <v>0</v>
          </cell>
          <cell r="CA1430">
            <v>0</v>
          </cell>
          <cell r="CE1430">
            <v>0</v>
          </cell>
          <cell r="CF1430">
            <v>25</v>
          </cell>
          <cell r="CG1430" t="b">
            <v>1</v>
          </cell>
          <cell r="CH1430">
            <v>0</v>
          </cell>
          <cell r="CI1430">
            <v>200</v>
          </cell>
          <cell r="CJ1430">
            <v>0</v>
          </cell>
          <cell r="CK1430" t="str">
            <v>HTQ HỒ CHÍ MINH</v>
          </cell>
          <cell r="CM1430">
            <v>0</v>
          </cell>
          <cell r="CN1430">
            <v>0</v>
          </cell>
          <cell r="CO1430">
            <v>200</v>
          </cell>
          <cell r="CP1430">
            <v>0</v>
          </cell>
        </row>
        <row r="1431">
          <cell r="F1431" t="str">
            <v>OT</v>
          </cell>
          <cell r="AT1431">
            <v>0</v>
          </cell>
          <cell r="AV1431" t="e">
            <v>#REF!</v>
          </cell>
          <cell r="AW1431">
            <v>0</v>
          </cell>
          <cell r="CK1431" t="e">
            <v>#N/A</v>
          </cell>
        </row>
        <row r="1432">
          <cell r="B1432" t="str">
            <v>EQQ102518</v>
          </cell>
          <cell r="C1432" t="str">
            <v>TRẦN KIM ĐIỀN</v>
          </cell>
          <cell r="D1432" t="str">
            <v>Partime</v>
          </cell>
          <cell r="E1432" t="str">
            <v>NHÂN VIÊN PHỤC VỤ</v>
          </cell>
          <cell r="F1432" t="str">
            <v>Giờ LV</v>
          </cell>
          <cell r="G1432">
            <v>8</v>
          </cell>
          <cell r="H1432">
            <v>8</v>
          </cell>
          <cell r="I1432">
            <v>8</v>
          </cell>
          <cell r="J1432">
            <v>8</v>
          </cell>
          <cell r="K1432">
            <v>8</v>
          </cell>
          <cell r="L1432">
            <v>0</v>
          </cell>
          <cell r="M1432">
            <v>0</v>
          </cell>
          <cell r="N1432">
            <v>8</v>
          </cell>
          <cell r="O1432">
            <v>8</v>
          </cell>
          <cell r="P1432">
            <v>8</v>
          </cell>
          <cell r="Q1432">
            <v>8</v>
          </cell>
          <cell r="R1432">
            <v>8</v>
          </cell>
          <cell r="S1432">
            <v>8</v>
          </cell>
          <cell r="T1432">
            <v>6</v>
          </cell>
          <cell r="U1432">
            <v>8</v>
          </cell>
          <cell r="V1432">
            <v>8</v>
          </cell>
          <cell r="W1432">
            <v>8</v>
          </cell>
          <cell r="X1432">
            <v>0</v>
          </cell>
          <cell r="Y1432">
            <v>8</v>
          </cell>
          <cell r="Z1432">
            <v>6</v>
          </cell>
          <cell r="AA1432">
            <v>6</v>
          </cell>
          <cell r="AB1432">
            <v>6</v>
          </cell>
          <cell r="AC1432">
            <v>0</v>
          </cell>
          <cell r="AD1432">
            <v>8</v>
          </cell>
          <cell r="AE1432">
            <v>8</v>
          </cell>
          <cell r="AF1432">
            <v>8</v>
          </cell>
          <cell r="AG1432">
            <v>8</v>
          </cell>
          <cell r="AH1432">
            <v>8</v>
          </cell>
          <cell r="AI1432">
            <v>5</v>
          </cell>
          <cell r="AJ1432">
            <v>5</v>
          </cell>
          <cell r="AK1432">
            <v>24.25</v>
          </cell>
          <cell r="AL1432">
            <v>0</v>
          </cell>
          <cell r="AM1432">
            <v>0</v>
          </cell>
          <cell r="AN1432">
            <v>0</v>
          </cell>
          <cell r="AO1432">
            <v>0</v>
          </cell>
          <cell r="AP1432">
            <v>0</v>
          </cell>
          <cell r="AQ1432">
            <v>0</v>
          </cell>
          <cell r="AR1432">
            <v>0</v>
          </cell>
          <cell r="AS1432">
            <v>0</v>
          </cell>
          <cell r="AT1432">
            <v>0</v>
          </cell>
          <cell r="AU1432">
            <v>24.25</v>
          </cell>
          <cell r="AV1432" t="e">
            <v>#REF!</v>
          </cell>
          <cell r="AW1432">
            <v>0</v>
          </cell>
          <cell r="BZ1432">
            <v>0</v>
          </cell>
          <cell r="CA1432">
            <v>0</v>
          </cell>
          <cell r="CE1432">
            <v>0</v>
          </cell>
          <cell r="CF1432">
            <v>24.25</v>
          </cell>
          <cell r="CG1432" t="b">
            <v>1</v>
          </cell>
          <cell r="CH1432">
            <v>0</v>
          </cell>
          <cell r="CI1432">
            <v>194</v>
          </cell>
          <cell r="CJ1432">
            <v>0</v>
          </cell>
          <cell r="CK1432" t="str">
            <v>HTQ HỒ CHÍ MINH</v>
          </cell>
          <cell r="CM1432">
            <v>0</v>
          </cell>
          <cell r="CN1432">
            <v>0</v>
          </cell>
          <cell r="CO1432">
            <v>194</v>
          </cell>
          <cell r="CP1432">
            <v>0</v>
          </cell>
        </row>
        <row r="1433">
          <cell r="F1433" t="str">
            <v>OT</v>
          </cell>
          <cell r="AT1433">
            <v>0</v>
          </cell>
          <cell r="AV1433" t="e">
            <v>#REF!</v>
          </cell>
          <cell r="AW1433">
            <v>0</v>
          </cell>
          <cell r="CK1433" t="e">
            <v>#N/A</v>
          </cell>
        </row>
        <row r="1434">
          <cell r="B1434" t="str">
            <v>EQQ102519</v>
          </cell>
          <cell r="C1434" t="str">
            <v>PHAN THANH LONG</v>
          </cell>
          <cell r="D1434" t="str">
            <v>Partime</v>
          </cell>
          <cell r="E1434" t="str">
            <v>NHÂN VIÊN PHỤC VỤ</v>
          </cell>
          <cell r="F1434" t="str">
            <v>Giờ LV</v>
          </cell>
          <cell r="G1434">
            <v>0</v>
          </cell>
          <cell r="H1434">
            <v>0</v>
          </cell>
          <cell r="I1434">
            <v>0</v>
          </cell>
          <cell r="J1434">
            <v>6</v>
          </cell>
          <cell r="K1434">
            <v>8</v>
          </cell>
          <cell r="L1434">
            <v>5</v>
          </cell>
          <cell r="M1434">
            <v>8</v>
          </cell>
          <cell r="N1434">
            <v>5</v>
          </cell>
          <cell r="O1434">
            <v>5</v>
          </cell>
          <cell r="P1434">
            <v>5</v>
          </cell>
          <cell r="Q1434">
            <v>5</v>
          </cell>
          <cell r="R1434">
            <v>8</v>
          </cell>
          <cell r="S1434">
            <v>4</v>
          </cell>
          <cell r="T1434">
            <v>5</v>
          </cell>
          <cell r="U1434">
            <v>0</v>
          </cell>
          <cell r="V1434">
            <v>0</v>
          </cell>
          <cell r="W1434">
            <v>0</v>
          </cell>
          <cell r="X1434">
            <v>5</v>
          </cell>
          <cell r="Y1434">
            <v>8</v>
          </cell>
          <cell r="Z1434">
            <v>0</v>
          </cell>
          <cell r="AA1434">
            <v>5</v>
          </cell>
          <cell r="AB1434">
            <v>5</v>
          </cell>
          <cell r="AC1434">
            <v>5</v>
          </cell>
          <cell r="AD1434">
            <v>5</v>
          </cell>
          <cell r="AE1434">
            <v>5</v>
          </cell>
          <cell r="AF1434">
            <v>8</v>
          </cell>
          <cell r="AG1434">
            <v>0</v>
          </cell>
          <cell r="AH1434">
            <v>5</v>
          </cell>
          <cell r="AI1434">
            <v>8</v>
          </cell>
          <cell r="AJ1434">
            <v>5</v>
          </cell>
          <cell r="AK1434">
            <v>16</v>
          </cell>
          <cell r="AL1434">
            <v>0</v>
          </cell>
          <cell r="AM1434">
            <v>0</v>
          </cell>
          <cell r="AN1434">
            <v>0</v>
          </cell>
          <cell r="AO1434">
            <v>0</v>
          </cell>
          <cell r="AP1434">
            <v>0</v>
          </cell>
          <cell r="AQ1434">
            <v>0</v>
          </cell>
          <cell r="AR1434">
            <v>0</v>
          </cell>
          <cell r="AS1434">
            <v>0</v>
          </cell>
          <cell r="AT1434">
            <v>0</v>
          </cell>
          <cell r="AU1434">
            <v>16</v>
          </cell>
          <cell r="AV1434" t="e">
            <v>#REF!</v>
          </cell>
          <cell r="AW1434">
            <v>0</v>
          </cell>
          <cell r="BZ1434">
            <v>0</v>
          </cell>
          <cell r="CA1434">
            <v>0</v>
          </cell>
          <cell r="CE1434">
            <v>0</v>
          </cell>
          <cell r="CF1434">
            <v>16</v>
          </cell>
          <cell r="CG1434" t="b">
            <v>1</v>
          </cell>
          <cell r="CH1434">
            <v>0</v>
          </cell>
          <cell r="CI1434">
            <v>128</v>
          </cell>
          <cell r="CJ1434">
            <v>0</v>
          </cell>
          <cell r="CK1434" t="str">
            <v>HTQ HỒ CHÍ MINH</v>
          </cell>
          <cell r="CM1434">
            <v>0</v>
          </cell>
          <cell r="CN1434">
            <v>0</v>
          </cell>
          <cell r="CO1434">
            <v>128</v>
          </cell>
          <cell r="CP1434">
            <v>0</v>
          </cell>
        </row>
        <row r="1435">
          <cell r="F1435" t="str">
            <v>OT</v>
          </cell>
          <cell r="AT1435">
            <v>0</v>
          </cell>
          <cell r="AV1435" t="e">
            <v>#REF!</v>
          </cell>
          <cell r="AW1435">
            <v>0</v>
          </cell>
          <cell r="CK1435" t="e">
            <v>#N/A</v>
          </cell>
        </row>
        <row r="1436">
          <cell r="B1436" t="str">
            <v>EQQ102579</v>
          </cell>
          <cell r="C1436" t="str">
            <v>ĐẶNG THÙY TRANG</v>
          </cell>
          <cell r="D1436" t="str">
            <v>Partime</v>
          </cell>
          <cell r="E1436" t="str">
            <v>NHÂN VIÊN PHỤC VỤ</v>
          </cell>
          <cell r="F1436" t="str">
            <v>Giờ LV</v>
          </cell>
          <cell r="G1436">
            <v>7</v>
          </cell>
          <cell r="H1436">
            <v>4</v>
          </cell>
          <cell r="I1436">
            <v>8</v>
          </cell>
          <cell r="J1436">
            <v>8</v>
          </cell>
          <cell r="K1436">
            <v>8</v>
          </cell>
          <cell r="L1436">
            <v>5</v>
          </cell>
          <cell r="M1436">
            <v>0</v>
          </cell>
          <cell r="N1436">
            <v>8</v>
          </cell>
          <cell r="O1436">
            <v>0</v>
          </cell>
          <cell r="P1436">
            <v>0</v>
          </cell>
          <cell r="Q1436">
            <v>0</v>
          </cell>
          <cell r="R1436">
            <v>0</v>
          </cell>
          <cell r="S1436">
            <v>0</v>
          </cell>
          <cell r="T1436">
            <v>5</v>
          </cell>
          <cell r="U1436">
            <v>6</v>
          </cell>
          <cell r="V1436">
            <v>6</v>
          </cell>
          <cell r="W1436">
            <v>6</v>
          </cell>
          <cell r="X1436">
            <v>6</v>
          </cell>
          <cell r="Y1436">
            <v>6</v>
          </cell>
          <cell r="Z1436">
            <v>5</v>
          </cell>
          <cell r="AA1436">
            <v>5</v>
          </cell>
          <cell r="AB1436">
            <v>6</v>
          </cell>
          <cell r="AC1436">
            <v>6</v>
          </cell>
          <cell r="AD1436">
            <v>6</v>
          </cell>
          <cell r="AE1436">
            <v>6</v>
          </cell>
          <cell r="AF1436">
            <v>0</v>
          </cell>
          <cell r="AG1436">
            <v>4</v>
          </cell>
          <cell r="AH1436">
            <v>5</v>
          </cell>
          <cell r="AI1436">
            <v>4</v>
          </cell>
          <cell r="AK1436">
            <v>16.25</v>
          </cell>
          <cell r="AL1436">
            <v>0</v>
          </cell>
          <cell r="AM1436">
            <v>0</v>
          </cell>
          <cell r="AN1436">
            <v>0</v>
          </cell>
          <cell r="AO1436">
            <v>0</v>
          </cell>
          <cell r="AP1436">
            <v>0</v>
          </cell>
          <cell r="AQ1436">
            <v>0</v>
          </cell>
          <cell r="AR1436">
            <v>0</v>
          </cell>
          <cell r="AS1436">
            <v>0</v>
          </cell>
          <cell r="AT1436">
            <v>0</v>
          </cell>
          <cell r="AU1436">
            <v>16.25</v>
          </cell>
          <cell r="AV1436" t="e">
            <v>#REF!</v>
          </cell>
          <cell r="AW1436">
            <v>0</v>
          </cell>
          <cell r="BZ1436">
            <v>0</v>
          </cell>
          <cell r="CA1436">
            <v>0</v>
          </cell>
          <cell r="CE1436">
            <v>0</v>
          </cell>
          <cell r="CF1436">
            <v>16.25</v>
          </cell>
          <cell r="CG1436" t="b">
            <v>1</v>
          </cell>
          <cell r="CH1436">
            <v>0</v>
          </cell>
          <cell r="CI1436">
            <v>130</v>
          </cell>
          <cell r="CJ1436">
            <v>0</v>
          </cell>
          <cell r="CK1436" t="str">
            <v>HTQ HỒ CHÍ MINH</v>
          </cell>
          <cell r="CM1436">
            <v>0</v>
          </cell>
          <cell r="CN1436">
            <v>0</v>
          </cell>
          <cell r="CO1436">
            <v>130</v>
          </cell>
          <cell r="CP1436">
            <v>0</v>
          </cell>
        </row>
        <row r="1437">
          <cell r="F1437" t="str">
            <v>OT</v>
          </cell>
          <cell r="AT1437">
            <v>0</v>
          </cell>
          <cell r="AV1437" t="e">
            <v>#REF!</v>
          </cell>
          <cell r="AW1437">
            <v>0</v>
          </cell>
          <cell r="CK1437" t="e">
            <v>#N/A</v>
          </cell>
        </row>
        <row r="1438">
          <cell r="B1438" t="str">
            <v>EQQ102485</v>
          </cell>
          <cell r="C1438" t="str">
            <v>LÊ NGUYỄN KIỀU CHINH</v>
          </cell>
          <cell r="D1438" t="str">
            <v>Fulltime</v>
          </cell>
          <cell r="E1438" t="str">
            <v>TRƯỞNG CA</v>
          </cell>
          <cell r="F1438" t="str">
            <v>Giờ LV</v>
          </cell>
          <cell r="G1438" t="str">
            <v>off</v>
          </cell>
          <cell r="H1438" t="str">
            <v>off</v>
          </cell>
          <cell r="I1438">
            <v>8</v>
          </cell>
          <cell r="J1438">
            <v>8</v>
          </cell>
          <cell r="K1438">
            <v>8</v>
          </cell>
          <cell r="L1438">
            <v>8</v>
          </cell>
          <cell r="M1438">
            <v>8</v>
          </cell>
          <cell r="N1438" t="str">
            <v>off</v>
          </cell>
          <cell r="O1438">
            <v>8</v>
          </cell>
          <cell r="P1438">
            <v>8</v>
          </cell>
          <cell r="Q1438">
            <v>8</v>
          </cell>
          <cell r="R1438">
            <v>8</v>
          </cell>
          <cell r="S1438">
            <v>8</v>
          </cell>
          <cell r="T1438">
            <v>8</v>
          </cell>
          <cell r="U1438">
            <v>8</v>
          </cell>
          <cell r="V1438">
            <v>8</v>
          </cell>
          <cell r="W1438" t="str">
            <v>off</v>
          </cell>
          <cell r="X1438">
            <v>8</v>
          </cell>
          <cell r="Y1438" t="str">
            <v>po</v>
          </cell>
          <cell r="Z1438">
            <v>8</v>
          </cell>
          <cell r="AA1438">
            <v>8</v>
          </cell>
          <cell r="AB1438" t="str">
            <v>po</v>
          </cell>
          <cell r="AC1438" t="str">
            <v>po</v>
          </cell>
          <cell r="AD1438">
            <v>8</v>
          </cell>
          <cell r="AE1438">
            <v>8</v>
          </cell>
          <cell r="AF1438">
            <v>8</v>
          </cell>
          <cell r="AG1438">
            <v>8</v>
          </cell>
          <cell r="AH1438" t="str">
            <v>po</v>
          </cell>
          <cell r="AI1438">
            <v>8</v>
          </cell>
          <cell r="AJ1438">
            <v>8</v>
          </cell>
          <cell r="AK1438">
            <v>22</v>
          </cell>
          <cell r="AL1438">
            <v>0</v>
          </cell>
          <cell r="AM1438">
            <v>4</v>
          </cell>
          <cell r="AN1438">
            <v>0</v>
          </cell>
          <cell r="AO1438">
            <v>0</v>
          </cell>
          <cell r="AP1438">
            <v>0</v>
          </cell>
          <cell r="AQ1438">
            <v>0</v>
          </cell>
          <cell r="AR1438">
            <v>0</v>
          </cell>
          <cell r="AS1438">
            <v>4</v>
          </cell>
          <cell r="AT1438">
            <v>0</v>
          </cell>
          <cell r="AU1438">
            <v>22</v>
          </cell>
          <cell r="AV1438" t="e">
            <v>#REF!</v>
          </cell>
          <cell r="AW1438">
            <v>0</v>
          </cell>
          <cell r="BZ1438">
            <v>22</v>
          </cell>
          <cell r="CA1438">
            <v>0</v>
          </cell>
          <cell r="CE1438">
            <v>0</v>
          </cell>
          <cell r="CF1438">
            <v>22</v>
          </cell>
          <cell r="CG1438" t="b">
            <v>1</v>
          </cell>
          <cell r="CH1438">
            <v>22</v>
          </cell>
          <cell r="CI1438">
            <v>0</v>
          </cell>
          <cell r="CJ1438">
            <v>0</v>
          </cell>
          <cell r="CK1438" t="str">
            <v>HTQ HỒ CHÍ MINH</v>
          </cell>
          <cell r="CM1438">
            <v>22</v>
          </cell>
          <cell r="CN1438">
            <v>0</v>
          </cell>
          <cell r="CO1438">
            <v>0</v>
          </cell>
          <cell r="CP1438">
            <v>0</v>
          </cell>
        </row>
        <row r="1439">
          <cell r="F1439" t="str">
            <v>OT</v>
          </cell>
          <cell r="AT1439">
            <v>0</v>
          </cell>
          <cell r="AV1439" t="e">
            <v>#REF!</v>
          </cell>
          <cell r="AW1439">
            <v>0</v>
          </cell>
          <cell r="CK1439" t="e">
            <v>#N/A</v>
          </cell>
        </row>
        <row r="1440">
          <cell r="C1440" t="str">
            <v>274 VÕ THỊ SÁU</v>
          </cell>
          <cell r="F1440" t="str">
            <v>Giờ LV</v>
          </cell>
          <cell r="AK1440">
            <v>0</v>
          </cell>
          <cell r="AL1440">
            <v>0</v>
          </cell>
          <cell r="AM1440">
            <v>0</v>
          </cell>
          <cell r="AN1440">
            <v>0</v>
          </cell>
          <cell r="AO1440">
            <v>0</v>
          </cell>
          <cell r="AP1440">
            <v>0</v>
          </cell>
          <cell r="AQ1440">
            <v>0</v>
          </cell>
          <cell r="AR1440">
            <v>0</v>
          </cell>
          <cell r="AS1440">
            <v>0</v>
          </cell>
          <cell r="AT1440">
            <v>0</v>
          </cell>
          <cell r="AU1440">
            <v>0</v>
          </cell>
          <cell r="AV1440" t="e">
            <v>#REF!</v>
          </cell>
          <cell r="AW1440">
            <v>0</v>
          </cell>
          <cell r="BZ1440">
            <v>0</v>
          </cell>
          <cell r="CA1440">
            <v>0</v>
          </cell>
          <cell r="CE1440">
            <v>0</v>
          </cell>
          <cell r="CF1440">
            <v>0</v>
          </cell>
          <cell r="CG1440" t="b">
            <v>1</v>
          </cell>
          <cell r="CH1440">
            <v>0</v>
          </cell>
          <cell r="CI1440">
            <v>0</v>
          </cell>
          <cell r="CJ1440">
            <v>0</v>
          </cell>
          <cell r="CK1440" t="e">
            <v>#N/A</v>
          </cell>
        </row>
        <row r="1441">
          <cell r="F1441" t="str">
            <v>OT</v>
          </cell>
          <cell r="AT1441">
            <v>0</v>
          </cell>
          <cell r="AV1441" t="e">
            <v>#REF!</v>
          </cell>
          <cell r="AW1441">
            <v>0</v>
          </cell>
          <cell r="CK1441" t="e">
            <v>#N/A</v>
          </cell>
        </row>
        <row r="1442">
          <cell r="B1442" t="str">
            <v>EQQ100140</v>
          </cell>
          <cell r="C1442" t="str">
            <v>NGUYỄN THỊ THÚY LIỄU</v>
          </cell>
          <cell r="D1442" t="str">
            <v>Fulltime</v>
          </cell>
          <cell r="E1442" t="str">
            <v>TRƯỞNG CA</v>
          </cell>
          <cell r="F1442" t="str">
            <v>Giờ LV</v>
          </cell>
          <cell r="G1442">
            <v>8</v>
          </cell>
          <cell r="H1442">
            <v>8</v>
          </cell>
          <cell r="I1442">
            <v>8</v>
          </cell>
          <cell r="J1442">
            <v>8</v>
          </cell>
          <cell r="K1442">
            <v>8</v>
          </cell>
          <cell r="L1442">
            <v>8</v>
          </cell>
          <cell r="M1442">
            <v>8</v>
          </cell>
          <cell r="N1442">
            <v>8</v>
          </cell>
          <cell r="O1442">
            <v>8</v>
          </cell>
          <cell r="P1442" t="str">
            <v>off</v>
          </cell>
          <cell r="Q1442">
            <v>8</v>
          </cell>
          <cell r="R1442">
            <v>8</v>
          </cell>
          <cell r="S1442">
            <v>8</v>
          </cell>
          <cell r="T1442" t="str">
            <v>off</v>
          </cell>
          <cell r="U1442">
            <v>8</v>
          </cell>
          <cell r="V1442">
            <v>8</v>
          </cell>
          <cell r="W1442">
            <v>8</v>
          </cell>
          <cell r="X1442">
            <v>8</v>
          </cell>
          <cell r="Y1442">
            <v>8</v>
          </cell>
          <cell r="Z1442" t="str">
            <v>off</v>
          </cell>
          <cell r="AA1442">
            <v>8</v>
          </cell>
          <cell r="AB1442">
            <v>8</v>
          </cell>
          <cell r="AC1442">
            <v>8</v>
          </cell>
          <cell r="AD1442">
            <v>8</v>
          </cell>
          <cell r="AE1442">
            <v>8</v>
          </cell>
          <cell r="AF1442">
            <v>8</v>
          </cell>
          <cell r="AG1442" t="str">
            <v>off</v>
          </cell>
          <cell r="AH1442">
            <v>8</v>
          </cell>
          <cell r="AI1442">
            <v>8</v>
          </cell>
          <cell r="AJ1442">
            <v>8</v>
          </cell>
          <cell r="AK1442">
            <v>26</v>
          </cell>
          <cell r="AL1442">
            <v>0</v>
          </cell>
          <cell r="AM1442">
            <v>4</v>
          </cell>
          <cell r="AN1442">
            <v>0</v>
          </cell>
          <cell r="AO1442">
            <v>0</v>
          </cell>
          <cell r="AP1442">
            <v>0</v>
          </cell>
          <cell r="AQ1442">
            <v>0</v>
          </cell>
          <cell r="AR1442">
            <v>0</v>
          </cell>
          <cell r="AS1442">
            <v>0</v>
          </cell>
          <cell r="AT1442">
            <v>0</v>
          </cell>
          <cell r="AU1442">
            <v>26</v>
          </cell>
          <cell r="AV1442" t="e">
            <v>#REF!</v>
          </cell>
          <cell r="AW1442">
            <v>0</v>
          </cell>
          <cell r="BZ1442">
            <v>26</v>
          </cell>
          <cell r="CA1442">
            <v>0</v>
          </cell>
          <cell r="CE1442">
            <v>0</v>
          </cell>
          <cell r="CF1442">
            <v>26</v>
          </cell>
          <cell r="CG1442" t="b">
            <v>1</v>
          </cell>
          <cell r="CH1442">
            <v>26</v>
          </cell>
          <cell r="CI1442">
            <v>0</v>
          </cell>
          <cell r="CJ1442">
            <v>0</v>
          </cell>
          <cell r="CK1442" t="str">
            <v>HTQ HỒ CHÍ MINH</v>
          </cell>
          <cell r="CM1442">
            <v>26</v>
          </cell>
          <cell r="CN1442">
            <v>0</v>
          </cell>
          <cell r="CO1442">
            <v>0</v>
          </cell>
          <cell r="CP1442">
            <v>0</v>
          </cell>
        </row>
        <row r="1443">
          <cell r="F1443" t="str">
            <v>OT</v>
          </cell>
          <cell r="AT1443">
            <v>0</v>
          </cell>
          <cell r="AV1443" t="e">
            <v>#REF!</v>
          </cell>
          <cell r="AW1443">
            <v>0</v>
          </cell>
          <cell r="CK1443" t="e">
            <v>#N/A</v>
          </cell>
        </row>
        <row r="1444">
          <cell r="B1444" t="str">
            <v>EQQ100151</v>
          </cell>
          <cell r="C1444" t="str">
            <v>NGUYỄN NGỌC THANH TUYẾT</v>
          </cell>
          <cell r="D1444" t="str">
            <v>Fulltime</v>
          </cell>
          <cell r="E1444" t="str">
            <v>NHÂN VIÊN PHA CHẾ</v>
          </cell>
          <cell r="F1444" t="str">
            <v>Giờ LV</v>
          </cell>
          <cell r="G1444" t="str">
            <v>pp</v>
          </cell>
          <cell r="H1444" t="str">
            <v>pp</v>
          </cell>
          <cell r="I1444" t="str">
            <v>pp</v>
          </cell>
          <cell r="J1444" t="str">
            <v>pp</v>
          </cell>
          <cell r="K1444" t="str">
            <v>pp</v>
          </cell>
          <cell r="L1444" t="str">
            <v>pp</v>
          </cell>
          <cell r="M1444" t="str">
            <v>pp</v>
          </cell>
          <cell r="N1444" t="str">
            <v>pp</v>
          </cell>
          <cell r="O1444" t="str">
            <v>pp</v>
          </cell>
          <cell r="P1444" t="str">
            <v>pp</v>
          </cell>
          <cell r="Q1444" t="str">
            <v>pp</v>
          </cell>
          <cell r="R1444" t="str">
            <v>pp</v>
          </cell>
          <cell r="S1444" t="str">
            <v>pp</v>
          </cell>
          <cell r="T1444" t="str">
            <v>pp</v>
          </cell>
          <cell r="U1444" t="str">
            <v>pp</v>
          </cell>
          <cell r="V1444" t="str">
            <v>pp</v>
          </cell>
          <cell r="W1444" t="str">
            <v>pp</v>
          </cell>
          <cell r="X1444" t="str">
            <v>pp</v>
          </cell>
          <cell r="Y1444" t="str">
            <v>pp</v>
          </cell>
          <cell r="Z1444" t="str">
            <v>pp</v>
          </cell>
          <cell r="AA1444" t="str">
            <v>pp</v>
          </cell>
          <cell r="AB1444" t="str">
            <v>pp</v>
          </cell>
          <cell r="AC1444" t="str">
            <v>pp</v>
          </cell>
          <cell r="AD1444" t="str">
            <v>pp</v>
          </cell>
          <cell r="AE1444" t="str">
            <v>pp</v>
          </cell>
          <cell r="AF1444" t="str">
            <v>pp</v>
          </cell>
          <cell r="AG1444" t="str">
            <v>pp</v>
          </cell>
          <cell r="AH1444" t="str">
            <v>pp</v>
          </cell>
          <cell r="AI1444" t="str">
            <v>pp</v>
          </cell>
          <cell r="AJ1444" t="str">
            <v>pp</v>
          </cell>
          <cell r="AK1444">
            <v>0</v>
          </cell>
          <cell r="AL1444">
            <v>0</v>
          </cell>
          <cell r="AM1444">
            <v>0</v>
          </cell>
          <cell r="AN1444">
            <v>0</v>
          </cell>
          <cell r="AO1444">
            <v>0</v>
          </cell>
          <cell r="AP1444">
            <v>0</v>
          </cell>
          <cell r="AQ1444">
            <v>0</v>
          </cell>
          <cell r="AR1444">
            <v>30</v>
          </cell>
          <cell r="AS1444">
            <v>0</v>
          </cell>
          <cell r="AT1444">
            <v>0</v>
          </cell>
          <cell r="AU1444">
            <v>0</v>
          </cell>
          <cell r="AV1444" t="e">
            <v>#REF!</v>
          </cell>
          <cell r="AW1444">
            <v>0</v>
          </cell>
          <cell r="BZ1444">
            <v>0</v>
          </cell>
          <cell r="CA1444">
            <v>0</v>
          </cell>
          <cell r="CE1444">
            <v>0</v>
          </cell>
          <cell r="CF1444">
            <v>0</v>
          </cell>
          <cell r="CG1444" t="b">
            <v>1</v>
          </cell>
          <cell r="CH1444">
            <v>0</v>
          </cell>
          <cell r="CI1444">
            <v>0</v>
          </cell>
          <cell r="CJ1444">
            <v>0</v>
          </cell>
          <cell r="CK1444" t="str">
            <v>HTQ HỒ CHÍ MINH</v>
          </cell>
          <cell r="CM1444" t="e">
            <v>#N/A</v>
          </cell>
          <cell r="CN1444" t="e">
            <v>#N/A</v>
          </cell>
          <cell r="CO1444" t="e">
            <v>#N/A</v>
          </cell>
          <cell r="CP1444" t="e">
            <v>#N/A</v>
          </cell>
        </row>
        <row r="1445">
          <cell r="F1445" t="str">
            <v>OT</v>
          </cell>
          <cell r="AT1445">
            <v>0</v>
          </cell>
          <cell r="AV1445" t="e">
            <v>#REF!</v>
          </cell>
          <cell r="AW1445">
            <v>0</v>
          </cell>
          <cell r="CK1445" t="e">
            <v>#N/A</v>
          </cell>
        </row>
        <row r="1446">
          <cell r="B1446" t="str">
            <v>EQQ100183</v>
          </cell>
          <cell r="C1446" t="str">
            <v>MAI HOÀNG NAM</v>
          </cell>
          <cell r="D1446" t="str">
            <v>Fulltime</v>
          </cell>
          <cell r="E1446" t="str">
            <v>QUYỀN QUẢN LÝ QUÁN</v>
          </cell>
          <cell r="F1446" t="str">
            <v>Giờ LV</v>
          </cell>
          <cell r="G1446">
            <v>8</v>
          </cell>
          <cell r="H1446">
            <v>8</v>
          </cell>
          <cell r="I1446">
            <v>8</v>
          </cell>
          <cell r="J1446" t="str">
            <v>off</v>
          </cell>
          <cell r="K1446" t="str">
            <v>off</v>
          </cell>
          <cell r="L1446">
            <v>8</v>
          </cell>
          <cell r="M1446">
            <v>8</v>
          </cell>
          <cell r="N1446">
            <v>8</v>
          </cell>
          <cell r="O1446">
            <v>8</v>
          </cell>
          <cell r="P1446">
            <v>8</v>
          </cell>
          <cell r="Q1446">
            <v>8</v>
          </cell>
          <cell r="R1446">
            <v>8</v>
          </cell>
          <cell r="S1446">
            <v>8</v>
          </cell>
          <cell r="T1446">
            <v>8</v>
          </cell>
          <cell r="U1446">
            <v>8</v>
          </cell>
          <cell r="V1446">
            <v>8</v>
          </cell>
          <cell r="W1446">
            <v>8</v>
          </cell>
          <cell r="X1446" t="str">
            <v>off</v>
          </cell>
          <cell r="Y1446">
            <v>8</v>
          </cell>
          <cell r="Z1446">
            <v>8</v>
          </cell>
          <cell r="AA1446">
            <v>8</v>
          </cell>
          <cell r="AB1446">
            <v>8</v>
          </cell>
          <cell r="AC1446">
            <v>8</v>
          </cell>
          <cell r="AD1446">
            <v>8</v>
          </cell>
          <cell r="AE1446" t="str">
            <v>off</v>
          </cell>
          <cell r="AF1446" t="str">
            <v>pa</v>
          </cell>
          <cell r="AG1446">
            <v>8</v>
          </cell>
          <cell r="AH1446">
            <v>8</v>
          </cell>
          <cell r="AI1446">
            <v>8</v>
          </cell>
          <cell r="AJ1446">
            <v>8</v>
          </cell>
          <cell r="AK1446">
            <v>25</v>
          </cell>
          <cell r="AL1446">
            <v>0</v>
          </cell>
          <cell r="AM1446">
            <v>4</v>
          </cell>
          <cell r="AN1446">
            <v>0</v>
          </cell>
          <cell r="AO1446">
            <v>1</v>
          </cell>
          <cell r="AP1446">
            <v>0</v>
          </cell>
          <cell r="AQ1446">
            <v>0</v>
          </cell>
          <cell r="AR1446">
            <v>0</v>
          </cell>
          <cell r="AS1446">
            <v>0</v>
          </cell>
          <cell r="AT1446">
            <v>0</v>
          </cell>
          <cell r="AU1446">
            <v>26</v>
          </cell>
          <cell r="AV1446" t="e">
            <v>#REF!</v>
          </cell>
          <cell r="AW1446">
            <v>0</v>
          </cell>
          <cell r="BZ1446">
            <v>25</v>
          </cell>
          <cell r="CA1446">
            <v>1</v>
          </cell>
          <cell r="CE1446">
            <v>0</v>
          </cell>
          <cell r="CF1446">
            <v>26</v>
          </cell>
          <cell r="CG1446" t="b">
            <v>1</v>
          </cell>
          <cell r="CH1446">
            <v>25</v>
          </cell>
          <cell r="CI1446">
            <v>0</v>
          </cell>
          <cell r="CJ1446">
            <v>0</v>
          </cell>
          <cell r="CK1446" t="str">
            <v>HTQ HỒ CHÍ MINH</v>
          </cell>
          <cell r="CM1446">
            <v>25</v>
          </cell>
          <cell r="CN1446">
            <v>1</v>
          </cell>
          <cell r="CO1446">
            <v>0</v>
          </cell>
          <cell r="CP1446">
            <v>0</v>
          </cell>
        </row>
        <row r="1447">
          <cell r="F1447" t="str">
            <v>OT</v>
          </cell>
          <cell r="AT1447">
            <v>0</v>
          </cell>
          <cell r="AV1447" t="e">
            <v>#REF!</v>
          </cell>
          <cell r="AW1447">
            <v>0</v>
          </cell>
          <cell r="CK1447" t="e">
            <v>#N/A</v>
          </cell>
        </row>
        <row r="1448">
          <cell r="B1448" t="str">
            <v>EQQ100376</v>
          </cell>
          <cell r="C1448" t="str">
            <v>LÊ THỊ LỆ HUYỀN</v>
          </cell>
          <cell r="D1448" t="str">
            <v>Fulltime</v>
          </cell>
          <cell r="E1448" t="str">
            <v>TRƯỞNG CA</v>
          </cell>
          <cell r="F1448" t="str">
            <v>Giờ LV</v>
          </cell>
          <cell r="G1448" t="str">
            <v>off</v>
          </cell>
          <cell r="H1448">
            <v>8</v>
          </cell>
          <cell r="I1448">
            <v>8</v>
          </cell>
          <cell r="J1448">
            <v>8</v>
          </cell>
          <cell r="K1448">
            <v>8</v>
          </cell>
          <cell r="L1448">
            <v>8</v>
          </cell>
          <cell r="M1448">
            <v>8</v>
          </cell>
          <cell r="N1448">
            <v>8</v>
          </cell>
          <cell r="O1448" t="str">
            <v>off</v>
          </cell>
          <cell r="P1448">
            <v>8</v>
          </cell>
          <cell r="Q1448">
            <v>8</v>
          </cell>
          <cell r="R1448">
            <v>8</v>
          </cell>
          <cell r="S1448">
            <v>8</v>
          </cell>
          <cell r="T1448">
            <v>8</v>
          </cell>
          <cell r="U1448" t="str">
            <v>off</v>
          </cell>
          <cell r="V1448">
            <v>8</v>
          </cell>
          <cell r="W1448">
            <v>8</v>
          </cell>
          <cell r="X1448">
            <v>8</v>
          </cell>
          <cell r="Y1448">
            <v>8</v>
          </cell>
          <cell r="Z1448">
            <v>8</v>
          </cell>
          <cell r="AA1448">
            <v>8</v>
          </cell>
          <cell r="AB1448" t="str">
            <v>off</v>
          </cell>
          <cell r="AC1448">
            <v>8</v>
          </cell>
          <cell r="AD1448">
            <v>8</v>
          </cell>
          <cell r="AE1448">
            <v>8</v>
          </cell>
          <cell r="AF1448">
            <v>8</v>
          </cell>
          <cell r="AG1448">
            <v>8</v>
          </cell>
          <cell r="AH1448">
            <v>8</v>
          </cell>
          <cell r="AI1448" t="str">
            <v>pa</v>
          </cell>
          <cell r="AJ1448">
            <v>8</v>
          </cell>
          <cell r="AK1448">
            <v>25</v>
          </cell>
          <cell r="AL1448">
            <v>0</v>
          </cell>
          <cell r="AM1448">
            <v>4</v>
          </cell>
          <cell r="AN1448">
            <v>0</v>
          </cell>
          <cell r="AO1448">
            <v>1</v>
          </cell>
          <cell r="AP1448">
            <v>0</v>
          </cell>
          <cell r="AQ1448">
            <v>0</v>
          </cell>
          <cell r="AR1448">
            <v>0</v>
          </cell>
          <cell r="AS1448">
            <v>0</v>
          </cell>
          <cell r="AT1448">
            <v>0</v>
          </cell>
          <cell r="AU1448">
            <v>26</v>
          </cell>
          <cell r="AV1448" t="e">
            <v>#REF!</v>
          </cell>
          <cell r="AW1448">
            <v>0</v>
          </cell>
          <cell r="BZ1448">
            <v>25</v>
          </cell>
          <cell r="CA1448">
            <v>1</v>
          </cell>
          <cell r="CE1448">
            <v>0</v>
          </cell>
          <cell r="CF1448">
            <v>26</v>
          </cell>
          <cell r="CG1448" t="b">
            <v>1</v>
          </cell>
          <cell r="CH1448">
            <v>25</v>
          </cell>
          <cell r="CI1448">
            <v>0</v>
          </cell>
          <cell r="CJ1448">
            <v>0</v>
          </cell>
          <cell r="CK1448" t="str">
            <v>HTQ HỒ CHÍ MINH</v>
          </cell>
          <cell r="CM1448">
            <v>25</v>
          </cell>
          <cell r="CN1448">
            <v>1</v>
          </cell>
          <cell r="CO1448">
            <v>0</v>
          </cell>
          <cell r="CP1448">
            <v>0</v>
          </cell>
        </row>
        <row r="1449">
          <cell r="F1449" t="str">
            <v>OT</v>
          </cell>
          <cell r="AT1449">
            <v>0</v>
          </cell>
          <cell r="AV1449" t="e">
            <v>#REF!</v>
          </cell>
          <cell r="AW1449">
            <v>0</v>
          </cell>
          <cell r="CK1449" t="e">
            <v>#N/A</v>
          </cell>
        </row>
        <row r="1450">
          <cell r="B1450" t="str">
            <v>EQQ100422</v>
          </cell>
          <cell r="C1450" t="str">
            <v>TRƯƠNG QUANG LỘC</v>
          </cell>
          <cell r="D1450" t="str">
            <v>Fulltime</v>
          </cell>
          <cell r="E1450" t="str">
            <v>NHÂN VIÊN PHỤC VỤ</v>
          </cell>
          <cell r="F1450" t="str">
            <v>Giờ LV</v>
          </cell>
          <cell r="G1450" t="str">
            <v>off</v>
          </cell>
          <cell r="H1450">
            <v>8</v>
          </cell>
          <cell r="I1450">
            <v>8</v>
          </cell>
          <cell r="J1450">
            <v>8</v>
          </cell>
          <cell r="K1450">
            <v>8</v>
          </cell>
          <cell r="L1450">
            <v>8</v>
          </cell>
          <cell r="M1450" t="str">
            <v>off</v>
          </cell>
          <cell r="N1450">
            <v>8</v>
          </cell>
          <cell r="O1450">
            <v>8</v>
          </cell>
          <cell r="P1450">
            <v>8</v>
          </cell>
          <cell r="Q1450">
            <v>8</v>
          </cell>
          <cell r="R1450">
            <v>8</v>
          </cell>
          <cell r="S1450">
            <v>8</v>
          </cell>
          <cell r="T1450" t="str">
            <v>off</v>
          </cell>
          <cell r="U1450">
            <v>8</v>
          </cell>
          <cell r="V1450">
            <v>4</v>
          </cell>
          <cell r="W1450">
            <v>8</v>
          </cell>
          <cell r="X1450">
            <v>8</v>
          </cell>
          <cell r="Y1450">
            <v>8</v>
          </cell>
          <cell r="Z1450">
            <v>8</v>
          </cell>
          <cell r="AA1450" t="str">
            <v>off</v>
          </cell>
          <cell r="AB1450">
            <v>8</v>
          </cell>
          <cell r="AC1450">
            <v>8</v>
          </cell>
          <cell r="AD1450" t="str">
            <v>pa</v>
          </cell>
          <cell r="AE1450">
            <v>8</v>
          </cell>
          <cell r="AF1450">
            <v>8</v>
          </cell>
          <cell r="AG1450">
            <v>8</v>
          </cell>
          <cell r="AH1450">
            <v>8</v>
          </cell>
          <cell r="AI1450">
            <v>8</v>
          </cell>
          <cell r="AJ1450" t="str">
            <v>pa</v>
          </cell>
          <cell r="AK1450">
            <v>23.5</v>
          </cell>
          <cell r="AL1450">
            <v>0</v>
          </cell>
          <cell r="AM1450">
            <v>4</v>
          </cell>
          <cell r="AN1450">
            <v>0</v>
          </cell>
          <cell r="AO1450">
            <v>2</v>
          </cell>
          <cell r="AP1450">
            <v>0</v>
          </cell>
          <cell r="AQ1450">
            <v>0</v>
          </cell>
          <cell r="AR1450">
            <v>0</v>
          </cell>
          <cell r="AS1450">
            <v>0</v>
          </cell>
          <cell r="AT1450">
            <v>0</v>
          </cell>
          <cell r="AU1450">
            <v>25.5</v>
          </cell>
          <cell r="AV1450" t="e">
            <v>#REF!</v>
          </cell>
          <cell r="AW1450">
            <v>0</v>
          </cell>
          <cell r="BZ1450">
            <v>23.5</v>
          </cell>
          <cell r="CA1450">
            <v>2</v>
          </cell>
          <cell r="CE1450">
            <v>0</v>
          </cell>
          <cell r="CF1450">
            <v>25.5</v>
          </cell>
          <cell r="CG1450" t="b">
            <v>1</v>
          </cell>
          <cell r="CH1450">
            <v>23.5</v>
          </cell>
          <cell r="CI1450">
            <v>0</v>
          </cell>
          <cell r="CJ1450">
            <v>0</v>
          </cell>
          <cell r="CK1450" t="str">
            <v>HTQ HỒ CHÍ MINH</v>
          </cell>
          <cell r="CM1450">
            <v>23.5</v>
          </cell>
          <cell r="CN1450">
            <v>2</v>
          </cell>
          <cell r="CO1450">
            <v>0</v>
          </cell>
          <cell r="CP1450">
            <v>0</v>
          </cell>
        </row>
        <row r="1451">
          <cell r="F1451" t="str">
            <v>OT</v>
          </cell>
          <cell r="AT1451">
            <v>0</v>
          </cell>
          <cell r="AV1451" t="e">
            <v>#REF!</v>
          </cell>
          <cell r="AW1451">
            <v>0</v>
          </cell>
          <cell r="CK1451" t="e">
            <v>#N/A</v>
          </cell>
        </row>
        <row r="1452">
          <cell r="B1452" t="str">
            <v>EQQ100854</v>
          </cell>
          <cell r="C1452" t="str">
            <v>NGUYỄN HUỲNH PHỤNG TIÊN</v>
          </cell>
          <cell r="D1452" t="str">
            <v>Fulltime</v>
          </cell>
          <cell r="E1452" t="str">
            <v>NHÂN VIÊN PHỤC VỤ</v>
          </cell>
          <cell r="F1452" t="str">
            <v>Giờ LV</v>
          </cell>
          <cell r="G1452">
            <v>8</v>
          </cell>
          <cell r="H1452" t="str">
            <v>pa</v>
          </cell>
          <cell r="I1452" t="str">
            <v>Po</v>
          </cell>
          <cell r="J1452">
            <v>8</v>
          </cell>
          <cell r="K1452">
            <v>8</v>
          </cell>
          <cell r="L1452" t="str">
            <v>off</v>
          </cell>
          <cell r="M1452">
            <v>8</v>
          </cell>
          <cell r="N1452">
            <v>8</v>
          </cell>
          <cell r="O1452">
            <v>8</v>
          </cell>
          <cell r="P1452">
            <v>8</v>
          </cell>
          <cell r="Q1452">
            <v>8</v>
          </cell>
          <cell r="R1452" t="str">
            <v>off</v>
          </cell>
          <cell r="S1452">
            <v>8</v>
          </cell>
          <cell r="T1452">
            <v>8</v>
          </cell>
          <cell r="U1452">
            <v>8</v>
          </cell>
          <cell r="V1452" t="str">
            <v>off</v>
          </cell>
          <cell r="W1452">
            <v>8</v>
          </cell>
          <cell r="X1452">
            <v>8</v>
          </cell>
          <cell r="Y1452">
            <v>8</v>
          </cell>
          <cell r="Z1452" t="str">
            <v>off</v>
          </cell>
          <cell r="AA1452">
            <v>8</v>
          </cell>
          <cell r="AB1452">
            <v>8</v>
          </cell>
          <cell r="AC1452">
            <v>8</v>
          </cell>
          <cell r="AD1452">
            <v>8</v>
          </cell>
          <cell r="AE1452" t="str">
            <v>Po</v>
          </cell>
          <cell r="AF1452">
            <v>8</v>
          </cell>
          <cell r="AG1452" t="str">
            <v>Po</v>
          </cell>
          <cell r="AH1452">
            <v>8</v>
          </cell>
          <cell r="AI1452">
            <v>8</v>
          </cell>
          <cell r="AJ1452">
            <v>8</v>
          </cell>
          <cell r="AK1452">
            <v>22</v>
          </cell>
          <cell r="AL1452">
            <v>0</v>
          </cell>
          <cell r="AM1452">
            <v>4</v>
          </cell>
          <cell r="AN1452">
            <v>0</v>
          </cell>
          <cell r="AO1452">
            <v>1</v>
          </cell>
          <cell r="AP1452">
            <v>0</v>
          </cell>
          <cell r="AQ1452">
            <v>0</v>
          </cell>
          <cell r="AR1452">
            <v>0</v>
          </cell>
          <cell r="AS1452">
            <v>3</v>
          </cell>
          <cell r="AT1452">
            <v>0</v>
          </cell>
          <cell r="AU1452">
            <v>23</v>
          </cell>
          <cell r="AV1452" t="e">
            <v>#REF!</v>
          </cell>
          <cell r="AW1452">
            <v>0</v>
          </cell>
          <cell r="BZ1452">
            <v>22</v>
          </cell>
          <cell r="CA1452">
            <v>1</v>
          </cell>
          <cell r="CE1452">
            <v>0</v>
          </cell>
          <cell r="CF1452">
            <v>23</v>
          </cell>
          <cell r="CG1452" t="b">
            <v>1</v>
          </cell>
          <cell r="CH1452">
            <v>22</v>
          </cell>
          <cell r="CI1452">
            <v>0</v>
          </cell>
          <cell r="CJ1452">
            <v>0</v>
          </cell>
          <cell r="CK1452" t="str">
            <v>HTQ HỒ CHÍ MINH</v>
          </cell>
          <cell r="CM1452">
            <v>22</v>
          </cell>
          <cell r="CN1452">
            <v>1</v>
          </cell>
          <cell r="CO1452">
            <v>0</v>
          </cell>
          <cell r="CP1452">
            <v>0</v>
          </cell>
        </row>
        <row r="1453">
          <cell r="F1453" t="str">
            <v>OT</v>
          </cell>
          <cell r="AT1453">
            <v>0</v>
          </cell>
          <cell r="AV1453" t="e">
            <v>#REF!</v>
          </cell>
          <cell r="AW1453">
            <v>0</v>
          </cell>
          <cell r="CK1453" t="e">
            <v>#N/A</v>
          </cell>
        </row>
        <row r="1454">
          <cell r="B1454" t="str">
            <v>EQQ100901</v>
          </cell>
          <cell r="C1454" t="str">
            <v>ĐÀO THỊ ÁNH NGUYỆT</v>
          </cell>
          <cell r="D1454" t="str">
            <v>Fulltime</v>
          </cell>
          <cell r="E1454" t="str">
            <v>NHÂN VIÊN PHỤC VỤ</v>
          </cell>
          <cell r="F1454" t="str">
            <v>Giờ LV</v>
          </cell>
          <cell r="G1454">
            <v>8</v>
          </cell>
          <cell r="H1454">
            <v>8</v>
          </cell>
          <cell r="I1454">
            <v>8</v>
          </cell>
          <cell r="J1454">
            <v>8</v>
          </cell>
          <cell r="K1454">
            <v>8</v>
          </cell>
          <cell r="L1454">
            <v>8</v>
          </cell>
          <cell r="M1454" t="str">
            <v>off</v>
          </cell>
          <cell r="N1454">
            <v>8</v>
          </cell>
          <cell r="O1454">
            <v>8</v>
          </cell>
          <cell r="P1454">
            <v>8</v>
          </cell>
          <cell r="Q1454">
            <v>8</v>
          </cell>
          <cell r="R1454">
            <v>8</v>
          </cell>
          <cell r="S1454">
            <v>8</v>
          </cell>
          <cell r="T1454">
            <v>8</v>
          </cell>
          <cell r="U1454">
            <v>8</v>
          </cell>
          <cell r="V1454">
            <v>8</v>
          </cell>
          <cell r="W1454">
            <v>8</v>
          </cell>
          <cell r="X1454">
            <v>8</v>
          </cell>
          <cell r="Y1454" t="str">
            <v>off</v>
          </cell>
          <cell r="Z1454">
            <v>8</v>
          </cell>
          <cell r="AA1454">
            <v>8</v>
          </cell>
          <cell r="AB1454">
            <v>8</v>
          </cell>
          <cell r="AC1454" t="str">
            <v>off</v>
          </cell>
          <cell r="AD1454">
            <v>8</v>
          </cell>
          <cell r="AE1454">
            <v>8</v>
          </cell>
          <cell r="AF1454">
            <v>8</v>
          </cell>
          <cell r="AG1454">
            <v>8</v>
          </cell>
          <cell r="AH1454">
            <v>8</v>
          </cell>
          <cell r="AI1454" t="str">
            <v>off</v>
          </cell>
          <cell r="AJ1454">
            <v>8</v>
          </cell>
          <cell r="AK1454">
            <v>26</v>
          </cell>
          <cell r="AL1454">
            <v>0</v>
          </cell>
          <cell r="AM1454">
            <v>4</v>
          </cell>
          <cell r="AN1454">
            <v>0</v>
          </cell>
          <cell r="AO1454">
            <v>0</v>
          </cell>
          <cell r="AP1454">
            <v>0</v>
          </cell>
          <cell r="AQ1454">
            <v>0</v>
          </cell>
          <cell r="AR1454">
            <v>0</v>
          </cell>
          <cell r="AS1454">
            <v>0</v>
          </cell>
          <cell r="AT1454">
            <v>0</v>
          </cell>
          <cell r="AU1454">
            <v>26</v>
          </cell>
          <cell r="AV1454" t="e">
            <v>#REF!</v>
          </cell>
          <cell r="AW1454">
            <v>0</v>
          </cell>
          <cell r="BZ1454">
            <v>26</v>
          </cell>
          <cell r="CA1454">
            <v>0</v>
          </cell>
          <cell r="CE1454">
            <v>0</v>
          </cell>
          <cell r="CF1454">
            <v>26</v>
          </cell>
          <cell r="CG1454" t="b">
            <v>1</v>
          </cell>
          <cell r="CH1454">
            <v>26</v>
          </cell>
          <cell r="CI1454">
            <v>0</v>
          </cell>
          <cell r="CJ1454">
            <v>0</v>
          </cell>
          <cell r="CK1454" t="str">
            <v>HTQ HỒ CHÍ MINH</v>
          </cell>
          <cell r="CM1454">
            <v>26</v>
          </cell>
          <cell r="CN1454">
            <v>0</v>
          </cell>
          <cell r="CO1454">
            <v>0</v>
          </cell>
          <cell r="CP1454">
            <v>0</v>
          </cell>
        </row>
        <row r="1455">
          <cell r="F1455" t="str">
            <v>OT</v>
          </cell>
          <cell r="AT1455">
            <v>0</v>
          </cell>
          <cell r="AV1455" t="e">
            <v>#REF!</v>
          </cell>
          <cell r="AW1455">
            <v>0</v>
          </cell>
          <cell r="CK1455" t="e">
            <v>#N/A</v>
          </cell>
        </row>
        <row r="1456">
          <cell r="B1456" t="str">
            <v>EQQ101993</v>
          </cell>
          <cell r="C1456" t="str">
            <v>NGUYỄN THỊ HỒNG NHUNG</v>
          </cell>
          <cell r="D1456" t="str">
            <v>Fulltime</v>
          </cell>
          <cell r="E1456" t="str">
            <v>NHÂN VIÊN PHỤC VỤ</v>
          </cell>
          <cell r="F1456" t="str">
            <v>Giờ LV</v>
          </cell>
          <cell r="G1456" t="str">
            <v>off</v>
          </cell>
          <cell r="H1456">
            <v>8</v>
          </cell>
          <cell r="I1456">
            <v>8</v>
          </cell>
          <cell r="J1456">
            <v>8</v>
          </cell>
          <cell r="K1456">
            <v>8</v>
          </cell>
          <cell r="L1456">
            <v>6</v>
          </cell>
          <cell r="M1456">
            <v>8</v>
          </cell>
          <cell r="N1456">
            <v>8</v>
          </cell>
          <cell r="O1456">
            <v>8</v>
          </cell>
          <cell r="P1456">
            <v>4</v>
          </cell>
          <cell r="Q1456" t="str">
            <v>off</v>
          </cell>
          <cell r="R1456">
            <v>8</v>
          </cell>
          <cell r="S1456" t="str">
            <v>ĐÃ THÔI VIỆC</v>
          </cell>
          <cell r="AK1456">
            <v>9.25</v>
          </cell>
          <cell r="AL1456">
            <v>0</v>
          </cell>
          <cell r="AM1456">
            <v>2</v>
          </cell>
          <cell r="AN1456">
            <v>0</v>
          </cell>
          <cell r="AO1456">
            <v>0</v>
          </cell>
          <cell r="AP1456">
            <v>0</v>
          </cell>
          <cell r="AQ1456">
            <v>0</v>
          </cell>
          <cell r="AR1456">
            <v>0</v>
          </cell>
          <cell r="AS1456">
            <v>0</v>
          </cell>
          <cell r="AT1456">
            <v>0</v>
          </cell>
          <cell r="AU1456">
            <v>9.25</v>
          </cell>
          <cell r="AV1456" t="e">
            <v>#REF!</v>
          </cell>
          <cell r="AW1456">
            <v>0</v>
          </cell>
          <cell r="BZ1456">
            <v>9.25</v>
          </cell>
          <cell r="CA1456">
            <v>0</v>
          </cell>
          <cell r="CE1456">
            <v>0</v>
          </cell>
          <cell r="CF1456">
            <v>9.25</v>
          </cell>
          <cell r="CG1456" t="b">
            <v>1</v>
          </cell>
          <cell r="CH1456">
            <v>9.25</v>
          </cell>
          <cell r="CI1456">
            <v>0</v>
          </cell>
          <cell r="CJ1456">
            <v>0</v>
          </cell>
          <cell r="CK1456" t="str">
            <v>HTQ HỒ CHÍ MINH</v>
          </cell>
          <cell r="CM1456">
            <v>9.25</v>
          </cell>
          <cell r="CN1456">
            <v>0</v>
          </cell>
          <cell r="CO1456">
            <v>0</v>
          </cell>
          <cell r="CP1456">
            <v>0</v>
          </cell>
        </row>
        <row r="1457">
          <cell r="F1457" t="str">
            <v>OT</v>
          </cell>
          <cell r="AT1457">
            <v>0</v>
          </cell>
          <cell r="AV1457" t="e">
            <v>#REF!</v>
          </cell>
          <cell r="AW1457">
            <v>0</v>
          </cell>
          <cell r="CK1457" t="e">
            <v>#N/A</v>
          </cell>
        </row>
        <row r="1458">
          <cell r="B1458" t="str">
            <v>EQQ102043</v>
          </cell>
          <cell r="C1458" t="str">
            <v>VŨ THỊ LÂM OANH</v>
          </cell>
          <cell r="D1458" t="str">
            <v>Fulltime</v>
          </cell>
          <cell r="E1458" t="str">
            <v>NHÂN VIÊN PHỤC VỤ</v>
          </cell>
          <cell r="F1458" t="str">
            <v>Giờ LV</v>
          </cell>
          <cell r="G1458" t="str">
            <v>off</v>
          </cell>
          <cell r="H1458">
            <v>5</v>
          </cell>
          <cell r="I1458">
            <v>6</v>
          </cell>
          <cell r="J1458">
            <v>8</v>
          </cell>
          <cell r="K1458" t="str">
            <v>off</v>
          </cell>
          <cell r="L1458">
            <v>8</v>
          </cell>
          <cell r="M1458">
            <v>8</v>
          </cell>
          <cell r="N1458">
            <v>8</v>
          </cell>
          <cell r="O1458">
            <v>8</v>
          </cell>
          <cell r="P1458">
            <v>8</v>
          </cell>
          <cell r="Q1458">
            <v>8</v>
          </cell>
          <cell r="R1458">
            <v>6</v>
          </cell>
          <cell r="S1458">
            <v>6</v>
          </cell>
          <cell r="T1458">
            <v>6</v>
          </cell>
          <cell r="U1458" t="str">
            <v>off</v>
          </cell>
          <cell r="V1458">
            <v>6</v>
          </cell>
          <cell r="W1458">
            <v>6</v>
          </cell>
          <cell r="X1458">
            <v>6</v>
          </cell>
          <cell r="Y1458">
            <v>8</v>
          </cell>
          <cell r="Z1458">
            <v>6</v>
          </cell>
          <cell r="AA1458">
            <v>6</v>
          </cell>
          <cell r="AB1458" t="str">
            <v>off</v>
          </cell>
          <cell r="AC1458">
            <v>6</v>
          </cell>
          <cell r="AD1458">
            <v>6</v>
          </cell>
          <cell r="AE1458">
            <v>8</v>
          </cell>
          <cell r="AF1458">
            <v>8</v>
          </cell>
          <cell r="AG1458">
            <v>6</v>
          </cell>
          <cell r="AH1458">
            <v>6</v>
          </cell>
          <cell r="AI1458">
            <v>6</v>
          </cell>
          <cell r="AJ1458">
            <v>6</v>
          </cell>
          <cell r="AK1458">
            <v>21.875</v>
          </cell>
          <cell r="AL1458">
            <v>0.5</v>
          </cell>
          <cell r="AM1458">
            <v>4</v>
          </cell>
          <cell r="AN1458">
            <v>0</v>
          </cell>
          <cell r="AO1458">
            <v>0</v>
          </cell>
          <cell r="AP1458">
            <v>0</v>
          </cell>
          <cell r="AQ1458">
            <v>0</v>
          </cell>
          <cell r="AR1458">
            <v>0</v>
          </cell>
          <cell r="AS1458">
            <v>0</v>
          </cell>
          <cell r="AT1458">
            <v>0</v>
          </cell>
          <cell r="AU1458">
            <v>22.375</v>
          </cell>
          <cell r="AV1458" t="e">
            <v>#REF!</v>
          </cell>
          <cell r="AW1458">
            <v>0</v>
          </cell>
          <cell r="BZ1458">
            <v>21.875</v>
          </cell>
          <cell r="CA1458">
            <v>0</v>
          </cell>
          <cell r="CE1458">
            <v>0</v>
          </cell>
          <cell r="CF1458">
            <v>22.375</v>
          </cell>
          <cell r="CG1458" t="b">
            <v>1</v>
          </cell>
          <cell r="CH1458">
            <v>21.875</v>
          </cell>
          <cell r="CI1458">
            <v>0</v>
          </cell>
          <cell r="CJ1458">
            <v>4</v>
          </cell>
          <cell r="CK1458" t="str">
            <v>HTQ HỒ CHÍ MINH</v>
          </cell>
          <cell r="CM1458">
            <v>21.875</v>
          </cell>
          <cell r="CN1458">
            <v>0</v>
          </cell>
          <cell r="CO1458">
            <v>0</v>
          </cell>
          <cell r="CP1458">
            <v>0</v>
          </cell>
        </row>
        <row r="1459">
          <cell r="F1459" t="str">
            <v>OT</v>
          </cell>
          <cell r="O1459">
            <v>4</v>
          </cell>
          <cell r="AT1459">
            <v>0</v>
          </cell>
          <cell r="AV1459" t="e">
            <v>#REF!</v>
          </cell>
          <cell r="AW1459">
            <v>0</v>
          </cell>
          <cell r="CK1459" t="e">
            <v>#N/A</v>
          </cell>
        </row>
        <row r="1460">
          <cell r="B1460" t="str">
            <v>EQQ102378</v>
          </cell>
          <cell r="C1460" t="str">
            <v>NGUYỄN THÀNH ĐẠT</v>
          </cell>
          <cell r="D1460" t="str">
            <v>Partime</v>
          </cell>
          <cell r="E1460" t="str">
            <v>NHÂN VIÊN PHỤC VỤ</v>
          </cell>
          <cell r="F1460" t="str">
            <v>Giờ LV</v>
          </cell>
          <cell r="G1460">
            <v>8</v>
          </cell>
          <cell r="H1460" t="str">
            <v>off</v>
          </cell>
          <cell r="I1460">
            <v>8</v>
          </cell>
          <cell r="J1460">
            <v>8</v>
          </cell>
          <cell r="K1460">
            <v>8</v>
          </cell>
          <cell r="L1460">
            <v>8</v>
          </cell>
          <cell r="M1460">
            <v>8</v>
          </cell>
          <cell r="N1460">
            <v>8</v>
          </cell>
          <cell r="O1460">
            <v>8</v>
          </cell>
          <cell r="P1460">
            <v>4.5</v>
          </cell>
          <cell r="Q1460" t="str">
            <v>off</v>
          </cell>
          <cell r="R1460" t="str">
            <v>off</v>
          </cell>
          <cell r="S1460">
            <v>8</v>
          </cell>
          <cell r="T1460">
            <v>8</v>
          </cell>
          <cell r="U1460">
            <v>8</v>
          </cell>
          <cell r="V1460">
            <v>8</v>
          </cell>
          <cell r="W1460">
            <v>8</v>
          </cell>
          <cell r="X1460" t="str">
            <v>off</v>
          </cell>
          <cell r="Y1460" t="str">
            <v>off</v>
          </cell>
          <cell r="Z1460">
            <v>8</v>
          </cell>
          <cell r="AA1460">
            <v>8</v>
          </cell>
          <cell r="AB1460">
            <v>8</v>
          </cell>
          <cell r="AC1460">
            <v>8</v>
          </cell>
          <cell r="AD1460">
            <v>8</v>
          </cell>
          <cell r="AE1460">
            <v>8</v>
          </cell>
          <cell r="AF1460" t="str">
            <v>off</v>
          </cell>
          <cell r="AG1460">
            <v>8</v>
          </cell>
          <cell r="AH1460" t="str">
            <v>off</v>
          </cell>
          <cell r="AI1460">
            <v>8</v>
          </cell>
          <cell r="AJ1460">
            <v>8</v>
          </cell>
          <cell r="AK1460">
            <v>22.5625</v>
          </cell>
          <cell r="AL1460">
            <v>0</v>
          </cell>
          <cell r="AM1460">
            <v>7</v>
          </cell>
          <cell r="AN1460">
            <v>0</v>
          </cell>
          <cell r="AO1460">
            <v>0</v>
          </cell>
          <cell r="AP1460">
            <v>0</v>
          </cell>
          <cell r="AQ1460">
            <v>0</v>
          </cell>
          <cell r="AR1460">
            <v>0</v>
          </cell>
          <cell r="AS1460">
            <v>0</v>
          </cell>
          <cell r="AT1460">
            <v>0</v>
          </cell>
          <cell r="AU1460">
            <v>22.5625</v>
          </cell>
          <cell r="AV1460" t="e">
            <v>#REF!</v>
          </cell>
          <cell r="AW1460">
            <v>0</v>
          </cell>
          <cell r="BZ1460">
            <v>0</v>
          </cell>
          <cell r="CA1460">
            <v>0</v>
          </cell>
          <cell r="CE1460">
            <v>0</v>
          </cell>
          <cell r="CF1460">
            <v>22.5625</v>
          </cell>
          <cell r="CG1460" t="b">
            <v>1</v>
          </cell>
          <cell r="CH1460">
            <v>0</v>
          </cell>
          <cell r="CI1460">
            <v>180.5</v>
          </cell>
          <cell r="CJ1460">
            <v>0</v>
          </cell>
          <cell r="CK1460" t="str">
            <v>HTQ HỒ CHÍ MINH</v>
          </cell>
          <cell r="CM1460">
            <v>0</v>
          </cell>
          <cell r="CN1460">
            <v>0</v>
          </cell>
          <cell r="CO1460">
            <v>180.5</v>
          </cell>
          <cell r="CP1460">
            <v>0</v>
          </cell>
        </row>
        <row r="1461">
          <cell r="F1461" t="str">
            <v>OT</v>
          </cell>
          <cell r="AT1461">
            <v>0</v>
          </cell>
          <cell r="AV1461" t="e">
            <v>#REF!</v>
          </cell>
          <cell r="AW1461">
            <v>0</v>
          </cell>
          <cell r="CK1461" t="e">
            <v>#N/A</v>
          </cell>
        </row>
        <row r="1462">
          <cell r="B1462" t="str">
            <v>EQQ102644</v>
          </cell>
          <cell r="C1462" t="str">
            <v>NGUYỄN ĐỨC HIỆP</v>
          </cell>
          <cell r="D1462" t="str">
            <v>Partime</v>
          </cell>
          <cell r="E1462" t="str">
            <v>NHÂN VIÊN PHỤC VỤ</v>
          </cell>
          <cell r="F1462" t="str">
            <v>Giờ LV</v>
          </cell>
          <cell r="G1462">
            <v>8</v>
          </cell>
          <cell r="H1462" t="str">
            <v>off</v>
          </cell>
          <cell r="I1462" t="str">
            <v>off</v>
          </cell>
          <cell r="J1462" t="str">
            <v>off</v>
          </cell>
          <cell r="K1462">
            <v>8</v>
          </cell>
          <cell r="L1462" t="str">
            <v>TỰ Ý BỎ VIỆC</v>
          </cell>
          <cell r="AK1462">
            <v>2</v>
          </cell>
          <cell r="AL1462">
            <v>0</v>
          </cell>
          <cell r="AM1462">
            <v>3</v>
          </cell>
          <cell r="AN1462">
            <v>0</v>
          </cell>
          <cell r="AO1462">
            <v>0</v>
          </cell>
          <cell r="AP1462">
            <v>0</v>
          </cell>
          <cell r="AQ1462">
            <v>0</v>
          </cell>
          <cell r="AR1462">
            <v>0</v>
          </cell>
          <cell r="AS1462">
            <v>0</v>
          </cell>
          <cell r="AT1462">
            <v>0</v>
          </cell>
          <cell r="AU1462">
            <v>2</v>
          </cell>
          <cell r="AV1462" t="e">
            <v>#REF!</v>
          </cell>
          <cell r="AW1462">
            <v>0</v>
          </cell>
          <cell r="BZ1462">
            <v>0</v>
          </cell>
          <cell r="CA1462">
            <v>0</v>
          </cell>
          <cell r="CE1462">
            <v>0</v>
          </cell>
          <cell r="CF1462">
            <v>2</v>
          </cell>
          <cell r="CG1462" t="b">
            <v>1</v>
          </cell>
          <cell r="CH1462">
            <v>0</v>
          </cell>
          <cell r="CI1462">
            <v>16</v>
          </cell>
          <cell r="CJ1462">
            <v>0</v>
          </cell>
          <cell r="CK1462" t="str">
            <v>HTQ HỒ CHÍ MINH</v>
          </cell>
          <cell r="CM1462">
            <v>0</v>
          </cell>
          <cell r="CN1462">
            <v>0</v>
          </cell>
          <cell r="CO1462">
            <v>16</v>
          </cell>
          <cell r="CP1462">
            <v>0</v>
          </cell>
        </row>
        <row r="1463">
          <cell r="F1463" t="str">
            <v>OT</v>
          </cell>
          <cell r="AT1463">
            <v>0</v>
          </cell>
          <cell r="AV1463" t="e">
            <v>#REF!</v>
          </cell>
          <cell r="AW1463">
            <v>0</v>
          </cell>
          <cell r="CK1463" t="e">
            <v>#N/A</v>
          </cell>
        </row>
        <row r="1464">
          <cell r="B1464" t="str">
            <v>EQQ102719</v>
          </cell>
          <cell r="C1464" t="str">
            <v>VÕ THỊ HƯƠNG DUNG</v>
          </cell>
          <cell r="D1464" t="str">
            <v>Partime</v>
          </cell>
          <cell r="E1464" t="str">
            <v>NHÂN VIÊN PHA CHẾ</v>
          </cell>
          <cell r="F1464" t="str">
            <v>Giờ LV</v>
          </cell>
          <cell r="G1464" t="str">
            <v>off</v>
          </cell>
          <cell r="H1464">
            <v>8</v>
          </cell>
          <cell r="I1464">
            <v>4</v>
          </cell>
          <cell r="J1464" t="str">
            <v>off</v>
          </cell>
          <cell r="K1464" t="str">
            <v>off</v>
          </cell>
          <cell r="L1464" t="str">
            <v>off</v>
          </cell>
          <cell r="M1464" t="str">
            <v>off</v>
          </cell>
          <cell r="N1464">
            <v>8</v>
          </cell>
          <cell r="O1464">
            <v>8</v>
          </cell>
          <cell r="P1464">
            <v>8</v>
          </cell>
          <cell r="Q1464">
            <v>8</v>
          </cell>
          <cell r="R1464">
            <v>8</v>
          </cell>
          <cell r="S1464" t="str">
            <v>ĐÃ THÔI VIỆC</v>
          </cell>
          <cell r="AK1464">
            <v>6.5</v>
          </cell>
          <cell r="AL1464">
            <v>0</v>
          </cell>
          <cell r="AM1464">
            <v>5</v>
          </cell>
          <cell r="AN1464">
            <v>0</v>
          </cell>
          <cell r="AO1464">
            <v>0</v>
          </cell>
          <cell r="AP1464">
            <v>0</v>
          </cell>
          <cell r="AQ1464">
            <v>0</v>
          </cell>
          <cell r="AR1464">
            <v>0</v>
          </cell>
          <cell r="AS1464">
            <v>0</v>
          </cell>
          <cell r="AT1464">
            <v>0</v>
          </cell>
          <cell r="AU1464">
            <v>6.5</v>
          </cell>
          <cell r="AV1464" t="e">
            <v>#REF!</v>
          </cell>
          <cell r="AW1464">
            <v>0</v>
          </cell>
          <cell r="BZ1464">
            <v>0</v>
          </cell>
          <cell r="CA1464">
            <v>0</v>
          </cell>
          <cell r="CE1464">
            <v>0</v>
          </cell>
          <cell r="CF1464">
            <v>6.5</v>
          </cell>
          <cell r="CG1464" t="b">
            <v>1</v>
          </cell>
          <cell r="CH1464">
            <v>0</v>
          </cell>
          <cell r="CI1464">
            <v>52</v>
          </cell>
          <cell r="CJ1464">
            <v>0</v>
          </cell>
          <cell r="CK1464" t="str">
            <v>HTQ HỒ CHÍ MINH</v>
          </cell>
          <cell r="CM1464">
            <v>0</v>
          </cell>
          <cell r="CN1464">
            <v>0</v>
          </cell>
          <cell r="CO1464">
            <v>52</v>
          </cell>
          <cell r="CP1464">
            <v>0</v>
          </cell>
        </row>
        <row r="1465">
          <cell r="F1465" t="str">
            <v>OT</v>
          </cell>
          <cell r="AT1465">
            <v>0</v>
          </cell>
          <cell r="AV1465" t="e">
            <v>#REF!</v>
          </cell>
          <cell r="AW1465">
            <v>0</v>
          </cell>
          <cell r="CK1465" t="e">
            <v>#N/A</v>
          </cell>
        </row>
        <row r="1466">
          <cell r="B1466" t="str">
            <v>EQQ102834</v>
          </cell>
          <cell r="C1466" t="str">
            <v>NGUYỄN THỊ NGỌC THÙY</v>
          </cell>
          <cell r="D1466" t="str">
            <v>Fulltime</v>
          </cell>
          <cell r="E1466" t="str">
            <v>NHÂN VIÊN BẾP</v>
          </cell>
          <cell r="F1466" t="str">
            <v>Giờ LV</v>
          </cell>
          <cell r="G1466">
            <v>8</v>
          </cell>
          <cell r="H1466" t="str">
            <v>off</v>
          </cell>
          <cell r="I1466">
            <v>8</v>
          </cell>
          <cell r="J1466">
            <v>8</v>
          </cell>
          <cell r="K1466">
            <v>8</v>
          </cell>
          <cell r="L1466">
            <v>8</v>
          </cell>
          <cell r="M1466">
            <v>8</v>
          </cell>
          <cell r="N1466">
            <v>8</v>
          </cell>
          <cell r="O1466">
            <v>8</v>
          </cell>
          <cell r="P1466">
            <v>8</v>
          </cell>
          <cell r="Q1466" t="str">
            <v>off</v>
          </cell>
          <cell r="R1466" t="str">
            <v>off</v>
          </cell>
          <cell r="S1466">
            <v>8</v>
          </cell>
          <cell r="T1466">
            <v>8</v>
          </cell>
          <cell r="U1466">
            <v>8</v>
          </cell>
          <cell r="V1466">
            <v>8</v>
          </cell>
          <cell r="W1466">
            <v>8</v>
          </cell>
          <cell r="X1466">
            <v>8</v>
          </cell>
          <cell r="Y1466">
            <v>8</v>
          </cell>
          <cell r="Z1466">
            <v>8</v>
          </cell>
          <cell r="AA1466">
            <v>8</v>
          </cell>
          <cell r="AB1466">
            <v>8</v>
          </cell>
          <cell r="AC1466">
            <v>8</v>
          </cell>
          <cell r="AD1466">
            <v>8</v>
          </cell>
          <cell r="AE1466">
            <v>8</v>
          </cell>
          <cell r="AF1466">
            <v>8</v>
          </cell>
          <cell r="AG1466" t="str">
            <v>off</v>
          </cell>
          <cell r="AH1466">
            <v>8</v>
          </cell>
          <cell r="AI1466">
            <v>8</v>
          </cell>
          <cell r="AJ1466">
            <v>8</v>
          </cell>
          <cell r="AK1466">
            <v>26</v>
          </cell>
          <cell r="AL1466">
            <v>0</v>
          </cell>
          <cell r="AM1466">
            <v>4</v>
          </cell>
          <cell r="AN1466">
            <v>0</v>
          </cell>
          <cell r="AO1466">
            <v>0</v>
          </cell>
          <cell r="AP1466">
            <v>0</v>
          </cell>
          <cell r="AQ1466">
            <v>0</v>
          </cell>
          <cell r="AR1466">
            <v>0</v>
          </cell>
          <cell r="AS1466">
            <v>0</v>
          </cell>
          <cell r="AT1466">
            <v>0</v>
          </cell>
          <cell r="AU1466">
            <v>26</v>
          </cell>
          <cell r="AV1466" t="e">
            <v>#REF!</v>
          </cell>
          <cell r="AW1466">
            <v>0</v>
          </cell>
          <cell r="BZ1466">
            <v>26</v>
          </cell>
          <cell r="CA1466">
            <v>0</v>
          </cell>
          <cell r="CE1466">
            <v>0</v>
          </cell>
          <cell r="CF1466">
            <v>26</v>
          </cell>
          <cell r="CG1466" t="b">
            <v>1</v>
          </cell>
          <cell r="CH1466">
            <v>26</v>
          </cell>
          <cell r="CI1466">
            <v>0</v>
          </cell>
          <cell r="CJ1466">
            <v>0</v>
          </cell>
          <cell r="CK1466" t="str">
            <v>HTQ HỒ CHÍ MINH</v>
          </cell>
          <cell r="CM1466">
            <v>26</v>
          </cell>
          <cell r="CN1466">
            <v>0</v>
          </cell>
          <cell r="CO1466">
            <v>0</v>
          </cell>
          <cell r="CP1466">
            <v>0</v>
          </cell>
        </row>
        <row r="1467">
          <cell r="F1467" t="str">
            <v>OT</v>
          </cell>
          <cell r="AT1467">
            <v>0</v>
          </cell>
          <cell r="AV1467" t="e">
            <v>#REF!</v>
          </cell>
          <cell r="AW1467">
            <v>0</v>
          </cell>
          <cell r="CK1467" t="e">
            <v>#N/A</v>
          </cell>
        </row>
        <row r="1468">
          <cell r="B1468" t="str">
            <v>EQQ102907</v>
          </cell>
          <cell r="C1468" t="str">
            <v>HOÀNG THIÊN HƯƠNG</v>
          </cell>
          <cell r="D1468" t="str">
            <v>Partime</v>
          </cell>
          <cell r="E1468" t="str">
            <v>NHÂN VIÊN PHỤC VỤ</v>
          </cell>
          <cell r="F1468" t="str">
            <v>Giờ LV</v>
          </cell>
          <cell r="G1468" t="str">
            <v>CHƯA VÀO LÀM</v>
          </cell>
          <cell r="O1468">
            <v>6</v>
          </cell>
          <cell r="P1468">
            <v>8</v>
          </cell>
          <cell r="Q1468">
            <v>8</v>
          </cell>
          <cell r="R1468">
            <v>8</v>
          </cell>
          <cell r="S1468">
            <v>8</v>
          </cell>
          <cell r="T1468">
            <v>8</v>
          </cell>
          <cell r="U1468">
            <v>8</v>
          </cell>
          <cell r="V1468">
            <v>8</v>
          </cell>
          <cell r="W1468" t="str">
            <v>off</v>
          </cell>
          <cell r="X1468">
            <v>8</v>
          </cell>
          <cell r="Y1468">
            <v>8</v>
          </cell>
          <cell r="Z1468">
            <v>8</v>
          </cell>
          <cell r="AA1468">
            <v>8</v>
          </cell>
          <cell r="AB1468">
            <v>8</v>
          </cell>
          <cell r="AC1468">
            <v>8</v>
          </cell>
          <cell r="AD1468">
            <v>8</v>
          </cell>
          <cell r="AE1468">
            <v>8</v>
          </cell>
          <cell r="AF1468" t="str">
            <v>off</v>
          </cell>
          <cell r="AG1468">
            <v>8</v>
          </cell>
          <cell r="AH1468" t="str">
            <v>off</v>
          </cell>
          <cell r="AI1468">
            <v>8</v>
          </cell>
          <cell r="AJ1468">
            <v>8</v>
          </cell>
          <cell r="AK1468">
            <v>18.75</v>
          </cell>
          <cell r="AL1468">
            <v>0</v>
          </cell>
          <cell r="AM1468">
            <v>3</v>
          </cell>
          <cell r="AN1468">
            <v>0</v>
          </cell>
          <cell r="AO1468">
            <v>0</v>
          </cell>
          <cell r="AP1468">
            <v>0</v>
          </cell>
          <cell r="AQ1468">
            <v>0</v>
          </cell>
          <cell r="AR1468">
            <v>0</v>
          </cell>
          <cell r="AS1468">
            <v>0</v>
          </cell>
          <cell r="AT1468">
            <v>0</v>
          </cell>
          <cell r="AU1468">
            <v>18.75</v>
          </cell>
          <cell r="AV1468" t="e">
            <v>#REF!</v>
          </cell>
          <cell r="AW1468">
            <v>0</v>
          </cell>
          <cell r="BZ1468">
            <v>0</v>
          </cell>
          <cell r="CA1468">
            <v>0</v>
          </cell>
          <cell r="CE1468">
            <v>0</v>
          </cell>
          <cell r="CF1468">
            <v>18.75</v>
          </cell>
          <cell r="CG1468" t="b">
            <v>1</v>
          </cell>
          <cell r="CH1468">
            <v>0</v>
          </cell>
          <cell r="CI1468">
            <v>150</v>
          </cell>
          <cell r="CJ1468">
            <v>0</v>
          </cell>
          <cell r="CK1468" t="str">
            <v>HTQ HỒ CHÍ MINH</v>
          </cell>
          <cell r="CM1468">
            <v>0</v>
          </cell>
          <cell r="CN1468">
            <v>0</v>
          </cell>
          <cell r="CO1468">
            <v>150</v>
          </cell>
          <cell r="CP1468">
            <v>0</v>
          </cell>
        </row>
        <row r="1469">
          <cell r="F1469" t="str">
            <v>OT</v>
          </cell>
          <cell r="AT1469">
            <v>0</v>
          </cell>
          <cell r="AV1469" t="e">
            <v>#REF!</v>
          </cell>
          <cell r="AW1469">
            <v>0</v>
          </cell>
          <cell r="CK1469" t="e">
            <v>#N/A</v>
          </cell>
        </row>
        <row r="1470">
          <cell r="B1470" t="str">
            <v>EQQ102908</v>
          </cell>
          <cell r="C1470" t="str">
            <v>NGUYỄN LÊ ÁI HÒA</v>
          </cell>
          <cell r="D1470" t="str">
            <v>Partime</v>
          </cell>
          <cell r="E1470" t="str">
            <v>NHÂN VIÊN PHỤC VỤ</v>
          </cell>
          <cell r="F1470" t="str">
            <v>Giờ LV</v>
          </cell>
          <cell r="G1470" t="str">
            <v>CHƯA VÀO LÀM</v>
          </cell>
          <cell r="O1470">
            <v>8</v>
          </cell>
          <cell r="P1470">
            <v>8</v>
          </cell>
          <cell r="Q1470">
            <v>8</v>
          </cell>
          <cell r="R1470">
            <v>8</v>
          </cell>
          <cell r="S1470">
            <v>8</v>
          </cell>
          <cell r="T1470" t="str">
            <v>off</v>
          </cell>
          <cell r="U1470">
            <v>8</v>
          </cell>
          <cell r="V1470">
            <v>8</v>
          </cell>
          <cell r="W1470">
            <v>8</v>
          </cell>
          <cell r="X1470">
            <v>8</v>
          </cell>
          <cell r="Y1470">
            <v>8</v>
          </cell>
          <cell r="Z1470">
            <v>8</v>
          </cell>
          <cell r="AA1470">
            <v>8</v>
          </cell>
          <cell r="AB1470">
            <v>8</v>
          </cell>
          <cell r="AC1470">
            <v>8</v>
          </cell>
          <cell r="AD1470" t="str">
            <v>off</v>
          </cell>
          <cell r="AE1470">
            <v>8</v>
          </cell>
          <cell r="AF1470">
            <v>8</v>
          </cell>
          <cell r="AG1470">
            <v>8</v>
          </cell>
          <cell r="AH1470">
            <v>8</v>
          </cell>
          <cell r="AI1470">
            <v>8</v>
          </cell>
          <cell r="AJ1470">
            <v>8</v>
          </cell>
          <cell r="AK1470">
            <v>20</v>
          </cell>
          <cell r="AL1470">
            <v>0</v>
          </cell>
          <cell r="AM1470">
            <v>2</v>
          </cell>
          <cell r="AN1470">
            <v>0</v>
          </cell>
          <cell r="AO1470">
            <v>0</v>
          </cell>
          <cell r="AP1470">
            <v>0</v>
          </cell>
          <cell r="AQ1470">
            <v>0</v>
          </cell>
          <cell r="AR1470">
            <v>0</v>
          </cell>
          <cell r="AS1470">
            <v>0</v>
          </cell>
          <cell r="AT1470">
            <v>0</v>
          </cell>
          <cell r="AU1470">
            <v>20</v>
          </cell>
          <cell r="AV1470" t="e">
            <v>#REF!</v>
          </cell>
          <cell r="AW1470">
            <v>0</v>
          </cell>
          <cell r="BZ1470">
            <v>0</v>
          </cell>
          <cell r="CA1470">
            <v>0</v>
          </cell>
          <cell r="CE1470">
            <v>0</v>
          </cell>
          <cell r="CF1470">
            <v>20</v>
          </cell>
          <cell r="CG1470" t="b">
            <v>1</v>
          </cell>
          <cell r="CH1470">
            <v>0</v>
          </cell>
          <cell r="CI1470">
            <v>160</v>
          </cell>
          <cell r="CJ1470">
            <v>0</v>
          </cell>
          <cell r="CK1470" t="str">
            <v>HTQ HỒ CHÍ MINH</v>
          </cell>
          <cell r="CM1470">
            <v>0</v>
          </cell>
          <cell r="CN1470">
            <v>0</v>
          </cell>
          <cell r="CO1470">
            <v>160</v>
          </cell>
          <cell r="CP1470">
            <v>0</v>
          </cell>
        </row>
        <row r="1471">
          <cell r="F1471" t="str">
            <v>OT</v>
          </cell>
          <cell r="AT1471">
            <v>0</v>
          </cell>
          <cell r="AV1471" t="e">
            <v>#REF!</v>
          </cell>
          <cell r="AW1471">
            <v>0</v>
          </cell>
          <cell r="CK1471" t="e">
            <v>#N/A</v>
          </cell>
        </row>
        <row r="1472">
          <cell r="B1472" t="str">
            <v>EQQ102946</v>
          </cell>
          <cell r="C1472" t="str">
            <v>NGUYỄN NGỌC TRƯỜNG</v>
          </cell>
          <cell r="D1472" t="str">
            <v>Partime</v>
          </cell>
          <cell r="E1472" t="str">
            <v>NHÂN VIÊN PHỤC VỤ</v>
          </cell>
          <cell r="F1472" t="str">
            <v>Giờ LV</v>
          </cell>
          <cell r="G1472" t="str">
            <v>CHƯA VÀO LÀM</v>
          </cell>
          <cell r="W1472">
            <v>7</v>
          </cell>
          <cell r="X1472" t="str">
            <v>off</v>
          </cell>
          <cell r="Y1472">
            <v>8</v>
          </cell>
          <cell r="Z1472">
            <v>8</v>
          </cell>
          <cell r="AA1472">
            <v>8</v>
          </cell>
          <cell r="AB1472">
            <v>8</v>
          </cell>
          <cell r="AC1472">
            <v>8</v>
          </cell>
          <cell r="AD1472">
            <v>8</v>
          </cell>
          <cell r="AE1472" t="str">
            <v>off</v>
          </cell>
          <cell r="AF1472">
            <v>6</v>
          </cell>
          <cell r="AG1472">
            <v>8</v>
          </cell>
          <cell r="AH1472">
            <v>8</v>
          </cell>
          <cell r="AI1472">
            <v>8</v>
          </cell>
          <cell r="AJ1472">
            <v>8</v>
          </cell>
          <cell r="AK1472">
            <v>11.625</v>
          </cell>
          <cell r="AL1472">
            <v>0</v>
          </cell>
          <cell r="AM1472">
            <v>2</v>
          </cell>
          <cell r="AN1472">
            <v>0</v>
          </cell>
          <cell r="AO1472">
            <v>0</v>
          </cell>
          <cell r="AP1472">
            <v>0</v>
          </cell>
          <cell r="AQ1472">
            <v>0</v>
          </cell>
          <cell r="AR1472">
            <v>0</v>
          </cell>
          <cell r="AS1472">
            <v>0</v>
          </cell>
          <cell r="AT1472">
            <v>0</v>
          </cell>
          <cell r="AU1472">
            <v>11.625</v>
          </cell>
          <cell r="AV1472" t="e">
            <v>#REF!</v>
          </cell>
          <cell r="AW1472">
            <v>0</v>
          </cell>
          <cell r="BZ1472">
            <v>0</v>
          </cell>
          <cell r="CA1472">
            <v>0</v>
          </cell>
          <cell r="CE1472">
            <v>0</v>
          </cell>
          <cell r="CF1472">
            <v>11.625</v>
          </cell>
          <cell r="CG1472" t="b">
            <v>1</v>
          </cell>
          <cell r="CH1472">
            <v>0</v>
          </cell>
          <cell r="CI1472">
            <v>93</v>
          </cell>
          <cell r="CJ1472">
            <v>0</v>
          </cell>
          <cell r="CK1472" t="str">
            <v>HTQ HỒ CHÍ MINH</v>
          </cell>
          <cell r="CM1472">
            <v>0</v>
          </cell>
          <cell r="CN1472">
            <v>0</v>
          </cell>
          <cell r="CO1472">
            <v>93</v>
          </cell>
          <cell r="CP1472">
            <v>0</v>
          </cell>
        </row>
        <row r="1473">
          <cell r="F1473" t="str">
            <v>OT</v>
          </cell>
          <cell r="AT1473">
            <v>0</v>
          </cell>
          <cell r="AV1473" t="e">
            <v>#REF!</v>
          </cell>
          <cell r="AW1473">
            <v>0</v>
          </cell>
          <cell r="CK1473" t="e">
            <v>#N/A</v>
          </cell>
        </row>
        <row r="1474">
          <cell r="C1474" t="str">
            <v>40 LÝ THƯỜNG KIỆT</v>
          </cell>
          <cell r="F1474" t="str">
            <v>Giờ LV</v>
          </cell>
          <cell r="AK1474">
            <v>0</v>
          </cell>
          <cell r="AL1474">
            <v>0</v>
          </cell>
          <cell r="AM1474">
            <v>0</v>
          </cell>
          <cell r="AN1474">
            <v>0</v>
          </cell>
          <cell r="AO1474">
            <v>0</v>
          </cell>
          <cell r="AP1474">
            <v>0</v>
          </cell>
          <cell r="AQ1474">
            <v>0</v>
          </cell>
          <cell r="AR1474">
            <v>0</v>
          </cell>
          <cell r="AS1474">
            <v>0</v>
          </cell>
          <cell r="AT1474">
            <v>0</v>
          </cell>
          <cell r="AU1474">
            <v>0</v>
          </cell>
          <cell r="AV1474" t="e">
            <v>#REF!</v>
          </cell>
          <cell r="AW1474">
            <v>0</v>
          </cell>
          <cell r="BZ1474">
            <v>0</v>
          </cell>
          <cell r="CA1474">
            <v>0</v>
          </cell>
          <cell r="CE1474">
            <v>0</v>
          </cell>
          <cell r="CF1474">
            <v>0</v>
          </cell>
          <cell r="CG1474" t="b">
            <v>1</v>
          </cell>
          <cell r="CH1474">
            <v>0</v>
          </cell>
          <cell r="CI1474">
            <v>0</v>
          </cell>
          <cell r="CJ1474">
            <v>0</v>
          </cell>
          <cell r="CK1474" t="e">
            <v>#N/A</v>
          </cell>
        </row>
        <row r="1475">
          <cell r="F1475" t="str">
            <v>OT</v>
          </cell>
          <cell r="AT1475">
            <v>0</v>
          </cell>
          <cell r="AV1475" t="e">
            <v>#REF!</v>
          </cell>
          <cell r="AW1475">
            <v>0</v>
          </cell>
          <cell r="CK1475" t="e">
            <v>#N/A</v>
          </cell>
        </row>
        <row r="1476">
          <cell r="B1476" t="str">
            <v>EQQ100240</v>
          </cell>
          <cell r="C1476" t="str">
            <v>NGUYỄN DUY TRIẾT</v>
          </cell>
          <cell r="D1476" t="str">
            <v>Fulltime</v>
          </cell>
          <cell r="E1476" t="str">
            <v>TRƯỞNG CA</v>
          </cell>
          <cell r="F1476" t="str">
            <v>Giờ LV</v>
          </cell>
          <cell r="G1476">
            <v>8</v>
          </cell>
          <cell r="H1476">
            <v>8</v>
          </cell>
          <cell r="I1476">
            <v>8</v>
          </cell>
          <cell r="J1476">
            <v>8</v>
          </cell>
          <cell r="K1476">
            <v>8</v>
          </cell>
          <cell r="L1476">
            <v>8</v>
          </cell>
          <cell r="M1476">
            <v>8</v>
          </cell>
          <cell r="N1476" t="str">
            <v>off</v>
          </cell>
          <cell r="O1476">
            <v>8</v>
          </cell>
          <cell r="P1476">
            <v>8</v>
          </cell>
          <cell r="Q1476">
            <v>8</v>
          </cell>
          <cell r="R1476">
            <v>8</v>
          </cell>
          <cell r="S1476">
            <v>8</v>
          </cell>
          <cell r="T1476">
            <v>8</v>
          </cell>
          <cell r="U1476">
            <v>8</v>
          </cell>
          <cell r="V1476">
            <v>8</v>
          </cell>
          <cell r="W1476" t="str">
            <v>off</v>
          </cell>
          <cell r="X1476">
            <v>8</v>
          </cell>
          <cell r="Y1476">
            <v>8</v>
          </cell>
          <cell r="Z1476">
            <v>8</v>
          </cell>
          <cell r="AA1476">
            <v>8</v>
          </cell>
          <cell r="AB1476" t="str">
            <v>off</v>
          </cell>
          <cell r="AC1476">
            <v>8</v>
          </cell>
          <cell r="AD1476">
            <v>8</v>
          </cell>
          <cell r="AE1476">
            <v>8</v>
          </cell>
          <cell r="AF1476">
            <v>8</v>
          </cell>
          <cell r="AG1476" t="str">
            <v>off</v>
          </cell>
          <cell r="AH1476">
            <v>8</v>
          </cell>
          <cell r="AI1476">
            <v>8</v>
          </cell>
          <cell r="AJ1476">
            <v>8</v>
          </cell>
          <cell r="AK1476">
            <v>26</v>
          </cell>
          <cell r="AL1476">
            <v>0</v>
          </cell>
          <cell r="AM1476">
            <v>4</v>
          </cell>
          <cell r="AN1476">
            <v>0</v>
          </cell>
          <cell r="AO1476">
            <v>0</v>
          </cell>
          <cell r="AP1476">
            <v>0</v>
          </cell>
          <cell r="AQ1476">
            <v>0</v>
          </cell>
          <cell r="AR1476">
            <v>0</v>
          </cell>
          <cell r="AS1476">
            <v>0</v>
          </cell>
          <cell r="AT1476">
            <v>0</v>
          </cell>
          <cell r="AU1476">
            <v>26</v>
          </cell>
          <cell r="AV1476" t="e">
            <v>#REF!</v>
          </cell>
          <cell r="AW1476">
            <v>0</v>
          </cell>
          <cell r="BZ1476">
            <v>26</v>
          </cell>
          <cell r="CA1476">
            <v>0</v>
          </cell>
          <cell r="CE1476">
            <v>0</v>
          </cell>
          <cell r="CF1476">
            <v>26</v>
          </cell>
          <cell r="CG1476" t="b">
            <v>1</v>
          </cell>
          <cell r="CH1476">
            <v>26</v>
          </cell>
          <cell r="CI1476">
            <v>0</v>
          </cell>
          <cell r="CJ1476">
            <v>0</v>
          </cell>
          <cell r="CK1476" t="str">
            <v>HTQ HỒ CHÍ MINH</v>
          </cell>
          <cell r="CM1476">
            <v>26</v>
          </cell>
          <cell r="CN1476">
            <v>0</v>
          </cell>
          <cell r="CO1476">
            <v>0</v>
          </cell>
          <cell r="CP1476">
            <v>0</v>
          </cell>
        </row>
        <row r="1477">
          <cell r="F1477" t="str">
            <v>OT</v>
          </cell>
          <cell r="AT1477">
            <v>0</v>
          </cell>
          <cell r="AV1477" t="e">
            <v>#REF!</v>
          </cell>
          <cell r="AW1477">
            <v>0</v>
          </cell>
          <cell r="CK1477" t="e">
            <v>#N/A</v>
          </cell>
        </row>
        <row r="1478">
          <cell r="B1478" t="str">
            <v>EQQ100832</v>
          </cell>
          <cell r="C1478" t="str">
            <v>LƯƠNG THỊ THÚY NHUNG</v>
          </cell>
          <cell r="D1478" t="str">
            <v>Fulltime</v>
          </cell>
          <cell r="E1478" t="str">
            <v>TRƯỞNG CA</v>
          </cell>
          <cell r="F1478" t="str">
            <v>Giờ LV</v>
          </cell>
          <cell r="G1478">
            <v>8</v>
          </cell>
          <cell r="H1478">
            <v>8</v>
          </cell>
          <cell r="I1478" t="str">
            <v>off</v>
          </cell>
          <cell r="J1478">
            <v>8</v>
          </cell>
          <cell r="K1478">
            <v>8</v>
          </cell>
          <cell r="L1478">
            <v>8</v>
          </cell>
          <cell r="M1478">
            <v>8</v>
          </cell>
          <cell r="N1478" t="str">
            <v>off</v>
          </cell>
          <cell r="O1478">
            <v>8</v>
          </cell>
          <cell r="P1478">
            <v>8</v>
          </cell>
          <cell r="Q1478">
            <v>8</v>
          </cell>
          <cell r="R1478">
            <v>8</v>
          </cell>
          <cell r="S1478">
            <v>8</v>
          </cell>
          <cell r="T1478">
            <v>8</v>
          </cell>
          <cell r="U1478">
            <v>8</v>
          </cell>
          <cell r="V1478" t="str">
            <v>off</v>
          </cell>
          <cell r="W1478">
            <v>8</v>
          </cell>
          <cell r="X1478">
            <v>8</v>
          </cell>
          <cell r="Y1478">
            <v>8</v>
          </cell>
          <cell r="Z1478">
            <v>8</v>
          </cell>
          <cell r="AA1478">
            <v>8</v>
          </cell>
          <cell r="AB1478">
            <v>8</v>
          </cell>
          <cell r="AC1478">
            <v>8</v>
          </cell>
          <cell r="AD1478" t="str">
            <v>off</v>
          </cell>
          <cell r="AE1478">
            <v>8</v>
          </cell>
          <cell r="AF1478">
            <v>8</v>
          </cell>
          <cell r="AG1478">
            <v>8</v>
          </cell>
          <cell r="AH1478">
            <v>8</v>
          </cell>
          <cell r="AI1478">
            <v>8</v>
          </cell>
          <cell r="AJ1478" t="str">
            <v>pa</v>
          </cell>
          <cell r="AK1478">
            <v>25</v>
          </cell>
          <cell r="AL1478">
            <v>0</v>
          </cell>
          <cell r="AM1478">
            <v>4</v>
          </cell>
          <cell r="AN1478">
            <v>0</v>
          </cell>
          <cell r="AO1478">
            <v>1</v>
          </cell>
          <cell r="AP1478">
            <v>0</v>
          </cell>
          <cell r="AQ1478">
            <v>0</v>
          </cell>
          <cell r="AR1478">
            <v>0</v>
          </cell>
          <cell r="AS1478">
            <v>0</v>
          </cell>
          <cell r="AT1478">
            <v>0</v>
          </cell>
          <cell r="AU1478">
            <v>26</v>
          </cell>
          <cell r="AV1478" t="e">
            <v>#REF!</v>
          </cell>
          <cell r="AW1478">
            <v>0</v>
          </cell>
          <cell r="BZ1478">
            <v>25</v>
          </cell>
          <cell r="CA1478">
            <v>1</v>
          </cell>
          <cell r="CE1478">
            <v>0</v>
          </cell>
          <cell r="CF1478">
            <v>26</v>
          </cell>
          <cell r="CG1478" t="b">
            <v>1</v>
          </cell>
          <cell r="CH1478">
            <v>25</v>
          </cell>
          <cell r="CI1478">
            <v>0</v>
          </cell>
          <cell r="CJ1478">
            <v>0</v>
          </cell>
          <cell r="CK1478" t="str">
            <v>HTQ HỒ CHÍ MINH</v>
          </cell>
          <cell r="CM1478">
            <v>25</v>
          </cell>
          <cell r="CN1478">
            <v>1</v>
          </cell>
          <cell r="CO1478">
            <v>0</v>
          </cell>
          <cell r="CP1478">
            <v>0</v>
          </cell>
        </row>
        <row r="1479">
          <cell r="F1479" t="str">
            <v>OT</v>
          </cell>
          <cell r="AT1479">
            <v>0</v>
          </cell>
          <cell r="AV1479" t="e">
            <v>#REF!</v>
          </cell>
          <cell r="AW1479">
            <v>0</v>
          </cell>
          <cell r="CK1479" t="e">
            <v>#N/A</v>
          </cell>
        </row>
        <row r="1480">
          <cell r="B1480" t="str">
            <v>EQQ101355</v>
          </cell>
          <cell r="C1480" t="str">
            <v>HUỲNH THỊ KIM THOA</v>
          </cell>
          <cell r="D1480" t="str">
            <v>Fulltime</v>
          </cell>
          <cell r="E1480" t="str">
            <v>QUYỀN QUẢN LÝ QUÁN</v>
          </cell>
          <cell r="F1480" t="str">
            <v>Giờ LV</v>
          </cell>
          <cell r="G1480">
            <v>8</v>
          </cell>
          <cell r="H1480">
            <v>8</v>
          </cell>
          <cell r="I1480">
            <v>8</v>
          </cell>
          <cell r="J1480" t="str">
            <v>off</v>
          </cell>
          <cell r="K1480">
            <v>8</v>
          </cell>
          <cell r="L1480">
            <v>8</v>
          </cell>
          <cell r="M1480">
            <v>8</v>
          </cell>
          <cell r="N1480">
            <v>8</v>
          </cell>
          <cell r="O1480">
            <v>8</v>
          </cell>
          <cell r="P1480">
            <v>8</v>
          </cell>
          <cell r="Q1480">
            <v>8</v>
          </cell>
          <cell r="R1480" t="str">
            <v>off</v>
          </cell>
          <cell r="S1480">
            <v>8</v>
          </cell>
          <cell r="T1480">
            <v>8</v>
          </cell>
          <cell r="U1480">
            <v>8</v>
          </cell>
          <cell r="V1480">
            <v>8</v>
          </cell>
          <cell r="W1480">
            <v>8</v>
          </cell>
          <cell r="X1480">
            <v>8</v>
          </cell>
          <cell r="Y1480" t="str">
            <v>off</v>
          </cell>
          <cell r="Z1480">
            <v>8</v>
          </cell>
          <cell r="AA1480">
            <v>8</v>
          </cell>
          <cell r="AB1480">
            <v>8</v>
          </cell>
          <cell r="AC1480">
            <v>8</v>
          </cell>
          <cell r="AD1480">
            <v>8</v>
          </cell>
          <cell r="AE1480">
            <v>8</v>
          </cell>
          <cell r="AF1480" t="str">
            <v>off</v>
          </cell>
          <cell r="AG1480">
            <v>8</v>
          </cell>
          <cell r="AH1480">
            <v>8</v>
          </cell>
          <cell r="AI1480">
            <v>8</v>
          </cell>
          <cell r="AJ1480">
            <v>8</v>
          </cell>
          <cell r="AK1480">
            <v>26</v>
          </cell>
          <cell r="AL1480">
            <v>0</v>
          </cell>
          <cell r="AM1480">
            <v>4</v>
          </cell>
          <cell r="AN1480">
            <v>0</v>
          </cell>
          <cell r="AO1480">
            <v>0</v>
          </cell>
          <cell r="AP1480">
            <v>0</v>
          </cell>
          <cell r="AQ1480">
            <v>0</v>
          </cell>
          <cell r="AR1480">
            <v>0</v>
          </cell>
          <cell r="AS1480">
            <v>0</v>
          </cell>
          <cell r="AT1480">
            <v>0</v>
          </cell>
          <cell r="AU1480">
            <v>26</v>
          </cell>
          <cell r="AV1480" t="e">
            <v>#REF!</v>
          </cell>
          <cell r="AW1480">
            <v>0</v>
          </cell>
          <cell r="BZ1480">
            <v>26</v>
          </cell>
          <cell r="CA1480">
            <v>0</v>
          </cell>
          <cell r="CE1480">
            <v>0</v>
          </cell>
          <cell r="CF1480">
            <v>26</v>
          </cell>
          <cell r="CG1480" t="b">
            <v>1</v>
          </cell>
          <cell r="CH1480">
            <v>26</v>
          </cell>
          <cell r="CI1480">
            <v>0</v>
          </cell>
          <cell r="CJ1480">
            <v>0</v>
          </cell>
          <cell r="CK1480" t="str">
            <v>HTQ HỒ CHÍ MINH</v>
          </cell>
          <cell r="CM1480">
            <v>26</v>
          </cell>
          <cell r="CN1480">
            <v>0</v>
          </cell>
          <cell r="CO1480">
            <v>0</v>
          </cell>
          <cell r="CP1480">
            <v>0</v>
          </cell>
        </row>
        <row r="1481">
          <cell r="F1481" t="str">
            <v>OT</v>
          </cell>
          <cell r="AT1481">
            <v>0</v>
          </cell>
          <cell r="AV1481" t="e">
            <v>#REF!</v>
          </cell>
          <cell r="AW1481">
            <v>0</v>
          </cell>
          <cell r="CK1481" t="e">
            <v>#N/A</v>
          </cell>
        </row>
        <row r="1482">
          <cell r="B1482" t="str">
            <v>EQQ101674</v>
          </cell>
          <cell r="C1482" t="str">
            <v>NGUYỄN THỊ BÍCH TRÂM</v>
          </cell>
          <cell r="D1482" t="str">
            <v>Fulltime</v>
          </cell>
          <cell r="E1482" t="str">
            <v>NHÂN VIÊN PHỤC VỤ</v>
          </cell>
          <cell r="F1482" t="str">
            <v>Giờ LV</v>
          </cell>
          <cell r="G1482">
            <v>8</v>
          </cell>
          <cell r="H1482">
            <v>8</v>
          </cell>
          <cell r="I1482">
            <v>8</v>
          </cell>
          <cell r="J1482">
            <v>8</v>
          </cell>
          <cell r="K1482" t="str">
            <v>pa</v>
          </cell>
          <cell r="L1482">
            <v>8</v>
          </cell>
          <cell r="M1482" t="str">
            <v>off</v>
          </cell>
          <cell r="N1482">
            <v>8</v>
          </cell>
          <cell r="O1482">
            <v>8</v>
          </cell>
          <cell r="P1482" t="str">
            <v>pa</v>
          </cell>
          <cell r="Q1482">
            <v>8</v>
          </cell>
          <cell r="R1482">
            <v>8</v>
          </cell>
          <cell r="S1482">
            <v>8</v>
          </cell>
          <cell r="T1482" t="str">
            <v>off</v>
          </cell>
          <cell r="U1482">
            <v>8</v>
          </cell>
          <cell r="V1482">
            <v>8</v>
          </cell>
          <cell r="W1482">
            <v>8</v>
          </cell>
          <cell r="X1482">
            <v>8</v>
          </cell>
          <cell r="Y1482">
            <v>8</v>
          </cell>
          <cell r="Z1482">
            <v>8</v>
          </cell>
          <cell r="AA1482" t="str">
            <v>off</v>
          </cell>
          <cell r="AB1482">
            <v>8</v>
          </cell>
          <cell r="AC1482" t="str">
            <v>off</v>
          </cell>
          <cell r="AD1482">
            <v>8</v>
          </cell>
          <cell r="AE1482">
            <v>8</v>
          </cell>
          <cell r="AF1482">
            <v>8</v>
          </cell>
          <cell r="AG1482">
            <v>8</v>
          </cell>
          <cell r="AH1482">
            <v>8</v>
          </cell>
          <cell r="AI1482">
            <v>8</v>
          </cell>
          <cell r="AJ1482">
            <v>8</v>
          </cell>
          <cell r="AK1482">
            <v>24</v>
          </cell>
          <cell r="AL1482">
            <v>0</v>
          </cell>
          <cell r="AM1482">
            <v>4</v>
          </cell>
          <cell r="AN1482">
            <v>0</v>
          </cell>
          <cell r="AO1482">
            <v>2</v>
          </cell>
          <cell r="AP1482">
            <v>0</v>
          </cell>
          <cell r="AQ1482">
            <v>0</v>
          </cell>
          <cell r="AR1482">
            <v>0</v>
          </cell>
          <cell r="AS1482">
            <v>0</v>
          </cell>
          <cell r="AT1482">
            <v>0</v>
          </cell>
          <cell r="AU1482">
            <v>26</v>
          </cell>
          <cell r="AV1482" t="e">
            <v>#REF!</v>
          </cell>
          <cell r="AW1482">
            <v>0</v>
          </cell>
          <cell r="BZ1482">
            <v>24</v>
          </cell>
          <cell r="CA1482">
            <v>2</v>
          </cell>
          <cell r="CE1482">
            <v>0</v>
          </cell>
          <cell r="CF1482">
            <v>26</v>
          </cell>
          <cell r="CG1482" t="b">
            <v>1</v>
          </cell>
          <cell r="CH1482">
            <v>24</v>
          </cell>
          <cell r="CI1482">
            <v>0</v>
          </cell>
          <cell r="CJ1482">
            <v>0</v>
          </cell>
          <cell r="CK1482" t="str">
            <v>HTQ HỒ CHÍ MINH</v>
          </cell>
          <cell r="CM1482">
            <v>24</v>
          </cell>
          <cell r="CN1482">
            <v>2</v>
          </cell>
          <cell r="CO1482">
            <v>0</v>
          </cell>
          <cell r="CP1482">
            <v>0</v>
          </cell>
        </row>
        <row r="1483">
          <cell r="F1483" t="str">
            <v>OT</v>
          </cell>
          <cell r="AT1483">
            <v>0</v>
          </cell>
          <cell r="AV1483" t="e">
            <v>#REF!</v>
          </cell>
          <cell r="AW1483">
            <v>0</v>
          </cell>
          <cell r="CK1483" t="e">
            <v>#N/A</v>
          </cell>
        </row>
        <row r="1484">
          <cell r="B1484" t="str">
            <v>EQQ101683</v>
          </cell>
          <cell r="C1484" t="str">
            <v>LỮ THỊ KIM TUYẾN</v>
          </cell>
          <cell r="D1484" t="str">
            <v>Fulltime</v>
          </cell>
          <cell r="E1484" t="str">
            <v>NHÂN VIÊN THU NGÂN</v>
          </cell>
          <cell r="F1484" t="str">
            <v>Giờ LV</v>
          </cell>
          <cell r="G1484">
            <v>8</v>
          </cell>
          <cell r="H1484" t="str">
            <v>off</v>
          </cell>
          <cell r="I1484">
            <v>8</v>
          </cell>
          <cell r="J1484" t="str">
            <v>off</v>
          </cell>
          <cell r="K1484">
            <v>8</v>
          </cell>
          <cell r="L1484">
            <v>8</v>
          </cell>
          <cell r="M1484">
            <v>8</v>
          </cell>
          <cell r="N1484">
            <v>8</v>
          </cell>
          <cell r="O1484" t="str">
            <v>off</v>
          </cell>
          <cell r="P1484">
            <v>8</v>
          </cell>
          <cell r="Q1484">
            <v>8</v>
          </cell>
          <cell r="R1484">
            <v>8</v>
          </cell>
          <cell r="S1484">
            <v>8</v>
          </cell>
          <cell r="T1484">
            <v>8</v>
          </cell>
          <cell r="U1484">
            <v>8</v>
          </cell>
          <cell r="V1484">
            <v>8</v>
          </cell>
          <cell r="W1484">
            <v>8</v>
          </cell>
          <cell r="X1484" t="str">
            <v>off</v>
          </cell>
          <cell r="Y1484">
            <v>8</v>
          </cell>
          <cell r="Z1484">
            <v>8</v>
          </cell>
          <cell r="AA1484">
            <v>8</v>
          </cell>
          <cell r="AB1484">
            <v>8</v>
          </cell>
          <cell r="AC1484">
            <v>8</v>
          </cell>
          <cell r="AD1484">
            <v>8</v>
          </cell>
          <cell r="AE1484" t="str">
            <v>pa</v>
          </cell>
          <cell r="AF1484" t="str">
            <v>pa</v>
          </cell>
          <cell r="AG1484">
            <v>8</v>
          </cell>
          <cell r="AH1484">
            <v>8</v>
          </cell>
          <cell r="AI1484">
            <v>8</v>
          </cell>
          <cell r="AJ1484">
            <v>8</v>
          </cell>
          <cell r="AK1484">
            <v>24</v>
          </cell>
          <cell r="AL1484">
            <v>0</v>
          </cell>
          <cell r="AM1484">
            <v>4</v>
          </cell>
          <cell r="AN1484">
            <v>0</v>
          </cell>
          <cell r="AO1484">
            <v>2</v>
          </cell>
          <cell r="AP1484">
            <v>0</v>
          </cell>
          <cell r="AQ1484">
            <v>0</v>
          </cell>
          <cell r="AR1484">
            <v>0</v>
          </cell>
          <cell r="AS1484">
            <v>0</v>
          </cell>
          <cell r="AT1484">
            <v>0</v>
          </cell>
          <cell r="AU1484">
            <v>26</v>
          </cell>
          <cell r="AV1484" t="e">
            <v>#REF!</v>
          </cell>
          <cell r="AW1484">
            <v>0</v>
          </cell>
          <cell r="BZ1484">
            <v>24</v>
          </cell>
          <cell r="CA1484">
            <v>2</v>
          </cell>
          <cell r="CE1484">
            <v>0</v>
          </cell>
          <cell r="CF1484">
            <v>26</v>
          </cell>
          <cell r="CG1484" t="b">
            <v>1</v>
          </cell>
          <cell r="CH1484">
            <v>24</v>
          </cell>
          <cell r="CI1484">
            <v>0</v>
          </cell>
          <cell r="CJ1484">
            <v>0</v>
          </cell>
          <cell r="CK1484" t="str">
            <v>HTQ HỒ CHÍ MINH</v>
          </cell>
          <cell r="CM1484">
            <v>24</v>
          </cell>
          <cell r="CN1484">
            <v>2</v>
          </cell>
          <cell r="CO1484">
            <v>0</v>
          </cell>
          <cell r="CP1484">
            <v>0</v>
          </cell>
        </row>
        <row r="1485">
          <cell r="F1485" t="str">
            <v>OT</v>
          </cell>
          <cell r="AT1485">
            <v>0</v>
          </cell>
          <cell r="AV1485" t="e">
            <v>#REF!</v>
          </cell>
          <cell r="AW1485">
            <v>0</v>
          </cell>
          <cell r="CK1485" t="e">
            <v>#N/A</v>
          </cell>
        </row>
        <row r="1486">
          <cell r="B1486" t="str">
            <v>EQQ101901</v>
          </cell>
          <cell r="C1486" t="str">
            <v>TRẦN LÊ UYÊN THY</v>
          </cell>
          <cell r="D1486" t="str">
            <v>Fulltime</v>
          </cell>
          <cell r="E1486" t="str">
            <v>NHÂN VIÊN PHỤC VỤ</v>
          </cell>
          <cell r="F1486" t="str">
            <v>Giờ LV</v>
          </cell>
          <cell r="G1486">
            <v>8</v>
          </cell>
          <cell r="H1486">
            <v>8</v>
          </cell>
          <cell r="I1486" t="str">
            <v>off</v>
          </cell>
          <cell r="J1486">
            <v>8</v>
          </cell>
          <cell r="K1486" t="str">
            <v>off</v>
          </cell>
          <cell r="L1486">
            <v>8</v>
          </cell>
          <cell r="M1486">
            <v>8</v>
          </cell>
          <cell r="N1486">
            <v>8</v>
          </cell>
          <cell r="O1486">
            <v>8</v>
          </cell>
          <cell r="P1486">
            <v>8</v>
          </cell>
          <cell r="Q1486" t="str">
            <v>off</v>
          </cell>
          <cell r="R1486">
            <v>8</v>
          </cell>
          <cell r="S1486">
            <v>8</v>
          </cell>
          <cell r="T1486">
            <v>8</v>
          </cell>
          <cell r="U1486">
            <v>8</v>
          </cell>
          <cell r="V1486">
            <v>8</v>
          </cell>
          <cell r="W1486" t="str">
            <v>off</v>
          </cell>
          <cell r="X1486">
            <v>8</v>
          </cell>
          <cell r="Y1486">
            <v>8</v>
          </cell>
          <cell r="Z1486" t="str">
            <v>Oth</v>
          </cell>
          <cell r="AA1486">
            <v>8</v>
          </cell>
          <cell r="AB1486">
            <v>8</v>
          </cell>
          <cell r="AC1486">
            <v>8</v>
          </cell>
          <cell r="AD1486">
            <v>8</v>
          </cell>
          <cell r="AE1486">
            <v>8</v>
          </cell>
          <cell r="AF1486">
            <v>8</v>
          </cell>
          <cell r="AG1486">
            <v>8</v>
          </cell>
          <cell r="AH1486">
            <v>8</v>
          </cell>
          <cell r="AI1486">
            <v>8</v>
          </cell>
          <cell r="AJ1486">
            <v>8</v>
          </cell>
          <cell r="AK1486">
            <v>25</v>
          </cell>
          <cell r="AL1486">
            <v>0</v>
          </cell>
          <cell r="AM1486">
            <v>4</v>
          </cell>
          <cell r="AN1486">
            <v>0</v>
          </cell>
          <cell r="AO1486">
            <v>0</v>
          </cell>
          <cell r="AP1486">
            <v>0</v>
          </cell>
          <cell r="AQ1486">
            <v>0</v>
          </cell>
          <cell r="AR1486">
            <v>0</v>
          </cell>
          <cell r="AS1486">
            <v>0</v>
          </cell>
          <cell r="AT1486">
            <v>1</v>
          </cell>
          <cell r="AU1486">
            <v>26</v>
          </cell>
          <cell r="AV1486" t="e">
            <v>#REF!</v>
          </cell>
          <cell r="AW1486">
            <v>0</v>
          </cell>
          <cell r="BZ1486">
            <v>26</v>
          </cell>
          <cell r="CA1486">
            <v>0</v>
          </cell>
          <cell r="CE1486">
            <v>0</v>
          </cell>
          <cell r="CF1486">
            <v>26</v>
          </cell>
          <cell r="CG1486" t="b">
            <v>1</v>
          </cell>
          <cell r="CH1486">
            <v>25</v>
          </cell>
          <cell r="CI1486">
            <v>0</v>
          </cell>
          <cell r="CJ1486">
            <v>0</v>
          </cell>
          <cell r="CK1486" t="str">
            <v>HTQ HỒ CHÍ MINH</v>
          </cell>
          <cell r="CM1486">
            <v>26</v>
          </cell>
          <cell r="CN1486">
            <v>0</v>
          </cell>
          <cell r="CO1486">
            <v>0</v>
          </cell>
          <cell r="CP1486">
            <v>0</v>
          </cell>
        </row>
        <row r="1487">
          <cell r="F1487" t="str">
            <v>OT</v>
          </cell>
          <cell r="AT1487">
            <v>0</v>
          </cell>
          <cell r="AV1487" t="e">
            <v>#REF!</v>
          </cell>
          <cell r="AW1487">
            <v>0</v>
          </cell>
          <cell r="CK1487" t="e">
            <v>#N/A</v>
          </cell>
        </row>
        <row r="1488">
          <cell r="B1488" t="str">
            <v>EQQ102326</v>
          </cell>
          <cell r="C1488" t="str">
            <v>TRẦN THỊ THỦY TIÊN</v>
          </cell>
          <cell r="D1488" t="str">
            <v>Partime</v>
          </cell>
          <cell r="E1488" t="str">
            <v>NHÂN VIÊN PHỤC VỤ</v>
          </cell>
          <cell r="F1488" t="str">
            <v>Giờ LV</v>
          </cell>
          <cell r="G1488">
            <v>8</v>
          </cell>
          <cell r="H1488" t="str">
            <v>off</v>
          </cell>
          <cell r="I1488">
            <v>8</v>
          </cell>
          <cell r="J1488">
            <v>8</v>
          </cell>
          <cell r="K1488">
            <v>8</v>
          </cell>
          <cell r="L1488">
            <v>8</v>
          </cell>
          <cell r="M1488">
            <v>8</v>
          </cell>
          <cell r="N1488">
            <v>8</v>
          </cell>
          <cell r="O1488" t="str">
            <v>off</v>
          </cell>
          <cell r="P1488">
            <v>8</v>
          </cell>
          <cell r="Q1488">
            <v>8</v>
          </cell>
          <cell r="R1488">
            <v>8</v>
          </cell>
          <cell r="S1488">
            <v>8</v>
          </cell>
          <cell r="T1488">
            <v>8</v>
          </cell>
          <cell r="U1488">
            <v>8</v>
          </cell>
          <cell r="V1488">
            <v>8</v>
          </cell>
          <cell r="W1488">
            <v>8</v>
          </cell>
          <cell r="X1488">
            <v>8</v>
          </cell>
          <cell r="Y1488" t="str">
            <v>off</v>
          </cell>
          <cell r="Z1488">
            <v>8</v>
          </cell>
          <cell r="AA1488">
            <v>8</v>
          </cell>
          <cell r="AB1488">
            <v>8</v>
          </cell>
          <cell r="AC1488">
            <v>8</v>
          </cell>
          <cell r="AD1488">
            <v>8</v>
          </cell>
          <cell r="AE1488" t="str">
            <v>off</v>
          </cell>
          <cell r="AF1488" t="str">
            <v>off</v>
          </cell>
          <cell r="AG1488">
            <v>8</v>
          </cell>
          <cell r="AH1488">
            <v>8</v>
          </cell>
          <cell r="AI1488">
            <v>8</v>
          </cell>
          <cell r="AJ1488" t="str">
            <v>off</v>
          </cell>
          <cell r="AK1488">
            <v>24</v>
          </cell>
          <cell r="AL1488">
            <v>0</v>
          </cell>
          <cell r="AM1488">
            <v>6</v>
          </cell>
          <cell r="AN1488">
            <v>0</v>
          </cell>
          <cell r="AO1488">
            <v>0</v>
          </cell>
          <cell r="AP1488">
            <v>0</v>
          </cell>
          <cell r="AQ1488">
            <v>0</v>
          </cell>
          <cell r="AR1488">
            <v>0</v>
          </cell>
          <cell r="AS1488">
            <v>0</v>
          </cell>
          <cell r="AT1488">
            <v>0</v>
          </cell>
          <cell r="AU1488">
            <v>24</v>
          </cell>
          <cell r="AV1488" t="e">
            <v>#REF!</v>
          </cell>
          <cell r="AW1488">
            <v>0</v>
          </cell>
          <cell r="BZ1488">
            <v>0</v>
          </cell>
          <cell r="CA1488">
            <v>0</v>
          </cell>
          <cell r="CE1488">
            <v>0</v>
          </cell>
          <cell r="CF1488">
            <v>24</v>
          </cell>
          <cell r="CG1488" t="b">
            <v>1</v>
          </cell>
          <cell r="CH1488">
            <v>0</v>
          </cell>
          <cell r="CI1488">
            <v>192</v>
          </cell>
          <cell r="CJ1488">
            <v>0</v>
          </cell>
          <cell r="CK1488" t="str">
            <v>HTQ HỒ CHÍ MINH</v>
          </cell>
          <cell r="CM1488">
            <v>0</v>
          </cell>
          <cell r="CN1488">
            <v>0</v>
          </cell>
          <cell r="CO1488">
            <v>192</v>
          </cell>
          <cell r="CP1488">
            <v>0</v>
          </cell>
        </row>
        <row r="1489">
          <cell r="F1489" t="str">
            <v>OT</v>
          </cell>
          <cell r="AT1489">
            <v>0</v>
          </cell>
          <cell r="AV1489" t="e">
            <v>#REF!</v>
          </cell>
          <cell r="AW1489">
            <v>0</v>
          </cell>
          <cell r="CK1489" t="e">
            <v>#N/A</v>
          </cell>
        </row>
        <row r="1490">
          <cell r="B1490" t="str">
            <v>EQQ102590</v>
          </cell>
          <cell r="C1490" t="str">
            <v>LÊ THỊ BÍCH DUYÊN</v>
          </cell>
          <cell r="D1490" t="str">
            <v>Partime</v>
          </cell>
          <cell r="E1490" t="str">
            <v>NHÂN VIÊN PHỤC VỤ</v>
          </cell>
          <cell r="F1490" t="str">
            <v>Giờ LV</v>
          </cell>
          <cell r="G1490">
            <v>8</v>
          </cell>
          <cell r="H1490">
            <v>8</v>
          </cell>
          <cell r="I1490" t="str">
            <v>off</v>
          </cell>
          <cell r="J1490">
            <v>8</v>
          </cell>
          <cell r="K1490">
            <v>8</v>
          </cell>
          <cell r="L1490" t="str">
            <v>off</v>
          </cell>
          <cell r="M1490">
            <v>8</v>
          </cell>
          <cell r="N1490">
            <v>8</v>
          </cell>
          <cell r="O1490">
            <v>8</v>
          </cell>
          <cell r="P1490">
            <v>8</v>
          </cell>
          <cell r="Q1490">
            <v>8</v>
          </cell>
          <cell r="R1490" t="str">
            <v>off</v>
          </cell>
          <cell r="S1490">
            <v>8</v>
          </cell>
          <cell r="T1490">
            <v>8</v>
          </cell>
          <cell r="U1490" t="str">
            <v>off</v>
          </cell>
          <cell r="V1490" t="str">
            <v>off</v>
          </cell>
          <cell r="W1490">
            <v>8</v>
          </cell>
          <cell r="X1490">
            <v>8</v>
          </cell>
          <cell r="Y1490">
            <v>8</v>
          </cell>
          <cell r="Z1490">
            <v>8</v>
          </cell>
          <cell r="AA1490">
            <v>8</v>
          </cell>
          <cell r="AB1490" t="str">
            <v>off</v>
          </cell>
          <cell r="AC1490">
            <v>8</v>
          </cell>
          <cell r="AD1490" t="str">
            <v>off</v>
          </cell>
          <cell r="AE1490">
            <v>8</v>
          </cell>
          <cell r="AF1490">
            <v>8</v>
          </cell>
          <cell r="AG1490">
            <v>8</v>
          </cell>
          <cell r="AH1490">
            <v>8</v>
          </cell>
          <cell r="AI1490">
            <v>8</v>
          </cell>
          <cell r="AJ1490">
            <v>8</v>
          </cell>
          <cell r="AK1490">
            <v>23</v>
          </cell>
          <cell r="AL1490">
            <v>0</v>
          </cell>
          <cell r="AM1490">
            <v>7</v>
          </cell>
          <cell r="AN1490">
            <v>0</v>
          </cell>
          <cell r="AO1490">
            <v>0</v>
          </cell>
          <cell r="AP1490">
            <v>0</v>
          </cell>
          <cell r="AQ1490">
            <v>0</v>
          </cell>
          <cell r="AR1490">
            <v>0</v>
          </cell>
          <cell r="AS1490">
            <v>0</v>
          </cell>
          <cell r="AT1490">
            <v>0</v>
          </cell>
          <cell r="AU1490">
            <v>23</v>
          </cell>
          <cell r="AV1490" t="e">
            <v>#REF!</v>
          </cell>
          <cell r="AW1490">
            <v>0</v>
          </cell>
          <cell r="BZ1490">
            <v>0</v>
          </cell>
          <cell r="CA1490">
            <v>0</v>
          </cell>
          <cell r="CE1490">
            <v>0</v>
          </cell>
          <cell r="CF1490">
            <v>23</v>
          </cell>
          <cell r="CG1490" t="b">
            <v>1</v>
          </cell>
          <cell r="CH1490">
            <v>0</v>
          </cell>
          <cell r="CI1490">
            <v>184</v>
          </cell>
          <cell r="CJ1490">
            <v>0</v>
          </cell>
          <cell r="CK1490" t="str">
            <v>HTQ HỒ CHÍ MINH</v>
          </cell>
          <cell r="CM1490">
            <v>0</v>
          </cell>
          <cell r="CN1490">
            <v>0</v>
          </cell>
          <cell r="CO1490">
            <v>184</v>
          </cell>
          <cell r="CP1490">
            <v>0</v>
          </cell>
        </row>
        <row r="1491">
          <cell r="F1491" t="str">
            <v>OT</v>
          </cell>
          <cell r="AT1491">
            <v>0</v>
          </cell>
          <cell r="AV1491" t="e">
            <v>#REF!</v>
          </cell>
          <cell r="AW1491">
            <v>0</v>
          </cell>
          <cell r="CK1491" t="e">
            <v>#N/A</v>
          </cell>
        </row>
        <row r="1492">
          <cell r="B1492" t="str">
            <v>EQQ102617</v>
          </cell>
          <cell r="C1492" t="str">
            <v>LÊ NHẬT PHƯƠNG</v>
          </cell>
          <cell r="D1492" t="str">
            <v>Partime</v>
          </cell>
          <cell r="E1492" t="str">
            <v>NHÂN VIÊN PHỤC VỤ</v>
          </cell>
          <cell r="F1492" t="str">
            <v>Giờ LV</v>
          </cell>
          <cell r="G1492" t="str">
            <v>off</v>
          </cell>
          <cell r="H1492">
            <v>8</v>
          </cell>
          <cell r="I1492">
            <v>8</v>
          </cell>
          <cell r="J1492">
            <v>8</v>
          </cell>
          <cell r="K1492">
            <v>8</v>
          </cell>
          <cell r="L1492">
            <v>8</v>
          </cell>
          <cell r="M1492" t="str">
            <v>off</v>
          </cell>
          <cell r="N1492" t="str">
            <v>off</v>
          </cell>
          <cell r="O1492">
            <v>8</v>
          </cell>
          <cell r="P1492">
            <v>8</v>
          </cell>
          <cell r="Q1492">
            <v>8</v>
          </cell>
          <cell r="R1492">
            <v>8</v>
          </cell>
          <cell r="S1492">
            <v>8</v>
          </cell>
          <cell r="T1492">
            <v>8</v>
          </cell>
          <cell r="U1492" t="str">
            <v>off</v>
          </cell>
          <cell r="V1492">
            <v>8</v>
          </cell>
          <cell r="W1492">
            <v>8</v>
          </cell>
          <cell r="X1492">
            <v>8</v>
          </cell>
          <cell r="Y1492">
            <v>8</v>
          </cell>
          <cell r="Z1492">
            <v>8</v>
          </cell>
          <cell r="AA1492">
            <v>8</v>
          </cell>
          <cell r="AB1492" t="str">
            <v>off</v>
          </cell>
          <cell r="AC1492">
            <v>8</v>
          </cell>
          <cell r="AD1492">
            <v>8</v>
          </cell>
          <cell r="AE1492">
            <v>8</v>
          </cell>
          <cell r="AF1492">
            <v>8</v>
          </cell>
          <cell r="AG1492">
            <v>8</v>
          </cell>
          <cell r="AH1492" t="str">
            <v>off</v>
          </cell>
          <cell r="AI1492">
            <v>8</v>
          </cell>
          <cell r="AJ1492">
            <v>8</v>
          </cell>
          <cell r="AK1492">
            <v>24</v>
          </cell>
          <cell r="AL1492">
            <v>0</v>
          </cell>
          <cell r="AM1492">
            <v>6</v>
          </cell>
          <cell r="AN1492">
            <v>0</v>
          </cell>
          <cell r="AO1492">
            <v>0</v>
          </cell>
          <cell r="AP1492">
            <v>0</v>
          </cell>
          <cell r="AQ1492">
            <v>0</v>
          </cell>
          <cell r="AR1492">
            <v>0</v>
          </cell>
          <cell r="AS1492">
            <v>0</v>
          </cell>
          <cell r="AT1492">
            <v>0</v>
          </cell>
          <cell r="AU1492">
            <v>24</v>
          </cell>
          <cell r="AV1492" t="e">
            <v>#REF!</v>
          </cell>
          <cell r="AW1492">
            <v>0</v>
          </cell>
          <cell r="BZ1492">
            <v>0</v>
          </cell>
          <cell r="CA1492">
            <v>0</v>
          </cell>
          <cell r="CE1492">
            <v>0</v>
          </cell>
          <cell r="CF1492">
            <v>24</v>
          </cell>
          <cell r="CG1492" t="b">
            <v>1</v>
          </cell>
          <cell r="CH1492">
            <v>0</v>
          </cell>
          <cell r="CI1492">
            <v>192</v>
          </cell>
          <cell r="CJ1492">
            <v>0</v>
          </cell>
          <cell r="CK1492" t="str">
            <v>HTQ HỒ CHÍ MINH</v>
          </cell>
          <cell r="CM1492">
            <v>0</v>
          </cell>
          <cell r="CN1492">
            <v>0</v>
          </cell>
          <cell r="CO1492">
            <v>192</v>
          </cell>
          <cell r="CP1492">
            <v>0</v>
          </cell>
        </row>
        <row r="1493">
          <cell r="F1493" t="str">
            <v>OT</v>
          </cell>
          <cell r="AT1493">
            <v>0</v>
          </cell>
          <cell r="AV1493" t="e">
            <v>#REF!</v>
          </cell>
          <cell r="AW1493">
            <v>0</v>
          </cell>
          <cell r="CK1493" t="e">
            <v>#N/A</v>
          </cell>
        </row>
        <row r="1494">
          <cell r="B1494" t="str">
            <v>EQQ102651</v>
          </cell>
          <cell r="C1494" t="str">
            <v>NGUYỄN THỊ THU THỦY</v>
          </cell>
          <cell r="D1494" t="str">
            <v>Partime</v>
          </cell>
          <cell r="E1494" t="str">
            <v>NHÂN VIÊN PHỤC VỤ</v>
          </cell>
          <cell r="F1494" t="str">
            <v>Giờ LV</v>
          </cell>
          <cell r="G1494">
            <v>6.5</v>
          </cell>
          <cell r="H1494">
            <v>6.5</v>
          </cell>
          <cell r="I1494">
            <v>6.5</v>
          </cell>
          <cell r="J1494">
            <v>8</v>
          </cell>
          <cell r="K1494">
            <v>8</v>
          </cell>
          <cell r="L1494">
            <v>8</v>
          </cell>
          <cell r="M1494">
            <v>6.5</v>
          </cell>
          <cell r="N1494">
            <v>6.5</v>
          </cell>
          <cell r="O1494">
            <v>6.5</v>
          </cell>
          <cell r="P1494">
            <v>6.5</v>
          </cell>
          <cell r="Q1494">
            <v>8</v>
          </cell>
          <cell r="R1494" t="str">
            <v>off</v>
          </cell>
          <cell r="S1494" t="str">
            <v>off</v>
          </cell>
          <cell r="T1494">
            <v>6.5</v>
          </cell>
          <cell r="U1494" t="str">
            <v>off</v>
          </cell>
          <cell r="V1494">
            <v>8</v>
          </cell>
          <cell r="W1494" t="str">
            <v>off</v>
          </cell>
          <cell r="X1494" t="str">
            <v>off</v>
          </cell>
          <cell r="Y1494" t="str">
            <v>off</v>
          </cell>
          <cell r="Z1494">
            <v>5.5</v>
          </cell>
          <cell r="AA1494">
            <v>5.5</v>
          </cell>
          <cell r="AB1494">
            <v>6.5</v>
          </cell>
          <cell r="AC1494">
            <v>6.5</v>
          </cell>
          <cell r="AD1494">
            <v>6.5</v>
          </cell>
          <cell r="AE1494">
            <v>8</v>
          </cell>
          <cell r="AF1494">
            <v>8</v>
          </cell>
          <cell r="AG1494">
            <v>8</v>
          </cell>
          <cell r="AH1494">
            <v>8</v>
          </cell>
          <cell r="AI1494" t="str">
            <v>off</v>
          </cell>
          <cell r="AJ1494">
            <v>8</v>
          </cell>
          <cell r="AK1494">
            <v>20.3125</v>
          </cell>
          <cell r="AL1494">
            <v>0</v>
          </cell>
          <cell r="AM1494">
            <v>7</v>
          </cell>
          <cell r="AN1494">
            <v>0</v>
          </cell>
          <cell r="AO1494">
            <v>0</v>
          </cell>
          <cell r="AP1494">
            <v>0</v>
          </cell>
          <cell r="AQ1494">
            <v>0</v>
          </cell>
          <cell r="AR1494">
            <v>0</v>
          </cell>
          <cell r="AS1494">
            <v>0</v>
          </cell>
          <cell r="AT1494">
            <v>0</v>
          </cell>
          <cell r="AU1494">
            <v>20.3125</v>
          </cell>
          <cell r="AV1494" t="e">
            <v>#REF!</v>
          </cell>
          <cell r="AW1494">
            <v>0</v>
          </cell>
          <cell r="BZ1494">
            <v>0</v>
          </cell>
          <cell r="CA1494">
            <v>0</v>
          </cell>
          <cell r="CE1494">
            <v>0</v>
          </cell>
          <cell r="CF1494">
            <v>20.3125</v>
          </cell>
          <cell r="CG1494" t="b">
            <v>1</v>
          </cell>
          <cell r="CH1494">
            <v>0</v>
          </cell>
          <cell r="CI1494">
            <v>162.5</v>
          </cell>
          <cell r="CJ1494">
            <v>0</v>
          </cell>
          <cell r="CK1494" t="str">
            <v>HTQ HỒ CHÍ MINH</v>
          </cell>
          <cell r="CM1494">
            <v>0</v>
          </cell>
          <cell r="CN1494">
            <v>0</v>
          </cell>
          <cell r="CO1494">
            <v>162.5</v>
          </cell>
          <cell r="CP1494">
            <v>0</v>
          </cell>
        </row>
        <row r="1495">
          <cell r="F1495" t="str">
            <v>OT</v>
          </cell>
          <cell r="AT1495">
            <v>0</v>
          </cell>
          <cell r="AV1495" t="e">
            <v>#REF!</v>
          </cell>
          <cell r="AW1495">
            <v>0</v>
          </cell>
          <cell r="CK1495" t="e">
            <v>#N/A</v>
          </cell>
        </row>
        <row r="1496">
          <cell r="B1496" t="str">
            <v>EQQ102833</v>
          </cell>
          <cell r="C1496" t="str">
            <v>NGUYỄN MINH KHÔI</v>
          </cell>
          <cell r="D1496" t="str">
            <v>Fulltime</v>
          </cell>
          <cell r="E1496" t="str">
            <v>NHÂN VIÊN BẾP</v>
          </cell>
          <cell r="F1496" t="str">
            <v>Giờ LV</v>
          </cell>
          <cell r="G1496">
            <v>8</v>
          </cell>
          <cell r="H1496">
            <v>8</v>
          </cell>
          <cell r="I1496">
            <v>8</v>
          </cell>
          <cell r="J1496">
            <v>8</v>
          </cell>
          <cell r="K1496" t="str">
            <v>off</v>
          </cell>
          <cell r="L1496">
            <v>8</v>
          </cell>
          <cell r="M1496">
            <v>8</v>
          </cell>
          <cell r="N1496">
            <v>8</v>
          </cell>
          <cell r="O1496">
            <v>8</v>
          </cell>
          <cell r="P1496">
            <v>8</v>
          </cell>
          <cell r="Q1496">
            <v>8</v>
          </cell>
          <cell r="R1496" t="str">
            <v>off</v>
          </cell>
          <cell r="S1496">
            <v>8</v>
          </cell>
          <cell r="T1496">
            <v>8</v>
          </cell>
          <cell r="U1496">
            <v>8</v>
          </cell>
          <cell r="V1496">
            <v>8</v>
          </cell>
          <cell r="W1496">
            <v>8</v>
          </cell>
          <cell r="X1496">
            <v>8</v>
          </cell>
          <cell r="Y1496" t="str">
            <v>off</v>
          </cell>
          <cell r="Z1496">
            <v>8</v>
          </cell>
          <cell r="AA1496">
            <v>8</v>
          </cell>
          <cell r="AB1496">
            <v>8</v>
          </cell>
          <cell r="AC1496">
            <v>8</v>
          </cell>
          <cell r="AD1496">
            <v>8</v>
          </cell>
          <cell r="AE1496">
            <v>8</v>
          </cell>
          <cell r="AF1496" t="str">
            <v>off</v>
          </cell>
          <cell r="AG1496">
            <v>8</v>
          </cell>
          <cell r="AH1496">
            <v>8</v>
          </cell>
          <cell r="AI1496">
            <v>8</v>
          </cell>
          <cell r="AJ1496">
            <v>8</v>
          </cell>
          <cell r="AK1496">
            <v>26</v>
          </cell>
          <cell r="AL1496">
            <v>0</v>
          </cell>
          <cell r="AM1496">
            <v>4</v>
          </cell>
          <cell r="AN1496">
            <v>0</v>
          </cell>
          <cell r="AO1496">
            <v>0</v>
          </cell>
          <cell r="AP1496">
            <v>0</v>
          </cell>
          <cell r="AQ1496">
            <v>0</v>
          </cell>
          <cell r="AR1496">
            <v>0</v>
          </cell>
          <cell r="AS1496">
            <v>0</v>
          </cell>
          <cell r="AT1496">
            <v>0</v>
          </cell>
          <cell r="AU1496">
            <v>26</v>
          </cell>
          <cell r="AV1496" t="e">
            <v>#REF!</v>
          </cell>
          <cell r="AW1496">
            <v>0</v>
          </cell>
          <cell r="BZ1496">
            <v>26</v>
          </cell>
          <cell r="CA1496">
            <v>0</v>
          </cell>
          <cell r="CE1496">
            <v>0</v>
          </cell>
          <cell r="CF1496">
            <v>26</v>
          </cell>
          <cell r="CG1496" t="b">
            <v>1</v>
          </cell>
          <cell r="CH1496">
            <v>26</v>
          </cell>
          <cell r="CI1496">
            <v>0</v>
          </cell>
          <cell r="CJ1496">
            <v>0</v>
          </cell>
          <cell r="CK1496" t="str">
            <v>HTQ HỒ CHÍ MINH</v>
          </cell>
          <cell r="CM1496">
            <v>26</v>
          </cell>
          <cell r="CN1496">
            <v>0</v>
          </cell>
          <cell r="CO1496">
            <v>0</v>
          </cell>
          <cell r="CP1496">
            <v>0</v>
          </cell>
        </row>
        <row r="1497">
          <cell r="F1497" t="str">
            <v>OT</v>
          </cell>
          <cell r="AT1497">
            <v>0</v>
          </cell>
          <cell r="AV1497" t="e">
            <v>#REF!</v>
          </cell>
          <cell r="AW1497">
            <v>0</v>
          </cell>
          <cell r="CK1497" t="e">
            <v>#N/A</v>
          </cell>
        </row>
        <row r="1498">
          <cell r="B1498" t="str">
            <v>EQQ102882</v>
          </cell>
          <cell r="C1498" t="str">
            <v>NGÔ TRẦN TUYẾT NGÂN</v>
          </cell>
          <cell r="D1498" t="str">
            <v>Partime</v>
          </cell>
          <cell r="E1498" t="str">
            <v>NHÂN VIÊN PHỤC VỤ</v>
          </cell>
          <cell r="F1498" t="str">
            <v>Giờ LV</v>
          </cell>
          <cell r="G1498">
            <v>8</v>
          </cell>
          <cell r="H1498">
            <v>8</v>
          </cell>
          <cell r="I1498">
            <v>8</v>
          </cell>
          <cell r="J1498">
            <v>8</v>
          </cell>
          <cell r="K1498">
            <v>8</v>
          </cell>
          <cell r="L1498">
            <v>8</v>
          </cell>
          <cell r="M1498">
            <v>8</v>
          </cell>
          <cell r="N1498">
            <v>8</v>
          </cell>
          <cell r="O1498">
            <v>8</v>
          </cell>
          <cell r="P1498" t="str">
            <v>off</v>
          </cell>
          <cell r="Q1498">
            <v>8</v>
          </cell>
          <cell r="R1498">
            <v>8</v>
          </cell>
          <cell r="S1498">
            <v>8</v>
          </cell>
          <cell r="T1498" t="str">
            <v>off</v>
          </cell>
          <cell r="U1498">
            <v>8</v>
          </cell>
          <cell r="V1498">
            <v>11</v>
          </cell>
          <cell r="W1498">
            <v>8</v>
          </cell>
          <cell r="X1498">
            <v>8</v>
          </cell>
          <cell r="Y1498">
            <v>8</v>
          </cell>
          <cell r="Z1498">
            <v>8</v>
          </cell>
          <cell r="AA1498">
            <v>8</v>
          </cell>
          <cell r="AB1498">
            <v>8</v>
          </cell>
          <cell r="AC1498" t="str">
            <v>off</v>
          </cell>
          <cell r="AD1498">
            <v>8</v>
          </cell>
          <cell r="AE1498">
            <v>8</v>
          </cell>
          <cell r="AF1498">
            <v>8</v>
          </cell>
          <cell r="AG1498">
            <v>8</v>
          </cell>
          <cell r="AH1498">
            <v>8</v>
          </cell>
          <cell r="AI1498">
            <v>8</v>
          </cell>
          <cell r="AJ1498">
            <v>8</v>
          </cell>
          <cell r="AK1498">
            <v>27.375</v>
          </cell>
          <cell r="AL1498">
            <v>0</v>
          </cell>
          <cell r="AM1498">
            <v>3</v>
          </cell>
          <cell r="AN1498">
            <v>0</v>
          </cell>
          <cell r="AO1498">
            <v>0</v>
          </cell>
          <cell r="AP1498">
            <v>0</v>
          </cell>
          <cell r="AQ1498">
            <v>0</v>
          </cell>
          <cell r="AR1498">
            <v>0</v>
          </cell>
          <cell r="AS1498">
            <v>0</v>
          </cell>
          <cell r="AT1498">
            <v>0</v>
          </cell>
          <cell r="AU1498">
            <v>27.375</v>
          </cell>
          <cell r="AV1498" t="e">
            <v>#REF!</v>
          </cell>
          <cell r="AW1498">
            <v>0</v>
          </cell>
          <cell r="BZ1498">
            <v>0</v>
          </cell>
          <cell r="CA1498">
            <v>0</v>
          </cell>
          <cell r="CE1498">
            <v>0</v>
          </cell>
          <cell r="CF1498">
            <v>27.375</v>
          </cell>
          <cell r="CG1498" t="b">
            <v>1</v>
          </cell>
          <cell r="CH1498">
            <v>0</v>
          </cell>
          <cell r="CI1498">
            <v>219</v>
          </cell>
          <cell r="CJ1498">
            <v>0</v>
          </cell>
          <cell r="CK1498" t="str">
            <v>HTQ HỒ CHÍ MINH</v>
          </cell>
          <cell r="CM1498">
            <v>0</v>
          </cell>
          <cell r="CN1498">
            <v>0</v>
          </cell>
          <cell r="CO1498">
            <v>219</v>
          </cell>
          <cell r="CP1498">
            <v>0</v>
          </cell>
        </row>
        <row r="1499">
          <cell r="F1499" t="str">
            <v>OT</v>
          </cell>
          <cell r="AT1499">
            <v>0</v>
          </cell>
          <cell r="AV1499" t="e">
            <v>#REF!</v>
          </cell>
          <cell r="AW1499">
            <v>0</v>
          </cell>
          <cell r="CK1499" t="e">
            <v>#N/A</v>
          </cell>
        </row>
        <row r="1500">
          <cell r="C1500" t="str">
            <v>26BC LÊ LỢI</v>
          </cell>
          <cell r="F1500" t="str">
            <v>Giờ LV</v>
          </cell>
          <cell r="AK1500">
            <v>0</v>
          </cell>
          <cell r="AL1500">
            <v>0</v>
          </cell>
          <cell r="AM1500">
            <v>0</v>
          </cell>
          <cell r="AN1500">
            <v>0</v>
          </cell>
          <cell r="AO1500">
            <v>0</v>
          </cell>
          <cell r="AP1500">
            <v>0</v>
          </cell>
          <cell r="AQ1500">
            <v>0</v>
          </cell>
          <cell r="AR1500">
            <v>0</v>
          </cell>
          <cell r="AS1500">
            <v>0</v>
          </cell>
          <cell r="AT1500">
            <v>0</v>
          </cell>
          <cell r="AU1500">
            <v>0</v>
          </cell>
          <cell r="AV1500" t="e">
            <v>#REF!</v>
          </cell>
          <cell r="AW1500">
            <v>0</v>
          </cell>
          <cell r="BZ1500">
            <v>0</v>
          </cell>
          <cell r="CA1500">
            <v>0</v>
          </cell>
          <cell r="CE1500">
            <v>0</v>
          </cell>
          <cell r="CF1500">
            <v>0</v>
          </cell>
          <cell r="CG1500" t="b">
            <v>1</v>
          </cell>
          <cell r="CH1500">
            <v>0</v>
          </cell>
          <cell r="CI1500">
            <v>0</v>
          </cell>
          <cell r="CJ1500">
            <v>0</v>
          </cell>
          <cell r="CK1500" t="e">
            <v>#N/A</v>
          </cell>
        </row>
        <row r="1501">
          <cell r="F1501" t="str">
            <v>OT</v>
          </cell>
          <cell r="AT1501">
            <v>0</v>
          </cell>
          <cell r="AV1501" t="e">
            <v>#REF!</v>
          </cell>
          <cell r="AW1501">
            <v>0</v>
          </cell>
          <cell r="CK1501" t="e">
            <v>#N/A</v>
          </cell>
        </row>
        <row r="1502">
          <cell r="B1502" t="str">
            <v>EQQ101532</v>
          </cell>
          <cell r="C1502" t="str">
            <v>NGUYỄN THỊ PHƯƠNG HẰNG</v>
          </cell>
          <cell r="D1502" t="str">
            <v>Fulltime</v>
          </cell>
          <cell r="E1502" t="str">
            <v>TRƯỞNG CA</v>
          </cell>
          <cell r="F1502" t="str">
            <v>Giờ LV</v>
          </cell>
          <cell r="G1502">
            <v>8</v>
          </cell>
          <cell r="H1502">
            <v>8</v>
          </cell>
          <cell r="I1502">
            <v>8</v>
          </cell>
          <cell r="J1502">
            <v>8</v>
          </cell>
          <cell r="K1502" t="str">
            <v>OFF</v>
          </cell>
          <cell r="L1502">
            <v>8</v>
          </cell>
          <cell r="M1502">
            <v>8</v>
          </cell>
          <cell r="N1502">
            <v>8</v>
          </cell>
          <cell r="O1502">
            <v>8</v>
          </cell>
          <cell r="P1502">
            <v>8</v>
          </cell>
          <cell r="Q1502">
            <v>8</v>
          </cell>
          <cell r="R1502" t="str">
            <v>OFF</v>
          </cell>
          <cell r="S1502">
            <v>8</v>
          </cell>
          <cell r="T1502">
            <v>8</v>
          </cell>
          <cell r="U1502">
            <v>8</v>
          </cell>
          <cell r="V1502">
            <v>8</v>
          </cell>
          <cell r="W1502">
            <v>8</v>
          </cell>
          <cell r="X1502">
            <v>8</v>
          </cell>
          <cell r="Y1502">
            <v>8</v>
          </cell>
          <cell r="Z1502">
            <v>8</v>
          </cell>
          <cell r="AA1502">
            <v>8</v>
          </cell>
          <cell r="AB1502">
            <v>8</v>
          </cell>
          <cell r="AC1502">
            <v>8</v>
          </cell>
          <cell r="AD1502">
            <v>8</v>
          </cell>
          <cell r="AE1502" t="str">
            <v>OFF</v>
          </cell>
          <cell r="AF1502" t="str">
            <v>OFF</v>
          </cell>
          <cell r="AG1502">
            <v>8</v>
          </cell>
          <cell r="AH1502">
            <v>8</v>
          </cell>
          <cell r="AI1502">
            <v>8</v>
          </cell>
          <cell r="AJ1502">
            <v>8</v>
          </cell>
          <cell r="AK1502">
            <v>26</v>
          </cell>
          <cell r="AL1502">
            <v>6.25</v>
          </cell>
          <cell r="AM1502">
            <v>4</v>
          </cell>
          <cell r="AN1502">
            <v>0</v>
          </cell>
          <cell r="AO1502">
            <v>0</v>
          </cell>
          <cell r="AP1502">
            <v>0</v>
          </cell>
          <cell r="AQ1502">
            <v>0</v>
          </cell>
          <cell r="AR1502">
            <v>0</v>
          </cell>
          <cell r="AS1502">
            <v>0</v>
          </cell>
          <cell r="AT1502">
            <v>0</v>
          </cell>
          <cell r="AU1502">
            <v>32.25</v>
          </cell>
          <cell r="AV1502" t="e">
            <v>#REF!</v>
          </cell>
          <cell r="AW1502">
            <v>0</v>
          </cell>
          <cell r="BZ1502">
            <v>26</v>
          </cell>
          <cell r="CA1502">
            <v>0</v>
          </cell>
          <cell r="CE1502">
            <v>50</v>
          </cell>
          <cell r="CF1502">
            <v>32.25</v>
          </cell>
          <cell r="CG1502" t="b">
            <v>1</v>
          </cell>
          <cell r="CH1502">
            <v>26</v>
          </cell>
          <cell r="CI1502">
            <v>0</v>
          </cell>
          <cell r="CJ1502">
            <v>0</v>
          </cell>
          <cell r="CK1502" t="str">
            <v>HTQ HỒ CHÍ MINH</v>
          </cell>
          <cell r="CM1502">
            <v>26</v>
          </cell>
          <cell r="CN1502">
            <v>0</v>
          </cell>
          <cell r="CO1502">
            <v>0</v>
          </cell>
          <cell r="CP1502">
            <v>50</v>
          </cell>
        </row>
        <row r="1503">
          <cell r="F1503" t="str">
            <v>OT</v>
          </cell>
          <cell r="I1503">
            <v>5</v>
          </cell>
          <cell r="J1503">
            <v>5</v>
          </cell>
          <cell r="K1503">
            <v>4</v>
          </cell>
          <cell r="N1503">
            <v>7</v>
          </cell>
          <cell r="Q1503">
            <v>5</v>
          </cell>
          <cell r="V1503">
            <v>3</v>
          </cell>
          <cell r="X1503">
            <v>4</v>
          </cell>
          <cell r="Y1503">
            <v>2</v>
          </cell>
          <cell r="AD1503">
            <v>5</v>
          </cell>
          <cell r="AE1503">
            <v>5</v>
          </cell>
          <cell r="AI1503">
            <v>5</v>
          </cell>
          <cell r="AT1503">
            <v>0</v>
          </cell>
          <cell r="AV1503" t="e">
            <v>#REF!</v>
          </cell>
          <cell r="AW1503">
            <v>0</v>
          </cell>
          <cell r="CK1503" t="e">
            <v>#N/A</v>
          </cell>
        </row>
        <row r="1504">
          <cell r="B1504" t="str">
            <v>EQQ102127</v>
          </cell>
          <cell r="C1504" t="str">
            <v>HOÀNG TRẦN MINH TUỆ</v>
          </cell>
          <cell r="D1504" t="str">
            <v>Partime</v>
          </cell>
          <cell r="E1504" t="str">
            <v>NHÂN VIÊN PHỤC VỤ</v>
          </cell>
          <cell r="F1504" t="str">
            <v>Giờ LV</v>
          </cell>
          <cell r="G1504">
            <v>8</v>
          </cell>
          <cell r="H1504">
            <v>8</v>
          </cell>
          <cell r="I1504" t="str">
            <v>OFF</v>
          </cell>
          <cell r="J1504" t="str">
            <v>OFF</v>
          </cell>
          <cell r="K1504">
            <v>9</v>
          </cell>
          <cell r="L1504">
            <v>13</v>
          </cell>
          <cell r="M1504">
            <v>8</v>
          </cell>
          <cell r="N1504">
            <v>10</v>
          </cell>
          <cell r="O1504">
            <v>8</v>
          </cell>
          <cell r="P1504">
            <v>8</v>
          </cell>
          <cell r="Q1504" t="str">
            <v>OFF</v>
          </cell>
          <cell r="R1504">
            <v>12</v>
          </cell>
          <cell r="S1504">
            <v>8</v>
          </cell>
          <cell r="T1504">
            <v>8</v>
          </cell>
          <cell r="U1504">
            <v>8</v>
          </cell>
          <cell r="V1504" t="str">
            <v>OFF</v>
          </cell>
          <cell r="W1504">
            <v>8</v>
          </cell>
          <cell r="X1504">
            <v>11</v>
          </cell>
          <cell r="Y1504">
            <v>12</v>
          </cell>
          <cell r="Z1504">
            <v>8</v>
          </cell>
          <cell r="AA1504">
            <v>8</v>
          </cell>
          <cell r="AB1504">
            <v>8</v>
          </cell>
          <cell r="AC1504">
            <v>8</v>
          </cell>
          <cell r="AD1504" t="str">
            <v>OTH</v>
          </cell>
          <cell r="AE1504">
            <v>8</v>
          </cell>
          <cell r="AF1504">
            <v>13</v>
          </cell>
          <cell r="AG1504">
            <v>8</v>
          </cell>
          <cell r="AH1504">
            <v>8</v>
          </cell>
          <cell r="AI1504" t="str">
            <v>OTH</v>
          </cell>
          <cell r="AJ1504">
            <v>8</v>
          </cell>
          <cell r="AK1504">
            <v>27</v>
          </cell>
          <cell r="AL1504">
            <v>0</v>
          </cell>
          <cell r="AM1504">
            <v>4</v>
          </cell>
          <cell r="AN1504">
            <v>0</v>
          </cell>
          <cell r="AO1504">
            <v>0</v>
          </cell>
          <cell r="AP1504">
            <v>0</v>
          </cell>
          <cell r="AQ1504">
            <v>0</v>
          </cell>
          <cell r="AR1504">
            <v>0</v>
          </cell>
          <cell r="AS1504">
            <v>0</v>
          </cell>
          <cell r="AT1504">
            <v>2</v>
          </cell>
          <cell r="AU1504">
            <v>29</v>
          </cell>
          <cell r="AV1504" t="e">
            <v>#REF!</v>
          </cell>
          <cell r="AW1504">
            <v>0</v>
          </cell>
          <cell r="BZ1504">
            <v>0</v>
          </cell>
          <cell r="CA1504">
            <v>0</v>
          </cell>
          <cell r="CE1504">
            <v>0</v>
          </cell>
          <cell r="CF1504">
            <v>29</v>
          </cell>
          <cell r="CG1504" t="b">
            <v>1</v>
          </cell>
          <cell r="CH1504">
            <v>0</v>
          </cell>
          <cell r="CI1504">
            <v>232</v>
          </cell>
          <cell r="CJ1504">
            <v>0</v>
          </cell>
          <cell r="CK1504" t="str">
            <v>HTQ HỒ CHÍ MINH</v>
          </cell>
          <cell r="CM1504">
            <v>0</v>
          </cell>
          <cell r="CN1504">
            <v>0</v>
          </cell>
          <cell r="CO1504">
            <v>232</v>
          </cell>
          <cell r="CP1504">
            <v>0</v>
          </cell>
        </row>
        <row r="1505">
          <cell r="F1505" t="str">
            <v>OT</v>
          </cell>
          <cell r="AT1505">
            <v>0</v>
          </cell>
          <cell r="AV1505" t="e">
            <v>#REF!</v>
          </cell>
          <cell r="AW1505">
            <v>0</v>
          </cell>
          <cell r="CK1505" t="e">
            <v>#N/A</v>
          </cell>
        </row>
        <row r="1506">
          <cell r="B1506" t="str">
            <v>EQQ102674</v>
          </cell>
          <cell r="C1506" t="str">
            <v>DƯƠNG THẢO MINH</v>
          </cell>
          <cell r="D1506" t="str">
            <v>Partime</v>
          </cell>
          <cell r="E1506" t="str">
            <v>NHÂN VIÊN PHỤC VỤ</v>
          </cell>
          <cell r="F1506" t="str">
            <v>Giờ LV</v>
          </cell>
          <cell r="G1506">
            <v>9</v>
          </cell>
          <cell r="H1506">
            <v>9</v>
          </cell>
          <cell r="I1506">
            <v>10</v>
          </cell>
          <cell r="J1506">
            <v>11</v>
          </cell>
          <cell r="K1506">
            <v>10</v>
          </cell>
          <cell r="L1506">
            <v>10</v>
          </cell>
          <cell r="M1506">
            <v>8</v>
          </cell>
          <cell r="N1506" t="str">
            <v>OFF</v>
          </cell>
          <cell r="O1506">
            <v>8</v>
          </cell>
          <cell r="P1506">
            <v>8</v>
          </cell>
          <cell r="Q1506">
            <v>11</v>
          </cell>
          <cell r="R1506">
            <v>10</v>
          </cell>
          <cell r="S1506">
            <v>8</v>
          </cell>
          <cell r="T1506">
            <v>8</v>
          </cell>
          <cell r="U1506">
            <v>8</v>
          </cell>
          <cell r="V1506">
            <v>10</v>
          </cell>
          <cell r="W1506">
            <v>8</v>
          </cell>
          <cell r="X1506" t="str">
            <v>OFF</v>
          </cell>
          <cell r="Y1506" t="str">
            <v>OFF</v>
          </cell>
          <cell r="Z1506">
            <v>8</v>
          </cell>
          <cell r="AA1506">
            <v>8</v>
          </cell>
          <cell r="AB1506">
            <v>8</v>
          </cell>
          <cell r="AC1506">
            <v>8</v>
          </cell>
          <cell r="AD1506">
            <v>10</v>
          </cell>
          <cell r="AE1506">
            <v>10</v>
          </cell>
          <cell r="AF1506">
            <v>10</v>
          </cell>
          <cell r="AG1506">
            <v>8</v>
          </cell>
          <cell r="AH1506">
            <v>8</v>
          </cell>
          <cell r="AI1506">
            <v>10</v>
          </cell>
          <cell r="AJ1506">
            <v>8</v>
          </cell>
          <cell r="AK1506">
            <v>30.25</v>
          </cell>
          <cell r="AL1506">
            <v>0</v>
          </cell>
          <cell r="AM1506">
            <v>3</v>
          </cell>
          <cell r="AN1506">
            <v>0</v>
          </cell>
          <cell r="AO1506">
            <v>0</v>
          </cell>
          <cell r="AP1506">
            <v>0</v>
          </cell>
          <cell r="AQ1506">
            <v>0</v>
          </cell>
          <cell r="AR1506">
            <v>0</v>
          </cell>
          <cell r="AS1506">
            <v>0</v>
          </cell>
          <cell r="AT1506">
            <v>0</v>
          </cell>
          <cell r="AU1506">
            <v>30.25</v>
          </cell>
          <cell r="AV1506" t="e">
            <v>#REF!</v>
          </cell>
          <cell r="AW1506">
            <v>0</v>
          </cell>
          <cell r="BZ1506">
            <v>0</v>
          </cell>
          <cell r="CA1506">
            <v>0</v>
          </cell>
          <cell r="CE1506">
            <v>0</v>
          </cell>
          <cell r="CF1506">
            <v>30.25</v>
          </cell>
          <cell r="CG1506" t="b">
            <v>1</v>
          </cell>
          <cell r="CH1506">
            <v>0</v>
          </cell>
          <cell r="CI1506">
            <v>242</v>
          </cell>
          <cell r="CJ1506">
            <v>0</v>
          </cell>
          <cell r="CK1506" t="str">
            <v>HTQ HỒ CHÍ MINH</v>
          </cell>
          <cell r="CM1506">
            <v>0</v>
          </cell>
          <cell r="CN1506">
            <v>0</v>
          </cell>
          <cell r="CO1506">
            <v>242</v>
          </cell>
          <cell r="CP1506">
            <v>0</v>
          </cell>
        </row>
        <row r="1507">
          <cell r="F1507" t="str">
            <v>OT</v>
          </cell>
          <cell r="AT1507">
            <v>0</v>
          </cell>
          <cell r="AV1507" t="e">
            <v>#REF!</v>
          </cell>
          <cell r="AW1507">
            <v>0</v>
          </cell>
          <cell r="CK1507" t="e">
            <v>#N/A</v>
          </cell>
        </row>
        <row r="1508">
          <cell r="C1508" t="str">
            <v>44 HOA HỒNG</v>
          </cell>
          <cell r="F1508" t="str">
            <v>Giờ LV</v>
          </cell>
          <cell r="AK1508">
            <v>0</v>
          </cell>
          <cell r="AL1508">
            <v>0</v>
          </cell>
          <cell r="AM1508">
            <v>0</v>
          </cell>
          <cell r="AN1508">
            <v>0</v>
          </cell>
          <cell r="AO1508">
            <v>0</v>
          </cell>
          <cell r="AP1508">
            <v>0</v>
          </cell>
          <cell r="AQ1508">
            <v>0</v>
          </cell>
          <cell r="AR1508">
            <v>0</v>
          </cell>
          <cell r="AS1508">
            <v>0</v>
          </cell>
          <cell r="AT1508">
            <v>0</v>
          </cell>
          <cell r="AU1508">
            <v>0</v>
          </cell>
          <cell r="AV1508" t="e">
            <v>#REF!</v>
          </cell>
          <cell r="AW1508">
            <v>0</v>
          </cell>
          <cell r="BZ1508">
            <v>0</v>
          </cell>
          <cell r="CA1508">
            <v>0</v>
          </cell>
          <cell r="CE1508">
            <v>0</v>
          </cell>
          <cell r="CF1508">
            <v>0</v>
          </cell>
          <cell r="CG1508" t="b">
            <v>1</v>
          </cell>
          <cell r="CH1508">
            <v>0</v>
          </cell>
          <cell r="CI1508">
            <v>0</v>
          </cell>
          <cell r="CJ1508">
            <v>0</v>
          </cell>
          <cell r="CK1508" t="e">
            <v>#N/A</v>
          </cell>
        </row>
        <row r="1509">
          <cell r="F1509" t="str">
            <v>OT</v>
          </cell>
          <cell r="AT1509">
            <v>0</v>
          </cell>
          <cell r="AV1509" t="e">
            <v>#REF!</v>
          </cell>
          <cell r="AW1509">
            <v>0</v>
          </cell>
          <cell r="CK1509" t="e">
            <v>#N/A</v>
          </cell>
        </row>
        <row r="1510">
          <cell r="B1510" t="str">
            <v>EQQ102661</v>
          </cell>
          <cell r="C1510" t="str">
            <v>TRẦN NGUYỄN ANH DUY</v>
          </cell>
          <cell r="D1510" t="str">
            <v>Fulltime</v>
          </cell>
          <cell r="E1510" t="str">
            <v>QUẢN LÝ QUÁN</v>
          </cell>
          <cell r="F1510" t="str">
            <v>Giờ LV</v>
          </cell>
          <cell r="G1510">
            <v>8</v>
          </cell>
          <cell r="H1510">
            <v>8</v>
          </cell>
          <cell r="I1510">
            <v>8</v>
          </cell>
          <cell r="J1510">
            <v>8</v>
          </cell>
          <cell r="K1510">
            <v>8</v>
          </cell>
          <cell r="L1510">
            <v>8</v>
          </cell>
          <cell r="M1510" t="str">
            <v>OFF</v>
          </cell>
          <cell r="N1510">
            <v>8</v>
          </cell>
          <cell r="O1510">
            <v>8</v>
          </cell>
          <cell r="P1510">
            <v>8</v>
          </cell>
          <cell r="Q1510" t="str">
            <v>OFF</v>
          </cell>
          <cell r="R1510">
            <v>8</v>
          </cell>
          <cell r="S1510">
            <v>8</v>
          </cell>
          <cell r="T1510">
            <v>8</v>
          </cell>
          <cell r="U1510">
            <v>8</v>
          </cell>
          <cell r="V1510">
            <v>8</v>
          </cell>
          <cell r="W1510" t="str">
            <v>OFF</v>
          </cell>
          <cell r="X1510">
            <v>8</v>
          </cell>
          <cell r="Y1510">
            <v>8</v>
          </cell>
          <cell r="Z1510">
            <v>8</v>
          </cell>
          <cell r="AA1510">
            <v>8</v>
          </cell>
          <cell r="AB1510">
            <v>8</v>
          </cell>
          <cell r="AC1510">
            <v>8</v>
          </cell>
          <cell r="AD1510">
            <v>8</v>
          </cell>
          <cell r="AE1510">
            <v>8</v>
          </cell>
          <cell r="AF1510" t="str">
            <v>OFF</v>
          </cell>
          <cell r="AG1510">
            <v>8</v>
          </cell>
          <cell r="AH1510">
            <v>8</v>
          </cell>
          <cell r="AI1510">
            <v>8</v>
          </cell>
          <cell r="AJ1510">
            <v>8</v>
          </cell>
          <cell r="AK1510">
            <v>26</v>
          </cell>
          <cell r="AL1510">
            <v>0</v>
          </cell>
          <cell r="AM1510">
            <v>4</v>
          </cell>
          <cell r="AN1510">
            <v>0</v>
          </cell>
          <cell r="AO1510">
            <v>0</v>
          </cell>
          <cell r="AP1510">
            <v>0</v>
          </cell>
          <cell r="AQ1510">
            <v>0</v>
          </cell>
          <cell r="AR1510">
            <v>0</v>
          </cell>
          <cell r="AS1510">
            <v>0</v>
          </cell>
          <cell r="AT1510">
            <v>0</v>
          </cell>
          <cell r="AU1510">
            <v>26</v>
          </cell>
          <cell r="AV1510" t="e">
            <v>#REF!</v>
          </cell>
          <cell r="AW1510">
            <v>0</v>
          </cell>
          <cell r="BZ1510">
            <v>26</v>
          </cell>
          <cell r="CA1510">
            <v>0</v>
          </cell>
          <cell r="CE1510">
            <v>0</v>
          </cell>
          <cell r="CF1510">
            <v>26</v>
          </cell>
          <cell r="CG1510" t="b">
            <v>1</v>
          </cell>
          <cell r="CH1510">
            <v>26</v>
          </cell>
          <cell r="CI1510">
            <v>0</v>
          </cell>
          <cell r="CJ1510">
            <v>0</v>
          </cell>
          <cell r="CK1510" t="str">
            <v>HTQ HỒ CHÍ MINH</v>
          </cell>
          <cell r="CM1510">
            <v>26</v>
          </cell>
          <cell r="CN1510">
            <v>0</v>
          </cell>
          <cell r="CO1510">
            <v>0</v>
          </cell>
          <cell r="CP1510">
            <v>0</v>
          </cell>
        </row>
        <row r="1511">
          <cell r="F1511" t="str">
            <v>OT</v>
          </cell>
          <cell r="AT1511">
            <v>0</v>
          </cell>
          <cell r="AV1511" t="e">
            <v>#REF!</v>
          </cell>
          <cell r="AW1511">
            <v>0</v>
          </cell>
          <cell r="CK1511" t="e">
            <v>#N/A</v>
          </cell>
        </row>
        <row r="1512">
          <cell r="B1512" t="str">
            <v>EQQ100294</v>
          </cell>
          <cell r="C1512" t="str">
            <v>TRẦN VĂN VƯƠNG</v>
          </cell>
          <cell r="D1512" t="str">
            <v>Fulltime</v>
          </cell>
          <cell r="E1512" t="str">
            <v>QUYỀN QUẢN LÝ QUÁN</v>
          </cell>
          <cell r="F1512" t="str">
            <v>Giờ LV</v>
          </cell>
          <cell r="G1512">
            <v>8</v>
          </cell>
          <cell r="H1512">
            <v>8</v>
          </cell>
          <cell r="I1512">
            <v>8</v>
          </cell>
          <cell r="J1512">
            <v>8</v>
          </cell>
          <cell r="K1512" t="str">
            <v>OFF</v>
          </cell>
          <cell r="L1512">
            <v>8</v>
          </cell>
          <cell r="M1512">
            <v>8</v>
          </cell>
          <cell r="N1512">
            <v>8</v>
          </cell>
          <cell r="O1512">
            <v>8</v>
          </cell>
          <cell r="P1512">
            <v>8</v>
          </cell>
          <cell r="Q1512">
            <v>8</v>
          </cell>
          <cell r="R1512" t="str">
            <v>OFF</v>
          </cell>
          <cell r="S1512">
            <v>8</v>
          </cell>
          <cell r="T1512">
            <v>8</v>
          </cell>
          <cell r="U1512">
            <v>8</v>
          </cell>
          <cell r="V1512">
            <v>8</v>
          </cell>
          <cell r="W1512">
            <v>8</v>
          </cell>
          <cell r="X1512" t="str">
            <v>OFF</v>
          </cell>
          <cell r="Y1512">
            <v>8</v>
          </cell>
          <cell r="Z1512">
            <v>8</v>
          </cell>
          <cell r="AA1512">
            <v>8</v>
          </cell>
          <cell r="AB1512">
            <v>8</v>
          </cell>
          <cell r="AC1512">
            <v>8</v>
          </cell>
          <cell r="AD1512">
            <v>8</v>
          </cell>
          <cell r="AE1512">
            <v>8</v>
          </cell>
          <cell r="AF1512" t="str">
            <v>OFF</v>
          </cell>
          <cell r="AG1512">
            <v>8</v>
          </cell>
          <cell r="AH1512">
            <v>8</v>
          </cell>
          <cell r="AI1512">
            <v>8</v>
          </cell>
          <cell r="AJ1512">
            <v>8</v>
          </cell>
          <cell r="AK1512">
            <v>26</v>
          </cell>
          <cell r="AL1512">
            <v>0</v>
          </cell>
          <cell r="AM1512">
            <v>4</v>
          </cell>
          <cell r="AN1512">
            <v>0</v>
          </cell>
          <cell r="AO1512">
            <v>0</v>
          </cell>
          <cell r="AP1512">
            <v>0</v>
          </cell>
          <cell r="AQ1512">
            <v>0</v>
          </cell>
          <cell r="AR1512">
            <v>0</v>
          </cell>
          <cell r="AS1512">
            <v>0</v>
          </cell>
          <cell r="AT1512">
            <v>0</v>
          </cell>
          <cell r="AU1512">
            <v>26</v>
          </cell>
          <cell r="AV1512" t="e">
            <v>#REF!</v>
          </cell>
          <cell r="AW1512">
            <v>0</v>
          </cell>
          <cell r="BZ1512">
            <v>26</v>
          </cell>
          <cell r="CA1512">
            <v>0</v>
          </cell>
          <cell r="CE1512">
            <v>0</v>
          </cell>
          <cell r="CF1512">
            <v>26</v>
          </cell>
          <cell r="CG1512" t="b">
            <v>1</v>
          </cell>
          <cell r="CH1512">
            <v>26</v>
          </cell>
          <cell r="CI1512">
            <v>0</v>
          </cell>
          <cell r="CJ1512">
            <v>0</v>
          </cell>
          <cell r="CK1512" t="str">
            <v>HTQ HỒ CHÍ MINH</v>
          </cell>
          <cell r="CM1512">
            <v>26</v>
          </cell>
          <cell r="CN1512">
            <v>0</v>
          </cell>
          <cell r="CO1512">
            <v>0</v>
          </cell>
          <cell r="CP1512">
            <v>0</v>
          </cell>
        </row>
        <row r="1513">
          <cell r="F1513" t="str">
            <v>OT</v>
          </cell>
          <cell r="AT1513">
            <v>0</v>
          </cell>
          <cell r="AV1513" t="e">
            <v>#REF!</v>
          </cell>
          <cell r="AW1513">
            <v>0</v>
          </cell>
          <cell r="CK1513" t="e">
            <v>#N/A</v>
          </cell>
        </row>
        <row r="1514">
          <cell r="B1514" t="str">
            <v>EQQ102905</v>
          </cell>
          <cell r="C1514" t="str">
            <v>NGUYỄN THỊ CẨM GIANG</v>
          </cell>
          <cell r="D1514" t="str">
            <v>Fulltime</v>
          </cell>
          <cell r="E1514" t="str">
            <v>TRƯỞNG CA</v>
          </cell>
          <cell r="F1514" t="str">
            <v>Giờ LV</v>
          </cell>
          <cell r="M1514">
            <v>8</v>
          </cell>
          <cell r="N1514">
            <v>8</v>
          </cell>
          <cell r="O1514">
            <v>8</v>
          </cell>
          <cell r="P1514">
            <v>8</v>
          </cell>
          <cell r="Q1514">
            <v>8</v>
          </cell>
          <cell r="R1514">
            <v>8</v>
          </cell>
          <cell r="S1514">
            <v>8</v>
          </cell>
          <cell r="T1514">
            <v>8</v>
          </cell>
          <cell r="U1514">
            <v>8</v>
          </cell>
          <cell r="V1514">
            <v>8</v>
          </cell>
          <cell r="W1514">
            <v>8</v>
          </cell>
          <cell r="X1514">
            <v>8</v>
          </cell>
          <cell r="Y1514">
            <v>8</v>
          </cell>
          <cell r="Z1514">
            <v>8</v>
          </cell>
          <cell r="AA1514">
            <v>8</v>
          </cell>
          <cell r="AB1514" t="str">
            <v>OFF</v>
          </cell>
          <cell r="AC1514" t="str">
            <v>OFF</v>
          </cell>
          <cell r="AD1514">
            <v>8</v>
          </cell>
          <cell r="AE1514">
            <v>8</v>
          </cell>
          <cell r="AF1514">
            <v>8</v>
          </cell>
          <cell r="AG1514">
            <v>8</v>
          </cell>
          <cell r="AH1514">
            <v>8</v>
          </cell>
          <cell r="AI1514">
            <v>8</v>
          </cell>
          <cell r="AJ1514">
            <v>8</v>
          </cell>
          <cell r="AK1514">
            <v>22</v>
          </cell>
          <cell r="AL1514">
            <v>0</v>
          </cell>
          <cell r="AM1514">
            <v>2</v>
          </cell>
          <cell r="AN1514">
            <v>0</v>
          </cell>
          <cell r="AO1514">
            <v>0</v>
          </cell>
          <cell r="AP1514">
            <v>0</v>
          </cell>
          <cell r="AQ1514">
            <v>0</v>
          </cell>
          <cell r="AR1514">
            <v>0</v>
          </cell>
          <cell r="AS1514">
            <v>0</v>
          </cell>
          <cell r="AT1514">
            <v>0</v>
          </cell>
          <cell r="AU1514">
            <v>22</v>
          </cell>
          <cell r="AV1514" t="e">
            <v>#REF!</v>
          </cell>
          <cell r="AW1514">
            <v>0</v>
          </cell>
          <cell r="BZ1514">
            <v>22</v>
          </cell>
          <cell r="CA1514">
            <v>0</v>
          </cell>
          <cell r="CE1514">
            <v>0</v>
          </cell>
          <cell r="CF1514">
            <v>22</v>
          </cell>
          <cell r="CG1514" t="b">
            <v>1</v>
          </cell>
          <cell r="CH1514">
            <v>22</v>
          </cell>
          <cell r="CI1514">
            <v>0</v>
          </cell>
          <cell r="CJ1514">
            <v>0</v>
          </cell>
          <cell r="CK1514" t="str">
            <v>HTQ HỒ CHÍ MINH</v>
          </cell>
          <cell r="CM1514">
            <v>22</v>
          </cell>
          <cell r="CN1514">
            <v>0</v>
          </cell>
          <cell r="CO1514">
            <v>0</v>
          </cell>
          <cell r="CP1514">
            <v>0</v>
          </cell>
        </row>
        <row r="1515">
          <cell r="F1515" t="str">
            <v>OT</v>
          </cell>
          <cell r="AT1515">
            <v>0</v>
          </cell>
          <cell r="AV1515" t="e">
            <v>#REF!</v>
          </cell>
          <cell r="AW1515">
            <v>0</v>
          </cell>
          <cell r="CK1515" t="e">
            <v>#N/A</v>
          </cell>
        </row>
        <row r="1516">
          <cell r="B1516" t="str">
            <v>EQQ101047</v>
          </cell>
          <cell r="C1516" t="str">
            <v>VŨ MINH DŨNG</v>
          </cell>
          <cell r="D1516" t="str">
            <v>Fulltime</v>
          </cell>
          <cell r="E1516" t="str">
            <v>TRƯỞNG CA</v>
          </cell>
          <cell r="F1516" t="str">
            <v>Giờ LV</v>
          </cell>
          <cell r="G1516">
            <v>8</v>
          </cell>
          <cell r="H1516">
            <v>8</v>
          </cell>
          <cell r="I1516" t="str">
            <v>OFF</v>
          </cell>
          <cell r="J1516">
            <v>8</v>
          </cell>
          <cell r="K1516" t="str">
            <v>OFF</v>
          </cell>
          <cell r="L1516">
            <v>8</v>
          </cell>
          <cell r="M1516">
            <v>8</v>
          </cell>
          <cell r="N1516">
            <v>8</v>
          </cell>
          <cell r="O1516">
            <v>8</v>
          </cell>
          <cell r="P1516" t="str">
            <v>OFF</v>
          </cell>
          <cell r="Q1516">
            <v>8</v>
          </cell>
          <cell r="R1516">
            <v>8</v>
          </cell>
          <cell r="S1516">
            <v>8</v>
          </cell>
          <cell r="T1516">
            <v>8</v>
          </cell>
          <cell r="U1516">
            <v>8</v>
          </cell>
          <cell r="V1516">
            <v>8</v>
          </cell>
          <cell r="W1516">
            <v>8</v>
          </cell>
          <cell r="X1516" t="str">
            <v>OTH</v>
          </cell>
          <cell r="Y1516" t="str">
            <v>OTH</v>
          </cell>
          <cell r="Z1516">
            <v>8</v>
          </cell>
          <cell r="AA1516">
            <v>8</v>
          </cell>
          <cell r="AB1516">
            <v>8</v>
          </cell>
          <cell r="AC1516">
            <v>8</v>
          </cell>
          <cell r="AD1516" t="str">
            <v>OTH</v>
          </cell>
          <cell r="AE1516">
            <v>8</v>
          </cell>
          <cell r="AF1516">
            <v>8</v>
          </cell>
          <cell r="AG1516">
            <v>8</v>
          </cell>
          <cell r="AH1516">
            <v>8</v>
          </cell>
          <cell r="AI1516">
            <v>8</v>
          </cell>
          <cell r="AJ1516" t="str">
            <v>OFF</v>
          </cell>
          <cell r="AK1516">
            <v>23</v>
          </cell>
          <cell r="AL1516">
            <v>0</v>
          </cell>
          <cell r="AM1516">
            <v>4</v>
          </cell>
          <cell r="AN1516">
            <v>0</v>
          </cell>
          <cell r="AO1516">
            <v>0</v>
          </cell>
          <cell r="AP1516">
            <v>0</v>
          </cell>
          <cell r="AQ1516">
            <v>0</v>
          </cell>
          <cell r="AR1516">
            <v>0</v>
          </cell>
          <cell r="AS1516">
            <v>0</v>
          </cell>
          <cell r="AT1516">
            <v>3</v>
          </cell>
          <cell r="AU1516">
            <v>26</v>
          </cell>
          <cell r="AV1516" t="e">
            <v>#REF!</v>
          </cell>
          <cell r="AW1516">
            <v>0</v>
          </cell>
          <cell r="BZ1516">
            <v>26</v>
          </cell>
          <cell r="CA1516">
            <v>0</v>
          </cell>
          <cell r="CE1516">
            <v>0</v>
          </cell>
          <cell r="CF1516">
            <v>26</v>
          </cell>
          <cell r="CG1516" t="b">
            <v>1</v>
          </cell>
          <cell r="CH1516">
            <v>23</v>
          </cell>
          <cell r="CI1516">
            <v>0</v>
          </cell>
          <cell r="CJ1516">
            <v>0</v>
          </cell>
          <cell r="CK1516" t="str">
            <v>HTQ HỒ CHÍ MINH</v>
          </cell>
          <cell r="CM1516">
            <v>26</v>
          </cell>
          <cell r="CN1516">
            <v>0</v>
          </cell>
          <cell r="CO1516">
            <v>0</v>
          </cell>
          <cell r="CP1516">
            <v>0</v>
          </cell>
        </row>
        <row r="1517">
          <cell r="F1517" t="str">
            <v>OT</v>
          </cell>
          <cell r="AT1517">
            <v>0</v>
          </cell>
          <cell r="AV1517" t="e">
            <v>#REF!</v>
          </cell>
          <cell r="AW1517">
            <v>0</v>
          </cell>
          <cell r="CK1517" t="e">
            <v>#N/A</v>
          </cell>
        </row>
        <row r="1518">
          <cell r="B1518" t="str">
            <v>EQQ100620</v>
          </cell>
          <cell r="C1518" t="str">
            <v>TRIỆU VĨ LỘC</v>
          </cell>
          <cell r="D1518" t="str">
            <v>Fulltime</v>
          </cell>
          <cell r="E1518" t="str">
            <v>NHÂN VIÊN PHỤC VỤ</v>
          </cell>
          <cell r="F1518" t="str">
            <v>Giờ LV</v>
          </cell>
          <cell r="G1518" t="str">
            <v>OFF</v>
          </cell>
          <cell r="H1518">
            <v>8</v>
          </cell>
          <cell r="I1518">
            <v>8</v>
          </cell>
          <cell r="J1518">
            <v>8</v>
          </cell>
          <cell r="K1518">
            <v>8</v>
          </cell>
          <cell r="L1518">
            <v>8</v>
          </cell>
          <cell r="M1518">
            <v>8</v>
          </cell>
          <cell r="N1518" t="str">
            <v>OFF</v>
          </cell>
          <cell r="O1518" t="str">
            <v>OFF</v>
          </cell>
          <cell r="P1518">
            <v>8</v>
          </cell>
          <cell r="Q1518">
            <v>4</v>
          </cell>
          <cell r="R1518" t="str">
            <v>PA</v>
          </cell>
          <cell r="S1518" t="str">
            <v>PA</v>
          </cell>
          <cell r="T1518" t="str">
            <v>PA</v>
          </cell>
          <cell r="U1518">
            <v>8</v>
          </cell>
          <cell r="V1518">
            <v>8</v>
          </cell>
          <cell r="W1518">
            <v>8</v>
          </cell>
          <cell r="X1518">
            <v>8</v>
          </cell>
          <cell r="Y1518">
            <v>8</v>
          </cell>
          <cell r="Z1518">
            <v>8</v>
          </cell>
          <cell r="AA1518">
            <v>8</v>
          </cell>
          <cell r="AB1518">
            <v>8</v>
          </cell>
          <cell r="AC1518">
            <v>8</v>
          </cell>
          <cell r="AD1518">
            <v>8</v>
          </cell>
          <cell r="AE1518">
            <v>8</v>
          </cell>
          <cell r="AF1518">
            <v>8</v>
          </cell>
          <cell r="AG1518">
            <v>8</v>
          </cell>
          <cell r="AH1518">
            <v>8</v>
          </cell>
          <cell r="AI1518" t="str">
            <v>OFF</v>
          </cell>
          <cell r="AJ1518">
            <v>8</v>
          </cell>
          <cell r="AK1518">
            <v>22.5</v>
          </cell>
          <cell r="AL1518">
            <v>0</v>
          </cell>
          <cell r="AM1518">
            <v>4</v>
          </cell>
          <cell r="AN1518">
            <v>0</v>
          </cell>
          <cell r="AO1518">
            <v>3</v>
          </cell>
          <cell r="AP1518">
            <v>0</v>
          </cell>
          <cell r="AQ1518">
            <v>0</v>
          </cell>
          <cell r="AR1518">
            <v>0</v>
          </cell>
          <cell r="AS1518">
            <v>0</v>
          </cell>
          <cell r="AT1518">
            <v>0</v>
          </cell>
          <cell r="AU1518">
            <v>25.5</v>
          </cell>
          <cell r="AV1518" t="e">
            <v>#REF!</v>
          </cell>
          <cell r="AW1518">
            <v>0</v>
          </cell>
          <cell r="BZ1518">
            <v>22.5</v>
          </cell>
          <cell r="CA1518">
            <v>3</v>
          </cell>
          <cell r="CE1518">
            <v>0</v>
          </cell>
          <cell r="CF1518">
            <v>25.5</v>
          </cell>
          <cell r="CG1518" t="b">
            <v>1</v>
          </cell>
          <cell r="CH1518">
            <v>22.5</v>
          </cell>
          <cell r="CI1518">
            <v>0</v>
          </cell>
          <cell r="CJ1518">
            <v>0</v>
          </cell>
          <cell r="CK1518" t="str">
            <v>HTQ HỒ CHÍ MINH</v>
          </cell>
          <cell r="CM1518">
            <v>22.5</v>
          </cell>
          <cell r="CN1518">
            <v>3</v>
          </cell>
          <cell r="CO1518">
            <v>0</v>
          </cell>
          <cell r="CP1518">
            <v>0</v>
          </cell>
        </row>
        <row r="1519">
          <cell r="F1519" t="str">
            <v>OT</v>
          </cell>
          <cell r="AT1519">
            <v>0</v>
          </cell>
          <cell r="AV1519" t="e">
            <v>#REF!</v>
          </cell>
          <cell r="AW1519">
            <v>0</v>
          </cell>
          <cell r="CK1519" t="e">
            <v>#N/A</v>
          </cell>
        </row>
        <row r="1520">
          <cell r="B1520" t="str">
            <v>EQQ101543</v>
          </cell>
          <cell r="C1520" t="str">
            <v>ĐỖ THỊ THẮM</v>
          </cell>
          <cell r="D1520" t="str">
            <v>Fulltime</v>
          </cell>
          <cell r="E1520" t="str">
            <v>NHÂN VIÊN PHA CHẾ</v>
          </cell>
          <cell r="F1520" t="str">
            <v>Giờ LV</v>
          </cell>
          <cell r="G1520">
            <v>8</v>
          </cell>
          <cell r="H1520">
            <v>8</v>
          </cell>
          <cell r="I1520">
            <v>8</v>
          </cell>
          <cell r="J1520">
            <v>8</v>
          </cell>
          <cell r="K1520" t="str">
            <v>OFF</v>
          </cell>
          <cell r="L1520">
            <v>8</v>
          </cell>
          <cell r="M1520">
            <v>8</v>
          </cell>
          <cell r="N1520">
            <v>8</v>
          </cell>
          <cell r="O1520">
            <v>8</v>
          </cell>
          <cell r="P1520">
            <v>8</v>
          </cell>
          <cell r="Q1520">
            <v>8</v>
          </cell>
          <cell r="R1520" t="str">
            <v>OFF</v>
          </cell>
          <cell r="S1520">
            <v>8</v>
          </cell>
          <cell r="T1520">
            <v>8</v>
          </cell>
          <cell r="U1520">
            <v>8</v>
          </cell>
          <cell r="V1520">
            <v>8</v>
          </cell>
          <cell r="W1520">
            <v>8</v>
          </cell>
          <cell r="X1520">
            <v>8</v>
          </cell>
          <cell r="Y1520" t="str">
            <v>OFF</v>
          </cell>
          <cell r="Z1520">
            <v>8</v>
          </cell>
          <cell r="AA1520">
            <v>8</v>
          </cell>
          <cell r="AB1520">
            <v>8</v>
          </cell>
          <cell r="AC1520">
            <v>8</v>
          </cell>
          <cell r="AD1520">
            <v>8</v>
          </cell>
          <cell r="AE1520">
            <v>8</v>
          </cell>
          <cell r="AF1520" t="str">
            <v>OFF</v>
          </cell>
          <cell r="AG1520">
            <v>8</v>
          </cell>
          <cell r="AH1520">
            <v>8</v>
          </cell>
          <cell r="AI1520">
            <v>8</v>
          </cell>
          <cell r="AJ1520">
            <v>8</v>
          </cell>
          <cell r="AK1520">
            <v>26</v>
          </cell>
          <cell r="AL1520">
            <v>0</v>
          </cell>
          <cell r="AM1520">
            <v>4</v>
          </cell>
          <cell r="AN1520">
            <v>0</v>
          </cell>
          <cell r="AO1520">
            <v>0</v>
          </cell>
          <cell r="AP1520">
            <v>0</v>
          </cell>
          <cell r="AQ1520">
            <v>0</v>
          </cell>
          <cell r="AR1520">
            <v>0</v>
          </cell>
          <cell r="AS1520">
            <v>0</v>
          </cell>
          <cell r="AT1520">
            <v>0</v>
          </cell>
          <cell r="AU1520">
            <v>26</v>
          </cell>
          <cell r="AV1520" t="e">
            <v>#REF!</v>
          </cell>
          <cell r="AW1520">
            <v>0</v>
          </cell>
          <cell r="BZ1520">
            <v>26</v>
          </cell>
          <cell r="CA1520">
            <v>0</v>
          </cell>
          <cell r="CE1520">
            <v>0</v>
          </cell>
          <cell r="CF1520">
            <v>26</v>
          </cell>
          <cell r="CG1520" t="b">
            <v>1</v>
          </cell>
          <cell r="CH1520">
            <v>26</v>
          </cell>
          <cell r="CI1520">
            <v>0</v>
          </cell>
          <cell r="CJ1520">
            <v>0</v>
          </cell>
          <cell r="CK1520" t="str">
            <v>HTQ HỒ CHÍ MINH</v>
          </cell>
          <cell r="CM1520">
            <v>26</v>
          </cell>
          <cell r="CN1520">
            <v>0</v>
          </cell>
          <cell r="CO1520">
            <v>0</v>
          </cell>
          <cell r="CP1520">
            <v>0</v>
          </cell>
        </row>
        <row r="1521">
          <cell r="F1521" t="str">
            <v>OT</v>
          </cell>
          <cell r="AT1521">
            <v>0</v>
          </cell>
          <cell r="AV1521" t="e">
            <v>#REF!</v>
          </cell>
          <cell r="AW1521">
            <v>0</v>
          </cell>
          <cell r="CK1521" t="e">
            <v>#N/A</v>
          </cell>
        </row>
        <row r="1522">
          <cell r="B1522" t="str">
            <v>EQQ102080</v>
          </cell>
          <cell r="C1522" t="str">
            <v>HUỲNH TUẤN CƯỜNG</v>
          </cell>
          <cell r="D1522" t="str">
            <v>Partime</v>
          </cell>
          <cell r="E1522" t="str">
            <v>NHÂN VIÊN PHA CHẾ</v>
          </cell>
          <cell r="F1522" t="str">
            <v>Giờ LV</v>
          </cell>
          <cell r="G1522">
            <v>8</v>
          </cell>
          <cell r="H1522">
            <v>8</v>
          </cell>
          <cell r="I1522" t="str">
            <v>OFF</v>
          </cell>
          <cell r="J1522">
            <v>8</v>
          </cell>
          <cell r="K1522">
            <v>8</v>
          </cell>
          <cell r="L1522">
            <v>8</v>
          </cell>
          <cell r="M1522">
            <v>8</v>
          </cell>
          <cell r="N1522" t="str">
            <v>OFF</v>
          </cell>
          <cell r="O1522">
            <v>8</v>
          </cell>
          <cell r="P1522" t="str">
            <v>OFF</v>
          </cell>
          <cell r="Q1522">
            <v>8</v>
          </cell>
          <cell r="R1522">
            <v>8</v>
          </cell>
          <cell r="S1522">
            <v>8</v>
          </cell>
          <cell r="T1522">
            <v>8</v>
          </cell>
          <cell r="U1522">
            <v>8</v>
          </cell>
          <cell r="V1522" t="str">
            <v>OFF</v>
          </cell>
          <cell r="W1522">
            <v>8</v>
          </cell>
          <cell r="X1522">
            <v>8</v>
          </cell>
          <cell r="Y1522">
            <v>8</v>
          </cell>
          <cell r="Z1522">
            <v>8</v>
          </cell>
          <cell r="AA1522">
            <v>8</v>
          </cell>
          <cell r="AB1522">
            <v>8</v>
          </cell>
          <cell r="AC1522">
            <v>8</v>
          </cell>
          <cell r="AD1522" t="str">
            <v>OFF</v>
          </cell>
          <cell r="AE1522">
            <v>8</v>
          </cell>
          <cell r="AF1522">
            <v>8</v>
          </cell>
          <cell r="AG1522">
            <v>8</v>
          </cell>
          <cell r="AH1522">
            <v>8</v>
          </cell>
          <cell r="AI1522">
            <v>8</v>
          </cell>
          <cell r="AJ1522" t="str">
            <v>OFF</v>
          </cell>
          <cell r="AK1522">
            <v>24</v>
          </cell>
          <cell r="AL1522">
            <v>0</v>
          </cell>
          <cell r="AM1522">
            <v>6</v>
          </cell>
          <cell r="AN1522">
            <v>0</v>
          </cell>
          <cell r="AO1522">
            <v>0</v>
          </cell>
          <cell r="AP1522">
            <v>0</v>
          </cell>
          <cell r="AQ1522">
            <v>0</v>
          </cell>
          <cell r="AR1522">
            <v>0</v>
          </cell>
          <cell r="AS1522">
            <v>0</v>
          </cell>
          <cell r="AT1522">
            <v>0</v>
          </cell>
          <cell r="AU1522">
            <v>24</v>
          </cell>
          <cell r="AV1522" t="e">
            <v>#REF!</v>
          </cell>
          <cell r="AW1522">
            <v>0</v>
          </cell>
          <cell r="BZ1522">
            <v>0</v>
          </cell>
          <cell r="CA1522">
            <v>0</v>
          </cell>
          <cell r="CE1522">
            <v>0</v>
          </cell>
          <cell r="CF1522">
            <v>24</v>
          </cell>
          <cell r="CG1522" t="b">
            <v>1</v>
          </cell>
          <cell r="CH1522">
            <v>0</v>
          </cell>
          <cell r="CI1522">
            <v>192</v>
          </cell>
          <cell r="CJ1522">
            <v>0</v>
          </cell>
          <cell r="CK1522" t="str">
            <v>HTQ HỒ CHÍ MINH</v>
          </cell>
          <cell r="CM1522">
            <v>0</v>
          </cell>
          <cell r="CN1522">
            <v>0</v>
          </cell>
          <cell r="CO1522">
            <v>192</v>
          </cell>
          <cell r="CP1522">
            <v>0</v>
          </cell>
        </row>
        <row r="1523">
          <cell r="F1523" t="str">
            <v>OT</v>
          </cell>
          <cell r="AT1523">
            <v>0</v>
          </cell>
          <cell r="AV1523" t="e">
            <v>#REF!</v>
          </cell>
          <cell r="AW1523">
            <v>0</v>
          </cell>
          <cell r="CK1523" t="e">
            <v>#N/A</v>
          </cell>
        </row>
        <row r="1524">
          <cell r="B1524" t="str">
            <v>EQQ102247</v>
          </cell>
          <cell r="C1524" t="str">
            <v>NGUYỄN NGỌC LONG</v>
          </cell>
          <cell r="D1524" t="str">
            <v>Partime</v>
          </cell>
          <cell r="E1524" t="str">
            <v>TỔ TRƯỞNG PHA CHẾ</v>
          </cell>
          <cell r="F1524" t="str">
            <v>Giờ LV</v>
          </cell>
          <cell r="G1524">
            <v>8</v>
          </cell>
          <cell r="H1524">
            <v>8</v>
          </cell>
          <cell r="I1524">
            <v>8</v>
          </cell>
          <cell r="J1524">
            <v>8</v>
          </cell>
          <cell r="K1524">
            <v>8</v>
          </cell>
          <cell r="L1524">
            <v>8</v>
          </cell>
          <cell r="M1524">
            <v>8</v>
          </cell>
          <cell r="N1524">
            <v>8</v>
          </cell>
          <cell r="O1524">
            <v>8</v>
          </cell>
          <cell r="P1524">
            <v>8</v>
          </cell>
          <cell r="Q1524">
            <v>8</v>
          </cell>
          <cell r="R1524">
            <v>4</v>
          </cell>
          <cell r="S1524">
            <v>8</v>
          </cell>
          <cell r="T1524">
            <v>8</v>
          </cell>
          <cell r="U1524">
            <v>8</v>
          </cell>
          <cell r="V1524">
            <v>8</v>
          </cell>
          <cell r="W1524">
            <v>8</v>
          </cell>
          <cell r="X1524">
            <v>8</v>
          </cell>
          <cell r="Y1524">
            <v>8</v>
          </cell>
          <cell r="Z1524" t="str">
            <v>OFF</v>
          </cell>
          <cell r="AA1524">
            <v>8</v>
          </cell>
          <cell r="AB1524">
            <v>8</v>
          </cell>
          <cell r="AC1524">
            <v>8</v>
          </cell>
          <cell r="AD1524">
            <v>8</v>
          </cell>
          <cell r="AE1524">
            <v>8</v>
          </cell>
          <cell r="AF1524">
            <v>5.5</v>
          </cell>
          <cell r="AG1524" t="str">
            <v>OFF</v>
          </cell>
          <cell r="AH1524">
            <v>8</v>
          </cell>
          <cell r="AI1524">
            <v>8</v>
          </cell>
          <cell r="AJ1524">
            <v>8</v>
          </cell>
          <cell r="AK1524">
            <v>27.1875</v>
          </cell>
          <cell r="AL1524">
            <v>0</v>
          </cell>
          <cell r="AM1524">
            <v>2</v>
          </cell>
          <cell r="AN1524">
            <v>0</v>
          </cell>
          <cell r="AO1524">
            <v>0</v>
          </cell>
          <cell r="AP1524">
            <v>0</v>
          </cell>
          <cell r="AQ1524">
            <v>0</v>
          </cell>
          <cell r="AR1524">
            <v>0</v>
          </cell>
          <cell r="AS1524">
            <v>0</v>
          </cell>
          <cell r="AT1524">
            <v>0</v>
          </cell>
          <cell r="AU1524">
            <v>27.1875</v>
          </cell>
          <cell r="AV1524" t="e">
            <v>#REF!</v>
          </cell>
          <cell r="AW1524">
            <v>0</v>
          </cell>
          <cell r="BZ1524">
            <v>0</v>
          </cell>
          <cell r="CA1524">
            <v>0</v>
          </cell>
          <cell r="CE1524">
            <v>0</v>
          </cell>
          <cell r="CF1524">
            <v>27.1875</v>
          </cell>
          <cell r="CG1524" t="b">
            <v>1</v>
          </cell>
          <cell r="CH1524">
            <v>0</v>
          </cell>
          <cell r="CI1524">
            <v>217.5</v>
          </cell>
          <cell r="CJ1524">
            <v>0</v>
          </cell>
          <cell r="CK1524" t="str">
            <v>HTQ HỒ CHÍ MINH</v>
          </cell>
          <cell r="CM1524">
            <v>0</v>
          </cell>
          <cell r="CN1524">
            <v>0</v>
          </cell>
          <cell r="CO1524">
            <v>217.5</v>
          </cell>
          <cell r="CP1524">
            <v>0</v>
          </cell>
        </row>
        <row r="1525">
          <cell r="F1525" t="str">
            <v>OT</v>
          </cell>
          <cell r="AT1525">
            <v>0</v>
          </cell>
          <cell r="AV1525" t="e">
            <v>#REF!</v>
          </cell>
          <cell r="AW1525">
            <v>0</v>
          </cell>
          <cell r="CK1525" t="e">
            <v>#N/A</v>
          </cell>
        </row>
        <row r="1526">
          <cell r="B1526" t="str">
            <v>EQQ102879</v>
          </cell>
          <cell r="C1526" t="str">
            <v>LÊ THỊ MỸ HẠNH</v>
          </cell>
          <cell r="D1526" t="str">
            <v>Fulltime</v>
          </cell>
          <cell r="E1526" t="str">
            <v>NHÂN VIÊN BẾP</v>
          </cell>
          <cell r="F1526" t="str">
            <v>Giờ LV</v>
          </cell>
          <cell r="G1526">
            <v>8</v>
          </cell>
          <cell r="H1526">
            <v>8</v>
          </cell>
          <cell r="I1526">
            <v>8</v>
          </cell>
          <cell r="J1526">
            <v>8</v>
          </cell>
          <cell r="K1526">
            <v>8</v>
          </cell>
          <cell r="L1526" t="str">
            <v>OFF</v>
          </cell>
          <cell r="M1526">
            <v>8</v>
          </cell>
          <cell r="N1526">
            <v>8</v>
          </cell>
          <cell r="O1526">
            <v>8</v>
          </cell>
          <cell r="P1526">
            <v>8</v>
          </cell>
          <cell r="Q1526">
            <v>8</v>
          </cell>
          <cell r="R1526">
            <v>8</v>
          </cell>
          <cell r="S1526" t="str">
            <v>OFF</v>
          </cell>
          <cell r="T1526">
            <v>8</v>
          </cell>
          <cell r="U1526">
            <v>8</v>
          </cell>
          <cell r="V1526">
            <v>8</v>
          </cell>
          <cell r="W1526">
            <v>8</v>
          </cell>
          <cell r="X1526">
            <v>8</v>
          </cell>
          <cell r="Y1526">
            <v>8</v>
          </cell>
          <cell r="Z1526" t="str">
            <v>OFF</v>
          </cell>
          <cell r="AA1526">
            <v>8</v>
          </cell>
          <cell r="AB1526">
            <v>8</v>
          </cell>
          <cell r="AC1526">
            <v>8</v>
          </cell>
          <cell r="AD1526">
            <v>8</v>
          </cell>
          <cell r="AE1526">
            <v>8</v>
          </cell>
          <cell r="AF1526">
            <v>8</v>
          </cell>
          <cell r="AG1526" t="str">
            <v>OFF</v>
          </cell>
          <cell r="AH1526">
            <v>8</v>
          </cell>
          <cell r="AI1526">
            <v>8</v>
          </cell>
          <cell r="AJ1526">
            <v>8</v>
          </cell>
          <cell r="AK1526">
            <v>26</v>
          </cell>
          <cell r="AL1526">
            <v>0</v>
          </cell>
          <cell r="AM1526">
            <v>4</v>
          </cell>
          <cell r="AN1526">
            <v>0</v>
          </cell>
          <cell r="AO1526">
            <v>0</v>
          </cell>
          <cell r="AP1526">
            <v>0</v>
          </cell>
          <cell r="AQ1526">
            <v>0</v>
          </cell>
          <cell r="AR1526">
            <v>0</v>
          </cell>
          <cell r="AS1526">
            <v>0</v>
          </cell>
          <cell r="AT1526">
            <v>0</v>
          </cell>
          <cell r="AU1526">
            <v>26</v>
          </cell>
          <cell r="AV1526" t="e">
            <v>#REF!</v>
          </cell>
          <cell r="AW1526">
            <v>0</v>
          </cell>
          <cell r="BZ1526">
            <v>26</v>
          </cell>
          <cell r="CA1526">
            <v>0</v>
          </cell>
          <cell r="CE1526">
            <v>0</v>
          </cell>
          <cell r="CF1526">
            <v>26</v>
          </cell>
          <cell r="CG1526" t="b">
            <v>1</v>
          </cell>
          <cell r="CH1526">
            <v>26</v>
          </cell>
          <cell r="CI1526">
            <v>0</v>
          </cell>
          <cell r="CJ1526">
            <v>0</v>
          </cell>
          <cell r="CK1526" t="str">
            <v>HTQ HỒ CHÍ MINH</v>
          </cell>
          <cell r="CM1526">
            <v>26</v>
          </cell>
          <cell r="CN1526">
            <v>0</v>
          </cell>
          <cell r="CO1526">
            <v>0</v>
          </cell>
          <cell r="CP1526">
            <v>0</v>
          </cell>
        </row>
        <row r="1527">
          <cell r="F1527" t="str">
            <v>OT</v>
          </cell>
          <cell r="AT1527">
            <v>0</v>
          </cell>
          <cell r="AV1527" t="e">
            <v>#REF!</v>
          </cell>
          <cell r="AW1527">
            <v>0</v>
          </cell>
          <cell r="CK1527" t="e">
            <v>#N/A</v>
          </cell>
        </row>
        <row r="1528">
          <cell r="B1528" t="str">
            <v>EQQ102712</v>
          </cell>
          <cell r="C1528" t="str">
            <v>NGUYỄN THỊ THÙY TRANG</v>
          </cell>
          <cell r="D1528" t="str">
            <v>Partime</v>
          </cell>
          <cell r="E1528" t="str">
            <v>NHÂN VIÊN THU NGÂN</v>
          </cell>
          <cell r="F1528" t="str">
            <v>Giờ LV</v>
          </cell>
          <cell r="G1528">
            <v>8</v>
          </cell>
          <cell r="H1528">
            <v>8</v>
          </cell>
          <cell r="I1528">
            <v>8</v>
          </cell>
          <cell r="J1528">
            <v>16</v>
          </cell>
          <cell r="K1528">
            <v>8</v>
          </cell>
          <cell r="L1528">
            <v>8</v>
          </cell>
          <cell r="M1528">
            <v>8</v>
          </cell>
          <cell r="N1528">
            <v>8</v>
          </cell>
          <cell r="O1528">
            <v>8</v>
          </cell>
          <cell r="P1528">
            <v>8</v>
          </cell>
          <cell r="Q1528" t="str">
            <v>OFF</v>
          </cell>
          <cell r="R1528" t="str">
            <v>OFF</v>
          </cell>
          <cell r="S1528">
            <v>8</v>
          </cell>
          <cell r="T1528">
            <v>8</v>
          </cell>
          <cell r="U1528">
            <v>8</v>
          </cell>
          <cell r="V1528">
            <v>10</v>
          </cell>
          <cell r="W1528">
            <v>16</v>
          </cell>
          <cell r="X1528">
            <v>16</v>
          </cell>
          <cell r="Y1528">
            <v>8</v>
          </cell>
          <cell r="Z1528" t="str">
            <v>OFF</v>
          </cell>
          <cell r="AA1528">
            <v>8</v>
          </cell>
          <cell r="AB1528">
            <v>8</v>
          </cell>
          <cell r="AC1528">
            <v>8</v>
          </cell>
          <cell r="AD1528">
            <v>8</v>
          </cell>
          <cell r="AE1528">
            <v>8</v>
          </cell>
          <cell r="AF1528">
            <v>8</v>
          </cell>
          <cell r="AG1528">
            <v>8</v>
          </cell>
          <cell r="AH1528">
            <v>8</v>
          </cell>
          <cell r="AI1528">
            <v>8</v>
          </cell>
          <cell r="AJ1528">
            <v>8</v>
          </cell>
          <cell r="AK1528">
            <v>30.25</v>
          </cell>
          <cell r="AL1528">
            <v>0</v>
          </cell>
          <cell r="AM1528">
            <v>3</v>
          </cell>
          <cell r="AN1528">
            <v>0</v>
          </cell>
          <cell r="AO1528">
            <v>0</v>
          </cell>
          <cell r="AP1528">
            <v>0</v>
          </cell>
          <cell r="AQ1528">
            <v>0</v>
          </cell>
          <cell r="AR1528">
            <v>0</v>
          </cell>
          <cell r="AS1528">
            <v>0</v>
          </cell>
          <cell r="AT1528">
            <v>0</v>
          </cell>
          <cell r="AU1528">
            <v>30.25</v>
          </cell>
          <cell r="AV1528" t="e">
            <v>#REF!</v>
          </cell>
          <cell r="AW1528">
            <v>0</v>
          </cell>
          <cell r="BZ1528">
            <v>0</v>
          </cell>
          <cell r="CA1528">
            <v>0</v>
          </cell>
          <cell r="CE1528">
            <v>0</v>
          </cell>
          <cell r="CF1528">
            <v>30.25</v>
          </cell>
          <cell r="CG1528" t="b">
            <v>1</v>
          </cell>
          <cell r="CH1528">
            <v>0</v>
          </cell>
          <cell r="CI1528">
            <v>242</v>
          </cell>
          <cell r="CJ1528">
            <v>0</v>
          </cell>
          <cell r="CK1528" t="str">
            <v>HTQ HỒ CHÍ MINH</v>
          </cell>
          <cell r="CM1528">
            <v>0</v>
          </cell>
          <cell r="CN1528">
            <v>0</v>
          </cell>
          <cell r="CO1528">
            <v>242</v>
          </cell>
          <cell r="CP1528">
            <v>0</v>
          </cell>
        </row>
        <row r="1529">
          <cell r="F1529" t="str">
            <v>OT</v>
          </cell>
          <cell r="AT1529">
            <v>0</v>
          </cell>
          <cell r="AV1529" t="e">
            <v>#REF!</v>
          </cell>
          <cell r="AW1529">
            <v>0</v>
          </cell>
          <cell r="CK1529" t="e">
            <v>#N/A</v>
          </cell>
        </row>
        <row r="1530">
          <cell r="B1530" t="str">
            <v>EQQ102714</v>
          </cell>
          <cell r="C1530" t="str">
            <v>NGUYỄN PHẠM LINH PHƯƠNG</v>
          </cell>
          <cell r="D1530" t="str">
            <v>Partime</v>
          </cell>
          <cell r="E1530" t="str">
            <v>NHÂN VIÊN PHỤC VỤ</v>
          </cell>
          <cell r="F1530" t="str">
            <v>Giờ LV</v>
          </cell>
          <cell r="G1530">
            <v>8</v>
          </cell>
          <cell r="H1530">
            <v>8</v>
          </cell>
          <cell r="I1530">
            <v>8</v>
          </cell>
          <cell r="J1530" t="str">
            <v>OFF</v>
          </cell>
          <cell r="K1530">
            <v>8</v>
          </cell>
          <cell r="AK1530">
            <v>4</v>
          </cell>
          <cell r="AL1530">
            <v>0</v>
          </cell>
          <cell r="AM1530">
            <v>1</v>
          </cell>
          <cell r="AN1530">
            <v>0</v>
          </cell>
          <cell r="AO1530">
            <v>0</v>
          </cell>
          <cell r="AP1530">
            <v>0</v>
          </cell>
          <cell r="AQ1530">
            <v>0</v>
          </cell>
          <cell r="AR1530">
            <v>0</v>
          </cell>
          <cell r="AS1530">
            <v>0</v>
          </cell>
          <cell r="AT1530">
            <v>0</v>
          </cell>
          <cell r="AU1530">
            <v>4</v>
          </cell>
          <cell r="AV1530" t="e">
            <v>#REF!</v>
          </cell>
          <cell r="AW1530">
            <v>0</v>
          </cell>
          <cell r="BZ1530">
            <v>0</v>
          </cell>
          <cell r="CA1530">
            <v>0</v>
          </cell>
          <cell r="CE1530">
            <v>0</v>
          </cell>
          <cell r="CF1530">
            <v>4</v>
          </cell>
          <cell r="CG1530" t="b">
            <v>1</v>
          </cell>
          <cell r="CH1530">
            <v>0</v>
          </cell>
          <cell r="CI1530">
            <v>32</v>
          </cell>
          <cell r="CJ1530">
            <v>0</v>
          </cell>
          <cell r="CK1530" t="str">
            <v>HTQ HỒ CHÍ MINH</v>
          </cell>
          <cell r="CM1530">
            <v>0</v>
          </cell>
          <cell r="CN1530">
            <v>0</v>
          </cell>
          <cell r="CO1530">
            <v>32</v>
          </cell>
          <cell r="CP1530">
            <v>0</v>
          </cell>
        </row>
        <row r="1531">
          <cell r="F1531" t="str">
            <v>OT</v>
          </cell>
          <cell r="AT1531">
            <v>0</v>
          </cell>
          <cell r="AV1531" t="e">
            <v>#REF!</v>
          </cell>
          <cell r="AW1531">
            <v>0</v>
          </cell>
          <cell r="CK1531" t="e">
            <v>#N/A</v>
          </cell>
        </row>
        <row r="1532">
          <cell r="B1532" t="str">
            <v>EQQ102716</v>
          </cell>
          <cell r="C1532" t="str">
            <v>NGUYỄN MINH CHÍNH</v>
          </cell>
          <cell r="D1532" t="str">
            <v>Partime</v>
          </cell>
          <cell r="E1532" t="str">
            <v>NHÂN VIÊN PHA CHẾ</v>
          </cell>
          <cell r="F1532" t="str">
            <v>Giờ LV</v>
          </cell>
          <cell r="G1532">
            <v>8</v>
          </cell>
          <cell r="H1532">
            <v>8</v>
          </cell>
          <cell r="I1532" t="str">
            <v>OFF</v>
          </cell>
          <cell r="J1532">
            <v>8</v>
          </cell>
          <cell r="K1532">
            <v>16</v>
          </cell>
          <cell r="L1532">
            <v>8</v>
          </cell>
          <cell r="M1532">
            <v>12</v>
          </cell>
          <cell r="N1532">
            <v>8</v>
          </cell>
          <cell r="O1532">
            <v>8</v>
          </cell>
          <cell r="P1532">
            <v>4</v>
          </cell>
          <cell r="Q1532">
            <v>8</v>
          </cell>
          <cell r="R1532">
            <v>8</v>
          </cell>
          <cell r="S1532">
            <v>8</v>
          </cell>
          <cell r="T1532">
            <v>8</v>
          </cell>
          <cell r="U1532">
            <v>8</v>
          </cell>
          <cell r="V1532" t="str">
            <v>OFF</v>
          </cell>
          <cell r="W1532">
            <v>8</v>
          </cell>
          <cell r="X1532">
            <v>8</v>
          </cell>
          <cell r="Y1532">
            <v>8</v>
          </cell>
          <cell r="Z1532">
            <v>8</v>
          </cell>
          <cell r="AA1532">
            <v>8</v>
          </cell>
          <cell r="AB1532">
            <v>8</v>
          </cell>
          <cell r="AC1532">
            <v>8</v>
          </cell>
          <cell r="AD1532" t="str">
            <v>OFF</v>
          </cell>
          <cell r="AE1532">
            <v>8</v>
          </cell>
          <cell r="AF1532">
            <v>8</v>
          </cell>
          <cell r="AG1532">
            <v>8</v>
          </cell>
          <cell r="AH1532">
            <v>8</v>
          </cell>
          <cell r="AI1532">
            <v>8</v>
          </cell>
          <cell r="AJ1532" t="str">
            <v>OFF</v>
          </cell>
          <cell r="AK1532">
            <v>27</v>
          </cell>
          <cell r="AL1532">
            <v>0</v>
          </cell>
          <cell r="AM1532">
            <v>4</v>
          </cell>
          <cell r="AN1532">
            <v>0</v>
          </cell>
          <cell r="AO1532">
            <v>0</v>
          </cell>
          <cell r="AP1532">
            <v>0</v>
          </cell>
          <cell r="AQ1532">
            <v>0</v>
          </cell>
          <cell r="AR1532">
            <v>0</v>
          </cell>
          <cell r="AS1532">
            <v>0</v>
          </cell>
          <cell r="AT1532">
            <v>0</v>
          </cell>
          <cell r="AU1532">
            <v>27</v>
          </cell>
          <cell r="AV1532" t="e">
            <v>#REF!</v>
          </cell>
          <cell r="AW1532">
            <v>0</v>
          </cell>
          <cell r="BZ1532">
            <v>0</v>
          </cell>
          <cell r="CA1532">
            <v>0</v>
          </cell>
          <cell r="CE1532">
            <v>0</v>
          </cell>
          <cell r="CF1532">
            <v>27</v>
          </cell>
          <cell r="CG1532" t="b">
            <v>1</v>
          </cell>
          <cell r="CH1532">
            <v>0</v>
          </cell>
          <cell r="CI1532">
            <v>216</v>
          </cell>
          <cell r="CJ1532">
            <v>0</v>
          </cell>
          <cell r="CK1532" t="str">
            <v>HTQ HỒ CHÍ MINH</v>
          </cell>
          <cell r="CM1532">
            <v>0</v>
          </cell>
          <cell r="CN1532">
            <v>0</v>
          </cell>
          <cell r="CO1532">
            <v>216</v>
          </cell>
          <cell r="CP1532">
            <v>0</v>
          </cell>
        </row>
        <row r="1533">
          <cell r="F1533" t="str">
            <v>OT</v>
          </cell>
          <cell r="AT1533">
            <v>0</v>
          </cell>
          <cell r="AV1533" t="e">
            <v>#REF!</v>
          </cell>
          <cell r="AW1533">
            <v>0</v>
          </cell>
          <cell r="CK1533" t="e">
            <v>#N/A</v>
          </cell>
        </row>
        <row r="1534">
          <cell r="B1534" t="str">
            <v>EQQ102717</v>
          </cell>
          <cell r="C1534" t="str">
            <v>DƯƠNG THỊ LOAN</v>
          </cell>
          <cell r="D1534" t="str">
            <v>Partime</v>
          </cell>
          <cell r="E1534" t="str">
            <v>NHÂN VIÊN BÁN HÀNG</v>
          </cell>
          <cell r="F1534" t="str">
            <v>Giờ LV</v>
          </cell>
          <cell r="G1534">
            <v>8</v>
          </cell>
          <cell r="H1534">
            <v>8</v>
          </cell>
          <cell r="I1534" t="str">
            <v>OFF</v>
          </cell>
          <cell r="J1534">
            <v>8</v>
          </cell>
          <cell r="K1534">
            <v>8</v>
          </cell>
          <cell r="L1534">
            <v>8</v>
          </cell>
          <cell r="M1534" t="str">
            <v>OFF</v>
          </cell>
          <cell r="N1534">
            <v>8</v>
          </cell>
          <cell r="O1534">
            <v>8</v>
          </cell>
          <cell r="P1534">
            <v>8</v>
          </cell>
          <cell r="Q1534">
            <v>8</v>
          </cell>
          <cell r="R1534">
            <v>7.5</v>
          </cell>
          <cell r="S1534">
            <v>8</v>
          </cell>
          <cell r="T1534">
            <v>8</v>
          </cell>
          <cell r="U1534">
            <v>8</v>
          </cell>
          <cell r="V1534">
            <v>8</v>
          </cell>
          <cell r="W1534" t="str">
            <v>OFF</v>
          </cell>
          <cell r="X1534">
            <v>8</v>
          </cell>
          <cell r="Y1534">
            <v>15</v>
          </cell>
          <cell r="Z1534">
            <v>8</v>
          </cell>
          <cell r="AA1534">
            <v>8</v>
          </cell>
          <cell r="AB1534">
            <v>8</v>
          </cell>
          <cell r="AC1534">
            <v>8</v>
          </cell>
          <cell r="AD1534">
            <v>8</v>
          </cell>
          <cell r="AE1534">
            <v>8</v>
          </cell>
          <cell r="AF1534" t="str">
            <v>OFF</v>
          </cell>
          <cell r="AG1534">
            <v>8</v>
          </cell>
          <cell r="AH1534">
            <v>8</v>
          </cell>
          <cell r="AI1534">
            <v>8</v>
          </cell>
          <cell r="AJ1534">
            <v>8</v>
          </cell>
          <cell r="AK1534">
            <v>26.8125</v>
          </cell>
          <cell r="AL1534">
            <v>0</v>
          </cell>
          <cell r="AM1534">
            <v>4</v>
          </cell>
          <cell r="AN1534">
            <v>0</v>
          </cell>
          <cell r="AO1534">
            <v>0</v>
          </cell>
          <cell r="AP1534">
            <v>0</v>
          </cell>
          <cell r="AQ1534">
            <v>0</v>
          </cell>
          <cell r="AR1534">
            <v>0</v>
          </cell>
          <cell r="AS1534">
            <v>0</v>
          </cell>
          <cell r="AT1534">
            <v>0</v>
          </cell>
          <cell r="AU1534">
            <v>26.8125</v>
          </cell>
          <cell r="AV1534" t="e">
            <v>#REF!</v>
          </cell>
          <cell r="AW1534">
            <v>0</v>
          </cell>
          <cell r="BZ1534">
            <v>0</v>
          </cell>
          <cell r="CA1534">
            <v>0</v>
          </cell>
          <cell r="CE1534">
            <v>0</v>
          </cell>
          <cell r="CF1534">
            <v>26.8125</v>
          </cell>
          <cell r="CG1534" t="b">
            <v>1</v>
          </cell>
          <cell r="CH1534">
            <v>0</v>
          </cell>
          <cell r="CI1534">
            <v>214.5</v>
          </cell>
          <cell r="CJ1534">
            <v>0</v>
          </cell>
          <cell r="CK1534" t="str">
            <v>HTQ HỒ CHÍ MINH</v>
          </cell>
          <cell r="CM1534">
            <v>0</v>
          </cell>
          <cell r="CN1534">
            <v>0</v>
          </cell>
          <cell r="CO1534">
            <v>214.5</v>
          </cell>
          <cell r="CP1534">
            <v>0</v>
          </cell>
        </row>
        <row r="1535">
          <cell r="F1535" t="str">
            <v>OT</v>
          </cell>
          <cell r="AT1535">
            <v>0</v>
          </cell>
          <cell r="AV1535" t="e">
            <v>#REF!</v>
          </cell>
          <cell r="AW1535">
            <v>0</v>
          </cell>
          <cell r="CK1535" t="e">
            <v>#N/A</v>
          </cell>
        </row>
        <row r="1536">
          <cell r="B1536" t="str">
            <v>EQQ102718</v>
          </cell>
          <cell r="C1536" t="str">
            <v>NGUYỄN THỊ BÍCH LY</v>
          </cell>
          <cell r="D1536" t="str">
            <v>Partime</v>
          </cell>
          <cell r="E1536" t="str">
            <v>NHÂN VIÊN THU NGÂN</v>
          </cell>
          <cell r="F1536" t="str">
            <v>Giờ LV</v>
          </cell>
          <cell r="G1536">
            <v>8</v>
          </cell>
          <cell r="H1536">
            <v>8</v>
          </cell>
          <cell r="I1536">
            <v>8</v>
          </cell>
          <cell r="J1536" t="str">
            <v>OFF</v>
          </cell>
          <cell r="K1536">
            <v>8</v>
          </cell>
          <cell r="L1536">
            <v>8</v>
          </cell>
          <cell r="M1536">
            <v>8</v>
          </cell>
          <cell r="N1536">
            <v>8</v>
          </cell>
          <cell r="O1536">
            <v>8</v>
          </cell>
          <cell r="P1536">
            <v>8</v>
          </cell>
          <cell r="Q1536">
            <v>16</v>
          </cell>
          <cell r="R1536">
            <v>8</v>
          </cell>
          <cell r="S1536">
            <v>8</v>
          </cell>
          <cell r="T1536">
            <v>8</v>
          </cell>
          <cell r="U1536">
            <v>8</v>
          </cell>
          <cell r="V1536">
            <v>8</v>
          </cell>
          <cell r="W1536">
            <v>8</v>
          </cell>
          <cell r="X1536" t="str">
            <v>OFF</v>
          </cell>
          <cell r="Y1536" t="str">
            <v>OFF</v>
          </cell>
          <cell r="Z1536">
            <v>8</v>
          </cell>
          <cell r="AA1536">
            <v>8</v>
          </cell>
          <cell r="AB1536">
            <v>8</v>
          </cell>
          <cell r="AC1536">
            <v>8</v>
          </cell>
          <cell r="AD1536">
            <v>8</v>
          </cell>
          <cell r="AE1536">
            <v>8</v>
          </cell>
          <cell r="AF1536">
            <v>8</v>
          </cell>
          <cell r="AG1536">
            <v>8</v>
          </cell>
          <cell r="AH1536">
            <v>8</v>
          </cell>
          <cell r="AI1536">
            <v>8</v>
          </cell>
          <cell r="AJ1536">
            <v>8</v>
          </cell>
          <cell r="AK1536">
            <v>28</v>
          </cell>
          <cell r="AL1536">
            <v>0</v>
          </cell>
          <cell r="AM1536">
            <v>3</v>
          </cell>
          <cell r="AN1536">
            <v>0</v>
          </cell>
          <cell r="AO1536">
            <v>0</v>
          </cell>
          <cell r="AP1536">
            <v>0</v>
          </cell>
          <cell r="AQ1536">
            <v>0</v>
          </cell>
          <cell r="AR1536">
            <v>0</v>
          </cell>
          <cell r="AS1536">
            <v>0</v>
          </cell>
          <cell r="AT1536">
            <v>0</v>
          </cell>
          <cell r="AU1536">
            <v>28</v>
          </cell>
          <cell r="AV1536" t="e">
            <v>#REF!</v>
          </cell>
          <cell r="AW1536">
            <v>0</v>
          </cell>
          <cell r="BZ1536">
            <v>0</v>
          </cell>
          <cell r="CA1536">
            <v>0</v>
          </cell>
          <cell r="CE1536">
            <v>0</v>
          </cell>
          <cell r="CF1536">
            <v>28</v>
          </cell>
          <cell r="CG1536" t="b">
            <v>1</v>
          </cell>
          <cell r="CH1536">
            <v>0</v>
          </cell>
          <cell r="CI1536">
            <v>224</v>
          </cell>
          <cell r="CJ1536">
            <v>0</v>
          </cell>
          <cell r="CK1536" t="str">
            <v>HTQ HỒ CHÍ MINH</v>
          </cell>
          <cell r="CM1536">
            <v>0</v>
          </cell>
          <cell r="CN1536">
            <v>0</v>
          </cell>
          <cell r="CO1536">
            <v>224</v>
          </cell>
          <cell r="CP1536">
            <v>0</v>
          </cell>
        </row>
        <row r="1537">
          <cell r="F1537" t="str">
            <v>OT</v>
          </cell>
          <cell r="AT1537">
            <v>0</v>
          </cell>
          <cell r="AV1537" t="e">
            <v>#REF!</v>
          </cell>
          <cell r="AW1537">
            <v>0</v>
          </cell>
          <cell r="CK1537" t="e">
            <v>#N/A</v>
          </cell>
        </row>
        <row r="1538">
          <cell r="B1538" t="str">
            <v>EQQ102721</v>
          </cell>
          <cell r="C1538" t="str">
            <v>NGUYỄN LÊ TRÚC PHƯƠNG</v>
          </cell>
          <cell r="D1538" t="str">
            <v>Partime</v>
          </cell>
          <cell r="E1538" t="str">
            <v>NHÂN VIÊN PHA CHẾ</v>
          </cell>
          <cell r="F1538" t="str">
            <v>Giờ LV</v>
          </cell>
          <cell r="G1538">
            <v>8</v>
          </cell>
          <cell r="H1538" t="str">
            <v>OFF</v>
          </cell>
          <cell r="I1538">
            <v>8</v>
          </cell>
          <cell r="J1538" t="str">
            <v>OFF</v>
          </cell>
          <cell r="K1538" t="str">
            <v>OFF</v>
          </cell>
          <cell r="L1538">
            <v>8</v>
          </cell>
          <cell r="M1538">
            <v>8</v>
          </cell>
          <cell r="N1538">
            <v>7.5</v>
          </cell>
          <cell r="O1538" t="str">
            <v>OFF</v>
          </cell>
          <cell r="P1538" t="str">
            <v>OFF</v>
          </cell>
          <cell r="Q1538">
            <v>8</v>
          </cell>
          <cell r="R1538">
            <v>8</v>
          </cell>
          <cell r="S1538">
            <v>8</v>
          </cell>
          <cell r="T1538">
            <v>8</v>
          </cell>
          <cell r="U1538">
            <v>7.5</v>
          </cell>
          <cell r="V1538">
            <v>8</v>
          </cell>
          <cell r="W1538">
            <v>8</v>
          </cell>
          <cell r="X1538">
            <v>8</v>
          </cell>
          <cell r="Y1538">
            <v>8</v>
          </cell>
          <cell r="Z1538">
            <v>8</v>
          </cell>
          <cell r="AA1538" t="str">
            <v>OFF</v>
          </cell>
          <cell r="AB1538">
            <v>8</v>
          </cell>
          <cell r="AC1538">
            <v>2</v>
          </cell>
          <cell r="AD1538">
            <v>8</v>
          </cell>
          <cell r="AE1538" t="str">
            <v>OFF</v>
          </cell>
          <cell r="AF1538">
            <v>8</v>
          </cell>
          <cell r="AG1538">
            <v>8</v>
          </cell>
          <cell r="AH1538">
            <v>8</v>
          </cell>
          <cell r="AI1538">
            <v>8</v>
          </cell>
          <cell r="AJ1538">
            <v>8</v>
          </cell>
          <cell r="AK1538">
            <v>22.125</v>
          </cell>
          <cell r="AL1538">
            <v>0</v>
          </cell>
          <cell r="AM1538">
            <v>7</v>
          </cell>
          <cell r="AN1538">
            <v>0</v>
          </cell>
          <cell r="AO1538">
            <v>0</v>
          </cell>
          <cell r="AP1538">
            <v>0</v>
          </cell>
          <cell r="AQ1538">
            <v>0</v>
          </cell>
          <cell r="AR1538">
            <v>0</v>
          </cell>
          <cell r="AS1538">
            <v>0</v>
          </cell>
          <cell r="AT1538">
            <v>0</v>
          </cell>
          <cell r="AU1538">
            <v>22.125</v>
          </cell>
          <cell r="AV1538" t="e">
            <v>#REF!</v>
          </cell>
          <cell r="AW1538">
            <v>0</v>
          </cell>
          <cell r="BZ1538">
            <v>0</v>
          </cell>
          <cell r="CA1538">
            <v>0</v>
          </cell>
          <cell r="CE1538">
            <v>0</v>
          </cell>
          <cell r="CF1538">
            <v>22.125</v>
          </cell>
          <cell r="CG1538" t="b">
            <v>1</v>
          </cell>
          <cell r="CH1538">
            <v>0</v>
          </cell>
          <cell r="CI1538">
            <v>177</v>
          </cell>
          <cell r="CJ1538">
            <v>0</v>
          </cell>
          <cell r="CK1538" t="str">
            <v>HTQ HỒ CHÍ MINH</v>
          </cell>
          <cell r="CM1538">
            <v>0</v>
          </cell>
          <cell r="CN1538">
            <v>0</v>
          </cell>
          <cell r="CO1538">
            <v>177</v>
          </cell>
          <cell r="CP1538">
            <v>0</v>
          </cell>
        </row>
        <row r="1539">
          <cell r="F1539" t="str">
            <v>OT</v>
          </cell>
          <cell r="AT1539">
            <v>0</v>
          </cell>
          <cell r="AV1539" t="e">
            <v>#REF!</v>
          </cell>
          <cell r="AW1539">
            <v>0</v>
          </cell>
          <cell r="CK1539" t="e">
            <v>#N/A</v>
          </cell>
        </row>
        <row r="1540">
          <cell r="B1540" t="str">
            <v>EQQ102722</v>
          </cell>
          <cell r="C1540" t="str">
            <v>NGUYỄN LÊ HỒNG VÂN</v>
          </cell>
          <cell r="D1540" t="str">
            <v>Partime</v>
          </cell>
          <cell r="E1540" t="str">
            <v>NHÂN VIÊN PHỤC VỤ</v>
          </cell>
          <cell r="F1540" t="str">
            <v>Giờ LV</v>
          </cell>
          <cell r="G1540">
            <v>8</v>
          </cell>
          <cell r="H1540">
            <v>8</v>
          </cell>
          <cell r="I1540">
            <v>8</v>
          </cell>
          <cell r="J1540">
            <v>8</v>
          </cell>
          <cell r="K1540">
            <v>7.5</v>
          </cell>
          <cell r="L1540">
            <v>7.5</v>
          </cell>
          <cell r="M1540">
            <v>8</v>
          </cell>
          <cell r="N1540">
            <v>8</v>
          </cell>
          <cell r="O1540" t="str">
            <v>OFF</v>
          </cell>
          <cell r="P1540">
            <v>8</v>
          </cell>
          <cell r="Q1540">
            <v>8</v>
          </cell>
          <cell r="R1540">
            <v>7.5</v>
          </cell>
          <cell r="S1540">
            <v>6</v>
          </cell>
          <cell r="T1540" t="str">
            <v>OFF</v>
          </cell>
          <cell r="U1540" t="str">
            <v>OFF</v>
          </cell>
          <cell r="V1540">
            <v>6</v>
          </cell>
          <cell r="W1540">
            <v>6</v>
          </cell>
          <cell r="X1540">
            <v>8</v>
          </cell>
          <cell r="Y1540">
            <v>8</v>
          </cell>
          <cell r="Z1540">
            <v>6</v>
          </cell>
          <cell r="AA1540" t="str">
            <v>OFF</v>
          </cell>
          <cell r="AB1540" t="str">
            <v>OFF</v>
          </cell>
          <cell r="AC1540" t="str">
            <v>OFF</v>
          </cell>
          <cell r="AD1540">
            <v>6</v>
          </cell>
          <cell r="AE1540">
            <v>8</v>
          </cell>
          <cell r="AF1540">
            <v>8</v>
          </cell>
          <cell r="AG1540" t="str">
            <v>OFF</v>
          </cell>
          <cell r="AH1540">
            <v>8</v>
          </cell>
          <cell r="AI1540">
            <v>8</v>
          </cell>
          <cell r="AJ1540" t="str">
            <v>OFF</v>
          </cell>
          <cell r="AK1540">
            <v>20.5625</v>
          </cell>
          <cell r="AL1540">
            <v>0</v>
          </cell>
          <cell r="AM1540">
            <v>8</v>
          </cell>
          <cell r="AN1540">
            <v>0</v>
          </cell>
          <cell r="AO1540">
            <v>0</v>
          </cell>
          <cell r="AP1540">
            <v>0</v>
          </cell>
          <cell r="AQ1540">
            <v>0</v>
          </cell>
          <cell r="AR1540">
            <v>0</v>
          </cell>
          <cell r="AS1540">
            <v>0</v>
          </cell>
          <cell r="AT1540">
            <v>0</v>
          </cell>
          <cell r="AU1540">
            <v>20.5625</v>
          </cell>
          <cell r="AV1540" t="e">
            <v>#REF!</v>
          </cell>
          <cell r="AW1540">
            <v>0</v>
          </cell>
          <cell r="BZ1540">
            <v>0</v>
          </cell>
          <cell r="CA1540">
            <v>0</v>
          </cell>
          <cell r="CE1540">
            <v>0</v>
          </cell>
          <cell r="CF1540">
            <v>20.5625</v>
          </cell>
          <cell r="CG1540" t="b">
            <v>1</v>
          </cell>
          <cell r="CH1540">
            <v>0</v>
          </cell>
          <cell r="CI1540">
            <v>164.5</v>
          </cell>
          <cell r="CJ1540">
            <v>0</v>
          </cell>
          <cell r="CK1540" t="str">
            <v>HTQ HỒ CHÍ MINH</v>
          </cell>
          <cell r="CM1540">
            <v>0</v>
          </cell>
          <cell r="CN1540">
            <v>0</v>
          </cell>
          <cell r="CO1540">
            <v>164.5</v>
          </cell>
          <cell r="CP1540">
            <v>0</v>
          </cell>
        </row>
        <row r="1541">
          <cell r="F1541" t="str">
            <v>OT</v>
          </cell>
          <cell r="AT1541">
            <v>0</v>
          </cell>
          <cell r="AV1541" t="e">
            <v>#REF!</v>
          </cell>
          <cell r="AW1541">
            <v>0</v>
          </cell>
          <cell r="CK1541" t="e">
            <v>#N/A</v>
          </cell>
        </row>
        <row r="1542">
          <cell r="B1542" t="str">
            <v>EQQ102724</v>
          </cell>
          <cell r="C1542" t="str">
            <v>HUỲNH THÚY NGUYỆT</v>
          </cell>
          <cell r="D1542" t="str">
            <v>Partime</v>
          </cell>
          <cell r="E1542" t="str">
            <v>NHÂN VIÊN THU NGÂN</v>
          </cell>
          <cell r="F1542" t="str">
            <v>Giờ LV</v>
          </cell>
          <cell r="G1542" t="str">
            <v>OFF</v>
          </cell>
          <cell r="H1542">
            <v>8</v>
          </cell>
          <cell r="I1542">
            <v>8</v>
          </cell>
          <cell r="J1542">
            <v>8</v>
          </cell>
          <cell r="K1542">
            <v>8</v>
          </cell>
          <cell r="L1542">
            <v>8</v>
          </cell>
          <cell r="M1542">
            <v>8</v>
          </cell>
          <cell r="N1542" t="str">
            <v>OFF</v>
          </cell>
          <cell r="O1542">
            <v>8</v>
          </cell>
          <cell r="P1542">
            <v>8</v>
          </cell>
          <cell r="Q1542">
            <v>8</v>
          </cell>
          <cell r="R1542">
            <v>8</v>
          </cell>
          <cell r="S1542">
            <v>8</v>
          </cell>
          <cell r="T1542">
            <v>8</v>
          </cell>
          <cell r="U1542" t="str">
            <v>OFF</v>
          </cell>
          <cell r="V1542">
            <v>8</v>
          </cell>
          <cell r="W1542" t="str">
            <v>OFF</v>
          </cell>
          <cell r="X1542">
            <v>8</v>
          </cell>
          <cell r="Y1542">
            <v>8</v>
          </cell>
          <cell r="Z1542">
            <v>8</v>
          </cell>
          <cell r="AA1542">
            <v>8</v>
          </cell>
          <cell r="AB1542" t="str">
            <v>OFF</v>
          </cell>
          <cell r="AC1542">
            <v>8</v>
          </cell>
          <cell r="AD1542">
            <v>8</v>
          </cell>
          <cell r="AE1542">
            <v>8</v>
          </cell>
          <cell r="AF1542">
            <v>8</v>
          </cell>
          <cell r="AG1542">
            <v>8</v>
          </cell>
          <cell r="AH1542">
            <v>8</v>
          </cell>
          <cell r="AI1542" t="str">
            <v>OFF</v>
          </cell>
          <cell r="AJ1542">
            <v>8</v>
          </cell>
          <cell r="AK1542">
            <v>24</v>
          </cell>
          <cell r="AL1542">
            <v>0</v>
          </cell>
          <cell r="AM1542">
            <v>6</v>
          </cell>
          <cell r="AN1542">
            <v>0</v>
          </cell>
          <cell r="AO1542">
            <v>0</v>
          </cell>
          <cell r="AP1542">
            <v>0</v>
          </cell>
          <cell r="AQ1542">
            <v>0</v>
          </cell>
          <cell r="AR1542">
            <v>0</v>
          </cell>
          <cell r="AS1542">
            <v>0</v>
          </cell>
          <cell r="AT1542">
            <v>0</v>
          </cell>
          <cell r="AU1542">
            <v>24</v>
          </cell>
          <cell r="AV1542" t="e">
            <v>#REF!</v>
          </cell>
          <cell r="AW1542">
            <v>0</v>
          </cell>
          <cell r="BZ1542">
            <v>0</v>
          </cell>
          <cell r="CA1542">
            <v>0</v>
          </cell>
          <cell r="CE1542">
            <v>0</v>
          </cell>
          <cell r="CF1542">
            <v>24</v>
          </cell>
          <cell r="CG1542" t="b">
            <v>1</v>
          </cell>
          <cell r="CH1542">
            <v>0</v>
          </cell>
          <cell r="CI1542">
            <v>192</v>
          </cell>
          <cell r="CJ1542">
            <v>0</v>
          </cell>
          <cell r="CK1542" t="str">
            <v>HTQ HỒ CHÍ MINH</v>
          </cell>
          <cell r="CM1542">
            <v>0</v>
          </cell>
          <cell r="CN1542">
            <v>0</v>
          </cell>
          <cell r="CO1542">
            <v>192</v>
          </cell>
          <cell r="CP1542">
            <v>0</v>
          </cell>
        </row>
        <row r="1543">
          <cell r="F1543" t="str">
            <v>OT</v>
          </cell>
          <cell r="AT1543">
            <v>0</v>
          </cell>
          <cell r="AV1543" t="e">
            <v>#REF!</v>
          </cell>
          <cell r="AW1543">
            <v>0</v>
          </cell>
          <cell r="CK1543" t="e">
            <v>#N/A</v>
          </cell>
        </row>
        <row r="1544">
          <cell r="B1544" t="str">
            <v>EQQ102727</v>
          </cell>
          <cell r="C1544" t="str">
            <v>THẠCH BIỆN THÙY TRANG</v>
          </cell>
          <cell r="D1544" t="str">
            <v>Partime</v>
          </cell>
          <cell r="E1544" t="str">
            <v>NHÂN VIÊN PHỤC VỤ</v>
          </cell>
          <cell r="F1544" t="str">
            <v>Giờ LV</v>
          </cell>
          <cell r="G1544">
            <v>8</v>
          </cell>
          <cell r="H1544">
            <v>8</v>
          </cell>
          <cell r="I1544">
            <v>8</v>
          </cell>
          <cell r="J1544" t="str">
            <v>OFF</v>
          </cell>
          <cell r="K1544">
            <v>8</v>
          </cell>
          <cell r="L1544">
            <v>8</v>
          </cell>
          <cell r="M1544">
            <v>8</v>
          </cell>
          <cell r="N1544">
            <v>8</v>
          </cell>
          <cell r="O1544">
            <v>8</v>
          </cell>
          <cell r="P1544">
            <v>8</v>
          </cell>
          <cell r="Q1544" t="str">
            <v>OFF</v>
          </cell>
          <cell r="R1544">
            <v>8</v>
          </cell>
          <cell r="S1544">
            <v>8</v>
          </cell>
          <cell r="T1544">
            <v>8</v>
          </cell>
          <cell r="U1544">
            <v>8</v>
          </cell>
          <cell r="V1544">
            <v>8</v>
          </cell>
          <cell r="W1544" t="str">
            <v>OFF</v>
          </cell>
          <cell r="X1544">
            <v>8</v>
          </cell>
          <cell r="Y1544" t="str">
            <v>OFF</v>
          </cell>
          <cell r="Z1544">
            <v>8</v>
          </cell>
          <cell r="AA1544">
            <v>8</v>
          </cell>
          <cell r="AB1544">
            <v>8</v>
          </cell>
          <cell r="AC1544">
            <v>8</v>
          </cell>
          <cell r="AD1544">
            <v>8</v>
          </cell>
          <cell r="AE1544" t="str">
            <v>OFF</v>
          </cell>
          <cell r="AF1544">
            <v>8</v>
          </cell>
          <cell r="AG1544">
            <v>8</v>
          </cell>
          <cell r="AH1544">
            <v>8</v>
          </cell>
          <cell r="AI1544">
            <v>8</v>
          </cell>
          <cell r="AJ1544">
            <v>8</v>
          </cell>
          <cell r="AK1544">
            <v>25</v>
          </cell>
          <cell r="AL1544">
            <v>0</v>
          </cell>
          <cell r="AM1544">
            <v>5</v>
          </cell>
          <cell r="AN1544">
            <v>0</v>
          </cell>
          <cell r="AO1544">
            <v>0</v>
          </cell>
          <cell r="AP1544">
            <v>0</v>
          </cell>
          <cell r="AQ1544">
            <v>0</v>
          </cell>
          <cell r="AR1544">
            <v>0</v>
          </cell>
          <cell r="AS1544">
            <v>0</v>
          </cell>
          <cell r="AT1544">
            <v>0</v>
          </cell>
          <cell r="AU1544">
            <v>25</v>
          </cell>
          <cell r="AV1544" t="e">
            <v>#REF!</v>
          </cell>
          <cell r="AW1544">
            <v>0</v>
          </cell>
          <cell r="BZ1544">
            <v>0</v>
          </cell>
          <cell r="CA1544">
            <v>0</v>
          </cell>
          <cell r="CE1544">
            <v>0</v>
          </cell>
          <cell r="CF1544">
            <v>25</v>
          </cell>
          <cell r="CG1544" t="b">
            <v>1</v>
          </cell>
          <cell r="CH1544">
            <v>0</v>
          </cell>
          <cell r="CI1544">
            <v>200</v>
          </cell>
          <cell r="CJ1544">
            <v>0</v>
          </cell>
          <cell r="CK1544" t="str">
            <v>HTQ HỒ CHÍ MINH</v>
          </cell>
          <cell r="CM1544">
            <v>0</v>
          </cell>
          <cell r="CN1544">
            <v>0</v>
          </cell>
          <cell r="CO1544">
            <v>200</v>
          </cell>
          <cell r="CP1544">
            <v>0</v>
          </cell>
        </row>
        <row r="1545">
          <cell r="F1545" t="str">
            <v>OT</v>
          </cell>
          <cell r="AT1545">
            <v>0</v>
          </cell>
          <cell r="AV1545" t="e">
            <v>#REF!</v>
          </cell>
          <cell r="AW1545">
            <v>0</v>
          </cell>
          <cell r="CK1545" t="e">
            <v>#N/A</v>
          </cell>
        </row>
        <row r="1546">
          <cell r="B1546" t="str">
            <v>EQQ102739</v>
          </cell>
          <cell r="C1546" t="str">
            <v>BÙI THỊ XUÂN MAI</v>
          </cell>
          <cell r="D1546" t="str">
            <v>Partime</v>
          </cell>
          <cell r="E1546" t="str">
            <v>NHÂN VIÊN PHỤC VỤ</v>
          </cell>
          <cell r="F1546" t="str">
            <v>Giờ LV</v>
          </cell>
          <cell r="G1546">
            <v>8</v>
          </cell>
          <cell r="H1546" t="str">
            <v>OFF</v>
          </cell>
          <cell r="I1546">
            <v>8</v>
          </cell>
          <cell r="J1546">
            <v>16</v>
          </cell>
          <cell r="K1546">
            <v>8</v>
          </cell>
          <cell r="L1546">
            <v>8</v>
          </cell>
          <cell r="M1546">
            <v>8</v>
          </cell>
          <cell r="N1546">
            <v>8</v>
          </cell>
          <cell r="O1546">
            <v>8</v>
          </cell>
          <cell r="P1546">
            <v>8</v>
          </cell>
          <cell r="Q1546">
            <v>8</v>
          </cell>
          <cell r="R1546">
            <v>8</v>
          </cell>
          <cell r="S1546" t="str">
            <v>OFF</v>
          </cell>
          <cell r="T1546">
            <v>6</v>
          </cell>
          <cell r="U1546">
            <v>8</v>
          </cell>
          <cell r="V1546">
            <v>8</v>
          </cell>
          <cell r="W1546">
            <v>8</v>
          </cell>
          <cell r="X1546">
            <v>8</v>
          </cell>
          <cell r="Y1546">
            <v>8</v>
          </cell>
          <cell r="Z1546" t="str">
            <v>OFF</v>
          </cell>
          <cell r="AA1546" t="str">
            <v>OFF</v>
          </cell>
          <cell r="AB1546" t="str">
            <v>OFF</v>
          </cell>
          <cell r="AC1546">
            <v>8</v>
          </cell>
          <cell r="AD1546">
            <v>8</v>
          </cell>
          <cell r="AE1546">
            <v>4</v>
          </cell>
          <cell r="AF1546" t="str">
            <v>OFF</v>
          </cell>
          <cell r="AG1546" t="str">
            <v>OFF</v>
          </cell>
          <cell r="AH1546" t="str">
            <v>OFF</v>
          </cell>
          <cell r="AI1546">
            <v>4</v>
          </cell>
          <cell r="AJ1546">
            <v>8</v>
          </cell>
          <cell r="AK1546">
            <v>21.75</v>
          </cell>
          <cell r="AL1546">
            <v>0</v>
          </cell>
          <cell r="AM1546">
            <v>8</v>
          </cell>
          <cell r="AN1546">
            <v>0</v>
          </cell>
          <cell r="AO1546">
            <v>0</v>
          </cell>
          <cell r="AP1546">
            <v>0</v>
          </cell>
          <cell r="AQ1546">
            <v>0</v>
          </cell>
          <cell r="AR1546">
            <v>0</v>
          </cell>
          <cell r="AS1546">
            <v>0</v>
          </cell>
          <cell r="AT1546">
            <v>0</v>
          </cell>
          <cell r="AU1546">
            <v>21.75</v>
          </cell>
          <cell r="AV1546" t="e">
            <v>#REF!</v>
          </cell>
          <cell r="AW1546">
            <v>0</v>
          </cell>
          <cell r="BZ1546">
            <v>0</v>
          </cell>
          <cell r="CA1546">
            <v>0</v>
          </cell>
          <cell r="CE1546">
            <v>0</v>
          </cell>
          <cell r="CF1546">
            <v>21.75</v>
          </cell>
          <cell r="CG1546" t="b">
            <v>1</v>
          </cell>
          <cell r="CH1546">
            <v>0</v>
          </cell>
          <cell r="CI1546">
            <v>174</v>
          </cell>
          <cell r="CJ1546">
            <v>0</v>
          </cell>
          <cell r="CK1546" t="str">
            <v>HTQ HỒ CHÍ MINH</v>
          </cell>
          <cell r="CM1546">
            <v>0</v>
          </cell>
          <cell r="CN1546">
            <v>0</v>
          </cell>
          <cell r="CO1546">
            <v>174</v>
          </cell>
          <cell r="CP1546">
            <v>0</v>
          </cell>
        </row>
        <row r="1547">
          <cell r="F1547" t="str">
            <v>OT</v>
          </cell>
          <cell r="AT1547">
            <v>0</v>
          </cell>
          <cell r="AV1547" t="e">
            <v>#REF!</v>
          </cell>
          <cell r="AW1547">
            <v>0</v>
          </cell>
          <cell r="CK1547" t="e">
            <v>#N/A</v>
          </cell>
        </row>
        <row r="1548">
          <cell r="B1548" t="str">
            <v>EQQ102741</v>
          </cell>
          <cell r="C1548" t="str">
            <v>ĐẶNG THỊ THÙY LINH</v>
          </cell>
          <cell r="D1548" t="str">
            <v>Partime</v>
          </cell>
          <cell r="E1548" t="str">
            <v>NHÂN VIÊN PHỤC VỤ</v>
          </cell>
          <cell r="F1548" t="str">
            <v>Giờ LV</v>
          </cell>
          <cell r="G1548" t="str">
            <v>OFF</v>
          </cell>
          <cell r="H1548">
            <v>8</v>
          </cell>
          <cell r="I1548">
            <v>8</v>
          </cell>
          <cell r="J1548">
            <v>8</v>
          </cell>
          <cell r="K1548">
            <v>4</v>
          </cell>
          <cell r="L1548">
            <v>4</v>
          </cell>
          <cell r="M1548">
            <v>8</v>
          </cell>
          <cell r="N1548">
            <v>8</v>
          </cell>
          <cell r="O1548">
            <v>8</v>
          </cell>
          <cell r="P1548">
            <v>8</v>
          </cell>
          <cell r="Q1548">
            <v>8</v>
          </cell>
          <cell r="R1548">
            <v>12.5</v>
          </cell>
          <cell r="S1548">
            <v>8</v>
          </cell>
          <cell r="T1548">
            <v>8</v>
          </cell>
          <cell r="U1548">
            <v>8</v>
          </cell>
          <cell r="V1548">
            <v>8</v>
          </cell>
          <cell r="W1548" t="str">
            <v>OFF</v>
          </cell>
          <cell r="X1548">
            <v>8</v>
          </cell>
          <cell r="Y1548">
            <v>8</v>
          </cell>
          <cell r="Z1548">
            <v>8</v>
          </cell>
          <cell r="AA1548">
            <v>8</v>
          </cell>
          <cell r="AB1548">
            <v>8</v>
          </cell>
          <cell r="AC1548">
            <v>8</v>
          </cell>
          <cell r="AD1548">
            <v>8</v>
          </cell>
          <cell r="AE1548">
            <v>8</v>
          </cell>
          <cell r="AF1548">
            <v>8</v>
          </cell>
          <cell r="AG1548">
            <v>8</v>
          </cell>
          <cell r="AH1548">
            <v>8</v>
          </cell>
          <cell r="AI1548">
            <v>8</v>
          </cell>
          <cell r="AJ1548">
            <v>8</v>
          </cell>
          <cell r="AK1548">
            <v>27.5625</v>
          </cell>
          <cell r="AL1548">
            <v>0</v>
          </cell>
          <cell r="AM1548">
            <v>2</v>
          </cell>
          <cell r="AN1548">
            <v>0</v>
          </cell>
          <cell r="AO1548">
            <v>0</v>
          </cell>
          <cell r="AP1548">
            <v>0</v>
          </cell>
          <cell r="AQ1548">
            <v>0</v>
          </cell>
          <cell r="AR1548">
            <v>0</v>
          </cell>
          <cell r="AS1548">
            <v>0</v>
          </cell>
          <cell r="AT1548">
            <v>0</v>
          </cell>
          <cell r="AU1548">
            <v>27.5625</v>
          </cell>
          <cell r="AV1548" t="e">
            <v>#REF!</v>
          </cell>
          <cell r="AW1548">
            <v>0</v>
          </cell>
          <cell r="BZ1548">
            <v>0</v>
          </cell>
          <cell r="CA1548">
            <v>0</v>
          </cell>
          <cell r="CE1548">
            <v>0</v>
          </cell>
          <cell r="CF1548">
            <v>27.5625</v>
          </cell>
          <cell r="CG1548" t="b">
            <v>1</v>
          </cell>
          <cell r="CH1548">
            <v>0</v>
          </cell>
          <cell r="CI1548">
            <v>220.5</v>
          </cell>
          <cell r="CJ1548">
            <v>0</v>
          </cell>
          <cell r="CK1548" t="str">
            <v>HTQ HỒ CHÍ MINH</v>
          </cell>
          <cell r="CM1548">
            <v>0</v>
          </cell>
          <cell r="CN1548">
            <v>0</v>
          </cell>
          <cell r="CO1548">
            <v>220.5</v>
          </cell>
          <cell r="CP1548">
            <v>0</v>
          </cell>
        </row>
        <row r="1549">
          <cell r="F1549" t="str">
            <v>OT</v>
          </cell>
          <cell r="AT1549">
            <v>0</v>
          </cell>
          <cell r="AV1549" t="e">
            <v>#REF!</v>
          </cell>
          <cell r="AW1549">
            <v>0</v>
          </cell>
          <cell r="CK1549" t="e">
            <v>#N/A</v>
          </cell>
        </row>
        <row r="1550">
          <cell r="B1550" t="str">
            <v>EQQ102845</v>
          </cell>
          <cell r="C1550" t="str">
            <v>PHẠM THỊ TRÚC NHI</v>
          </cell>
          <cell r="D1550" t="str">
            <v>Partime</v>
          </cell>
          <cell r="E1550" t="str">
            <v>NHÂN VIÊN PHỤC VỤ</v>
          </cell>
          <cell r="F1550" t="str">
            <v>Giờ LV</v>
          </cell>
          <cell r="G1550">
            <v>8</v>
          </cell>
          <cell r="H1550" t="str">
            <v>OFF</v>
          </cell>
          <cell r="I1550">
            <v>6</v>
          </cell>
          <cell r="J1550" t="str">
            <v>OFF</v>
          </cell>
          <cell r="K1550">
            <v>8</v>
          </cell>
          <cell r="L1550">
            <v>6.5</v>
          </cell>
          <cell r="M1550">
            <v>8</v>
          </cell>
          <cell r="N1550">
            <v>6.5</v>
          </cell>
          <cell r="O1550" t="str">
            <v>OFF</v>
          </cell>
          <cell r="P1550">
            <v>6.5</v>
          </cell>
          <cell r="Q1550">
            <v>6.5</v>
          </cell>
          <cell r="R1550" t="str">
            <v>OFF</v>
          </cell>
          <cell r="S1550">
            <v>7</v>
          </cell>
          <cell r="T1550">
            <v>6.5</v>
          </cell>
          <cell r="U1550">
            <v>7</v>
          </cell>
          <cell r="V1550" t="str">
            <v>OFF</v>
          </cell>
          <cell r="W1550">
            <v>7</v>
          </cell>
          <cell r="X1550">
            <v>4</v>
          </cell>
          <cell r="Y1550">
            <v>8</v>
          </cell>
          <cell r="Z1550" t="str">
            <v>OFF</v>
          </cell>
          <cell r="AA1550">
            <v>6.5</v>
          </cell>
          <cell r="AB1550">
            <v>6.5</v>
          </cell>
          <cell r="AC1550" t="str">
            <v>OFF</v>
          </cell>
          <cell r="AD1550">
            <v>7</v>
          </cell>
          <cell r="AE1550">
            <v>4</v>
          </cell>
          <cell r="AF1550">
            <v>7</v>
          </cell>
          <cell r="AG1550" t="str">
            <v>OFF</v>
          </cell>
          <cell r="AH1550">
            <v>4</v>
          </cell>
          <cell r="AI1550">
            <v>4</v>
          </cell>
          <cell r="AJ1550">
            <v>8</v>
          </cell>
          <cell r="AK1550">
            <v>17.8125</v>
          </cell>
          <cell r="AL1550">
            <v>0</v>
          </cell>
          <cell r="AM1550">
            <v>8</v>
          </cell>
          <cell r="AN1550">
            <v>0</v>
          </cell>
          <cell r="AO1550">
            <v>0</v>
          </cell>
          <cell r="AP1550">
            <v>0</v>
          </cell>
          <cell r="AQ1550">
            <v>0</v>
          </cell>
          <cell r="AR1550">
            <v>0</v>
          </cell>
          <cell r="AS1550">
            <v>0</v>
          </cell>
          <cell r="AT1550">
            <v>0</v>
          </cell>
          <cell r="AU1550">
            <v>17.8125</v>
          </cell>
          <cell r="AV1550" t="e">
            <v>#REF!</v>
          </cell>
          <cell r="AW1550">
            <v>0</v>
          </cell>
          <cell r="BZ1550">
            <v>0</v>
          </cell>
          <cell r="CA1550">
            <v>0</v>
          </cell>
          <cell r="CE1550">
            <v>0</v>
          </cell>
          <cell r="CF1550">
            <v>17.8125</v>
          </cell>
          <cell r="CG1550" t="b">
            <v>1</v>
          </cell>
          <cell r="CH1550">
            <v>0</v>
          </cell>
          <cell r="CI1550">
            <v>142.5</v>
          </cell>
          <cell r="CJ1550">
            <v>0</v>
          </cell>
          <cell r="CK1550" t="str">
            <v>HTQ HỒ CHÍ MINH</v>
          </cell>
          <cell r="CM1550">
            <v>0</v>
          </cell>
          <cell r="CN1550">
            <v>0</v>
          </cell>
          <cell r="CO1550">
            <v>142.5</v>
          </cell>
          <cell r="CP1550">
            <v>0</v>
          </cell>
        </row>
        <row r="1551">
          <cell r="F1551" t="str">
            <v>OT</v>
          </cell>
          <cell r="AT1551">
            <v>0</v>
          </cell>
          <cell r="AV1551" t="e">
            <v>#REF!</v>
          </cell>
          <cell r="AW1551">
            <v>0</v>
          </cell>
          <cell r="CK1551" t="e">
            <v>#N/A</v>
          </cell>
        </row>
        <row r="1552">
          <cell r="B1552" t="str">
            <v>EQQ102610</v>
          </cell>
          <cell r="C1552" t="str">
            <v>NGUYỄN NGỌC TRÂN</v>
          </cell>
          <cell r="D1552" t="str">
            <v>Partime</v>
          </cell>
          <cell r="E1552" t="str">
            <v>NHÂN VIÊN PHỤC VỤ</v>
          </cell>
          <cell r="F1552" t="str">
            <v>Giờ LV</v>
          </cell>
          <cell r="G1552" t="str">
            <v>OFF</v>
          </cell>
          <cell r="H1552" t="str">
            <v>OFF</v>
          </cell>
          <cell r="I1552">
            <v>8</v>
          </cell>
          <cell r="J1552">
            <v>8</v>
          </cell>
          <cell r="K1552">
            <v>8</v>
          </cell>
          <cell r="L1552" t="str">
            <v>OFF</v>
          </cell>
          <cell r="M1552" t="str">
            <v>OFF</v>
          </cell>
          <cell r="N1552">
            <v>8</v>
          </cell>
          <cell r="O1552">
            <v>12</v>
          </cell>
          <cell r="P1552">
            <v>8</v>
          </cell>
          <cell r="Q1552">
            <v>12</v>
          </cell>
          <cell r="R1552">
            <v>8</v>
          </cell>
          <cell r="S1552" t="str">
            <v>OFF</v>
          </cell>
          <cell r="T1552" t="str">
            <v>OFF</v>
          </cell>
          <cell r="U1552" t="str">
            <v>OFF</v>
          </cell>
          <cell r="V1552">
            <v>7</v>
          </cell>
          <cell r="W1552">
            <v>8</v>
          </cell>
          <cell r="X1552">
            <v>8</v>
          </cell>
          <cell r="Y1552">
            <v>8</v>
          </cell>
          <cell r="Z1552" t="str">
            <v>OFF</v>
          </cell>
          <cell r="AA1552" t="str">
            <v>OFF</v>
          </cell>
          <cell r="AB1552">
            <v>8</v>
          </cell>
          <cell r="AC1552">
            <v>8</v>
          </cell>
          <cell r="AD1552">
            <v>8</v>
          </cell>
          <cell r="AE1552">
            <v>8</v>
          </cell>
          <cell r="AF1552">
            <v>8</v>
          </cell>
          <cell r="AG1552">
            <v>8</v>
          </cell>
          <cell r="AH1552" t="str">
            <v>OFF</v>
          </cell>
          <cell r="AI1552">
            <v>8</v>
          </cell>
          <cell r="AJ1552" t="str">
            <v>OFF</v>
          </cell>
          <cell r="AK1552">
            <v>19.875</v>
          </cell>
          <cell r="AL1552">
            <v>0</v>
          </cell>
          <cell r="AM1552">
            <v>11</v>
          </cell>
          <cell r="AN1552">
            <v>0</v>
          </cell>
          <cell r="AO1552">
            <v>0</v>
          </cell>
          <cell r="AP1552">
            <v>0</v>
          </cell>
          <cell r="AQ1552">
            <v>0</v>
          </cell>
          <cell r="AR1552">
            <v>0</v>
          </cell>
          <cell r="AS1552">
            <v>0</v>
          </cell>
          <cell r="AT1552">
            <v>0</v>
          </cell>
          <cell r="AU1552">
            <v>19.875</v>
          </cell>
          <cell r="AV1552" t="e">
            <v>#REF!</v>
          </cell>
          <cell r="AW1552">
            <v>0</v>
          </cell>
          <cell r="BZ1552">
            <v>0</v>
          </cell>
          <cell r="CA1552">
            <v>0</v>
          </cell>
          <cell r="CE1552">
            <v>0</v>
          </cell>
          <cell r="CF1552">
            <v>19.875</v>
          </cell>
          <cell r="CG1552" t="b">
            <v>1</v>
          </cell>
          <cell r="CH1552">
            <v>0</v>
          </cell>
          <cell r="CI1552">
            <v>159</v>
          </cell>
          <cell r="CJ1552">
            <v>0</v>
          </cell>
          <cell r="CK1552" t="str">
            <v>HTQ HỒ CHÍ MINH</v>
          </cell>
          <cell r="CM1552">
            <v>0</v>
          </cell>
          <cell r="CN1552">
            <v>0</v>
          </cell>
          <cell r="CO1552">
            <v>159</v>
          </cell>
          <cell r="CP1552">
            <v>0</v>
          </cell>
        </row>
        <row r="1553">
          <cell r="F1553" t="str">
            <v>OT</v>
          </cell>
          <cell r="AT1553">
            <v>0</v>
          </cell>
          <cell r="AV1553" t="e">
            <v>#REF!</v>
          </cell>
          <cell r="AW1553">
            <v>0</v>
          </cell>
          <cell r="CK1553" t="e">
            <v>#N/A</v>
          </cell>
        </row>
        <row r="1554">
          <cell r="C1554" t="str">
            <v>272 XÔ VIẾT NGHỆ TĨNH</v>
          </cell>
          <cell r="F1554" t="str">
            <v>Giờ LV</v>
          </cell>
          <cell r="AK1554">
            <v>0</v>
          </cell>
          <cell r="AL1554">
            <v>0</v>
          </cell>
          <cell r="AM1554">
            <v>0</v>
          </cell>
          <cell r="AN1554">
            <v>0</v>
          </cell>
          <cell r="AO1554">
            <v>0</v>
          </cell>
          <cell r="AP1554">
            <v>0</v>
          </cell>
          <cell r="AQ1554">
            <v>0</v>
          </cell>
          <cell r="AR1554">
            <v>0</v>
          </cell>
          <cell r="AS1554">
            <v>0</v>
          </cell>
          <cell r="AT1554">
            <v>0</v>
          </cell>
          <cell r="AU1554">
            <v>0</v>
          </cell>
          <cell r="AV1554" t="e">
            <v>#REF!</v>
          </cell>
          <cell r="AW1554">
            <v>0</v>
          </cell>
          <cell r="BZ1554">
            <v>0</v>
          </cell>
          <cell r="CA1554">
            <v>0</v>
          </cell>
          <cell r="CE1554">
            <v>0</v>
          </cell>
          <cell r="CF1554">
            <v>0</v>
          </cell>
          <cell r="CG1554" t="b">
            <v>1</v>
          </cell>
          <cell r="CH1554">
            <v>0</v>
          </cell>
          <cell r="CI1554">
            <v>0</v>
          </cell>
          <cell r="CJ1554">
            <v>0</v>
          </cell>
          <cell r="CK1554" t="e">
            <v>#N/A</v>
          </cell>
        </row>
        <row r="1555">
          <cell r="F1555" t="str">
            <v>OT</v>
          </cell>
          <cell r="AT1555">
            <v>0</v>
          </cell>
          <cell r="AV1555" t="e">
            <v>#REF!</v>
          </cell>
          <cell r="AW1555">
            <v>0</v>
          </cell>
          <cell r="CK1555" t="e">
            <v>#N/A</v>
          </cell>
        </row>
        <row r="1556">
          <cell r="B1556" t="str">
            <v>EQQ100023</v>
          </cell>
          <cell r="C1556" t="str">
            <v>NGUYỄN CHÍ HỮU</v>
          </cell>
          <cell r="D1556" t="str">
            <v>Fulltime</v>
          </cell>
          <cell r="E1556" t="str">
            <v>TRƯỞNG CA</v>
          </cell>
          <cell r="F1556" t="str">
            <v>Giờ LV</v>
          </cell>
          <cell r="G1556">
            <v>8</v>
          </cell>
          <cell r="H1556">
            <v>8</v>
          </cell>
          <cell r="I1556" t="str">
            <v>OFF</v>
          </cell>
          <cell r="J1556">
            <v>8</v>
          </cell>
          <cell r="K1556">
            <v>8</v>
          </cell>
          <cell r="L1556">
            <v>8</v>
          </cell>
          <cell r="M1556">
            <v>8</v>
          </cell>
          <cell r="N1556">
            <v>8</v>
          </cell>
          <cell r="O1556">
            <v>8</v>
          </cell>
          <cell r="P1556">
            <v>8</v>
          </cell>
          <cell r="Q1556" t="str">
            <v>OFF</v>
          </cell>
          <cell r="R1556">
            <v>8</v>
          </cell>
          <cell r="S1556">
            <v>8</v>
          </cell>
          <cell r="T1556">
            <v>8</v>
          </cell>
          <cell r="U1556">
            <v>8</v>
          </cell>
          <cell r="V1556">
            <v>8</v>
          </cell>
          <cell r="W1556" t="str">
            <v>OFF</v>
          </cell>
          <cell r="X1556">
            <v>8</v>
          </cell>
          <cell r="Y1556">
            <v>8</v>
          </cell>
          <cell r="Z1556">
            <v>8</v>
          </cell>
          <cell r="AA1556">
            <v>8</v>
          </cell>
          <cell r="AB1556">
            <v>8</v>
          </cell>
          <cell r="AC1556">
            <v>8</v>
          </cell>
          <cell r="AD1556">
            <v>8</v>
          </cell>
          <cell r="AE1556" t="str">
            <v>OFF</v>
          </cell>
          <cell r="AF1556">
            <v>8</v>
          </cell>
          <cell r="AG1556">
            <v>8</v>
          </cell>
          <cell r="AH1556">
            <v>8</v>
          </cell>
          <cell r="AI1556">
            <v>8</v>
          </cell>
          <cell r="AJ1556">
            <v>8</v>
          </cell>
          <cell r="AK1556">
            <v>26</v>
          </cell>
          <cell r="AL1556">
            <v>2.625</v>
          </cell>
          <cell r="AM1556">
            <v>4</v>
          </cell>
          <cell r="AN1556">
            <v>0</v>
          </cell>
          <cell r="AO1556">
            <v>0</v>
          </cell>
          <cell r="AP1556">
            <v>0</v>
          </cell>
          <cell r="AQ1556">
            <v>0</v>
          </cell>
          <cell r="AR1556">
            <v>0</v>
          </cell>
          <cell r="AS1556">
            <v>0</v>
          </cell>
          <cell r="AT1556">
            <v>0</v>
          </cell>
          <cell r="AU1556">
            <v>28.625</v>
          </cell>
          <cell r="AV1556" t="e">
            <v>#REF!</v>
          </cell>
          <cell r="AW1556">
            <v>0</v>
          </cell>
          <cell r="BZ1556">
            <v>26</v>
          </cell>
          <cell r="CA1556">
            <v>0</v>
          </cell>
          <cell r="CE1556">
            <v>21</v>
          </cell>
          <cell r="CF1556">
            <v>28.625</v>
          </cell>
          <cell r="CG1556" t="b">
            <v>1</v>
          </cell>
          <cell r="CH1556">
            <v>26</v>
          </cell>
          <cell r="CI1556">
            <v>0</v>
          </cell>
          <cell r="CJ1556">
            <v>0</v>
          </cell>
          <cell r="CK1556" t="str">
            <v>HTQ HỒ CHÍ MINH</v>
          </cell>
          <cell r="CM1556">
            <v>26</v>
          </cell>
          <cell r="CN1556">
            <v>0</v>
          </cell>
          <cell r="CO1556">
            <v>0</v>
          </cell>
          <cell r="CP1556">
            <v>21</v>
          </cell>
        </row>
        <row r="1557">
          <cell r="F1557" t="str">
            <v>OT</v>
          </cell>
          <cell r="Z1557">
            <v>7</v>
          </cell>
          <cell r="AA1557">
            <v>7</v>
          </cell>
          <cell r="AB1557">
            <v>7</v>
          </cell>
          <cell r="AT1557">
            <v>0</v>
          </cell>
          <cell r="AV1557" t="e">
            <v>#REF!</v>
          </cell>
          <cell r="AW1557">
            <v>0</v>
          </cell>
          <cell r="CK1557" t="e">
            <v>#N/A</v>
          </cell>
        </row>
        <row r="1558">
          <cell r="B1558" t="str">
            <v>EQQ100054</v>
          </cell>
          <cell r="C1558" t="str">
            <v>NGÔ THỤY VIỆT LINH</v>
          </cell>
          <cell r="D1558" t="str">
            <v>Fulltime</v>
          </cell>
          <cell r="E1558" t="str">
            <v>QUẢN LÝ QUÁN</v>
          </cell>
          <cell r="F1558" t="str">
            <v>Giờ LV</v>
          </cell>
          <cell r="G1558">
            <v>8</v>
          </cell>
          <cell r="H1558" t="str">
            <v>OFF</v>
          </cell>
          <cell r="I1558">
            <v>8</v>
          </cell>
          <cell r="J1558">
            <v>8</v>
          </cell>
          <cell r="K1558">
            <v>8</v>
          </cell>
          <cell r="L1558">
            <v>8</v>
          </cell>
          <cell r="M1558">
            <v>8</v>
          </cell>
          <cell r="N1558">
            <v>8</v>
          </cell>
          <cell r="O1558">
            <v>8</v>
          </cell>
          <cell r="P1558">
            <v>8</v>
          </cell>
          <cell r="Q1558">
            <v>8</v>
          </cell>
          <cell r="R1558" t="str">
            <v>OFF</v>
          </cell>
          <cell r="S1558">
            <v>8</v>
          </cell>
          <cell r="T1558">
            <v>8</v>
          </cell>
          <cell r="U1558">
            <v>8</v>
          </cell>
          <cell r="V1558">
            <v>8</v>
          </cell>
          <cell r="W1558">
            <v>8</v>
          </cell>
          <cell r="X1558">
            <v>8</v>
          </cell>
          <cell r="Y1558" t="str">
            <v>OFF</v>
          </cell>
          <cell r="Z1558">
            <v>8</v>
          </cell>
          <cell r="AA1558">
            <v>8</v>
          </cell>
          <cell r="AB1558">
            <v>8</v>
          </cell>
          <cell r="AC1558">
            <v>8</v>
          </cell>
          <cell r="AD1558" t="str">
            <v>OFF</v>
          </cell>
          <cell r="AE1558">
            <v>8</v>
          </cell>
          <cell r="AF1558">
            <v>8</v>
          </cell>
          <cell r="AG1558">
            <v>8</v>
          </cell>
          <cell r="AH1558">
            <v>8</v>
          </cell>
          <cell r="AI1558">
            <v>8</v>
          </cell>
          <cell r="AJ1558">
            <v>8</v>
          </cell>
          <cell r="AK1558">
            <v>26</v>
          </cell>
          <cell r="AL1558">
            <v>0</v>
          </cell>
          <cell r="AM1558">
            <v>4</v>
          </cell>
          <cell r="AN1558">
            <v>0</v>
          </cell>
          <cell r="AO1558">
            <v>0</v>
          </cell>
          <cell r="AP1558">
            <v>0</v>
          </cell>
          <cell r="AQ1558">
            <v>0</v>
          </cell>
          <cell r="AR1558">
            <v>0</v>
          </cell>
          <cell r="AS1558">
            <v>0</v>
          </cell>
          <cell r="AT1558">
            <v>0</v>
          </cell>
          <cell r="AU1558">
            <v>26</v>
          </cell>
          <cell r="AV1558" t="e">
            <v>#REF!</v>
          </cell>
          <cell r="AW1558">
            <v>0</v>
          </cell>
          <cell r="BZ1558">
            <v>26</v>
          </cell>
          <cell r="CA1558">
            <v>0</v>
          </cell>
          <cell r="CE1558">
            <v>0</v>
          </cell>
          <cell r="CF1558">
            <v>26</v>
          </cell>
          <cell r="CG1558" t="b">
            <v>1</v>
          </cell>
          <cell r="CH1558">
            <v>26</v>
          </cell>
          <cell r="CI1558">
            <v>0</v>
          </cell>
          <cell r="CJ1558">
            <v>0</v>
          </cell>
          <cell r="CK1558" t="str">
            <v>HTQ HỒ CHÍ MINH</v>
          </cell>
          <cell r="CM1558">
            <v>26</v>
          </cell>
          <cell r="CN1558">
            <v>0</v>
          </cell>
          <cell r="CO1558">
            <v>0</v>
          </cell>
          <cell r="CP1558">
            <v>0</v>
          </cell>
        </row>
        <row r="1559">
          <cell r="F1559" t="str">
            <v>OT</v>
          </cell>
          <cell r="AT1559">
            <v>0</v>
          </cell>
          <cell r="AV1559" t="e">
            <v>#REF!</v>
          </cell>
          <cell r="AW1559">
            <v>0</v>
          </cell>
          <cell r="CK1559" t="e">
            <v>#N/A</v>
          </cell>
        </row>
        <row r="1560">
          <cell r="B1560" t="str">
            <v>EQQ100189</v>
          </cell>
          <cell r="C1560" t="str">
            <v>LÊ THỊ THU SƯƠNG</v>
          </cell>
          <cell r="D1560" t="str">
            <v>Fulltime</v>
          </cell>
          <cell r="E1560" t="str">
            <v>TRƯỞNG CA</v>
          </cell>
          <cell r="F1560" t="str">
            <v>Giờ LV</v>
          </cell>
          <cell r="G1560" t="str">
            <v>OFF</v>
          </cell>
          <cell r="H1560">
            <v>8</v>
          </cell>
          <cell r="I1560">
            <v>8</v>
          </cell>
          <cell r="J1560">
            <v>8</v>
          </cell>
          <cell r="K1560">
            <v>8</v>
          </cell>
          <cell r="L1560">
            <v>8</v>
          </cell>
          <cell r="M1560">
            <v>8</v>
          </cell>
          <cell r="N1560">
            <v>8</v>
          </cell>
          <cell r="O1560">
            <v>8</v>
          </cell>
          <cell r="P1560" t="str">
            <v>OFF</v>
          </cell>
          <cell r="Q1560">
            <v>8</v>
          </cell>
          <cell r="R1560">
            <v>8</v>
          </cell>
          <cell r="S1560">
            <v>8</v>
          </cell>
          <cell r="T1560">
            <v>8</v>
          </cell>
          <cell r="U1560">
            <v>8</v>
          </cell>
          <cell r="V1560">
            <v>8</v>
          </cell>
          <cell r="W1560">
            <v>8</v>
          </cell>
          <cell r="X1560">
            <v>8</v>
          </cell>
          <cell r="Y1560">
            <v>8</v>
          </cell>
          <cell r="Z1560">
            <v>8</v>
          </cell>
          <cell r="AA1560">
            <v>8</v>
          </cell>
          <cell r="AB1560">
            <v>8</v>
          </cell>
          <cell r="AC1560">
            <v>8</v>
          </cell>
          <cell r="AD1560">
            <v>8</v>
          </cell>
          <cell r="AE1560">
            <v>8</v>
          </cell>
          <cell r="AF1560" t="str">
            <v>OFF</v>
          </cell>
          <cell r="AG1560">
            <v>8</v>
          </cell>
          <cell r="AH1560">
            <v>8</v>
          </cell>
          <cell r="AI1560">
            <v>8</v>
          </cell>
          <cell r="AJ1560" t="str">
            <v>OFF</v>
          </cell>
          <cell r="AK1560">
            <v>26</v>
          </cell>
          <cell r="AL1560">
            <v>0</v>
          </cell>
          <cell r="AM1560">
            <v>4</v>
          </cell>
          <cell r="AN1560">
            <v>0</v>
          </cell>
          <cell r="AO1560">
            <v>0</v>
          </cell>
          <cell r="AP1560">
            <v>0</v>
          </cell>
          <cell r="AQ1560">
            <v>0</v>
          </cell>
          <cell r="AR1560">
            <v>0</v>
          </cell>
          <cell r="AS1560">
            <v>0</v>
          </cell>
          <cell r="AT1560">
            <v>0</v>
          </cell>
          <cell r="AU1560">
            <v>26</v>
          </cell>
          <cell r="AV1560" t="e">
            <v>#REF!</v>
          </cell>
          <cell r="AW1560">
            <v>0</v>
          </cell>
          <cell r="BZ1560">
            <v>26</v>
          </cell>
          <cell r="CA1560">
            <v>0</v>
          </cell>
          <cell r="CE1560">
            <v>0</v>
          </cell>
          <cell r="CF1560">
            <v>26</v>
          </cell>
          <cell r="CG1560" t="b">
            <v>1</v>
          </cell>
          <cell r="CH1560">
            <v>26</v>
          </cell>
          <cell r="CI1560">
            <v>0</v>
          </cell>
          <cell r="CJ1560">
            <v>0</v>
          </cell>
          <cell r="CK1560" t="str">
            <v>HTQ HỒ CHÍ MINH</v>
          </cell>
          <cell r="CM1560">
            <v>26</v>
          </cell>
          <cell r="CN1560">
            <v>0</v>
          </cell>
          <cell r="CO1560">
            <v>0</v>
          </cell>
          <cell r="CP1560">
            <v>0</v>
          </cell>
        </row>
        <row r="1561">
          <cell r="F1561" t="str">
            <v>OT</v>
          </cell>
          <cell r="AT1561">
            <v>0</v>
          </cell>
          <cell r="AV1561" t="e">
            <v>#REF!</v>
          </cell>
          <cell r="AW1561">
            <v>0</v>
          </cell>
          <cell r="CK1561" t="e">
            <v>#N/A</v>
          </cell>
        </row>
        <row r="1562">
          <cell r="B1562" t="str">
            <v>EQQ102209</v>
          </cell>
          <cell r="C1562" t="str">
            <v>NGUYỄN HOÀNG CẨM QUỲNH</v>
          </cell>
          <cell r="D1562" t="str">
            <v>Partime</v>
          </cell>
          <cell r="E1562" t="str">
            <v>NHÂN VIÊN PHỤC VỤ</v>
          </cell>
          <cell r="F1562" t="str">
            <v>Giờ LV</v>
          </cell>
          <cell r="G1562">
            <v>0</v>
          </cell>
          <cell r="H1562">
            <v>8</v>
          </cell>
          <cell r="I1562">
            <v>8</v>
          </cell>
          <cell r="J1562">
            <v>8</v>
          </cell>
          <cell r="K1562">
            <v>8</v>
          </cell>
          <cell r="L1562">
            <v>8</v>
          </cell>
          <cell r="M1562">
            <v>8</v>
          </cell>
          <cell r="N1562">
            <v>8</v>
          </cell>
          <cell r="O1562">
            <v>8</v>
          </cell>
          <cell r="P1562">
            <v>8</v>
          </cell>
          <cell r="Q1562">
            <v>0</v>
          </cell>
          <cell r="R1562">
            <v>8</v>
          </cell>
          <cell r="S1562">
            <v>8</v>
          </cell>
          <cell r="T1562">
            <v>0</v>
          </cell>
          <cell r="U1562">
            <v>8</v>
          </cell>
          <cell r="V1562">
            <v>8</v>
          </cell>
          <cell r="W1562">
            <v>8</v>
          </cell>
          <cell r="X1562">
            <v>8</v>
          </cell>
          <cell r="Y1562">
            <v>8</v>
          </cell>
          <cell r="Z1562">
            <v>8</v>
          </cell>
          <cell r="AA1562">
            <v>8</v>
          </cell>
          <cell r="AB1562">
            <v>8</v>
          </cell>
          <cell r="AC1562">
            <v>8</v>
          </cell>
          <cell r="AD1562">
            <v>0</v>
          </cell>
          <cell r="AE1562">
            <v>8</v>
          </cell>
          <cell r="AF1562">
            <v>0</v>
          </cell>
          <cell r="AG1562">
            <v>8</v>
          </cell>
          <cell r="AH1562">
            <v>8</v>
          </cell>
          <cell r="AI1562">
            <v>8</v>
          </cell>
          <cell r="AJ1562">
            <v>8</v>
          </cell>
          <cell r="AK1562">
            <v>25</v>
          </cell>
          <cell r="AL1562">
            <v>0</v>
          </cell>
          <cell r="AM1562">
            <v>0</v>
          </cell>
          <cell r="AN1562">
            <v>0</v>
          </cell>
          <cell r="AO1562">
            <v>0</v>
          </cell>
          <cell r="AP1562">
            <v>0</v>
          </cell>
          <cell r="AQ1562">
            <v>0</v>
          </cell>
          <cell r="AR1562">
            <v>0</v>
          </cell>
          <cell r="AS1562">
            <v>0</v>
          </cell>
          <cell r="AT1562">
            <v>0</v>
          </cell>
          <cell r="AU1562">
            <v>25</v>
          </cell>
          <cell r="AV1562" t="e">
            <v>#REF!</v>
          </cell>
          <cell r="AW1562">
            <v>0</v>
          </cell>
          <cell r="BZ1562">
            <v>0</v>
          </cell>
          <cell r="CA1562">
            <v>0</v>
          </cell>
          <cell r="CE1562">
            <v>0</v>
          </cell>
          <cell r="CF1562">
            <v>25</v>
          </cell>
          <cell r="CG1562" t="b">
            <v>1</v>
          </cell>
          <cell r="CH1562">
            <v>0</v>
          </cell>
          <cell r="CI1562">
            <v>200</v>
          </cell>
          <cell r="CJ1562">
            <v>0</v>
          </cell>
          <cell r="CK1562" t="str">
            <v>HTQ HỒ CHÍ MINH</v>
          </cell>
          <cell r="CM1562">
            <v>0</v>
          </cell>
          <cell r="CN1562">
            <v>0</v>
          </cell>
          <cell r="CO1562">
            <v>200</v>
          </cell>
          <cell r="CP1562">
            <v>0</v>
          </cell>
        </row>
        <row r="1563">
          <cell r="F1563" t="str">
            <v>OT</v>
          </cell>
          <cell r="AT1563">
            <v>0</v>
          </cell>
          <cell r="AV1563" t="e">
            <v>#REF!</v>
          </cell>
          <cell r="AW1563">
            <v>0</v>
          </cell>
          <cell r="CK1563" t="e">
            <v>#N/A</v>
          </cell>
        </row>
        <row r="1564">
          <cell r="B1564" t="str">
            <v>EQQ102474</v>
          </cell>
          <cell r="C1564" t="str">
            <v>PHAN HỮU PHƯỚC</v>
          </cell>
          <cell r="D1564" t="str">
            <v>Partime</v>
          </cell>
          <cell r="E1564" t="str">
            <v>NHÂN VIÊN PHỤC VỤ</v>
          </cell>
          <cell r="F1564" t="str">
            <v>Giờ LV</v>
          </cell>
          <cell r="G1564">
            <v>15</v>
          </cell>
          <cell r="H1564">
            <v>8</v>
          </cell>
          <cell r="I1564">
            <v>0</v>
          </cell>
          <cell r="J1564">
            <v>7</v>
          </cell>
          <cell r="K1564">
            <v>8</v>
          </cell>
          <cell r="L1564">
            <v>8</v>
          </cell>
          <cell r="M1564">
            <v>3</v>
          </cell>
          <cell r="N1564">
            <v>8</v>
          </cell>
          <cell r="O1564">
            <v>8</v>
          </cell>
          <cell r="P1564">
            <v>8</v>
          </cell>
          <cell r="Q1564">
            <v>18</v>
          </cell>
          <cell r="R1564">
            <v>7</v>
          </cell>
          <cell r="S1564">
            <v>8</v>
          </cell>
          <cell r="T1564">
            <v>10</v>
          </cell>
          <cell r="U1564">
            <v>8</v>
          </cell>
          <cell r="V1564">
            <v>8</v>
          </cell>
          <cell r="W1564">
            <v>8</v>
          </cell>
          <cell r="X1564">
            <v>0</v>
          </cell>
          <cell r="Y1564">
            <v>8</v>
          </cell>
          <cell r="Z1564">
            <v>13</v>
          </cell>
          <cell r="AA1564">
            <v>8</v>
          </cell>
          <cell r="AB1564">
            <v>8</v>
          </cell>
          <cell r="AC1564">
            <v>8</v>
          </cell>
          <cell r="AD1564">
            <v>16</v>
          </cell>
          <cell r="AE1564">
            <v>0</v>
          </cell>
          <cell r="AF1564">
            <v>12</v>
          </cell>
          <cell r="AG1564">
            <v>8</v>
          </cell>
          <cell r="AH1564">
            <v>8</v>
          </cell>
          <cell r="AI1564">
            <v>8</v>
          </cell>
          <cell r="AJ1564">
            <v>8</v>
          </cell>
          <cell r="AK1564">
            <v>30.625</v>
          </cell>
          <cell r="AL1564">
            <v>0</v>
          </cell>
          <cell r="AM1564">
            <v>0</v>
          </cell>
          <cell r="AN1564">
            <v>0</v>
          </cell>
          <cell r="AO1564">
            <v>0</v>
          </cell>
          <cell r="AP1564">
            <v>0</v>
          </cell>
          <cell r="AQ1564">
            <v>0</v>
          </cell>
          <cell r="AR1564">
            <v>0</v>
          </cell>
          <cell r="AS1564">
            <v>0</v>
          </cell>
          <cell r="AT1564">
            <v>0</v>
          </cell>
          <cell r="AU1564">
            <v>30.625</v>
          </cell>
          <cell r="AV1564" t="e">
            <v>#REF!</v>
          </cell>
          <cell r="AW1564">
            <v>0</v>
          </cell>
          <cell r="BZ1564">
            <v>0</v>
          </cell>
          <cell r="CA1564">
            <v>0</v>
          </cell>
          <cell r="CE1564">
            <v>0</v>
          </cell>
          <cell r="CF1564">
            <v>30.625</v>
          </cell>
          <cell r="CG1564" t="b">
            <v>1</v>
          </cell>
          <cell r="CH1564">
            <v>0</v>
          </cell>
          <cell r="CI1564">
            <v>245</v>
          </cell>
          <cell r="CJ1564">
            <v>0</v>
          </cell>
          <cell r="CK1564" t="str">
            <v>HTQ HỒ CHÍ MINH</v>
          </cell>
          <cell r="CM1564">
            <v>0</v>
          </cell>
          <cell r="CN1564">
            <v>0</v>
          </cell>
          <cell r="CO1564">
            <v>245</v>
          </cell>
          <cell r="CP1564">
            <v>0</v>
          </cell>
        </row>
        <row r="1565">
          <cell r="F1565" t="str">
            <v>OT</v>
          </cell>
          <cell r="AT1565">
            <v>0</v>
          </cell>
          <cell r="AV1565" t="e">
            <v>#REF!</v>
          </cell>
          <cell r="AW1565">
            <v>0</v>
          </cell>
          <cell r="CK1565" t="e">
            <v>#N/A</v>
          </cell>
        </row>
        <row r="1566">
          <cell r="B1566" t="str">
            <v>EQQ102627</v>
          </cell>
          <cell r="C1566" t="str">
            <v>NGUYỄN QUỐC CƯỜNG</v>
          </cell>
          <cell r="D1566" t="str">
            <v>Partime</v>
          </cell>
          <cell r="E1566" t="str">
            <v>NHÂN VIÊN PHỤC VỤ</v>
          </cell>
          <cell r="F1566" t="str">
            <v>Giờ LV</v>
          </cell>
          <cell r="G1566">
            <v>8</v>
          </cell>
          <cell r="H1566">
            <v>8</v>
          </cell>
          <cell r="I1566">
            <v>8</v>
          </cell>
          <cell r="J1566">
            <v>8</v>
          </cell>
          <cell r="K1566">
            <v>0</v>
          </cell>
          <cell r="L1566">
            <v>8</v>
          </cell>
          <cell r="M1566">
            <v>8</v>
          </cell>
          <cell r="N1566">
            <v>8</v>
          </cell>
          <cell r="O1566">
            <v>8</v>
          </cell>
          <cell r="P1566">
            <v>8</v>
          </cell>
          <cell r="Q1566">
            <v>8</v>
          </cell>
          <cell r="R1566">
            <v>0</v>
          </cell>
          <cell r="S1566">
            <v>8</v>
          </cell>
          <cell r="T1566">
            <v>8</v>
          </cell>
          <cell r="U1566">
            <v>8</v>
          </cell>
          <cell r="V1566">
            <v>8</v>
          </cell>
          <cell r="W1566">
            <v>8</v>
          </cell>
          <cell r="X1566">
            <v>8</v>
          </cell>
          <cell r="Y1566">
            <v>0</v>
          </cell>
          <cell r="Z1566">
            <v>8</v>
          </cell>
          <cell r="AA1566">
            <v>8</v>
          </cell>
          <cell r="AB1566">
            <v>8</v>
          </cell>
          <cell r="AC1566">
            <v>8</v>
          </cell>
          <cell r="AD1566">
            <v>8</v>
          </cell>
          <cell r="AE1566">
            <v>8</v>
          </cell>
          <cell r="AF1566">
            <v>0</v>
          </cell>
          <cell r="AG1566">
            <v>8</v>
          </cell>
          <cell r="AH1566">
            <v>8</v>
          </cell>
          <cell r="AI1566">
            <v>8</v>
          </cell>
          <cell r="AJ1566">
            <v>8</v>
          </cell>
          <cell r="AK1566">
            <v>26</v>
          </cell>
          <cell r="AL1566">
            <v>0</v>
          </cell>
          <cell r="AM1566">
            <v>0</v>
          </cell>
          <cell r="AN1566">
            <v>0</v>
          </cell>
          <cell r="AO1566">
            <v>0</v>
          </cell>
          <cell r="AP1566">
            <v>0</v>
          </cell>
          <cell r="AQ1566">
            <v>0</v>
          </cell>
          <cell r="AR1566">
            <v>0</v>
          </cell>
          <cell r="AS1566">
            <v>0</v>
          </cell>
          <cell r="AT1566">
            <v>0</v>
          </cell>
          <cell r="AU1566">
            <v>26</v>
          </cell>
          <cell r="AV1566" t="e">
            <v>#REF!</v>
          </cell>
          <cell r="AW1566">
            <v>0</v>
          </cell>
          <cell r="BZ1566">
            <v>0</v>
          </cell>
          <cell r="CA1566">
            <v>0</v>
          </cell>
          <cell r="CE1566">
            <v>0</v>
          </cell>
          <cell r="CF1566">
            <v>26</v>
          </cell>
          <cell r="CG1566" t="b">
            <v>1</v>
          </cell>
          <cell r="CH1566">
            <v>0</v>
          </cell>
          <cell r="CI1566">
            <v>208</v>
          </cell>
          <cell r="CJ1566">
            <v>0</v>
          </cell>
          <cell r="CK1566" t="str">
            <v>HTQ HỒ CHÍ MINH</v>
          </cell>
          <cell r="CM1566">
            <v>0</v>
          </cell>
          <cell r="CN1566">
            <v>0</v>
          </cell>
          <cell r="CO1566">
            <v>208</v>
          </cell>
          <cell r="CP1566">
            <v>0</v>
          </cell>
        </row>
        <row r="1567">
          <cell r="F1567" t="str">
            <v>OT</v>
          </cell>
          <cell r="AT1567">
            <v>0</v>
          </cell>
          <cell r="AV1567" t="e">
            <v>#REF!</v>
          </cell>
          <cell r="AW1567">
            <v>0</v>
          </cell>
          <cell r="CK1567" t="e">
            <v>#N/A</v>
          </cell>
        </row>
        <row r="1568">
          <cell r="B1568" t="str">
            <v>EQQ102902</v>
          </cell>
          <cell r="C1568" t="str">
            <v>NGUYỄN VĂN NHƠN</v>
          </cell>
          <cell r="D1568" t="str">
            <v>Partime</v>
          </cell>
          <cell r="E1568" t="str">
            <v>NHÂN VIÊN PHỤC VỤ</v>
          </cell>
          <cell r="F1568" t="str">
            <v>Giờ LV</v>
          </cell>
          <cell r="O1568">
            <v>8</v>
          </cell>
          <cell r="P1568">
            <v>8</v>
          </cell>
          <cell r="Q1568">
            <v>8</v>
          </cell>
          <cell r="R1568">
            <v>8</v>
          </cell>
          <cell r="S1568">
            <v>8</v>
          </cell>
          <cell r="T1568">
            <v>8</v>
          </cell>
          <cell r="U1568">
            <v>8</v>
          </cell>
          <cell r="V1568">
            <v>5</v>
          </cell>
          <cell r="W1568">
            <v>0</v>
          </cell>
          <cell r="X1568">
            <v>8</v>
          </cell>
          <cell r="Y1568">
            <v>8</v>
          </cell>
          <cell r="Z1568">
            <v>8</v>
          </cell>
          <cell r="AA1568">
            <v>7</v>
          </cell>
          <cell r="AB1568">
            <v>8</v>
          </cell>
          <cell r="AC1568">
            <v>8</v>
          </cell>
          <cell r="AD1568">
            <v>0</v>
          </cell>
          <cell r="AE1568">
            <v>8</v>
          </cell>
          <cell r="AF1568">
            <v>0</v>
          </cell>
          <cell r="AG1568">
            <v>8</v>
          </cell>
          <cell r="AH1568">
            <v>8</v>
          </cell>
          <cell r="AI1568">
            <v>8</v>
          </cell>
          <cell r="AJ1568">
            <v>8</v>
          </cell>
          <cell r="AK1568">
            <v>18.5</v>
          </cell>
          <cell r="AL1568">
            <v>0</v>
          </cell>
          <cell r="AM1568">
            <v>0</v>
          </cell>
          <cell r="AN1568">
            <v>0</v>
          </cell>
          <cell r="AO1568">
            <v>0</v>
          </cell>
          <cell r="AP1568">
            <v>0</v>
          </cell>
          <cell r="AQ1568">
            <v>0</v>
          </cell>
          <cell r="AR1568">
            <v>0</v>
          </cell>
          <cell r="AS1568">
            <v>0</v>
          </cell>
          <cell r="AT1568">
            <v>0</v>
          </cell>
          <cell r="AU1568">
            <v>18.5</v>
          </cell>
          <cell r="AV1568" t="e">
            <v>#REF!</v>
          </cell>
          <cell r="AW1568">
            <v>0</v>
          </cell>
          <cell r="BZ1568">
            <v>0</v>
          </cell>
          <cell r="CA1568">
            <v>0</v>
          </cell>
          <cell r="CE1568">
            <v>0</v>
          </cell>
          <cell r="CF1568">
            <v>18.5</v>
          </cell>
          <cell r="CG1568" t="b">
            <v>1</v>
          </cell>
          <cell r="CH1568">
            <v>0</v>
          </cell>
          <cell r="CI1568">
            <v>148</v>
          </cell>
          <cell r="CJ1568">
            <v>0</v>
          </cell>
          <cell r="CK1568" t="str">
            <v>HTQ HỒ CHÍ MINH</v>
          </cell>
          <cell r="CM1568">
            <v>0</v>
          </cell>
          <cell r="CN1568">
            <v>0</v>
          </cell>
          <cell r="CO1568">
            <v>148</v>
          </cell>
          <cell r="CP1568">
            <v>0</v>
          </cell>
        </row>
        <row r="1569">
          <cell r="F1569" t="str">
            <v>OT</v>
          </cell>
          <cell r="AT1569">
            <v>0</v>
          </cell>
          <cell r="AV1569" t="e">
            <v>#REF!</v>
          </cell>
          <cell r="AW1569">
            <v>0</v>
          </cell>
          <cell r="CK1569" t="e">
            <v>#N/A</v>
          </cell>
        </row>
        <row r="1570">
          <cell r="B1570" t="str">
            <v>EQQ102645</v>
          </cell>
          <cell r="C1570" t="str">
            <v>HOÀNG NGỌC YẾN</v>
          </cell>
          <cell r="D1570" t="str">
            <v>Partime</v>
          </cell>
          <cell r="E1570" t="str">
            <v>NHÂN VIÊN PHỤC VỤ</v>
          </cell>
          <cell r="F1570" t="str">
            <v>Giờ LV</v>
          </cell>
          <cell r="G1570">
            <v>8</v>
          </cell>
          <cell r="H1570">
            <v>8</v>
          </cell>
          <cell r="I1570">
            <v>8</v>
          </cell>
          <cell r="J1570">
            <v>4</v>
          </cell>
          <cell r="K1570">
            <v>15</v>
          </cell>
          <cell r="L1570">
            <v>8</v>
          </cell>
          <cell r="M1570">
            <v>8</v>
          </cell>
          <cell r="N1570">
            <v>8</v>
          </cell>
          <cell r="O1570">
            <v>8</v>
          </cell>
          <cell r="P1570">
            <v>0</v>
          </cell>
          <cell r="Q1570">
            <v>8</v>
          </cell>
          <cell r="R1570">
            <v>7</v>
          </cell>
          <cell r="S1570">
            <v>0</v>
          </cell>
          <cell r="T1570">
            <v>8</v>
          </cell>
          <cell r="U1570">
            <v>0</v>
          </cell>
          <cell r="V1570">
            <v>8</v>
          </cell>
          <cell r="W1570">
            <v>8</v>
          </cell>
          <cell r="X1570">
            <v>8</v>
          </cell>
          <cell r="Y1570">
            <v>8</v>
          </cell>
          <cell r="Z1570">
            <v>8</v>
          </cell>
          <cell r="AA1570">
            <v>5</v>
          </cell>
          <cell r="AB1570">
            <v>0</v>
          </cell>
          <cell r="AC1570">
            <v>8</v>
          </cell>
          <cell r="AD1570">
            <v>8</v>
          </cell>
          <cell r="AE1570">
            <v>12</v>
          </cell>
          <cell r="AF1570">
            <v>15</v>
          </cell>
          <cell r="AG1570">
            <v>8</v>
          </cell>
          <cell r="AH1570">
            <v>8</v>
          </cell>
          <cell r="AI1570">
            <v>0</v>
          </cell>
          <cell r="AJ1570">
            <v>8</v>
          </cell>
          <cell r="AK1570">
            <v>26.25</v>
          </cell>
          <cell r="AL1570">
            <v>0</v>
          </cell>
          <cell r="AM1570">
            <v>0</v>
          </cell>
          <cell r="AN1570">
            <v>0</v>
          </cell>
          <cell r="AO1570">
            <v>0</v>
          </cell>
          <cell r="AP1570">
            <v>0</v>
          </cell>
          <cell r="AQ1570">
            <v>0</v>
          </cell>
          <cell r="AR1570">
            <v>0</v>
          </cell>
          <cell r="AS1570">
            <v>0</v>
          </cell>
          <cell r="AT1570">
            <v>0</v>
          </cell>
          <cell r="AU1570">
            <v>26.25</v>
          </cell>
          <cell r="AV1570" t="e">
            <v>#REF!</v>
          </cell>
          <cell r="AW1570">
            <v>0</v>
          </cell>
          <cell r="BZ1570">
            <v>0</v>
          </cell>
          <cell r="CA1570">
            <v>0</v>
          </cell>
          <cell r="CE1570">
            <v>0</v>
          </cell>
          <cell r="CF1570">
            <v>26.25</v>
          </cell>
          <cell r="CG1570" t="b">
            <v>1</v>
          </cell>
          <cell r="CH1570">
            <v>0</v>
          </cell>
          <cell r="CI1570">
            <v>210</v>
          </cell>
          <cell r="CJ1570">
            <v>0</v>
          </cell>
          <cell r="CK1570" t="str">
            <v>HTQ HỒ CHÍ MINH</v>
          </cell>
          <cell r="CM1570">
            <v>0</v>
          </cell>
          <cell r="CN1570">
            <v>0</v>
          </cell>
          <cell r="CO1570">
            <v>210</v>
          </cell>
          <cell r="CP1570">
            <v>0</v>
          </cell>
        </row>
        <row r="1571">
          <cell r="F1571" t="str">
            <v>OT</v>
          </cell>
          <cell r="AT1571">
            <v>0</v>
          </cell>
          <cell r="AV1571" t="e">
            <v>#REF!</v>
          </cell>
          <cell r="AW1571">
            <v>0</v>
          </cell>
          <cell r="CK1571" t="e">
            <v>#N/A</v>
          </cell>
        </row>
        <row r="1572">
          <cell r="B1572" t="str">
            <v>EQQ102675</v>
          </cell>
          <cell r="C1572" t="str">
            <v>NGUYỄN THỊ PHƯƠNG ANH</v>
          </cell>
          <cell r="D1572" t="str">
            <v>Partime</v>
          </cell>
          <cell r="E1572" t="str">
            <v>NHÂN VIÊN PHỤC VỤ</v>
          </cell>
          <cell r="F1572" t="str">
            <v>Giờ LV</v>
          </cell>
          <cell r="G1572">
            <v>5</v>
          </cell>
          <cell r="H1572">
            <v>5</v>
          </cell>
          <cell r="I1572">
            <v>5</v>
          </cell>
          <cell r="J1572">
            <v>5</v>
          </cell>
          <cell r="K1572">
            <v>5</v>
          </cell>
          <cell r="L1572">
            <v>5</v>
          </cell>
          <cell r="M1572">
            <v>5</v>
          </cell>
          <cell r="N1572">
            <v>8</v>
          </cell>
          <cell r="O1572">
            <v>5</v>
          </cell>
          <cell r="P1572">
            <v>5</v>
          </cell>
          <cell r="Q1572">
            <v>5</v>
          </cell>
          <cell r="R1572">
            <v>5</v>
          </cell>
          <cell r="S1572">
            <v>0</v>
          </cell>
          <cell r="T1572">
            <v>5</v>
          </cell>
          <cell r="U1572">
            <v>5</v>
          </cell>
          <cell r="V1572">
            <v>5</v>
          </cell>
          <cell r="W1572">
            <v>5</v>
          </cell>
          <cell r="X1572">
            <v>5</v>
          </cell>
          <cell r="Y1572">
            <v>5</v>
          </cell>
          <cell r="Z1572">
            <v>5</v>
          </cell>
          <cell r="AA1572">
            <v>0</v>
          </cell>
          <cell r="AB1572">
            <v>0</v>
          </cell>
          <cell r="AC1572">
            <v>5</v>
          </cell>
          <cell r="AD1572">
            <v>5</v>
          </cell>
          <cell r="AE1572">
            <v>5</v>
          </cell>
          <cell r="AF1572">
            <v>5</v>
          </cell>
          <cell r="AG1572">
            <v>5</v>
          </cell>
          <cell r="AH1572">
            <v>5</v>
          </cell>
          <cell r="AI1572">
            <v>5</v>
          </cell>
          <cell r="AJ1572">
            <v>5</v>
          </cell>
          <cell r="AK1572">
            <v>17.25</v>
          </cell>
          <cell r="AL1572">
            <v>0</v>
          </cell>
          <cell r="AM1572">
            <v>0</v>
          </cell>
          <cell r="AN1572">
            <v>0</v>
          </cell>
          <cell r="AO1572">
            <v>0</v>
          </cell>
          <cell r="AP1572">
            <v>0</v>
          </cell>
          <cell r="AQ1572">
            <v>0</v>
          </cell>
          <cell r="AR1572">
            <v>0</v>
          </cell>
          <cell r="AS1572">
            <v>0</v>
          </cell>
          <cell r="AT1572">
            <v>0</v>
          </cell>
          <cell r="AU1572">
            <v>17.25</v>
          </cell>
          <cell r="AV1572" t="e">
            <v>#REF!</v>
          </cell>
          <cell r="AW1572">
            <v>0</v>
          </cell>
          <cell r="BZ1572">
            <v>0</v>
          </cell>
          <cell r="CA1572">
            <v>0</v>
          </cell>
          <cell r="CE1572">
            <v>0</v>
          </cell>
          <cell r="CF1572">
            <v>17.25</v>
          </cell>
          <cell r="CG1572" t="b">
            <v>1</v>
          </cell>
          <cell r="CH1572">
            <v>0</v>
          </cell>
          <cell r="CI1572">
            <v>138</v>
          </cell>
          <cell r="CJ1572">
            <v>0</v>
          </cell>
          <cell r="CK1572" t="str">
            <v>HTQ HỒ CHÍ MINH</v>
          </cell>
          <cell r="CM1572">
            <v>0</v>
          </cell>
          <cell r="CN1572">
            <v>0</v>
          </cell>
          <cell r="CO1572">
            <v>138</v>
          </cell>
          <cell r="CP1572">
            <v>0</v>
          </cell>
        </row>
        <row r="1573">
          <cell r="F1573" t="str">
            <v>OT</v>
          </cell>
          <cell r="AT1573">
            <v>0</v>
          </cell>
          <cell r="AV1573" t="e">
            <v>#REF!</v>
          </cell>
          <cell r="AW1573">
            <v>0</v>
          </cell>
          <cell r="CK1573" t="e">
            <v>#N/A</v>
          </cell>
        </row>
        <row r="1574">
          <cell r="B1574" t="str">
            <v>EQQ102693</v>
          </cell>
          <cell r="C1574" t="str">
            <v>TRẦN QUANG THÁI</v>
          </cell>
          <cell r="D1574" t="str">
            <v>Partime</v>
          </cell>
          <cell r="E1574" t="str">
            <v>NHÂN VIÊN PHỤC VỤ</v>
          </cell>
          <cell r="F1574" t="str">
            <v>Giờ LV</v>
          </cell>
          <cell r="G1574">
            <v>8</v>
          </cell>
          <cell r="H1574">
            <v>12</v>
          </cell>
          <cell r="I1574">
            <v>8</v>
          </cell>
          <cell r="J1574">
            <v>12</v>
          </cell>
          <cell r="K1574">
            <v>0</v>
          </cell>
          <cell r="L1574">
            <v>0</v>
          </cell>
          <cell r="M1574">
            <v>8</v>
          </cell>
          <cell r="N1574">
            <v>8</v>
          </cell>
          <cell r="O1574">
            <v>12</v>
          </cell>
          <cell r="P1574">
            <v>8</v>
          </cell>
          <cell r="Q1574">
            <v>8</v>
          </cell>
          <cell r="R1574">
            <v>8</v>
          </cell>
          <cell r="S1574">
            <v>8</v>
          </cell>
          <cell r="T1574">
            <v>8</v>
          </cell>
          <cell r="U1574">
            <v>13</v>
          </cell>
          <cell r="V1574">
            <v>8</v>
          </cell>
          <cell r="W1574">
            <v>8</v>
          </cell>
          <cell r="X1574">
            <v>8</v>
          </cell>
          <cell r="Y1574">
            <v>0</v>
          </cell>
          <cell r="Z1574">
            <v>10</v>
          </cell>
          <cell r="AA1574">
            <v>8</v>
          </cell>
          <cell r="AB1574">
            <v>8</v>
          </cell>
          <cell r="AC1574">
            <v>8</v>
          </cell>
          <cell r="AD1574">
            <v>8</v>
          </cell>
          <cell r="AE1574">
            <v>0</v>
          </cell>
          <cell r="AF1574">
            <v>8</v>
          </cell>
          <cell r="AG1574">
            <v>8</v>
          </cell>
          <cell r="AH1574">
            <v>8</v>
          </cell>
          <cell r="AI1574">
            <v>8</v>
          </cell>
          <cell r="AJ1574">
            <v>8</v>
          </cell>
          <cell r="AK1574">
            <v>28.375</v>
          </cell>
          <cell r="AL1574">
            <v>0</v>
          </cell>
          <cell r="AM1574">
            <v>0</v>
          </cell>
          <cell r="AN1574">
            <v>0</v>
          </cell>
          <cell r="AO1574">
            <v>0</v>
          </cell>
          <cell r="AP1574">
            <v>0</v>
          </cell>
          <cell r="AQ1574">
            <v>0</v>
          </cell>
          <cell r="AR1574">
            <v>0</v>
          </cell>
          <cell r="AS1574">
            <v>0</v>
          </cell>
          <cell r="AT1574">
            <v>0</v>
          </cell>
          <cell r="AU1574">
            <v>28.375</v>
          </cell>
          <cell r="AV1574" t="e">
            <v>#REF!</v>
          </cell>
          <cell r="AW1574">
            <v>0</v>
          </cell>
          <cell r="BZ1574">
            <v>0</v>
          </cell>
          <cell r="CA1574">
            <v>0</v>
          </cell>
          <cell r="CE1574">
            <v>0</v>
          </cell>
          <cell r="CF1574">
            <v>28.375</v>
          </cell>
          <cell r="CG1574" t="b">
            <v>1</v>
          </cell>
          <cell r="CH1574">
            <v>0</v>
          </cell>
          <cell r="CI1574">
            <v>227</v>
          </cell>
          <cell r="CJ1574">
            <v>0</v>
          </cell>
          <cell r="CK1574" t="str">
            <v>HTQ HỒ CHÍ MINH</v>
          </cell>
          <cell r="CM1574">
            <v>0</v>
          </cell>
          <cell r="CN1574">
            <v>0</v>
          </cell>
          <cell r="CO1574">
            <v>227</v>
          </cell>
          <cell r="CP1574">
            <v>0</v>
          </cell>
        </row>
        <row r="1575">
          <cell r="F1575" t="str">
            <v>OT</v>
          </cell>
          <cell r="AT1575">
            <v>0</v>
          </cell>
          <cell r="AV1575" t="e">
            <v>#REF!</v>
          </cell>
          <cell r="AW1575">
            <v>0</v>
          </cell>
          <cell r="CK1575" t="e">
            <v>#N/A</v>
          </cell>
        </row>
        <row r="1576">
          <cell r="B1576" t="str">
            <v>EQQ102728</v>
          </cell>
          <cell r="C1576" t="str">
            <v>LÊ THỊ VỊ</v>
          </cell>
          <cell r="D1576" t="str">
            <v>Partime</v>
          </cell>
          <cell r="E1576" t="str">
            <v>NHÂN VIÊN PHỤC VỤ</v>
          </cell>
          <cell r="F1576" t="str">
            <v>Giờ LV</v>
          </cell>
          <cell r="G1576">
            <v>8</v>
          </cell>
          <cell r="H1576">
            <v>8</v>
          </cell>
          <cell r="I1576">
            <v>8</v>
          </cell>
          <cell r="J1576">
            <v>0</v>
          </cell>
          <cell r="K1576">
            <v>0</v>
          </cell>
          <cell r="L1576">
            <v>8</v>
          </cell>
          <cell r="M1576">
            <v>8</v>
          </cell>
          <cell r="N1576">
            <v>8</v>
          </cell>
          <cell r="O1576">
            <v>8</v>
          </cell>
          <cell r="P1576">
            <v>0</v>
          </cell>
          <cell r="Q1576">
            <v>8</v>
          </cell>
          <cell r="R1576">
            <v>0</v>
          </cell>
          <cell r="S1576">
            <v>8</v>
          </cell>
          <cell r="T1576">
            <v>0</v>
          </cell>
          <cell r="U1576">
            <v>0</v>
          </cell>
          <cell r="V1576">
            <v>8</v>
          </cell>
          <cell r="W1576">
            <v>8</v>
          </cell>
          <cell r="X1576">
            <v>8</v>
          </cell>
          <cell r="Y1576">
            <v>8</v>
          </cell>
          <cell r="Z1576">
            <v>0</v>
          </cell>
          <cell r="AA1576">
            <v>8</v>
          </cell>
          <cell r="AB1576">
            <v>8</v>
          </cell>
          <cell r="AC1576">
            <v>0</v>
          </cell>
          <cell r="AD1576">
            <v>8</v>
          </cell>
          <cell r="AE1576">
            <v>8</v>
          </cell>
          <cell r="AF1576">
            <v>0</v>
          </cell>
          <cell r="AG1576">
            <v>8</v>
          </cell>
          <cell r="AH1576">
            <v>8</v>
          </cell>
          <cell r="AI1576">
            <v>8</v>
          </cell>
          <cell r="AJ1576">
            <v>0</v>
          </cell>
          <cell r="AK1576">
            <v>20</v>
          </cell>
          <cell r="AL1576">
            <v>0</v>
          </cell>
          <cell r="AM1576">
            <v>0</v>
          </cell>
          <cell r="AN1576">
            <v>0</v>
          </cell>
          <cell r="AO1576">
            <v>0</v>
          </cell>
          <cell r="AP1576">
            <v>0</v>
          </cell>
          <cell r="AQ1576">
            <v>0</v>
          </cell>
          <cell r="AR1576">
            <v>0</v>
          </cell>
          <cell r="AS1576">
            <v>0</v>
          </cell>
          <cell r="AT1576">
            <v>0</v>
          </cell>
          <cell r="AU1576">
            <v>20</v>
          </cell>
          <cell r="AV1576" t="e">
            <v>#REF!</v>
          </cell>
          <cell r="AW1576">
            <v>0</v>
          </cell>
          <cell r="BZ1576">
            <v>0</v>
          </cell>
          <cell r="CA1576">
            <v>0</v>
          </cell>
          <cell r="CE1576">
            <v>0</v>
          </cell>
          <cell r="CF1576">
            <v>20</v>
          </cell>
          <cell r="CG1576" t="b">
            <v>1</v>
          </cell>
          <cell r="CH1576">
            <v>0</v>
          </cell>
          <cell r="CI1576">
            <v>160</v>
          </cell>
          <cell r="CJ1576">
            <v>0</v>
          </cell>
          <cell r="CK1576" t="str">
            <v>HTQ HỒ CHÍ MINH</v>
          </cell>
          <cell r="CM1576">
            <v>0</v>
          </cell>
          <cell r="CN1576">
            <v>0</v>
          </cell>
          <cell r="CO1576">
            <v>160</v>
          </cell>
          <cell r="CP1576">
            <v>0</v>
          </cell>
        </row>
        <row r="1577">
          <cell r="F1577" t="str">
            <v>OT</v>
          </cell>
          <cell r="AT1577">
            <v>0</v>
          </cell>
          <cell r="AV1577" t="e">
            <v>#REF!</v>
          </cell>
          <cell r="AW1577">
            <v>0</v>
          </cell>
          <cell r="CK1577" t="e">
            <v>#N/A</v>
          </cell>
        </row>
        <row r="1578">
          <cell r="B1578" t="str">
            <v>EQQ102758</v>
          </cell>
          <cell r="C1578" t="str">
            <v>NGUYỄN QUỐC ĐẠT</v>
          </cell>
          <cell r="D1578" t="str">
            <v>Partime</v>
          </cell>
          <cell r="E1578" t="str">
            <v>NHÂN VIÊN PHỤC VỤ</v>
          </cell>
          <cell r="F1578" t="str">
            <v>Giờ LV</v>
          </cell>
          <cell r="G1578">
            <v>8</v>
          </cell>
          <cell r="H1578">
            <v>8</v>
          </cell>
          <cell r="I1578">
            <v>8</v>
          </cell>
          <cell r="J1578">
            <v>8</v>
          </cell>
          <cell r="K1578">
            <v>8</v>
          </cell>
          <cell r="L1578">
            <v>8</v>
          </cell>
          <cell r="M1578">
            <v>8</v>
          </cell>
          <cell r="N1578">
            <v>8</v>
          </cell>
          <cell r="O1578">
            <v>4</v>
          </cell>
          <cell r="P1578">
            <v>8</v>
          </cell>
          <cell r="Q1578">
            <v>8</v>
          </cell>
          <cell r="R1578">
            <v>7</v>
          </cell>
          <cell r="S1578">
            <v>8</v>
          </cell>
          <cell r="T1578">
            <v>11</v>
          </cell>
          <cell r="U1578">
            <v>8</v>
          </cell>
          <cell r="V1578">
            <v>8</v>
          </cell>
          <cell r="W1578">
            <v>8</v>
          </cell>
          <cell r="X1578">
            <v>8</v>
          </cell>
          <cell r="Y1578">
            <v>8</v>
          </cell>
          <cell r="Z1578">
            <v>11</v>
          </cell>
          <cell r="AA1578">
            <v>8</v>
          </cell>
          <cell r="AB1578">
            <v>8</v>
          </cell>
          <cell r="AC1578">
            <v>8</v>
          </cell>
          <cell r="AD1578">
            <v>0</v>
          </cell>
          <cell r="AE1578">
            <v>4</v>
          </cell>
          <cell r="AF1578">
            <v>8</v>
          </cell>
          <cell r="AG1578">
            <v>0</v>
          </cell>
          <cell r="AH1578">
            <v>8</v>
          </cell>
          <cell r="AI1578">
            <v>8</v>
          </cell>
          <cell r="AJ1578">
            <v>8</v>
          </cell>
          <cell r="AK1578">
            <v>27.625</v>
          </cell>
          <cell r="AL1578">
            <v>0</v>
          </cell>
          <cell r="AM1578">
            <v>0</v>
          </cell>
          <cell r="AN1578">
            <v>0</v>
          </cell>
          <cell r="AO1578">
            <v>0</v>
          </cell>
          <cell r="AP1578">
            <v>0</v>
          </cell>
          <cell r="AQ1578">
            <v>0</v>
          </cell>
          <cell r="AR1578">
            <v>0</v>
          </cell>
          <cell r="AS1578">
            <v>0</v>
          </cell>
          <cell r="AT1578">
            <v>0</v>
          </cell>
          <cell r="AU1578">
            <v>27.625</v>
          </cell>
          <cell r="AV1578" t="e">
            <v>#REF!</v>
          </cell>
          <cell r="AW1578">
            <v>0</v>
          </cell>
          <cell r="BZ1578">
            <v>0</v>
          </cell>
          <cell r="CA1578">
            <v>0</v>
          </cell>
          <cell r="CE1578">
            <v>0</v>
          </cell>
          <cell r="CF1578">
            <v>27.625</v>
          </cell>
          <cell r="CG1578" t="b">
            <v>1</v>
          </cell>
          <cell r="CH1578">
            <v>0</v>
          </cell>
          <cell r="CI1578">
            <v>221</v>
          </cell>
          <cell r="CJ1578">
            <v>0</v>
          </cell>
          <cell r="CK1578" t="str">
            <v>HTQ HỒ CHÍ MINH</v>
          </cell>
          <cell r="CM1578">
            <v>0</v>
          </cell>
          <cell r="CN1578">
            <v>0</v>
          </cell>
          <cell r="CO1578">
            <v>221</v>
          </cell>
          <cell r="CP1578">
            <v>0</v>
          </cell>
        </row>
        <row r="1579">
          <cell r="F1579" t="str">
            <v>OT</v>
          </cell>
          <cell r="AT1579">
            <v>0</v>
          </cell>
          <cell r="AV1579" t="e">
            <v>#REF!</v>
          </cell>
          <cell r="AW1579">
            <v>0</v>
          </cell>
          <cell r="CK1579" t="e">
            <v>#N/A</v>
          </cell>
        </row>
        <row r="1580">
          <cell r="B1580" t="str">
            <v>EQQ102789</v>
          </cell>
          <cell r="C1580" t="str">
            <v>NGUYỄN THỊ THANH BÌNH</v>
          </cell>
          <cell r="D1580" t="str">
            <v>Fulltime</v>
          </cell>
          <cell r="E1580" t="str">
            <v>NHÂN VIÊN BẾP</v>
          </cell>
          <cell r="F1580" t="str">
            <v>Giờ LV</v>
          </cell>
          <cell r="G1580">
            <v>8</v>
          </cell>
          <cell r="H1580">
            <v>8</v>
          </cell>
          <cell r="I1580">
            <v>8</v>
          </cell>
          <cell r="J1580">
            <v>8</v>
          </cell>
          <cell r="K1580">
            <v>0</v>
          </cell>
          <cell r="L1580">
            <v>8</v>
          </cell>
          <cell r="M1580">
            <v>8</v>
          </cell>
          <cell r="N1580">
            <v>8</v>
          </cell>
          <cell r="O1580">
            <v>8</v>
          </cell>
          <cell r="P1580">
            <v>8</v>
          </cell>
          <cell r="Q1580">
            <v>8</v>
          </cell>
          <cell r="R1580">
            <v>0</v>
          </cell>
          <cell r="S1580">
            <v>8</v>
          </cell>
          <cell r="T1580">
            <v>8</v>
          </cell>
          <cell r="U1580">
            <v>8</v>
          </cell>
          <cell r="V1580">
            <v>8</v>
          </cell>
          <cell r="W1580">
            <v>8</v>
          </cell>
          <cell r="X1580">
            <v>8</v>
          </cell>
          <cell r="Y1580">
            <v>0</v>
          </cell>
          <cell r="Z1580">
            <v>8</v>
          </cell>
          <cell r="AA1580">
            <v>8</v>
          </cell>
          <cell r="AB1580">
            <v>8</v>
          </cell>
          <cell r="AC1580">
            <v>8</v>
          </cell>
          <cell r="AD1580">
            <v>8</v>
          </cell>
          <cell r="AE1580">
            <v>8</v>
          </cell>
          <cell r="AF1580">
            <v>0</v>
          </cell>
          <cell r="AG1580">
            <v>8</v>
          </cell>
          <cell r="AH1580">
            <v>8</v>
          </cell>
          <cell r="AI1580">
            <v>8</v>
          </cell>
          <cell r="AJ1580">
            <v>8</v>
          </cell>
          <cell r="AK1580">
            <v>26</v>
          </cell>
          <cell r="AL1580">
            <v>0</v>
          </cell>
          <cell r="AM1580">
            <v>0</v>
          </cell>
          <cell r="AN1580">
            <v>0</v>
          </cell>
          <cell r="AO1580">
            <v>0</v>
          </cell>
          <cell r="AP1580">
            <v>0</v>
          </cell>
          <cell r="AQ1580">
            <v>0</v>
          </cell>
          <cell r="AR1580">
            <v>0</v>
          </cell>
          <cell r="AS1580">
            <v>0</v>
          </cell>
          <cell r="AT1580">
            <v>0</v>
          </cell>
          <cell r="AU1580">
            <v>26</v>
          </cell>
          <cell r="AV1580" t="e">
            <v>#REF!</v>
          </cell>
          <cell r="AW1580">
            <v>0</v>
          </cell>
          <cell r="BZ1580">
            <v>26</v>
          </cell>
          <cell r="CA1580">
            <v>0</v>
          </cell>
          <cell r="CE1580">
            <v>0</v>
          </cell>
          <cell r="CF1580">
            <v>26</v>
          </cell>
          <cell r="CG1580" t="b">
            <v>1</v>
          </cell>
          <cell r="CH1580">
            <v>26</v>
          </cell>
          <cell r="CI1580">
            <v>0</v>
          </cell>
          <cell r="CJ1580">
            <v>0</v>
          </cell>
          <cell r="CK1580" t="str">
            <v>HTQ HỒ CHÍ MINH</v>
          </cell>
          <cell r="CM1580">
            <v>26</v>
          </cell>
          <cell r="CN1580">
            <v>0</v>
          </cell>
          <cell r="CO1580">
            <v>0</v>
          </cell>
          <cell r="CP1580">
            <v>0</v>
          </cell>
        </row>
        <row r="1581">
          <cell r="F1581" t="str">
            <v>OT</v>
          </cell>
          <cell r="AT1581">
            <v>0</v>
          </cell>
          <cell r="AV1581" t="e">
            <v>#REF!</v>
          </cell>
          <cell r="AW1581">
            <v>0</v>
          </cell>
          <cell r="CK1581" t="e">
            <v>#N/A</v>
          </cell>
        </row>
        <row r="1582">
          <cell r="B1582" t="str">
            <v>EQQ102793</v>
          </cell>
          <cell r="C1582" t="str">
            <v>TRẦN DUY THÀNH</v>
          </cell>
          <cell r="D1582" t="str">
            <v>Partime</v>
          </cell>
          <cell r="E1582" t="str">
            <v>NHÂN VIÊN PHỤC VỤ</v>
          </cell>
          <cell r="F1582" t="str">
            <v>Giờ LV</v>
          </cell>
          <cell r="G1582">
            <v>8</v>
          </cell>
          <cell r="H1582">
            <v>4</v>
          </cell>
          <cell r="I1582">
            <v>8</v>
          </cell>
          <cell r="J1582">
            <v>8</v>
          </cell>
          <cell r="K1582">
            <v>8</v>
          </cell>
          <cell r="L1582">
            <v>4</v>
          </cell>
          <cell r="M1582">
            <v>0</v>
          </cell>
          <cell r="N1582">
            <v>7</v>
          </cell>
          <cell r="O1582">
            <v>8</v>
          </cell>
          <cell r="P1582">
            <v>8</v>
          </cell>
          <cell r="Q1582">
            <v>8</v>
          </cell>
          <cell r="R1582">
            <v>8</v>
          </cell>
          <cell r="S1582">
            <v>0</v>
          </cell>
          <cell r="T1582">
            <v>8</v>
          </cell>
          <cell r="U1582">
            <v>8</v>
          </cell>
          <cell r="V1582">
            <v>0</v>
          </cell>
          <cell r="W1582">
            <v>8</v>
          </cell>
          <cell r="X1582">
            <v>7</v>
          </cell>
          <cell r="Y1582">
            <v>8</v>
          </cell>
          <cell r="Z1582">
            <v>0</v>
          </cell>
          <cell r="AA1582">
            <v>8</v>
          </cell>
          <cell r="AB1582">
            <v>8</v>
          </cell>
          <cell r="AC1582">
            <v>0</v>
          </cell>
          <cell r="AD1582">
            <v>8</v>
          </cell>
          <cell r="AE1582">
            <v>6</v>
          </cell>
          <cell r="AF1582">
            <v>8</v>
          </cell>
          <cell r="AG1582">
            <v>0</v>
          </cell>
          <cell r="AH1582">
            <v>8</v>
          </cell>
          <cell r="AI1582">
            <v>8</v>
          </cell>
          <cell r="AJ1582">
            <v>8</v>
          </cell>
          <cell r="AK1582">
            <v>22.5</v>
          </cell>
          <cell r="AL1582">
            <v>0</v>
          </cell>
          <cell r="AM1582">
            <v>0</v>
          </cell>
          <cell r="AN1582">
            <v>0</v>
          </cell>
          <cell r="AO1582">
            <v>0</v>
          </cell>
          <cell r="AP1582">
            <v>0</v>
          </cell>
          <cell r="AQ1582">
            <v>0</v>
          </cell>
          <cell r="AR1582">
            <v>0</v>
          </cell>
          <cell r="AS1582">
            <v>0</v>
          </cell>
          <cell r="AT1582">
            <v>0</v>
          </cell>
          <cell r="AU1582">
            <v>22.5</v>
          </cell>
          <cell r="AV1582" t="e">
            <v>#REF!</v>
          </cell>
          <cell r="AW1582">
            <v>0</v>
          </cell>
          <cell r="BZ1582">
            <v>0</v>
          </cell>
          <cell r="CA1582">
            <v>0</v>
          </cell>
          <cell r="CE1582">
            <v>0</v>
          </cell>
          <cell r="CF1582">
            <v>22.5</v>
          </cell>
          <cell r="CG1582" t="b">
            <v>1</v>
          </cell>
          <cell r="CH1582">
            <v>0</v>
          </cell>
          <cell r="CI1582">
            <v>180</v>
          </cell>
          <cell r="CJ1582">
            <v>0</v>
          </cell>
          <cell r="CK1582" t="str">
            <v>HTQ HỒ CHÍ MINH</v>
          </cell>
          <cell r="CM1582">
            <v>0</v>
          </cell>
          <cell r="CN1582">
            <v>0</v>
          </cell>
          <cell r="CO1582">
            <v>180</v>
          </cell>
          <cell r="CP1582">
            <v>0</v>
          </cell>
        </row>
        <row r="1583">
          <cell r="F1583" t="str">
            <v>OT</v>
          </cell>
          <cell r="AT1583">
            <v>0</v>
          </cell>
          <cell r="AV1583" t="e">
            <v>#REF!</v>
          </cell>
          <cell r="AW1583">
            <v>0</v>
          </cell>
          <cell r="CK1583" t="e">
            <v>#N/A</v>
          </cell>
        </row>
        <row r="1584">
          <cell r="B1584" t="str">
            <v>EQQ102846</v>
          </cell>
          <cell r="C1584" t="str">
            <v>TRẦN LÊ QUỲNH ANH</v>
          </cell>
          <cell r="D1584" t="str">
            <v>Partime</v>
          </cell>
          <cell r="E1584" t="str">
            <v>NHÂN VIÊN PHỤC VỤ</v>
          </cell>
          <cell r="F1584" t="str">
            <v>Giờ LV</v>
          </cell>
          <cell r="G1584">
            <v>0</v>
          </cell>
          <cell r="H1584">
            <v>3</v>
          </cell>
          <cell r="I1584">
            <v>8</v>
          </cell>
          <cell r="J1584">
            <v>8</v>
          </cell>
          <cell r="K1584">
            <v>8</v>
          </cell>
          <cell r="L1584">
            <v>8</v>
          </cell>
          <cell r="M1584">
            <v>8</v>
          </cell>
          <cell r="N1584">
            <v>8</v>
          </cell>
          <cell r="O1584">
            <v>0</v>
          </cell>
          <cell r="P1584">
            <v>8</v>
          </cell>
          <cell r="Q1584">
            <v>8</v>
          </cell>
          <cell r="R1584">
            <v>7</v>
          </cell>
          <cell r="S1584">
            <v>8</v>
          </cell>
          <cell r="T1584">
            <v>8</v>
          </cell>
          <cell r="U1584">
            <v>8</v>
          </cell>
          <cell r="V1584">
            <v>0</v>
          </cell>
          <cell r="W1584">
            <v>8</v>
          </cell>
          <cell r="X1584">
            <v>8</v>
          </cell>
          <cell r="Y1584">
            <v>8</v>
          </cell>
          <cell r="Z1584">
            <v>8</v>
          </cell>
          <cell r="AA1584">
            <v>8</v>
          </cell>
          <cell r="AB1584">
            <v>5</v>
          </cell>
          <cell r="AC1584">
            <v>6</v>
          </cell>
          <cell r="AD1584">
            <v>8</v>
          </cell>
          <cell r="AE1584">
            <v>8</v>
          </cell>
          <cell r="AF1584">
            <v>8</v>
          </cell>
          <cell r="AG1584">
            <v>8</v>
          </cell>
          <cell r="AH1584">
            <v>0</v>
          </cell>
          <cell r="AI1584">
            <v>8</v>
          </cell>
          <cell r="AJ1584">
            <v>8</v>
          </cell>
          <cell r="AK1584">
            <v>24.625</v>
          </cell>
          <cell r="AL1584">
            <v>0</v>
          </cell>
          <cell r="AM1584">
            <v>0</v>
          </cell>
          <cell r="AN1584">
            <v>0</v>
          </cell>
          <cell r="AO1584">
            <v>0</v>
          </cell>
          <cell r="AP1584">
            <v>0</v>
          </cell>
          <cell r="AQ1584">
            <v>0</v>
          </cell>
          <cell r="AR1584">
            <v>0</v>
          </cell>
          <cell r="AS1584">
            <v>0</v>
          </cell>
          <cell r="AT1584">
            <v>0</v>
          </cell>
          <cell r="AU1584">
            <v>24.625</v>
          </cell>
          <cell r="AV1584" t="e">
            <v>#REF!</v>
          </cell>
          <cell r="AW1584">
            <v>0</v>
          </cell>
          <cell r="BZ1584">
            <v>0</v>
          </cell>
          <cell r="CA1584">
            <v>0</v>
          </cell>
          <cell r="CE1584">
            <v>0</v>
          </cell>
          <cell r="CF1584">
            <v>24.625</v>
          </cell>
          <cell r="CG1584" t="b">
            <v>1</v>
          </cell>
          <cell r="CH1584">
            <v>0</v>
          </cell>
          <cell r="CI1584">
            <v>197</v>
          </cell>
          <cell r="CJ1584">
            <v>0</v>
          </cell>
          <cell r="CK1584" t="str">
            <v>HTQ HỒ CHÍ MINH</v>
          </cell>
          <cell r="CM1584">
            <v>0</v>
          </cell>
          <cell r="CN1584">
            <v>0</v>
          </cell>
          <cell r="CO1584">
            <v>197</v>
          </cell>
          <cell r="CP1584">
            <v>0</v>
          </cell>
        </row>
        <row r="1585">
          <cell r="F1585" t="str">
            <v>OT</v>
          </cell>
          <cell r="AT1585">
            <v>0</v>
          </cell>
          <cell r="AV1585" t="e">
            <v>#REF!</v>
          </cell>
          <cell r="AW1585">
            <v>0</v>
          </cell>
          <cell r="CK1585" t="e">
            <v>#N/A</v>
          </cell>
        </row>
        <row r="1586">
          <cell r="C1586" t="str">
            <v>219 LÝ TỰ TRỌNG</v>
          </cell>
          <cell r="F1586" t="str">
            <v>Giờ LV</v>
          </cell>
          <cell r="AK1586">
            <v>0</v>
          </cell>
          <cell r="AL1586">
            <v>0</v>
          </cell>
          <cell r="AM1586">
            <v>0</v>
          </cell>
          <cell r="AN1586">
            <v>0</v>
          </cell>
          <cell r="AO1586">
            <v>0</v>
          </cell>
          <cell r="AP1586">
            <v>0</v>
          </cell>
          <cell r="AQ1586">
            <v>0</v>
          </cell>
          <cell r="AR1586">
            <v>0</v>
          </cell>
          <cell r="AS1586">
            <v>0</v>
          </cell>
          <cell r="AT1586">
            <v>0</v>
          </cell>
          <cell r="AU1586">
            <v>0</v>
          </cell>
          <cell r="AV1586" t="e">
            <v>#REF!</v>
          </cell>
          <cell r="AW1586">
            <v>0</v>
          </cell>
          <cell r="BZ1586">
            <v>0</v>
          </cell>
          <cell r="CA1586">
            <v>0</v>
          </cell>
          <cell r="CE1586">
            <v>0</v>
          </cell>
          <cell r="CF1586">
            <v>0</v>
          </cell>
          <cell r="CG1586" t="b">
            <v>1</v>
          </cell>
          <cell r="CH1586">
            <v>0</v>
          </cell>
          <cell r="CI1586">
            <v>0</v>
          </cell>
          <cell r="CJ1586">
            <v>0</v>
          </cell>
          <cell r="CK1586" t="e">
            <v>#N/A</v>
          </cell>
        </row>
        <row r="1587">
          <cell r="F1587" t="str">
            <v>OT</v>
          </cell>
          <cell r="AT1587">
            <v>0</v>
          </cell>
          <cell r="AV1587" t="e">
            <v>#REF!</v>
          </cell>
          <cell r="AW1587">
            <v>0</v>
          </cell>
          <cell r="CK1587" t="e">
            <v>#N/A</v>
          </cell>
        </row>
        <row r="1588">
          <cell r="B1588" t="str">
            <v>EQQ100199</v>
          </cell>
          <cell r="C1588" t="str">
            <v>LÊ BÍCH THỦY</v>
          </cell>
          <cell r="D1588" t="str">
            <v>Fulltime</v>
          </cell>
          <cell r="E1588" t="str">
            <v>NHÂN VIÊN BẾP</v>
          </cell>
          <cell r="F1588" t="str">
            <v>Giờ LV</v>
          </cell>
          <cell r="G1588" t="str">
            <v>OFF</v>
          </cell>
          <cell r="H1588" t="str">
            <v>OFF</v>
          </cell>
          <cell r="I1588" t="str">
            <v>OFF</v>
          </cell>
          <cell r="J1588" t="str">
            <v>OFF</v>
          </cell>
          <cell r="K1588">
            <v>8</v>
          </cell>
          <cell r="L1588">
            <v>8</v>
          </cell>
          <cell r="M1588">
            <v>8</v>
          </cell>
          <cell r="N1588">
            <v>8</v>
          </cell>
          <cell r="O1588">
            <v>8</v>
          </cell>
          <cell r="P1588">
            <v>8</v>
          </cell>
          <cell r="Q1588">
            <v>8</v>
          </cell>
          <cell r="R1588">
            <v>8</v>
          </cell>
          <cell r="S1588">
            <v>8</v>
          </cell>
          <cell r="T1588">
            <v>8</v>
          </cell>
          <cell r="U1588">
            <v>8</v>
          </cell>
          <cell r="V1588">
            <v>8</v>
          </cell>
          <cell r="W1588">
            <v>8</v>
          </cell>
          <cell r="X1588">
            <v>8</v>
          </cell>
          <cell r="Y1588">
            <v>8</v>
          </cell>
          <cell r="Z1588">
            <v>8</v>
          </cell>
          <cell r="AA1588">
            <v>8</v>
          </cell>
          <cell r="AB1588">
            <v>8</v>
          </cell>
          <cell r="AC1588">
            <v>8</v>
          </cell>
          <cell r="AD1588">
            <v>8</v>
          </cell>
          <cell r="AE1588">
            <v>8</v>
          </cell>
          <cell r="AF1588">
            <v>8</v>
          </cell>
          <cell r="AG1588">
            <v>8</v>
          </cell>
          <cell r="AH1588">
            <v>8</v>
          </cell>
          <cell r="AI1588">
            <v>8</v>
          </cell>
          <cell r="AJ1588">
            <v>8</v>
          </cell>
          <cell r="AK1588">
            <v>26</v>
          </cell>
          <cell r="AL1588">
            <v>18</v>
          </cell>
          <cell r="AM1588">
            <v>4</v>
          </cell>
          <cell r="AN1588">
            <v>0</v>
          </cell>
          <cell r="AO1588">
            <v>0</v>
          </cell>
          <cell r="AP1588">
            <v>0</v>
          </cell>
          <cell r="AQ1588">
            <v>0</v>
          </cell>
          <cell r="AR1588">
            <v>0</v>
          </cell>
          <cell r="AS1588">
            <v>0</v>
          </cell>
          <cell r="AT1588">
            <v>0</v>
          </cell>
          <cell r="AU1588">
            <v>44</v>
          </cell>
          <cell r="AV1588" t="e">
            <v>#REF!</v>
          </cell>
          <cell r="AW1588">
            <v>0</v>
          </cell>
          <cell r="BZ1588">
            <v>26</v>
          </cell>
          <cell r="CA1588">
            <v>0</v>
          </cell>
          <cell r="CE1588">
            <v>0</v>
          </cell>
          <cell r="CF1588">
            <v>44</v>
          </cell>
          <cell r="CG1588" t="b">
            <v>1</v>
          </cell>
          <cell r="CH1588">
            <v>26</v>
          </cell>
          <cell r="CI1588">
            <v>0</v>
          </cell>
          <cell r="CJ1588">
            <v>144</v>
          </cell>
          <cell r="CK1588" t="str">
            <v>HTQ HỒ CHÍ MINH</v>
          </cell>
          <cell r="CM1588">
            <v>26</v>
          </cell>
          <cell r="CN1588">
            <v>0</v>
          </cell>
          <cell r="CO1588">
            <v>0</v>
          </cell>
          <cell r="CP1588">
            <v>0</v>
          </cell>
        </row>
        <row r="1589">
          <cell r="F1589" t="str">
            <v>OT</v>
          </cell>
          <cell r="G1589">
            <v>8</v>
          </cell>
          <cell r="H1589">
            <v>8</v>
          </cell>
          <cell r="I1589">
            <v>8</v>
          </cell>
          <cell r="J1589">
            <v>8</v>
          </cell>
          <cell r="K1589">
            <v>6</v>
          </cell>
          <cell r="L1589">
            <v>6</v>
          </cell>
          <cell r="M1589">
            <v>6</v>
          </cell>
          <cell r="N1589">
            <v>6</v>
          </cell>
          <cell r="O1589">
            <v>4</v>
          </cell>
          <cell r="P1589">
            <v>4</v>
          </cell>
          <cell r="Q1589">
            <v>4</v>
          </cell>
          <cell r="R1589">
            <v>4</v>
          </cell>
          <cell r="S1589">
            <v>4</v>
          </cell>
          <cell r="T1589">
            <v>4</v>
          </cell>
          <cell r="U1589">
            <v>4</v>
          </cell>
          <cell r="V1589">
            <v>4</v>
          </cell>
          <cell r="W1589">
            <v>4</v>
          </cell>
          <cell r="X1589">
            <v>4</v>
          </cell>
          <cell r="Y1589">
            <v>4</v>
          </cell>
          <cell r="Z1589">
            <v>4</v>
          </cell>
          <cell r="AA1589">
            <v>4</v>
          </cell>
          <cell r="AB1589">
            <v>4</v>
          </cell>
          <cell r="AC1589">
            <v>4</v>
          </cell>
          <cell r="AD1589">
            <v>4</v>
          </cell>
          <cell r="AE1589">
            <v>4</v>
          </cell>
          <cell r="AF1589">
            <v>4</v>
          </cell>
          <cell r="AG1589">
            <v>4</v>
          </cell>
          <cell r="AH1589">
            <v>4</v>
          </cell>
          <cell r="AI1589">
            <v>4</v>
          </cell>
          <cell r="AJ1589">
            <v>4</v>
          </cell>
          <cell r="AT1589">
            <v>0</v>
          </cell>
          <cell r="AV1589" t="e">
            <v>#REF!</v>
          </cell>
          <cell r="AW1589">
            <v>0</v>
          </cell>
          <cell r="CK1589" t="e">
            <v>#N/A</v>
          </cell>
        </row>
        <row r="1590">
          <cell r="B1590" t="str">
            <v>EQQ100296</v>
          </cell>
          <cell r="C1590" t="str">
            <v>LÊ THỊ THANH THÚY</v>
          </cell>
          <cell r="D1590" t="str">
            <v>Fulltime</v>
          </cell>
          <cell r="E1590" t="str">
            <v>QUẢN LÝ QUÁN</v>
          </cell>
          <cell r="F1590" t="str">
            <v>Giờ LV</v>
          </cell>
          <cell r="G1590">
            <v>8</v>
          </cell>
          <cell r="H1590">
            <v>8</v>
          </cell>
          <cell r="I1590">
            <v>8</v>
          </cell>
          <cell r="J1590">
            <v>8</v>
          </cell>
          <cell r="K1590">
            <v>8</v>
          </cell>
          <cell r="L1590" t="str">
            <v>OFF</v>
          </cell>
          <cell r="M1590">
            <v>8</v>
          </cell>
          <cell r="N1590">
            <v>8</v>
          </cell>
          <cell r="O1590">
            <v>8</v>
          </cell>
          <cell r="P1590">
            <v>8</v>
          </cell>
          <cell r="Q1590">
            <v>8</v>
          </cell>
          <cell r="R1590" t="str">
            <v>OFF</v>
          </cell>
          <cell r="S1590">
            <v>8</v>
          </cell>
          <cell r="T1590">
            <v>8</v>
          </cell>
          <cell r="U1590">
            <v>8</v>
          </cell>
          <cell r="V1590">
            <v>8</v>
          </cell>
          <cell r="W1590">
            <v>8</v>
          </cell>
          <cell r="X1590">
            <v>8</v>
          </cell>
          <cell r="Y1590" t="str">
            <v>OFF</v>
          </cell>
          <cell r="Z1590">
            <v>8</v>
          </cell>
          <cell r="AA1590">
            <v>8</v>
          </cell>
          <cell r="AB1590">
            <v>8</v>
          </cell>
          <cell r="AC1590">
            <v>8</v>
          </cell>
          <cell r="AD1590">
            <v>8</v>
          </cell>
          <cell r="AE1590">
            <v>8</v>
          </cell>
          <cell r="AF1590" t="str">
            <v>OFF</v>
          </cell>
          <cell r="AG1590">
            <v>8</v>
          </cell>
          <cell r="AH1590">
            <v>8</v>
          </cell>
          <cell r="AI1590" t="str">
            <v>PA</v>
          </cell>
          <cell r="AJ1590" t="str">
            <v>PA</v>
          </cell>
          <cell r="AK1590">
            <v>24</v>
          </cell>
          <cell r="AL1590">
            <v>0</v>
          </cell>
          <cell r="AM1590">
            <v>4</v>
          </cell>
          <cell r="AN1590">
            <v>0</v>
          </cell>
          <cell r="AO1590">
            <v>2</v>
          </cell>
          <cell r="AP1590">
            <v>0</v>
          </cell>
          <cell r="AQ1590">
            <v>0</v>
          </cell>
          <cell r="AR1590">
            <v>0</v>
          </cell>
          <cell r="AS1590">
            <v>0</v>
          </cell>
          <cell r="AT1590">
            <v>0</v>
          </cell>
          <cell r="AU1590">
            <v>26</v>
          </cell>
          <cell r="AV1590" t="e">
            <v>#REF!</v>
          </cell>
          <cell r="AW1590">
            <v>0</v>
          </cell>
          <cell r="BZ1590">
            <v>24</v>
          </cell>
          <cell r="CA1590">
            <v>2</v>
          </cell>
          <cell r="CE1590">
            <v>0</v>
          </cell>
          <cell r="CF1590">
            <v>26</v>
          </cell>
          <cell r="CG1590" t="b">
            <v>1</v>
          </cell>
          <cell r="CH1590">
            <v>24</v>
          </cell>
          <cell r="CI1590">
            <v>0</v>
          </cell>
          <cell r="CJ1590">
            <v>0</v>
          </cell>
          <cell r="CK1590" t="str">
            <v>HTQ HỒ CHÍ MINH</v>
          </cell>
          <cell r="CM1590">
            <v>24</v>
          </cell>
          <cell r="CN1590">
            <v>2</v>
          </cell>
          <cell r="CO1590">
            <v>0</v>
          </cell>
          <cell r="CP1590">
            <v>0</v>
          </cell>
        </row>
        <row r="1591">
          <cell r="F1591" t="str">
            <v>OT</v>
          </cell>
          <cell r="AT1591">
            <v>0</v>
          </cell>
          <cell r="AV1591" t="e">
            <v>#REF!</v>
          </cell>
          <cell r="AW1591">
            <v>0</v>
          </cell>
          <cell r="CK1591" t="e">
            <v>#N/A</v>
          </cell>
        </row>
        <row r="1592">
          <cell r="B1592" t="str">
            <v>EQQ101134</v>
          </cell>
          <cell r="C1592" t="str">
            <v>TRẦN THỊ NGỌC PHÚC</v>
          </cell>
          <cell r="D1592" t="str">
            <v>Fulltime</v>
          </cell>
          <cell r="E1592" t="str">
            <v>TRƯỞNG CA</v>
          </cell>
          <cell r="F1592" t="str">
            <v>Giờ LV</v>
          </cell>
          <cell r="G1592">
            <v>8</v>
          </cell>
          <cell r="H1592">
            <v>8</v>
          </cell>
          <cell r="I1592">
            <v>8</v>
          </cell>
          <cell r="J1592">
            <v>8</v>
          </cell>
          <cell r="K1592">
            <v>8</v>
          </cell>
          <cell r="L1592">
            <v>8</v>
          </cell>
          <cell r="M1592" t="str">
            <v>OFF</v>
          </cell>
          <cell r="N1592">
            <v>8</v>
          </cell>
          <cell r="O1592">
            <v>8</v>
          </cell>
          <cell r="P1592">
            <v>8</v>
          </cell>
          <cell r="Q1592" t="str">
            <v>OFF</v>
          </cell>
          <cell r="R1592">
            <v>8</v>
          </cell>
          <cell r="S1592">
            <v>8</v>
          </cell>
          <cell r="T1592">
            <v>8</v>
          </cell>
          <cell r="U1592">
            <v>8</v>
          </cell>
          <cell r="V1592" t="str">
            <v>OFF</v>
          </cell>
          <cell r="W1592">
            <v>8</v>
          </cell>
          <cell r="X1592" t="str">
            <v>OFF</v>
          </cell>
          <cell r="Y1592">
            <v>8</v>
          </cell>
          <cell r="Z1592">
            <v>8</v>
          </cell>
          <cell r="AA1592">
            <v>8</v>
          </cell>
          <cell r="AB1592">
            <v>8</v>
          </cell>
          <cell r="AC1592">
            <v>8</v>
          </cell>
          <cell r="AD1592">
            <v>8</v>
          </cell>
          <cell r="AE1592" t="str">
            <v>PA</v>
          </cell>
          <cell r="AF1592">
            <v>8</v>
          </cell>
          <cell r="AG1592">
            <v>8</v>
          </cell>
          <cell r="AH1592">
            <v>8</v>
          </cell>
          <cell r="AI1592">
            <v>8</v>
          </cell>
          <cell r="AJ1592">
            <v>8</v>
          </cell>
          <cell r="AK1592">
            <v>25</v>
          </cell>
          <cell r="AL1592">
            <v>0</v>
          </cell>
          <cell r="AM1592">
            <v>4</v>
          </cell>
          <cell r="AN1592">
            <v>0</v>
          </cell>
          <cell r="AO1592">
            <v>1</v>
          </cell>
          <cell r="AP1592">
            <v>0</v>
          </cell>
          <cell r="AQ1592">
            <v>0</v>
          </cell>
          <cell r="AR1592">
            <v>0</v>
          </cell>
          <cell r="AS1592">
            <v>0</v>
          </cell>
          <cell r="AT1592">
            <v>0</v>
          </cell>
          <cell r="AU1592">
            <v>26</v>
          </cell>
          <cell r="AV1592" t="e">
            <v>#REF!</v>
          </cell>
          <cell r="AW1592">
            <v>0</v>
          </cell>
          <cell r="BZ1592">
            <v>25</v>
          </cell>
          <cell r="CA1592">
            <v>1</v>
          </cell>
          <cell r="CE1592">
            <v>0</v>
          </cell>
          <cell r="CF1592">
            <v>26</v>
          </cell>
          <cell r="CG1592" t="b">
            <v>1</v>
          </cell>
          <cell r="CH1592">
            <v>25</v>
          </cell>
          <cell r="CI1592">
            <v>0</v>
          </cell>
          <cell r="CJ1592">
            <v>0</v>
          </cell>
          <cell r="CK1592" t="str">
            <v>HTQ HỒ CHÍ MINH</v>
          </cell>
          <cell r="CM1592">
            <v>25</v>
          </cell>
          <cell r="CN1592">
            <v>1</v>
          </cell>
          <cell r="CO1592">
            <v>0</v>
          </cell>
          <cell r="CP1592">
            <v>0</v>
          </cell>
        </row>
        <row r="1593">
          <cell r="F1593" t="str">
            <v>OT</v>
          </cell>
          <cell r="AT1593">
            <v>0</v>
          </cell>
          <cell r="AV1593" t="e">
            <v>#REF!</v>
          </cell>
          <cell r="AW1593">
            <v>0</v>
          </cell>
          <cell r="CK1593" t="e">
            <v>#N/A</v>
          </cell>
        </row>
        <row r="1594">
          <cell r="B1594" t="str">
            <v>EQQ101234</v>
          </cell>
          <cell r="C1594" t="str">
            <v>TRẦN NGỌC KHÁNH DUY</v>
          </cell>
          <cell r="D1594" t="str">
            <v>Fulltime</v>
          </cell>
          <cell r="E1594" t="str">
            <v>TRƯỞNG CA</v>
          </cell>
          <cell r="F1594" t="str">
            <v>Giờ LV</v>
          </cell>
          <cell r="G1594">
            <v>8</v>
          </cell>
          <cell r="H1594">
            <v>8</v>
          </cell>
          <cell r="I1594">
            <v>8</v>
          </cell>
          <cell r="J1594">
            <v>8</v>
          </cell>
          <cell r="K1594">
            <v>8</v>
          </cell>
          <cell r="L1594">
            <v>8</v>
          </cell>
          <cell r="M1594">
            <v>8</v>
          </cell>
          <cell r="N1594">
            <v>8</v>
          </cell>
          <cell r="O1594" t="str">
            <v>OFF</v>
          </cell>
          <cell r="P1594" t="str">
            <v>OFF</v>
          </cell>
          <cell r="Q1594">
            <v>8</v>
          </cell>
          <cell r="R1594">
            <v>8</v>
          </cell>
          <cell r="S1594">
            <v>8</v>
          </cell>
          <cell r="T1594" t="str">
            <v>OFF</v>
          </cell>
          <cell r="U1594">
            <v>8</v>
          </cell>
          <cell r="V1594">
            <v>8</v>
          </cell>
          <cell r="W1594" t="str">
            <v>OFF</v>
          </cell>
          <cell r="X1594">
            <v>8</v>
          </cell>
          <cell r="Y1594">
            <v>8</v>
          </cell>
          <cell r="Z1594">
            <v>8</v>
          </cell>
          <cell r="AA1594">
            <v>8</v>
          </cell>
          <cell r="AB1594">
            <v>8</v>
          </cell>
          <cell r="AC1594">
            <v>8</v>
          </cell>
          <cell r="AD1594">
            <v>8</v>
          </cell>
          <cell r="AE1594">
            <v>8</v>
          </cell>
          <cell r="AF1594">
            <v>8</v>
          </cell>
          <cell r="AG1594">
            <v>8</v>
          </cell>
          <cell r="AH1594">
            <v>8</v>
          </cell>
          <cell r="AI1594">
            <v>8</v>
          </cell>
          <cell r="AJ1594">
            <v>8</v>
          </cell>
          <cell r="AK1594">
            <v>26</v>
          </cell>
          <cell r="AL1594">
            <v>0</v>
          </cell>
          <cell r="AM1594">
            <v>4</v>
          </cell>
          <cell r="AN1594">
            <v>0</v>
          </cell>
          <cell r="AO1594">
            <v>0</v>
          </cell>
          <cell r="AP1594">
            <v>0</v>
          </cell>
          <cell r="AQ1594">
            <v>0</v>
          </cell>
          <cell r="AR1594">
            <v>0</v>
          </cell>
          <cell r="AS1594">
            <v>0</v>
          </cell>
          <cell r="AT1594">
            <v>0</v>
          </cell>
          <cell r="AU1594">
            <v>26</v>
          </cell>
          <cell r="AV1594" t="e">
            <v>#REF!</v>
          </cell>
          <cell r="AW1594">
            <v>0</v>
          </cell>
          <cell r="BZ1594">
            <v>26</v>
          </cell>
          <cell r="CA1594">
            <v>0</v>
          </cell>
          <cell r="CE1594">
            <v>0</v>
          </cell>
          <cell r="CF1594">
            <v>26</v>
          </cell>
          <cell r="CG1594" t="b">
            <v>1</v>
          </cell>
          <cell r="CH1594">
            <v>26</v>
          </cell>
          <cell r="CI1594">
            <v>0</v>
          </cell>
          <cell r="CJ1594">
            <v>0</v>
          </cell>
          <cell r="CK1594" t="str">
            <v>HTQ HỒ CHÍ MINH</v>
          </cell>
          <cell r="CM1594">
            <v>26</v>
          </cell>
          <cell r="CN1594">
            <v>0</v>
          </cell>
          <cell r="CO1594">
            <v>0</v>
          </cell>
          <cell r="CP1594">
            <v>0</v>
          </cell>
        </row>
        <row r="1595">
          <cell r="F1595" t="str">
            <v>OT</v>
          </cell>
          <cell r="AT1595">
            <v>0</v>
          </cell>
          <cell r="AV1595" t="e">
            <v>#REF!</v>
          </cell>
          <cell r="AW1595">
            <v>0</v>
          </cell>
          <cell r="CK1595" t="e">
            <v>#N/A</v>
          </cell>
        </row>
        <row r="1596">
          <cell r="B1596" t="str">
            <v>EQQ101786</v>
          </cell>
          <cell r="C1596" t="str">
            <v>PHẠM KHÁNH HƯƠNG</v>
          </cell>
          <cell r="D1596" t="str">
            <v>Fulltime</v>
          </cell>
          <cell r="E1596" t="str">
            <v>NHÂN VIÊN THU NGÂN</v>
          </cell>
          <cell r="F1596" t="str">
            <v>Giờ LV</v>
          </cell>
          <cell r="G1596" t="str">
            <v>Pa</v>
          </cell>
          <cell r="H1596" t="str">
            <v>Pa</v>
          </cell>
          <cell r="I1596" t="str">
            <v>Pa</v>
          </cell>
          <cell r="J1596" t="str">
            <v>Pa</v>
          </cell>
          <cell r="K1596" t="str">
            <v>Pa</v>
          </cell>
          <cell r="L1596" t="str">
            <v>Pa</v>
          </cell>
          <cell r="M1596" t="str">
            <v>Pa</v>
          </cell>
          <cell r="N1596" t="str">
            <v>Pa</v>
          </cell>
          <cell r="O1596" t="str">
            <v>Pa</v>
          </cell>
          <cell r="P1596" t="str">
            <v>Pa</v>
          </cell>
          <cell r="AK1596">
            <v>0</v>
          </cell>
          <cell r="AL1596">
            <v>0</v>
          </cell>
          <cell r="AM1596">
            <v>0</v>
          </cell>
          <cell r="AN1596">
            <v>0</v>
          </cell>
          <cell r="AO1596">
            <v>10</v>
          </cell>
          <cell r="AP1596">
            <v>0</v>
          </cell>
          <cell r="AQ1596">
            <v>0</v>
          </cell>
          <cell r="AR1596">
            <v>0</v>
          </cell>
          <cell r="AS1596">
            <v>0</v>
          </cell>
          <cell r="AT1596">
            <v>0</v>
          </cell>
          <cell r="AU1596">
            <v>10</v>
          </cell>
          <cell r="AV1596" t="e">
            <v>#REF!</v>
          </cell>
          <cell r="AW1596">
            <v>0</v>
          </cell>
          <cell r="BZ1596">
            <v>0</v>
          </cell>
          <cell r="CA1596">
            <v>10</v>
          </cell>
          <cell r="CE1596">
            <v>0</v>
          </cell>
          <cell r="CF1596">
            <v>10</v>
          </cell>
          <cell r="CG1596" t="b">
            <v>1</v>
          </cell>
          <cell r="CH1596">
            <v>0</v>
          </cell>
          <cell r="CI1596">
            <v>0</v>
          </cell>
          <cell r="CJ1596">
            <v>0</v>
          </cell>
          <cell r="CK1596" t="str">
            <v>HTQ HỒ CHÍ MINH</v>
          </cell>
          <cell r="CM1596">
            <v>0</v>
          </cell>
          <cell r="CN1596">
            <v>10</v>
          </cell>
          <cell r="CO1596">
            <v>0</v>
          </cell>
          <cell r="CP1596">
            <v>0</v>
          </cell>
        </row>
        <row r="1597">
          <cell r="F1597" t="str">
            <v>OT</v>
          </cell>
          <cell r="AT1597">
            <v>0</v>
          </cell>
          <cell r="AV1597" t="e">
            <v>#REF!</v>
          </cell>
          <cell r="AW1597">
            <v>0</v>
          </cell>
          <cell r="CK1597" t="e">
            <v>#N/A</v>
          </cell>
        </row>
        <row r="1598">
          <cell r="B1598" t="str">
            <v>EQQ101787</v>
          </cell>
          <cell r="C1598" t="str">
            <v>NGUYỄN THỊ HẰNG</v>
          </cell>
          <cell r="D1598" t="str">
            <v>Fulltime</v>
          </cell>
          <cell r="E1598" t="str">
            <v>NHÂN VIÊN THU NGÂN</v>
          </cell>
          <cell r="F1598" t="str">
            <v>Giờ LV</v>
          </cell>
          <cell r="G1598">
            <v>8</v>
          </cell>
          <cell r="H1598">
            <v>8</v>
          </cell>
          <cell r="I1598">
            <v>8</v>
          </cell>
          <cell r="J1598">
            <v>8</v>
          </cell>
          <cell r="K1598">
            <v>8</v>
          </cell>
          <cell r="L1598">
            <v>8</v>
          </cell>
          <cell r="M1598">
            <v>8</v>
          </cell>
          <cell r="N1598">
            <v>8</v>
          </cell>
          <cell r="O1598">
            <v>8</v>
          </cell>
          <cell r="P1598">
            <v>8</v>
          </cell>
          <cell r="Q1598">
            <v>8</v>
          </cell>
          <cell r="R1598" t="str">
            <v>OFF</v>
          </cell>
          <cell r="S1598" t="str">
            <v>OFF</v>
          </cell>
          <cell r="T1598">
            <v>8</v>
          </cell>
          <cell r="U1598">
            <v>8</v>
          </cell>
          <cell r="V1598">
            <v>8</v>
          </cell>
          <cell r="W1598">
            <v>8</v>
          </cell>
          <cell r="X1598">
            <v>8</v>
          </cell>
          <cell r="Y1598">
            <v>8</v>
          </cell>
          <cell r="Z1598">
            <v>8</v>
          </cell>
          <cell r="AA1598">
            <v>8</v>
          </cell>
          <cell r="AB1598" t="str">
            <v>OFF</v>
          </cell>
          <cell r="AC1598">
            <v>8</v>
          </cell>
          <cell r="AD1598">
            <v>8</v>
          </cell>
          <cell r="AE1598">
            <v>8</v>
          </cell>
          <cell r="AF1598" t="str">
            <v>OFF</v>
          </cell>
          <cell r="AG1598">
            <v>8</v>
          </cell>
          <cell r="AH1598">
            <v>8</v>
          </cell>
          <cell r="AI1598">
            <v>8</v>
          </cell>
          <cell r="AJ1598">
            <v>8</v>
          </cell>
          <cell r="AK1598">
            <v>26</v>
          </cell>
          <cell r="AL1598">
            <v>4</v>
          </cell>
          <cell r="AM1598">
            <v>4</v>
          </cell>
          <cell r="AN1598">
            <v>0</v>
          </cell>
          <cell r="AO1598">
            <v>0</v>
          </cell>
          <cell r="AP1598">
            <v>0</v>
          </cell>
          <cell r="AQ1598">
            <v>0</v>
          </cell>
          <cell r="AR1598">
            <v>0</v>
          </cell>
          <cell r="AS1598">
            <v>0</v>
          </cell>
          <cell r="AT1598">
            <v>0</v>
          </cell>
          <cell r="AU1598">
            <v>30</v>
          </cell>
          <cell r="AV1598" t="e">
            <v>#REF!</v>
          </cell>
          <cell r="AW1598">
            <v>0</v>
          </cell>
          <cell r="BZ1598">
            <v>26</v>
          </cell>
          <cell r="CA1598">
            <v>0</v>
          </cell>
          <cell r="CE1598">
            <v>0</v>
          </cell>
          <cell r="CF1598">
            <v>30</v>
          </cell>
          <cell r="CG1598" t="b">
            <v>1</v>
          </cell>
          <cell r="CH1598">
            <v>26</v>
          </cell>
          <cell r="CI1598">
            <v>0</v>
          </cell>
          <cell r="CJ1598">
            <v>32</v>
          </cell>
          <cell r="CK1598" t="str">
            <v>HTQ HỒ CHÍ MINH</v>
          </cell>
          <cell r="CM1598">
            <v>26</v>
          </cell>
          <cell r="CN1598">
            <v>0</v>
          </cell>
          <cell r="CO1598">
            <v>0</v>
          </cell>
          <cell r="CP1598">
            <v>0</v>
          </cell>
        </row>
        <row r="1599">
          <cell r="F1599" t="str">
            <v>OT</v>
          </cell>
          <cell r="G1599">
            <v>4</v>
          </cell>
          <cell r="H1599">
            <v>4</v>
          </cell>
          <cell r="I1599">
            <v>4</v>
          </cell>
          <cell r="J1599">
            <v>4</v>
          </cell>
          <cell r="K1599">
            <v>4</v>
          </cell>
          <cell r="P1599">
            <v>4</v>
          </cell>
          <cell r="Q1599">
            <v>4</v>
          </cell>
          <cell r="AH1599">
            <v>4</v>
          </cell>
          <cell r="AT1599">
            <v>0</v>
          </cell>
          <cell r="AV1599" t="e">
            <v>#REF!</v>
          </cell>
          <cell r="AW1599">
            <v>0</v>
          </cell>
          <cell r="CK1599" t="e">
            <v>#N/A</v>
          </cell>
        </row>
        <row r="1600">
          <cell r="B1600" t="str">
            <v>EQQ102031</v>
          </cell>
          <cell r="C1600" t="str">
            <v>NGUYỄN NHƯ NGỌC NGÀ</v>
          </cell>
          <cell r="D1600" t="str">
            <v>Fulltime</v>
          </cell>
          <cell r="E1600" t="str">
            <v>NHÂN VIÊN PHA CHẾ</v>
          </cell>
          <cell r="F1600" t="str">
            <v>Giờ LV</v>
          </cell>
          <cell r="G1600">
            <v>8</v>
          </cell>
          <cell r="H1600">
            <v>8</v>
          </cell>
          <cell r="I1600">
            <v>8</v>
          </cell>
          <cell r="J1600">
            <v>8</v>
          </cell>
          <cell r="K1600">
            <v>8</v>
          </cell>
          <cell r="L1600">
            <v>8</v>
          </cell>
          <cell r="M1600">
            <v>8</v>
          </cell>
          <cell r="N1600" t="str">
            <v>OFF</v>
          </cell>
          <cell r="O1600">
            <v>8</v>
          </cell>
          <cell r="P1600">
            <v>8</v>
          </cell>
          <cell r="Q1600">
            <v>8</v>
          </cell>
          <cell r="R1600">
            <v>8</v>
          </cell>
          <cell r="S1600">
            <v>8</v>
          </cell>
          <cell r="T1600" t="str">
            <v>OFF</v>
          </cell>
          <cell r="U1600">
            <v>8</v>
          </cell>
          <cell r="V1600">
            <v>8</v>
          </cell>
          <cell r="W1600">
            <v>8</v>
          </cell>
          <cell r="X1600">
            <v>8</v>
          </cell>
          <cell r="Y1600">
            <v>8</v>
          </cell>
          <cell r="Z1600" t="str">
            <v>OFF</v>
          </cell>
          <cell r="AA1600">
            <v>8</v>
          </cell>
          <cell r="AB1600">
            <v>8</v>
          </cell>
          <cell r="AC1600" t="str">
            <v>OFF</v>
          </cell>
          <cell r="AD1600">
            <v>8</v>
          </cell>
          <cell r="AE1600">
            <v>8</v>
          </cell>
          <cell r="AF1600" t="str">
            <v>OTH8</v>
          </cell>
          <cell r="AG1600">
            <v>8</v>
          </cell>
          <cell r="AH1600">
            <v>8</v>
          </cell>
          <cell r="AI1600">
            <v>8</v>
          </cell>
          <cell r="AJ1600">
            <v>8</v>
          </cell>
          <cell r="AK1600">
            <v>25</v>
          </cell>
          <cell r="AL1600">
            <v>0</v>
          </cell>
          <cell r="AM1600">
            <v>4</v>
          </cell>
          <cell r="AN1600">
            <v>0</v>
          </cell>
          <cell r="AO1600">
            <v>0</v>
          </cell>
          <cell r="AP1600">
            <v>0</v>
          </cell>
          <cell r="AQ1600">
            <v>0</v>
          </cell>
          <cell r="AR1600">
            <v>0</v>
          </cell>
          <cell r="AS1600">
            <v>0</v>
          </cell>
          <cell r="AT1600">
            <v>1</v>
          </cell>
          <cell r="AU1600">
            <v>26</v>
          </cell>
          <cell r="AV1600" t="e">
            <v>#REF!</v>
          </cell>
          <cell r="AW1600">
            <v>0</v>
          </cell>
          <cell r="BZ1600">
            <v>26</v>
          </cell>
          <cell r="CA1600">
            <v>0</v>
          </cell>
          <cell r="CE1600">
            <v>0</v>
          </cell>
          <cell r="CF1600">
            <v>26</v>
          </cell>
          <cell r="CG1600" t="b">
            <v>1</v>
          </cell>
          <cell r="CH1600">
            <v>25</v>
          </cell>
          <cell r="CI1600">
            <v>0</v>
          </cell>
          <cell r="CJ1600">
            <v>0</v>
          </cell>
          <cell r="CK1600" t="str">
            <v>HTQ HỒ CHÍ MINH</v>
          </cell>
          <cell r="CM1600">
            <v>26</v>
          </cell>
          <cell r="CN1600">
            <v>0</v>
          </cell>
          <cell r="CO1600">
            <v>0</v>
          </cell>
          <cell r="CP1600">
            <v>0</v>
          </cell>
        </row>
        <row r="1601">
          <cell r="F1601" t="str">
            <v>OT</v>
          </cell>
          <cell r="AT1601">
            <v>0</v>
          </cell>
          <cell r="AV1601" t="e">
            <v>#REF!</v>
          </cell>
          <cell r="AW1601">
            <v>0</v>
          </cell>
          <cell r="CK1601" t="e">
            <v>#N/A</v>
          </cell>
        </row>
        <row r="1602">
          <cell r="B1602" t="str">
            <v>EQQ102125</v>
          </cell>
          <cell r="C1602" t="str">
            <v>TRƯƠNG NGUYỄN HOÀNG DŨNG</v>
          </cell>
          <cell r="D1602" t="str">
            <v>Partime</v>
          </cell>
          <cell r="E1602" t="str">
            <v>NHÂN VIÊN PHỤC VỤ</v>
          </cell>
          <cell r="F1602" t="str">
            <v>Giờ LV</v>
          </cell>
          <cell r="G1602">
            <v>8</v>
          </cell>
          <cell r="H1602">
            <v>8</v>
          </cell>
          <cell r="I1602">
            <v>8</v>
          </cell>
          <cell r="J1602">
            <v>8</v>
          </cell>
          <cell r="K1602">
            <v>8</v>
          </cell>
          <cell r="L1602">
            <v>8</v>
          </cell>
          <cell r="M1602">
            <v>8</v>
          </cell>
          <cell r="N1602">
            <v>8</v>
          </cell>
          <cell r="O1602">
            <v>8</v>
          </cell>
          <cell r="P1602">
            <v>8</v>
          </cell>
          <cell r="Q1602" t="str">
            <v>OFF</v>
          </cell>
          <cell r="R1602">
            <v>8</v>
          </cell>
          <cell r="S1602">
            <v>8</v>
          </cell>
          <cell r="T1602">
            <v>8</v>
          </cell>
          <cell r="U1602">
            <v>8</v>
          </cell>
          <cell r="V1602">
            <v>8</v>
          </cell>
          <cell r="W1602">
            <v>8</v>
          </cell>
          <cell r="X1602">
            <v>8</v>
          </cell>
          <cell r="Y1602" t="str">
            <v>OFF</v>
          </cell>
          <cell r="Z1602">
            <v>8</v>
          </cell>
          <cell r="AA1602" t="str">
            <v>OFF</v>
          </cell>
          <cell r="AB1602">
            <v>8</v>
          </cell>
          <cell r="AC1602">
            <v>8</v>
          </cell>
          <cell r="AD1602">
            <v>8</v>
          </cell>
          <cell r="AE1602" t="str">
            <v>OFF</v>
          </cell>
          <cell r="AF1602">
            <v>8</v>
          </cell>
          <cell r="AG1602">
            <v>8</v>
          </cell>
          <cell r="AH1602">
            <v>8</v>
          </cell>
          <cell r="AI1602">
            <v>8</v>
          </cell>
          <cell r="AJ1602">
            <v>8</v>
          </cell>
          <cell r="AK1602">
            <v>26</v>
          </cell>
          <cell r="AL1602">
            <v>0</v>
          </cell>
          <cell r="AM1602">
            <v>4</v>
          </cell>
          <cell r="AN1602">
            <v>0</v>
          </cell>
          <cell r="AO1602">
            <v>0</v>
          </cell>
          <cell r="AP1602">
            <v>0</v>
          </cell>
          <cell r="AQ1602">
            <v>0</v>
          </cell>
          <cell r="AR1602">
            <v>0</v>
          </cell>
          <cell r="AS1602">
            <v>0</v>
          </cell>
          <cell r="AT1602">
            <v>0</v>
          </cell>
          <cell r="AU1602">
            <v>26</v>
          </cell>
          <cell r="AV1602" t="e">
            <v>#REF!</v>
          </cell>
          <cell r="AW1602">
            <v>0</v>
          </cell>
          <cell r="BZ1602">
            <v>0</v>
          </cell>
          <cell r="CA1602">
            <v>0</v>
          </cell>
          <cell r="CE1602">
            <v>0</v>
          </cell>
          <cell r="CF1602">
            <v>26</v>
          </cell>
          <cell r="CG1602" t="b">
            <v>1</v>
          </cell>
          <cell r="CH1602">
            <v>0</v>
          </cell>
          <cell r="CI1602">
            <v>208</v>
          </cell>
          <cell r="CJ1602">
            <v>0</v>
          </cell>
          <cell r="CK1602" t="str">
            <v>HTQ HỒ CHÍ MINH</v>
          </cell>
          <cell r="CM1602">
            <v>0</v>
          </cell>
          <cell r="CN1602">
            <v>0</v>
          </cell>
          <cell r="CO1602">
            <v>208</v>
          </cell>
          <cell r="CP1602">
            <v>0</v>
          </cell>
        </row>
        <row r="1603">
          <cell r="F1603" t="str">
            <v>OT</v>
          </cell>
          <cell r="AT1603">
            <v>0</v>
          </cell>
          <cell r="AV1603" t="e">
            <v>#REF!</v>
          </cell>
          <cell r="AW1603">
            <v>0</v>
          </cell>
          <cell r="CK1603" t="e">
            <v>#N/A</v>
          </cell>
        </row>
        <row r="1604">
          <cell r="B1604" t="str">
            <v>EQQ101991</v>
          </cell>
          <cell r="C1604" t="str">
            <v>NGUYỄN ĐỨC TRIỀU</v>
          </cell>
          <cell r="D1604" t="str">
            <v>Partime</v>
          </cell>
          <cell r="E1604" t="str">
            <v>NHÂN VIÊN PHỤC VỤ</v>
          </cell>
          <cell r="F1604" t="str">
            <v>Giờ LV</v>
          </cell>
          <cell r="G1604">
            <v>8</v>
          </cell>
          <cell r="H1604">
            <v>8</v>
          </cell>
          <cell r="I1604">
            <v>8</v>
          </cell>
          <cell r="J1604">
            <v>8</v>
          </cell>
          <cell r="K1604">
            <v>8</v>
          </cell>
          <cell r="L1604">
            <v>8</v>
          </cell>
          <cell r="M1604">
            <v>8</v>
          </cell>
          <cell r="N1604">
            <v>8</v>
          </cell>
          <cell r="O1604">
            <v>8</v>
          </cell>
          <cell r="P1604" t="str">
            <v>OFF</v>
          </cell>
          <cell r="Q1604">
            <v>8</v>
          </cell>
          <cell r="R1604">
            <v>8</v>
          </cell>
          <cell r="S1604">
            <v>8</v>
          </cell>
          <cell r="T1604">
            <v>8</v>
          </cell>
          <cell r="U1604" t="str">
            <v>OFF</v>
          </cell>
          <cell r="V1604">
            <v>8</v>
          </cell>
          <cell r="W1604">
            <v>8</v>
          </cell>
          <cell r="X1604">
            <v>8</v>
          </cell>
          <cell r="Y1604">
            <v>8</v>
          </cell>
          <cell r="Z1604">
            <v>8</v>
          </cell>
          <cell r="AA1604">
            <v>8</v>
          </cell>
          <cell r="AB1604" t="str">
            <v>OFF</v>
          </cell>
          <cell r="AC1604">
            <v>8</v>
          </cell>
          <cell r="AD1604">
            <v>8</v>
          </cell>
          <cell r="AE1604">
            <v>8</v>
          </cell>
          <cell r="AF1604">
            <v>8</v>
          </cell>
          <cell r="AG1604">
            <v>8</v>
          </cell>
          <cell r="AH1604">
            <v>8</v>
          </cell>
          <cell r="AI1604">
            <v>8</v>
          </cell>
          <cell r="AJ1604" t="str">
            <v>OFF</v>
          </cell>
          <cell r="AK1604">
            <v>26</v>
          </cell>
          <cell r="AL1604">
            <v>0</v>
          </cell>
          <cell r="AM1604">
            <v>4</v>
          </cell>
          <cell r="AN1604">
            <v>0</v>
          </cell>
          <cell r="AO1604">
            <v>0</v>
          </cell>
          <cell r="AP1604">
            <v>0</v>
          </cell>
          <cell r="AQ1604">
            <v>0</v>
          </cell>
          <cell r="AR1604">
            <v>0</v>
          </cell>
          <cell r="AS1604">
            <v>0</v>
          </cell>
          <cell r="AT1604">
            <v>0</v>
          </cell>
          <cell r="AU1604">
            <v>26</v>
          </cell>
          <cell r="AV1604" t="e">
            <v>#REF!</v>
          </cell>
          <cell r="AW1604">
            <v>0</v>
          </cell>
          <cell r="BZ1604">
            <v>0</v>
          </cell>
          <cell r="CA1604">
            <v>0</v>
          </cell>
          <cell r="CE1604">
            <v>0</v>
          </cell>
          <cell r="CF1604">
            <v>26</v>
          </cell>
          <cell r="CG1604" t="b">
            <v>1</v>
          </cell>
          <cell r="CH1604">
            <v>0</v>
          </cell>
          <cell r="CI1604">
            <v>208</v>
          </cell>
          <cell r="CJ1604">
            <v>0</v>
          </cell>
          <cell r="CK1604" t="str">
            <v>HTQ HỒ CHÍ MINH</v>
          </cell>
          <cell r="CM1604">
            <v>0</v>
          </cell>
          <cell r="CN1604">
            <v>0</v>
          </cell>
          <cell r="CO1604">
            <v>208</v>
          </cell>
          <cell r="CP1604">
            <v>0</v>
          </cell>
        </row>
        <row r="1605">
          <cell r="F1605" t="str">
            <v>OT</v>
          </cell>
          <cell r="AT1605">
            <v>0</v>
          </cell>
          <cell r="AV1605" t="e">
            <v>#REF!</v>
          </cell>
          <cell r="AW1605">
            <v>0</v>
          </cell>
          <cell r="CK1605" t="e">
            <v>#N/A</v>
          </cell>
        </row>
        <row r="1606">
          <cell r="B1606" t="str">
            <v>EQQ102263</v>
          </cell>
          <cell r="C1606" t="str">
            <v>ĐINH QUỐC THẮNG</v>
          </cell>
          <cell r="D1606" t="str">
            <v>Partime</v>
          </cell>
          <cell r="E1606" t="str">
            <v>NHÂN VIÊN BÁN HÀNG</v>
          </cell>
          <cell r="F1606" t="str">
            <v>Giờ LV</v>
          </cell>
          <cell r="G1606">
            <v>8</v>
          </cell>
          <cell r="H1606">
            <v>8</v>
          </cell>
          <cell r="I1606">
            <v>8</v>
          </cell>
          <cell r="J1606">
            <v>8</v>
          </cell>
          <cell r="K1606">
            <v>8</v>
          </cell>
          <cell r="L1606">
            <v>8</v>
          </cell>
          <cell r="M1606">
            <v>8</v>
          </cell>
          <cell r="N1606">
            <v>8</v>
          </cell>
          <cell r="O1606">
            <v>8</v>
          </cell>
          <cell r="P1606" t="str">
            <v>OFF</v>
          </cell>
          <cell r="Q1606" t="str">
            <v>OFF</v>
          </cell>
          <cell r="R1606">
            <v>8</v>
          </cell>
          <cell r="S1606">
            <v>8</v>
          </cell>
          <cell r="T1606" t="str">
            <v>OFF</v>
          </cell>
          <cell r="U1606">
            <v>8</v>
          </cell>
          <cell r="V1606">
            <v>8</v>
          </cell>
          <cell r="W1606">
            <v>8</v>
          </cell>
          <cell r="X1606">
            <v>8</v>
          </cell>
          <cell r="Y1606">
            <v>8</v>
          </cell>
          <cell r="Z1606">
            <v>8</v>
          </cell>
          <cell r="AA1606" t="str">
            <v>OFF</v>
          </cell>
          <cell r="AB1606">
            <v>8</v>
          </cell>
          <cell r="AC1606">
            <v>8</v>
          </cell>
          <cell r="AD1606">
            <v>8</v>
          </cell>
          <cell r="AE1606">
            <v>8</v>
          </cell>
          <cell r="AF1606">
            <v>8</v>
          </cell>
          <cell r="AG1606">
            <v>8</v>
          </cell>
          <cell r="AH1606" t="str">
            <v>PO</v>
          </cell>
          <cell r="AI1606">
            <v>8</v>
          </cell>
          <cell r="AJ1606">
            <v>8</v>
          </cell>
          <cell r="AK1606">
            <v>25</v>
          </cell>
          <cell r="AL1606">
            <v>0</v>
          </cell>
          <cell r="AM1606">
            <v>4</v>
          </cell>
          <cell r="AN1606">
            <v>0</v>
          </cell>
          <cell r="AO1606">
            <v>0</v>
          </cell>
          <cell r="AP1606">
            <v>0</v>
          </cell>
          <cell r="AQ1606">
            <v>0</v>
          </cell>
          <cell r="AR1606">
            <v>0</v>
          </cell>
          <cell r="AS1606">
            <v>1</v>
          </cell>
          <cell r="AT1606">
            <v>0</v>
          </cell>
          <cell r="AU1606">
            <v>25</v>
          </cell>
          <cell r="AV1606" t="e">
            <v>#REF!</v>
          </cell>
          <cell r="AW1606">
            <v>0</v>
          </cell>
          <cell r="BZ1606">
            <v>0</v>
          </cell>
          <cell r="CA1606">
            <v>0</v>
          </cell>
          <cell r="CE1606">
            <v>0</v>
          </cell>
          <cell r="CF1606">
            <v>25</v>
          </cell>
          <cell r="CG1606" t="b">
            <v>1</v>
          </cell>
          <cell r="CH1606">
            <v>0</v>
          </cell>
          <cell r="CI1606">
            <v>200</v>
          </cell>
          <cell r="CJ1606">
            <v>0</v>
          </cell>
          <cell r="CK1606" t="str">
            <v>HTQ HỒ CHÍ MINH</v>
          </cell>
          <cell r="CM1606">
            <v>0</v>
          </cell>
          <cell r="CN1606">
            <v>0</v>
          </cell>
          <cell r="CO1606">
            <v>200</v>
          </cell>
          <cell r="CP1606">
            <v>0</v>
          </cell>
        </row>
        <row r="1607">
          <cell r="F1607" t="str">
            <v>OT</v>
          </cell>
          <cell r="AT1607">
            <v>0</v>
          </cell>
          <cell r="AV1607" t="e">
            <v>#REF!</v>
          </cell>
          <cell r="AW1607">
            <v>0</v>
          </cell>
          <cell r="CK1607" t="e">
            <v>#N/A</v>
          </cell>
        </row>
        <row r="1608">
          <cell r="B1608" t="str">
            <v>EQQ102391</v>
          </cell>
          <cell r="C1608" t="str">
            <v>NGUYỄN LÊ TẤN KHANG</v>
          </cell>
          <cell r="D1608" t="str">
            <v>Partime</v>
          </cell>
          <cell r="E1608" t="str">
            <v>NHÂN VIÊN PHỤC VỤ</v>
          </cell>
          <cell r="F1608" t="str">
            <v>Giờ LV</v>
          </cell>
          <cell r="G1608">
            <v>8</v>
          </cell>
          <cell r="H1608" t="str">
            <v>OFF</v>
          </cell>
          <cell r="I1608">
            <v>8</v>
          </cell>
          <cell r="J1608">
            <v>8</v>
          </cell>
          <cell r="K1608">
            <v>8</v>
          </cell>
          <cell r="L1608" t="str">
            <v>OFF</v>
          </cell>
          <cell r="M1608">
            <v>8</v>
          </cell>
          <cell r="N1608">
            <v>8</v>
          </cell>
          <cell r="O1608" t="str">
            <v>OFF</v>
          </cell>
          <cell r="P1608">
            <v>8</v>
          </cell>
          <cell r="Q1608">
            <v>8</v>
          </cell>
          <cell r="R1608">
            <v>8</v>
          </cell>
          <cell r="S1608" t="str">
            <v>OFF</v>
          </cell>
          <cell r="T1608">
            <v>8</v>
          </cell>
          <cell r="U1608">
            <v>8</v>
          </cell>
          <cell r="V1608" t="str">
            <v>PO</v>
          </cell>
          <cell r="W1608">
            <v>8</v>
          </cell>
          <cell r="X1608">
            <v>8</v>
          </cell>
          <cell r="Y1608">
            <v>8</v>
          </cell>
          <cell r="Z1608" t="str">
            <v>PO</v>
          </cell>
          <cell r="AA1608">
            <v>8</v>
          </cell>
          <cell r="AB1608">
            <v>8</v>
          </cell>
          <cell r="AC1608" t="str">
            <v>PO</v>
          </cell>
          <cell r="AD1608">
            <v>8</v>
          </cell>
          <cell r="AE1608">
            <v>8</v>
          </cell>
          <cell r="AF1608">
            <v>8</v>
          </cell>
          <cell r="AG1608">
            <v>8</v>
          </cell>
          <cell r="AH1608">
            <v>8</v>
          </cell>
          <cell r="AI1608" t="str">
            <v>PO</v>
          </cell>
          <cell r="AJ1608">
            <v>8</v>
          </cell>
          <cell r="AK1608">
            <v>22</v>
          </cell>
          <cell r="AL1608">
            <v>0</v>
          </cell>
          <cell r="AM1608">
            <v>4</v>
          </cell>
          <cell r="AN1608">
            <v>0</v>
          </cell>
          <cell r="AO1608">
            <v>0</v>
          </cell>
          <cell r="AP1608">
            <v>0</v>
          </cell>
          <cell r="AQ1608">
            <v>0</v>
          </cell>
          <cell r="AR1608">
            <v>0</v>
          </cell>
          <cell r="AS1608">
            <v>4</v>
          </cell>
          <cell r="AT1608">
            <v>0</v>
          </cell>
          <cell r="AU1608">
            <v>22</v>
          </cell>
          <cell r="AV1608" t="e">
            <v>#REF!</v>
          </cell>
          <cell r="AW1608">
            <v>0</v>
          </cell>
          <cell r="BZ1608">
            <v>0</v>
          </cell>
          <cell r="CA1608">
            <v>0</v>
          </cell>
          <cell r="CE1608">
            <v>0</v>
          </cell>
          <cell r="CF1608">
            <v>22</v>
          </cell>
          <cell r="CG1608" t="b">
            <v>1</v>
          </cell>
          <cell r="CH1608">
            <v>0</v>
          </cell>
          <cell r="CI1608">
            <v>176</v>
          </cell>
          <cell r="CJ1608">
            <v>0</v>
          </cell>
          <cell r="CK1608" t="str">
            <v>HTQ HỒ CHÍ MINH</v>
          </cell>
          <cell r="CM1608">
            <v>0</v>
          </cell>
          <cell r="CN1608">
            <v>0</v>
          </cell>
          <cell r="CO1608">
            <v>176</v>
          </cell>
          <cell r="CP1608">
            <v>0</v>
          </cell>
        </row>
        <row r="1609">
          <cell r="F1609" t="str">
            <v>OT</v>
          </cell>
          <cell r="AT1609">
            <v>0</v>
          </cell>
          <cell r="AV1609" t="e">
            <v>#REF!</v>
          </cell>
          <cell r="AW1609">
            <v>0</v>
          </cell>
          <cell r="CK1609" t="e">
            <v>#N/A</v>
          </cell>
        </row>
        <row r="1610">
          <cell r="B1610" t="str">
            <v>EQQ102643</v>
          </cell>
          <cell r="C1610" t="str">
            <v>LÊ THỊ THÙY LINH</v>
          </cell>
          <cell r="D1610" t="str">
            <v>Partime</v>
          </cell>
          <cell r="E1610" t="str">
            <v>NHÂN VIÊN PHỤC VỤ</v>
          </cell>
          <cell r="F1610" t="str">
            <v>Giờ LV</v>
          </cell>
          <cell r="G1610">
            <v>8</v>
          </cell>
          <cell r="H1610">
            <v>8</v>
          </cell>
          <cell r="I1610">
            <v>8</v>
          </cell>
          <cell r="J1610">
            <v>8</v>
          </cell>
          <cell r="K1610">
            <v>8</v>
          </cell>
          <cell r="L1610" t="str">
            <v>OFF</v>
          </cell>
          <cell r="M1610">
            <v>8</v>
          </cell>
          <cell r="N1610">
            <v>8</v>
          </cell>
          <cell r="O1610">
            <v>8</v>
          </cell>
          <cell r="P1610">
            <v>8</v>
          </cell>
          <cell r="Q1610">
            <v>8</v>
          </cell>
          <cell r="R1610">
            <v>8</v>
          </cell>
          <cell r="S1610">
            <v>8</v>
          </cell>
          <cell r="T1610">
            <v>8</v>
          </cell>
          <cell r="U1610">
            <v>8</v>
          </cell>
          <cell r="V1610">
            <v>8</v>
          </cell>
          <cell r="W1610">
            <v>8</v>
          </cell>
          <cell r="X1610" t="str">
            <v>OFF</v>
          </cell>
          <cell r="Y1610">
            <v>8</v>
          </cell>
          <cell r="Z1610">
            <v>8</v>
          </cell>
          <cell r="AA1610">
            <v>8</v>
          </cell>
          <cell r="AB1610">
            <v>8</v>
          </cell>
          <cell r="AC1610">
            <v>8</v>
          </cell>
          <cell r="AD1610">
            <v>8</v>
          </cell>
          <cell r="AE1610">
            <v>8</v>
          </cell>
          <cell r="AF1610" t="str">
            <v>OFF</v>
          </cell>
          <cell r="AG1610">
            <v>8</v>
          </cell>
          <cell r="AH1610">
            <v>8</v>
          </cell>
          <cell r="AI1610">
            <v>8</v>
          </cell>
          <cell r="AJ1610" t="str">
            <v>OFF</v>
          </cell>
          <cell r="AK1610">
            <v>26</v>
          </cell>
          <cell r="AL1610">
            <v>1.5</v>
          </cell>
          <cell r="AM1610">
            <v>4</v>
          </cell>
          <cell r="AN1610">
            <v>0</v>
          </cell>
          <cell r="AO1610">
            <v>0</v>
          </cell>
          <cell r="AP1610">
            <v>0</v>
          </cell>
          <cell r="AQ1610">
            <v>0</v>
          </cell>
          <cell r="AR1610">
            <v>0</v>
          </cell>
          <cell r="AS1610">
            <v>0</v>
          </cell>
          <cell r="AT1610">
            <v>0</v>
          </cell>
          <cell r="AU1610">
            <v>27.5</v>
          </cell>
          <cell r="AV1610" t="e">
            <v>#REF!</v>
          </cell>
          <cell r="AW1610">
            <v>0</v>
          </cell>
          <cell r="BZ1610">
            <v>0</v>
          </cell>
          <cell r="CA1610">
            <v>0</v>
          </cell>
          <cell r="CE1610">
            <v>0</v>
          </cell>
          <cell r="CF1610">
            <v>27.5</v>
          </cell>
          <cell r="CG1610" t="b">
            <v>1</v>
          </cell>
          <cell r="CH1610">
            <v>0</v>
          </cell>
          <cell r="CI1610">
            <v>220</v>
          </cell>
          <cell r="CJ1610">
            <v>0</v>
          </cell>
          <cell r="CK1610" t="str">
            <v>HTQ HỒ CHÍ MINH</v>
          </cell>
          <cell r="CM1610">
            <v>0</v>
          </cell>
          <cell r="CN1610">
            <v>0</v>
          </cell>
          <cell r="CO1610">
            <v>220</v>
          </cell>
          <cell r="CP1610">
            <v>0</v>
          </cell>
        </row>
        <row r="1611">
          <cell r="F1611" t="str">
            <v>OT</v>
          </cell>
          <cell r="S1611">
            <v>4</v>
          </cell>
          <cell r="T1611">
            <v>4</v>
          </cell>
          <cell r="V1611">
            <v>4</v>
          </cell>
          <cell r="AT1611">
            <v>0</v>
          </cell>
          <cell r="AV1611" t="e">
            <v>#REF!</v>
          </cell>
          <cell r="AW1611">
            <v>0</v>
          </cell>
          <cell r="CK1611" t="e">
            <v>#N/A</v>
          </cell>
        </row>
        <row r="1612">
          <cell r="B1612" t="str">
            <v>EQQ102697</v>
          </cell>
          <cell r="C1612" t="str">
            <v>NGUYỄN NHẬT NAM</v>
          </cell>
          <cell r="D1612" t="str">
            <v>Partime</v>
          </cell>
          <cell r="E1612" t="str">
            <v>NHÂN VIÊN PHỤC VỤ</v>
          </cell>
          <cell r="F1612" t="str">
            <v>Giờ LV</v>
          </cell>
          <cell r="G1612">
            <v>8</v>
          </cell>
          <cell r="H1612">
            <v>8</v>
          </cell>
          <cell r="I1612">
            <v>8</v>
          </cell>
          <cell r="J1612">
            <v>8</v>
          </cell>
          <cell r="K1612" t="str">
            <v>OFF</v>
          </cell>
          <cell r="L1612">
            <v>8</v>
          </cell>
          <cell r="M1612" t="str">
            <v>OFF</v>
          </cell>
          <cell r="N1612">
            <v>8</v>
          </cell>
          <cell r="O1612">
            <v>8</v>
          </cell>
          <cell r="P1612">
            <v>8</v>
          </cell>
          <cell r="Q1612">
            <v>8</v>
          </cell>
          <cell r="R1612" t="str">
            <v>OFF</v>
          </cell>
          <cell r="S1612">
            <v>8</v>
          </cell>
          <cell r="T1612" t="str">
            <v>OFF</v>
          </cell>
          <cell r="U1612">
            <v>8</v>
          </cell>
          <cell r="V1612">
            <v>8</v>
          </cell>
          <cell r="W1612">
            <v>8</v>
          </cell>
          <cell r="X1612">
            <v>8</v>
          </cell>
          <cell r="Y1612" t="str">
            <v>PO</v>
          </cell>
          <cell r="Z1612">
            <v>8</v>
          </cell>
          <cell r="AA1612" t="str">
            <v>PO</v>
          </cell>
          <cell r="AB1612">
            <v>8</v>
          </cell>
          <cell r="AC1612">
            <v>8</v>
          </cell>
          <cell r="AD1612">
            <v>8</v>
          </cell>
          <cell r="AE1612">
            <v>8</v>
          </cell>
          <cell r="AF1612" t="str">
            <v>PO</v>
          </cell>
          <cell r="AG1612">
            <v>8</v>
          </cell>
          <cell r="AH1612" t="str">
            <v>PO</v>
          </cell>
          <cell r="AI1612">
            <v>8</v>
          </cell>
          <cell r="AJ1612">
            <v>8</v>
          </cell>
          <cell r="AK1612">
            <v>22</v>
          </cell>
          <cell r="AL1612">
            <v>0</v>
          </cell>
          <cell r="AM1612">
            <v>4</v>
          </cell>
          <cell r="AN1612">
            <v>0</v>
          </cell>
          <cell r="AO1612">
            <v>0</v>
          </cell>
          <cell r="AP1612">
            <v>0</v>
          </cell>
          <cell r="AQ1612">
            <v>0</v>
          </cell>
          <cell r="AR1612">
            <v>0</v>
          </cell>
          <cell r="AS1612">
            <v>4</v>
          </cell>
          <cell r="AT1612">
            <v>0</v>
          </cell>
          <cell r="AU1612">
            <v>22</v>
          </cell>
          <cell r="AV1612" t="e">
            <v>#REF!</v>
          </cell>
          <cell r="AW1612">
            <v>0</v>
          </cell>
          <cell r="BZ1612">
            <v>0</v>
          </cell>
          <cell r="CA1612">
            <v>0</v>
          </cell>
          <cell r="CE1612">
            <v>0</v>
          </cell>
          <cell r="CF1612">
            <v>22</v>
          </cell>
          <cell r="CG1612" t="b">
            <v>1</v>
          </cell>
          <cell r="CH1612">
            <v>0</v>
          </cell>
          <cell r="CI1612">
            <v>176</v>
          </cell>
          <cell r="CJ1612">
            <v>0</v>
          </cell>
          <cell r="CK1612" t="str">
            <v>HTQ HỒ CHÍ MINH</v>
          </cell>
          <cell r="CM1612">
            <v>0</v>
          </cell>
          <cell r="CN1612">
            <v>0</v>
          </cell>
          <cell r="CO1612">
            <v>176</v>
          </cell>
          <cell r="CP1612">
            <v>0</v>
          </cell>
        </row>
        <row r="1613">
          <cell r="F1613" t="str">
            <v>OT</v>
          </cell>
          <cell r="AT1613">
            <v>0</v>
          </cell>
          <cell r="AV1613" t="e">
            <v>#REF!</v>
          </cell>
          <cell r="AW1613">
            <v>0</v>
          </cell>
          <cell r="CK1613" t="e">
            <v>#N/A</v>
          </cell>
        </row>
        <row r="1614">
          <cell r="B1614" t="str">
            <v>EQQ102766</v>
          </cell>
          <cell r="C1614" t="str">
            <v>LÊ NGỌC HẠNH</v>
          </cell>
          <cell r="D1614" t="str">
            <v>Partime</v>
          </cell>
          <cell r="E1614" t="str">
            <v>NHÂN VIÊN PHỤC VỤ</v>
          </cell>
          <cell r="F1614" t="str">
            <v>Giờ LV</v>
          </cell>
          <cell r="G1614">
            <v>8</v>
          </cell>
          <cell r="H1614">
            <v>8</v>
          </cell>
          <cell r="I1614">
            <v>8</v>
          </cell>
          <cell r="J1614">
            <v>8</v>
          </cell>
          <cell r="K1614">
            <v>8</v>
          </cell>
          <cell r="L1614">
            <v>8</v>
          </cell>
          <cell r="M1614">
            <v>8</v>
          </cell>
          <cell r="N1614">
            <v>8</v>
          </cell>
          <cell r="O1614">
            <v>8</v>
          </cell>
          <cell r="P1614" t="str">
            <v>OFF</v>
          </cell>
          <cell r="Q1614">
            <v>8</v>
          </cell>
          <cell r="R1614">
            <v>8</v>
          </cell>
          <cell r="S1614">
            <v>8</v>
          </cell>
          <cell r="T1614">
            <v>8</v>
          </cell>
          <cell r="U1614">
            <v>8</v>
          </cell>
          <cell r="V1614" t="str">
            <v>OFF</v>
          </cell>
          <cell r="W1614">
            <v>8</v>
          </cell>
          <cell r="X1614">
            <v>8</v>
          </cell>
          <cell r="Y1614">
            <v>8</v>
          </cell>
          <cell r="Z1614">
            <v>8</v>
          </cell>
          <cell r="AA1614">
            <v>8</v>
          </cell>
          <cell r="AB1614" t="str">
            <v>OFF</v>
          </cell>
          <cell r="AC1614" t="str">
            <v>OFF</v>
          </cell>
          <cell r="AD1614">
            <v>8</v>
          </cell>
          <cell r="AE1614">
            <v>8</v>
          </cell>
          <cell r="AF1614">
            <v>8</v>
          </cell>
          <cell r="AG1614">
            <v>8</v>
          </cell>
          <cell r="AH1614">
            <v>8</v>
          </cell>
          <cell r="AI1614">
            <v>8</v>
          </cell>
          <cell r="AJ1614">
            <v>8</v>
          </cell>
          <cell r="AK1614">
            <v>26</v>
          </cell>
          <cell r="AL1614">
            <v>4</v>
          </cell>
          <cell r="AM1614">
            <v>4</v>
          </cell>
          <cell r="AN1614">
            <v>0</v>
          </cell>
          <cell r="AO1614">
            <v>0</v>
          </cell>
          <cell r="AP1614">
            <v>0</v>
          </cell>
          <cell r="AQ1614">
            <v>0</v>
          </cell>
          <cell r="AR1614">
            <v>0</v>
          </cell>
          <cell r="AS1614">
            <v>0</v>
          </cell>
          <cell r="AT1614">
            <v>0</v>
          </cell>
          <cell r="AU1614">
            <v>30</v>
          </cell>
          <cell r="AV1614" t="e">
            <v>#REF!</v>
          </cell>
          <cell r="AW1614">
            <v>0</v>
          </cell>
          <cell r="BZ1614">
            <v>0</v>
          </cell>
          <cell r="CA1614">
            <v>0</v>
          </cell>
          <cell r="CE1614">
            <v>0</v>
          </cell>
          <cell r="CF1614">
            <v>30</v>
          </cell>
          <cell r="CG1614" t="b">
            <v>1</v>
          </cell>
          <cell r="CH1614">
            <v>0</v>
          </cell>
          <cell r="CI1614">
            <v>240</v>
          </cell>
          <cell r="CJ1614">
            <v>0</v>
          </cell>
          <cell r="CK1614" t="str">
            <v>HTQ HỒ CHÍ MINH</v>
          </cell>
          <cell r="CM1614">
            <v>0</v>
          </cell>
          <cell r="CN1614">
            <v>0</v>
          </cell>
          <cell r="CO1614">
            <v>240</v>
          </cell>
          <cell r="CP1614">
            <v>0</v>
          </cell>
        </row>
        <row r="1615">
          <cell r="F1615" t="str">
            <v>OT</v>
          </cell>
          <cell r="N1615">
            <v>6</v>
          </cell>
          <cell r="T1615">
            <v>6</v>
          </cell>
          <cell r="Z1615">
            <v>6</v>
          </cell>
          <cell r="AC1615">
            <v>8</v>
          </cell>
          <cell r="AF1615">
            <v>6</v>
          </cell>
          <cell r="AT1615">
            <v>0</v>
          </cell>
          <cell r="AV1615" t="e">
            <v>#REF!</v>
          </cell>
          <cell r="AW1615">
            <v>0</v>
          </cell>
          <cell r="CK1615" t="e">
            <v>#N/A</v>
          </cell>
        </row>
        <row r="1616">
          <cell r="B1616" t="str">
            <v>EQQ102851</v>
          </cell>
          <cell r="C1616" t="str">
            <v>ĐÀO HỒNG PHÚC</v>
          </cell>
          <cell r="D1616" t="str">
            <v>Partime</v>
          </cell>
          <cell r="E1616" t="str">
            <v>NHÂN VIÊN PHỤC VỤ</v>
          </cell>
          <cell r="F1616" t="str">
            <v>Giờ LV</v>
          </cell>
          <cell r="G1616">
            <v>8</v>
          </cell>
          <cell r="H1616">
            <v>8</v>
          </cell>
          <cell r="I1616">
            <v>8</v>
          </cell>
          <cell r="J1616">
            <v>8</v>
          </cell>
          <cell r="K1616" t="str">
            <v>OFF</v>
          </cell>
          <cell r="L1616">
            <v>8</v>
          </cell>
          <cell r="M1616">
            <v>8</v>
          </cell>
          <cell r="N1616">
            <v>4</v>
          </cell>
          <cell r="O1616" t="str">
            <v>OFF</v>
          </cell>
          <cell r="P1616">
            <v>4</v>
          </cell>
          <cell r="Q1616">
            <v>4</v>
          </cell>
          <cell r="R1616">
            <v>4</v>
          </cell>
          <cell r="S1616" t="str">
            <v>OFF</v>
          </cell>
          <cell r="T1616" t="str">
            <v>OFF</v>
          </cell>
          <cell r="U1616">
            <v>4</v>
          </cell>
          <cell r="V1616">
            <v>4</v>
          </cell>
          <cell r="W1616">
            <v>4</v>
          </cell>
          <cell r="X1616">
            <v>4</v>
          </cell>
          <cell r="Y1616">
            <v>4</v>
          </cell>
          <cell r="Z1616">
            <v>4</v>
          </cell>
          <cell r="AA1616" t="str">
            <v>PO</v>
          </cell>
          <cell r="AB1616">
            <v>4</v>
          </cell>
          <cell r="AC1616">
            <v>4</v>
          </cell>
          <cell r="AD1616">
            <v>4</v>
          </cell>
          <cell r="AE1616">
            <v>4</v>
          </cell>
          <cell r="AF1616">
            <v>4</v>
          </cell>
          <cell r="AG1616">
            <v>4</v>
          </cell>
          <cell r="AH1616" t="str">
            <v>PO</v>
          </cell>
          <cell r="AI1616">
            <v>4</v>
          </cell>
          <cell r="AJ1616">
            <v>4</v>
          </cell>
          <cell r="AK1616">
            <v>15</v>
          </cell>
          <cell r="AL1616">
            <v>0</v>
          </cell>
          <cell r="AM1616">
            <v>4</v>
          </cell>
          <cell r="AN1616">
            <v>0</v>
          </cell>
          <cell r="AO1616">
            <v>0</v>
          </cell>
          <cell r="AP1616">
            <v>0</v>
          </cell>
          <cell r="AQ1616">
            <v>0</v>
          </cell>
          <cell r="AR1616">
            <v>0</v>
          </cell>
          <cell r="AS1616">
            <v>2</v>
          </cell>
          <cell r="AT1616">
            <v>0</v>
          </cell>
          <cell r="AU1616">
            <v>15</v>
          </cell>
          <cell r="AV1616" t="e">
            <v>#REF!</v>
          </cell>
          <cell r="AW1616">
            <v>0</v>
          </cell>
          <cell r="BZ1616">
            <v>0</v>
          </cell>
          <cell r="CA1616">
            <v>0</v>
          </cell>
          <cell r="CE1616">
            <v>0</v>
          </cell>
          <cell r="CF1616">
            <v>15</v>
          </cell>
          <cell r="CG1616" t="b">
            <v>1</v>
          </cell>
          <cell r="CH1616">
            <v>0</v>
          </cell>
          <cell r="CI1616">
            <v>120</v>
          </cell>
          <cell r="CJ1616">
            <v>0</v>
          </cell>
          <cell r="CK1616" t="str">
            <v>HTQ HỒ CHÍ MINH</v>
          </cell>
          <cell r="CM1616">
            <v>0</v>
          </cell>
          <cell r="CN1616">
            <v>0</v>
          </cell>
          <cell r="CO1616">
            <v>120</v>
          </cell>
          <cell r="CP1616">
            <v>0</v>
          </cell>
        </row>
        <row r="1617">
          <cell r="F1617" t="str">
            <v>OT</v>
          </cell>
          <cell r="AT1617">
            <v>0</v>
          </cell>
          <cell r="AV1617" t="e">
            <v>#REF!</v>
          </cell>
          <cell r="AW1617">
            <v>0</v>
          </cell>
          <cell r="CK1617" t="e">
            <v>#N/A</v>
          </cell>
        </row>
        <row r="1618">
          <cell r="B1618" t="str">
            <v>EQQ102889</v>
          </cell>
          <cell r="C1618" t="str">
            <v>TRẦN TIỂU CHÂN</v>
          </cell>
          <cell r="D1618" t="str">
            <v>Partime</v>
          </cell>
          <cell r="E1618" t="str">
            <v>NHÂN VIÊN PHỤC VỤ</v>
          </cell>
          <cell r="F1618" t="str">
            <v>Giờ LV</v>
          </cell>
          <cell r="G1618" t="str">
            <v>OFF</v>
          </cell>
          <cell r="H1618">
            <v>8</v>
          </cell>
          <cell r="I1618">
            <v>8</v>
          </cell>
          <cell r="J1618">
            <v>8</v>
          </cell>
          <cell r="K1618">
            <v>8</v>
          </cell>
          <cell r="L1618">
            <v>8</v>
          </cell>
          <cell r="M1618">
            <v>8</v>
          </cell>
          <cell r="N1618">
            <v>8</v>
          </cell>
          <cell r="O1618">
            <v>8</v>
          </cell>
          <cell r="P1618">
            <v>8</v>
          </cell>
          <cell r="Q1618">
            <v>8</v>
          </cell>
          <cell r="R1618">
            <v>8</v>
          </cell>
          <cell r="S1618">
            <v>8</v>
          </cell>
          <cell r="T1618">
            <v>8</v>
          </cell>
          <cell r="U1618">
            <v>8</v>
          </cell>
          <cell r="V1618">
            <v>8</v>
          </cell>
          <cell r="W1618" t="str">
            <v>OFF</v>
          </cell>
          <cell r="X1618" t="str">
            <v>OFF</v>
          </cell>
          <cell r="Y1618">
            <v>8</v>
          </cell>
          <cell r="Z1618">
            <v>8</v>
          </cell>
          <cell r="AA1618">
            <v>8</v>
          </cell>
          <cell r="AB1618">
            <v>8</v>
          </cell>
          <cell r="AC1618">
            <v>8</v>
          </cell>
          <cell r="AD1618">
            <v>8</v>
          </cell>
          <cell r="AE1618">
            <v>8</v>
          </cell>
          <cell r="AF1618">
            <v>8</v>
          </cell>
          <cell r="AG1618">
            <v>8</v>
          </cell>
          <cell r="AH1618" t="str">
            <v>OFF</v>
          </cell>
          <cell r="AI1618">
            <v>8</v>
          </cell>
          <cell r="AJ1618">
            <v>8</v>
          </cell>
          <cell r="AK1618">
            <v>26</v>
          </cell>
          <cell r="AL1618">
            <v>0</v>
          </cell>
          <cell r="AM1618">
            <v>4</v>
          </cell>
          <cell r="AN1618">
            <v>0</v>
          </cell>
          <cell r="AO1618">
            <v>0</v>
          </cell>
          <cell r="AP1618">
            <v>0</v>
          </cell>
          <cell r="AQ1618">
            <v>0</v>
          </cell>
          <cell r="AR1618">
            <v>0</v>
          </cell>
          <cell r="AS1618">
            <v>0</v>
          </cell>
          <cell r="AT1618">
            <v>0</v>
          </cell>
          <cell r="AU1618">
            <v>26</v>
          </cell>
          <cell r="AV1618" t="e">
            <v>#REF!</v>
          </cell>
          <cell r="AW1618">
            <v>0</v>
          </cell>
          <cell r="BZ1618">
            <v>0</v>
          </cell>
          <cell r="CA1618">
            <v>0</v>
          </cell>
          <cell r="CE1618">
            <v>0</v>
          </cell>
          <cell r="CF1618">
            <v>26</v>
          </cell>
          <cell r="CG1618" t="b">
            <v>1</v>
          </cell>
          <cell r="CH1618">
            <v>0</v>
          </cell>
          <cell r="CI1618">
            <v>208</v>
          </cell>
          <cell r="CJ1618">
            <v>0</v>
          </cell>
          <cell r="CK1618" t="str">
            <v>HTQ HỒ CHÍ MINH</v>
          </cell>
          <cell r="CM1618">
            <v>0</v>
          </cell>
          <cell r="CN1618">
            <v>0</v>
          </cell>
          <cell r="CO1618">
            <v>208</v>
          </cell>
          <cell r="CP1618">
            <v>0</v>
          </cell>
        </row>
        <row r="1619">
          <cell r="F1619" t="str">
            <v>OT</v>
          </cell>
          <cell r="AT1619">
            <v>0</v>
          </cell>
          <cell r="AV1619" t="e">
            <v>#REF!</v>
          </cell>
          <cell r="AW1619">
            <v>0</v>
          </cell>
          <cell r="CK1619" t="e">
            <v>#N/A</v>
          </cell>
        </row>
        <row r="1620">
          <cell r="B1620" t="str">
            <v>EQQ102895</v>
          </cell>
          <cell r="C1620" t="str">
            <v>PHÙNG THỊ XUÂN</v>
          </cell>
          <cell r="D1620" t="str">
            <v>Partime</v>
          </cell>
          <cell r="E1620" t="str">
            <v>NHÂN VIÊN THU NGÂN</v>
          </cell>
          <cell r="F1620" t="str">
            <v>Giờ LV</v>
          </cell>
          <cell r="G1620">
            <v>8</v>
          </cell>
          <cell r="H1620">
            <v>8</v>
          </cell>
          <cell r="I1620">
            <v>8</v>
          </cell>
          <cell r="J1620">
            <v>8</v>
          </cell>
          <cell r="K1620">
            <v>8</v>
          </cell>
          <cell r="L1620">
            <v>8</v>
          </cell>
          <cell r="M1620">
            <v>8</v>
          </cell>
          <cell r="N1620">
            <v>8</v>
          </cell>
          <cell r="O1620">
            <v>8</v>
          </cell>
          <cell r="P1620">
            <v>8</v>
          </cell>
          <cell r="Q1620">
            <v>8</v>
          </cell>
          <cell r="R1620" t="str">
            <v>OFF</v>
          </cell>
          <cell r="S1620">
            <v>8</v>
          </cell>
          <cell r="T1620">
            <v>8</v>
          </cell>
          <cell r="U1620">
            <v>8</v>
          </cell>
          <cell r="V1620">
            <v>8</v>
          </cell>
          <cell r="W1620">
            <v>8</v>
          </cell>
          <cell r="X1620">
            <v>8</v>
          </cell>
          <cell r="Y1620" t="str">
            <v>OFF</v>
          </cell>
          <cell r="Z1620">
            <v>8</v>
          </cell>
          <cell r="AA1620">
            <v>8</v>
          </cell>
          <cell r="AB1620">
            <v>8</v>
          </cell>
          <cell r="AC1620">
            <v>8</v>
          </cell>
          <cell r="AD1620">
            <v>8</v>
          </cell>
          <cell r="AE1620" t="str">
            <v>OFF</v>
          </cell>
          <cell r="AF1620">
            <v>8</v>
          </cell>
          <cell r="AG1620">
            <v>8</v>
          </cell>
          <cell r="AH1620">
            <v>8</v>
          </cell>
          <cell r="AI1620">
            <v>8</v>
          </cell>
          <cell r="AJ1620" t="str">
            <v>OFF</v>
          </cell>
          <cell r="AK1620">
            <v>26</v>
          </cell>
          <cell r="AL1620">
            <v>0</v>
          </cell>
          <cell r="AM1620">
            <v>4</v>
          </cell>
          <cell r="AN1620">
            <v>0</v>
          </cell>
          <cell r="AO1620">
            <v>0</v>
          </cell>
          <cell r="AP1620">
            <v>0</v>
          </cell>
          <cell r="AQ1620">
            <v>0</v>
          </cell>
          <cell r="AR1620">
            <v>0</v>
          </cell>
          <cell r="AS1620">
            <v>0</v>
          </cell>
          <cell r="AT1620">
            <v>0</v>
          </cell>
          <cell r="AU1620">
            <v>26</v>
          </cell>
          <cell r="AV1620" t="e">
            <v>#REF!</v>
          </cell>
          <cell r="AW1620">
            <v>0</v>
          </cell>
          <cell r="BZ1620">
            <v>0</v>
          </cell>
          <cell r="CA1620">
            <v>0</v>
          </cell>
          <cell r="CE1620">
            <v>0</v>
          </cell>
          <cell r="CF1620">
            <v>26</v>
          </cell>
          <cell r="CG1620" t="b">
            <v>1</v>
          </cell>
          <cell r="CH1620">
            <v>0</v>
          </cell>
          <cell r="CI1620">
            <v>208</v>
          </cell>
          <cell r="CJ1620">
            <v>0</v>
          </cell>
          <cell r="CK1620" t="str">
            <v>HTQ HỒ CHÍ MINH</v>
          </cell>
          <cell r="CM1620">
            <v>0</v>
          </cell>
          <cell r="CN1620">
            <v>0</v>
          </cell>
          <cell r="CO1620">
            <v>208</v>
          </cell>
          <cell r="CP1620">
            <v>0</v>
          </cell>
        </row>
        <row r="1621">
          <cell r="F1621" t="str">
            <v>OT</v>
          </cell>
          <cell r="AT1621">
            <v>0</v>
          </cell>
          <cell r="AV1621" t="e">
            <v>#REF!</v>
          </cell>
          <cell r="AW1621">
            <v>0</v>
          </cell>
          <cell r="CK1621" t="e">
            <v>#N/A</v>
          </cell>
        </row>
        <row r="1622">
          <cell r="B1622" t="str">
            <v>EQQ102901</v>
          </cell>
          <cell r="C1622" t="str">
            <v>ĐỖ MINH TÚ</v>
          </cell>
          <cell r="D1622" t="str">
            <v>Partime</v>
          </cell>
          <cell r="E1622" t="str">
            <v>NHÂN VIÊN PHA CHẾ</v>
          </cell>
          <cell r="F1622" t="str">
            <v>Giờ LV</v>
          </cell>
          <cell r="J1622" t="str">
            <v>OFF</v>
          </cell>
          <cell r="K1622" t="str">
            <v>OFF</v>
          </cell>
          <cell r="L1622">
            <v>8</v>
          </cell>
          <cell r="M1622">
            <v>8</v>
          </cell>
          <cell r="N1622">
            <v>8</v>
          </cell>
          <cell r="O1622">
            <v>8</v>
          </cell>
          <cell r="P1622">
            <v>8</v>
          </cell>
          <cell r="Q1622">
            <v>8</v>
          </cell>
          <cell r="R1622">
            <v>8</v>
          </cell>
          <cell r="S1622">
            <v>8</v>
          </cell>
          <cell r="T1622">
            <v>8</v>
          </cell>
          <cell r="U1622">
            <v>8</v>
          </cell>
          <cell r="V1622">
            <v>8</v>
          </cell>
          <cell r="W1622" t="str">
            <v>OFF</v>
          </cell>
          <cell r="X1622">
            <v>8</v>
          </cell>
          <cell r="Y1622">
            <v>8</v>
          </cell>
          <cell r="Z1622">
            <v>8</v>
          </cell>
          <cell r="AA1622" t="str">
            <v>OFF</v>
          </cell>
          <cell r="AB1622">
            <v>8</v>
          </cell>
          <cell r="AC1622">
            <v>8</v>
          </cell>
          <cell r="AD1622">
            <v>8</v>
          </cell>
          <cell r="AE1622">
            <v>8</v>
          </cell>
          <cell r="AF1622">
            <v>8</v>
          </cell>
          <cell r="AG1622">
            <v>8</v>
          </cell>
          <cell r="AH1622">
            <v>8</v>
          </cell>
          <cell r="AI1622">
            <v>8</v>
          </cell>
          <cell r="AJ1622">
            <v>8</v>
          </cell>
          <cell r="AK1622">
            <v>23</v>
          </cell>
          <cell r="AL1622">
            <v>0</v>
          </cell>
          <cell r="AM1622">
            <v>4</v>
          </cell>
          <cell r="AN1622">
            <v>0</v>
          </cell>
          <cell r="AO1622">
            <v>0</v>
          </cell>
          <cell r="AP1622">
            <v>0</v>
          </cell>
          <cell r="AQ1622">
            <v>0</v>
          </cell>
          <cell r="AR1622">
            <v>0</v>
          </cell>
          <cell r="AS1622">
            <v>0</v>
          </cell>
          <cell r="AT1622">
            <v>0</v>
          </cell>
          <cell r="AU1622">
            <v>23</v>
          </cell>
          <cell r="AV1622" t="e">
            <v>#REF!</v>
          </cell>
          <cell r="AW1622">
            <v>0</v>
          </cell>
          <cell r="BZ1622">
            <v>0</v>
          </cell>
          <cell r="CA1622">
            <v>0</v>
          </cell>
          <cell r="CE1622">
            <v>0</v>
          </cell>
          <cell r="CF1622">
            <v>23</v>
          </cell>
          <cell r="CG1622" t="b">
            <v>1</v>
          </cell>
          <cell r="CH1622">
            <v>0</v>
          </cell>
          <cell r="CI1622">
            <v>184</v>
          </cell>
          <cell r="CJ1622">
            <v>0</v>
          </cell>
          <cell r="CK1622" t="str">
            <v>HTQ HỒ CHÍ MINH</v>
          </cell>
          <cell r="CM1622">
            <v>0</v>
          </cell>
          <cell r="CN1622">
            <v>0</v>
          </cell>
          <cell r="CO1622">
            <v>184</v>
          </cell>
          <cell r="CP1622">
            <v>0</v>
          </cell>
        </row>
        <row r="1623">
          <cell r="F1623" t="str">
            <v>OT</v>
          </cell>
          <cell r="AT1623">
            <v>0</v>
          </cell>
          <cell r="AV1623" t="e">
            <v>#REF!</v>
          </cell>
          <cell r="AW1623">
            <v>0</v>
          </cell>
          <cell r="CK1623" t="e">
            <v>#N/A</v>
          </cell>
        </row>
        <row r="1624">
          <cell r="B1624" t="str">
            <v>EQQ101980</v>
          </cell>
          <cell r="C1624" t="str">
            <v>NGUYỄN THỊ BÍCH NGỌC</v>
          </cell>
          <cell r="D1624" t="str">
            <v>Fulltime</v>
          </cell>
          <cell r="E1624" t="str">
            <v>NHÂN VIÊN PHỤC VỤ</v>
          </cell>
          <cell r="F1624" t="str">
            <v>Giờ LV</v>
          </cell>
          <cell r="G1624" t="str">
            <v>OFF</v>
          </cell>
          <cell r="H1624">
            <v>8</v>
          </cell>
          <cell r="I1624">
            <v>8</v>
          </cell>
          <cell r="J1624">
            <v>8</v>
          </cell>
          <cell r="K1624">
            <v>8</v>
          </cell>
          <cell r="L1624">
            <v>8</v>
          </cell>
          <cell r="M1624">
            <v>8</v>
          </cell>
          <cell r="N1624">
            <v>8</v>
          </cell>
          <cell r="O1624">
            <v>8</v>
          </cell>
          <cell r="P1624">
            <v>8</v>
          </cell>
          <cell r="Q1624">
            <v>8</v>
          </cell>
          <cell r="R1624">
            <v>8</v>
          </cell>
          <cell r="S1624" t="str">
            <v>OFF</v>
          </cell>
          <cell r="T1624">
            <v>8</v>
          </cell>
          <cell r="U1624" t="str">
            <v>OFF</v>
          </cell>
          <cell r="V1624">
            <v>8</v>
          </cell>
          <cell r="W1624">
            <v>8</v>
          </cell>
          <cell r="X1624">
            <v>8</v>
          </cell>
          <cell r="Y1624">
            <v>8</v>
          </cell>
          <cell r="Z1624">
            <v>8</v>
          </cell>
          <cell r="AA1624">
            <v>8</v>
          </cell>
          <cell r="AB1624" t="str">
            <v>OFF</v>
          </cell>
          <cell r="AC1624">
            <v>8</v>
          </cell>
          <cell r="AD1624">
            <v>8</v>
          </cell>
          <cell r="AE1624">
            <v>8</v>
          </cell>
          <cell r="AF1624">
            <v>8</v>
          </cell>
          <cell r="AG1624">
            <v>8</v>
          </cell>
          <cell r="AH1624">
            <v>8</v>
          </cell>
          <cell r="AI1624">
            <v>8</v>
          </cell>
          <cell r="AJ1624">
            <v>8</v>
          </cell>
          <cell r="AK1624">
            <v>26</v>
          </cell>
          <cell r="AL1624">
            <v>0</v>
          </cell>
          <cell r="AM1624">
            <v>4</v>
          </cell>
          <cell r="AN1624">
            <v>0</v>
          </cell>
          <cell r="AO1624">
            <v>0</v>
          </cell>
          <cell r="AP1624">
            <v>0</v>
          </cell>
          <cell r="AQ1624">
            <v>0</v>
          </cell>
          <cell r="AR1624">
            <v>0</v>
          </cell>
          <cell r="AS1624">
            <v>0</v>
          </cell>
          <cell r="AT1624">
            <v>0</v>
          </cell>
          <cell r="AU1624">
            <v>26</v>
          </cell>
          <cell r="AV1624" t="e">
            <v>#REF!</v>
          </cell>
          <cell r="AW1624">
            <v>0</v>
          </cell>
          <cell r="BZ1624">
            <v>26</v>
          </cell>
          <cell r="CA1624">
            <v>0</v>
          </cell>
          <cell r="CE1624">
            <v>0</v>
          </cell>
          <cell r="CF1624">
            <v>26</v>
          </cell>
          <cell r="CG1624" t="b">
            <v>1</v>
          </cell>
          <cell r="CH1624">
            <v>26</v>
          </cell>
          <cell r="CI1624">
            <v>0</v>
          </cell>
          <cell r="CJ1624">
            <v>0</v>
          </cell>
          <cell r="CK1624" t="str">
            <v>HTQ HỒ CHÍ MINH</v>
          </cell>
          <cell r="CM1624">
            <v>26</v>
          </cell>
          <cell r="CN1624">
            <v>0</v>
          </cell>
          <cell r="CO1624">
            <v>0</v>
          </cell>
          <cell r="CP1624">
            <v>0</v>
          </cell>
        </row>
        <row r="1625">
          <cell r="F1625" t="str">
            <v>OT</v>
          </cell>
          <cell r="AT1625">
            <v>0</v>
          </cell>
          <cell r="AV1625" t="e">
            <v>#REF!</v>
          </cell>
          <cell r="AW1625">
            <v>0</v>
          </cell>
          <cell r="CK1625" t="e">
            <v>#N/A</v>
          </cell>
        </row>
        <row r="1626">
          <cell r="B1626" t="str">
            <v>EQQ102821</v>
          </cell>
          <cell r="C1626" t="str">
            <v>BÙI THỊ THU HÀ</v>
          </cell>
          <cell r="D1626" t="str">
            <v>Partime</v>
          </cell>
          <cell r="E1626" t="str">
            <v>NHÂN VIÊN PHỤC VỤ</v>
          </cell>
          <cell r="F1626" t="str">
            <v>Giờ LV</v>
          </cell>
          <cell r="G1626">
            <v>8</v>
          </cell>
          <cell r="H1626" t="str">
            <v>OFF</v>
          </cell>
          <cell r="I1626">
            <v>8</v>
          </cell>
          <cell r="J1626">
            <v>8</v>
          </cell>
          <cell r="K1626">
            <v>8</v>
          </cell>
          <cell r="L1626">
            <v>8</v>
          </cell>
          <cell r="M1626" t="str">
            <v>OFF</v>
          </cell>
          <cell r="N1626">
            <v>8</v>
          </cell>
          <cell r="O1626">
            <v>8</v>
          </cell>
          <cell r="P1626">
            <v>8</v>
          </cell>
          <cell r="Q1626">
            <v>8</v>
          </cell>
          <cell r="R1626" t="str">
            <v>off</v>
          </cell>
          <cell r="S1626">
            <v>8</v>
          </cell>
          <cell r="T1626">
            <v>8</v>
          </cell>
          <cell r="U1626">
            <v>8</v>
          </cell>
          <cell r="V1626">
            <v>8</v>
          </cell>
          <cell r="W1626">
            <v>8</v>
          </cell>
          <cell r="X1626">
            <v>8</v>
          </cell>
          <cell r="Y1626">
            <v>8</v>
          </cell>
          <cell r="Z1626">
            <v>8</v>
          </cell>
          <cell r="AA1626">
            <v>8</v>
          </cell>
          <cell r="AB1626">
            <v>8</v>
          </cell>
          <cell r="AC1626">
            <v>8</v>
          </cell>
          <cell r="AD1626">
            <v>8</v>
          </cell>
          <cell r="AE1626">
            <v>8</v>
          </cell>
          <cell r="AF1626">
            <v>8</v>
          </cell>
          <cell r="AG1626" t="str">
            <v>off</v>
          </cell>
          <cell r="AH1626">
            <v>8</v>
          </cell>
          <cell r="AI1626">
            <v>8</v>
          </cell>
          <cell r="AJ1626">
            <v>8</v>
          </cell>
          <cell r="AK1626">
            <v>26</v>
          </cell>
          <cell r="AL1626">
            <v>0</v>
          </cell>
          <cell r="AM1626">
            <v>4</v>
          </cell>
          <cell r="AN1626">
            <v>0</v>
          </cell>
          <cell r="AO1626">
            <v>0</v>
          </cell>
          <cell r="AP1626">
            <v>0</v>
          </cell>
          <cell r="AQ1626">
            <v>0</v>
          </cell>
          <cell r="AR1626">
            <v>0</v>
          </cell>
          <cell r="AS1626">
            <v>0</v>
          </cell>
          <cell r="AT1626">
            <v>0</v>
          </cell>
          <cell r="AU1626">
            <v>26</v>
          </cell>
          <cell r="AV1626" t="e">
            <v>#REF!</v>
          </cell>
          <cell r="AW1626">
            <v>0</v>
          </cell>
          <cell r="BZ1626">
            <v>0</v>
          </cell>
          <cell r="CA1626">
            <v>0</v>
          </cell>
          <cell r="CE1626">
            <v>0</v>
          </cell>
          <cell r="CF1626">
            <v>26</v>
          </cell>
          <cell r="CG1626" t="b">
            <v>1</v>
          </cell>
          <cell r="CH1626">
            <v>0</v>
          </cell>
          <cell r="CI1626">
            <v>208</v>
          </cell>
          <cell r="CJ1626">
            <v>0</v>
          </cell>
          <cell r="CK1626" t="str">
            <v>HTQ HỒ CHÍ MINH</v>
          </cell>
          <cell r="CM1626">
            <v>0</v>
          </cell>
          <cell r="CN1626">
            <v>0</v>
          </cell>
          <cell r="CO1626">
            <v>208</v>
          </cell>
          <cell r="CP1626">
            <v>0</v>
          </cell>
        </row>
        <row r="1627">
          <cell r="F1627" t="str">
            <v>OT</v>
          </cell>
          <cell r="AT1627">
            <v>0</v>
          </cell>
          <cell r="AV1627" t="e">
            <v>#REF!</v>
          </cell>
          <cell r="AW1627">
            <v>0</v>
          </cell>
          <cell r="CK1627" t="e">
            <v>#N/A</v>
          </cell>
        </row>
        <row r="1628">
          <cell r="C1628" t="str">
            <v>CN HÀ NỘI</v>
          </cell>
          <cell r="F1628" t="str">
            <v>Giờ LV</v>
          </cell>
          <cell r="AK1628">
            <v>0</v>
          </cell>
          <cell r="AL1628">
            <v>0</v>
          </cell>
          <cell r="AM1628">
            <v>0</v>
          </cell>
          <cell r="AN1628">
            <v>0</v>
          </cell>
          <cell r="AO1628">
            <v>0</v>
          </cell>
          <cell r="AP1628">
            <v>0</v>
          </cell>
          <cell r="AQ1628">
            <v>0</v>
          </cell>
          <cell r="AR1628">
            <v>0</v>
          </cell>
          <cell r="AS1628">
            <v>0</v>
          </cell>
          <cell r="AT1628">
            <v>0</v>
          </cell>
          <cell r="AU1628">
            <v>0</v>
          </cell>
          <cell r="AV1628" t="e">
            <v>#REF!</v>
          </cell>
          <cell r="AW1628">
            <v>0</v>
          </cell>
          <cell r="BZ1628">
            <v>0</v>
          </cell>
          <cell r="CA1628">
            <v>0</v>
          </cell>
          <cell r="CE1628">
            <v>0</v>
          </cell>
          <cell r="CF1628">
            <v>0</v>
          </cell>
          <cell r="CG1628" t="b">
            <v>1</v>
          </cell>
          <cell r="CH1628">
            <v>0</v>
          </cell>
          <cell r="CI1628">
            <v>0</v>
          </cell>
          <cell r="CJ1628">
            <v>0</v>
          </cell>
          <cell r="CK1628" t="e">
            <v>#N/A</v>
          </cell>
        </row>
        <row r="1629">
          <cell r="F1629" t="str">
            <v>OT</v>
          </cell>
          <cell r="AT1629">
            <v>0</v>
          </cell>
          <cell r="AV1629" t="e">
            <v>#REF!</v>
          </cell>
          <cell r="AW1629">
            <v>0</v>
          </cell>
          <cell r="CK1629" t="e">
            <v>#N/A</v>
          </cell>
        </row>
        <row r="1630">
          <cell r="B1630" t="str">
            <v>EWW3000101</v>
          </cell>
          <cell r="C1630" t="str">
            <v>ĐỒNG ANH TUẤN</v>
          </cell>
          <cell r="D1630" t="str">
            <v>Fulltime</v>
          </cell>
          <cell r="E1630" t="str">
            <v>QUẢN LÝ QUÁN</v>
          </cell>
          <cell r="F1630" t="str">
            <v>Giờ LV</v>
          </cell>
          <cell r="G1630">
            <v>8</v>
          </cell>
          <cell r="H1630">
            <v>8</v>
          </cell>
          <cell r="I1630">
            <v>8</v>
          </cell>
          <cell r="J1630">
            <v>8</v>
          </cell>
          <cell r="K1630" t="str">
            <v>OFF</v>
          </cell>
          <cell r="L1630">
            <v>8</v>
          </cell>
          <cell r="M1630">
            <v>8</v>
          </cell>
          <cell r="N1630">
            <v>8</v>
          </cell>
          <cell r="O1630">
            <v>8</v>
          </cell>
          <cell r="P1630">
            <v>8</v>
          </cell>
          <cell r="Q1630">
            <v>8</v>
          </cell>
          <cell r="R1630" t="str">
            <v>OFF</v>
          </cell>
          <cell r="S1630">
            <v>8</v>
          </cell>
          <cell r="T1630">
            <v>8</v>
          </cell>
          <cell r="U1630">
            <v>8</v>
          </cell>
          <cell r="V1630">
            <v>8</v>
          </cell>
          <cell r="W1630">
            <v>8</v>
          </cell>
          <cell r="X1630">
            <v>8</v>
          </cell>
          <cell r="Y1630" t="str">
            <v>OFF</v>
          </cell>
          <cell r="Z1630">
            <v>8</v>
          </cell>
          <cell r="AA1630">
            <v>8</v>
          </cell>
          <cell r="AB1630">
            <v>8</v>
          </cell>
          <cell r="AC1630">
            <v>8</v>
          </cell>
          <cell r="AD1630">
            <v>8</v>
          </cell>
          <cell r="AE1630">
            <v>8</v>
          </cell>
          <cell r="AF1630" t="str">
            <v>OFF</v>
          </cell>
          <cell r="AG1630">
            <v>8</v>
          </cell>
          <cell r="AH1630">
            <v>8</v>
          </cell>
          <cell r="AI1630">
            <v>8</v>
          </cell>
          <cell r="AJ1630">
            <v>8</v>
          </cell>
          <cell r="AK1630">
            <v>26</v>
          </cell>
          <cell r="AL1630">
            <v>0</v>
          </cell>
          <cell r="AM1630">
            <v>4</v>
          </cell>
          <cell r="AN1630">
            <v>0</v>
          </cell>
          <cell r="AO1630">
            <v>0</v>
          </cell>
          <cell r="AP1630">
            <v>0</v>
          </cell>
          <cell r="AQ1630">
            <v>0</v>
          </cell>
          <cell r="AR1630">
            <v>0</v>
          </cell>
          <cell r="AS1630">
            <v>0</v>
          </cell>
          <cell r="AT1630">
            <v>0</v>
          </cell>
          <cell r="AU1630">
            <v>26</v>
          </cell>
          <cell r="AV1630" t="e">
            <v>#REF!</v>
          </cell>
          <cell r="AW1630">
            <v>0</v>
          </cell>
          <cell r="BZ1630">
            <v>26</v>
          </cell>
          <cell r="CA1630">
            <v>0</v>
          </cell>
          <cell r="CE1630">
            <v>0</v>
          </cell>
          <cell r="CF1630">
            <v>26</v>
          </cell>
          <cell r="CG1630" t="b">
            <v>1</v>
          </cell>
          <cell r="CH1630">
            <v>26</v>
          </cell>
          <cell r="CI1630">
            <v>0</v>
          </cell>
          <cell r="CJ1630">
            <v>0</v>
          </cell>
          <cell r="CK1630" t="str">
            <v>CN HÀ NỘI</v>
          </cell>
          <cell r="CM1630">
            <v>26</v>
          </cell>
          <cell r="CN1630">
            <v>0</v>
          </cell>
          <cell r="CO1630">
            <v>0</v>
          </cell>
          <cell r="CP1630">
            <v>0</v>
          </cell>
        </row>
        <row r="1631">
          <cell r="F1631" t="str">
            <v>OT</v>
          </cell>
          <cell r="AT1631">
            <v>0</v>
          </cell>
          <cell r="AV1631" t="e">
            <v>#REF!</v>
          </cell>
          <cell r="AW1631">
            <v>0</v>
          </cell>
          <cell r="CK1631" t="e">
            <v>#N/A</v>
          </cell>
        </row>
        <row r="1632">
          <cell r="B1632" t="str">
            <v>EWW3000470</v>
          </cell>
          <cell r="C1632" t="str">
            <v xml:space="preserve">ĐẶNG THỊ HỒNG ÉN </v>
          </cell>
          <cell r="D1632" t="str">
            <v>Fulltime</v>
          </cell>
          <cell r="E1632" t="str">
            <v xml:space="preserve">TRƯỞNG CA TẬP SỰ </v>
          </cell>
          <cell r="F1632" t="str">
            <v>Giờ LV</v>
          </cell>
          <cell r="G1632">
            <v>8</v>
          </cell>
          <cell r="H1632">
            <v>8</v>
          </cell>
          <cell r="I1632">
            <v>8</v>
          </cell>
          <cell r="J1632" t="str">
            <v>OFF</v>
          </cell>
          <cell r="K1632" t="str">
            <v>OFF</v>
          </cell>
          <cell r="L1632">
            <v>8</v>
          </cell>
          <cell r="M1632" t="str">
            <v>OFF</v>
          </cell>
          <cell r="N1632">
            <v>8</v>
          </cell>
          <cell r="O1632">
            <v>8</v>
          </cell>
          <cell r="P1632">
            <v>8</v>
          </cell>
          <cell r="Q1632">
            <v>8</v>
          </cell>
          <cell r="R1632">
            <v>8</v>
          </cell>
          <cell r="S1632">
            <v>8</v>
          </cell>
          <cell r="T1632">
            <v>8</v>
          </cell>
          <cell r="U1632">
            <v>8</v>
          </cell>
          <cell r="V1632">
            <v>8</v>
          </cell>
          <cell r="W1632">
            <v>8</v>
          </cell>
          <cell r="X1632">
            <v>8</v>
          </cell>
          <cell r="Y1632">
            <v>8</v>
          </cell>
          <cell r="Z1632">
            <v>8</v>
          </cell>
          <cell r="AA1632">
            <v>8</v>
          </cell>
          <cell r="AB1632">
            <v>8</v>
          </cell>
          <cell r="AC1632">
            <v>8</v>
          </cell>
          <cell r="AD1632">
            <v>8</v>
          </cell>
          <cell r="AE1632">
            <v>8</v>
          </cell>
          <cell r="AF1632">
            <v>8</v>
          </cell>
          <cell r="AG1632">
            <v>8</v>
          </cell>
          <cell r="AH1632">
            <v>8</v>
          </cell>
          <cell r="AI1632" t="str">
            <v>Oth</v>
          </cell>
          <cell r="AJ1632" t="str">
            <v>OFF</v>
          </cell>
          <cell r="AK1632">
            <v>25</v>
          </cell>
          <cell r="AL1632">
            <v>0</v>
          </cell>
          <cell r="AM1632">
            <v>4</v>
          </cell>
          <cell r="AN1632">
            <v>0</v>
          </cell>
          <cell r="AO1632">
            <v>0</v>
          </cell>
          <cell r="AP1632">
            <v>0</v>
          </cell>
          <cell r="AQ1632">
            <v>0</v>
          </cell>
          <cell r="AR1632">
            <v>0</v>
          </cell>
          <cell r="AS1632">
            <v>0</v>
          </cell>
          <cell r="AT1632">
            <v>1</v>
          </cell>
          <cell r="AU1632">
            <v>26</v>
          </cell>
          <cell r="AV1632" t="e">
            <v>#REF!</v>
          </cell>
          <cell r="AW1632">
            <v>0</v>
          </cell>
          <cell r="BZ1632">
            <v>26</v>
          </cell>
          <cell r="CA1632">
            <v>0</v>
          </cell>
          <cell r="CE1632">
            <v>0</v>
          </cell>
          <cell r="CF1632">
            <v>26</v>
          </cell>
          <cell r="CG1632" t="b">
            <v>1</v>
          </cell>
          <cell r="CH1632">
            <v>25</v>
          </cell>
          <cell r="CI1632">
            <v>0</v>
          </cell>
          <cell r="CJ1632">
            <v>0</v>
          </cell>
          <cell r="CK1632" t="str">
            <v>CN HÀ NỘI</v>
          </cell>
          <cell r="CM1632">
            <v>26</v>
          </cell>
          <cell r="CN1632">
            <v>0</v>
          </cell>
          <cell r="CO1632">
            <v>0</v>
          </cell>
          <cell r="CP1632">
            <v>0</v>
          </cell>
        </row>
        <row r="1633">
          <cell r="F1633" t="str">
            <v>OT</v>
          </cell>
          <cell r="AT1633">
            <v>0</v>
          </cell>
          <cell r="AV1633" t="e">
            <v>#REF!</v>
          </cell>
          <cell r="AW1633">
            <v>0</v>
          </cell>
          <cell r="CK1633" t="e">
            <v>#N/A</v>
          </cell>
        </row>
        <row r="1634">
          <cell r="B1634" t="str">
            <v>EWW3000587</v>
          </cell>
          <cell r="C1634" t="str">
            <v>NGUYỄN THỊ LÝ</v>
          </cell>
          <cell r="D1634" t="str">
            <v>Partime</v>
          </cell>
          <cell r="E1634" t="str">
            <v xml:space="preserve">NHÂN VIÊN THU NGÂN </v>
          </cell>
          <cell r="F1634" t="str">
            <v>Giờ LV</v>
          </cell>
          <cell r="G1634">
            <v>8</v>
          </cell>
          <cell r="H1634">
            <v>8</v>
          </cell>
          <cell r="I1634">
            <v>8</v>
          </cell>
          <cell r="J1634">
            <v>8</v>
          </cell>
          <cell r="K1634">
            <v>8</v>
          </cell>
          <cell r="L1634">
            <v>8</v>
          </cell>
          <cell r="M1634">
            <v>8</v>
          </cell>
          <cell r="N1634">
            <v>8</v>
          </cell>
          <cell r="O1634">
            <v>8</v>
          </cell>
          <cell r="P1634">
            <v>8</v>
          </cell>
          <cell r="Q1634">
            <v>8</v>
          </cell>
          <cell r="R1634">
            <v>8</v>
          </cell>
          <cell r="S1634">
            <v>8</v>
          </cell>
          <cell r="T1634">
            <v>8</v>
          </cell>
          <cell r="U1634">
            <v>8</v>
          </cell>
          <cell r="V1634">
            <v>8</v>
          </cell>
          <cell r="W1634">
            <v>8</v>
          </cell>
          <cell r="X1634">
            <v>8</v>
          </cell>
          <cell r="Y1634">
            <v>8</v>
          </cell>
          <cell r="Z1634">
            <v>8</v>
          </cell>
          <cell r="AA1634">
            <v>8</v>
          </cell>
          <cell r="AB1634">
            <v>8</v>
          </cell>
          <cell r="AC1634">
            <v>8</v>
          </cell>
          <cell r="AD1634">
            <v>8</v>
          </cell>
          <cell r="AE1634">
            <v>8</v>
          </cell>
          <cell r="AF1634" t="str">
            <v>OFF</v>
          </cell>
          <cell r="AG1634">
            <v>8</v>
          </cell>
          <cell r="AH1634">
            <v>8</v>
          </cell>
          <cell r="AI1634">
            <v>8</v>
          </cell>
          <cell r="AJ1634">
            <v>8</v>
          </cell>
          <cell r="AK1634">
            <v>29</v>
          </cell>
          <cell r="AL1634">
            <v>0</v>
          </cell>
          <cell r="AM1634">
            <v>1</v>
          </cell>
          <cell r="AN1634">
            <v>0</v>
          </cell>
          <cell r="AO1634">
            <v>0</v>
          </cell>
          <cell r="AP1634">
            <v>0</v>
          </cell>
          <cell r="AQ1634">
            <v>0</v>
          </cell>
          <cell r="AR1634">
            <v>0</v>
          </cell>
          <cell r="AS1634">
            <v>0</v>
          </cell>
          <cell r="AT1634">
            <v>0</v>
          </cell>
          <cell r="AU1634">
            <v>29</v>
          </cell>
          <cell r="AV1634" t="e">
            <v>#REF!</v>
          </cell>
          <cell r="AW1634">
            <v>0</v>
          </cell>
          <cell r="BZ1634">
            <v>0</v>
          </cell>
          <cell r="CA1634">
            <v>0</v>
          </cell>
          <cell r="CE1634">
            <v>0</v>
          </cell>
          <cell r="CF1634">
            <v>29</v>
          </cell>
          <cell r="CG1634" t="b">
            <v>1</v>
          </cell>
          <cell r="CH1634">
            <v>0</v>
          </cell>
          <cell r="CI1634">
            <v>232</v>
          </cell>
          <cell r="CJ1634">
            <v>0</v>
          </cell>
          <cell r="CK1634" t="str">
            <v>CN HÀ NỘI</v>
          </cell>
          <cell r="CM1634">
            <v>0</v>
          </cell>
          <cell r="CN1634">
            <v>0</v>
          </cell>
          <cell r="CO1634">
            <v>232</v>
          </cell>
          <cell r="CP1634">
            <v>0</v>
          </cell>
        </row>
        <row r="1635">
          <cell r="F1635" t="str">
            <v>OT</v>
          </cell>
          <cell r="AT1635">
            <v>0</v>
          </cell>
          <cell r="AV1635" t="e">
            <v>#REF!</v>
          </cell>
          <cell r="AW1635">
            <v>0</v>
          </cell>
          <cell r="CK1635" t="e">
            <v>#N/A</v>
          </cell>
        </row>
        <row r="1636">
          <cell r="B1636" t="str">
            <v>EWW3000527</v>
          </cell>
          <cell r="C1636" t="str">
            <v xml:space="preserve">VŨ HIỀN LƯƠNG </v>
          </cell>
          <cell r="D1636" t="str">
            <v>Partime</v>
          </cell>
          <cell r="E1636" t="str">
            <v>NHÂN VIÊN PHỤC VỤ</v>
          </cell>
          <cell r="F1636" t="str">
            <v>Giờ LV</v>
          </cell>
          <cell r="G1636">
            <v>4</v>
          </cell>
          <cell r="H1636">
            <v>6</v>
          </cell>
          <cell r="I1636">
            <v>6</v>
          </cell>
          <cell r="J1636">
            <v>8</v>
          </cell>
          <cell r="K1636">
            <v>8</v>
          </cell>
          <cell r="L1636">
            <v>6</v>
          </cell>
          <cell r="M1636">
            <v>8</v>
          </cell>
          <cell r="N1636">
            <v>6</v>
          </cell>
          <cell r="O1636">
            <v>6</v>
          </cell>
          <cell r="P1636">
            <v>6</v>
          </cell>
          <cell r="Q1636">
            <v>6</v>
          </cell>
          <cell r="R1636">
            <v>8</v>
          </cell>
          <cell r="S1636">
            <v>4</v>
          </cell>
          <cell r="T1636">
            <v>8</v>
          </cell>
          <cell r="U1636">
            <v>6</v>
          </cell>
          <cell r="V1636">
            <v>10</v>
          </cell>
          <cell r="W1636">
            <v>6</v>
          </cell>
          <cell r="X1636" t="str">
            <v>OFF</v>
          </cell>
          <cell r="Y1636">
            <v>4</v>
          </cell>
          <cell r="Z1636">
            <v>4</v>
          </cell>
          <cell r="AA1636">
            <v>8</v>
          </cell>
          <cell r="AB1636">
            <v>4</v>
          </cell>
          <cell r="AC1636">
            <v>6</v>
          </cell>
          <cell r="AD1636">
            <v>6</v>
          </cell>
          <cell r="AE1636">
            <v>6</v>
          </cell>
          <cell r="AF1636">
            <v>8</v>
          </cell>
          <cell r="AG1636">
            <v>4</v>
          </cell>
          <cell r="AH1636">
            <v>8</v>
          </cell>
          <cell r="AI1636">
            <v>8</v>
          </cell>
          <cell r="AJ1636">
            <v>8</v>
          </cell>
          <cell r="AK1636">
            <v>23.25</v>
          </cell>
          <cell r="AL1636">
            <v>0</v>
          </cell>
          <cell r="AM1636">
            <v>1</v>
          </cell>
          <cell r="AN1636">
            <v>0</v>
          </cell>
          <cell r="AO1636">
            <v>0</v>
          </cell>
          <cell r="AP1636">
            <v>0</v>
          </cell>
          <cell r="AQ1636">
            <v>0</v>
          </cell>
          <cell r="AR1636">
            <v>0</v>
          </cell>
          <cell r="AS1636">
            <v>0</v>
          </cell>
          <cell r="AT1636">
            <v>0</v>
          </cell>
          <cell r="AU1636">
            <v>23.25</v>
          </cell>
          <cell r="AV1636" t="e">
            <v>#REF!</v>
          </cell>
          <cell r="AW1636">
            <v>0</v>
          </cell>
          <cell r="BZ1636">
            <v>0</v>
          </cell>
          <cell r="CA1636">
            <v>0</v>
          </cell>
          <cell r="CE1636">
            <v>0</v>
          </cell>
          <cell r="CF1636">
            <v>23.25</v>
          </cell>
          <cell r="CG1636" t="b">
            <v>1</v>
          </cell>
          <cell r="CH1636">
            <v>0</v>
          </cell>
          <cell r="CI1636">
            <v>186</v>
          </cell>
          <cell r="CJ1636">
            <v>0</v>
          </cell>
          <cell r="CK1636" t="str">
            <v>CN HÀ NỘI</v>
          </cell>
          <cell r="CM1636">
            <v>0</v>
          </cell>
          <cell r="CN1636">
            <v>0</v>
          </cell>
          <cell r="CO1636">
            <v>186</v>
          </cell>
          <cell r="CP1636">
            <v>0</v>
          </cell>
        </row>
        <row r="1637">
          <cell r="F1637" t="str">
            <v>OT</v>
          </cell>
          <cell r="AT1637">
            <v>0</v>
          </cell>
          <cell r="AV1637" t="e">
            <v>#REF!</v>
          </cell>
          <cell r="AW1637">
            <v>0</v>
          </cell>
          <cell r="CK1637" t="e">
            <v>#N/A</v>
          </cell>
        </row>
        <row r="1638">
          <cell r="B1638" t="str">
            <v>EWW3000373</v>
          </cell>
          <cell r="C1638" t="str">
            <v>LÊ VĂN TƯ</v>
          </cell>
          <cell r="D1638" t="str">
            <v>Fulltime</v>
          </cell>
          <cell r="E1638" t="str">
            <v>NHÂN VIÊN PHA CHẾ</v>
          </cell>
          <cell r="F1638" t="str">
            <v>Giờ LV</v>
          </cell>
          <cell r="G1638">
            <v>8</v>
          </cell>
          <cell r="H1638">
            <v>8</v>
          </cell>
          <cell r="I1638">
            <v>8</v>
          </cell>
          <cell r="J1638">
            <v>8</v>
          </cell>
          <cell r="K1638" t="str">
            <v>OFF</v>
          </cell>
          <cell r="L1638">
            <v>8</v>
          </cell>
          <cell r="M1638">
            <v>8</v>
          </cell>
          <cell r="N1638">
            <v>8</v>
          </cell>
          <cell r="O1638">
            <v>8</v>
          </cell>
          <cell r="P1638">
            <v>8</v>
          </cell>
          <cell r="Q1638">
            <v>8</v>
          </cell>
          <cell r="R1638">
            <v>8</v>
          </cell>
          <cell r="S1638">
            <v>8</v>
          </cell>
          <cell r="T1638">
            <v>8</v>
          </cell>
          <cell r="U1638">
            <v>8</v>
          </cell>
          <cell r="V1638" t="str">
            <v>OFF</v>
          </cell>
          <cell r="W1638">
            <v>8</v>
          </cell>
          <cell r="X1638">
            <v>8</v>
          </cell>
          <cell r="Y1638">
            <v>8</v>
          </cell>
          <cell r="Z1638" t="str">
            <v>PA</v>
          </cell>
          <cell r="AA1638" t="str">
            <v>PA</v>
          </cell>
          <cell r="AB1638" t="str">
            <v>PA</v>
          </cell>
          <cell r="AC1638" t="str">
            <v>OFF</v>
          </cell>
          <cell r="AD1638">
            <v>8</v>
          </cell>
          <cell r="AE1638">
            <v>8</v>
          </cell>
          <cell r="AF1638" t="str">
            <v>off</v>
          </cell>
          <cell r="AG1638" t="str">
            <v>PO</v>
          </cell>
          <cell r="AH1638" t="str">
            <v>PO</v>
          </cell>
          <cell r="AI1638" t="str">
            <v>PO</v>
          </cell>
          <cell r="AJ1638" t="str">
            <v>PO</v>
          </cell>
          <cell r="AK1638">
            <v>19</v>
          </cell>
          <cell r="AL1638">
            <v>0</v>
          </cell>
          <cell r="AM1638">
            <v>4</v>
          </cell>
          <cell r="AN1638">
            <v>0</v>
          </cell>
          <cell r="AO1638">
            <v>3</v>
          </cell>
          <cell r="AP1638">
            <v>0</v>
          </cell>
          <cell r="AQ1638">
            <v>0</v>
          </cell>
          <cell r="AR1638">
            <v>0</v>
          </cell>
          <cell r="AS1638">
            <v>4</v>
          </cell>
          <cell r="AT1638">
            <v>0</v>
          </cell>
          <cell r="AU1638">
            <v>22</v>
          </cell>
          <cell r="AV1638" t="e">
            <v>#REF!</v>
          </cell>
          <cell r="AW1638">
            <v>0</v>
          </cell>
          <cell r="BZ1638">
            <v>19</v>
          </cell>
          <cell r="CA1638">
            <v>3</v>
          </cell>
          <cell r="CE1638">
            <v>0</v>
          </cell>
          <cell r="CF1638">
            <v>22</v>
          </cell>
          <cell r="CG1638" t="b">
            <v>1</v>
          </cell>
          <cell r="CH1638">
            <v>19</v>
          </cell>
          <cell r="CI1638">
            <v>0</v>
          </cell>
          <cell r="CJ1638">
            <v>0</v>
          </cell>
          <cell r="CK1638" t="str">
            <v>CN HÀ NỘI</v>
          </cell>
          <cell r="CM1638">
            <v>19</v>
          </cell>
          <cell r="CN1638">
            <v>3</v>
          </cell>
          <cell r="CO1638">
            <v>0</v>
          </cell>
          <cell r="CP1638">
            <v>0</v>
          </cell>
        </row>
        <row r="1639">
          <cell r="F1639" t="str">
            <v>OT</v>
          </cell>
          <cell r="AT1639">
            <v>0</v>
          </cell>
          <cell r="AV1639" t="e">
            <v>#REF!</v>
          </cell>
          <cell r="AW1639">
            <v>0</v>
          </cell>
          <cell r="CK1639" t="e">
            <v>#N/A</v>
          </cell>
        </row>
        <row r="1640">
          <cell r="B1640" t="str">
            <v>EWW3000573</v>
          </cell>
          <cell r="C1640" t="str">
            <v>NGUYỄN VĂN ĐỨC</v>
          </cell>
          <cell r="D1640" t="str">
            <v>Partime</v>
          </cell>
          <cell r="E1640" t="str">
            <v>NHÂN VIÊN PHA CHẾ</v>
          </cell>
          <cell r="F1640" t="str">
            <v>Giờ LV</v>
          </cell>
          <cell r="G1640">
            <v>8</v>
          </cell>
          <cell r="H1640">
            <v>8</v>
          </cell>
          <cell r="I1640">
            <v>8</v>
          </cell>
          <cell r="J1640" t="str">
            <v>OFF</v>
          </cell>
          <cell r="K1640">
            <v>8</v>
          </cell>
          <cell r="L1640">
            <v>8</v>
          </cell>
          <cell r="M1640">
            <v>8</v>
          </cell>
          <cell r="N1640">
            <v>8</v>
          </cell>
          <cell r="O1640">
            <v>8</v>
          </cell>
          <cell r="P1640">
            <v>8</v>
          </cell>
          <cell r="Q1640">
            <v>8</v>
          </cell>
          <cell r="R1640" t="str">
            <v>OFF</v>
          </cell>
          <cell r="S1640">
            <v>8</v>
          </cell>
          <cell r="T1640">
            <v>8</v>
          </cell>
          <cell r="U1640">
            <v>8</v>
          </cell>
          <cell r="V1640">
            <v>8</v>
          </cell>
          <cell r="W1640">
            <v>8</v>
          </cell>
          <cell r="X1640">
            <v>8</v>
          </cell>
          <cell r="Y1640">
            <v>8</v>
          </cell>
          <cell r="Z1640">
            <v>8</v>
          </cell>
          <cell r="AA1640">
            <v>8</v>
          </cell>
          <cell r="AB1640">
            <v>8</v>
          </cell>
          <cell r="AC1640">
            <v>8</v>
          </cell>
          <cell r="AD1640">
            <v>8</v>
          </cell>
          <cell r="AE1640">
            <v>8</v>
          </cell>
          <cell r="AF1640">
            <v>8</v>
          </cell>
          <cell r="AG1640">
            <v>8</v>
          </cell>
          <cell r="AH1640">
            <v>8</v>
          </cell>
          <cell r="AI1640">
            <v>8</v>
          </cell>
          <cell r="AJ1640">
            <v>8</v>
          </cell>
          <cell r="AK1640">
            <v>28</v>
          </cell>
          <cell r="AL1640">
            <v>0</v>
          </cell>
          <cell r="AM1640">
            <v>2</v>
          </cell>
          <cell r="AN1640">
            <v>0</v>
          </cell>
          <cell r="AO1640">
            <v>0</v>
          </cell>
          <cell r="AP1640">
            <v>0</v>
          </cell>
          <cell r="AQ1640">
            <v>0</v>
          </cell>
          <cell r="AR1640">
            <v>0</v>
          </cell>
          <cell r="AS1640">
            <v>0</v>
          </cell>
          <cell r="AT1640">
            <v>0</v>
          </cell>
          <cell r="AU1640">
            <v>28</v>
          </cell>
          <cell r="AV1640" t="e">
            <v>#REF!</v>
          </cell>
          <cell r="AW1640">
            <v>0</v>
          </cell>
          <cell r="BZ1640">
            <v>0</v>
          </cell>
          <cell r="CA1640">
            <v>0</v>
          </cell>
          <cell r="CE1640">
            <v>0</v>
          </cell>
          <cell r="CF1640">
            <v>28</v>
          </cell>
          <cell r="CG1640" t="b">
            <v>1</v>
          </cell>
          <cell r="CH1640">
            <v>0</v>
          </cell>
          <cell r="CI1640">
            <v>224</v>
          </cell>
          <cell r="CJ1640">
            <v>0</v>
          </cell>
          <cell r="CK1640" t="str">
            <v>CN HÀ NỘI</v>
          </cell>
          <cell r="CM1640">
            <v>0</v>
          </cell>
          <cell r="CN1640">
            <v>0</v>
          </cell>
          <cell r="CO1640">
            <v>224</v>
          </cell>
          <cell r="CP1640">
            <v>0</v>
          </cell>
        </row>
        <row r="1641">
          <cell r="F1641" t="str">
            <v>OT</v>
          </cell>
          <cell r="AT1641">
            <v>0</v>
          </cell>
          <cell r="AV1641" t="e">
            <v>#REF!</v>
          </cell>
          <cell r="AW1641">
            <v>0</v>
          </cell>
          <cell r="CK1641" t="e">
            <v>#N/A</v>
          </cell>
        </row>
        <row r="1642">
          <cell r="B1642" t="str">
            <v>EWW3000599</v>
          </cell>
          <cell r="C1642" t="str">
            <v>NGUYỄN THÀNH ĐẠT</v>
          </cell>
          <cell r="D1642" t="str">
            <v>Partime</v>
          </cell>
          <cell r="E1642" t="str">
            <v>NHÂN VIÊN PHA CHẾ</v>
          </cell>
          <cell r="F1642" t="str">
            <v>Giờ LV</v>
          </cell>
          <cell r="Q1642">
            <v>8</v>
          </cell>
          <cell r="R1642">
            <v>8</v>
          </cell>
          <cell r="S1642">
            <v>8</v>
          </cell>
          <cell r="T1642">
            <v>8</v>
          </cell>
          <cell r="U1642">
            <v>8</v>
          </cell>
          <cell r="V1642">
            <v>8</v>
          </cell>
          <cell r="W1642">
            <v>8</v>
          </cell>
          <cell r="X1642">
            <v>8</v>
          </cell>
          <cell r="Y1642">
            <v>8</v>
          </cell>
          <cell r="Z1642">
            <v>8</v>
          </cell>
          <cell r="AA1642">
            <v>8</v>
          </cell>
          <cell r="AB1642">
            <v>8</v>
          </cell>
          <cell r="AC1642">
            <v>8</v>
          </cell>
          <cell r="AD1642" t="str">
            <v>PO</v>
          </cell>
          <cell r="AE1642" t="str">
            <v>PO</v>
          </cell>
          <cell r="AF1642" t="str">
            <v>PO</v>
          </cell>
          <cell r="AG1642" t="str">
            <v>PO</v>
          </cell>
          <cell r="AH1642" t="str">
            <v>PO</v>
          </cell>
          <cell r="AI1642" t="str">
            <v>PO</v>
          </cell>
          <cell r="AJ1642" t="str">
            <v>PO</v>
          </cell>
          <cell r="AK1642">
            <v>13</v>
          </cell>
          <cell r="AL1642">
            <v>0</v>
          </cell>
          <cell r="AM1642">
            <v>0</v>
          </cell>
          <cell r="AN1642">
            <v>0</v>
          </cell>
          <cell r="AO1642">
            <v>0</v>
          </cell>
          <cell r="AP1642">
            <v>0</v>
          </cell>
          <cell r="AQ1642">
            <v>0</v>
          </cell>
          <cell r="AR1642">
            <v>0</v>
          </cell>
          <cell r="AS1642">
            <v>7</v>
          </cell>
          <cell r="AT1642">
            <v>0</v>
          </cell>
          <cell r="AU1642">
            <v>13</v>
          </cell>
          <cell r="AV1642" t="e">
            <v>#REF!</v>
          </cell>
          <cell r="AW1642">
            <v>0</v>
          </cell>
          <cell r="BZ1642">
            <v>0</v>
          </cell>
          <cell r="CA1642">
            <v>0</v>
          </cell>
          <cell r="CE1642">
            <v>0</v>
          </cell>
          <cell r="CF1642">
            <v>13</v>
          </cell>
          <cell r="CG1642" t="b">
            <v>1</v>
          </cell>
          <cell r="CH1642">
            <v>0</v>
          </cell>
          <cell r="CI1642">
            <v>104</v>
          </cell>
          <cell r="CJ1642">
            <v>0</v>
          </cell>
          <cell r="CK1642" t="str">
            <v>CN HÀ NỘI</v>
          </cell>
          <cell r="CM1642">
            <v>0</v>
          </cell>
          <cell r="CN1642">
            <v>0</v>
          </cell>
          <cell r="CO1642">
            <v>104</v>
          </cell>
          <cell r="CP1642">
            <v>0</v>
          </cell>
        </row>
        <row r="1643">
          <cell r="F1643" t="str">
            <v>OT</v>
          </cell>
          <cell r="AT1643">
            <v>0</v>
          </cell>
          <cell r="AV1643" t="e">
            <v>#REF!</v>
          </cell>
          <cell r="AW1643">
            <v>0</v>
          </cell>
          <cell r="CK1643" t="e">
            <v>#N/A</v>
          </cell>
        </row>
        <row r="1644">
          <cell r="B1644" t="str">
            <v>EWW3000269</v>
          </cell>
          <cell r="C1644" t="str">
            <v>NGUYỄN TIẾN HÙNG</v>
          </cell>
          <cell r="D1644" t="str">
            <v>Fulltime</v>
          </cell>
          <cell r="E1644" t="str">
            <v>NHÂN VIÊN PHỤC VỤ</v>
          </cell>
          <cell r="F1644" t="str">
            <v>Giờ LV</v>
          </cell>
          <cell r="G1644">
            <v>8</v>
          </cell>
          <cell r="H1644">
            <v>8</v>
          </cell>
          <cell r="I1644">
            <v>8</v>
          </cell>
          <cell r="J1644">
            <v>8</v>
          </cell>
          <cell r="K1644">
            <v>8</v>
          </cell>
          <cell r="L1644" t="str">
            <v>OFF</v>
          </cell>
          <cell r="M1644" t="str">
            <v>OFF</v>
          </cell>
          <cell r="N1644">
            <v>8</v>
          </cell>
          <cell r="O1644">
            <v>8</v>
          </cell>
          <cell r="P1644">
            <v>8</v>
          </cell>
          <cell r="Q1644" t="str">
            <v>OFF</v>
          </cell>
          <cell r="R1644">
            <v>8</v>
          </cell>
          <cell r="S1644">
            <v>8</v>
          </cell>
          <cell r="T1644">
            <v>8</v>
          </cell>
          <cell r="U1644">
            <v>8</v>
          </cell>
          <cell r="V1644">
            <v>8</v>
          </cell>
          <cell r="W1644" t="str">
            <v>PO</v>
          </cell>
          <cell r="X1644" t="str">
            <v>PO</v>
          </cell>
          <cell r="Y1644" t="str">
            <v>PO</v>
          </cell>
          <cell r="Z1644" t="str">
            <v>PO</v>
          </cell>
          <cell r="AA1644" t="str">
            <v>PO</v>
          </cell>
          <cell r="AB1644" t="str">
            <v>PO</v>
          </cell>
          <cell r="AC1644" t="str">
            <v>PO</v>
          </cell>
          <cell r="AD1644" t="str">
            <v>PO</v>
          </cell>
          <cell r="AE1644" t="str">
            <v>PO</v>
          </cell>
          <cell r="AF1644" t="str">
            <v>PO</v>
          </cell>
          <cell r="AG1644" t="str">
            <v>PO</v>
          </cell>
          <cell r="AH1644" t="str">
            <v>PO</v>
          </cell>
          <cell r="AI1644" t="str">
            <v>PO</v>
          </cell>
          <cell r="AJ1644" t="str">
            <v>PO</v>
          </cell>
          <cell r="AK1644">
            <v>13</v>
          </cell>
          <cell r="AL1644">
            <v>0</v>
          </cell>
          <cell r="AM1644">
            <v>3</v>
          </cell>
          <cell r="AN1644">
            <v>0</v>
          </cell>
          <cell r="AO1644">
            <v>0</v>
          </cell>
          <cell r="AP1644">
            <v>0</v>
          </cell>
          <cell r="AQ1644">
            <v>0</v>
          </cell>
          <cell r="AR1644">
            <v>0</v>
          </cell>
          <cell r="AS1644">
            <v>14</v>
          </cell>
          <cell r="AT1644">
            <v>0</v>
          </cell>
          <cell r="AU1644">
            <v>13</v>
          </cell>
          <cell r="AV1644" t="e">
            <v>#REF!</v>
          </cell>
          <cell r="AW1644">
            <v>0</v>
          </cell>
          <cell r="BZ1644">
            <v>13</v>
          </cell>
          <cell r="CA1644">
            <v>0</v>
          </cell>
          <cell r="CE1644">
            <v>0</v>
          </cell>
          <cell r="CF1644">
            <v>13</v>
          </cell>
          <cell r="CG1644" t="b">
            <v>1</v>
          </cell>
          <cell r="CH1644">
            <v>13</v>
          </cell>
          <cell r="CI1644">
            <v>0</v>
          </cell>
          <cell r="CJ1644">
            <v>0</v>
          </cell>
          <cell r="CK1644" t="str">
            <v>CN HÀ NỘI</v>
          </cell>
          <cell r="CM1644">
            <v>13</v>
          </cell>
          <cell r="CN1644">
            <v>0</v>
          </cell>
          <cell r="CO1644">
            <v>0</v>
          </cell>
          <cell r="CP1644">
            <v>0</v>
          </cell>
        </row>
        <row r="1645">
          <cell r="F1645" t="str">
            <v>OT</v>
          </cell>
          <cell r="AT1645">
            <v>0</v>
          </cell>
          <cell r="AV1645" t="e">
            <v>#REF!</v>
          </cell>
          <cell r="AW1645">
            <v>0</v>
          </cell>
          <cell r="CK1645" t="e">
            <v>#N/A</v>
          </cell>
        </row>
        <row r="1646">
          <cell r="B1646" t="str">
            <v>EWW3000556</v>
          </cell>
          <cell r="C1646" t="str">
            <v>ĐINH CÔNG HIẾU</v>
          </cell>
          <cell r="D1646" t="str">
            <v>Partime</v>
          </cell>
          <cell r="E1646" t="str">
            <v>NHÂN VIÊN PHỤC VỤ</v>
          </cell>
          <cell r="F1646" t="str">
            <v>Giờ LV</v>
          </cell>
          <cell r="G1646">
            <v>8</v>
          </cell>
          <cell r="H1646">
            <v>6</v>
          </cell>
          <cell r="I1646">
            <v>4</v>
          </cell>
          <cell r="J1646">
            <v>8</v>
          </cell>
          <cell r="K1646">
            <v>8</v>
          </cell>
          <cell r="L1646">
            <v>8</v>
          </cell>
          <cell r="M1646">
            <v>4</v>
          </cell>
          <cell r="N1646">
            <v>8</v>
          </cell>
          <cell r="O1646">
            <v>8</v>
          </cell>
          <cell r="P1646">
            <v>4</v>
          </cell>
          <cell r="Q1646">
            <v>8</v>
          </cell>
          <cell r="R1646">
            <v>8</v>
          </cell>
          <cell r="S1646">
            <v>8</v>
          </cell>
          <cell r="T1646">
            <v>4</v>
          </cell>
          <cell r="U1646">
            <v>8</v>
          </cell>
          <cell r="V1646">
            <v>8</v>
          </cell>
          <cell r="W1646">
            <v>4</v>
          </cell>
          <cell r="X1646">
            <v>8</v>
          </cell>
          <cell r="Y1646">
            <v>8</v>
          </cell>
          <cell r="Z1646">
            <v>6</v>
          </cell>
          <cell r="AA1646">
            <v>8</v>
          </cell>
          <cell r="AB1646">
            <v>8</v>
          </cell>
          <cell r="AC1646">
            <v>8</v>
          </cell>
          <cell r="AD1646">
            <v>8</v>
          </cell>
          <cell r="AE1646">
            <v>8</v>
          </cell>
          <cell r="AF1646">
            <v>8</v>
          </cell>
          <cell r="AG1646">
            <v>8</v>
          </cell>
          <cell r="AH1646">
            <v>8</v>
          </cell>
          <cell r="AI1646">
            <v>8</v>
          </cell>
          <cell r="AJ1646">
            <v>8</v>
          </cell>
          <cell r="AK1646">
            <v>27</v>
          </cell>
          <cell r="AL1646">
            <v>0</v>
          </cell>
          <cell r="AM1646">
            <v>0</v>
          </cell>
          <cell r="AN1646">
            <v>0</v>
          </cell>
          <cell r="AO1646">
            <v>0</v>
          </cell>
          <cell r="AP1646">
            <v>0</v>
          </cell>
          <cell r="AQ1646">
            <v>0</v>
          </cell>
          <cell r="AR1646">
            <v>0</v>
          </cell>
          <cell r="AS1646">
            <v>0</v>
          </cell>
          <cell r="AT1646">
            <v>0</v>
          </cell>
          <cell r="AU1646">
            <v>27</v>
          </cell>
          <cell r="AV1646" t="e">
            <v>#REF!</v>
          </cell>
          <cell r="AW1646">
            <v>0</v>
          </cell>
          <cell r="BZ1646">
            <v>0</v>
          </cell>
          <cell r="CA1646">
            <v>0</v>
          </cell>
          <cell r="CE1646">
            <v>0</v>
          </cell>
          <cell r="CF1646">
            <v>27</v>
          </cell>
          <cell r="CG1646" t="b">
            <v>1</v>
          </cell>
          <cell r="CH1646">
            <v>0</v>
          </cell>
          <cell r="CI1646">
            <v>216</v>
          </cell>
          <cell r="CJ1646">
            <v>0</v>
          </cell>
          <cell r="CK1646" t="str">
            <v>CN HÀ NỘI</v>
          </cell>
          <cell r="CM1646">
            <v>0</v>
          </cell>
          <cell r="CN1646">
            <v>0</v>
          </cell>
          <cell r="CO1646">
            <v>216</v>
          </cell>
          <cell r="CP1646">
            <v>0</v>
          </cell>
        </row>
        <row r="1647">
          <cell r="F1647" t="str">
            <v>OT</v>
          </cell>
          <cell r="AT1647">
            <v>0</v>
          </cell>
          <cell r="AV1647" t="e">
            <v>#REF!</v>
          </cell>
          <cell r="AW1647">
            <v>0</v>
          </cell>
          <cell r="CK1647" t="e">
            <v>#N/A</v>
          </cell>
        </row>
        <row r="1648">
          <cell r="B1648" t="str">
            <v>EWW3000589</v>
          </cell>
          <cell r="C1648" t="str">
            <v>ĐỖ PHƯƠNG ANH</v>
          </cell>
          <cell r="D1648" t="str">
            <v>Partime</v>
          </cell>
          <cell r="E1648" t="str">
            <v>NHÂN VIÊN PHỤC VỤ</v>
          </cell>
          <cell r="F1648" t="str">
            <v>Giờ LV</v>
          </cell>
          <cell r="G1648">
            <v>5</v>
          </cell>
          <cell r="H1648">
            <v>5</v>
          </cell>
          <cell r="I1648">
            <v>5</v>
          </cell>
          <cell r="J1648">
            <v>8</v>
          </cell>
          <cell r="K1648">
            <v>6</v>
          </cell>
          <cell r="L1648">
            <v>5</v>
          </cell>
          <cell r="M1648">
            <v>5</v>
          </cell>
          <cell r="N1648">
            <v>5</v>
          </cell>
          <cell r="O1648" t="str">
            <v>OFF</v>
          </cell>
          <cell r="P1648">
            <v>5</v>
          </cell>
          <cell r="Q1648">
            <v>8</v>
          </cell>
          <cell r="R1648">
            <v>8</v>
          </cell>
          <cell r="S1648">
            <v>5</v>
          </cell>
          <cell r="T1648" t="str">
            <v>OFF</v>
          </cell>
          <cell r="U1648">
            <v>5</v>
          </cell>
          <cell r="V1648" t="str">
            <v>OFF</v>
          </cell>
          <cell r="W1648">
            <v>5</v>
          </cell>
          <cell r="X1648">
            <v>8</v>
          </cell>
          <cell r="Y1648">
            <v>8</v>
          </cell>
          <cell r="Z1648" t="str">
            <v>OFF</v>
          </cell>
          <cell r="AA1648">
            <v>5</v>
          </cell>
          <cell r="AB1648">
            <v>5</v>
          </cell>
          <cell r="AC1648">
            <v>5</v>
          </cell>
          <cell r="AD1648">
            <v>5</v>
          </cell>
          <cell r="AE1648">
            <v>8</v>
          </cell>
          <cell r="AF1648" t="str">
            <v>OFF</v>
          </cell>
          <cell r="AG1648">
            <v>8</v>
          </cell>
          <cell r="AH1648">
            <v>5</v>
          </cell>
          <cell r="AI1648">
            <v>5</v>
          </cell>
          <cell r="AJ1648">
            <v>5</v>
          </cell>
          <cell r="AK1648">
            <v>18.375</v>
          </cell>
          <cell r="AL1648">
            <v>0</v>
          </cell>
          <cell r="AM1648">
            <v>5</v>
          </cell>
          <cell r="AN1648">
            <v>0</v>
          </cell>
          <cell r="AO1648">
            <v>0</v>
          </cell>
          <cell r="AP1648">
            <v>0</v>
          </cell>
          <cell r="AQ1648">
            <v>0</v>
          </cell>
          <cell r="AR1648">
            <v>0</v>
          </cell>
          <cell r="AS1648">
            <v>0</v>
          </cell>
          <cell r="AT1648">
            <v>0</v>
          </cell>
          <cell r="AU1648">
            <v>18.375</v>
          </cell>
          <cell r="AV1648" t="e">
            <v>#REF!</v>
          </cell>
          <cell r="AW1648">
            <v>0</v>
          </cell>
          <cell r="BZ1648">
            <v>0</v>
          </cell>
          <cell r="CA1648">
            <v>0</v>
          </cell>
          <cell r="CE1648">
            <v>0</v>
          </cell>
          <cell r="CF1648">
            <v>18.375</v>
          </cell>
          <cell r="CG1648" t="b">
            <v>1</v>
          </cell>
          <cell r="CH1648">
            <v>0</v>
          </cell>
          <cell r="CI1648">
            <v>147</v>
          </cell>
          <cell r="CJ1648">
            <v>0</v>
          </cell>
          <cell r="CK1648" t="str">
            <v>CN HÀ NỘI</v>
          </cell>
          <cell r="CM1648">
            <v>0</v>
          </cell>
          <cell r="CN1648">
            <v>0</v>
          </cell>
          <cell r="CO1648">
            <v>147</v>
          </cell>
          <cell r="CP1648">
            <v>0</v>
          </cell>
        </row>
        <row r="1649">
          <cell r="F1649" t="str">
            <v>OT</v>
          </cell>
          <cell r="AT1649">
            <v>0</v>
          </cell>
          <cell r="AV1649" t="e">
            <v>#REF!</v>
          </cell>
          <cell r="AW1649">
            <v>0</v>
          </cell>
          <cell r="CK1649" t="e">
            <v>#N/A</v>
          </cell>
        </row>
        <row r="1650">
          <cell r="B1650" t="str">
            <v>EWW3000595</v>
          </cell>
          <cell r="C1650" t="str">
            <v>TRẦN MỸ LINH</v>
          </cell>
          <cell r="D1650" t="str">
            <v>Partime</v>
          </cell>
          <cell r="E1650" t="str">
            <v>NHÂN VIÊN PHỤC VỤ</v>
          </cell>
          <cell r="F1650" t="str">
            <v>Giờ LV</v>
          </cell>
          <cell r="L1650">
            <v>8</v>
          </cell>
          <cell r="M1650">
            <v>8</v>
          </cell>
          <cell r="N1650">
            <v>8</v>
          </cell>
          <cell r="O1650">
            <v>8</v>
          </cell>
          <cell r="P1650">
            <v>8</v>
          </cell>
          <cell r="Q1650">
            <v>8</v>
          </cell>
          <cell r="R1650">
            <v>8</v>
          </cell>
          <cell r="S1650">
            <v>8</v>
          </cell>
          <cell r="T1650">
            <v>8</v>
          </cell>
          <cell r="U1650">
            <v>8</v>
          </cell>
          <cell r="V1650">
            <v>8</v>
          </cell>
          <cell r="W1650">
            <v>8</v>
          </cell>
          <cell r="X1650">
            <v>8</v>
          </cell>
          <cell r="Y1650">
            <v>8</v>
          </cell>
          <cell r="Z1650">
            <v>8</v>
          </cell>
          <cell r="AA1650">
            <v>8</v>
          </cell>
          <cell r="AB1650">
            <v>8</v>
          </cell>
          <cell r="AC1650">
            <v>8</v>
          </cell>
          <cell r="AD1650">
            <v>8</v>
          </cell>
          <cell r="AE1650">
            <v>8</v>
          </cell>
          <cell r="AF1650">
            <v>8</v>
          </cell>
          <cell r="AG1650">
            <v>8</v>
          </cell>
          <cell r="AH1650">
            <v>8</v>
          </cell>
          <cell r="AI1650">
            <v>8</v>
          </cell>
          <cell r="AJ1650">
            <v>8</v>
          </cell>
          <cell r="AK1650">
            <v>25</v>
          </cell>
          <cell r="AL1650">
            <v>0</v>
          </cell>
          <cell r="AM1650">
            <v>0</v>
          </cell>
          <cell r="AN1650">
            <v>0</v>
          </cell>
          <cell r="AO1650">
            <v>0</v>
          </cell>
          <cell r="AP1650">
            <v>0</v>
          </cell>
          <cell r="AQ1650">
            <v>0</v>
          </cell>
          <cell r="AR1650">
            <v>0</v>
          </cell>
          <cell r="AS1650">
            <v>0</v>
          </cell>
          <cell r="AT1650">
            <v>0</v>
          </cell>
          <cell r="AU1650">
            <v>25</v>
          </cell>
          <cell r="AV1650" t="e">
            <v>#REF!</v>
          </cell>
          <cell r="AW1650">
            <v>0</v>
          </cell>
          <cell r="BZ1650">
            <v>0</v>
          </cell>
          <cell r="CA1650">
            <v>0</v>
          </cell>
          <cell r="CE1650">
            <v>0</v>
          </cell>
          <cell r="CF1650">
            <v>25</v>
          </cell>
          <cell r="CG1650" t="b">
            <v>1</v>
          </cell>
          <cell r="CH1650">
            <v>0</v>
          </cell>
          <cell r="CI1650">
            <v>200</v>
          </cell>
          <cell r="CJ1650">
            <v>0</v>
          </cell>
          <cell r="CK1650" t="str">
            <v>CN HÀ NỘI</v>
          </cell>
          <cell r="CM1650">
            <v>0</v>
          </cell>
          <cell r="CN1650">
            <v>0</v>
          </cell>
          <cell r="CO1650">
            <v>200</v>
          </cell>
          <cell r="CP1650">
            <v>0</v>
          </cell>
        </row>
        <row r="1651">
          <cell r="F1651" t="str">
            <v>OT</v>
          </cell>
          <cell r="AT1651">
            <v>0</v>
          </cell>
          <cell r="AV1651" t="e">
            <v>#REF!</v>
          </cell>
          <cell r="AW1651">
            <v>0</v>
          </cell>
          <cell r="CK1651" t="e">
            <v>#N/A</v>
          </cell>
        </row>
        <row r="1652">
          <cell r="B1652" t="str">
            <v>EWW2000044</v>
          </cell>
          <cell r="C1652" t="str">
            <v xml:space="preserve">ĐÀO THỊ LIÊN </v>
          </cell>
          <cell r="D1652" t="str">
            <v>Fulltime</v>
          </cell>
          <cell r="E1652" t="str">
            <v>NHÂN VIÊN BẾP</v>
          </cell>
          <cell r="F1652" t="str">
            <v>Giờ LV</v>
          </cell>
          <cell r="G1652">
            <v>8</v>
          </cell>
          <cell r="H1652">
            <v>8</v>
          </cell>
          <cell r="I1652">
            <v>8</v>
          </cell>
          <cell r="J1652">
            <v>8</v>
          </cell>
          <cell r="K1652">
            <v>8</v>
          </cell>
          <cell r="L1652">
            <v>8</v>
          </cell>
          <cell r="M1652" t="str">
            <v>OFF</v>
          </cell>
          <cell r="N1652">
            <v>8</v>
          </cell>
          <cell r="O1652">
            <v>8</v>
          </cell>
          <cell r="P1652">
            <v>8</v>
          </cell>
          <cell r="Q1652">
            <v>8</v>
          </cell>
          <cell r="R1652">
            <v>8</v>
          </cell>
          <cell r="S1652" t="str">
            <v>OFF</v>
          </cell>
          <cell r="T1652">
            <v>8</v>
          </cell>
          <cell r="U1652">
            <v>8</v>
          </cell>
          <cell r="V1652">
            <v>8</v>
          </cell>
          <cell r="W1652" t="str">
            <v>OFF</v>
          </cell>
          <cell r="X1652">
            <v>8</v>
          </cell>
          <cell r="Y1652">
            <v>8</v>
          </cell>
          <cell r="Z1652">
            <v>8</v>
          </cell>
          <cell r="AA1652">
            <v>8</v>
          </cell>
          <cell r="AB1652">
            <v>8</v>
          </cell>
          <cell r="AC1652">
            <v>8</v>
          </cell>
          <cell r="AD1652">
            <v>8</v>
          </cell>
          <cell r="AE1652">
            <v>8</v>
          </cell>
          <cell r="AF1652" t="str">
            <v>OFF</v>
          </cell>
          <cell r="AG1652">
            <v>8</v>
          </cell>
          <cell r="AH1652">
            <v>8</v>
          </cell>
          <cell r="AI1652">
            <v>8</v>
          </cell>
          <cell r="AJ1652">
            <v>8</v>
          </cell>
          <cell r="AK1652">
            <v>26</v>
          </cell>
          <cell r="AL1652">
            <v>0</v>
          </cell>
          <cell r="AM1652">
            <v>4</v>
          </cell>
          <cell r="AN1652">
            <v>0</v>
          </cell>
          <cell r="AO1652">
            <v>0</v>
          </cell>
          <cell r="AP1652">
            <v>0</v>
          </cell>
          <cell r="AQ1652">
            <v>0</v>
          </cell>
          <cell r="AR1652">
            <v>0</v>
          </cell>
          <cell r="AS1652">
            <v>0</v>
          </cell>
          <cell r="AT1652">
            <v>0</v>
          </cell>
          <cell r="AU1652">
            <v>26</v>
          </cell>
          <cell r="AV1652" t="e">
            <v>#REF!</v>
          </cell>
          <cell r="AW1652">
            <v>0</v>
          </cell>
          <cell r="BZ1652">
            <v>26</v>
          </cell>
          <cell r="CA1652">
            <v>0</v>
          </cell>
          <cell r="CE1652">
            <v>0</v>
          </cell>
          <cell r="CF1652">
            <v>26</v>
          </cell>
          <cell r="CG1652" t="b">
            <v>1</v>
          </cell>
          <cell r="CH1652">
            <v>26</v>
          </cell>
          <cell r="CI1652">
            <v>0</v>
          </cell>
          <cell r="CJ1652">
            <v>0</v>
          </cell>
          <cell r="CK1652" t="str">
            <v>CN HÀ NỘI</v>
          </cell>
          <cell r="CM1652">
            <v>26</v>
          </cell>
          <cell r="CN1652">
            <v>0</v>
          </cell>
          <cell r="CO1652">
            <v>0</v>
          </cell>
          <cell r="CP1652">
            <v>0</v>
          </cell>
        </row>
        <row r="1653">
          <cell r="F1653" t="str">
            <v>OT</v>
          </cell>
          <cell r="AT1653">
            <v>0</v>
          </cell>
          <cell r="AV1653" t="e">
            <v>#REF!</v>
          </cell>
          <cell r="AW1653">
            <v>0</v>
          </cell>
          <cell r="CK1653" t="e">
            <v>#N/A</v>
          </cell>
        </row>
        <row r="1654">
          <cell r="B1654" t="str">
            <v>EWW3000195</v>
          </cell>
          <cell r="C1654" t="str">
            <v>NGUYỄN THỊ HOÀI</v>
          </cell>
          <cell r="D1654" t="str">
            <v>Fulltime</v>
          </cell>
          <cell r="E1654" t="str">
            <v xml:space="preserve">QUẢN LÝ QUÁN </v>
          </cell>
          <cell r="F1654" t="str">
            <v>Giờ LV</v>
          </cell>
          <cell r="G1654">
            <v>8</v>
          </cell>
          <cell r="H1654">
            <v>8</v>
          </cell>
          <cell r="I1654">
            <v>8</v>
          </cell>
          <cell r="J1654">
            <v>8</v>
          </cell>
          <cell r="K1654" t="str">
            <v>off</v>
          </cell>
          <cell r="L1654">
            <v>8</v>
          </cell>
          <cell r="M1654" t="str">
            <v>off</v>
          </cell>
          <cell r="N1654">
            <v>8</v>
          </cell>
          <cell r="O1654">
            <v>8</v>
          </cell>
          <cell r="P1654">
            <v>8</v>
          </cell>
          <cell r="Q1654" t="str">
            <v>off</v>
          </cell>
          <cell r="R1654">
            <v>8</v>
          </cell>
          <cell r="S1654">
            <v>8</v>
          </cell>
          <cell r="T1654">
            <v>8</v>
          </cell>
          <cell r="U1654">
            <v>8</v>
          </cell>
          <cell r="V1654">
            <v>8</v>
          </cell>
          <cell r="W1654">
            <v>8</v>
          </cell>
          <cell r="X1654" t="str">
            <v>off</v>
          </cell>
          <cell r="Y1654">
            <v>8</v>
          </cell>
          <cell r="Z1654">
            <v>8</v>
          </cell>
          <cell r="AA1654">
            <v>8</v>
          </cell>
          <cell r="AB1654">
            <v>8</v>
          </cell>
          <cell r="AC1654">
            <v>8</v>
          </cell>
          <cell r="AD1654">
            <v>8</v>
          </cell>
          <cell r="AE1654">
            <v>8</v>
          </cell>
          <cell r="AF1654" t="str">
            <v>Pa</v>
          </cell>
          <cell r="AG1654">
            <v>8</v>
          </cell>
          <cell r="AH1654">
            <v>8</v>
          </cell>
          <cell r="AI1654">
            <v>8</v>
          </cell>
          <cell r="AJ1654">
            <v>8</v>
          </cell>
          <cell r="AK1654">
            <v>25</v>
          </cell>
          <cell r="AL1654">
            <v>0</v>
          </cell>
          <cell r="AM1654">
            <v>4</v>
          </cell>
          <cell r="AN1654">
            <v>0</v>
          </cell>
          <cell r="AO1654">
            <v>1</v>
          </cell>
          <cell r="AP1654">
            <v>0</v>
          </cell>
          <cell r="AQ1654">
            <v>0</v>
          </cell>
          <cell r="AR1654">
            <v>0</v>
          </cell>
          <cell r="AS1654">
            <v>0</v>
          </cell>
          <cell r="AT1654">
            <v>0</v>
          </cell>
          <cell r="AU1654">
            <v>26</v>
          </cell>
          <cell r="AV1654" t="e">
            <v>#REF!</v>
          </cell>
          <cell r="AW1654">
            <v>0</v>
          </cell>
          <cell r="BZ1654">
            <v>25</v>
          </cell>
          <cell r="CA1654">
            <v>1</v>
          </cell>
          <cell r="CE1654">
            <v>0</v>
          </cell>
          <cell r="CF1654">
            <v>26</v>
          </cell>
          <cell r="CG1654" t="b">
            <v>1</v>
          </cell>
          <cell r="CH1654">
            <v>25</v>
          </cell>
          <cell r="CI1654">
            <v>0</v>
          </cell>
          <cell r="CJ1654">
            <v>0</v>
          </cell>
          <cell r="CK1654" t="str">
            <v>CN HÀ NỘI</v>
          </cell>
          <cell r="CM1654">
            <v>25</v>
          </cell>
          <cell r="CN1654">
            <v>1</v>
          </cell>
          <cell r="CO1654">
            <v>0</v>
          </cell>
          <cell r="CP1654">
            <v>0</v>
          </cell>
        </row>
        <row r="1655">
          <cell r="F1655" t="str">
            <v>OT</v>
          </cell>
          <cell r="AT1655">
            <v>0</v>
          </cell>
          <cell r="AV1655" t="e">
            <v>#REF!</v>
          </cell>
          <cell r="AW1655">
            <v>0</v>
          </cell>
          <cell r="CK1655" t="e">
            <v>#N/A</v>
          </cell>
        </row>
        <row r="1656">
          <cell r="B1656" t="str">
            <v>EWW3000436</v>
          </cell>
          <cell r="C1656" t="str">
            <v>ĐỖ MINH SƠN</v>
          </cell>
          <cell r="D1656" t="str">
            <v>Fulltime</v>
          </cell>
          <cell r="E1656" t="str">
            <v>TRƯỞNG CA</v>
          </cell>
          <cell r="F1656" t="str">
            <v>Giờ LV</v>
          </cell>
          <cell r="G1656">
            <v>8</v>
          </cell>
          <cell r="H1656">
            <v>8</v>
          </cell>
          <cell r="I1656">
            <v>8</v>
          </cell>
          <cell r="J1656">
            <v>8</v>
          </cell>
          <cell r="K1656">
            <v>8</v>
          </cell>
          <cell r="L1656">
            <v>8</v>
          </cell>
          <cell r="M1656">
            <v>8</v>
          </cell>
          <cell r="N1656">
            <v>8</v>
          </cell>
          <cell r="O1656">
            <v>8</v>
          </cell>
          <cell r="P1656">
            <v>8</v>
          </cell>
          <cell r="Q1656">
            <v>8</v>
          </cell>
          <cell r="R1656">
            <v>8</v>
          </cell>
          <cell r="S1656" t="str">
            <v>off</v>
          </cell>
          <cell r="T1656" t="str">
            <v>off</v>
          </cell>
          <cell r="U1656">
            <v>8</v>
          </cell>
          <cell r="V1656">
            <v>8</v>
          </cell>
          <cell r="W1656">
            <v>8</v>
          </cell>
          <cell r="X1656">
            <v>8</v>
          </cell>
          <cell r="Y1656">
            <v>8</v>
          </cell>
          <cell r="Z1656">
            <v>8</v>
          </cell>
          <cell r="AA1656">
            <v>8</v>
          </cell>
          <cell r="AB1656">
            <v>8</v>
          </cell>
          <cell r="AC1656" t="str">
            <v>off</v>
          </cell>
          <cell r="AD1656" t="str">
            <v>off</v>
          </cell>
          <cell r="AE1656">
            <v>8</v>
          </cell>
          <cell r="AF1656">
            <v>8</v>
          </cell>
          <cell r="AG1656">
            <v>8</v>
          </cell>
          <cell r="AH1656">
            <v>8</v>
          </cell>
          <cell r="AI1656">
            <v>8</v>
          </cell>
          <cell r="AJ1656">
            <v>8</v>
          </cell>
          <cell r="AK1656">
            <v>26</v>
          </cell>
          <cell r="AL1656">
            <v>0</v>
          </cell>
          <cell r="AM1656">
            <v>4</v>
          </cell>
          <cell r="AN1656">
            <v>0</v>
          </cell>
          <cell r="AO1656">
            <v>0</v>
          </cell>
          <cell r="AP1656">
            <v>0</v>
          </cell>
          <cell r="AQ1656">
            <v>0</v>
          </cell>
          <cell r="AR1656">
            <v>0</v>
          </cell>
          <cell r="AS1656">
            <v>0</v>
          </cell>
          <cell r="AT1656">
            <v>0</v>
          </cell>
          <cell r="AU1656">
            <v>26</v>
          </cell>
          <cell r="AV1656" t="e">
            <v>#REF!</v>
          </cell>
          <cell r="AW1656">
            <v>0</v>
          </cell>
          <cell r="BZ1656">
            <v>26</v>
          </cell>
          <cell r="CA1656">
            <v>0</v>
          </cell>
          <cell r="CE1656">
            <v>0</v>
          </cell>
          <cell r="CF1656">
            <v>26</v>
          </cell>
          <cell r="CG1656" t="b">
            <v>1</v>
          </cell>
          <cell r="CH1656">
            <v>26</v>
          </cell>
          <cell r="CI1656">
            <v>0</v>
          </cell>
          <cell r="CJ1656">
            <v>0</v>
          </cell>
          <cell r="CK1656" t="str">
            <v>CN HÀ NỘI</v>
          </cell>
          <cell r="CM1656">
            <v>26</v>
          </cell>
          <cell r="CN1656">
            <v>0</v>
          </cell>
          <cell r="CO1656">
            <v>0</v>
          </cell>
          <cell r="CP1656">
            <v>0</v>
          </cell>
        </row>
        <row r="1657">
          <cell r="F1657" t="str">
            <v>OT</v>
          </cell>
          <cell r="AT1657">
            <v>0</v>
          </cell>
          <cell r="AV1657" t="e">
            <v>#REF!</v>
          </cell>
          <cell r="AW1657">
            <v>0</v>
          </cell>
          <cell r="CK1657" t="e">
            <v>#N/A</v>
          </cell>
        </row>
        <row r="1658">
          <cell r="B1658" t="str">
            <v>EWW3000365</v>
          </cell>
          <cell r="C1658" t="str">
            <v>NGUYỄN THỊ HÀ</v>
          </cell>
          <cell r="D1658" t="str">
            <v>Fulltime</v>
          </cell>
          <cell r="E1658" t="str">
            <v>NHÂN VIÊN BẾP</v>
          </cell>
          <cell r="F1658" t="str">
            <v>Giờ LV</v>
          </cell>
          <cell r="G1658">
            <v>8</v>
          </cell>
          <cell r="H1658">
            <v>8</v>
          </cell>
          <cell r="I1658">
            <v>8</v>
          </cell>
          <cell r="J1658" t="str">
            <v>off</v>
          </cell>
          <cell r="K1658" t="str">
            <v>off</v>
          </cell>
          <cell r="L1658">
            <v>8</v>
          </cell>
          <cell r="M1658">
            <v>8</v>
          </cell>
          <cell r="N1658">
            <v>8</v>
          </cell>
          <cell r="O1658">
            <v>8</v>
          </cell>
          <cell r="P1658">
            <v>8</v>
          </cell>
          <cell r="Q1658" t="str">
            <v>off</v>
          </cell>
          <cell r="R1658" t="str">
            <v>off</v>
          </cell>
          <cell r="S1658">
            <v>8</v>
          </cell>
          <cell r="T1658">
            <v>8</v>
          </cell>
          <cell r="U1658">
            <v>8</v>
          </cell>
          <cell r="V1658">
            <v>8</v>
          </cell>
          <cell r="W1658">
            <v>8</v>
          </cell>
          <cell r="X1658" t="str">
            <v>Pa</v>
          </cell>
          <cell r="Y1658">
            <v>8</v>
          </cell>
          <cell r="Z1658">
            <v>8</v>
          </cell>
          <cell r="AA1658">
            <v>8</v>
          </cell>
          <cell r="AB1658">
            <v>8</v>
          </cell>
          <cell r="AC1658">
            <v>8</v>
          </cell>
          <cell r="AD1658">
            <v>8</v>
          </cell>
          <cell r="AE1658" t="str">
            <v>Pa</v>
          </cell>
          <cell r="AF1658">
            <v>8</v>
          </cell>
          <cell r="AG1658">
            <v>8</v>
          </cell>
          <cell r="AH1658">
            <v>8</v>
          </cell>
          <cell r="AI1658">
            <v>8</v>
          </cell>
          <cell r="AJ1658">
            <v>8</v>
          </cell>
          <cell r="AK1658">
            <v>24</v>
          </cell>
          <cell r="AL1658">
            <v>0</v>
          </cell>
          <cell r="AM1658">
            <v>4</v>
          </cell>
          <cell r="AN1658">
            <v>0</v>
          </cell>
          <cell r="AO1658">
            <v>2</v>
          </cell>
          <cell r="AP1658">
            <v>0</v>
          </cell>
          <cell r="AQ1658">
            <v>0</v>
          </cell>
          <cell r="AR1658">
            <v>0</v>
          </cell>
          <cell r="AS1658">
            <v>0</v>
          </cell>
          <cell r="AT1658">
            <v>0</v>
          </cell>
          <cell r="AU1658">
            <v>26</v>
          </cell>
          <cell r="AV1658" t="e">
            <v>#REF!</v>
          </cell>
          <cell r="AW1658">
            <v>0</v>
          </cell>
          <cell r="BZ1658">
            <v>24</v>
          </cell>
          <cell r="CA1658">
            <v>2</v>
          </cell>
          <cell r="CE1658">
            <v>0</v>
          </cell>
          <cell r="CF1658">
            <v>26</v>
          </cell>
          <cell r="CG1658" t="b">
            <v>1</v>
          </cell>
          <cell r="CH1658">
            <v>24</v>
          </cell>
          <cell r="CI1658">
            <v>0</v>
          </cell>
          <cell r="CJ1658">
            <v>0</v>
          </cell>
          <cell r="CK1658" t="str">
            <v>CN HÀ NỘI</v>
          </cell>
          <cell r="CM1658">
            <v>24</v>
          </cell>
          <cell r="CN1658">
            <v>2</v>
          </cell>
          <cell r="CO1658">
            <v>0</v>
          </cell>
          <cell r="CP1658">
            <v>0</v>
          </cell>
        </row>
        <row r="1659">
          <cell r="F1659" t="str">
            <v>OT</v>
          </cell>
          <cell r="AT1659">
            <v>0</v>
          </cell>
          <cell r="AV1659" t="e">
            <v>#REF!</v>
          </cell>
          <cell r="AW1659">
            <v>0</v>
          </cell>
          <cell r="CK1659" t="e">
            <v>#N/A</v>
          </cell>
        </row>
        <row r="1660">
          <cell r="B1660" t="str">
            <v>EWW3000590</v>
          </cell>
          <cell r="C1660" t="str">
            <v>NGUYỄN THỊ HOÀI LINH</v>
          </cell>
          <cell r="D1660" t="str">
            <v>Partime</v>
          </cell>
          <cell r="E1660" t="str">
            <v>NHÂN VIÊN PHỤC VỤ</v>
          </cell>
          <cell r="F1660" t="str">
            <v>Giờ LV</v>
          </cell>
          <cell r="G1660">
            <v>8</v>
          </cell>
          <cell r="H1660">
            <v>8</v>
          </cell>
          <cell r="I1660">
            <v>8</v>
          </cell>
          <cell r="J1660">
            <v>8</v>
          </cell>
          <cell r="K1660">
            <v>8</v>
          </cell>
          <cell r="L1660">
            <v>4</v>
          </cell>
          <cell r="M1660">
            <v>4</v>
          </cell>
          <cell r="N1660">
            <v>4</v>
          </cell>
          <cell r="O1660">
            <v>8</v>
          </cell>
          <cell r="P1660" t="str">
            <v>off</v>
          </cell>
          <cell r="Q1660">
            <v>8</v>
          </cell>
          <cell r="R1660">
            <v>4</v>
          </cell>
          <cell r="S1660">
            <v>8</v>
          </cell>
          <cell r="T1660">
            <v>8</v>
          </cell>
          <cell r="U1660">
            <v>8</v>
          </cell>
          <cell r="V1660">
            <v>8</v>
          </cell>
          <cell r="W1660">
            <v>8</v>
          </cell>
          <cell r="X1660">
            <v>8</v>
          </cell>
          <cell r="Y1660" t="str">
            <v>off</v>
          </cell>
          <cell r="Z1660" t="str">
            <v>off</v>
          </cell>
          <cell r="AA1660">
            <v>8</v>
          </cell>
          <cell r="AB1660">
            <v>8</v>
          </cell>
          <cell r="AC1660">
            <v>8</v>
          </cell>
          <cell r="AD1660">
            <v>8</v>
          </cell>
          <cell r="AE1660">
            <v>8</v>
          </cell>
          <cell r="AF1660">
            <v>8</v>
          </cell>
          <cell r="AG1660">
            <v>8</v>
          </cell>
          <cell r="AH1660" t="str">
            <v>off</v>
          </cell>
          <cell r="AI1660">
            <v>8</v>
          </cell>
          <cell r="AJ1660">
            <v>8</v>
          </cell>
          <cell r="AK1660">
            <v>24</v>
          </cell>
          <cell r="AL1660">
            <v>0</v>
          </cell>
          <cell r="AM1660">
            <v>4</v>
          </cell>
          <cell r="AN1660">
            <v>0</v>
          </cell>
          <cell r="AO1660">
            <v>0</v>
          </cell>
          <cell r="AP1660">
            <v>0</v>
          </cell>
          <cell r="AQ1660">
            <v>0</v>
          </cell>
          <cell r="AR1660">
            <v>0</v>
          </cell>
          <cell r="AS1660">
            <v>0</v>
          </cell>
          <cell r="AT1660">
            <v>0</v>
          </cell>
          <cell r="AU1660">
            <v>24</v>
          </cell>
          <cell r="AV1660" t="e">
            <v>#REF!</v>
          </cell>
          <cell r="AW1660">
            <v>0</v>
          </cell>
          <cell r="BZ1660">
            <v>0</v>
          </cell>
          <cell r="CA1660">
            <v>0</v>
          </cell>
          <cell r="CE1660">
            <v>0</v>
          </cell>
          <cell r="CF1660">
            <v>24</v>
          </cell>
          <cell r="CG1660" t="b">
            <v>1</v>
          </cell>
          <cell r="CH1660">
            <v>0</v>
          </cell>
          <cell r="CI1660">
            <v>192</v>
          </cell>
          <cell r="CJ1660">
            <v>0</v>
          </cell>
          <cell r="CK1660" t="str">
            <v>CN HÀ NỘI</v>
          </cell>
          <cell r="CM1660">
            <v>0</v>
          </cell>
          <cell r="CN1660">
            <v>0</v>
          </cell>
          <cell r="CO1660">
            <v>192</v>
          </cell>
          <cell r="CP1660">
            <v>0</v>
          </cell>
        </row>
        <row r="1661">
          <cell r="F1661" t="str">
            <v>OT</v>
          </cell>
          <cell r="AT1661">
            <v>0</v>
          </cell>
          <cell r="AV1661" t="e">
            <v>#REF!</v>
          </cell>
          <cell r="AW1661">
            <v>0</v>
          </cell>
          <cell r="CK1661" t="e">
            <v>#N/A</v>
          </cell>
        </row>
        <row r="1662">
          <cell r="B1662" t="str">
            <v>EWW3000525</v>
          </cell>
          <cell r="C1662" t="str">
            <v>NGUYỄN THỊ BẢO NGÂN</v>
          </cell>
          <cell r="D1662" t="str">
            <v>Partime</v>
          </cell>
          <cell r="E1662" t="str">
            <v xml:space="preserve">NHÂN VIÊN THU NGÂN </v>
          </cell>
          <cell r="F1662" t="str">
            <v>Giờ LV</v>
          </cell>
          <cell r="G1662">
            <v>8</v>
          </cell>
          <cell r="H1662" t="str">
            <v>off</v>
          </cell>
          <cell r="I1662">
            <v>8</v>
          </cell>
          <cell r="J1662">
            <v>8</v>
          </cell>
          <cell r="K1662">
            <v>8</v>
          </cell>
          <cell r="L1662">
            <v>8</v>
          </cell>
          <cell r="M1662">
            <v>8</v>
          </cell>
          <cell r="N1662">
            <v>8</v>
          </cell>
          <cell r="O1662" t="str">
            <v>off</v>
          </cell>
          <cell r="P1662">
            <v>8</v>
          </cell>
          <cell r="Q1662">
            <v>8</v>
          </cell>
          <cell r="R1662">
            <v>8</v>
          </cell>
          <cell r="S1662">
            <v>8</v>
          </cell>
          <cell r="T1662">
            <v>8</v>
          </cell>
          <cell r="U1662" t="str">
            <v>off</v>
          </cell>
          <cell r="V1662">
            <v>8</v>
          </cell>
          <cell r="W1662">
            <v>8</v>
          </cell>
          <cell r="X1662">
            <v>8</v>
          </cell>
          <cell r="Y1662">
            <v>8</v>
          </cell>
          <cell r="Z1662">
            <v>8</v>
          </cell>
          <cell r="AA1662">
            <v>8</v>
          </cell>
          <cell r="AB1662">
            <v>8</v>
          </cell>
          <cell r="AC1662">
            <v>8</v>
          </cell>
          <cell r="AD1662" t="str">
            <v>off</v>
          </cell>
          <cell r="AE1662">
            <v>8</v>
          </cell>
          <cell r="AF1662">
            <v>8</v>
          </cell>
          <cell r="AG1662">
            <v>8</v>
          </cell>
          <cell r="AH1662">
            <v>8</v>
          </cell>
          <cell r="AI1662">
            <v>8</v>
          </cell>
          <cell r="AJ1662">
            <v>8</v>
          </cell>
          <cell r="AK1662">
            <v>26</v>
          </cell>
          <cell r="AL1662">
            <v>0</v>
          </cell>
          <cell r="AM1662">
            <v>4</v>
          </cell>
          <cell r="AN1662">
            <v>0</v>
          </cell>
          <cell r="AO1662">
            <v>0</v>
          </cell>
          <cell r="AP1662">
            <v>0</v>
          </cell>
          <cell r="AQ1662">
            <v>0</v>
          </cell>
          <cell r="AR1662">
            <v>0</v>
          </cell>
          <cell r="AS1662">
            <v>0</v>
          </cell>
          <cell r="AT1662">
            <v>0</v>
          </cell>
          <cell r="AU1662">
            <v>26</v>
          </cell>
          <cell r="AV1662" t="e">
            <v>#REF!</v>
          </cell>
          <cell r="AW1662">
            <v>0</v>
          </cell>
          <cell r="BZ1662">
            <v>0</v>
          </cell>
          <cell r="CA1662">
            <v>0</v>
          </cell>
          <cell r="CE1662">
            <v>0</v>
          </cell>
          <cell r="CF1662">
            <v>26</v>
          </cell>
          <cell r="CG1662" t="b">
            <v>1</v>
          </cell>
          <cell r="CH1662">
            <v>0</v>
          </cell>
          <cell r="CI1662">
            <v>208</v>
          </cell>
          <cell r="CJ1662">
            <v>0</v>
          </cell>
          <cell r="CK1662" t="str">
            <v>CN HÀ NỘI</v>
          </cell>
          <cell r="CM1662">
            <v>0</v>
          </cell>
          <cell r="CN1662">
            <v>0</v>
          </cell>
          <cell r="CO1662">
            <v>208</v>
          </cell>
          <cell r="CP1662">
            <v>0</v>
          </cell>
        </row>
        <row r="1663">
          <cell r="F1663" t="str">
            <v>OT</v>
          </cell>
          <cell r="AT1663">
            <v>0</v>
          </cell>
          <cell r="AV1663" t="e">
            <v>#REF!</v>
          </cell>
          <cell r="AW1663">
            <v>0</v>
          </cell>
          <cell r="CK1663" t="e">
            <v>#N/A</v>
          </cell>
        </row>
        <row r="1664">
          <cell r="B1664" t="str">
            <v>EWW3000451</v>
          </cell>
          <cell r="C1664" t="str">
            <v>NGUYỄN MẠNH THẮNG</v>
          </cell>
          <cell r="D1664" t="str">
            <v>Partime</v>
          </cell>
          <cell r="E1664" t="str">
            <v>NHÂN VIÊN PHA CHẾ</v>
          </cell>
          <cell r="F1664" t="str">
            <v>Giờ LV</v>
          </cell>
          <cell r="G1664" t="str">
            <v>off</v>
          </cell>
          <cell r="H1664">
            <v>8</v>
          </cell>
          <cell r="I1664">
            <v>8</v>
          </cell>
          <cell r="J1664">
            <v>8</v>
          </cell>
          <cell r="K1664">
            <v>8</v>
          </cell>
          <cell r="L1664">
            <v>8</v>
          </cell>
          <cell r="M1664">
            <v>8</v>
          </cell>
          <cell r="N1664">
            <v>8</v>
          </cell>
          <cell r="O1664">
            <v>8</v>
          </cell>
          <cell r="P1664">
            <v>8</v>
          </cell>
          <cell r="Q1664">
            <v>8</v>
          </cell>
          <cell r="R1664" t="str">
            <v>off</v>
          </cell>
          <cell r="S1664">
            <v>8</v>
          </cell>
          <cell r="T1664">
            <v>8</v>
          </cell>
          <cell r="U1664">
            <v>8</v>
          </cell>
          <cell r="V1664">
            <v>8</v>
          </cell>
          <cell r="W1664">
            <v>8</v>
          </cell>
          <cell r="X1664">
            <v>8</v>
          </cell>
          <cell r="Y1664" t="str">
            <v>off</v>
          </cell>
          <cell r="Z1664">
            <v>8</v>
          </cell>
          <cell r="AA1664">
            <v>8</v>
          </cell>
          <cell r="AB1664">
            <v>8</v>
          </cell>
          <cell r="AC1664">
            <v>8</v>
          </cell>
          <cell r="AD1664">
            <v>8</v>
          </cell>
          <cell r="AE1664">
            <v>8</v>
          </cell>
          <cell r="AF1664" t="str">
            <v>off</v>
          </cell>
          <cell r="AG1664">
            <v>8</v>
          </cell>
          <cell r="AH1664">
            <v>8</v>
          </cell>
          <cell r="AI1664">
            <v>8</v>
          </cell>
          <cell r="AJ1664">
            <v>8</v>
          </cell>
          <cell r="AK1664">
            <v>26</v>
          </cell>
          <cell r="AL1664">
            <v>0</v>
          </cell>
          <cell r="AM1664">
            <v>4</v>
          </cell>
          <cell r="AN1664">
            <v>0</v>
          </cell>
          <cell r="AO1664">
            <v>0</v>
          </cell>
          <cell r="AP1664">
            <v>0</v>
          </cell>
          <cell r="AQ1664">
            <v>0</v>
          </cell>
          <cell r="AR1664">
            <v>0</v>
          </cell>
          <cell r="AS1664">
            <v>0</v>
          </cell>
          <cell r="AT1664">
            <v>0</v>
          </cell>
          <cell r="AU1664">
            <v>26</v>
          </cell>
          <cell r="AV1664" t="e">
            <v>#REF!</v>
          </cell>
          <cell r="AW1664">
            <v>0</v>
          </cell>
          <cell r="BZ1664">
            <v>0</v>
          </cell>
          <cell r="CA1664">
            <v>0</v>
          </cell>
          <cell r="CE1664">
            <v>0</v>
          </cell>
          <cell r="CF1664">
            <v>26</v>
          </cell>
          <cell r="CG1664" t="b">
            <v>1</v>
          </cell>
          <cell r="CH1664">
            <v>0</v>
          </cell>
          <cell r="CI1664">
            <v>208</v>
          </cell>
          <cell r="CJ1664">
            <v>0</v>
          </cell>
          <cell r="CK1664" t="str">
            <v>CN HÀ NỘI</v>
          </cell>
          <cell r="CM1664">
            <v>0</v>
          </cell>
          <cell r="CN1664">
            <v>0</v>
          </cell>
          <cell r="CO1664">
            <v>208</v>
          </cell>
          <cell r="CP1664">
            <v>0</v>
          </cell>
        </row>
        <row r="1665">
          <cell r="F1665" t="str">
            <v>OT</v>
          </cell>
          <cell r="AT1665">
            <v>0</v>
          </cell>
          <cell r="AV1665" t="e">
            <v>#REF!</v>
          </cell>
          <cell r="AW1665">
            <v>0</v>
          </cell>
          <cell r="CK1665" t="e">
            <v>#N/A</v>
          </cell>
        </row>
        <row r="1666">
          <cell r="B1666" t="str">
            <v>EWW3000600</v>
          </cell>
          <cell r="C1666" t="str">
            <v>TRẦN THỊ PHƯƠNG THẢO</v>
          </cell>
          <cell r="D1666" t="str">
            <v>Partime</v>
          </cell>
          <cell r="E1666" t="str">
            <v>NHÂN VIÊN PHA CHẾ</v>
          </cell>
          <cell r="F1666" t="str">
            <v>Giờ LV</v>
          </cell>
          <cell r="P1666">
            <v>8</v>
          </cell>
          <cell r="Q1666">
            <v>8</v>
          </cell>
          <cell r="R1666">
            <v>8</v>
          </cell>
          <cell r="S1666">
            <v>8</v>
          </cell>
          <cell r="T1666">
            <v>8</v>
          </cell>
          <cell r="U1666" t="str">
            <v>off</v>
          </cell>
          <cell r="V1666" t="str">
            <v>off</v>
          </cell>
          <cell r="W1666">
            <v>8</v>
          </cell>
          <cell r="X1666">
            <v>8</v>
          </cell>
          <cell r="Y1666">
            <v>8</v>
          </cell>
          <cell r="Z1666">
            <v>8</v>
          </cell>
          <cell r="AA1666">
            <v>8</v>
          </cell>
          <cell r="AB1666">
            <v>8</v>
          </cell>
          <cell r="AC1666">
            <v>8</v>
          </cell>
          <cell r="AD1666">
            <v>8</v>
          </cell>
          <cell r="AE1666">
            <v>8</v>
          </cell>
          <cell r="AF1666">
            <v>8</v>
          </cell>
          <cell r="AG1666">
            <v>8</v>
          </cell>
          <cell r="AH1666">
            <v>8</v>
          </cell>
          <cell r="AI1666" t="str">
            <v>off</v>
          </cell>
          <cell r="AJ1666">
            <v>8</v>
          </cell>
          <cell r="AK1666">
            <v>18</v>
          </cell>
          <cell r="AL1666">
            <v>0</v>
          </cell>
          <cell r="AM1666">
            <v>3</v>
          </cell>
          <cell r="AN1666">
            <v>0</v>
          </cell>
          <cell r="AO1666">
            <v>0</v>
          </cell>
          <cell r="AP1666">
            <v>0</v>
          </cell>
          <cell r="AQ1666">
            <v>0</v>
          </cell>
          <cell r="AR1666">
            <v>0</v>
          </cell>
          <cell r="AS1666">
            <v>0</v>
          </cell>
          <cell r="AT1666">
            <v>0</v>
          </cell>
          <cell r="AU1666">
            <v>18</v>
          </cell>
          <cell r="AV1666" t="e">
            <v>#REF!</v>
          </cell>
          <cell r="AW1666">
            <v>0</v>
          </cell>
          <cell r="BZ1666">
            <v>0</v>
          </cell>
          <cell r="CA1666">
            <v>0</v>
          </cell>
          <cell r="CE1666">
            <v>0</v>
          </cell>
          <cell r="CF1666">
            <v>18</v>
          </cell>
          <cell r="CG1666" t="b">
            <v>1</v>
          </cell>
          <cell r="CH1666">
            <v>0</v>
          </cell>
          <cell r="CI1666">
            <v>144</v>
          </cell>
          <cell r="CJ1666">
            <v>0</v>
          </cell>
          <cell r="CK1666" t="str">
            <v>CN HÀ NỘI</v>
          </cell>
          <cell r="CM1666">
            <v>0</v>
          </cell>
          <cell r="CN1666">
            <v>0</v>
          </cell>
          <cell r="CO1666">
            <v>144</v>
          </cell>
          <cell r="CP1666">
            <v>0</v>
          </cell>
        </row>
        <row r="1667">
          <cell r="F1667" t="str">
            <v>OT</v>
          </cell>
          <cell r="AT1667">
            <v>0</v>
          </cell>
          <cell r="AV1667" t="e">
            <v>#REF!</v>
          </cell>
          <cell r="AW1667">
            <v>0</v>
          </cell>
          <cell r="CK1667" t="e">
            <v>#N/A</v>
          </cell>
        </row>
        <row r="1668">
          <cell r="B1668" t="str">
            <v>EWW3000568</v>
          </cell>
          <cell r="C1668" t="str">
            <v>CHU HƯƠNG QUỲNH</v>
          </cell>
          <cell r="D1668" t="str">
            <v>Partime</v>
          </cell>
          <cell r="E1668" t="str">
            <v xml:space="preserve">NHÂN VIÊN THU NGÂN </v>
          </cell>
          <cell r="F1668" t="str">
            <v>Giờ LV</v>
          </cell>
          <cell r="G1668">
            <v>8</v>
          </cell>
          <cell r="H1668">
            <v>8</v>
          </cell>
          <cell r="I1668" t="str">
            <v>off</v>
          </cell>
          <cell r="J1668">
            <v>8</v>
          </cell>
          <cell r="K1668">
            <v>8</v>
          </cell>
          <cell r="L1668">
            <v>8</v>
          </cell>
          <cell r="M1668">
            <v>8</v>
          </cell>
          <cell r="N1668">
            <v>8</v>
          </cell>
          <cell r="O1668">
            <v>8</v>
          </cell>
          <cell r="P1668">
            <v>8</v>
          </cell>
          <cell r="Q1668">
            <v>8</v>
          </cell>
          <cell r="R1668" t="str">
            <v>off</v>
          </cell>
          <cell r="S1668">
            <v>8</v>
          </cell>
          <cell r="T1668">
            <v>4</v>
          </cell>
          <cell r="U1668">
            <v>8</v>
          </cell>
          <cell r="V1668">
            <v>8</v>
          </cell>
          <cell r="W1668" t="str">
            <v>off</v>
          </cell>
          <cell r="X1668">
            <v>8</v>
          </cell>
          <cell r="Y1668">
            <v>8</v>
          </cell>
          <cell r="Z1668">
            <v>8</v>
          </cell>
          <cell r="AA1668">
            <v>8</v>
          </cell>
          <cell r="AB1668" t="str">
            <v>off</v>
          </cell>
          <cell r="AC1668">
            <v>8</v>
          </cell>
          <cell r="AD1668">
            <v>8</v>
          </cell>
          <cell r="AE1668">
            <v>8</v>
          </cell>
          <cell r="AF1668">
            <v>8</v>
          </cell>
          <cell r="AG1668" t="str">
            <v>off</v>
          </cell>
          <cell r="AH1668">
            <v>8</v>
          </cell>
          <cell r="AI1668">
            <v>8</v>
          </cell>
          <cell r="AJ1668">
            <v>8</v>
          </cell>
          <cell r="AK1668">
            <v>24.5</v>
          </cell>
          <cell r="AL1668">
            <v>0</v>
          </cell>
          <cell r="AM1668">
            <v>5</v>
          </cell>
          <cell r="AN1668">
            <v>0</v>
          </cell>
          <cell r="AO1668">
            <v>0</v>
          </cell>
          <cell r="AP1668">
            <v>0</v>
          </cell>
          <cell r="AQ1668">
            <v>0</v>
          </cell>
          <cell r="AR1668">
            <v>0</v>
          </cell>
          <cell r="AS1668">
            <v>0</v>
          </cell>
          <cell r="AT1668">
            <v>0</v>
          </cell>
          <cell r="AU1668">
            <v>24.5</v>
          </cell>
          <cell r="AV1668" t="e">
            <v>#REF!</v>
          </cell>
          <cell r="AW1668">
            <v>0</v>
          </cell>
          <cell r="BZ1668">
            <v>0</v>
          </cell>
          <cell r="CA1668">
            <v>0</v>
          </cell>
          <cell r="CE1668">
            <v>0</v>
          </cell>
          <cell r="CF1668">
            <v>24.5</v>
          </cell>
          <cell r="CG1668" t="b">
            <v>1</v>
          </cell>
          <cell r="CH1668">
            <v>0</v>
          </cell>
          <cell r="CI1668">
            <v>196</v>
          </cell>
          <cell r="CJ1668">
            <v>0</v>
          </cell>
          <cell r="CK1668" t="str">
            <v>CN HÀ NỘI</v>
          </cell>
          <cell r="CM1668">
            <v>0</v>
          </cell>
          <cell r="CN1668">
            <v>0</v>
          </cell>
          <cell r="CO1668">
            <v>196</v>
          </cell>
          <cell r="CP1668">
            <v>0</v>
          </cell>
        </row>
        <row r="1669">
          <cell r="F1669" t="str">
            <v>OT</v>
          </cell>
          <cell r="AT1669">
            <v>0</v>
          </cell>
          <cell r="AV1669" t="e">
            <v>#REF!</v>
          </cell>
          <cell r="AW1669">
            <v>0</v>
          </cell>
          <cell r="CK1669" t="e">
            <v>#N/A</v>
          </cell>
        </row>
        <row r="1670">
          <cell r="B1670" t="str">
            <v>EWW3000507</v>
          </cell>
          <cell r="C1670" t="str">
            <v>ĐỖ MẠNH THẢO</v>
          </cell>
          <cell r="D1670" t="str">
            <v>Partime</v>
          </cell>
          <cell r="E1670" t="str">
            <v>NHÂN VIÊN PHỤC VỤ</v>
          </cell>
          <cell r="F1670" t="str">
            <v>Giờ LV</v>
          </cell>
          <cell r="G1670">
            <v>8</v>
          </cell>
          <cell r="H1670">
            <v>8</v>
          </cell>
          <cell r="I1670">
            <v>8</v>
          </cell>
          <cell r="J1670">
            <v>8</v>
          </cell>
          <cell r="AK1670">
            <v>4</v>
          </cell>
          <cell r="AL1670">
            <v>0</v>
          </cell>
          <cell r="AM1670">
            <v>0</v>
          </cell>
          <cell r="AN1670">
            <v>0</v>
          </cell>
          <cell r="AO1670">
            <v>0</v>
          </cell>
          <cell r="AP1670">
            <v>0</v>
          </cell>
          <cell r="AQ1670">
            <v>0</v>
          </cell>
          <cell r="AR1670">
            <v>0</v>
          </cell>
          <cell r="AS1670">
            <v>0</v>
          </cell>
          <cell r="AT1670">
            <v>0</v>
          </cell>
          <cell r="AU1670">
            <v>4</v>
          </cell>
          <cell r="AV1670" t="e">
            <v>#REF!</v>
          </cell>
          <cell r="AW1670">
            <v>0</v>
          </cell>
          <cell r="BZ1670">
            <v>0</v>
          </cell>
          <cell r="CA1670">
            <v>0</v>
          </cell>
          <cell r="CE1670">
            <v>0</v>
          </cell>
          <cell r="CF1670">
            <v>4</v>
          </cell>
          <cell r="CG1670" t="b">
            <v>1</v>
          </cell>
          <cell r="CH1670">
            <v>0</v>
          </cell>
          <cell r="CI1670">
            <v>32</v>
          </cell>
          <cell r="CJ1670">
            <v>0</v>
          </cell>
          <cell r="CK1670" t="str">
            <v>CN HÀ NỘI</v>
          </cell>
          <cell r="CM1670">
            <v>0</v>
          </cell>
          <cell r="CN1670">
            <v>0</v>
          </cell>
          <cell r="CO1670">
            <v>32</v>
          </cell>
          <cell r="CP1670">
            <v>0</v>
          </cell>
        </row>
        <row r="1671">
          <cell r="F1671" t="str">
            <v>OT</v>
          </cell>
          <cell r="AT1671">
            <v>0</v>
          </cell>
          <cell r="AV1671" t="e">
            <v>#REF!</v>
          </cell>
          <cell r="AW1671">
            <v>0</v>
          </cell>
          <cell r="CK1671" t="e">
            <v>#N/A</v>
          </cell>
        </row>
        <row r="1672">
          <cell r="B1672" t="str">
            <v>EWW3000570</v>
          </cell>
          <cell r="C1672" t="str">
            <v>TRẦN THỊ THU HƯƠNG</v>
          </cell>
          <cell r="D1672" t="str">
            <v>Partime</v>
          </cell>
          <cell r="E1672" t="str">
            <v>NHÂN VIÊN PHỤC VỤ</v>
          </cell>
          <cell r="F1672" t="str">
            <v>Giờ LV</v>
          </cell>
          <cell r="G1672">
            <v>8</v>
          </cell>
          <cell r="H1672">
            <v>8</v>
          </cell>
          <cell r="I1672" t="str">
            <v>off</v>
          </cell>
          <cell r="J1672">
            <v>8</v>
          </cell>
          <cell r="K1672">
            <v>8</v>
          </cell>
          <cell r="L1672">
            <v>8</v>
          </cell>
          <cell r="M1672">
            <v>8</v>
          </cell>
          <cell r="N1672" t="str">
            <v>off</v>
          </cell>
          <cell r="O1672">
            <v>8</v>
          </cell>
          <cell r="P1672">
            <v>8</v>
          </cell>
          <cell r="Q1672">
            <v>8</v>
          </cell>
          <cell r="R1672">
            <v>8</v>
          </cell>
          <cell r="S1672">
            <v>8</v>
          </cell>
          <cell r="T1672">
            <v>8</v>
          </cell>
          <cell r="U1672">
            <v>8</v>
          </cell>
          <cell r="V1672">
            <v>8</v>
          </cell>
          <cell r="W1672">
            <v>8</v>
          </cell>
          <cell r="X1672">
            <v>8</v>
          </cell>
          <cell r="Y1672">
            <v>8</v>
          </cell>
          <cell r="Z1672">
            <v>8</v>
          </cell>
          <cell r="AA1672">
            <v>8</v>
          </cell>
          <cell r="AB1672">
            <v>8</v>
          </cell>
          <cell r="AC1672">
            <v>8</v>
          </cell>
          <cell r="AD1672">
            <v>8</v>
          </cell>
          <cell r="AE1672">
            <v>8</v>
          </cell>
          <cell r="AF1672" t="str">
            <v>off</v>
          </cell>
          <cell r="AG1672" t="str">
            <v>off</v>
          </cell>
          <cell r="AH1672">
            <v>8</v>
          </cell>
          <cell r="AI1672">
            <v>8</v>
          </cell>
          <cell r="AJ1672">
            <v>8</v>
          </cell>
          <cell r="AK1672">
            <v>26</v>
          </cell>
          <cell r="AL1672">
            <v>0</v>
          </cell>
          <cell r="AM1672">
            <v>4</v>
          </cell>
          <cell r="AN1672">
            <v>0</v>
          </cell>
          <cell r="AO1672">
            <v>0</v>
          </cell>
          <cell r="AP1672">
            <v>0</v>
          </cell>
          <cell r="AQ1672">
            <v>0</v>
          </cell>
          <cell r="AR1672">
            <v>0</v>
          </cell>
          <cell r="AS1672">
            <v>0</v>
          </cell>
          <cell r="AT1672">
            <v>0</v>
          </cell>
          <cell r="AU1672">
            <v>26</v>
          </cell>
          <cell r="AV1672" t="e">
            <v>#REF!</v>
          </cell>
          <cell r="AW1672">
            <v>0</v>
          </cell>
          <cell r="BZ1672">
            <v>0</v>
          </cell>
          <cell r="CA1672">
            <v>0</v>
          </cell>
          <cell r="CE1672">
            <v>0</v>
          </cell>
          <cell r="CF1672">
            <v>26</v>
          </cell>
          <cell r="CG1672" t="b">
            <v>1</v>
          </cell>
          <cell r="CH1672">
            <v>0</v>
          </cell>
          <cell r="CI1672">
            <v>208</v>
          </cell>
          <cell r="CJ1672">
            <v>0</v>
          </cell>
          <cell r="CK1672" t="str">
            <v>CN HÀ NỘI</v>
          </cell>
          <cell r="CM1672">
            <v>0</v>
          </cell>
          <cell r="CN1672">
            <v>0</v>
          </cell>
          <cell r="CO1672">
            <v>208</v>
          </cell>
          <cell r="CP1672">
            <v>0</v>
          </cell>
        </row>
        <row r="1673">
          <cell r="F1673" t="str">
            <v>OT</v>
          </cell>
          <cell r="AT1673">
            <v>0</v>
          </cell>
          <cell r="AV1673" t="e">
            <v>#REF!</v>
          </cell>
          <cell r="AW1673">
            <v>0</v>
          </cell>
          <cell r="CK1673" t="e">
            <v>#N/A</v>
          </cell>
        </row>
        <row r="1674">
          <cell r="B1674" t="str">
            <v>EWW3000597</v>
          </cell>
          <cell r="C1674" t="str">
            <v>ĐÀO ĐỨC THÀNH</v>
          </cell>
          <cell r="D1674" t="str">
            <v>Partime</v>
          </cell>
          <cell r="E1674" t="str">
            <v>NHÂN VIÊN PHỤC VỤ</v>
          </cell>
          <cell r="F1674" t="str">
            <v>Giờ LV</v>
          </cell>
          <cell r="O1674">
            <v>8</v>
          </cell>
          <cell r="P1674">
            <v>8</v>
          </cell>
          <cell r="Q1674">
            <v>8</v>
          </cell>
          <cell r="R1674">
            <v>8</v>
          </cell>
          <cell r="S1674">
            <v>8</v>
          </cell>
          <cell r="T1674">
            <v>8</v>
          </cell>
          <cell r="U1674">
            <v>8</v>
          </cell>
          <cell r="V1674" t="str">
            <v>off</v>
          </cell>
          <cell r="W1674">
            <v>6</v>
          </cell>
          <cell r="X1674">
            <v>8</v>
          </cell>
          <cell r="Y1674">
            <v>8</v>
          </cell>
          <cell r="Z1674">
            <v>8</v>
          </cell>
          <cell r="AA1674">
            <v>8</v>
          </cell>
          <cell r="AB1674">
            <v>8</v>
          </cell>
          <cell r="AC1674" t="str">
            <v>off</v>
          </cell>
          <cell r="AD1674">
            <v>8</v>
          </cell>
          <cell r="AE1674">
            <v>8</v>
          </cell>
          <cell r="AF1674">
            <v>8</v>
          </cell>
          <cell r="AG1674">
            <v>8</v>
          </cell>
          <cell r="AH1674">
            <v>8</v>
          </cell>
          <cell r="AI1674">
            <v>8</v>
          </cell>
          <cell r="AJ1674" t="str">
            <v>off</v>
          </cell>
          <cell r="AK1674">
            <v>18.75</v>
          </cell>
          <cell r="AL1674">
            <v>0</v>
          </cell>
          <cell r="AM1674">
            <v>3</v>
          </cell>
          <cell r="AN1674">
            <v>0</v>
          </cell>
          <cell r="AO1674">
            <v>0</v>
          </cell>
          <cell r="AP1674">
            <v>0</v>
          </cell>
          <cell r="AQ1674">
            <v>0</v>
          </cell>
          <cell r="AR1674">
            <v>0</v>
          </cell>
          <cell r="AS1674">
            <v>0</v>
          </cell>
          <cell r="AT1674">
            <v>0</v>
          </cell>
          <cell r="AU1674">
            <v>18.75</v>
          </cell>
          <cell r="AV1674" t="e">
            <v>#REF!</v>
          </cell>
          <cell r="AW1674">
            <v>0</v>
          </cell>
          <cell r="BZ1674">
            <v>0</v>
          </cell>
          <cell r="CA1674">
            <v>0</v>
          </cell>
          <cell r="CE1674">
            <v>0</v>
          </cell>
          <cell r="CF1674">
            <v>18.75</v>
          </cell>
          <cell r="CG1674" t="b">
            <v>1</v>
          </cell>
          <cell r="CH1674">
            <v>0</v>
          </cell>
          <cell r="CI1674">
            <v>150</v>
          </cell>
          <cell r="CJ1674">
            <v>0</v>
          </cell>
          <cell r="CK1674" t="str">
            <v>CN HÀ NỘI</v>
          </cell>
          <cell r="CM1674">
            <v>0</v>
          </cell>
          <cell r="CN1674">
            <v>0</v>
          </cell>
          <cell r="CO1674">
            <v>150</v>
          </cell>
          <cell r="CP1674">
            <v>0</v>
          </cell>
        </row>
        <row r="1675">
          <cell r="F1675" t="str">
            <v>OT</v>
          </cell>
          <cell r="AT1675">
            <v>0</v>
          </cell>
          <cell r="AV1675" t="e">
            <v>#REF!</v>
          </cell>
          <cell r="AW1675">
            <v>0</v>
          </cell>
          <cell r="CK1675" t="e">
            <v>#N/A</v>
          </cell>
        </row>
        <row r="1676">
          <cell r="B1676" t="str">
            <v>EWW3000571</v>
          </cell>
          <cell r="C1676" t="str">
            <v>TRẦN NGỌC NGHĨA</v>
          </cell>
          <cell r="D1676" t="str">
            <v>Partime</v>
          </cell>
          <cell r="E1676" t="str">
            <v>NHÂN VIÊN PHỤC VỤ</v>
          </cell>
          <cell r="F1676" t="str">
            <v>Giờ LV</v>
          </cell>
          <cell r="G1676">
            <v>8</v>
          </cell>
          <cell r="H1676">
            <v>8</v>
          </cell>
          <cell r="I1676">
            <v>8</v>
          </cell>
          <cell r="J1676">
            <v>8</v>
          </cell>
          <cell r="K1676">
            <v>8</v>
          </cell>
          <cell r="L1676" t="str">
            <v>off</v>
          </cell>
          <cell r="M1676">
            <v>8</v>
          </cell>
          <cell r="N1676">
            <v>8</v>
          </cell>
          <cell r="O1676">
            <v>8</v>
          </cell>
          <cell r="P1676">
            <v>8</v>
          </cell>
          <cell r="Q1676">
            <v>8</v>
          </cell>
          <cell r="R1676">
            <v>8</v>
          </cell>
          <cell r="S1676" t="str">
            <v>off</v>
          </cell>
          <cell r="T1676">
            <v>8</v>
          </cell>
          <cell r="U1676">
            <v>8</v>
          </cell>
          <cell r="V1676">
            <v>8</v>
          </cell>
          <cell r="W1676" t="str">
            <v>off</v>
          </cell>
          <cell r="X1676">
            <v>8</v>
          </cell>
          <cell r="Y1676">
            <v>8</v>
          </cell>
          <cell r="Z1676">
            <v>8</v>
          </cell>
          <cell r="AA1676" t="str">
            <v>off</v>
          </cell>
          <cell r="AB1676" t="str">
            <v>off</v>
          </cell>
          <cell r="AC1676">
            <v>8</v>
          </cell>
          <cell r="AD1676">
            <v>8</v>
          </cell>
          <cell r="AE1676">
            <v>8</v>
          </cell>
          <cell r="AF1676">
            <v>8</v>
          </cell>
          <cell r="AG1676">
            <v>8</v>
          </cell>
          <cell r="AH1676">
            <v>8</v>
          </cell>
          <cell r="AI1676">
            <v>8</v>
          </cell>
          <cell r="AJ1676">
            <v>8</v>
          </cell>
          <cell r="AK1676">
            <v>25</v>
          </cell>
          <cell r="AL1676">
            <v>0</v>
          </cell>
          <cell r="AM1676">
            <v>5</v>
          </cell>
          <cell r="AN1676">
            <v>0</v>
          </cell>
          <cell r="AO1676">
            <v>0</v>
          </cell>
          <cell r="AP1676">
            <v>0</v>
          </cell>
          <cell r="AQ1676">
            <v>0</v>
          </cell>
          <cell r="AR1676">
            <v>0</v>
          </cell>
          <cell r="AS1676">
            <v>0</v>
          </cell>
          <cell r="AT1676">
            <v>0</v>
          </cell>
          <cell r="AU1676">
            <v>25</v>
          </cell>
          <cell r="AV1676" t="e">
            <v>#REF!</v>
          </cell>
          <cell r="AW1676">
            <v>0</v>
          </cell>
          <cell r="BZ1676">
            <v>0</v>
          </cell>
          <cell r="CA1676">
            <v>0</v>
          </cell>
          <cell r="CE1676">
            <v>0</v>
          </cell>
          <cell r="CF1676">
            <v>25</v>
          </cell>
          <cell r="CG1676" t="b">
            <v>1</v>
          </cell>
          <cell r="CH1676">
            <v>0</v>
          </cell>
          <cell r="CI1676">
            <v>200</v>
          </cell>
          <cell r="CJ1676">
            <v>0</v>
          </cell>
          <cell r="CK1676" t="str">
            <v>CN HÀ NỘI</v>
          </cell>
          <cell r="CM1676">
            <v>0</v>
          </cell>
          <cell r="CN1676">
            <v>0</v>
          </cell>
          <cell r="CO1676">
            <v>200</v>
          </cell>
          <cell r="CP1676">
            <v>0</v>
          </cell>
        </row>
        <row r="1677">
          <cell r="F1677" t="str">
            <v>OT</v>
          </cell>
          <cell r="AT1677">
            <v>0</v>
          </cell>
          <cell r="AV1677" t="e">
            <v>#REF!</v>
          </cell>
          <cell r="AW1677">
            <v>0</v>
          </cell>
          <cell r="CK1677" t="e">
            <v>#N/A</v>
          </cell>
        </row>
        <row r="1678">
          <cell r="B1678" t="str">
            <v>EWW2000038</v>
          </cell>
          <cell r="C1678" t="str">
            <v>DOÃN THANH HẰNG</v>
          </cell>
          <cell r="D1678" t="str">
            <v>Fulltime</v>
          </cell>
          <cell r="E1678" t="str">
            <v>QUYỀN QUẢN LÝ QUÁN</v>
          </cell>
          <cell r="F1678" t="str">
            <v>Giờ LV</v>
          </cell>
          <cell r="G1678" t="str">
            <v>OFF</v>
          </cell>
          <cell r="H1678">
            <v>8</v>
          </cell>
          <cell r="I1678">
            <v>8</v>
          </cell>
          <cell r="J1678">
            <v>8</v>
          </cell>
          <cell r="K1678">
            <v>8</v>
          </cell>
          <cell r="L1678">
            <v>8</v>
          </cell>
          <cell r="M1678">
            <v>8</v>
          </cell>
          <cell r="N1678">
            <v>8</v>
          </cell>
          <cell r="O1678">
            <v>8</v>
          </cell>
          <cell r="P1678">
            <v>8</v>
          </cell>
          <cell r="Q1678">
            <v>8</v>
          </cell>
          <cell r="R1678">
            <v>8</v>
          </cell>
          <cell r="S1678">
            <v>8</v>
          </cell>
          <cell r="T1678">
            <v>8</v>
          </cell>
          <cell r="U1678">
            <v>8</v>
          </cell>
          <cell r="V1678">
            <v>8</v>
          </cell>
          <cell r="W1678">
            <v>8</v>
          </cell>
          <cell r="X1678">
            <v>8</v>
          </cell>
          <cell r="Y1678" t="str">
            <v>OFF</v>
          </cell>
          <cell r="Z1678">
            <v>8</v>
          </cell>
          <cell r="AA1678" t="str">
            <v>OFF</v>
          </cell>
          <cell r="AB1678" t="str">
            <v>OFF</v>
          </cell>
          <cell r="AC1678">
            <v>8</v>
          </cell>
          <cell r="AD1678">
            <v>8</v>
          </cell>
          <cell r="AE1678">
            <v>8</v>
          </cell>
          <cell r="AF1678">
            <v>8</v>
          </cell>
          <cell r="AG1678">
            <v>8</v>
          </cell>
          <cell r="AH1678">
            <v>8</v>
          </cell>
          <cell r="AI1678">
            <v>8</v>
          </cell>
          <cell r="AJ1678">
            <v>8</v>
          </cell>
          <cell r="AK1678">
            <v>26</v>
          </cell>
          <cell r="AL1678">
            <v>0</v>
          </cell>
          <cell r="AM1678">
            <v>4</v>
          </cell>
          <cell r="AN1678">
            <v>0</v>
          </cell>
          <cell r="AO1678">
            <v>0</v>
          </cell>
          <cell r="AP1678">
            <v>0</v>
          </cell>
          <cell r="AQ1678">
            <v>0</v>
          </cell>
          <cell r="AR1678">
            <v>0</v>
          </cell>
          <cell r="AS1678">
            <v>0</v>
          </cell>
          <cell r="AT1678">
            <v>0</v>
          </cell>
          <cell r="AU1678">
            <v>26</v>
          </cell>
          <cell r="AV1678" t="e">
            <v>#REF!</v>
          </cell>
          <cell r="AW1678">
            <v>0</v>
          </cell>
          <cell r="BZ1678">
            <v>26</v>
          </cell>
          <cell r="CA1678">
            <v>0</v>
          </cell>
          <cell r="CE1678">
            <v>0</v>
          </cell>
          <cell r="CF1678">
            <v>26</v>
          </cell>
          <cell r="CG1678" t="b">
            <v>1</v>
          </cell>
          <cell r="CH1678">
            <v>26</v>
          </cell>
          <cell r="CI1678">
            <v>0</v>
          </cell>
          <cell r="CJ1678">
            <v>0</v>
          </cell>
          <cell r="CK1678" t="str">
            <v>CN HÀ NỘI</v>
          </cell>
          <cell r="CM1678">
            <v>26</v>
          </cell>
          <cell r="CN1678">
            <v>0</v>
          </cell>
          <cell r="CO1678">
            <v>0</v>
          </cell>
          <cell r="CP1678">
            <v>0</v>
          </cell>
        </row>
        <row r="1679">
          <cell r="F1679" t="str">
            <v>OT</v>
          </cell>
          <cell r="AT1679">
            <v>0</v>
          </cell>
          <cell r="AV1679" t="e">
            <v>#REF!</v>
          </cell>
          <cell r="AW1679">
            <v>0</v>
          </cell>
          <cell r="CK1679" t="e">
            <v>#N/A</v>
          </cell>
        </row>
        <row r="1680">
          <cell r="B1680" t="str">
            <v>EWW3000434</v>
          </cell>
          <cell r="C1680" t="str">
            <v>NGUYỄN THỊ HẰNG</v>
          </cell>
          <cell r="D1680" t="str">
            <v>Fulltime</v>
          </cell>
          <cell r="E1680" t="str">
            <v>TRƯỞNG CA TẬP SỰ</v>
          </cell>
          <cell r="F1680" t="str">
            <v>Giờ LV</v>
          </cell>
          <cell r="G1680">
            <v>8</v>
          </cell>
          <cell r="H1680">
            <v>8</v>
          </cell>
          <cell r="I1680">
            <v>8</v>
          </cell>
          <cell r="J1680" t="str">
            <v>OFF</v>
          </cell>
          <cell r="K1680">
            <v>8</v>
          </cell>
          <cell r="L1680">
            <v>8</v>
          </cell>
          <cell r="M1680">
            <v>8</v>
          </cell>
          <cell r="N1680">
            <v>8</v>
          </cell>
          <cell r="O1680">
            <v>8</v>
          </cell>
          <cell r="P1680">
            <v>8</v>
          </cell>
          <cell r="Q1680">
            <v>8</v>
          </cell>
          <cell r="R1680">
            <v>8</v>
          </cell>
          <cell r="S1680" t="str">
            <v>PA</v>
          </cell>
          <cell r="T1680" t="str">
            <v>PA</v>
          </cell>
          <cell r="U1680">
            <v>8</v>
          </cell>
          <cell r="V1680">
            <v>8</v>
          </cell>
          <cell r="W1680">
            <v>8</v>
          </cell>
          <cell r="X1680">
            <v>4</v>
          </cell>
          <cell r="Y1680">
            <v>8</v>
          </cell>
          <cell r="Z1680">
            <v>4</v>
          </cell>
          <cell r="AA1680">
            <v>4</v>
          </cell>
          <cell r="AB1680">
            <v>4</v>
          </cell>
          <cell r="AC1680">
            <v>4</v>
          </cell>
          <cell r="AD1680">
            <v>8</v>
          </cell>
          <cell r="AE1680">
            <v>8</v>
          </cell>
          <cell r="AF1680">
            <v>8</v>
          </cell>
          <cell r="AG1680">
            <v>4</v>
          </cell>
          <cell r="AH1680">
            <v>8</v>
          </cell>
          <cell r="AI1680">
            <v>8</v>
          </cell>
          <cell r="AJ1680">
            <v>8</v>
          </cell>
          <cell r="AK1680">
            <v>24</v>
          </cell>
          <cell r="AL1680">
            <v>0</v>
          </cell>
          <cell r="AM1680">
            <v>1</v>
          </cell>
          <cell r="AN1680">
            <v>0</v>
          </cell>
          <cell r="AO1680">
            <v>2</v>
          </cell>
          <cell r="AP1680">
            <v>0</v>
          </cell>
          <cell r="AQ1680">
            <v>0</v>
          </cell>
          <cell r="AR1680">
            <v>0</v>
          </cell>
          <cell r="AS1680">
            <v>0</v>
          </cell>
          <cell r="AT1680">
            <v>0</v>
          </cell>
          <cell r="AU1680">
            <v>26</v>
          </cell>
          <cell r="AV1680" t="e">
            <v>#REF!</v>
          </cell>
          <cell r="AW1680">
            <v>0</v>
          </cell>
          <cell r="BZ1680">
            <v>24</v>
          </cell>
          <cell r="CA1680">
            <v>2</v>
          </cell>
          <cell r="CE1680">
            <v>0</v>
          </cell>
          <cell r="CF1680">
            <v>26</v>
          </cell>
          <cell r="CG1680" t="b">
            <v>1</v>
          </cell>
          <cell r="CH1680">
            <v>24</v>
          </cell>
          <cell r="CI1680">
            <v>0</v>
          </cell>
          <cell r="CJ1680">
            <v>0</v>
          </cell>
          <cell r="CK1680" t="str">
            <v>CN HÀ NỘI</v>
          </cell>
          <cell r="CM1680">
            <v>24</v>
          </cell>
          <cell r="CN1680">
            <v>2</v>
          </cell>
          <cell r="CO1680">
            <v>0</v>
          </cell>
          <cell r="CP1680">
            <v>0</v>
          </cell>
        </row>
        <row r="1681">
          <cell r="F1681" t="str">
            <v>OT</v>
          </cell>
          <cell r="AT1681">
            <v>0</v>
          </cell>
          <cell r="AV1681" t="e">
            <v>#REF!</v>
          </cell>
          <cell r="AW1681">
            <v>0</v>
          </cell>
          <cell r="CK1681" t="e">
            <v>#N/A</v>
          </cell>
        </row>
        <row r="1682">
          <cell r="B1682" t="str">
            <v>EWW3000482</v>
          </cell>
          <cell r="C1682" t="str">
            <v>NGUYỄN THỊ THU MAI</v>
          </cell>
          <cell r="D1682" t="str">
            <v>Fulltime</v>
          </cell>
          <cell r="E1682" t="str">
            <v>TRƯỞNG CA</v>
          </cell>
          <cell r="F1682" t="str">
            <v>Giờ LV</v>
          </cell>
          <cell r="G1682">
            <v>8</v>
          </cell>
          <cell r="H1682">
            <v>8</v>
          </cell>
          <cell r="I1682">
            <v>8</v>
          </cell>
          <cell r="J1682">
            <v>8</v>
          </cell>
          <cell r="K1682" t="str">
            <v>OFF</v>
          </cell>
          <cell r="L1682">
            <v>8</v>
          </cell>
          <cell r="M1682">
            <v>8</v>
          </cell>
          <cell r="N1682">
            <v>8</v>
          </cell>
          <cell r="O1682">
            <v>8</v>
          </cell>
          <cell r="P1682">
            <v>8</v>
          </cell>
          <cell r="Q1682" t="str">
            <v>OFF</v>
          </cell>
          <cell r="R1682">
            <v>8</v>
          </cell>
          <cell r="S1682">
            <v>8</v>
          </cell>
          <cell r="T1682">
            <v>8</v>
          </cell>
          <cell r="U1682">
            <v>8</v>
          </cell>
          <cell r="V1682">
            <v>8</v>
          </cell>
          <cell r="W1682" t="str">
            <v>OFF</v>
          </cell>
          <cell r="X1682" t="str">
            <v>OFF</v>
          </cell>
          <cell r="Y1682">
            <v>8</v>
          </cell>
          <cell r="Z1682">
            <v>8</v>
          </cell>
          <cell r="AA1682">
            <v>8</v>
          </cell>
          <cell r="AB1682">
            <v>8</v>
          </cell>
          <cell r="AC1682">
            <v>8</v>
          </cell>
          <cell r="AD1682">
            <v>8</v>
          </cell>
          <cell r="AE1682" t="str">
            <v>PA</v>
          </cell>
          <cell r="AF1682">
            <v>8</v>
          </cell>
          <cell r="AG1682">
            <v>8</v>
          </cell>
          <cell r="AH1682">
            <v>8</v>
          </cell>
          <cell r="AI1682">
            <v>8</v>
          </cell>
          <cell r="AJ1682">
            <v>8</v>
          </cell>
          <cell r="AK1682">
            <v>25</v>
          </cell>
          <cell r="AL1682">
            <v>0</v>
          </cell>
          <cell r="AM1682">
            <v>4</v>
          </cell>
          <cell r="AN1682">
            <v>0</v>
          </cell>
          <cell r="AO1682">
            <v>1</v>
          </cell>
          <cell r="AP1682">
            <v>0</v>
          </cell>
          <cell r="AQ1682">
            <v>0</v>
          </cell>
          <cell r="AR1682">
            <v>0</v>
          </cell>
          <cell r="AS1682">
            <v>0</v>
          </cell>
          <cell r="AT1682">
            <v>0</v>
          </cell>
          <cell r="AU1682">
            <v>26</v>
          </cell>
          <cell r="AV1682" t="e">
            <v>#REF!</v>
          </cell>
          <cell r="AW1682">
            <v>0</v>
          </cell>
          <cell r="BZ1682">
            <v>25</v>
          </cell>
          <cell r="CA1682">
            <v>1</v>
          </cell>
          <cell r="CE1682">
            <v>0</v>
          </cell>
          <cell r="CF1682">
            <v>26</v>
          </cell>
          <cell r="CG1682" t="b">
            <v>1</v>
          </cell>
          <cell r="CH1682">
            <v>25</v>
          </cell>
          <cell r="CI1682">
            <v>0</v>
          </cell>
          <cell r="CJ1682">
            <v>0</v>
          </cell>
          <cell r="CK1682" t="str">
            <v>CN HÀ NỘI</v>
          </cell>
          <cell r="CM1682">
            <v>25</v>
          </cell>
          <cell r="CN1682">
            <v>1</v>
          </cell>
          <cell r="CO1682">
            <v>0</v>
          </cell>
          <cell r="CP1682">
            <v>0</v>
          </cell>
        </row>
        <row r="1683">
          <cell r="F1683" t="str">
            <v>OT</v>
          </cell>
          <cell r="AT1683">
            <v>0</v>
          </cell>
          <cell r="AV1683" t="e">
            <v>#REF!</v>
          </cell>
          <cell r="AW1683">
            <v>0</v>
          </cell>
          <cell r="CK1683" t="e">
            <v>#N/A</v>
          </cell>
        </row>
        <row r="1684">
          <cell r="B1684" t="str">
            <v>EWW3000594</v>
          </cell>
          <cell r="C1684" t="str">
            <v>LÊ TRÀ MY</v>
          </cell>
          <cell r="D1684" t="str">
            <v>Partime</v>
          </cell>
          <cell r="E1684" t="str">
            <v>NHÂN VIÊN PHỤC VỤ</v>
          </cell>
          <cell r="F1684" t="str">
            <v>Giờ LV</v>
          </cell>
          <cell r="G1684">
            <v>8</v>
          </cell>
          <cell r="H1684">
            <v>8</v>
          </cell>
          <cell r="I1684">
            <v>8</v>
          </cell>
          <cell r="J1684">
            <v>6</v>
          </cell>
          <cell r="K1684" t="str">
            <v>OFF</v>
          </cell>
          <cell r="L1684">
            <v>8</v>
          </cell>
          <cell r="M1684">
            <v>8</v>
          </cell>
          <cell r="N1684">
            <v>8</v>
          </cell>
          <cell r="O1684">
            <v>8</v>
          </cell>
          <cell r="P1684">
            <v>8</v>
          </cell>
          <cell r="Q1684">
            <v>6</v>
          </cell>
          <cell r="R1684">
            <v>8</v>
          </cell>
          <cell r="S1684">
            <v>8</v>
          </cell>
          <cell r="T1684">
            <v>8</v>
          </cell>
          <cell r="U1684">
            <v>8</v>
          </cell>
          <cell r="V1684">
            <v>8</v>
          </cell>
          <cell r="W1684">
            <v>8</v>
          </cell>
          <cell r="X1684">
            <v>6</v>
          </cell>
          <cell r="Y1684" t="str">
            <v>OFF</v>
          </cell>
          <cell r="Z1684">
            <v>8</v>
          </cell>
          <cell r="AA1684">
            <v>6</v>
          </cell>
          <cell r="AB1684">
            <v>8</v>
          </cell>
          <cell r="AC1684">
            <v>8</v>
          </cell>
          <cell r="AD1684">
            <v>8</v>
          </cell>
          <cell r="AE1684">
            <v>6</v>
          </cell>
          <cell r="AF1684" t="str">
            <v>OFF</v>
          </cell>
          <cell r="AG1684">
            <v>8</v>
          </cell>
          <cell r="AH1684">
            <v>6</v>
          </cell>
          <cell r="AI1684">
            <v>8</v>
          </cell>
          <cell r="AJ1684">
            <v>8</v>
          </cell>
          <cell r="AK1684">
            <v>25.5</v>
          </cell>
          <cell r="AL1684">
            <v>0</v>
          </cell>
          <cell r="AM1684">
            <v>3</v>
          </cell>
          <cell r="AN1684">
            <v>0</v>
          </cell>
          <cell r="AO1684">
            <v>0</v>
          </cell>
          <cell r="AP1684">
            <v>0</v>
          </cell>
          <cell r="AQ1684">
            <v>0</v>
          </cell>
          <cell r="AR1684">
            <v>0</v>
          </cell>
          <cell r="AS1684">
            <v>0</v>
          </cell>
          <cell r="AT1684">
            <v>0</v>
          </cell>
          <cell r="AU1684">
            <v>25.5</v>
          </cell>
          <cell r="AV1684" t="e">
            <v>#REF!</v>
          </cell>
          <cell r="AW1684">
            <v>0</v>
          </cell>
          <cell r="BZ1684">
            <v>0</v>
          </cell>
          <cell r="CA1684">
            <v>0</v>
          </cell>
          <cell r="CE1684">
            <v>0</v>
          </cell>
          <cell r="CF1684">
            <v>25.5</v>
          </cell>
          <cell r="CG1684" t="b">
            <v>1</v>
          </cell>
          <cell r="CH1684">
            <v>0</v>
          </cell>
          <cell r="CI1684">
            <v>204</v>
          </cell>
          <cell r="CJ1684">
            <v>0</v>
          </cell>
          <cell r="CK1684" t="str">
            <v>CN HÀ NỘI</v>
          </cell>
          <cell r="CM1684">
            <v>0</v>
          </cell>
          <cell r="CN1684">
            <v>0</v>
          </cell>
          <cell r="CO1684">
            <v>204</v>
          </cell>
          <cell r="CP1684">
            <v>0</v>
          </cell>
        </row>
        <row r="1685">
          <cell r="F1685" t="str">
            <v>OT</v>
          </cell>
          <cell r="AT1685">
            <v>0</v>
          </cell>
          <cell r="AV1685" t="e">
            <v>#REF!</v>
          </cell>
          <cell r="AW1685">
            <v>0</v>
          </cell>
          <cell r="CK1685" t="e">
            <v>#N/A</v>
          </cell>
        </row>
        <row r="1686">
          <cell r="B1686" t="str">
            <v>EWW3000343</v>
          </cell>
          <cell r="C1686" t="str">
            <v>NGUYỄN KHÁNH TOÀN</v>
          </cell>
          <cell r="D1686" t="str">
            <v>Fulltime</v>
          </cell>
          <cell r="E1686" t="str">
            <v>NHÂN VIÊN PHỤC VỤ</v>
          </cell>
          <cell r="F1686" t="str">
            <v>Giờ LV</v>
          </cell>
          <cell r="G1686">
            <v>8</v>
          </cell>
          <cell r="H1686" t="str">
            <v>OFF</v>
          </cell>
          <cell r="I1686">
            <v>8</v>
          </cell>
          <cell r="J1686">
            <v>8</v>
          </cell>
          <cell r="K1686">
            <v>8</v>
          </cell>
          <cell r="L1686" t="str">
            <v>PA</v>
          </cell>
          <cell r="M1686" t="str">
            <v>PA</v>
          </cell>
          <cell r="N1686">
            <v>8</v>
          </cell>
          <cell r="O1686">
            <v>8</v>
          </cell>
          <cell r="P1686">
            <v>8</v>
          </cell>
          <cell r="Q1686">
            <v>8</v>
          </cell>
          <cell r="R1686">
            <v>8</v>
          </cell>
          <cell r="S1686">
            <v>8</v>
          </cell>
          <cell r="T1686">
            <v>4</v>
          </cell>
          <cell r="U1686">
            <v>8</v>
          </cell>
          <cell r="V1686">
            <v>8</v>
          </cell>
          <cell r="W1686">
            <v>4</v>
          </cell>
          <cell r="X1686">
            <v>8</v>
          </cell>
          <cell r="Y1686">
            <v>4</v>
          </cell>
          <cell r="Z1686">
            <v>8</v>
          </cell>
          <cell r="AA1686">
            <v>8</v>
          </cell>
          <cell r="AB1686">
            <v>8</v>
          </cell>
          <cell r="AC1686">
            <v>8</v>
          </cell>
          <cell r="AD1686">
            <v>4</v>
          </cell>
          <cell r="AE1686">
            <v>4</v>
          </cell>
          <cell r="AF1686">
            <v>4</v>
          </cell>
          <cell r="AG1686">
            <v>8</v>
          </cell>
          <cell r="AH1686">
            <v>8</v>
          </cell>
          <cell r="AI1686">
            <v>8</v>
          </cell>
          <cell r="AJ1686">
            <v>8</v>
          </cell>
          <cell r="AK1686">
            <v>24</v>
          </cell>
          <cell r="AL1686">
            <v>0</v>
          </cell>
          <cell r="AM1686">
            <v>1</v>
          </cell>
          <cell r="AN1686">
            <v>0</v>
          </cell>
          <cell r="AO1686">
            <v>2</v>
          </cell>
          <cell r="AP1686">
            <v>0</v>
          </cell>
          <cell r="AQ1686">
            <v>0</v>
          </cell>
          <cell r="AR1686">
            <v>0</v>
          </cell>
          <cell r="AS1686">
            <v>0</v>
          </cell>
          <cell r="AT1686">
            <v>0</v>
          </cell>
          <cell r="AU1686">
            <v>26</v>
          </cell>
          <cell r="AV1686" t="e">
            <v>#REF!</v>
          </cell>
          <cell r="AW1686">
            <v>0</v>
          </cell>
          <cell r="BZ1686">
            <v>24</v>
          </cell>
          <cell r="CA1686">
            <v>2</v>
          </cell>
          <cell r="CE1686">
            <v>0</v>
          </cell>
          <cell r="CF1686">
            <v>26</v>
          </cell>
          <cell r="CG1686" t="b">
            <v>1</v>
          </cell>
          <cell r="CH1686">
            <v>24</v>
          </cell>
          <cell r="CI1686">
            <v>0</v>
          </cell>
          <cell r="CJ1686">
            <v>0</v>
          </cell>
          <cell r="CK1686" t="str">
            <v>CN HÀ NỘI</v>
          </cell>
          <cell r="CM1686">
            <v>24</v>
          </cell>
          <cell r="CN1686">
            <v>2</v>
          </cell>
          <cell r="CO1686">
            <v>0</v>
          </cell>
          <cell r="CP1686">
            <v>0</v>
          </cell>
        </row>
        <row r="1687">
          <cell r="F1687" t="str">
            <v>OT</v>
          </cell>
          <cell r="AT1687">
            <v>0</v>
          </cell>
          <cell r="AV1687" t="e">
            <v>#REF!</v>
          </cell>
          <cell r="AW1687">
            <v>0</v>
          </cell>
          <cell r="CK1687" t="e">
            <v>#N/A</v>
          </cell>
        </row>
        <row r="1688">
          <cell r="B1688" t="str">
            <v>EWW3000342</v>
          </cell>
          <cell r="C1688" t="str">
            <v>LƯƠNG THỊ LINH</v>
          </cell>
          <cell r="D1688" t="str">
            <v>Fulltime</v>
          </cell>
          <cell r="E1688" t="str">
            <v>NHÂN VIÊN BẾP</v>
          </cell>
          <cell r="F1688" t="str">
            <v>Giờ LV</v>
          </cell>
          <cell r="G1688" t="str">
            <v>PA</v>
          </cell>
          <cell r="H1688" t="str">
            <v>PA</v>
          </cell>
          <cell r="I1688" t="str">
            <v>OFF</v>
          </cell>
          <cell r="J1688" t="str">
            <v>OFF</v>
          </cell>
          <cell r="K1688">
            <v>4</v>
          </cell>
          <cell r="L1688">
            <v>8</v>
          </cell>
          <cell r="M1688">
            <v>8</v>
          </cell>
          <cell r="N1688">
            <v>8</v>
          </cell>
          <cell r="O1688">
            <v>8</v>
          </cell>
          <cell r="P1688">
            <v>8</v>
          </cell>
          <cell r="Q1688">
            <v>8</v>
          </cell>
          <cell r="R1688">
            <v>8</v>
          </cell>
          <cell r="S1688">
            <v>8</v>
          </cell>
          <cell r="T1688">
            <v>8</v>
          </cell>
          <cell r="U1688">
            <v>8</v>
          </cell>
          <cell r="V1688">
            <v>8</v>
          </cell>
          <cell r="W1688">
            <v>8</v>
          </cell>
          <cell r="X1688">
            <v>8</v>
          </cell>
          <cell r="Y1688">
            <v>4</v>
          </cell>
          <cell r="Z1688">
            <v>8</v>
          </cell>
          <cell r="AA1688">
            <v>8</v>
          </cell>
          <cell r="AB1688">
            <v>8</v>
          </cell>
          <cell r="AC1688">
            <v>8</v>
          </cell>
          <cell r="AD1688" t="str">
            <v>PA</v>
          </cell>
          <cell r="AE1688" t="str">
            <v>PA</v>
          </cell>
          <cell r="AF1688" t="str">
            <v>OFF</v>
          </cell>
          <cell r="AG1688">
            <v>8</v>
          </cell>
          <cell r="AH1688">
            <v>8</v>
          </cell>
          <cell r="AI1688">
            <v>8</v>
          </cell>
          <cell r="AJ1688">
            <v>8</v>
          </cell>
          <cell r="AK1688">
            <v>22</v>
          </cell>
          <cell r="AL1688">
            <v>0</v>
          </cell>
          <cell r="AM1688">
            <v>3</v>
          </cell>
          <cell r="AN1688">
            <v>0</v>
          </cell>
          <cell r="AO1688">
            <v>4</v>
          </cell>
          <cell r="AP1688">
            <v>0</v>
          </cell>
          <cell r="AQ1688">
            <v>0</v>
          </cell>
          <cell r="AR1688">
            <v>0</v>
          </cell>
          <cell r="AS1688">
            <v>0</v>
          </cell>
          <cell r="AT1688">
            <v>0</v>
          </cell>
          <cell r="AU1688">
            <v>26</v>
          </cell>
          <cell r="AV1688" t="e">
            <v>#REF!</v>
          </cell>
          <cell r="AW1688">
            <v>0</v>
          </cell>
          <cell r="BZ1688">
            <v>22</v>
          </cell>
          <cell r="CA1688">
            <v>4</v>
          </cell>
          <cell r="CE1688">
            <v>0</v>
          </cell>
          <cell r="CF1688">
            <v>26</v>
          </cell>
          <cell r="CG1688" t="b">
            <v>1</v>
          </cell>
          <cell r="CH1688">
            <v>22</v>
          </cell>
          <cell r="CI1688">
            <v>0</v>
          </cell>
          <cell r="CJ1688">
            <v>0</v>
          </cell>
          <cell r="CK1688" t="str">
            <v>CN HÀ NỘI</v>
          </cell>
          <cell r="CM1688">
            <v>22</v>
          </cell>
          <cell r="CN1688">
            <v>4</v>
          </cell>
          <cell r="CO1688">
            <v>0</v>
          </cell>
          <cell r="CP1688">
            <v>0</v>
          </cell>
        </row>
        <row r="1689">
          <cell r="F1689" t="str">
            <v>OT</v>
          </cell>
          <cell r="AT1689">
            <v>0</v>
          </cell>
          <cell r="AV1689" t="e">
            <v>#REF!</v>
          </cell>
          <cell r="AW1689">
            <v>0</v>
          </cell>
          <cell r="CK1689" t="e">
            <v>#N/A</v>
          </cell>
        </row>
        <row r="1690">
          <cell r="B1690" t="str">
            <v>EWW3000548</v>
          </cell>
          <cell r="C1690" t="str">
            <v>CHU THỊ DUNG</v>
          </cell>
          <cell r="D1690" t="str">
            <v>Partime</v>
          </cell>
          <cell r="E1690" t="str">
            <v xml:space="preserve">NHÂN VIÊN THU NGÂN </v>
          </cell>
          <cell r="F1690" t="str">
            <v>Giờ LV</v>
          </cell>
          <cell r="G1690" t="str">
            <v>OFF</v>
          </cell>
          <cell r="H1690">
            <v>8</v>
          </cell>
          <cell r="I1690">
            <v>8</v>
          </cell>
          <cell r="J1690">
            <v>8</v>
          </cell>
          <cell r="K1690" t="str">
            <v>OFF</v>
          </cell>
          <cell r="L1690">
            <v>8</v>
          </cell>
          <cell r="M1690">
            <v>8</v>
          </cell>
          <cell r="N1690">
            <v>8</v>
          </cell>
          <cell r="O1690">
            <v>8</v>
          </cell>
          <cell r="P1690">
            <v>8</v>
          </cell>
          <cell r="Q1690" t="str">
            <v>OFF</v>
          </cell>
          <cell r="R1690" t="str">
            <v>OFF</v>
          </cell>
          <cell r="S1690">
            <v>8</v>
          </cell>
          <cell r="T1690">
            <v>8</v>
          </cell>
          <cell r="U1690">
            <v>8</v>
          </cell>
          <cell r="V1690">
            <v>8</v>
          </cell>
          <cell r="W1690">
            <v>8</v>
          </cell>
          <cell r="X1690">
            <v>8</v>
          </cell>
          <cell r="Y1690">
            <v>8</v>
          </cell>
          <cell r="Z1690">
            <v>8</v>
          </cell>
          <cell r="AA1690">
            <v>8</v>
          </cell>
          <cell r="AB1690" t="str">
            <v>OFF</v>
          </cell>
          <cell r="AC1690">
            <v>8</v>
          </cell>
          <cell r="AD1690">
            <v>8</v>
          </cell>
          <cell r="AE1690">
            <v>8</v>
          </cell>
          <cell r="AF1690">
            <v>8</v>
          </cell>
          <cell r="AG1690" t="str">
            <v>OFF</v>
          </cell>
          <cell r="AH1690" t="str">
            <v>OFF</v>
          </cell>
          <cell r="AI1690">
            <v>8</v>
          </cell>
          <cell r="AJ1690">
            <v>8</v>
          </cell>
          <cell r="AK1690">
            <v>23</v>
          </cell>
          <cell r="AL1690">
            <v>0</v>
          </cell>
          <cell r="AM1690">
            <v>7</v>
          </cell>
          <cell r="AN1690">
            <v>0</v>
          </cell>
          <cell r="AO1690">
            <v>0</v>
          </cell>
          <cell r="AP1690">
            <v>0</v>
          </cell>
          <cell r="AQ1690">
            <v>0</v>
          </cell>
          <cell r="AR1690">
            <v>0</v>
          </cell>
          <cell r="AS1690">
            <v>0</v>
          </cell>
          <cell r="AT1690">
            <v>0</v>
          </cell>
          <cell r="AU1690">
            <v>23</v>
          </cell>
          <cell r="AV1690" t="e">
            <v>#REF!</v>
          </cell>
          <cell r="AW1690">
            <v>0</v>
          </cell>
          <cell r="BZ1690">
            <v>0</v>
          </cell>
          <cell r="CA1690">
            <v>0</v>
          </cell>
          <cell r="CE1690">
            <v>0</v>
          </cell>
          <cell r="CF1690">
            <v>23</v>
          </cell>
          <cell r="CG1690" t="b">
            <v>1</v>
          </cell>
          <cell r="CH1690">
            <v>0</v>
          </cell>
          <cell r="CI1690">
            <v>184</v>
          </cell>
          <cell r="CJ1690">
            <v>0</v>
          </cell>
          <cell r="CK1690" t="str">
            <v>CN HÀ NỘI</v>
          </cell>
          <cell r="CM1690">
            <v>0</v>
          </cell>
          <cell r="CN1690">
            <v>0</v>
          </cell>
          <cell r="CO1690">
            <v>184</v>
          </cell>
          <cell r="CP1690">
            <v>0</v>
          </cell>
        </row>
        <row r="1691">
          <cell r="F1691" t="str">
            <v>OT</v>
          </cell>
          <cell r="AT1691">
            <v>0</v>
          </cell>
          <cell r="AV1691" t="e">
            <v>#REF!</v>
          </cell>
          <cell r="AW1691">
            <v>0</v>
          </cell>
          <cell r="CK1691" t="e">
            <v>#N/A</v>
          </cell>
        </row>
        <row r="1692">
          <cell r="B1692" t="str">
            <v>EWW3000569</v>
          </cell>
          <cell r="C1692" t="str">
            <v>LÊ TRÍ CƯỜNG</v>
          </cell>
          <cell r="D1692" t="str">
            <v>Partime</v>
          </cell>
          <cell r="E1692" t="str">
            <v>NHÂN VIÊN PHỤC VỤ</v>
          </cell>
          <cell r="F1692" t="str">
            <v>Giờ LV</v>
          </cell>
          <cell r="G1692">
            <v>8</v>
          </cell>
          <cell r="H1692">
            <v>8</v>
          </cell>
          <cell r="I1692">
            <v>8</v>
          </cell>
          <cell r="J1692" t="str">
            <v>OFF</v>
          </cell>
          <cell r="K1692">
            <v>8</v>
          </cell>
          <cell r="L1692">
            <v>8</v>
          </cell>
          <cell r="M1692">
            <v>8</v>
          </cell>
          <cell r="N1692">
            <v>8</v>
          </cell>
          <cell r="O1692">
            <v>8</v>
          </cell>
          <cell r="P1692" t="str">
            <v>OFF</v>
          </cell>
          <cell r="Q1692">
            <v>8</v>
          </cell>
          <cell r="R1692">
            <v>8</v>
          </cell>
          <cell r="S1692">
            <v>8</v>
          </cell>
          <cell r="T1692">
            <v>8</v>
          </cell>
          <cell r="U1692">
            <v>8</v>
          </cell>
          <cell r="V1692">
            <v>8</v>
          </cell>
          <cell r="W1692">
            <v>8</v>
          </cell>
          <cell r="X1692">
            <v>8</v>
          </cell>
          <cell r="Y1692">
            <v>8</v>
          </cell>
          <cell r="Z1692" t="str">
            <v>OFF</v>
          </cell>
          <cell r="AA1692">
            <v>8</v>
          </cell>
          <cell r="AB1692">
            <v>8</v>
          </cell>
          <cell r="AC1692">
            <v>8</v>
          </cell>
          <cell r="AD1692">
            <v>8</v>
          </cell>
          <cell r="AE1692">
            <v>8</v>
          </cell>
          <cell r="AF1692">
            <v>8</v>
          </cell>
          <cell r="AG1692" t="str">
            <v>OFF</v>
          </cell>
          <cell r="AH1692">
            <v>8</v>
          </cell>
          <cell r="AI1692">
            <v>8</v>
          </cell>
          <cell r="AJ1692">
            <v>8</v>
          </cell>
          <cell r="AK1692">
            <v>26</v>
          </cell>
          <cell r="AL1692">
            <v>0</v>
          </cell>
          <cell r="AM1692">
            <v>4</v>
          </cell>
          <cell r="AN1692">
            <v>0</v>
          </cell>
          <cell r="AO1692">
            <v>0</v>
          </cell>
          <cell r="AP1692">
            <v>0</v>
          </cell>
          <cell r="AQ1692">
            <v>0</v>
          </cell>
          <cell r="AR1692">
            <v>0</v>
          </cell>
          <cell r="AS1692">
            <v>0</v>
          </cell>
          <cell r="AT1692">
            <v>0</v>
          </cell>
          <cell r="AU1692">
            <v>26</v>
          </cell>
          <cell r="AV1692" t="e">
            <v>#REF!</v>
          </cell>
          <cell r="AW1692">
            <v>0</v>
          </cell>
          <cell r="BZ1692">
            <v>0</v>
          </cell>
          <cell r="CA1692">
            <v>0</v>
          </cell>
          <cell r="CE1692">
            <v>0</v>
          </cell>
          <cell r="CF1692">
            <v>26</v>
          </cell>
          <cell r="CG1692" t="b">
            <v>1</v>
          </cell>
          <cell r="CH1692">
            <v>0</v>
          </cell>
          <cell r="CI1692">
            <v>208</v>
          </cell>
          <cell r="CJ1692">
            <v>0</v>
          </cell>
          <cell r="CK1692" t="str">
            <v>CN HÀ NỘI</v>
          </cell>
          <cell r="CM1692">
            <v>0</v>
          </cell>
          <cell r="CN1692">
            <v>0</v>
          </cell>
          <cell r="CO1692">
            <v>208</v>
          </cell>
          <cell r="CP1692">
            <v>0</v>
          </cell>
        </row>
        <row r="1693">
          <cell r="F1693" t="str">
            <v>OT</v>
          </cell>
          <cell r="AT1693">
            <v>0</v>
          </cell>
          <cell r="AV1693" t="e">
            <v>#REF!</v>
          </cell>
          <cell r="AW1693">
            <v>0</v>
          </cell>
          <cell r="CK1693" t="e">
            <v>#N/A</v>
          </cell>
        </row>
        <row r="1694">
          <cell r="B1694" t="str">
            <v>EWW3000576</v>
          </cell>
          <cell r="C1694" t="str">
            <v>TRẦN MẠNH TRUNG</v>
          </cell>
          <cell r="D1694" t="str">
            <v>Partime</v>
          </cell>
          <cell r="E1694" t="str">
            <v>NHÂN VIÊN PHA CHẾ</v>
          </cell>
          <cell r="F1694" t="str">
            <v>Giờ LV</v>
          </cell>
          <cell r="G1694">
            <v>8</v>
          </cell>
          <cell r="H1694">
            <v>8</v>
          </cell>
          <cell r="I1694">
            <v>8</v>
          </cell>
          <cell r="J1694">
            <v>8</v>
          </cell>
          <cell r="K1694" t="str">
            <v>OFF</v>
          </cell>
          <cell r="L1694">
            <v>8</v>
          </cell>
          <cell r="M1694">
            <v>8</v>
          </cell>
          <cell r="N1694">
            <v>8</v>
          </cell>
          <cell r="O1694">
            <v>8</v>
          </cell>
          <cell r="P1694">
            <v>8</v>
          </cell>
          <cell r="Q1694">
            <v>8</v>
          </cell>
          <cell r="R1694">
            <v>8</v>
          </cell>
          <cell r="S1694">
            <v>8</v>
          </cell>
          <cell r="T1694">
            <v>8</v>
          </cell>
          <cell r="U1694">
            <v>8</v>
          </cell>
          <cell r="V1694">
            <v>8</v>
          </cell>
          <cell r="W1694">
            <v>8</v>
          </cell>
          <cell r="X1694">
            <v>8</v>
          </cell>
          <cell r="Y1694">
            <v>8</v>
          </cell>
          <cell r="Z1694">
            <v>8</v>
          </cell>
          <cell r="AA1694">
            <v>8</v>
          </cell>
          <cell r="AB1694">
            <v>8</v>
          </cell>
          <cell r="AC1694">
            <v>8</v>
          </cell>
          <cell r="AD1694" t="str">
            <v>OFF</v>
          </cell>
          <cell r="AE1694" t="str">
            <v>OFF</v>
          </cell>
          <cell r="AF1694">
            <v>8</v>
          </cell>
          <cell r="AG1694">
            <v>8</v>
          </cell>
          <cell r="AH1694">
            <v>8</v>
          </cell>
          <cell r="AI1694">
            <v>8</v>
          </cell>
          <cell r="AJ1694" t="str">
            <v>OFF</v>
          </cell>
          <cell r="AK1694">
            <v>26</v>
          </cell>
          <cell r="AL1694">
            <v>0</v>
          </cell>
          <cell r="AM1694">
            <v>4</v>
          </cell>
          <cell r="AN1694">
            <v>0</v>
          </cell>
          <cell r="AO1694">
            <v>0</v>
          </cell>
          <cell r="AP1694">
            <v>0</v>
          </cell>
          <cell r="AQ1694">
            <v>0</v>
          </cell>
          <cell r="AR1694">
            <v>0</v>
          </cell>
          <cell r="AS1694">
            <v>0</v>
          </cell>
          <cell r="AT1694">
            <v>0</v>
          </cell>
          <cell r="AU1694">
            <v>26</v>
          </cell>
          <cell r="AV1694" t="e">
            <v>#REF!</v>
          </cell>
          <cell r="AW1694">
            <v>0</v>
          </cell>
          <cell r="BZ1694">
            <v>0</v>
          </cell>
          <cell r="CA1694">
            <v>0</v>
          </cell>
          <cell r="CE1694">
            <v>0</v>
          </cell>
          <cell r="CF1694">
            <v>26</v>
          </cell>
          <cell r="CG1694" t="b">
            <v>1</v>
          </cell>
          <cell r="CH1694">
            <v>0</v>
          </cell>
          <cell r="CI1694">
            <v>208</v>
          </cell>
          <cell r="CJ1694">
            <v>0</v>
          </cell>
          <cell r="CK1694" t="str">
            <v>CN HÀ NỘI</v>
          </cell>
          <cell r="CM1694">
            <v>0</v>
          </cell>
          <cell r="CN1694">
            <v>0</v>
          </cell>
          <cell r="CO1694">
            <v>208</v>
          </cell>
          <cell r="CP1694">
            <v>0</v>
          </cell>
        </row>
        <row r="1695">
          <cell r="F1695" t="str">
            <v>OT</v>
          </cell>
          <cell r="AT1695">
            <v>0</v>
          </cell>
          <cell r="AV1695" t="e">
            <v>#REF!</v>
          </cell>
          <cell r="AW1695">
            <v>0</v>
          </cell>
          <cell r="CK1695" t="e">
            <v>#N/A</v>
          </cell>
        </row>
        <row r="1696">
          <cell r="B1696" t="str">
            <v>EWW3000579</v>
          </cell>
          <cell r="C1696" t="str">
            <v>ĐỖ THỊ HƯỜNG</v>
          </cell>
          <cell r="D1696" t="str">
            <v>Partime</v>
          </cell>
          <cell r="E1696" t="str">
            <v>NHÂN VIÊN PHỤC VỤ</v>
          </cell>
          <cell r="F1696" t="str">
            <v>Giờ LV</v>
          </cell>
          <cell r="G1696">
            <v>8</v>
          </cell>
          <cell r="H1696">
            <v>8</v>
          </cell>
          <cell r="I1696">
            <v>8</v>
          </cell>
          <cell r="J1696">
            <v>8</v>
          </cell>
          <cell r="K1696" t="str">
            <v>OFF</v>
          </cell>
          <cell r="L1696">
            <v>8</v>
          </cell>
          <cell r="M1696">
            <v>8</v>
          </cell>
          <cell r="N1696">
            <v>8</v>
          </cell>
          <cell r="O1696">
            <v>8</v>
          </cell>
          <cell r="P1696">
            <v>8</v>
          </cell>
          <cell r="Q1696">
            <v>8</v>
          </cell>
          <cell r="R1696" t="str">
            <v>OFF</v>
          </cell>
          <cell r="S1696">
            <v>8</v>
          </cell>
          <cell r="T1696">
            <v>8</v>
          </cell>
          <cell r="U1696">
            <v>8</v>
          </cell>
          <cell r="V1696">
            <v>8</v>
          </cell>
          <cell r="W1696">
            <v>8</v>
          </cell>
          <cell r="X1696">
            <v>8</v>
          </cell>
          <cell r="Y1696" t="str">
            <v>OFF</v>
          </cell>
          <cell r="Z1696" t="str">
            <v>OFF</v>
          </cell>
          <cell r="AA1696">
            <v>8</v>
          </cell>
          <cell r="AB1696">
            <v>8</v>
          </cell>
          <cell r="AC1696">
            <v>8</v>
          </cell>
          <cell r="AD1696">
            <v>8</v>
          </cell>
          <cell r="AE1696">
            <v>8</v>
          </cell>
          <cell r="AF1696">
            <v>8</v>
          </cell>
          <cell r="AG1696">
            <v>8</v>
          </cell>
          <cell r="AH1696">
            <v>8</v>
          </cell>
          <cell r="AI1696">
            <v>8</v>
          </cell>
          <cell r="AJ1696">
            <v>8</v>
          </cell>
          <cell r="AK1696">
            <v>26</v>
          </cell>
          <cell r="AL1696">
            <v>0</v>
          </cell>
          <cell r="AM1696">
            <v>4</v>
          </cell>
          <cell r="AN1696">
            <v>0</v>
          </cell>
          <cell r="AO1696">
            <v>0</v>
          </cell>
          <cell r="AP1696">
            <v>0</v>
          </cell>
          <cell r="AQ1696">
            <v>0</v>
          </cell>
          <cell r="AR1696">
            <v>0</v>
          </cell>
          <cell r="AS1696">
            <v>0</v>
          </cell>
          <cell r="AT1696">
            <v>0</v>
          </cell>
          <cell r="AU1696">
            <v>26</v>
          </cell>
          <cell r="AV1696" t="e">
            <v>#REF!</v>
          </cell>
          <cell r="AW1696">
            <v>0</v>
          </cell>
          <cell r="BZ1696">
            <v>0</v>
          </cell>
          <cell r="CA1696">
            <v>0</v>
          </cell>
          <cell r="CE1696">
            <v>0</v>
          </cell>
          <cell r="CF1696">
            <v>26</v>
          </cell>
          <cell r="CG1696" t="b">
            <v>1</v>
          </cell>
          <cell r="CH1696">
            <v>0</v>
          </cell>
          <cell r="CI1696">
            <v>208</v>
          </cell>
          <cell r="CJ1696">
            <v>0</v>
          </cell>
          <cell r="CK1696" t="str">
            <v>CN HÀ NỘI</v>
          </cell>
          <cell r="CM1696">
            <v>0</v>
          </cell>
          <cell r="CN1696">
            <v>0</v>
          </cell>
          <cell r="CO1696">
            <v>208</v>
          </cell>
          <cell r="CP1696">
            <v>0</v>
          </cell>
        </row>
        <row r="1697">
          <cell r="F1697" t="str">
            <v>OT</v>
          </cell>
          <cell r="AT1697">
            <v>0</v>
          </cell>
          <cell r="AV1697" t="e">
            <v>#REF!</v>
          </cell>
          <cell r="AW1697">
            <v>0</v>
          </cell>
          <cell r="CK1697" t="e">
            <v>#N/A</v>
          </cell>
        </row>
        <row r="1698">
          <cell r="B1698" t="str">
            <v>EWW3000593</v>
          </cell>
          <cell r="C1698" t="str">
            <v>NGHIÊM LAN NHI</v>
          </cell>
          <cell r="D1698" t="str">
            <v>Partime</v>
          </cell>
          <cell r="E1698" t="str">
            <v>NHÂN VIÊN PHỤC VỤ</v>
          </cell>
          <cell r="F1698" t="str">
            <v>Giờ LV</v>
          </cell>
          <cell r="G1698" t="str">
            <v>OFF</v>
          </cell>
          <cell r="H1698">
            <v>8</v>
          </cell>
          <cell r="I1698">
            <v>8</v>
          </cell>
          <cell r="J1698">
            <v>6</v>
          </cell>
          <cell r="K1698">
            <v>8</v>
          </cell>
          <cell r="L1698">
            <v>8</v>
          </cell>
          <cell r="M1698">
            <v>8</v>
          </cell>
          <cell r="N1698">
            <v>6</v>
          </cell>
          <cell r="O1698">
            <v>8</v>
          </cell>
          <cell r="P1698">
            <v>8</v>
          </cell>
          <cell r="Q1698">
            <v>6</v>
          </cell>
          <cell r="R1698" t="str">
            <v>OFF</v>
          </cell>
          <cell r="S1698">
            <v>8</v>
          </cell>
          <cell r="T1698">
            <v>8</v>
          </cell>
          <cell r="U1698">
            <v>8</v>
          </cell>
          <cell r="V1698">
            <v>8</v>
          </cell>
          <cell r="W1698">
            <v>8</v>
          </cell>
          <cell r="X1698" t="str">
            <v>OFF</v>
          </cell>
          <cell r="Y1698">
            <v>8</v>
          </cell>
          <cell r="Z1698">
            <v>8</v>
          </cell>
          <cell r="AA1698">
            <v>8</v>
          </cell>
          <cell r="AB1698">
            <v>8</v>
          </cell>
          <cell r="AC1698">
            <v>8</v>
          </cell>
          <cell r="AD1698">
            <v>8</v>
          </cell>
          <cell r="AE1698" t="str">
            <v>OFF</v>
          </cell>
          <cell r="AF1698">
            <v>8</v>
          </cell>
          <cell r="AG1698">
            <v>6</v>
          </cell>
          <cell r="AH1698">
            <v>8</v>
          </cell>
          <cell r="AI1698">
            <v>8</v>
          </cell>
          <cell r="AJ1698">
            <v>8</v>
          </cell>
          <cell r="AK1698">
            <v>25</v>
          </cell>
          <cell r="AL1698">
            <v>0</v>
          </cell>
          <cell r="AM1698">
            <v>4</v>
          </cell>
          <cell r="AN1698">
            <v>0</v>
          </cell>
          <cell r="AO1698">
            <v>0</v>
          </cell>
          <cell r="AP1698">
            <v>0</v>
          </cell>
          <cell r="AQ1698">
            <v>0</v>
          </cell>
          <cell r="AR1698">
            <v>0</v>
          </cell>
          <cell r="AS1698">
            <v>0</v>
          </cell>
          <cell r="AT1698">
            <v>0</v>
          </cell>
          <cell r="AU1698">
            <v>25</v>
          </cell>
          <cell r="AV1698" t="e">
            <v>#REF!</v>
          </cell>
          <cell r="AW1698">
            <v>0</v>
          </cell>
          <cell r="BZ1698">
            <v>0</v>
          </cell>
          <cell r="CA1698">
            <v>0</v>
          </cell>
          <cell r="CE1698">
            <v>0</v>
          </cell>
          <cell r="CF1698">
            <v>25</v>
          </cell>
          <cell r="CG1698" t="b">
            <v>1</v>
          </cell>
          <cell r="CH1698">
            <v>0</v>
          </cell>
          <cell r="CI1698">
            <v>200</v>
          </cell>
          <cell r="CJ1698">
            <v>0</v>
          </cell>
          <cell r="CK1698" t="str">
            <v>CN HÀ NỘI</v>
          </cell>
          <cell r="CM1698">
            <v>0</v>
          </cell>
          <cell r="CN1698">
            <v>0</v>
          </cell>
          <cell r="CO1698">
            <v>200</v>
          </cell>
          <cell r="CP1698">
            <v>0</v>
          </cell>
        </row>
        <row r="1699">
          <cell r="F1699" t="str">
            <v>OT</v>
          </cell>
          <cell r="AT1699">
            <v>0</v>
          </cell>
          <cell r="AV1699" t="e">
            <v>#REF!</v>
          </cell>
          <cell r="AW1699">
            <v>0</v>
          </cell>
          <cell r="CK1699" t="e">
            <v>#N/A</v>
          </cell>
        </row>
        <row r="1700">
          <cell r="B1700" t="str">
            <v>EWW3000592</v>
          </cell>
          <cell r="C1700" t="str">
            <v>PHẠM THỊ THU HÀ</v>
          </cell>
          <cell r="D1700" t="str">
            <v>Partime</v>
          </cell>
          <cell r="E1700" t="str">
            <v xml:space="preserve">NHÂN VIÊN THU NGÂN </v>
          </cell>
          <cell r="F1700" t="str">
            <v>Giờ LV</v>
          </cell>
          <cell r="G1700">
            <v>8</v>
          </cell>
          <cell r="H1700">
            <v>8</v>
          </cell>
          <cell r="I1700">
            <v>8</v>
          </cell>
          <cell r="J1700">
            <v>8</v>
          </cell>
          <cell r="K1700">
            <v>8</v>
          </cell>
          <cell r="L1700">
            <v>8</v>
          </cell>
          <cell r="M1700" t="str">
            <v>OFF</v>
          </cell>
          <cell r="N1700">
            <v>8</v>
          </cell>
          <cell r="O1700">
            <v>8</v>
          </cell>
          <cell r="P1700">
            <v>8</v>
          </cell>
          <cell r="Q1700">
            <v>8</v>
          </cell>
          <cell r="R1700">
            <v>8</v>
          </cell>
          <cell r="S1700">
            <v>8</v>
          </cell>
          <cell r="T1700">
            <v>8</v>
          </cell>
          <cell r="U1700">
            <v>8</v>
          </cell>
          <cell r="V1700" t="str">
            <v>OFF</v>
          </cell>
          <cell r="W1700">
            <v>8</v>
          </cell>
          <cell r="X1700">
            <v>8</v>
          </cell>
          <cell r="Y1700">
            <v>8</v>
          </cell>
          <cell r="Z1700">
            <v>8</v>
          </cell>
          <cell r="AA1700">
            <v>8</v>
          </cell>
          <cell r="AB1700" t="str">
            <v>OFF</v>
          </cell>
          <cell r="AC1700">
            <v>8</v>
          </cell>
          <cell r="AD1700">
            <v>8</v>
          </cell>
          <cell r="AE1700">
            <v>8</v>
          </cell>
          <cell r="AF1700">
            <v>8</v>
          </cell>
          <cell r="AG1700">
            <v>8</v>
          </cell>
          <cell r="AH1700" t="str">
            <v>OFF</v>
          </cell>
          <cell r="AI1700">
            <v>8</v>
          </cell>
          <cell r="AJ1700">
            <v>8</v>
          </cell>
          <cell r="AK1700">
            <v>26</v>
          </cell>
          <cell r="AL1700">
            <v>0</v>
          </cell>
          <cell r="AM1700">
            <v>4</v>
          </cell>
          <cell r="AN1700">
            <v>0</v>
          </cell>
          <cell r="AO1700">
            <v>0</v>
          </cell>
          <cell r="AP1700">
            <v>0</v>
          </cell>
          <cell r="AQ1700">
            <v>0</v>
          </cell>
          <cell r="AR1700">
            <v>0</v>
          </cell>
          <cell r="AS1700">
            <v>0</v>
          </cell>
          <cell r="AT1700">
            <v>0</v>
          </cell>
          <cell r="AU1700">
            <v>26</v>
          </cell>
          <cell r="AV1700" t="e">
            <v>#REF!</v>
          </cell>
          <cell r="AW1700">
            <v>0</v>
          </cell>
          <cell r="BZ1700">
            <v>0</v>
          </cell>
          <cell r="CA1700">
            <v>0</v>
          </cell>
          <cell r="CE1700">
            <v>0</v>
          </cell>
          <cell r="CF1700">
            <v>26</v>
          </cell>
          <cell r="CG1700" t="b">
            <v>1</v>
          </cell>
          <cell r="CH1700">
            <v>0</v>
          </cell>
          <cell r="CI1700">
            <v>208</v>
          </cell>
          <cell r="CJ1700">
            <v>0</v>
          </cell>
          <cell r="CK1700" t="str">
            <v>CN HÀ NỘI</v>
          </cell>
          <cell r="CM1700">
            <v>0</v>
          </cell>
          <cell r="CN1700">
            <v>0</v>
          </cell>
          <cell r="CO1700">
            <v>208</v>
          </cell>
          <cell r="CP1700">
            <v>0</v>
          </cell>
        </row>
        <row r="1701">
          <cell r="F1701" t="str">
            <v>OT</v>
          </cell>
          <cell r="AT1701">
            <v>0</v>
          </cell>
          <cell r="AV1701" t="e">
            <v>#REF!</v>
          </cell>
          <cell r="AW1701">
            <v>0</v>
          </cell>
          <cell r="CK1701" t="e">
            <v>#N/A</v>
          </cell>
        </row>
        <row r="1702">
          <cell r="B1702" t="str">
            <v>EGG1000041</v>
          </cell>
          <cell r="C1702" t="str">
            <v>LÊ VĂN ĐỨC</v>
          </cell>
          <cell r="D1702" t="str">
            <v>Fulltime</v>
          </cell>
          <cell r="E1702" t="str">
            <v>QUẢN LÝ QUÁN</v>
          </cell>
          <cell r="F1702" t="str">
            <v>Giờ LV</v>
          </cell>
          <cell r="G1702" t="str">
            <v>off</v>
          </cell>
          <cell r="H1702">
            <v>8</v>
          </cell>
          <cell r="I1702">
            <v>8</v>
          </cell>
          <cell r="J1702">
            <v>8</v>
          </cell>
          <cell r="K1702">
            <v>8</v>
          </cell>
          <cell r="L1702">
            <v>8</v>
          </cell>
          <cell r="M1702">
            <v>8</v>
          </cell>
          <cell r="N1702">
            <v>8</v>
          </cell>
          <cell r="O1702">
            <v>8</v>
          </cell>
          <cell r="P1702">
            <v>8</v>
          </cell>
          <cell r="Q1702">
            <v>8</v>
          </cell>
          <cell r="R1702" t="str">
            <v>off</v>
          </cell>
          <cell r="S1702">
            <v>8</v>
          </cell>
          <cell r="T1702">
            <v>8</v>
          </cell>
          <cell r="U1702">
            <v>8</v>
          </cell>
          <cell r="V1702">
            <v>8</v>
          </cell>
          <cell r="W1702">
            <v>8</v>
          </cell>
          <cell r="X1702">
            <v>8</v>
          </cell>
          <cell r="Y1702" t="str">
            <v>Off</v>
          </cell>
          <cell r="Z1702">
            <v>8</v>
          </cell>
          <cell r="AA1702">
            <v>8</v>
          </cell>
          <cell r="AB1702">
            <v>8</v>
          </cell>
          <cell r="AC1702">
            <v>8</v>
          </cell>
          <cell r="AD1702">
            <v>8</v>
          </cell>
          <cell r="AE1702">
            <v>8</v>
          </cell>
          <cell r="AF1702" t="str">
            <v>Off</v>
          </cell>
          <cell r="AG1702">
            <v>8</v>
          </cell>
          <cell r="AH1702">
            <v>8</v>
          </cell>
          <cell r="AI1702">
            <v>8</v>
          </cell>
          <cell r="AJ1702">
            <v>8</v>
          </cell>
          <cell r="AK1702">
            <v>26</v>
          </cell>
          <cell r="AL1702">
            <v>0</v>
          </cell>
          <cell r="AM1702">
            <v>4</v>
          </cell>
          <cell r="AN1702">
            <v>0</v>
          </cell>
          <cell r="AO1702">
            <v>0</v>
          </cell>
          <cell r="AP1702">
            <v>0</v>
          </cell>
          <cell r="AQ1702">
            <v>0</v>
          </cell>
          <cell r="AR1702">
            <v>0</v>
          </cell>
          <cell r="AS1702">
            <v>0</v>
          </cell>
          <cell r="AT1702">
            <v>0</v>
          </cell>
          <cell r="AU1702">
            <v>26</v>
          </cell>
          <cell r="AV1702" t="e">
            <v>#REF!</v>
          </cell>
          <cell r="AW1702">
            <v>0</v>
          </cell>
          <cell r="BZ1702">
            <v>26</v>
          </cell>
          <cell r="CA1702">
            <v>0</v>
          </cell>
          <cell r="CE1702">
            <v>0</v>
          </cell>
          <cell r="CF1702">
            <v>26</v>
          </cell>
          <cell r="CG1702" t="b">
            <v>1</v>
          </cell>
          <cell r="CH1702">
            <v>26</v>
          </cell>
          <cell r="CI1702">
            <v>0</v>
          </cell>
          <cell r="CJ1702">
            <v>0</v>
          </cell>
          <cell r="CK1702" t="str">
            <v>CN HÀ NỘI</v>
          </cell>
          <cell r="CM1702">
            <v>26</v>
          </cell>
          <cell r="CN1702">
            <v>0</v>
          </cell>
          <cell r="CO1702">
            <v>0</v>
          </cell>
          <cell r="CP1702">
            <v>0</v>
          </cell>
        </row>
        <row r="1703">
          <cell r="F1703" t="str">
            <v>OT</v>
          </cell>
          <cell r="AT1703">
            <v>0</v>
          </cell>
          <cell r="AV1703" t="e">
            <v>#REF!</v>
          </cell>
          <cell r="AW1703">
            <v>0</v>
          </cell>
          <cell r="CK1703" t="e">
            <v>#N/A</v>
          </cell>
        </row>
        <row r="1704">
          <cell r="B1704" t="str">
            <v>EWW3000135</v>
          </cell>
          <cell r="C1704" t="str">
            <v>NGUYỄN THỊ LIÊN</v>
          </cell>
          <cell r="D1704" t="str">
            <v>Fulltime</v>
          </cell>
          <cell r="E1704" t="str">
            <v>NHÂN VIÊN BẾP</v>
          </cell>
          <cell r="F1704" t="str">
            <v>Giờ LV</v>
          </cell>
          <cell r="G1704">
            <v>8</v>
          </cell>
          <cell r="H1704" t="str">
            <v>off</v>
          </cell>
          <cell r="I1704">
            <v>8</v>
          </cell>
          <cell r="J1704">
            <v>8</v>
          </cell>
          <cell r="K1704">
            <v>8</v>
          </cell>
          <cell r="L1704">
            <v>8</v>
          </cell>
          <cell r="M1704" t="str">
            <v>off</v>
          </cell>
          <cell r="N1704">
            <v>8</v>
          </cell>
          <cell r="O1704">
            <v>8</v>
          </cell>
          <cell r="P1704">
            <v>8</v>
          </cell>
          <cell r="Q1704">
            <v>8</v>
          </cell>
          <cell r="R1704" t="str">
            <v>off</v>
          </cell>
          <cell r="S1704" t="str">
            <v>off</v>
          </cell>
          <cell r="T1704">
            <v>8</v>
          </cell>
          <cell r="U1704">
            <v>8</v>
          </cell>
          <cell r="V1704">
            <v>8</v>
          </cell>
          <cell r="W1704">
            <v>8</v>
          </cell>
          <cell r="X1704" t="str">
            <v>Pa</v>
          </cell>
          <cell r="Y1704">
            <v>8</v>
          </cell>
          <cell r="Z1704">
            <v>8</v>
          </cell>
          <cell r="AA1704">
            <v>8</v>
          </cell>
          <cell r="AB1704">
            <v>8</v>
          </cell>
          <cell r="AC1704">
            <v>8</v>
          </cell>
          <cell r="AD1704" t="str">
            <v>Pa</v>
          </cell>
          <cell r="AE1704">
            <v>8</v>
          </cell>
          <cell r="AF1704">
            <v>8</v>
          </cell>
          <cell r="AG1704">
            <v>8</v>
          </cell>
          <cell r="AH1704">
            <v>8</v>
          </cell>
          <cell r="AI1704">
            <v>8</v>
          </cell>
          <cell r="AJ1704" t="str">
            <v>Pa</v>
          </cell>
          <cell r="AK1704">
            <v>23</v>
          </cell>
          <cell r="AL1704">
            <v>0</v>
          </cell>
          <cell r="AM1704">
            <v>4</v>
          </cell>
          <cell r="AN1704">
            <v>0</v>
          </cell>
          <cell r="AO1704">
            <v>3</v>
          </cell>
          <cell r="AP1704">
            <v>0</v>
          </cell>
          <cell r="AQ1704">
            <v>0</v>
          </cell>
          <cell r="AR1704">
            <v>0</v>
          </cell>
          <cell r="AS1704">
            <v>0</v>
          </cell>
          <cell r="AT1704">
            <v>0</v>
          </cell>
          <cell r="AU1704">
            <v>26</v>
          </cell>
          <cell r="AV1704" t="e">
            <v>#REF!</v>
          </cell>
          <cell r="AW1704">
            <v>0</v>
          </cell>
          <cell r="BZ1704">
            <v>23</v>
          </cell>
          <cell r="CA1704">
            <v>3</v>
          </cell>
          <cell r="CE1704">
            <v>0</v>
          </cell>
          <cell r="CF1704">
            <v>26</v>
          </cell>
          <cell r="CG1704" t="b">
            <v>1</v>
          </cell>
          <cell r="CH1704">
            <v>23</v>
          </cell>
          <cell r="CI1704">
            <v>0</v>
          </cell>
          <cell r="CJ1704">
            <v>0</v>
          </cell>
          <cell r="CK1704" t="str">
            <v>CN HÀ NỘI</v>
          </cell>
          <cell r="CM1704">
            <v>23</v>
          </cell>
          <cell r="CN1704">
            <v>3</v>
          </cell>
          <cell r="CO1704">
            <v>0</v>
          </cell>
          <cell r="CP1704">
            <v>0</v>
          </cell>
        </row>
        <row r="1705">
          <cell r="F1705" t="str">
            <v>OT</v>
          </cell>
          <cell r="AT1705">
            <v>0</v>
          </cell>
          <cell r="AV1705" t="e">
            <v>#REF!</v>
          </cell>
          <cell r="AW1705">
            <v>0</v>
          </cell>
          <cell r="CK1705" t="e">
            <v>#N/A</v>
          </cell>
        </row>
        <row r="1706">
          <cell r="B1706" t="str">
            <v>EWW3000489</v>
          </cell>
          <cell r="C1706" t="str">
            <v>HOÀNG MẠNH CƯỜNG</v>
          </cell>
          <cell r="D1706" t="str">
            <v>Partime</v>
          </cell>
          <cell r="E1706" t="str">
            <v>NHÂN VIÊN PHA CHẾ</v>
          </cell>
          <cell r="F1706" t="str">
            <v>Giờ LV</v>
          </cell>
          <cell r="G1706">
            <v>8</v>
          </cell>
          <cell r="H1706">
            <v>8</v>
          </cell>
          <cell r="I1706">
            <v>8</v>
          </cell>
          <cell r="J1706">
            <v>8</v>
          </cell>
          <cell r="K1706">
            <v>8</v>
          </cell>
          <cell r="L1706">
            <v>8</v>
          </cell>
          <cell r="M1706">
            <v>8</v>
          </cell>
          <cell r="N1706" t="str">
            <v>off</v>
          </cell>
          <cell r="O1706" t="str">
            <v>off</v>
          </cell>
          <cell r="P1706">
            <v>8</v>
          </cell>
          <cell r="Q1706">
            <v>8</v>
          </cell>
          <cell r="R1706">
            <v>8</v>
          </cell>
          <cell r="S1706">
            <v>8</v>
          </cell>
          <cell r="T1706">
            <v>8</v>
          </cell>
          <cell r="U1706" t="str">
            <v>off</v>
          </cell>
          <cell r="V1706">
            <v>8</v>
          </cell>
          <cell r="W1706">
            <v>8</v>
          </cell>
          <cell r="X1706">
            <v>8</v>
          </cell>
          <cell r="Y1706">
            <v>8</v>
          </cell>
          <cell r="Z1706">
            <v>8</v>
          </cell>
          <cell r="AA1706">
            <v>8</v>
          </cell>
          <cell r="AB1706">
            <v>8</v>
          </cell>
          <cell r="AC1706">
            <v>8</v>
          </cell>
          <cell r="AD1706">
            <v>8</v>
          </cell>
          <cell r="AE1706">
            <v>8</v>
          </cell>
          <cell r="AF1706" t="str">
            <v>Off</v>
          </cell>
          <cell r="AG1706" t="str">
            <v>off</v>
          </cell>
          <cell r="AH1706">
            <v>8</v>
          </cell>
          <cell r="AI1706">
            <v>8</v>
          </cell>
          <cell r="AJ1706">
            <v>8</v>
          </cell>
          <cell r="AK1706">
            <v>25</v>
          </cell>
          <cell r="AL1706">
            <v>0</v>
          </cell>
          <cell r="AM1706">
            <v>5</v>
          </cell>
          <cell r="AN1706">
            <v>0</v>
          </cell>
          <cell r="AO1706">
            <v>0</v>
          </cell>
          <cell r="AP1706">
            <v>0</v>
          </cell>
          <cell r="AQ1706">
            <v>0</v>
          </cell>
          <cell r="AR1706">
            <v>0</v>
          </cell>
          <cell r="AS1706">
            <v>0</v>
          </cell>
          <cell r="AT1706">
            <v>0</v>
          </cell>
          <cell r="AU1706">
            <v>25</v>
          </cell>
          <cell r="AV1706" t="e">
            <v>#REF!</v>
          </cell>
          <cell r="AW1706">
            <v>0</v>
          </cell>
          <cell r="BZ1706">
            <v>0</v>
          </cell>
          <cell r="CA1706">
            <v>0</v>
          </cell>
          <cell r="CE1706">
            <v>0</v>
          </cell>
          <cell r="CF1706">
            <v>25</v>
          </cell>
          <cell r="CG1706" t="b">
            <v>1</v>
          </cell>
          <cell r="CH1706">
            <v>0</v>
          </cell>
          <cell r="CI1706">
            <v>200</v>
          </cell>
          <cell r="CJ1706">
            <v>0</v>
          </cell>
          <cell r="CK1706" t="str">
            <v>CN HÀ NỘI</v>
          </cell>
          <cell r="CM1706">
            <v>0</v>
          </cell>
          <cell r="CN1706">
            <v>0</v>
          </cell>
          <cell r="CO1706">
            <v>200</v>
          </cell>
          <cell r="CP1706">
            <v>0</v>
          </cell>
        </row>
        <row r="1707">
          <cell r="F1707" t="str">
            <v>OT</v>
          </cell>
          <cell r="AT1707">
            <v>0</v>
          </cell>
          <cell r="AV1707" t="e">
            <v>#REF!</v>
          </cell>
          <cell r="AW1707">
            <v>0</v>
          </cell>
          <cell r="CK1707" t="e">
            <v>#N/A</v>
          </cell>
        </row>
        <row r="1708">
          <cell r="B1708" t="str">
            <v>EWW3000490</v>
          </cell>
          <cell r="C1708" t="str">
            <v>LÊ THỊ SEN</v>
          </cell>
          <cell r="D1708" t="str">
            <v>Partime</v>
          </cell>
          <cell r="E1708" t="str">
            <v>NHÂN VIÊN PHỤC VỤ</v>
          </cell>
          <cell r="F1708" t="str">
            <v>Giờ LV</v>
          </cell>
          <cell r="G1708">
            <v>8</v>
          </cell>
          <cell r="H1708">
            <v>8</v>
          </cell>
          <cell r="I1708">
            <v>8</v>
          </cell>
          <cell r="J1708" t="str">
            <v>Oth8</v>
          </cell>
          <cell r="K1708">
            <v>8</v>
          </cell>
          <cell r="L1708">
            <v>8</v>
          </cell>
          <cell r="M1708">
            <v>8</v>
          </cell>
          <cell r="N1708">
            <v>8</v>
          </cell>
          <cell r="O1708" t="str">
            <v>off</v>
          </cell>
          <cell r="P1708" t="str">
            <v>off</v>
          </cell>
          <cell r="Q1708" t="str">
            <v>off</v>
          </cell>
          <cell r="R1708" t="str">
            <v>off</v>
          </cell>
          <cell r="S1708">
            <v>8</v>
          </cell>
          <cell r="T1708">
            <v>8</v>
          </cell>
          <cell r="U1708">
            <v>8</v>
          </cell>
          <cell r="V1708">
            <v>8</v>
          </cell>
          <cell r="W1708">
            <v>8</v>
          </cell>
          <cell r="X1708">
            <v>8</v>
          </cell>
          <cell r="Y1708">
            <v>8</v>
          </cell>
          <cell r="Z1708">
            <v>8</v>
          </cell>
          <cell r="AA1708">
            <v>8</v>
          </cell>
          <cell r="AB1708">
            <v>8</v>
          </cell>
          <cell r="AC1708">
            <v>8</v>
          </cell>
          <cell r="AD1708">
            <v>8</v>
          </cell>
          <cell r="AE1708">
            <v>8</v>
          </cell>
          <cell r="AF1708">
            <v>8</v>
          </cell>
          <cell r="AG1708">
            <v>8</v>
          </cell>
          <cell r="AH1708" t="str">
            <v>Oth8</v>
          </cell>
          <cell r="AI1708">
            <v>8</v>
          </cell>
          <cell r="AJ1708">
            <v>8</v>
          </cell>
          <cell r="AK1708">
            <v>24</v>
          </cell>
          <cell r="AL1708">
            <v>0</v>
          </cell>
          <cell r="AM1708">
            <v>4</v>
          </cell>
          <cell r="AN1708">
            <v>0</v>
          </cell>
          <cell r="AO1708">
            <v>0</v>
          </cell>
          <cell r="AP1708">
            <v>0</v>
          </cell>
          <cell r="AQ1708">
            <v>0</v>
          </cell>
          <cell r="AR1708">
            <v>0</v>
          </cell>
          <cell r="AS1708">
            <v>0</v>
          </cell>
          <cell r="AT1708">
            <v>2</v>
          </cell>
          <cell r="AU1708">
            <v>26</v>
          </cell>
          <cell r="AV1708" t="e">
            <v>#REF!</v>
          </cell>
          <cell r="AW1708">
            <v>0</v>
          </cell>
          <cell r="BZ1708">
            <v>0</v>
          </cell>
          <cell r="CA1708">
            <v>0</v>
          </cell>
          <cell r="CE1708">
            <v>0</v>
          </cell>
          <cell r="CF1708">
            <v>26</v>
          </cell>
          <cell r="CG1708" t="b">
            <v>1</v>
          </cell>
          <cell r="CH1708">
            <v>0</v>
          </cell>
          <cell r="CI1708">
            <v>208</v>
          </cell>
          <cell r="CJ1708">
            <v>0</v>
          </cell>
          <cell r="CK1708" t="str">
            <v>CN HÀ NỘI</v>
          </cell>
          <cell r="CM1708">
            <v>0</v>
          </cell>
          <cell r="CN1708">
            <v>0</v>
          </cell>
          <cell r="CO1708">
            <v>208</v>
          </cell>
          <cell r="CP1708">
            <v>0</v>
          </cell>
        </row>
        <row r="1709">
          <cell r="F1709" t="str">
            <v>OT</v>
          </cell>
          <cell r="AT1709">
            <v>0</v>
          </cell>
          <cell r="AV1709" t="e">
            <v>#REF!</v>
          </cell>
          <cell r="AW1709">
            <v>0</v>
          </cell>
          <cell r="CK1709" t="e">
            <v>#N/A</v>
          </cell>
        </row>
        <row r="1710">
          <cell r="B1710" t="str">
            <v>EWW3000532</v>
          </cell>
          <cell r="C1710" t="str">
            <v>PHAN THỊ THU GIANG</v>
          </cell>
          <cell r="D1710" t="str">
            <v>Partime</v>
          </cell>
          <cell r="E1710" t="str">
            <v>NHÂN VIÊN THU NGÂN</v>
          </cell>
          <cell r="F1710" t="str">
            <v>Giờ LV</v>
          </cell>
          <cell r="G1710">
            <v>8</v>
          </cell>
          <cell r="H1710">
            <v>8</v>
          </cell>
          <cell r="I1710">
            <v>8</v>
          </cell>
          <cell r="J1710">
            <v>8</v>
          </cell>
          <cell r="K1710">
            <v>8</v>
          </cell>
          <cell r="L1710">
            <v>8</v>
          </cell>
          <cell r="M1710">
            <v>8</v>
          </cell>
          <cell r="N1710">
            <v>8</v>
          </cell>
          <cell r="O1710" t="str">
            <v>off</v>
          </cell>
          <cell r="P1710" t="str">
            <v>off</v>
          </cell>
          <cell r="Q1710">
            <v>8</v>
          </cell>
          <cell r="R1710">
            <v>8</v>
          </cell>
          <cell r="S1710">
            <v>8</v>
          </cell>
          <cell r="T1710">
            <v>8</v>
          </cell>
          <cell r="U1710">
            <v>8</v>
          </cell>
          <cell r="V1710">
            <v>8</v>
          </cell>
          <cell r="W1710">
            <v>8</v>
          </cell>
          <cell r="X1710">
            <v>8</v>
          </cell>
          <cell r="Y1710">
            <v>8</v>
          </cell>
          <cell r="AK1710">
            <v>17</v>
          </cell>
          <cell r="AL1710">
            <v>0</v>
          </cell>
          <cell r="AM1710">
            <v>2</v>
          </cell>
          <cell r="AN1710">
            <v>0</v>
          </cell>
          <cell r="AO1710">
            <v>0</v>
          </cell>
          <cell r="AP1710">
            <v>0</v>
          </cell>
          <cell r="AQ1710">
            <v>0</v>
          </cell>
          <cell r="AR1710">
            <v>0</v>
          </cell>
          <cell r="AS1710">
            <v>0</v>
          </cell>
          <cell r="AT1710">
            <v>0</v>
          </cell>
          <cell r="AU1710">
            <v>17</v>
          </cell>
          <cell r="AV1710" t="e">
            <v>#REF!</v>
          </cell>
          <cell r="AW1710">
            <v>0</v>
          </cell>
          <cell r="BZ1710">
            <v>0</v>
          </cell>
          <cell r="CA1710">
            <v>0</v>
          </cell>
          <cell r="CE1710">
            <v>0</v>
          </cell>
          <cell r="CF1710">
            <v>17</v>
          </cell>
          <cell r="CG1710" t="b">
            <v>1</v>
          </cell>
          <cell r="CH1710">
            <v>0</v>
          </cell>
          <cell r="CI1710">
            <v>136</v>
          </cell>
          <cell r="CJ1710">
            <v>0</v>
          </cell>
          <cell r="CK1710" t="str">
            <v>CN HÀ NỘI</v>
          </cell>
          <cell r="CM1710">
            <v>0</v>
          </cell>
          <cell r="CN1710">
            <v>0</v>
          </cell>
          <cell r="CO1710">
            <v>136</v>
          </cell>
          <cell r="CP1710">
            <v>0</v>
          </cell>
        </row>
        <row r="1711">
          <cell r="F1711" t="str">
            <v>OT</v>
          </cell>
          <cell r="AT1711">
            <v>0</v>
          </cell>
          <cell r="AV1711" t="e">
            <v>#REF!</v>
          </cell>
          <cell r="AW1711">
            <v>0</v>
          </cell>
          <cell r="CK1711" t="e">
            <v>#N/A</v>
          </cell>
        </row>
        <row r="1712">
          <cell r="B1712" t="str">
            <v>EWW3000533</v>
          </cell>
          <cell r="C1712" t="str">
            <v>LÊ THỊ THU</v>
          </cell>
          <cell r="D1712" t="str">
            <v>Partime</v>
          </cell>
          <cell r="E1712" t="str">
            <v>NHÂN VIÊN PHA CHẾ</v>
          </cell>
          <cell r="F1712" t="str">
            <v>Giờ LV</v>
          </cell>
          <cell r="G1712">
            <v>8</v>
          </cell>
          <cell r="H1712">
            <v>8</v>
          </cell>
          <cell r="I1712">
            <v>8</v>
          </cell>
          <cell r="J1712" t="str">
            <v>off</v>
          </cell>
          <cell r="K1712">
            <v>8</v>
          </cell>
          <cell r="L1712">
            <v>8</v>
          </cell>
          <cell r="M1712">
            <v>8</v>
          </cell>
          <cell r="N1712">
            <v>8</v>
          </cell>
          <cell r="O1712">
            <v>8</v>
          </cell>
          <cell r="P1712">
            <v>8</v>
          </cell>
          <cell r="Q1712">
            <v>8</v>
          </cell>
          <cell r="R1712">
            <v>8</v>
          </cell>
          <cell r="S1712">
            <v>8</v>
          </cell>
          <cell r="T1712" t="str">
            <v>off</v>
          </cell>
          <cell r="U1712">
            <v>8</v>
          </cell>
          <cell r="V1712">
            <v>8</v>
          </cell>
          <cell r="W1712">
            <v>8</v>
          </cell>
          <cell r="X1712">
            <v>8</v>
          </cell>
          <cell r="Y1712" t="str">
            <v>Off</v>
          </cell>
          <cell r="Z1712">
            <v>8</v>
          </cell>
          <cell r="AA1712">
            <v>8</v>
          </cell>
          <cell r="AB1712" t="str">
            <v>Off</v>
          </cell>
          <cell r="AC1712">
            <v>8</v>
          </cell>
          <cell r="AD1712">
            <v>8</v>
          </cell>
          <cell r="AE1712">
            <v>8</v>
          </cell>
          <cell r="AF1712">
            <v>8</v>
          </cell>
          <cell r="AG1712">
            <v>8</v>
          </cell>
          <cell r="AH1712">
            <v>8</v>
          </cell>
          <cell r="AI1712">
            <v>8</v>
          </cell>
          <cell r="AJ1712">
            <v>8</v>
          </cell>
          <cell r="AK1712">
            <v>26</v>
          </cell>
          <cell r="AL1712">
            <v>0</v>
          </cell>
          <cell r="AM1712">
            <v>4</v>
          </cell>
          <cell r="AN1712">
            <v>0</v>
          </cell>
          <cell r="AO1712">
            <v>0</v>
          </cell>
          <cell r="AP1712">
            <v>0</v>
          </cell>
          <cell r="AQ1712">
            <v>0</v>
          </cell>
          <cell r="AR1712">
            <v>0</v>
          </cell>
          <cell r="AS1712">
            <v>0</v>
          </cell>
          <cell r="AT1712">
            <v>0</v>
          </cell>
          <cell r="AU1712">
            <v>26</v>
          </cell>
          <cell r="AV1712" t="e">
            <v>#REF!</v>
          </cell>
          <cell r="AW1712">
            <v>0</v>
          </cell>
          <cell r="BZ1712">
            <v>0</v>
          </cell>
          <cell r="CA1712">
            <v>0</v>
          </cell>
          <cell r="CE1712">
            <v>0</v>
          </cell>
          <cell r="CF1712">
            <v>26</v>
          </cell>
          <cell r="CG1712" t="b">
            <v>1</v>
          </cell>
          <cell r="CH1712">
            <v>0</v>
          </cell>
          <cell r="CI1712">
            <v>208</v>
          </cell>
          <cell r="CJ1712">
            <v>0</v>
          </cell>
          <cell r="CK1712" t="str">
            <v>CN HÀ NỘI</v>
          </cell>
          <cell r="CM1712">
            <v>0</v>
          </cell>
          <cell r="CN1712">
            <v>0</v>
          </cell>
          <cell r="CO1712">
            <v>208</v>
          </cell>
          <cell r="CP1712">
            <v>0</v>
          </cell>
        </row>
        <row r="1713">
          <cell r="F1713" t="str">
            <v>OT</v>
          </cell>
          <cell r="AA1713">
            <v>0</v>
          </cell>
          <cell r="AT1713">
            <v>0</v>
          </cell>
          <cell r="AV1713" t="e">
            <v>#REF!</v>
          </cell>
          <cell r="AW1713">
            <v>0</v>
          </cell>
          <cell r="CK1713" t="e">
            <v>#N/A</v>
          </cell>
        </row>
        <row r="1714">
          <cell r="B1714" t="str">
            <v>EWW3000515</v>
          </cell>
          <cell r="C1714" t="str">
            <v>NGUYỄN TUẤN NAM</v>
          </cell>
          <cell r="D1714" t="str">
            <v>Partime</v>
          </cell>
          <cell r="E1714" t="str">
            <v>NHÂN VIÊN PHỤC VỤ</v>
          </cell>
          <cell r="F1714" t="str">
            <v>Giờ LV</v>
          </cell>
          <cell r="G1714" t="str">
            <v>off</v>
          </cell>
          <cell r="H1714">
            <v>8</v>
          </cell>
          <cell r="I1714">
            <v>8</v>
          </cell>
          <cell r="J1714">
            <v>8</v>
          </cell>
          <cell r="K1714">
            <v>8</v>
          </cell>
          <cell r="L1714">
            <v>8</v>
          </cell>
          <cell r="M1714">
            <v>8</v>
          </cell>
          <cell r="N1714">
            <v>8</v>
          </cell>
          <cell r="O1714">
            <v>8</v>
          </cell>
          <cell r="P1714">
            <v>8</v>
          </cell>
          <cell r="Q1714">
            <v>8</v>
          </cell>
          <cell r="R1714">
            <v>8</v>
          </cell>
          <cell r="S1714" t="str">
            <v>off</v>
          </cell>
          <cell r="T1714">
            <v>8</v>
          </cell>
          <cell r="U1714">
            <v>8</v>
          </cell>
          <cell r="V1714">
            <v>8</v>
          </cell>
          <cell r="W1714">
            <v>8</v>
          </cell>
          <cell r="X1714">
            <v>8</v>
          </cell>
          <cell r="Y1714" t="str">
            <v>Off</v>
          </cell>
          <cell r="Z1714">
            <v>8</v>
          </cell>
          <cell r="AA1714">
            <v>8</v>
          </cell>
          <cell r="AB1714">
            <v>8</v>
          </cell>
          <cell r="AC1714" t="str">
            <v>off</v>
          </cell>
          <cell r="AD1714" t="str">
            <v>off</v>
          </cell>
          <cell r="AE1714">
            <v>8</v>
          </cell>
          <cell r="AF1714">
            <v>8</v>
          </cell>
          <cell r="AG1714">
            <v>8</v>
          </cell>
          <cell r="AH1714">
            <v>8</v>
          </cell>
          <cell r="AI1714">
            <v>8</v>
          </cell>
          <cell r="AJ1714">
            <v>8</v>
          </cell>
          <cell r="AK1714">
            <v>25</v>
          </cell>
          <cell r="AL1714">
            <v>0</v>
          </cell>
          <cell r="AM1714">
            <v>5</v>
          </cell>
          <cell r="AN1714">
            <v>0</v>
          </cell>
          <cell r="AO1714">
            <v>0</v>
          </cell>
          <cell r="AP1714">
            <v>0</v>
          </cell>
          <cell r="AQ1714">
            <v>0</v>
          </cell>
          <cell r="AR1714">
            <v>0</v>
          </cell>
          <cell r="AS1714">
            <v>0</v>
          </cell>
          <cell r="AT1714">
            <v>0</v>
          </cell>
          <cell r="AU1714">
            <v>25</v>
          </cell>
          <cell r="AV1714" t="e">
            <v>#REF!</v>
          </cell>
          <cell r="AW1714">
            <v>0</v>
          </cell>
          <cell r="BZ1714">
            <v>0</v>
          </cell>
          <cell r="CA1714">
            <v>0</v>
          </cell>
          <cell r="CE1714">
            <v>0</v>
          </cell>
          <cell r="CF1714">
            <v>25</v>
          </cell>
          <cell r="CG1714" t="b">
            <v>1</v>
          </cell>
          <cell r="CH1714">
            <v>0</v>
          </cell>
          <cell r="CI1714">
            <v>200</v>
          </cell>
          <cell r="CJ1714">
            <v>0</v>
          </cell>
          <cell r="CK1714" t="str">
            <v>CN HÀ NỘI</v>
          </cell>
          <cell r="CM1714">
            <v>0</v>
          </cell>
          <cell r="CN1714">
            <v>0</v>
          </cell>
          <cell r="CO1714">
            <v>200</v>
          </cell>
          <cell r="CP1714">
            <v>0</v>
          </cell>
        </row>
        <row r="1715">
          <cell r="F1715" t="str">
            <v>OT</v>
          </cell>
          <cell r="AT1715">
            <v>0</v>
          </cell>
          <cell r="AV1715" t="e">
            <v>#REF!</v>
          </cell>
          <cell r="AW1715">
            <v>0</v>
          </cell>
          <cell r="CK1715" t="e">
            <v>#N/A</v>
          </cell>
        </row>
        <row r="1716">
          <cell r="B1716" t="str">
            <v>EWW3000003</v>
          </cell>
          <cell r="C1716" t="str">
            <v>CAO VÂN ANH</v>
          </cell>
          <cell r="D1716" t="str">
            <v>Fulltime</v>
          </cell>
          <cell r="E1716" t="str">
            <v>NHÂN VIÊN THU NGÂN</v>
          </cell>
          <cell r="F1716" t="str">
            <v>Giờ LV</v>
          </cell>
          <cell r="G1716">
            <v>8</v>
          </cell>
          <cell r="H1716">
            <v>8</v>
          </cell>
          <cell r="I1716">
            <v>8</v>
          </cell>
          <cell r="J1716">
            <v>8</v>
          </cell>
          <cell r="K1716">
            <v>8</v>
          </cell>
          <cell r="L1716">
            <v>8</v>
          </cell>
          <cell r="M1716">
            <v>8</v>
          </cell>
          <cell r="N1716">
            <v>8</v>
          </cell>
          <cell r="O1716">
            <v>8</v>
          </cell>
          <cell r="P1716">
            <v>8</v>
          </cell>
          <cell r="Q1716" t="str">
            <v>off</v>
          </cell>
          <cell r="R1716">
            <v>8</v>
          </cell>
          <cell r="S1716">
            <v>8</v>
          </cell>
          <cell r="T1716">
            <v>8</v>
          </cell>
          <cell r="U1716">
            <v>8</v>
          </cell>
          <cell r="V1716" t="str">
            <v>off</v>
          </cell>
          <cell r="W1716" t="str">
            <v>off</v>
          </cell>
          <cell r="X1716">
            <v>8</v>
          </cell>
          <cell r="Y1716">
            <v>8</v>
          </cell>
          <cell r="Z1716">
            <v>8</v>
          </cell>
          <cell r="AA1716">
            <v>8</v>
          </cell>
          <cell r="AB1716">
            <v>8</v>
          </cell>
          <cell r="AC1716" t="str">
            <v>off</v>
          </cell>
          <cell r="AD1716">
            <v>8</v>
          </cell>
          <cell r="AE1716">
            <v>8</v>
          </cell>
          <cell r="AF1716">
            <v>8</v>
          </cell>
          <cell r="AG1716">
            <v>8</v>
          </cell>
          <cell r="AH1716">
            <v>8</v>
          </cell>
          <cell r="AI1716" t="str">
            <v>pa</v>
          </cell>
          <cell r="AJ1716" t="str">
            <v>pa</v>
          </cell>
          <cell r="AK1716">
            <v>24</v>
          </cell>
          <cell r="AL1716">
            <v>0</v>
          </cell>
          <cell r="AM1716">
            <v>4</v>
          </cell>
          <cell r="AN1716">
            <v>0</v>
          </cell>
          <cell r="AO1716">
            <v>2</v>
          </cell>
          <cell r="AP1716">
            <v>0</v>
          </cell>
          <cell r="AQ1716">
            <v>0</v>
          </cell>
          <cell r="AR1716">
            <v>0</v>
          </cell>
          <cell r="AS1716">
            <v>0</v>
          </cell>
          <cell r="AT1716">
            <v>0</v>
          </cell>
          <cell r="AU1716">
            <v>26</v>
          </cell>
          <cell r="AV1716" t="e">
            <v>#REF!</v>
          </cell>
          <cell r="AW1716">
            <v>0</v>
          </cell>
          <cell r="BZ1716">
            <v>24</v>
          </cell>
          <cell r="CA1716">
            <v>2</v>
          </cell>
          <cell r="CE1716">
            <v>0</v>
          </cell>
          <cell r="CF1716">
            <v>26</v>
          </cell>
          <cell r="CG1716" t="b">
            <v>1</v>
          </cell>
          <cell r="CH1716">
            <v>24</v>
          </cell>
          <cell r="CI1716">
            <v>0</v>
          </cell>
          <cell r="CJ1716">
            <v>0</v>
          </cell>
          <cell r="CK1716" t="str">
            <v>CN HÀ NỘI</v>
          </cell>
          <cell r="CM1716">
            <v>24</v>
          </cell>
          <cell r="CN1716">
            <v>2</v>
          </cell>
          <cell r="CO1716">
            <v>0</v>
          </cell>
          <cell r="CP1716">
            <v>0</v>
          </cell>
        </row>
        <row r="1717">
          <cell r="F1717" t="str">
            <v>OT</v>
          </cell>
          <cell r="AT1717">
            <v>0</v>
          </cell>
          <cell r="AV1717" t="e">
            <v>#REF!</v>
          </cell>
          <cell r="AW1717">
            <v>0</v>
          </cell>
          <cell r="CK1717" t="e">
            <v>#N/A</v>
          </cell>
        </row>
        <row r="1718">
          <cell r="B1718" t="str">
            <v>EWW3000494</v>
          </cell>
          <cell r="C1718" t="str">
            <v>NGUYỄN QUYẾT THẮNG</v>
          </cell>
          <cell r="D1718" t="str">
            <v>Partime</v>
          </cell>
          <cell r="E1718" t="str">
            <v>NHÂN VIÊN PHỤC VỤ</v>
          </cell>
          <cell r="F1718" t="str">
            <v>Giờ LV</v>
          </cell>
          <cell r="G1718">
            <v>8</v>
          </cell>
          <cell r="H1718" t="str">
            <v>off</v>
          </cell>
          <cell r="I1718">
            <v>8</v>
          </cell>
          <cell r="J1718">
            <v>8</v>
          </cell>
          <cell r="K1718">
            <v>8</v>
          </cell>
          <cell r="L1718">
            <v>8</v>
          </cell>
          <cell r="M1718">
            <v>8</v>
          </cell>
          <cell r="N1718" t="str">
            <v>off</v>
          </cell>
          <cell r="O1718">
            <v>8</v>
          </cell>
          <cell r="P1718">
            <v>8</v>
          </cell>
          <cell r="Q1718">
            <v>8</v>
          </cell>
          <cell r="R1718">
            <v>8</v>
          </cell>
          <cell r="S1718">
            <v>8</v>
          </cell>
          <cell r="T1718">
            <v>8</v>
          </cell>
          <cell r="U1718">
            <v>8</v>
          </cell>
          <cell r="V1718">
            <v>8</v>
          </cell>
          <cell r="W1718">
            <v>8</v>
          </cell>
          <cell r="X1718">
            <v>8</v>
          </cell>
          <cell r="Y1718">
            <v>8</v>
          </cell>
          <cell r="Z1718">
            <v>8</v>
          </cell>
          <cell r="AA1718" t="str">
            <v>off</v>
          </cell>
          <cell r="AB1718" t="str">
            <v>Off</v>
          </cell>
          <cell r="AC1718">
            <v>8</v>
          </cell>
          <cell r="AD1718">
            <v>8</v>
          </cell>
          <cell r="AE1718">
            <v>8</v>
          </cell>
          <cell r="AF1718">
            <v>8</v>
          </cell>
          <cell r="AG1718">
            <v>8</v>
          </cell>
          <cell r="AH1718">
            <v>8</v>
          </cell>
          <cell r="AI1718" t="str">
            <v>off</v>
          </cell>
          <cell r="AJ1718">
            <v>8</v>
          </cell>
          <cell r="AK1718">
            <v>25</v>
          </cell>
          <cell r="AL1718">
            <v>0</v>
          </cell>
          <cell r="AM1718">
            <v>5</v>
          </cell>
          <cell r="AN1718">
            <v>0</v>
          </cell>
          <cell r="AO1718">
            <v>0</v>
          </cell>
          <cell r="AP1718">
            <v>0</v>
          </cell>
          <cell r="AQ1718">
            <v>0</v>
          </cell>
          <cell r="AR1718">
            <v>0</v>
          </cell>
          <cell r="AS1718">
            <v>0</v>
          </cell>
          <cell r="AT1718">
            <v>0</v>
          </cell>
          <cell r="AU1718">
            <v>25</v>
          </cell>
          <cell r="AV1718" t="e">
            <v>#REF!</v>
          </cell>
          <cell r="AW1718">
            <v>0</v>
          </cell>
          <cell r="BZ1718">
            <v>0</v>
          </cell>
          <cell r="CA1718">
            <v>0</v>
          </cell>
          <cell r="CE1718">
            <v>0</v>
          </cell>
          <cell r="CF1718">
            <v>25</v>
          </cell>
          <cell r="CG1718" t="b">
            <v>1</v>
          </cell>
          <cell r="CH1718">
            <v>0</v>
          </cell>
          <cell r="CI1718">
            <v>200</v>
          </cell>
          <cell r="CJ1718">
            <v>0</v>
          </cell>
          <cell r="CK1718" t="str">
            <v>CN HÀ NỘI</v>
          </cell>
          <cell r="CM1718">
            <v>0</v>
          </cell>
          <cell r="CN1718">
            <v>0</v>
          </cell>
          <cell r="CO1718">
            <v>200</v>
          </cell>
          <cell r="CP1718">
            <v>0</v>
          </cell>
        </row>
        <row r="1719">
          <cell r="F1719" t="str">
            <v>OT</v>
          </cell>
          <cell r="AT1719">
            <v>0</v>
          </cell>
          <cell r="AV1719" t="e">
            <v>#REF!</v>
          </cell>
          <cell r="AW1719">
            <v>0</v>
          </cell>
          <cell r="CK1719" t="e">
            <v>#N/A</v>
          </cell>
        </row>
        <row r="1720">
          <cell r="B1720" t="str">
            <v>EWW3000580</v>
          </cell>
          <cell r="C1720" t="str">
            <v>LÂM THỊ THÚY LAN</v>
          </cell>
          <cell r="D1720" t="str">
            <v>Partime</v>
          </cell>
          <cell r="E1720" t="str">
            <v>NHÂN VIÊN PHỤC VỤ</v>
          </cell>
          <cell r="F1720" t="str">
            <v>Giờ LV</v>
          </cell>
          <cell r="G1720">
            <v>8</v>
          </cell>
          <cell r="H1720">
            <v>8</v>
          </cell>
          <cell r="I1720">
            <v>8</v>
          </cell>
          <cell r="J1720">
            <v>8</v>
          </cell>
          <cell r="K1720" t="str">
            <v>off</v>
          </cell>
          <cell r="L1720">
            <v>8</v>
          </cell>
          <cell r="M1720" t="str">
            <v>off</v>
          </cell>
          <cell r="N1720">
            <v>8</v>
          </cell>
          <cell r="O1720">
            <v>8</v>
          </cell>
          <cell r="P1720">
            <v>8</v>
          </cell>
          <cell r="Q1720">
            <v>8</v>
          </cell>
          <cell r="R1720">
            <v>8</v>
          </cell>
          <cell r="S1720">
            <v>8</v>
          </cell>
          <cell r="T1720">
            <v>8</v>
          </cell>
          <cell r="U1720">
            <v>8</v>
          </cell>
          <cell r="V1720">
            <v>8</v>
          </cell>
          <cell r="W1720">
            <v>8</v>
          </cell>
          <cell r="X1720">
            <v>8</v>
          </cell>
          <cell r="Y1720">
            <v>8</v>
          </cell>
          <cell r="Z1720">
            <v>8</v>
          </cell>
          <cell r="AA1720">
            <v>8</v>
          </cell>
          <cell r="AB1720">
            <v>8</v>
          </cell>
          <cell r="AC1720">
            <v>8</v>
          </cell>
          <cell r="AD1720">
            <v>8</v>
          </cell>
          <cell r="AE1720" t="str">
            <v>off</v>
          </cell>
          <cell r="AF1720" t="str">
            <v>Off</v>
          </cell>
          <cell r="AG1720">
            <v>8</v>
          </cell>
          <cell r="AH1720">
            <v>8</v>
          </cell>
          <cell r="AI1720">
            <v>8</v>
          </cell>
          <cell r="AJ1720">
            <v>8</v>
          </cell>
          <cell r="AK1720">
            <v>26</v>
          </cell>
          <cell r="AL1720">
            <v>0</v>
          </cell>
          <cell r="AM1720">
            <v>4</v>
          </cell>
          <cell r="AN1720">
            <v>0</v>
          </cell>
          <cell r="AO1720">
            <v>0</v>
          </cell>
          <cell r="AP1720">
            <v>0</v>
          </cell>
          <cell r="AQ1720">
            <v>0</v>
          </cell>
          <cell r="AR1720">
            <v>0</v>
          </cell>
          <cell r="AS1720">
            <v>0</v>
          </cell>
          <cell r="AT1720">
            <v>0</v>
          </cell>
          <cell r="AU1720">
            <v>26</v>
          </cell>
          <cell r="AV1720" t="e">
            <v>#REF!</v>
          </cell>
          <cell r="AW1720">
            <v>0</v>
          </cell>
          <cell r="BZ1720">
            <v>0</v>
          </cell>
          <cell r="CA1720">
            <v>0</v>
          </cell>
          <cell r="CE1720">
            <v>0</v>
          </cell>
          <cell r="CF1720">
            <v>26</v>
          </cell>
          <cell r="CG1720" t="b">
            <v>1</v>
          </cell>
          <cell r="CH1720">
            <v>0</v>
          </cell>
          <cell r="CI1720">
            <v>208</v>
          </cell>
          <cell r="CJ1720">
            <v>0</v>
          </cell>
          <cell r="CK1720" t="str">
            <v>CN HÀ NỘI</v>
          </cell>
          <cell r="CM1720">
            <v>0</v>
          </cell>
          <cell r="CN1720">
            <v>0</v>
          </cell>
          <cell r="CO1720">
            <v>208</v>
          </cell>
          <cell r="CP1720">
            <v>0</v>
          </cell>
        </row>
        <row r="1721">
          <cell r="F1721" t="str">
            <v>OT</v>
          </cell>
          <cell r="AT1721">
            <v>0</v>
          </cell>
          <cell r="AV1721" t="e">
            <v>#REF!</v>
          </cell>
          <cell r="AW1721">
            <v>0</v>
          </cell>
          <cell r="CK1721" t="e">
            <v>#N/A</v>
          </cell>
        </row>
        <row r="1722">
          <cell r="B1722" t="str">
            <v>EWW3000454</v>
          </cell>
          <cell r="C1722" t="str">
            <v>ĐỖ THÚY NGA</v>
          </cell>
          <cell r="D1722" t="str">
            <v>Partime</v>
          </cell>
          <cell r="E1722" t="str">
            <v xml:space="preserve">NHÂN VIÊN THU NGÂN </v>
          </cell>
          <cell r="F1722" t="str">
            <v>Giờ LV</v>
          </cell>
          <cell r="G1722">
            <v>8</v>
          </cell>
          <cell r="H1722">
            <v>8</v>
          </cell>
          <cell r="I1722">
            <v>8</v>
          </cell>
          <cell r="J1722">
            <v>8</v>
          </cell>
          <cell r="K1722">
            <v>8</v>
          </cell>
          <cell r="L1722">
            <v>8</v>
          </cell>
          <cell r="M1722">
            <v>8</v>
          </cell>
          <cell r="N1722">
            <v>8</v>
          </cell>
          <cell r="O1722">
            <v>8</v>
          </cell>
          <cell r="P1722" t="str">
            <v>oth8</v>
          </cell>
          <cell r="Q1722">
            <v>8</v>
          </cell>
          <cell r="R1722">
            <v>8</v>
          </cell>
          <cell r="S1722">
            <v>8</v>
          </cell>
          <cell r="T1722">
            <v>8</v>
          </cell>
          <cell r="U1722">
            <v>8</v>
          </cell>
          <cell r="V1722">
            <v>8</v>
          </cell>
          <cell r="W1722">
            <v>8</v>
          </cell>
          <cell r="X1722">
            <v>8</v>
          </cell>
          <cell r="Y1722" t="str">
            <v>Off</v>
          </cell>
          <cell r="Z1722" t="str">
            <v>off</v>
          </cell>
          <cell r="AA1722">
            <v>8</v>
          </cell>
          <cell r="AB1722">
            <v>8</v>
          </cell>
          <cell r="AC1722">
            <v>8</v>
          </cell>
          <cell r="AD1722" t="str">
            <v>off</v>
          </cell>
          <cell r="AE1722">
            <v>8</v>
          </cell>
          <cell r="AF1722">
            <v>8</v>
          </cell>
          <cell r="AG1722" t="str">
            <v>off</v>
          </cell>
          <cell r="AH1722">
            <v>8</v>
          </cell>
          <cell r="AI1722">
            <v>8</v>
          </cell>
          <cell r="AJ1722">
            <v>8</v>
          </cell>
          <cell r="AK1722">
            <v>25</v>
          </cell>
          <cell r="AL1722">
            <v>0</v>
          </cell>
          <cell r="AM1722">
            <v>4</v>
          </cell>
          <cell r="AN1722">
            <v>0</v>
          </cell>
          <cell r="AO1722">
            <v>0</v>
          </cell>
          <cell r="AP1722">
            <v>0</v>
          </cell>
          <cell r="AQ1722">
            <v>0</v>
          </cell>
          <cell r="AR1722">
            <v>0</v>
          </cell>
          <cell r="AS1722">
            <v>0</v>
          </cell>
          <cell r="AT1722">
            <v>1</v>
          </cell>
          <cell r="AU1722">
            <v>26</v>
          </cell>
          <cell r="AV1722" t="e">
            <v>#REF!</v>
          </cell>
          <cell r="AW1722">
            <v>0</v>
          </cell>
          <cell r="BZ1722">
            <v>0</v>
          </cell>
          <cell r="CA1722">
            <v>0</v>
          </cell>
          <cell r="CE1722">
            <v>0</v>
          </cell>
          <cell r="CF1722">
            <v>26</v>
          </cell>
          <cell r="CG1722" t="b">
            <v>1</v>
          </cell>
          <cell r="CH1722">
            <v>0</v>
          </cell>
          <cell r="CI1722">
            <v>208</v>
          </cell>
          <cell r="CJ1722">
            <v>0</v>
          </cell>
          <cell r="CK1722" t="str">
            <v>CN HÀ NỘI</v>
          </cell>
          <cell r="CM1722">
            <v>0</v>
          </cell>
          <cell r="CN1722">
            <v>0</v>
          </cell>
          <cell r="CO1722">
            <v>208</v>
          </cell>
          <cell r="CP1722">
            <v>0</v>
          </cell>
        </row>
        <row r="1723">
          <cell r="F1723" t="str">
            <v>OT</v>
          </cell>
          <cell r="AT1723">
            <v>0</v>
          </cell>
          <cell r="AV1723" t="e">
            <v>#REF!</v>
          </cell>
          <cell r="AW1723">
            <v>0</v>
          </cell>
          <cell r="CK1723" t="e">
            <v>#N/A</v>
          </cell>
        </row>
        <row r="1724">
          <cell r="B1724" t="str">
            <v>EWW3000064</v>
          </cell>
          <cell r="C1724" t="str">
            <v>NGUYỄN TUẤN ANH</v>
          </cell>
          <cell r="D1724" t="str">
            <v>Fulltime</v>
          </cell>
          <cell r="E1724" t="str">
            <v>TRƯỞNG CA</v>
          </cell>
          <cell r="F1724" t="str">
            <v>Giờ LV</v>
          </cell>
          <cell r="G1724">
            <v>8</v>
          </cell>
          <cell r="H1724">
            <v>8</v>
          </cell>
          <cell r="I1724" t="str">
            <v>off</v>
          </cell>
          <cell r="J1724" t="str">
            <v>off</v>
          </cell>
          <cell r="K1724" t="str">
            <v>off</v>
          </cell>
          <cell r="L1724">
            <v>8</v>
          </cell>
          <cell r="M1724">
            <v>8</v>
          </cell>
          <cell r="N1724">
            <v>8</v>
          </cell>
          <cell r="O1724">
            <v>8</v>
          </cell>
          <cell r="P1724">
            <v>8</v>
          </cell>
          <cell r="Q1724">
            <v>8</v>
          </cell>
          <cell r="R1724">
            <v>8</v>
          </cell>
          <cell r="S1724">
            <v>8</v>
          </cell>
          <cell r="T1724" t="str">
            <v>off</v>
          </cell>
          <cell r="U1724">
            <v>8</v>
          </cell>
          <cell r="V1724">
            <v>8</v>
          </cell>
          <cell r="W1724">
            <v>8</v>
          </cell>
          <cell r="X1724" t="str">
            <v>Pa</v>
          </cell>
          <cell r="Y1724">
            <v>8</v>
          </cell>
          <cell r="Z1724">
            <v>8</v>
          </cell>
          <cell r="AA1724">
            <v>8</v>
          </cell>
          <cell r="AB1724">
            <v>8</v>
          </cell>
          <cell r="AC1724">
            <v>8</v>
          </cell>
          <cell r="AD1724">
            <v>8</v>
          </cell>
          <cell r="AE1724" t="str">
            <v>pa</v>
          </cell>
          <cell r="AF1724">
            <v>8</v>
          </cell>
          <cell r="AG1724">
            <v>8</v>
          </cell>
          <cell r="AH1724">
            <v>8</v>
          </cell>
          <cell r="AI1724">
            <v>8</v>
          </cell>
          <cell r="AJ1724">
            <v>8</v>
          </cell>
          <cell r="AK1724">
            <v>24</v>
          </cell>
          <cell r="AL1724">
            <v>0</v>
          </cell>
          <cell r="AM1724">
            <v>4</v>
          </cell>
          <cell r="AN1724">
            <v>0</v>
          </cell>
          <cell r="AO1724">
            <v>2</v>
          </cell>
          <cell r="AP1724">
            <v>0</v>
          </cell>
          <cell r="AQ1724">
            <v>0</v>
          </cell>
          <cell r="AR1724">
            <v>0</v>
          </cell>
          <cell r="AS1724">
            <v>0</v>
          </cell>
          <cell r="AT1724">
            <v>0</v>
          </cell>
          <cell r="AU1724">
            <v>26</v>
          </cell>
          <cell r="AV1724" t="e">
            <v>#REF!</v>
          </cell>
          <cell r="AW1724">
            <v>0</v>
          </cell>
          <cell r="BZ1724">
            <v>24</v>
          </cell>
          <cell r="CA1724">
            <v>2</v>
          </cell>
          <cell r="CE1724">
            <v>0</v>
          </cell>
          <cell r="CF1724">
            <v>26</v>
          </cell>
          <cell r="CG1724" t="b">
            <v>1</v>
          </cell>
          <cell r="CH1724">
            <v>24</v>
          </cell>
          <cell r="CI1724">
            <v>0</v>
          </cell>
          <cell r="CJ1724">
            <v>0</v>
          </cell>
          <cell r="CK1724" t="str">
            <v>CN HÀ NỘI</v>
          </cell>
          <cell r="CM1724">
            <v>24</v>
          </cell>
          <cell r="CN1724">
            <v>2</v>
          </cell>
          <cell r="CO1724">
            <v>0</v>
          </cell>
          <cell r="CP1724">
            <v>0</v>
          </cell>
        </row>
        <row r="1725">
          <cell r="F1725" t="str">
            <v>OT</v>
          </cell>
          <cell r="AT1725">
            <v>0</v>
          </cell>
          <cell r="AV1725" t="e">
            <v>#REF!</v>
          </cell>
          <cell r="AW1725">
            <v>0</v>
          </cell>
          <cell r="CK1725" t="e">
            <v>#N/A</v>
          </cell>
        </row>
        <row r="1726">
          <cell r="B1726" t="str">
            <v>EWW3000534</v>
          </cell>
          <cell r="C1726" t="str">
            <v>NGUYỄN THỊ NGỌC</v>
          </cell>
          <cell r="D1726" t="str">
            <v>Partime</v>
          </cell>
          <cell r="E1726" t="str">
            <v>NHÂN VIÊN PHỤC VỤ</v>
          </cell>
          <cell r="F1726" t="str">
            <v>Giờ LV</v>
          </cell>
          <cell r="G1726">
            <v>8</v>
          </cell>
          <cell r="H1726">
            <v>8</v>
          </cell>
          <cell r="I1726">
            <v>8</v>
          </cell>
          <cell r="J1726">
            <v>8</v>
          </cell>
          <cell r="K1726">
            <v>8</v>
          </cell>
          <cell r="L1726">
            <v>8</v>
          </cell>
          <cell r="M1726">
            <v>8</v>
          </cell>
          <cell r="N1726">
            <v>8</v>
          </cell>
          <cell r="O1726">
            <v>8</v>
          </cell>
          <cell r="P1726">
            <v>8</v>
          </cell>
          <cell r="Q1726">
            <v>8</v>
          </cell>
          <cell r="R1726">
            <v>8</v>
          </cell>
          <cell r="S1726">
            <v>8</v>
          </cell>
          <cell r="T1726">
            <v>8</v>
          </cell>
          <cell r="U1726" t="str">
            <v>off</v>
          </cell>
          <cell r="V1726" t="str">
            <v>off</v>
          </cell>
          <cell r="W1726" t="str">
            <v>off</v>
          </cell>
          <cell r="X1726" t="str">
            <v>off</v>
          </cell>
          <cell r="Y1726">
            <v>8</v>
          </cell>
          <cell r="Z1726">
            <v>8</v>
          </cell>
          <cell r="AA1726">
            <v>8</v>
          </cell>
          <cell r="AB1726">
            <v>8</v>
          </cell>
          <cell r="AC1726">
            <v>8</v>
          </cell>
          <cell r="AD1726">
            <v>8</v>
          </cell>
          <cell r="AE1726">
            <v>8</v>
          </cell>
          <cell r="AF1726">
            <v>8</v>
          </cell>
          <cell r="AG1726">
            <v>8</v>
          </cell>
          <cell r="AH1726">
            <v>8</v>
          </cell>
          <cell r="AI1726">
            <v>8</v>
          </cell>
          <cell r="AJ1726">
            <v>8</v>
          </cell>
          <cell r="AK1726">
            <v>26</v>
          </cell>
          <cell r="AL1726">
            <v>0</v>
          </cell>
          <cell r="AM1726">
            <v>4</v>
          </cell>
          <cell r="AN1726">
            <v>0</v>
          </cell>
          <cell r="AO1726">
            <v>0</v>
          </cell>
          <cell r="AP1726">
            <v>0</v>
          </cell>
          <cell r="AQ1726">
            <v>0</v>
          </cell>
          <cell r="AR1726">
            <v>0</v>
          </cell>
          <cell r="AS1726">
            <v>0</v>
          </cell>
          <cell r="AT1726">
            <v>0</v>
          </cell>
          <cell r="AU1726">
            <v>26</v>
          </cell>
          <cell r="AV1726" t="e">
            <v>#REF!</v>
          </cell>
          <cell r="AW1726">
            <v>0</v>
          </cell>
          <cell r="BZ1726">
            <v>0</v>
          </cell>
          <cell r="CA1726">
            <v>0</v>
          </cell>
          <cell r="CE1726">
            <v>0</v>
          </cell>
          <cell r="CF1726">
            <v>26</v>
          </cell>
          <cell r="CG1726" t="b">
            <v>1</v>
          </cell>
          <cell r="CH1726">
            <v>0</v>
          </cell>
          <cell r="CI1726">
            <v>208</v>
          </cell>
          <cell r="CJ1726">
            <v>0</v>
          </cell>
          <cell r="CK1726" t="str">
            <v>CN HÀ NỘI</v>
          </cell>
          <cell r="CM1726">
            <v>0</v>
          </cell>
          <cell r="CN1726">
            <v>0</v>
          </cell>
          <cell r="CO1726">
            <v>208</v>
          </cell>
          <cell r="CP1726">
            <v>0</v>
          </cell>
        </row>
        <row r="1727">
          <cell r="F1727" t="str">
            <v>OT</v>
          </cell>
          <cell r="AT1727">
            <v>0</v>
          </cell>
          <cell r="AV1727" t="e">
            <v>#REF!</v>
          </cell>
          <cell r="AW1727">
            <v>0</v>
          </cell>
          <cell r="CK1727" t="e">
            <v>#N/A</v>
          </cell>
        </row>
        <row r="1728">
          <cell r="B1728" t="str">
            <v>EWW3000007</v>
          </cell>
          <cell r="C1728" t="str">
            <v>TRỊNH THỊ BẠCH  HẢI</v>
          </cell>
          <cell r="D1728" t="str">
            <v>Fulltime</v>
          </cell>
          <cell r="E1728" t="str">
            <v>NHÂN VIÊN BẾP</v>
          </cell>
          <cell r="F1728" t="str">
            <v>Giờ LV</v>
          </cell>
          <cell r="G1728">
            <v>8</v>
          </cell>
          <cell r="H1728">
            <v>8</v>
          </cell>
          <cell r="I1728">
            <v>8</v>
          </cell>
          <cell r="J1728">
            <v>8</v>
          </cell>
          <cell r="K1728">
            <v>8</v>
          </cell>
          <cell r="L1728">
            <v>8</v>
          </cell>
          <cell r="M1728">
            <v>8</v>
          </cell>
          <cell r="N1728">
            <v>8</v>
          </cell>
          <cell r="O1728">
            <v>8</v>
          </cell>
          <cell r="P1728">
            <v>8</v>
          </cell>
          <cell r="Q1728">
            <v>8</v>
          </cell>
          <cell r="R1728" t="str">
            <v>off</v>
          </cell>
          <cell r="S1728">
            <v>8</v>
          </cell>
          <cell r="T1728">
            <v>8</v>
          </cell>
          <cell r="U1728">
            <v>8</v>
          </cell>
          <cell r="V1728">
            <v>8</v>
          </cell>
          <cell r="W1728">
            <v>8</v>
          </cell>
          <cell r="X1728">
            <v>8</v>
          </cell>
          <cell r="Y1728" t="str">
            <v>off</v>
          </cell>
          <cell r="Z1728">
            <v>8</v>
          </cell>
          <cell r="AA1728">
            <v>8</v>
          </cell>
          <cell r="AB1728">
            <v>8</v>
          </cell>
          <cell r="AC1728">
            <v>8</v>
          </cell>
          <cell r="AD1728">
            <v>8</v>
          </cell>
          <cell r="AE1728">
            <v>8</v>
          </cell>
          <cell r="AF1728" t="str">
            <v>off</v>
          </cell>
          <cell r="AG1728">
            <v>8</v>
          </cell>
          <cell r="AH1728">
            <v>8</v>
          </cell>
          <cell r="AI1728">
            <v>8</v>
          </cell>
          <cell r="AJ1728" t="str">
            <v>OFF</v>
          </cell>
          <cell r="AK1728">
            <v>26</v>
          </cell>
          <cell r="AL1728">
            <v>0</v>
          </cell>
          <cell r="AM1728">
            <v>4</v>
          </cell>
          <cell r="AN1728">
            <v>0</v>
          </cell>
          <cell r="AO1728">
            <v>0</v>
          </cell>
          <cell r="AP1728">
            <v>0</v>
          </cell>
          <cell r="AQ1728">
            <v>0</v>
          </cell>
          <cell r="AR1728">
            <v>0</v>
          </cell>
          <cell r="AS1728">
            <v>0</v>
          </cell>
          <cell r="AT1728">
            <v>0</v>
          </cell>
          <cell r="AU1728">
            <v>26</v>
          </cell>
          <cell r="AV1728" t="e">
            <v>#REF!</v>
          </cell>
          <cell r="AW1728">
            <v>0</v>
          </cell>
          <cell r="BZ1728">
            <v>26</v>
          </cell>
          <cell r="CA1728">
            <v>0</v>
          </cell>
          <cell r="CE1728">
            <v>0</v>
          </cell>
          <cell r="CF1728">
            <v>26</v>
          </cell>
          <cell r="CG1728" t="b">
            <v>1</v>
          </cell>
          <cell r="CH1728">
            <v>26</v>
          </cell>
          <cell r="CI1728">
            <v>0</v>
          </cell>
          <cell r="CJ1728">
            <v>0</v>
          </cell>
          <cell r="CK1728" t="str">
            <v>CN HÀ NỘI</v>
          </cell>
          <cell r="CM1728">
            <v>26</v>
          </cell>
          <cell r="CN1728">
            <v>0</v>
          </cell>
          <cell r="CO1728">
            <v>0</v>
          </cell>
          <cell r="CP1728">
            <v>0</v>
          </cell>
        </row>
        <row r="1729">
          <cell r="F1729" t="str">
            <v>OT</v>
          </cell>
          <cell r="AT1729">
            <v>0</v>
          </cell>
          <cell r="AV1729" t="e">
            <v>#REF!</v>
          </cell>
          <cell r="AW1729">
            <v>0</v>
          </cell>
          <cell r="CK1729" t="e">
            <v>#N/A</v>
          </cell>
        </row>
        <row r="1730">
          <cell r="B1730" t="str">
            <v>EWW3000274</v>
          </cell>
          <cell r="C1730" t="str">
            <v>NGUYỄN NHẤT THANH</v>
          </cell>
          <cell r="D1730" t="str">
            <v>Fulltime</v>
          </cell>
          <cell r="E1730" t="str">
            <v>NHÂN VIÊN PHA CHẾ</v>
          </cell>
          <cell r="F1730" t="str">
            <v>Giờ LV</v>
          </cell>
          <cell r="G1730" t="str">
            <v>Pa</v>
          </cell>
          <cell r="H1730">
            <v>8</v>
          </cell>
          <cell r="I1730">
            <v>8</v>
          </cell>
          <cell r="J1730">
            <v>8</v>
          </cell>
          <cell r="K1730" t="str">
            <v>off</v>
          </cell>
          <cell r="L1730">
            <v>8</v>
          </cell>
          <cell r="M1730">
            <v>8</v>
          </cell>
          <cell r="N1730">
            <v>8</v>
          </cell>
          <cell r="O1730">
            <v>8</v>
          </cell>
          <cell r="P1730">
            <v>8</v>
          </cell>
          <cell r="Q1730">
            <v>8</v>
          </cell>
          <cell r="R1730" t="str">
            <v>off</v>
          </cell>
          <cell r="S1730">
            <v>8</v>
          </cell>
          <cell r="T1730">
            <v>8</v>
          </cell>
          <cell r="U1730">
            <v>8</v>
          </cell>
          <cell r="V1730">
            <v>8</v>
          </cell>
          <cell r="W1730">
            <v>8</v>
          </cell>
          <cell r="X1730">
            <v>8</v>
          </cell>
          <cell r="Y1730" t="str">
            <v>off</v>
          </cell>
          <cell r="Z1730">
            <v>8</v>
          </cell>
          <cell r="AA1730">
            <v>8</v>
          </cell>
          <cell r="AB1730">
            <v>8</v>
          </cell>
          <cell r="AC1730">
            <v>8</v>
          </cell>
          <cell r="AD1730">
            <v>8</v>
          </cell>
          <cell r="AE1730">
            <v>8</v>
          </cell>
          <cell r="AF1730" t="str">
            <v>off</v>
          </cell>
          <cell r="AG1730">
            <v>8</v>
          </cell>
          <cell r="AH1730">
            <v>8</v>
          </cell>
          <cell r="AI1730">
            <v>8</v>
          </cell>
          <cell r="AJ1730">
            <v>8</v>
          </cell>
          <cell r="AK1730">
            <v>25</v>
          </cell>
          <cell r="AL1730">
            <v>0</v>
          </cell>
          <cell r="AM1730">
            <v>4</v>
          </cell>
          <cell r="AN1730">
            <v>0</v>
          </cell>
          <cell r="AO1730">
            <v>1</v>
          </cell>
          <cell r="AP1730">
            <v>0</v>
          </cell>
          <cell r="AQ1730">
            <v>0</v>
          </cell>
          <cell r="AR1730">
            <v>0</v>
          </cell>
          <cell r="AS1730">
            <v>0</v>
          </cell>
          <cell r="AT1730">
            <v>0</v>
          </cell>
          <cell r="AU1730">
            <v>26</v>
          </cell>
          <cell r="AV1730" t="e">
            <v>#REF!</v>
          </cell>
          <cell r="AW1730">
            <v>0</v>
          </cell>
          <cell r="BZ1730">
            <v>25</v>
          </cell>
          <cell r="CA1730">
            <v>1</v>
          </cell>
          <cell r="CE1730">
            <v>0</v>
          </cell>
          <cell r="CF1730">
            <v>26</v>
          </cell>
          <cell r="CG1730" t="b">
            <v>1</v>
          </cell>
          <cell r="CH1730">
            <v>25</v>
          </cell>
          <cell r="CI1730">
            <v>0</v>
          </cell>
          <cell r="CJ1730">
            <v>0</v>
          </cell>
          <cell r="CK1730" t="str">
            <v>CN HÀ NỘI</v>
          </cell>
          <cell r="CM1730">
            <v>25</v>
          </cell>
          <cell r="CN1730">
            <v>1</v>
          </cell>
          <cell r="CO1730">
            <v>0</v>
          </cell>
          <cell r="CP1730">
            <v>0</v>
          </cell>
        </row>
        <row r="1731">
          <cell r="F1731" t="str">
            <v>OT</v>
          </cell>
          <cell r="AT1731">
            <v>0</v>
          </cell>
          <cell r="AV1731" t="e">
            <v>#REF!</v>
          </cell>
          <cell r="AW1731">
            <v>0</v>
          </cell>
          <cell r="CK1731" t="e">
            <v>#N/A</v>
          </cell>
        </row>
        <row r="1732">
          <cell r="B1732" t="str">
            <v>EWW3000558</v>
          </cell>
          <cell r="C1732" t="str">
            <v>NGUYỄN VĂN PHÚC</v>
          </cell>
          <cell r="D1732" t="str">
            <v>Fulltime</v>
          </cell>
          <cell r="E1732" t="str">
            <v>QUẢN LÝ QUÁN</v>
          </cell>
          <cell r="F1732" t="str">
            <v>Giờ LV</v>
          </cell>
          <cell r="G1732">
            <v>8</v>
          </cell>
          <cell r="H1732">
            <v>8</v>
          </cell>
          <cell r="I1732">
            <v>8</v>
          </cell>
          <cell r="J1732">
            <v>8</v>
          </cell>
          <cell r="K1732">
            <v>8</v>
          </cell>
          <cell r="L1732">
            <v>8</v>
          </cell>
          <cell r="M1732">
            <v>8</v>
          </cell>
          <cell r="N1732">
            <v>8</v>
          </cell>
          <cell r="O1732">
            <v>8</v>
          </cell>
          <cell r="P1732">
            <v>8</v>
          </cell>
          <cell r="Q1732" t="str">
            <v>off</v>
          </cell>
          <cell r="R1732" t="str">
            <v>off</v>
          </cell>
          <cell r="S1732">
            <v>8</v>
          </cell>
          <cell r="T1732">
            <v>8</v>
          </cell>
          <cell r="U1732" t="str">
            <v>off</v>
          </cell>
          <cell r="V1732">
            <v>8</v>
          </cell>
          <cell r="W1732">
            <v>8</v>
          </cell>
          <cell r="X1732" t="str">
            <v>Pa</v>
          </cell>
          <cell r="Y1732" t="str">
            <v>Pa</v>
          </cell>
          <cell r="Z1732">
            <v>8</v>
          </cell>
          <cell r="AA1732">
            <v>8</v>
          </cell>
          <cell r="AB1732">
            <v>8</v>
          </cell>
          <cell r="AC1732">
            <v>8</v>
          </cell>
          <cell r="AD1732">
            <v>8</v>
          </cell>
          <cell r="AE1732">
            <v>8</v>
          </cell>
          <cell r="AF1732">
            <v>8</v>
          </cell>
          <cell r="AG1732">
            <v>8</v>
          </cell>
          <cell r="AH1732">
            <v>8</v>
          </cell>
          <cell r="AI1732" t="str">
            <v>Off</v>
          </cell>
          <cell r="AJ1732">
            <v>8</v>
          </cell>
          <cell r="AK1732">
            <v>24</v>
          </cell>
          <cell r="AL1732">
            <v>0</v>
          </cell>
          <cell r="AM1732">
            <v>4</v>
          </cell>
          <cell r="AN1732">
            <v>0</v>
          </cell>
          <cell r="AO1732">
            <v>2</v>
          </cell>
          <cell r="AP1732">
            <v>0</v>
          </cell>
          <cell r="AQ1732">
            <v>0</v>
          </cell>
          <cell r="AR1732">
            <v>0</v>
          </cell>
          <cell r="AS1732">
            <v>0</v>
          </cell>
          <cell r="AT1732">
            <v>0</v>
          </cell>
          <cell r="AU1732">
            <v>26</v>
          </cell>
          <cell r="AV1732" t="e">
            <v>#REF!</v>
          </cell>
          <cell r="AW1732">
            <v>0</v>
          </cell>
          <cell r="BZ1732">
            <v>24</v>
          </cell>
          <cell r="CA1732">
            <v>2</v>
          </cell>
          <cell r="CE1732">
            <v>0</v>
          </cell>
          <cell r="CF1732">
            <v>26</v>
          </cell>
          <cell r="CG1732" t="b">
            <v>1</v>
          </cell>
          <cell r="CH1732">
            <v>24</v>
          </cell>
          <cell r="CI1732">
            <v>0</v>
          </cell>
          <cell r="CJ1732">
            <v>0</v>
          </cell>
          <cell r="CK1732" t="str">
            <v>CN HÀ NỘI</v>
          </cell>
          <cell r="CM1732">
            <v>24</v>
          </cell>
          <cell r="CN1732">
            <v>2</v>
          </cell>
          <cell r="CO1732">
            <v>0</v>
          </cell>
          <cell r="CP1732">
            <v>0</v>
          </cell>
        </row>
        <row r="1733">
          <cell r="F1733" t="str">
            <v>OT</v>
          </cell>
          <cell r="AT1733">
            <v>0</v>
          </cell>
          <cell r="AV1733" t="e">
            <v>#REF!</v>
          </cell>
          <cell r="AW1733">
            <v>0</v>
          </cell>
          <cell r="CK1733" t="e">
            <v>#N/A</v>
          </cell>
        </row>
        <row r="1734">
          <cell r="B1734" t="str">
            <v>EWW3000371</v>
          </cell>
          <cell r="C1734" t="str">
            <v xml:space="preserve">LÊ THỊ ANH QUỲNH </v>
          </cell>
          <cell r="D1734" t="str">
            <v>Fulltime</v>
          </cell>
          <cell r="E1734" t="str">
            <v>TRƯỞNG CA TẬP SỰ</v>
          </cell>
          <cell r="F1734" t="str">
            <v>Giờ LV</v>
          </cell>
          <cell r="G1734">
            <v>8</v>
          </cell>
          <cell r="H1734">
            <v>8</v>
          </cell>
          <cell r="I1734">
            <v>8</v>
          </cell>
          <cell r="J1734" t="str">
            <v>Oth</v>
          </cell>
          <cell r="K1734" t="str">
            <v>Oth</v>
          </cell>
          <cell r="L1734">
            <v>8</v>
          </cell>
          <cell r="M1734" t="str">
            <v>off</v>
          </cell>
          <cell r="N1734">
            <v>8</v>
          </cell>
          <cell r="O1734">
            <v>8</v>
          </cell>
          <cell r="P1734">
            <v>8</v>
          </cell>
          <cell r="Q1734">
            <v>8</v>
          </cell>
          <cell r="R1734">
            <v>8</v>
          </cell>
          <cell r="S1734" t="str">
            <v>off</v>
          </cell>
          <cell r="T1734">
            <v>8</v>
          </cell>
          <cell r="U1734">
            <v>8</v>
          </cell>
          <cell r="V1734">
            <v>8</v>
          </cell>
          <cell r="W1734">
            <v>8</v>
          </cell>
          <cell r="X1734">
            <v>8</v>
          </cell>
          <cell r="Y1734">
            <v>8</v>
          </cell>
          <cell r="Z1734">
            <v>8</v>
          </cell>
          <cell r="AA1734">
            <v>8</v>
          </cell>
          <cell r="AB1734">
            <v>8</v>
          </cell>
          <cell r="AC1734" t="str">
            <v>off</v>
          </cell>
          <cell r="AD1734">
            <v>8</v>
          </cell>
          <cell r="AE1734">
            <v>8</v>
          </cell>
          <cell r="AF1734">
            <v>8</v>
          </cell>
          <cell r="AG1734">
            <v>8</v>
          </cell>
          <cell r="AH1734">
            <v>8</v>
          </cell>
          <cell r="AI1734" t="str">
            <v>Off</v>
          </cell>
          <cell r="AJ1734">
            <v>8</v>
          </cell>
          <cell r="AK1734">
            <v>24</v>
          </cell>
          <cell r="AL1734">
            <v>0</v>
          </cell>
          <cell r="AM1734">
            <v>4</v>
          </cell>
          <cell r="AN1734">
            <v>0</v>
          </cell>
          <cell r="AO1734">
            <v>0</v>
          </cell>
          <cell r="AP1734">
            <v>0</v>
          </cell>
          <cell r="AQ1734">
            <v>0</v>
          </cell>
          <cell r="AR1734">
            <v>0</v>
          </cell>
          <cell r="AS1734">
            <v>0</v>
          </cell>
          <cell r="AT1734">
            <v>2</v>
          </cell>
          <cell r="AU1734">
            <v>26</v>
          </cell>
          <cell r="AV1734" t="e">
            <v>#REF!</v>
          </cell>
          <cell r="AW1734">
            <v>0</v>
          </cell>
          <cell r="BZ1734">
            <v>26</v>
          </cell>
          <cell r="CA1734">
            <v>0</v>
          </cell>
          <cell r="CE1734">
            <v>0</v>
          </cell>
          <cell r="CF1734">
            <v>26</v>
          </cell>
          <cell r="CG1734" t="b">
            <v>1</v>
          </cell>
          <cell r="CH1734">
            <v>24</v>
          </cell>
          <cell r="CI1734">
            <v>0</v>
          </cell>
          <cell r="CJ1734">
            <v>0</v>
          </cell>
          <cell r="CK1734" t="str">
            <v>CN HÀ NỘI</v>
          </cell>
          <cell r="CM1734">
            <v>26</v>
          </cell>
          <cell r="CN1734">
            <v>0</v>
          </cell>
          <cell r="CO1734">
            <v>0</v>
          </cell>
          <cell r="CP1734">
            <v>0</v>
          </cell>
        </row>
        <row r="1735">
          <cell r="F1735" t="str">
            <v>OT</v>
          </cell>
          <cell r="AT1735">
            <v>0</v>
          </cell>
          <cell r="AV1735" t="e">
            <v>#REF!</v>
          </cell>
          <cell r="AW1735">
            <v>0</v>
          </cell>
          <cell r="CK1735" t="e">
            <v>#N/A</v>
          </cell>
        </row>
        <row r="1736">
          <cell r="B1736" t="str">
            <v>EWW3000393</v>
          </cell>
          <cell r="C1736" t="str">
            <v xml:space="preserve">HOÀNG THỊ KIM CÚC </v>
          </cell>
          <cell r="D1736" t="str">
            <v>Fulltime</v>
          </cell>
          <cell r="E1736" t="str">
            <v>NHÂN VIÊN PHỤC VỤ</v>
          </cell>
          <cell r="F1736" t="str">
            <v>Giờ LV</v>
          </cell>
          <cell r="G1736" t="str">
            <v>off</v>
          </cell>
          <cell r="H1736" t="str">
            <v>off</v>
          </cell>
          <cell r="I1736">
            <v>8</v>
          </cell>
          <cell r="J1736">
            <v>8</v>
          </cell>
          <cell r="K1736">
            <v>8</v>
          </cell>
          <cell r="L1736">
            <v>8</v>
          </cell>
          <cell r="M1736">
            <v>8</v>
          </cell>
          <cell r="N1736" t="str">
            <v>off</v>
          </cell>
          <cell r="O1736">
            <v>8</v>
          </cell>
          <cell r="P1736">
            <v>8</v>
          </cell>
          <cell r="Q1736">
            <v>8</v>
          </cell>
          <cell r="R1736">
            <v>8</v>
          </cell>
          <cell r="S1736">
            <v>8</v>
          </cell>
          <cell r="T1736">
            <v>8</v>
          </cell>
          <cell r="U1736">
            <v>8</v>
          </cell>
          <cell r="V1736" t="str">
            <v>Pa</v>
          </cell>
          <cell r="W1736" t="str">
            <v>Pa</v>
          </cell>
          <cell r="X1736" t="str">
            <v>Pa</v>
          </cell>
          <cell r="Y1736" t="str">
            <v>Pa</v>
          </cell>
          <cell r="Z1736" t="str">
            <v>Pa</v>
          </cell>
          <cell r="AA1736" t="str">
            <v>Pa</v>
          </cell>
          <cell r="AB1736" t="str">
            <v>Pa</v>
          </cell>
          <cell r="AC1736" t="str">
            <v>Pa</v>
          </cell>
          <cell r="AD1736" t="str">
            <v>Pa</v>
          </cell>
          <cell r="AE1736" t="str">
            <v>Pa</v>
          </cell>
          <cell r="AF1736" t="str">
            <v>Pa</v>
          </cell>
          <cell r="AK1736">
            <v>12</v>
          </cell>
          <cell r="AL1736">
            <v>0</v>
          </cell>
          <cell r="AM1736">
            <v>3</v>
          </cell>
          <cell r="AN1736">
            <v>0</v>
          </cell>
          <cell r="AO1736">
            <v>11</v>
          </cell>
          <cell r="AP1736">
            <v>0</v>
          </cell>
          <cell r="AQ1736">
            <v>0</v>
          </cell>
          <cell r="AR1736">
            <v>0</v>
          </cell>
          <cell r="AS1736">
            <v>0</v>
          </cell>
          <cell r="AT1736">
            <v>0</v>
          </cell>
          <cell r="AU1736">
            <v>23</v>
          </cell>
          <cell r="AV1736" t="e">
            <v>#REF!</v>
          </cell>
          <cell r="AW1736">
            <v>0</v>
          </cell>
          <cell r="BZ1736">
            <v>12</v>
          </cell>
          <cell r="CA1736">
            <v>11</v>
          </cell>
          <cell r="CE1736">
            <v>0</v>
          </cell>
          <cell r="CF1736">
            <v>23</v>
          </cell>
          <cell r="CG1736" t="b">
            <v>1</v>
          </cell>
          <cell r="CH1736">
            <v>12</v>
          </cell>
          <cell r="CI1736">
            <v>0</v>
          </cell>
          <cell r="CJ1736">
            <v>0</v>
          </cell>
          <cell r="CK1736" t="str">
            <v>CN HÀ NỘI</v>
          </cell>
          <cell r="CM1736">
            <v>12</v>
          </cell>
          <cell r="CN1736">
            <v>11</v>
          </cell>
          <cell r="CO1736">
            <v>0</v>
          </cell>
          <cell r="CP1736">
            <v>0</v>
          </cell>
        </row>
        <row r="1737">
          <cell r="F1737" t="str">
            <v>OT</v>
          </cell>
          <cell r="AT1737">
            <v>0</v>
          </cell>
          <cell r="AV1737" t="e">
            <v>#REF!</v>
          </cell>
          <cell r="AW1737">
            <v>0</v>
          </cell>
          <cell r="CK1737" t="e">
            <v>#N/A</v>
          </cell>
        </row>
        <row r="1738">
          <cell r="B1738" t="str">
            <v>EWW3000412</v>
          </cell>
          <cell r="C1738" t="str">
            <v xml:space="preserve">PHẠM VĂN HOÀN </v>
          </cell>
          <cell r="D1738" t="str">
            <v>Fulltime</v>
          </cell>
          <cell r="E1738" t="str">
            <v>NHÂN VIÊN PHA CHẾ</v>
          </cell>
          <cell r="F1738" t="str">
            <v>Giờ LV</v>
          </cell>
          <cell r="G1738">
            <v>8</v>
          </cell>
          <cell r="H1738">
            <v>8</v>
          </cell>
          <cell r="I1738">
            <v>8</v>
          </cell>
          <cell r="J1738">
            <v>8</v>
          </cell>
          <cell r="K1738">
            <v>8</v>
          </cell>
          <cell r="L1738" t="str">
            <v>off</v>
          </cell>
          <cell r="M1738">
            <v>8</v>
          </cell>
          <cell r="N1738">
            <v>8</v>
          </cell>
          <cell r="O1738">
            <v>8</v>
          </cell>
          <cell r="P1738">
            <v>8</v>
          </cell>
          <cell r="Q1738">
            <v>8</v>
          </cell>
          <cell r="R1738" t="str">
            <v>off</v>
          </cell>
          <cell r="S1738">
            <v>8</v>
          </cell>
          <cell r="T1738">
            <v>8</v>
          </cell>
          <cell r="U1738">
            <v>8</v>
          </cell>
          <cell r="V1738">
            <v>8</v>
          </cell>
          <cell r="W1738">
            <v>8</v>
          </cell>
          <cell r="X1738">
            <v>8</v>
          </cell>
          <cell r="Y1738">
            <v>8</v>
          </cell>
          <cell r="Z1738">
            <v>8</v>
          </cell>
          <cell r="AA1738" t="str">
            <v>off</v>
          </cell>
          <cell r="AB1738">
            <v>8</v>
          </cell>
          <cell r="AC1738">
            <v>8</v>
          </cell>
          <cell r="AD1738">
            <v>8</v>
          </cell>
          <cell r="AE1738">
            <v>8</v>
          </cell>
          <cell r="AF1738">
            <v>8</v>
          </cell>
          <cell r="AG1738" t="str">
            <v>off</v>
          </cell>
          <cell r="AH1738" t="str">
            <v>Po</v>
          </cell>
          <cell r="AI1738">
            <v>8</v>
          </cell>
          <cell r="AJ1738">
            <v>8</v>
          </cell>
          <cell r="AK1738">
            <v>25</v>
          </cell>
          <cell r="AL1738">
            <v>0</v>
          </cell>
          <cell r="AM1738">
            <v>4</v>
          </cell>
          <cell r="AN1738">
            <v>0</v>
          </cell>
          <cell r="AO1738">
            <v>0</v>
          </cell>
          <cell r="AP1738">
            <v>0</v>
          </cell>
          <cell r="AQ1738">
            <v>0</v>
          </cell>
          <cell r="AR1738">
            <v>0</v>
          </cell>
          <cell r="AS1738">
            <v>1</v>
          </cell>
          <cell r="AT1738">
            <v>0</v>
          </cell>
          <cell r="AU1738">
            <v>25</v>
          </cell>
          <cell r="AV1738" t="e">
            <v>#REF!</v>
          </cell>
          <cell r="AW1738">
            <v>0</v>
          </cell>
          <cell r="BZ1738">
            <v>25</v>
          </cell>
          <cell r="CA1738">
            <v>0</v>
          </cell>
          <cell r="CE1738">
            <v>0</v>
          </cell>
          <cell r="CF1738">
            <v>25</v>
          </cell>
          <cell r="CG1738" t="b">
            <v>1</v>
          </cell>
          <cell r="CH1738">
            <v>25</v>
          </cell>
          <cell r="CI1738">
            <v>0</v>
          </cell>
          <cell r="CJ1738">
            <v>0</v>
          </cell>
          <cell r="CK1738" t="str">
            <v>CN HÀ NỘI</v>
          </cell>
          <cell r="CM1738">
            <v>25</v>
          </cell>
          <cell r="CN1738">
            <v>0</v>
          </cell>
          <cell r="CO1738">
            <v>0</v>
          </cell>
          <cell r="CP1738">
            <v>0</v>
          </cell>
        </row>
        <row r="1739">
          <cell r="F1739" t="str">
            <v>OT</v>
          </cell>
          <cell r="AT1739">
            <v>0</v>
          </cell>
          <cell r="AV1739" t="e">
            <v>#REF!</v>
          </cell>
          <cell r="AW1739">
            <v>0</v>
          </cell>
          <cell r="CK1739" t="e">
            <v>#N/A</v>
          </cell>
        </row>
        <row r="1740">
          <cell r="B1740" t="str">
            <v>EWW3000457</v>
          </cell>
          <cell r="C1740" t="str">
            <v xml:space="preserve">PHẠM THỊ LỆ GIANG </v>
          </cell>
          <cell r="D1740" t="str">
            <v>Partime</v>
          </cell>
          <cell r="E1740" t="str">
            <v>NHÂN VIÊN PHỤC VỤ</v>
          </cell>
          <cell r="F1740" t="str">
            <v>Giờ LV</v>
          </cell>
          <cell r="G1740">
            <v>8</v>
          </cell>
          <cell r="H1740">
            <v>8</v>
          </cell>
          <cell r="I1740" t="str">
            <v>off</v>
          </cell>
          <cell r="J1740">
            <v>8</v>
          </cell>
          <cell r="K1740">
            <v>8</v>
          </cell>
          <cell r="L1740">
            <v>8</v>
          </cell>
          <cell r="M1740">
            <v>8</v>
          </cell>
          <cell r="N1740">
            <v>5</v>
          </cell>
          <cell r="O1740" t="str">
            <v>off</v>
          </cell>
          <cell r="P1740">
            <v>6</v>
          </cell>
          <cell r="Q1740" t="str">
            <v>off</v>
          </cell>
          <cell r="R1740">
            <v>8</v>
          </cell>
          <cell r="S1740">
            <v>5</v>
          </cell>
          <cell r="T1740">
            <v>5</v>
          </cell>
          <cell r="U1740">
            <v>8</v>
          </cell>
          <cell r="V1740">
            <v>8</v>
          </cell>
          <cell r="W1740">
            <v>6</v>
          </cell>
          <cell r="X1740" t="str">
            <v>off</v>
          </cell>
          <cell r="Y1740">
            <v>8</v>
          </cell>
          <cell r="Z1740">
            <v>5</v>
          </cell>
          <cell r="AA1740" t="str">
            <v>off</v>
          </cell>
          <cell r="AB1740">
            <v>4</v>
          </cell>
          <cell r="AC1740" t="str">
            <v>off</v>
          </cell>
          <cell r="AD1740" t="str">
            <v>off</v>
          </cell>
          <cell r="AE1740">
            <v>5</v>
          </cell>
          <cell r="AF1740" t="str">
            <v>off</v>
          </cell>
          <cell r="AG1740">
            <v>5</v>
          </cell>
          <cell r="AH1740">
            <v>8</v>
          </cell>
          <cell r="AI1740">
            <v>8</v>
          </cell>
          <cell r="AJ1740">
            <v>8</v>
          </cell>
          <cell r="AK1740">
            <v>18.75</v>
          </cell>
          <cell r="AL1740">
            <v>0</v>
          </cell>
          <cell r="AM1740">
            <v>8</v>
          </cell>
          <cell r="AN1740">
            <v>0</v>
          </cell>
          <cell r="AO1740">
            <v>0</v>
          </cell>
          <cell r="AP1740">
            <v>0</v>
          </cell>
          <cell r="AQ1740">
            <v>0</v>
          </cell>
          <cell r="AR1740">
            <v>0</v>
          </cell>
          <cell r="AS1740">
            <v>0</v>
          </cell>
          <cell r="AT1740">
            <v>0</v>
          </cell>
          <cell r="AU1740">
            <v>18.75</v>
          </cell>
          <cell r="AV1740" t="e">
            <v>#REF!</v>
          </cell>
          <cell r="AW1740">
            <v>0</v>
          </cell>
          <cell r="BZ1740">
            <v>0</v>
          </cell>
          <cell r="CA1740">
            <v>0</v>
          </cell>
          <cell r="CE1740">
            <v>0</v>
          </cell>
          <cell r="CF1740">
            <v>18.75</v>
          </cell>
          <cell r="CG1740" t="b">
            <v>1</v>
          </cell>
          <cell r="CH1740">
            <v>0</v>
          </cell>
          <cell r="CI1740">
            <v>150</v>
          </cell>
          <cell r="CJ1740">
            <v>0</v>
          </cell>
          <cell r="CK1740" t="str">
            <v>CN HÀ NỘI</v>
          </cell>
          <cell r="CM1740">
            <v>0</v>
          </cell>
          <cell r="CN1740">
            <v>0</v>
          </cell>
          <cell r="CO1740">
            <v>150</v>
          </cell>
          <cell r="CP1740">
            <v>0</v>
          </cell>
        </row>
        <row r="1741">
          <cell r="F1741" t="str">
            <v>OT</v>
          </cell>
          <cell r="AT1741">
            <v>0</v>
          </cell>
          <cell r="AV1741" t="e">
            <v>#REF!</v>
          </cell>
          <cell r="AW1741">
            <v>0</v>
          </cell>
          <cell r="CK1741" t="e">
            <v>#N/A</v>
          </cell>
        </row>
        <row r="1742">
          <cell r="B1742" t="str">
            <v>EWW3000521</v>
          </cell>
          <cell r="C1742" t="str">
            <v>ĐINH CẨM TÚ</v>
          </cell>
          <cell r="D1742" t="str">
            <v>Partime</v>
          </cell>
          <cell r="E1742" t="str">
            <v>NHÂN VIÊN PHỤC VỤ</v>
          </cell>
          <cell r="F1742" t="str">
            <v>Giờ LV</v>
          </cell>
          <cell r="G1742">
            <v>8</v>
          </cell>
          <cell r="H1742">
            <v>8</v>
          </cell>
          <cell r="I1742">
            <v>8</v>
          </cell>
          <cell r="J1742">
            <v>8</v>
          </cell>
          <cell r="K1742">
            <v>8</v>
          </cell>
          <cell r="L1742">
            <v>8</v>
          </cell>
          <cell r="M1742">
            <v>8</v>
          </cell>
          <cell r="N1742">
            <v>8</v>
          </cell>
          <cell r="O1742">
            <v>8</v>
          </cell>
          <cell r="P1742">
            <v>8</v>
          </cell>
          <cell r="Q1742">
            <v>8</v>
          </cell>
          <cell r="R1742">
            <v>8</v>
          </cell>
          <cell r="S1742">
            <v>8</v>
          </cell>
          <cell r="T1742">
            <v>8</v>
          </cell>
          <cell r="U1742">
            <v>8</v>
          </cell>
          <cell r="V1742">
            <v>8</v>
          </cell>
          <cell r="W1742">
            <v>8</v>
          </cell>
          <cell r="X1742">
            <v>8</v>
          </cell>
          <cell r="Y1742" t="str">
            <v>off</v>
          </cell>
          <cell r="Z1742" t="str">
            <v>off</v>
          </cell>
          <cell r="AA1742" t="str">
            <v>off</v>
          </cell>
          <cell r="AB1742">
            <v>8</v>
          </cell>
          <cell r="AC1742">
            <v>8</v>
          </cell>
          <cell r="AD1742">
            <v>8</v>
          </cell>
          <cell r="AE1742">
            <v>8</v>
          </cell>
          <cell r="AF1742">
            <v>8</v>
          </cell>
          <cell r="AG1742" t="str">
            <v>off</v>
          </cell>
          <cell r="AH1742">
            <v>8</v>
          </cell>
          <cell r="AI1742">
            <v>8</v>
          </cell>
          <cell r="AJ1742">
            <v>8</v>
          </cell>
          <cell r="AK1742">
            <v>26</v>
          </cell>
          <cell r="AL1742">
            <v>0</v>
          </cell>
          <cell r="AM1742">
            <v>4</v>
          </cell>
          <cell r="AN1742">
            <v>0</v>
          </cell>
          <cell r="AO1742">
            <v>0</v>
          </cell>
          <cell r="AP1742">
            <v>0</v>
          </cell>
          <cell r="AQ1742">
            <v>0</v>
          </cell>
          <cell r="AR1742">
            <v>0</v>
          </cell>
          <cell r="AS1742">
            <v>0</v>
          </cell>
          <cell r="AT1742">
            <v>0</v>
          </cell>
          <cell r="AU1742">
            <v>26</v>
          </cell>
          <cell r="AV1742" t="e">
            <v>#REF!</v>
          </cell>
          <cell r="AW1742">
            <v>0</v>
          </cell>
          <cell r="BZ1742">
            <v>0</v>
          </cell>
          <cell r="CA1742">
            <v>0</v>
          </cell>
          <cell r="CE1742">
            <v>0</v>
          </cell>
          <cell r="CF1742">
            <v>26</v>
          </cell>
          <cell r="CG1742" t="b">
            <v>1</v>
          </cell>
          <cell r="CH1742">
            <v>0</v>
          </cell>
          <cell r="CI1742">
            <v>208</v>
          </cell>
          <cell r="CJ1742">
            <v>0</v>
          </cell>
          <cell r="CK1742" t="str">
            <v>CN HÀ NỘI</v>
          </cell>
          <cell r="CM1742">
            <v>0</v>
          </cell>
          <cell r="CN1742">
            <v>0</v>
          </cell>
          <cell r="CO1742">
            <v>208</v>
          </cell>
          <cell r="CP1742">
            <v>0</v>
          </cell>
        </row>
        <row r="1743">
          <cell r="F1743" t="str">
            <v>OT</v>
          </cell>
          <cell r="AT1743">
            <v>0</v>
          </cell>
          <cell r="AV1743" t="e">
            <v>#REF!</v>
          </cell>
          <cell r="AW1743">
            <v>0</v>
          </cell>
          <cell r="CK1743" t="e">
            <v>#N/A</v>
          </cell>
        </row>
        <row r="1744">
          <cell r="B1744" t="str">
            <v>EWW3000526</v>
          </cell>
          <cell r="C1744" t="str">
            <v xml:space="preserve">NGUYỄN VĂN LONG </v>
          </cell>
          <cell r="D1744" t="str">
            <v>Partime</v>
          </cell>
          <cell r="E1744" t="str">
            <v>NHÂN VIÊN PHA CHẾ</v>
          </cell>
          <cell r="F1744" t="str">
            <v>Giờ LV</v>
          </cell>
          <cell r="G1744">
            <v>8</v>
          </cell>
          <cell r="H1744" t="str">
            <v>off</v>
          </cell>
          <cell r="I1744" t="str">
            <v>off</v>
          </cell>
          <cell r="J1744">
            <v>8</v>
          </cell>
          <cell r="K1744">
            <v>8</v>
          </cell>
          <cell r="L1744">
            <v>8</v>
          </cell>
          <cell r="M1744">
            <v>8</v>
          </cell>
          <cell r="N1744">
            <v>8</v>
          </cell>
          <cell r="O1744">
            <v>8</v>
          </cell>
          <cell r="P1744">
            <v>8</v>
          </cell>
          <cell r="Q1744">
            <v>8</v>
          </cell>
          <cell r="R1744">
            <v>8</v>
          </cell>
          <cell r="S1744">
            <v>8</v>
          </cell>
          <cell r="T1744">
            <v>8</v>
          </cell>
          <cell r="U1744" t="str">
            <v>off</v>
          </cell>
          <cell r="V1744" t="str">
            <v>off</v>
          </cell>
          <cell r="W1744">
            <v>8</v>
          </cell>
          <cell r="X1744">
            <v>8</v>
          </cell>
          <cell r="Y1744">
            <v>8</v>
          </cell>
          <cell r="Z1744">
            <v>8</v>
          </cell>
          <cell r="AA1744">
            <v>8</v>
          </cell>
          <cell r="AB1744">
            <v>8</v>
          </cell>
          <cell r="AC1744">
            <v>8</v>
          </cell>
          <cell r="AD1744">
            <v>8</v>
          </cell>
          <cell r="AE1744">
            <v>8</v>
          </cell>
          <cell r="AF1744">
            <v>8</v>
          </cell>
          <cell r="AG1744">
            <v>8</v>
          </cell>
          <cell r="AH1744">
            <v>8</v>
          </cell>
          <cell r="AI1744">
            <v>8</v>
          </cell>
          <cell r="AJ1744">
            <v>8</v>
          </cell>
          <cell r="AK1744">
            <v>26</v>
          </cell>
          <cell r="AL1744">
            <v>0</v>
          </cell>
          <cell r="AM1744">
            <v>4</v>
          </cell>
          <cell r="AN1744">
            <v>0</v>
          </cell>
          <cell r="AO1744">
            <v>0</v>
          </cell>
          <cell r="AP1744">
            <v>0</v>
          </cell>
          <cell r="AQ1744">
            <v>0</v>
          </cell>
          <cell r="AR1744">
            <v>0</v>
          </cell>
          <cell r="AS1744">
            <v>0</v>
          </cell>
          <cell r="AT1744">
            <v>0</v>
          </cell>
          <cell r="AU1744">
            <v>26</v>
          </cell>
          <cell r="AV1744" t="e">
            <v>#REF!</v>
          </cell>
          <cell r="AW1744">
            <v>0</v>
          </cell>
          <cell r="BZ1744">
            <v>0</v>
          </cell>
          <cell r="CA1744">
            <v>0</v>
          </cell>
          <cell r="CE1744">
            <v>0</v>
          </cell>
          <cell r="CF1744">
            <v>26</v>
          </cell>
          <cell r="CG1744" t="b">
            <v>1</v>
          </cell>
          <cell r="CH1744">
            <v>0</v>
          </cell>
          <cell r="CI1744">
            <v>208</v>
          </cell>
          <cell r="CJ1744">
            <v>0</v>
          </cell>
          <cell r="CK1744" t="str">
            <v>CN HÀ NỘI</v>
          </cell>
          <cell r="CM1744">
            <v>0</v>
          </cell>
          <cell r="CN1744">
            <v>0</v>
          </cell>
          <cell r="CO1744">
            <v>208</v>
          </cell>
          <cell r="CP1744">
            <v>0</v>
          </cell>
        </row>
        <row r="1745">
          <cell r="F1745" t="str">
            <v>OT</v>
          </cell>
          <cell r="AT1745">
            <v>0</v>
          </cell>
          <cell r="AV1745" t="e">
            <v>#REF!</v>
          </cell>
          <cell r="AW1745">
            <v>0</v>
          </cell>
          <cell r="CK1745" t="e">
            <v>#N/A</v>
          </cell>
        </row>
        <row r="1746">
          <cell r="B1746" t="str">
            <v>EWW3000488</v>
          </cell>
          <cell r="C1746" t="str">
            <v xml:space="preserve">VŨ THỊ HIÊN </v>
          </cell>
          <cell r="D1746" t="str">
            <v>Partime</v>
          </cell>
          <cell r="E1746" t="str">
            <v xml:space="preserve">NHÂN VIÊN THU NGÂN </v>
          </cell>
          <cell r="F1746" t="str">
            <v>Giờ LV</v>
          </cell>
          <cell r="G1746">
            <v>8</v>
          </cell>
          <cell r="H1746" t="str">
            <v>off</v>
          </cell>
          <cell r="I1746">
            <v>8</v>
          </cell>
          <cell r="J1746">
            <v>8</v>
          </cell>
          <cell r="K1746" t="str">
            <v>Pi</v>
          </cell>
          <cell r="L1746" t="str">
            <v>Pi</v>
          </cell>
          <cell r="M1746" t="str">
            <v>Pi</v>
          </cell>
          <cell r="N1746" t="str">
            <v>Pi</v>
          </cell>
          <cell r="O1746" t="str">
            <v>Pi</v>
          </cell>
          <cell r="P1746">
            <v>8</v>
          </cell>
          <cell r="Q1746">
            <v>8</v>
          </cell>
          <cell r="R1746">
            <v>8</v>
          </cell>
          <cell r="S1746">
            <v>8</v>
          </cell>
          <cell r="T1746">
            <v>8</v>
          </cell>
          <cell r="U1746" t="str">
            <v>off</v>
          </cell>
          <cell r="V1746" t="str">
            <v>off</v>
          </cell>
          <cell r="W1746">
            <v>8</v>
          </cell>
          <cell r="X1746">
            <v>8</v>
          </cell>
          <cell r="Y1746">
            <v>8</v>
          </cell>
          <cell r="Z1746">
            <v>8</v>
          </cell>
          <cell r="AA1746">
            <v>8</v>
          </cell>
          <cell r="AB1746">
            <v>8</v>
          </cell>
          <cell r="AC1746">
            <v>8</v>
          </cell>
          <cell r="AD1746">
            <v>8</v>
          </cell>
          <cell r="AE1746">
            <v>8</v>
          </cell>
          <cell r="AF1746">
            <v>8</v>
          </cell>
          <cell r="AG1746">
            <v>8</v>
          </cell>
          <cell r="AH1746">
            <v>8</v>
          </cell>
          <cell r="AI1746">
            <v>8</v>
          </cell>
          <cell r="AJ1746">
            <v>8</v>
          </cell>
          <cell r="AK1746">
            <v>22</v>
          </cell>
          <cell r="AL1746">
            <v>0</v>
          </cell>
          <cell r="AM1746">
            <v>3</v>
          </cell>
          <cell r="AN1746">
            <v>0</v>
          </cell>
          <cell r="AO1746">
            <v>0</v>
          </cell>
          <cell r="AP1746">
            <v>5</v>
          </cell>
          <cell r="AQ1746">
            <v>0</v>
          </cell>
          <cell r="AR1746">
            <v>0</v>
          </cell>
          <cell r="AS1746">
            <v>0</v>
          </cell>
          <cell r="AT1746">
            <v>0</v>
          </cell>
          <cell r="AU1746">
            <v>22</v>
          </cell>
          <cell r="AV1746" t="e">
            <v>#REF!</v>
          </cell>
          <cell r="AW1746">
            <v>0</v>
          </cell>
          <cell r="BZ1746">
            <v>0</v>
          </cell>
          <cell r="CA1746">
            <v>0</v>
          </cell>
          <cell r="CE1746">
            <v>0</v>
          </cell>
          <cell r="CF1746">
            <v>22</v>
          </cell>
          <cell r="CG1746" t="b">
            <v>1</v>
          </cell>
          <cell r="CH1746">
            <v>0</v>
          </cell>
          <cell r="CI1746">
            <v>176</v>
          </cell>
          <cell r="CJ1746">
            <v>0</v>
          </cell>
          <cell r="CK1746" t="str">
            <v>CN HÀ NỘI</v>
          </cell>
          <cell r="CM1746">
            <v>0</v>
          </cell>
          <cell r="CN1746">
            <v>0</v>
          </cell>
          <cell r="CO1746">
            <v>176</v>
          </cell>
          <cell r="CP1746">
            <v>0</v>
          </cell>
        </row>
        <row r="1747">
          <cell r="F1747" t="str">
            <v>OT</v>
          </cell>
          <cell r="AT1747">
            <v>0</v>
          </cell>
          <cell r="AV1747" t="e">
            <v>#REF!</v>
          </cell>
          <cell r="AW1747">
            <v>0</v>
          </cell>
          <cell r="CK1747" t="e">
            <v>#N/A</v>
          </cell>
        </row>
        <row r="1748">
          <cell r="B1748" t="str">
            <v>EWW3000560</v>
          </cell>
          <cell r="C1748" t="str">
            <v xml:space="preserve">PHẠM VĂN HiỀN </v>
          </cell>
          <cell r="D1748" t="str">
            <v>Partime</v>
          </cell>
          <cell r="E1748" t="str">
            <v>NHÂN VIÊN PHỤC VỤ</v>
          </cell>
          <cell r="F1748" t="str">
            <v>Giờ LV</v>
          </cell>
          <cell r="G1748">
            <v>8</v>
          </cell>
          <cell r="H1748" t="str">
            <v>off</v>
          </cell>
          <cell r="I1748">
            <v>8</v>
          </cell>
          <cell r="J1748">
            <v>8</v>
          </cell>
          <cell r="K1748">
            <v>8</v>
          </cell>
          <cell r="L1748">
            <v>8</v>
          </cell>
          <cell r="M1748">
            <v>8</v>
          </cell>
          <cell r="N1748">
            <v>8</v>
          </cell>
          <cell r="O1748">
            <v>8</v>
          </cell>
          <cell r="P1748" t="str">
            <v>off</v>
          </cell>
          <cell r="Q1748">
            <v>8</v>
          </cell>
          <cell r="R1748">
            <v>8</v>
          </cell>
          <cell r="S1748" t="str">
            <v>off</v>
          </cell>
          <cell r="T1748">
            <v>8</v>
          </cell>
          <cell r="U1748">
            <v>8</v>
          </cell>
          <cell r="V1748">
            <v>8</v>
          </cell>
          <cell r="W1748">
            <v>8</v>
          </cell>
          <cell r="X1748">
            <v>8</v>
          </cell>
          <cell r="Y1748">
            <v>8</v>
          </cell>
          <cell r="Z1748">
            <v>8</v>
          </cell>
          <cell r="AA1748">
            <v>8</v>
          </cell>
          <cell r="AB1748">
            <v>8</v>
          </cell>
          <cell r="AC1748">
            <v>8</v>
          </cell>
          <cell r="AD1748" t="str">
            <v>off</v>
          </cell>
          <cell r="AE1748">
            <v>8</v>
          </cell>
          <cell r="AF1748">
            <v>8</v>
          </cell>
          <cell r="AG1748">
            <v>8</v>
          </cell>
          <cell r="AH1748">
            <v>8</v>
          </cell>
          <cell r="AI1748">
            <v>8</v>
          </cell>
          <cell r="AJ1748">
            <v>8</v>
          </cell>
          <cell r="AK1748">
            <v>26</v>
          </cell>
          <cell r="AL1748">
            <v>0</v>
          </cell>
          <cell r="AM1748">
            <v>4</v>
          </cell>
          <cell r="AN1748">
            <v>0</v>
          </cell>
          <cell r="AO1748">
            <v>0</v>
          </cell>
          <cell r="AP1748">
            <v>0</v>
          </cell>
          <cell r="AQ1748">
            <v>0</v>
          </cell>
          <cell r="AR1748">
            <v>0</v>
          </cell>
          <cell r="AS1748">
            <v>0</v>
          </cell>
          <cell r="AT1748">
            <v>0</v>
          </cell>
          <cell r="AU1748">
            <v>26</v>
          </cell>
          <cell r="AV1748" t="e">
            <v>#REF!</v>
          </cell>
          <cell r="AW1748">
            <v>0</v>
          </cell>
          <cell r="BZ1748">
            <v>0</v>
          </cell>
          <cell r="CA1748">
            <v>0</v>
          </cell>
          <cell r="CE1748">
            <v>0</v>
          </cell>
          <cell r="CF1748">
            <v>26</v>
          </cell>
          <cell r="CG1748" t="b">
            <v>1</v>
          </cell>
          <cell r="CH1748">
            <v>0</v>
          </cell>
          <cell r="CI1748">
            <v>208</v>
          </cell>
          <cell r="CJ1748">
            <v>0</v>
          </cell>
          <cell r="CK1748" t="str">
            <v>CN HÀ NỘI</v>
          </cell>
          <cell r="CM1748">
            <v>0</v>
          </cell>
          <cell r="CN1748">
            <v>0</v>
          </cell>
          <cell r="CO1748">
            <v>208</v>
          </cell>
          <cell r="CP1748">
            <v>0</v>
          </cell>
        </row>
        <row r="1749">
          <cell r="F1749" t="str">
            <v>OT</v>
          </cell>
          <cell r="AT1749">
            <v>0</v>
          </cell>
          <cell r="AV1749" t="e">
            <v>#REF!</v>
          </cell>
          <cell r="AW1749">
            <v>0</v>
          </cell>
          <cell r="CK1749" t="e">
            <v>#N/A</v>
          </cell>
        </row>
        <row r="1750">
          <cell r="B1750" t="str">
            <v>EWW3000561</v>
          </cell>
          <cell r="C1750" t="str">
            <v xml:space="preserve">BÙI THỊ THƯƠNG </v>
          </cell>
          <cell r="D1750" t="str">
            <v>Partime</v>
          </cell>
          <cell r="E1750" t="str">
            <v xml:space="preserve">NHÂN VIÊN THU NGÂN </v>
          </cell>
          <cell r="F1750" t="str">
            <v>Giờ LV</v>
          </cell>
          <cell r="G1750">
            <v>8</v>
          </cell>
          <cell r="H1750">
            <v>8</v>
          </cell>
          <cell r="I1750" t="str">
            <v>off</v>
          </cell>
          <cell r="J1750">
            <v>8</v>
          </cell>
          <cell r="K1750">
            <v>8</v>
          </cell>
          <cell r="L1750">
            <v>8</v>
          </cell>
          <cell r="M1750">
            <v>8</v>
          </cell>
          <cell r="N1750" t="str">
            <v>off</v>
          </cell>
          <cell r="O1750">
            <v>8</v>
          </cell>
          <cell r="P1750">
            <v>8</v>
          </cell>
          <cell r="Q1750">
            <v>8</v>
          </cell>
          <cell r="R1750" t="str">
            <v>off</v>
          </cell>
          <cell r="S1750">
            <v>8</v>
          </cell>
          <cell r="T1750">
            <v>8</v>
          </cell>
          <cell r="U1750">
            <v>8</v>
          </cell>
          <cell r="V1750">
            <v>8</v>
          </cell>
          <cell r="W1750" t="str">
            <v>off</v>
          </cell>
          <cell r="X1750">
            <v>8</v>
          </cell>
          <cell r="Y1750">
            <v>8</v>
          </cell>
          <cell r="Z1750" t="str">
            <v>off</v>
          </cell>
          <cell r="AA1750">
            <v>8</v>
          </cell>
          <cell r="AB1750">
            <v>8</v>
          </cell>
          <cell r="AC1750">
            <v>8</v>
          </cell>
          <cell r="AD1750">
            <v>8</v>
          </cell>
          <cell r="AE1750">
            <v>8</v>
          </cell>
          <cell r="AF1750">
            <v>8</v>
          </cell>
          <cell r="AG1750">
            <v>8</v>
          </cell>
          <cell r="AH1750">
            <v>8</v>
          </cell>
          <cell r="AI1750">
            <v>8</v>
          </cell>
          <cell r="AJ1750" t="str">
            <v>OFF</v>
          </cell>
          <cell r="AK1750">
            <v>24</v>
          </cell>
          <cell r="AL1750">
            <v>0</v>
          </cell>
          <cell r="AM1750">
            <v>6</v>
          </cell>
          <cell r="AN1750">
            <v>0</v>
          </cell>
          <cell r="AO1750">
            <v>0</v>
          </cell>
          <cell r="AP1750">
            <v>0</v>
          </cell>
          <cell r="AQ1750">
            <v>0</v>
          </cell>
          <cell r="AR1750">
            <v>0</v>
          </cell>
          <cell r="AS1750">
            <v>0</v>
          </cell>
          <cell r="AT1750">
            <v>0</v>
          </cell>
          <cell r="AU1750">
            <v>24</v>
          </cell>
          <cell r="AV1750" t="e">
            <v>#REF!</v>
          </cell>
          <cell r="AW1750">
            <v>0</v>
          </cell>
          <cell r="BZ1750">
            <v>0</v>
          </cell>
          <cell r="CA1750">
            <v>0</v>
          </cell>
          <cell r="CE1750">
            <v>0</v>
          </cell>
          <cell r="CF1750">
            <v>24</v>
          </cell>
          <cell r="CG1750" t="b">
            <v>1</v>
          </cell>
          <cell r="CH1750">
            <v>0</v>
          </cell>
          <cell r="CI1750">
            <v>192</v>
          </cell>
          <cell r="CJ1750">
            <v>0</v>
          </cell>
          <cell r="CK1750" t="str">
            <v>CN HÀ NỘI</v>
          </cell>
          <cell r="CM1750">
            <v>0</v>
          </cell>
          <cell r="CN1750">
            <v>0</v>
          </cell>
          <cell r="CO1750">
            <v>192</v>
          </cell>
          <cell r="CP1750">
            <v>0</v>
          </cell>
        </row>
        <row r="1751">
          <cell r="F1751" t="str">
            <v>OT</v>
          </cell>
          <cell r="AT1751">
            <v>0</v>
          </cell>
          <cell r="AV1751" t="e">
            <v>#REF!</v>
          </cell>
          <cell r="AW1751">
            <v>0</v>
          </cell>
          <cell r="CK1751" t="e">
            <v>#N/A</v>
          </cell>
        </row>
        <row r="1752">
          <cell r="B1752" t="str">
            <v>EWW3000564</v>
          </cell>
          <cell r="C1752" t="str">
            <v xml:space="preserve">ĐỖ THỊ THANH HUYỀN </v>
          </cell>
          <cell r="D1752" t="str">
            <v>Partime</v>
          </cell>
          <cell r="E1752" t="str">
            <v>NHÂN VIÊN PHỤC VỤ</v>
          </cell>
          <cell r="F1752" t="str">
            <v>Giờ LV</v>
          </cell>
          <cell r="G1752">
            <v>8</v>
          </cell>
          <cell r="H1752">
            <v>8</v>
          </cell>
          <cell r="I1752">
            <v>8</v>
          </cell>
          <cell r="J1752">
            <v>8</v>
          </cell>
          <cell r="K1752">
            <v>8</v>
          </cell>
          <cell r="L1752">
            <v>8</v>
          </cell>
          <cell r="M1752">
            <v>8</v>
          </cell>
          <cell r="N1752">
            <v>8</v>
          </cell>
          <cell r="O1752">
            <v>8</v>
          </cell>
          <cell r="P1752">
            <v>8</v>
          </cell>
          <cell r="Q1752" t="str">
            <v>off</v>
          </cell>
          <cell r="R1752">
            <v>8</v>
          </cell>
          <cell r="S1752">
            <v>8</v>
          </cell>
          <cell r="T1752" t="str">
            <v>off</v>
          </cell>
          <cell r="U1752" t="str">
            <v>off</v>
          </cell>
          <cell r="V1752">
            <v>8</v>
          </cell>
          <cell r="W1752">
            <v>8</v>
          </cell>
          <cell r="X1752">
            <v>8</v>
          </cell>
          <cell r="Y1752">
            <v>8</v>
          </cell>
          <cell r="Z1752">
            <v>8</v>
          </cell>
          <cell r="AA1752">
            <v>8</v>
          </cell>
          <cell r="AB1752">
            <v>8</v>
          </cell>
          <cell r="AC1752">
            <v>8</v>
          </cell>
          <cell r="AD1752">
            <v>8</v>
          </cell>
          <cell r="AE1752" t="str">
            <v>off</v>
          </cell>
          <cell r="AF1752">
            <v>8</v>
          </cell>
          <cell r="AG1752">
            <v>8</v>
          </cell>
          <cell r="AH1752">
            <v>8</v>
          </cell>
          <cell r="AI1752">
            <v>8</v>
          </cell>
          <cell r="AJ1752">
            <v>8</v>
          </cell>
          <cell r="AK1752">
            <v>26</v>
          </cell>
          <cell r="AL1752">
            <v>0</v>
          </cell>
          <cell r="AM1752">
            <v>4</v>
          </cell>
          <cell r="AN1752">
            <v>0</v>
          </cell>
          <cell r="AO1752">
            <v>0</v>
          </cell>
          <cell r="AP1752">
            <v>0</v>
          </cell>
          <cell r="AQ1752">
            <v>0</v>
          </cell>
          <cell r="AR1752">
            <v>0</v>
          </cell>
          <cell r="AS1752">
            <v>0</v>
          </cell>
          <cell r="AT1752">
            <v>0</v>
          </cell>
          <cell r="AU1752">
            <v>26</v>
          </cell>
          <cell r="AV1752" t="e">
            <v>#REF!</v>
          </cell>
          <cell r="AW1752">
            <v>0</v>
          </cell>
          <cell r="BZ1752">
            <v>0</v>
          </cell>
          <cell r="CA1752">
            <v>0</v>
          </cell>
          <cell r="CE1752">
            <v>0</v>
          </cell>
          <cell r="CF1752">
            <v>26</v>
          </cell>
          <cell r="CG1752" t="b">
            <v>1</v>
          </cell>
          <cell r="CH1752">
            <v>0</v>
          </cell>
          <cell r="CI1752">
            <v>208</v>
          </cell>
          <cell r="CJ1752">
            <v>0</v>
          </cell>
          <cell r="CK1752" t="str">
            <v>CN HÀ NỘI</v>
          </cell>
          <cell r="CM1752">
            <v>0</v>
          </cell>
          <cell r="CN1752">
            <v>0</v>
          </cell>
          <cell r="CO1752">
            <v>208</v>
          </cell>
          <cell r="CP1752">
            <v>0</v>
          </cell>
        </row>
        <row r="1753">
          <cell r="F1753" t="str">
            <v>OT</v>
          </cell>
          <cell r="AT1753">
            <v>0</v>
          </cell>
          <cell r="AV1753" t="e">
            <v>#REF!</v>
          </cell>
          <cell r="AW1753">
            <v>0</v>
          </cell>
          <cell r="CK1753" t="e">
            <v>#N/A</v>
          </cell>
        </row>
        <row r="1754">
          <cell r="B1754" t="str">
            <v>EWW3000096</v>
          </cell>
          <cell r="C1754" t="str">
            <v>ĐỖ NHƯ THIỆN</v>
          </cell>
          <cell r="D1754" t="str">
            <v>Fulltime</v>
          </cell>
          <cell r="E1754" t="str">
            <v>TRƯỞNG CA</v>
          </cell>
          <cell r="F1754" t="str">
            <v>Giờ LV</v>
          </cell>
          <cell r="G1754" t="str">
            <v>off</v>
          </cell>
          <cell r="H1754">
            <v>8</v>
          </cell>
          <cell r="I1754">
            <v>8</v>
          </cell>
          <cell r="J1754">
            <v>8</v>
          </cell>
          <cell r="K1754">
            <v>8</v>
          </cell>
          <cell r="L1754">
            <v>8</v>
          </cell>
          <cell r="M1754">
            <v>8</v>
          </cell>
          <cell r="N1754">
            <v>8</v>
          </cell>
          <cell r="O1754">
            <v>8</v>
          </cell>
          <cell r="P1754">
            <v>8</v>
          </cell>
          <cell r="Q1754">
            <v>8</v>
          </cell>
          <cell r="R1754">
            <v>8</v>
          </cell>
          <cell r="S1754">
            <v>8</v>
          </cell>
          <cell r="T1754">
            <v>8</v>
          </cell>
          <cell r="U1754">
            <v>8</v>
          </cell>
          <cell r="V1754">
            <v>8</v>
          </cell>
          <cell r="W1754" t="str">
            <v>off</v>
          </cell>
          <cell r="X1754" t="str">
            <v>PA</v>
          </cell>
          <cell r="Y1754">
            <v>8</v>
          </cell>
          <cell r="Z1754">
            <v>8</v>
          </cell>
          <cell r="AA1754">
            <v>8</v>
          </cell>
          <cell r="AB1754" t="str">
            <v>off</v>
          </cell>
          <cell r="AC1754">
            <v>8</v>
          </cell>
          <cell r="AD1754">
            <v>8</v>
          </cell>
          <cell r="AE1754">
            <v>8</v>
          </cell>
          <cell r="AF1754">
            <v>8</v>
          </cell>
          <cell r="AG1754" t="str">
            <v>off</v>
          </cell>
          <cell r="AH1754">
            <v>8</v>
          </cell>
          <cell r="AI1754">
            <v>8</v>
          </cell>
          <cell r="AJ1754">
            <v>8</v>
          </cell>
          <cell r="AK1754">
            <v>25</v>
          </cell>
          <cell r="AL1754">
            <v>0</v>
          </cell>
          <cell r="AM1754">
            <v>4</v>
          </cell>
          <cell r="AN1754">
            <v>0</v>
          </cell>
          <cell r="AO1754">
            <v>1</v>
          </cell>
          <cell r="AP1754">
            <v>0</v>
          </cell>
          <cell r="AQ1754">
            <v>0</v>
          </cell>
          <cell r="AR1754">
            <v>0</v>
          </cell>
          <cell r="AS1754">
            <v>0</v>
          </cell>
          <cell r="AT1754">
            <v>0</v>
          </cell>
          <cell r="AU1754">
            <v>26</v>
          </cell>
          <cell r="AV1754" t="e">
            <v>#REF!</v>
          </cell>
          <cell r="AW1754">
            <v>0</v>
          </cell>
          <cell r="BZ1754">
            <v>25</v>
          </cell>
          <cell r="CA1754">
            <v>1</v>
          </cell>
          <cell r="CE1754">
            <v>0</v>
          </cell>
          <cell r="CF1754">
            <v>26</v>
          </cell>
          <cell r="CG1754" t="b">
            <v>1</v>
          </cell>
          <cell r="CH1754">
            <v>25</v>
          </cell>
          <cell r="CI1754">
            <v>0</v>
          </cell>
          <cell r="CJ1754">
            <v>0</v>
          </cell>
          <cell r="CK1754" t="str">
            <v>CN HÀ NỘI</v>
          </cell>
          <cell r="CM1754">
            <v>25</v>
          </cell>
          <cell r="CN1754">
            <v>1</v>
          </cell>
          <cell r="CO1754">
            <v>0</v>
          </cell>
          <cell r="CP1754">
            <v>0</v>
          </cell>
        </row>
        <row r="1755">
          <cell r="F1755" t="str">
            <v>OT</v>
          </cell>
          <cell r="AT1755">
            <v>0</v>
          </cell>
          <cell r="AV1755" t="e">
            <v>#REF!</v>
          </cell>
          <cell r="AW1755">
            <v>0</v>
          </cell>
          <cell r="CK1755" t="e">
            <v>#N/A</v>
          </cell>
        </row>
        <row r="1756">
          <cell r="B1756" t="str">
            <v>EWW3000303</v>
          </cell>
          <cell r="C1756" t="str">
            <v>NGÔ THỊ TRANG</v>
          </cell>
          <cell r="D1756" t="str">
            <v>Fulltime</v>
          </cell>
          <cell r="E1756" t="str">
            <v>NHÂN VIÊN PHA CHẾ</v>
          </cell>
          <cell r="F1756" t="str">
            <v>Giờ LV</v>
          </cell>
          <cell r="G1756">
            <v>8</v>
          </cell>
          <cell r="H1756">
            <v>8</v>
          </cell>
          <cell r="I1756">
            <v>8</v>
          </cell>
          <cell r="J1756">
            <v>8</v>
          </cell>
          <cell r="K1756" t="str">
            <v>off</v>
          </cell>
          <cell r="L1756">
            <v>8</v>
          </cell>
          <cell r="M1756">
            <v>8</v>
          </cell>
          <cell r="N1756" t="str">
            <v>off</v>
          </cell>
          <cell r="O1756">
            <v>8</v>
          </cell>
          <cell r="P1756">
            <v>8</v>
          </cell>
          <cell r="Q1756">
            <v>8</v>
          </cell>
          <cell r="R1756">
            <v>8</v>
          </cell>
          <cell r="S1756">
            <v>8</v>
          </cell>
          <cell r="T1756">
            <v>8</v>
          </cell>
          <cell r="U1756">
            <v>8</v>
          </cell>
          <cell r="V1756">
            <v>8</v>
          </cell>
          <cell r="W1756">
            <v>8</v>
          </cell>
          <cell r="X1756">
            <v>8</v>
          </cell>
          <cell r="Y1756" t="str">
            <v>off</v>
          </cell>
          <cell r="Z1756">
            <v>8</v>
          </cell>
          <cell r="AA1756">
            <v>8</v>
          </cell>
          <cell r="AB1756">
            <v>8</v>
          </cell>
          <cell r="AC1756">
            <v>8</v>
          </cell>
          <cell r="AD1756">
            <v>8</v>
          </cell>
          <cell r="AE1756">
            <v>8</v>
          </cell>
          <cell r="AF1756">
            <v>8</v>
          </cell>
          <cell r="AG1756" t="str">
            <v>off</v>
          </cell>
          <cell r="AH1756">
            <v>8</v>
          </cell>
          <cell r="AI1756">
            <v>8</v>
          </cell>
          <cell r="AJ1756">
            <v>8</v>
          </cell>
          <cell r="AK1756">
            <v>26</v>
          </cell>
          <cell r="AL1756">
            <v>0</v>
          </cell>
          <cell r="AM1756">
            <v>4</v>
          </cell>
          <cell r="AN1756">
            <v>0</v>
          </cell>
          <cell r="AO1756">
            <v>0</v>
          </cell>
          <cell r="AP1756">
            <v>0</v>
          </cell>
          <cell r="AQ1756">
            <v>0</v>
          </cell>
          <cell r="AR1756">
            <v>0</v>
          </cell>
          <cell r="AS1756">
            <v>0</v>
          </cell>
          <cell r="AT1756">
            <v>0</v>
          </cell>
          <cell r="AU1756">
            <v>26</v>
          </cell>
          <cell r="AV1756" t="e">
            <v>#REF!</v>
          </cell>
          <cell r="AW1756">
            <v>0</v>
          </cell>
          <cell r="BZ1756">
            <v>26</v>
          </cell>
          <cell r="CA1756">
            <v>0</v>
          </cell>
          <cell r="CE1756">
            <v>0</v>
          </cell>
          <cell r="CF1756">
            <v>26</v>
          </cell>
          <cell r="CG1756" t="b">
            <v>1</v>
          </cell>
          <cell r="CH1756">
            <v>26</v>
          </cell>
          <cell r="CI1756">
            <v>0</v>
          </cell>
          <cell r="CJ1756">
            <v>0</v>
          </cell>
          <cell r="CK1756" t="str">
            <v>CN HÀ NỘI</v>
          </cell>
          <cell r="CM1756">
            <v>26</v>
          </cell>
          <cell r="CN1756">
            <v>0</v>
          </cell>
          <cell r="CO1756">
            <v>0</v>
          </cell>
          <cell r="CP1756">
            <v>0</v>
          </cell>
        </row>
        <row r="1757">
          <cell r="F1757" t="str">
            <v>OT</v>
          </cell>
          <cell r="AT1757">
            <v>0</v>
          </cell>
          <cell r="AV1757" t="e">
            <v>#REF!</v>
          </cell>
          <cell r="AW1757">
            <v>0</v>
          </cell>
          <cell r="CK1757" t="e">
            <v>#N/A</v>
          </cell>
        </row>
        <row r="1758">
          <cell r="B1758" t="str">
            <v>EWW3000566</v>
          </cell>
          <cell r="C1758" t="str">
            <v>VŨ SƠN TÙNG</v>
          </cell>
          <cell r="D1758" t="str">
            <v>Partime</v>
          </cell>
          <cell r="E1758" t="str">
            <v>NHÂN VIÊN PHA CHẾ</v>
          </cell>
          <cell r="F1758" t="str">
            <v>Giờ LV</v>
          </cell>
          <cell r="G1758" t="str">
            <v>off</v>
          </cell>
          <cell r="H1758">
            <v>8</v>
          </cell>
          <cell r="I1758">
            <v>7</v>
          </cell>
          <cell r="J1758">
            <v>8</v>
          </cell>
          <cell r="K1758">
            <v>6</v>
          </cell>
          <cell r="L1758">
            <v>5</v>
          </cell>
          <cell r="M1758">
            <v>5</v>
          </cell>
          <cell r="N1758">
            <v>5</v>
          </cell>
          <cell r="O1758">
            <v>8</v>
          </cell>
          <cell r="P1758">
            <v>4</v>
          </cell>
          <cell r="Q1758" t="str">
            <v>off</v>
          </cell>
          <cell r="R1758">
            <v>5</v>
          </cell>
          <cell r="S1758">
            <v>5</v>
          </cell>
          <cell r="T1758">
            <v>5</v>
          </cell>
          <cell r="U1758">
            <v>5</v>
          </cell>
          <cell r="V1758">
            <v>8</v>
          </cell>
          <cell r="W1758">
            <v>5</v>
          </cell>
          <cell r="X1758">
            <v>8</v>
          </cell>
          <cell r="Y1758" t="str">
            <v>off</v>
          </cell>
          <cell r="Z1758">
            <v>8</v>
          </cell>
          <cell r="AA1758">
            <v>8</v>
          </cell>
          <cell r="AB1758">
            <v>5</v>
          </cell>
          <cell r="AC1758" t="str">
            <v>off</v>
          </cell>
          <cell r="AD1758">
            <v>5</v>
          </cell>
          <cell r="AE1758">
            <v>7</v>
          </cell>
          <cell r="AF1758" t="str">
            <v>off</v>
          </cell>
          <cell r="AG1758">
            <v>8</v>
          </cell>
          <cell r="AH1758">
            <v>8</v>
          </cell>
          <cell r="AI1758">
            <v>5</v>
          </cell>
          <cell r="AJ1758">
            <v>5</v>
          </cell>
          <cell r="AK1758">
            <v>19.5</v>
          </cell>
          <cell r="AL1758">
            <v>0</v>
          </cell>
          <cell r="AM1758">
            <v>5</v>
          </cell>
          <cell r="AN1758">
            <v>0</v>
          </cell>
          <cell r="AO1758">
            <v>0</v>
          </cell>
          <cell r="AP1758">
            <v>0</v>
          </cell>
          <cell r="AQ1758">
            <v>0</v>
          </cell>
          <cell r="AR1758">
            <v>0</v>
          </cell>
          <cell r="AS1758">
            <v>0</v>
          </cell>
          <cell r="AT1758">
            <v>0</v>
          </cell>
          <cell r="AU1758">
            <v>19.5</v>
          </cell>
          <cell r="AV1758" t="e">
            <v>#REF!</v>
          </cell>
          <cell r="AW1758">
            <v>0</v>
          </cell>
          <cell r="BZ1758">
            <v>0</v>
          </cell>
          <cell r="CA1758">
            <v>0</v>
          </cell>
          <cell r="CE1758">
            <v>0</v>
          </cell>
          <cell r="CF1758">
            <v>19.5</v>
          </cell>
          <cell r="CG1758" t="b">
            <v>1</v>
          </cell>
          <cell r="CH1758">
            <v>0</v>
          </cell>
          <cell r="CI1758">
            <v>156</v>
          </cell>
          <cell r="CJ1758">
            <v>0</v>
          </cell>
          <cell r="CK1758" t="str">
            <v>CN HÀ NỘI</v>
          </cell>
          <cell r="CM1758">
            <v>0</v>
          </cell>
          <cell r="CN1758">
            <v>0</v>
          </cell>
          <cell r="CO1758">
            <v>156</v>
          </cell>
          <cell r="CP1758">
            <v>0</v>
          </cell>
        </row>
        <row r="1759">
          <cell r="F1759" t="str">
            <v>OT</v>
          </cell>
          <cell r="AT1759">
            <v>0</v>
          </cell>
          <cell r="AV1759" t="e">
            <v>#REF!</v>
          </cell>
          <cell r="AW1759">
            <v>0</v>
          </cell>
          <cell r="CK1759" t="e">
            <v>#N/A</v>
          </cell>
        </row>
        <row r="1760">
          <cell r="B1760" t="str">
            <v>EWW3000565</v>
          </cell>
          <cell r="C1760" t="str">
            <v xml:space="preserve">LÊ VĂN KHÔI </v>
          </cell>
          <cell r="D1760" t="str">
            <v>Partime</v>
          </cell>
          <cell r="E1760" t="str">
            <v>NHÂN VIÊN PHỤC VỤ</v>
          </cell>
          <cell r="F1760" t="str">
            <v>Giờ LV</v>
          </cell>
          <cell r="G1760">
            <v>8</v>
          </cell>
          <cell r="H1760">
            <v>8</v>
          </cell>
          <cell r="I1760">
            <v>8</v>
          </cell>
          <cell r="AK1760">
            <v>3</v>
          </cell>
          <cell r="AL1760">
            <v>0</v>
          </cell>
          <cell r="AM1760">
            <v>0</v>
          </cell>
          <cell r="AN1760">
            <v>0</v>
          </cell>
          <cell r="AO1760">
            <v>0</v>
          </cell>
          <cell r="AP1760">
            <v>0</v>
          </cell>
          <cell r="AQ1760">
            <v>0</v>
          </cell>
          <cell r="AR1760">
            <v>0</v>
          </cell>
          <cell r="AS1760">
            <v>0</v>
          </cell>
          <cell r="AT1760">
            <v>0</v>
          </cell>
          <cell r="AU1760">
            <v>3</v>
          </cell>
          <cell r="AV1760" t="e">
            <v>#REF!</v>
          </cell>
          <cell r="AW1760">
            <v>0</v>
          </cell>
          <cell r="BZ1760">
            <v>0</v>
          </cell>
          <cell r="CA1760">
            <v>0</v>
          </cell>
          <cell r="CE1760">
            <v>0</v>
          </cell>
          <cell r="CF1760">
            <v>3</v>
          </cell>
          <cell r="CG1760" t="b">
            <v>1</v>
          </cell>
          <cell r="CH1760">
            <v>0</v>
          </cell>
          <cell r="CI1760">
            <v>24</v>
          </cell>
          <cell r="CJ1760">
            <v>0</v>
          </cell>
          <cell r="CK1760" t="str">
            <v>CN HÀ NỘI</v>
          </cell>
          <cell r="CM1760">
            <v>0</v>
          </cell>
          <cell r="CN1760">
            <v>0</v>
          </cell>
          <cell r="CO1760">
            <v>24</v>
          </cell>
          <cell r="CP1760">
            <v>0</v>
          </cell>
        </row>
        <row r="1761">
          <cell r="F1761" t="str">
            <v>OT</v>
          </cell>
          <cell r="AT1761">
            <v>0</v>
          </cell>
          <cell r="AV1761" t="e">
            <v>#REF!</v>
          </cell>
          <cell r="AW1761">
            <v>0</v>
          </cell>
          <cell r="CK1761" t="e">
            <v>#N/A</v>
          </cell>
        </row>
        <row r="1762">
          <cell r="B1762" t="str">
            <v>EWW3000574</v>
          </cell>
          <cell r="C1762" t="str">
            <v>NGUYỄN THU HƯƠNG</v>
          </cell>
          <cell r="D1762" t="str">
            <v>Partime</v>
          </cell>
          <cell r="E1762" t="str">
            <v xml:space="preserve">NHÂN VIÊN THU NGÂN </v>
          </cell>
          <cell r="F1762" t="str">
            <v>Giờ LV</v>
          </cell>
          <cell r="G1762">
            <v>8</v>
          </cell>
          <cell r="H1762">
            <v>8</v>
          </cell>
          <cell r="I1762">
            <v>8</v>
          </cell>
          <cell r="J1762">
            <v>8</v>
          </cell>
          <cell r="K1762" t="str">
            <v>off</v>
          </cell>
          <cell r="L1762">
            <v>8</v>
          </cell>
          <cell r="M1762">
            <v>8</v>
          </cell>
          <cell r="N1762">
            <v>8</v>
          </cell>
          <cell r="O1762">
            <v>8</v>
          </cell>
          <cell r="P1762">
            <v>8</v>
          </cell>
          <cell r="Q1762">
            <v>8</v>
          </cell>
          <cell r="R1762" t="str">
            <v>off</v>
          </cell>
          <cell r="S1762">
            <v>8</v>
          </cell>
          <cell r="T1762">
            <v>8</v>
          </cell>
          <cell r="U1762">
            <v>8</v>
          </cell>
          <cell r="V1762">
            <v>8</v>
          </cell>
          <cell r="W1762" t="str">
            <v>off</v>
          </cell>
          <cell r="X1762">
            <v>8</v>
          </cell>
          <cell r="Y1762">
            <v>8</v>
          </cell>
          <cell r="Z1762">
            <v>8</v>
          </cell>
          <cell r="AA1762">
            <v>8</v>
          </cell>
          <cell r="AB1762">
            <v>8</v>
          </cell>
          <cell r="AC1762">
            <v>8</v>
          </cell>
          <cell r="AD1762">
            <v>8</v>
          </cell>
          <cell r="AE1762">
            <v>8</v>
          </cell>
          <cell r="AF1762">
            <v>8</v>
          </cell>
          <cell r="AG1762" t="str">
            <v>off</v>
          </cell>
          <cell r="AH1762">
            <v>8</v>
          </cell>
          <cell r="AI1762">
            <v>8</v>
          </cell>
          <cell r="AJ1762">
            <v>8</v>
          </cell>
          <cell r="AK1762">
            <v>26</v>
          </cell>
          <cell r="AL1762">
            <v>0</v>
          </cell>
          <cell r="AM1762">
            <v>4</v>
          </cell>
          <cell r="AN1762">
            <v>0</v>
          </cell>
          <cell r="AO1762">
            <v>0</v>
          </cell>
          <cell r="AP1762">
            <v>0</v>
          </cell>
          <cell r="AQ1762">
            <v>0</v>
          </cell>
          <cell r="AR1762">
            <v>0</v>
          </cell>
          <cell r="AS1762">
            <v>0</v>
          </cell>
          <cell r="AT1762">
            <v>0</v>
          </cell>
          <cell r="AU1762">
            <v>26</v>
          </cell>
          <cell r="AV1762" t="e">
            <v>#REF!</v>
          </cell>
          <cell r="AW1762">
            <v>0</v>
          </cell>
          <cell r="BZ1762">
            <v>0</v>
          </cell>
          <cell r="CA1762">
            <v>0</v>
          </cell>
          <cell r="CE1762">
            <v>0</v>
          </cell>
          <cell r="CF1762">
            <v>26</v>
          </cell>
          <cell r="CG1762" t="b">
            <v>1</v>
          </cell>
          <cell r="CH1762">
            <v>0</v>
          </cell>
          <cell r="CI1762">
            <v>208</v>
          </cell>
          <cell r="CJ1762">
            <v>0</v>
          </cell>
          <cell r="CK1762" t="str">
            <v>CN HÀ NỘI</v>
          </cell>
          <cell r="CM1762">
            <v>0</v>
          </cell>
          <cell r="CN1762">
            <v>0</v>
          </cell>
          <cell r="CO1762">
            <v>208</v>
          </cell>
          <cell r="CP1762">
            <v>0</v>
          </cell>
        </row>
        <row r="1763">
          <cell r="F1763" t="str">
            <v>OT</v>
          </cell>
          <cell r="AT1763">
            <v>0</v>
          </cell>
          <cell r="AV1763" t="e">
            <v>#REF!</v>
          </cell>
          <cell r="AW1763">
            <v>0</v>
          </cell>
          <cell r="CK1763" t="e">
            <v>#N/A</v>
          </cell>
        </row>
        <row r="1764">
          <cell r="B1764" t="str">
            <v>EWW3000445</v>
          </cell>
          <cell r="C1764" t="str">
            <v>Đỗ Thị Huyền</v>
          </cell>
          <cell r="D1764" t="str">
            <v>Fulltime</v>
          </cell>
          <cell r="E1764" t="str">
            <v>QUẢN LÝ QUÁN</v>
          </cell>
          <cell r="F1764" t="str">
            <v>Giờ LV</v>
          </cell>
          <cell r="G1764">
            <v>8</v>
          </cell>
          <cell r="H1764">
            <v>8</v>
          </cell>
          <cell r="I1764">
            <v>8</v>
          </cell>
          <cell r="J1764">
            <v>8</v>
          </cell>
          <cell r="K1764" t="str">
            <v>OFF</v>
          </cell>
          <cell r="L1764">
            <v>8</v>
          </cell>
          <cell r="M1764">
            <v>8</v>
          </cell>
          <cell r="N1764">
            <v>8</v>
          </cell>
          <cell r="O1764">
            <v>8</v>
          </cell>
          <cell r="P1764">
            <v>8</v>
          </cell>
          <cell r="Q1764">
            <v>8</v>
          </cell>
          <cell r="R1764" t="str">
            <v>OFF</v>
          </cell>
          <cell r="S1764">
            <v>8</v>
          </cell>
          <cell r="T1764">
            <v>8</v>
          </cell>
          <cell r="U1764">
            <v>8</v>
          </cell>
          <cell r="V1764">
            <v>8</v>
          </cell>
          <cell r="W1764">
            <v>8</v>
          </cell>
          <cell r="X1764">
            <v>8</v>
          </cell>
          <cell r="Y1764" t="str">
            <v>OFF</v>
          </cell>
          <cell r="Z1764">
            <v>8</v>
          </cell>
          <cell r="AA1764">
            <v>8</v>
          </cell>
          <cell r="AB1764">
            <v>8</v>
          </cell>
          <cell r="AC1764">
            <v>8</v>
          </cell>
          <cell r="AD1764">
            <v>8</v>
          </cell>
          <cell r="AE1764">
            <v>8</v>
          </cell>
          <cell r="AF1764" t="str">
            <v>OFF</v>
          </cell>
          <cell r="AG1764">
            <v>8</v>
          </cell>
          <cell r="AH1764">
            <v>8</v>
          </cell>
          <cell r="AI1764">
            <v>8</v>
          </cell>
          <cell r="AJ1764">
            <v>8</v>
          </cell>
          <cell r="AK1764">
            <v>26</v>
          </cell>
          <cell r="AL1764">
            <v>0</v>
          </cell>
          <cell r="AM1764">
            <v>4</v>
          </cell>
          <cell r="AN1764">
            <v>0</v>
          </cell>
          <cell r="AO1764">
            <v>0</v>
          </cell>
          <cell r="AP1764">
            <v>0</v>
          </cell>
          <cell r="AQ1764">
            <v>0</v>
          </cell>
          <cell r="AR1764">
            <v>0</v>
          </cell>
          <cell r="AS1764">
            <v>0</v>
          </cell>
          <cell r="AT1764">
            <v>0</v>
          </cell>
          <cell r="AU1764">
            <v>26</v>
          </cell>
          <cell r="AV1764" t="e">
            <v>#REF!</v>
          </cell>
          <cell r="AW1764">
            <v>0</v>
          </cell>
          <cell r="BZ1764">
            <v>26</v>
          </cell>
          <cell r="CA1764">
            <v>0</v>
          </cell>
          <cell r="CE1764">
            <v>0</v>
          </cell>
          <cell r="CF1764">
            <v>26</v>
          </cell>
          <cell r="CG1764" t="b">
            <v>1</v>
          </cell>
          <cell r="CH1764">
            <v>26</v>
          </cell>
          <cell r="CI1764">
            <v>0</v>
          </cell>
          <cell r="CJ1764">
            <v>0</v>
          </cell>
          <cell r="CK1764" t="str">
            <v>CN HÀ NỘI</v>
          </cell>
          <cell r="CM1764">
            <v>26</v>
          </cell>
          <cell r="CN1764">
            <v>0</v>
          </cell>
          <cell r="CO1764">
            <v>0</v>
          </cell>
          <cell r="CP1764">
            <v>0</v>
          </cell>
        </row>
        <row r="1765">
          <cell r="F1765" t="str">
            <v>OT</v>
          </cell>
          <cell r="AT1765">
            <v>0</v>
          </cell>
          <cell r="AV1765" t="e">
            <v>#REF!</v>
          </cell>
          <cell r="AW1765">
            <v>0</v>
          </cell>
          <cell r="CK1765" t="e">
            <v>#N/A</v>
          </cell>
        </row>
        <row r="1766">
          <cell r="B1766" t="str">
            <v>EWW3000430</v>
          </cell>
          <cell r="C1766" t="str">
            <v>Nguyễn Thị Hồng Cúc</v>
          </cell>
          <cell r="D1766" t="str">
            <v>Fulltime</v>
          </cell>
          <cell r="E1766" t="str">
            <v>NHÂN VIÊN PHA CHẾ</v>
          </cell>
          <cell r="F1766" t="str">
            <v>Giờ LV</v>
          </cell>
          <cell r="G1766">
            <v>8</v>
          </cell>
          <cell r="H1766">
            <v>8</v>
          </cell>
          <cell r="I1766" t="str">
            <v>OFF</v>
          </cell>
          <cell r="J1766" t="str">
            <v>OFF</v>
          </cell>
          <cell r="K1766">
            <v>8</v>
          </cell>
          <cell r="L1766">
            <v>8</v>
          </cell>
          <cell r="M1766">
            <v>8</v>
          </cell>
          <cell r="N1766">
            <v>8</v>
          </cell>
          <cell r="O1766">
            <v>8</v>
          </cell>
          <cell r="P1766" t="str">
            <v>OFF</v>
          </cell>
          <cell r="Q1766" t="str">
            <v>OFF</v>
          </cell>
          <cell r="R1766">
            <v>8</v>
          </cell>
          <cell r="S1766">
            <v>8</v>
          </cell>
          <cell r="T1766">
            <v>8</v>
          </cell>
          <cell r="U1766">
            <v>8</v>
          </cell>
          <cell r="V1766">
            <v>8</v>
          </cell>
          <cell r="W1766" t="str">
            <v>Pa</v>
          </cell>
          <cell r="X1766">
            <v>8</v>
          </cell>
          <cell r="Y1766">
            <v>8</v>
          </cell>
          <cell r="Z1766">
            <v>8</v>
          </cell>
          <cell r="AA1766">
            <v>8</v>
          </cell>
          <cell r="AB1766">
            <v>8</v>
          </cell>
          <cell r="AC1766">
            <v>8</v>
          </cell>
          <cell r="AD1766">
            <v>8</v>
          </cell>
          <cell r="AE1766" t="str">
            <v>Pa</v>
          </cell>
          <cell r="AF1766">
            <v>8</v>
          </cell>
          <cell r="AG1766">
            <v>8</v>
          </cell>
          <cell r="AH1766">
            <v>8</v>
          </cell>
          <cell r="AI1766">
            <v>8</v>
          </cell>
          <cell r="AJ1766">
            <v>8</v>
          </cell>
          <cell r="AK1766">
            <v>24</v>
          </cell>
          <cell r="AL1766">
            <v>0</v>
          </cell>
          <cell r="AM1766">
            <v>4</v>
          </cell>
          <cell r="AN1766">
            <v>0</v>
          </cell>
          <cell r="AO1766">
            <v>2</v>
          </cell>
          <cell r="AP1766">
            <v>0</v>
          </cell>
          <cell r="AQ1766">
            <v>0</v>
          </cell>
          <cell r="AR1766">
            <v>0</v>
          </cell>
          <cell r="AS1766">
            <v>0</v>
          </cell>
          <cell r="AT1766">
            <v>0</v>
          </cell>
          <cell r="AU1766">
            <v>26</v>
          </cell>
          <cell r="AV1766" t="e">
            <v>#REF!</v>
          </cell>
          <cell r="AW1766">
            <v>0</v>
          </cell>
          <cell r="BZ1766">
            <v>24</v>
          </cell>
          <cell r="CA1766">
            <v>2</v>
          </cell>
          <cell r="CE1766">
            <v>0</v>
          </cell>
          <cell r="CF1766">
            <v>26</v>
          </cell>
          <cell r="CG1766" t="b">
            <v>1</v>
          </cell>
          <cell r="CH1766">
            <v>24</v>
          </cell>
          <cell r="CI1766">
            <v>0</v>
          </cell>
          <cell r="CJ1766">
            <v>0</v>
          </cell>
          <cell r="CK1766" t="str">
            <v>CN HÀ NỘI</v>
          </cell>
          <cell r="CM1766">
            <v>24</v>
          </cell>
          <cell r="CN1766">
            <v>2</v>
          </cell>
          <cell r="CO1766">
            <v>0</v>
          </cell>
          <cell r="CP1766">
            <v>0</v>
          </cell>
        </row>
        <row r="1767">
          <cell r="F1767" t="str">
            <v>OT</v>
          </cell>
          <cell r="AT1767">
            <v>0</v>
          </cell>
          <cell r="AV1767" t="e">
            <v>#REF!</v>
          </cell>
          <cell r="AW1767">
            <v>0</v>
          </cell>
          <cell r="CK1767" t="e">
            <v>#N/A</v>
          </cell>
        </row>
        <row r="1768">
          <cell r="B1768" t="str">
            <v>EWW3000433</v>
          </cell>
          <cell r="C1768" t="str">
            <v>Lê Anh Tú</v>
          </cell>
          <cell r="D1768" t="str">
            <v>Fulltime</v>
          </cell>
          <cell r="E1768" t="str">
            <v>NHÂN VIÊN PHỤC VỤ</v>
          </cell>
          <cell r="F1768" t="str">
            <v>Giờ LV</v>
          </cell>
          <cell r="G1768" t="str">
            <v>OFF</v>
          </cell>
          <cell r="H1768">
            <v>8</v>
          </cell>
          <cell r="I1768">
            <v>8</v>
          </cell>
          <cell r="J1768">
            <v>8</v>
          </cell>
          <cell r="K1768">
            <v>8</v>
          </cell>
          <cell r="L1768">
            <v>8</v>
          </cell>
          <cell r="M1768" t="str">
            <v>OFF</v>
          </cell>
          <cell r="N1768">
            <v>8</v>
          </cell>
          <cell r="O1768" t="str">
            <v>OFF</v>
          </cell>
          <cell r="P1768">
            <v>8</v>
          </cell>
          <cell r="Q1768">
            <v>8</v>
          </cell>
          <cell r="R1768">
            <v>8</v>
          </cell>
          <cell r="S1768">
            <v>8</v>
          </cell>
          <cell r="T1768">
            <v>8</v>
          </cell>
          <cell r="U1768" t="str">
            <v>OFF</v>
          </cell>
          <cell r="V1768">
            <v>8</v>
          </cell>
          <cell r="W1768">
            <v>8</v>
          </cell>
          <cell r="X1768" t="str">
            <v>Pa</v>
          </cell>
          <cell r="Y1768">
            <v>8</v>
          </cell>
          <cell r="Z1768">
            <v>8</v>
          </cell>
          <cell r="AA1768">
            <v>8</v>
          </cell>
          <cell r="AB1768" t="str">
            <v>Pa</v>
          </cell>
          <cell r="AC1768" t="str">
            <v>Pa</v>
          </cell>
          <cell r="AD1768">
            <v>8</v>
          </cell>
          <cell r="AE1768">
            <v>8</v>
          </cell>
          <cell r="AF1768">
            <v>8</v>
          </cell>
          <cell r="AG1768" t="str">
            <v>Pa</v>
          </cell>
          <cell r="AH1768">
            <v>8</v>
          </cell>
          <cell r="AI1768">
            <v>8</v>
          </cell>
          <cell r="AJ1768">
            <v>8</v>
          </cell>
          <cell r="AK1768">
            <v>22</v>
          </cell>
          <cell r="AL1768">
            <v>0</v>
          </cell>
          <cell r="AM1768">
            <v>4</v>
          </cell>
          <cell r="AN1768">
            <v>0</v>
          </cell>
          <cell r="AO1768">
            <v>4</v>
          </cell>
          <cell r="AP1768">
            <v>0</v>
          </cell>
          <cell r="AQ1768">
            <v>0</v>
          </cell>
          <cell r="AR1768">
            <v>0</v>
          </cell>
          <cell r="AS1768">
            <v>0</v>
          </cell>
          <cell r="AT1768">
            <v>0</v>
          </cell>
          <cell r="AU1768">
            <v>26</v>
          </cell>
          <cell r="AV1768" t="e">
            <v>#REF!</v>
          </cell>
          <cell r="AW1768">
            <v>0</v>
          </cell>
          <cell r="BZ1768">
            <v>22</v>
          </cell>
          <cell r="CA1768">
            <v>4</v>
          </cell>
          <cell r="CE1768">
            <v>0</v>
          </cell>
          <cell r="CF1768">
            <v>26</v>
          </cell>
          <cell r="CG1768" t="b">
            <v>1</v>
          </cell>
          <cell r="CH1768">
            <v>22</v>
          </cell>
          <cell r="CI1768">
            <v>0</v>
          </cell>
          <cell r="CJ1768">
            <v>0</v>
          </cell>
          <cell r="CK1768" t="str">
            <v>CN HÀ NỘI</v>
          </cell>
          <cell r="CM1768">
            <v>22</v>
          </cell>
          <cell r="CN1768">
            <v>4</v>
          </cell>
          <cell r="CO1768">
            <v>0</v>
          </cell>
          <cell r="CP1768">
            <v>0</v>
          </cell>
        </row>
        <row r="1769">
          <cell r="F1769" t="str">
            <v>OT</v>
          </cell>
          <cell r="AT1769">
            <v>0</v>
          </cell>
          <cell r="AV1769" t="e">
            <v>#REF!</v>
          </cell>
          <cell r="AW1769">
            <v>0</v>
          </cell>
          <cell r="CK1769" t="e">
            <v>#N/A</v>
          </cell>
        </row>
        <row r="1770">
          <cell r="B1770" t="str">
            <v>EWW3000437</v>
          </cell>
          <cell r="C1770" t="str">
            <v>Vũ Thị Thúy Hiền</v>
          </cell>
          <cell r="D1770" t="str">
            <v>Fulltime</v>
          </cell>
          <cell r="E1770" t="str">
            <v>NHÂN VIÊN PHỤC VỤ</v>
          </cell>
          <cell r="F1770" t="str">
            <v>Giờ LV</v>
          </cell>
          <cell r="G1770">
            <v>8</v>
          </cell>
          <cell r="H1770">
            <v>8</v>
          </cell>
          <cell r="I1770" t="str">
            <v>Pa</v>
          </cell>
          <cell r="J1770" t="str">
            <v>Pa</v>
          </cell>
          <cell r="AK1770">
            <v>2</v>
          </cell>
          <cell r="AL1770">
            <v>0</v>
          </cell>
          <cell r="AM1770">
            <v>0</v>
          </cell>
          <cell r="AN1770">
            <v>0</v>
          </cell>
          <cell r="AO1770">
            <v>2</v>
          </cell>
          <cell r="AP1770">
            <v>0</v>
          </cell>
          <cell r="AQ1770">
            <v>0</v>
          </cell>
          <cell r="AR1770">
            <v>0</v>
          </cell>
          <cell r="AS1770">
            <v>0</v>
          </cell>
          <cell r="AT1770">
            <v>0</v>
          </cell>
          <cell r="AU1770">
            <v>4</v>
          </cell>
          <cell r="AV1770" t="e">
            <v>#REF!</v>
          </cell>
          <cell r="AW1770">
            <v>0</v>
          </cell>
          <cell r="BZ1770">
            <v>2</v>
          </cell>
          <cell r="CA1770">
            <v>2</v>
          </cell>
          <cell r="CE1770">
            <v>0</v>
          </cell>
          <cell r="CF1770">
            <v>4</v>
          </cell>
          <cell r="CG1770" t="b">
            <v>1</v>
          </cell>
          <cell r="CH1770">
            <v>2</v>
          </cell>
          <cell r="CI1770">
            <v>0</v>
          </cell>
          <cell r="CJ1770">
            <v>0</v>
          </cell>
          <cell r="CK1770" t="str">
            <v>CN HÀ NỘI</v>
          </cell>
          <cell r="CM1770">
            <v>2</v>
          </cell>
          <cell r="CN1770">
            <v>2</v>
          </cell>
          <cell r="CO1770">
            <v>0</v>
          </cell>
          <cell r="CP1770">
            <v>0</v>
          </cell>
        </row>
        <row r="1771">
          <cell r="F1771" t="str">
            <v>OT</v>
          </cell>
          <cell r="AT1771">
            <v>0</v>
          </cell>
          <cell r="AV1771" t="e">
            <v>#REF!</v>
          </cell>
          <cell r="AW1771">
            <v>0</v>
          </cell>
          <cell r="CK1771" t="e">
            <v>#N/A</v>
          </cell>
        </row>
        <row r="1772">
          <cell r="B1772" t="str">
            <v>EWW3000531</v>
          </cell>
          <cell r="C1772" t="str">
            <v>Phạm Thị Phượng</v>
          </cell>
          <cell r="D1772" t="str">
            <v>Partime</v>
          </cell>
          <cell r="E1772" t="str">
            <v xml:space="preserve">NHÂN VIÊN THU NGÂN </v>
          </cell>
          <cell r="F1772" t="str">
            <v>Giờ LV</v>
          </cell>
          <cell r="G1772">
            <v>8</v>
          </cell>
          <cell r="H1772">
            <v>8</v>
          </cell>
          <cell r="I1772">
            <v>8</v>
          </cell>
          <cell r="J1772">
            <v>8</v>
          </cell>
          <cell r="K1772" t="str">
            <v>OFF</v>
          </cell>
          <cell r="L1772" t="str">
            <v>OFF</v>
          </cell>
          <cell r="M1772">
            <v>8</v>
          </cell>
          <cell r="N1772">
            <v>8</v>
          </cell>
          <cell r="O1772">
            <v>8</v>
          </cell>
          <cell r="P1772">
            <v>8</v>
          </cell>
          <cell r="Q1772">
            <v>8</v>
          </cell>
          <cell r="R1772">
            <v>8</v>
          </cell>
          <cell r="S1772">
            <v>8</v>
          </cell>
          <cell r="T1772">
            <v>8</v>
          </cell>
          <cell r="U1772">
            <v>8</v>
          </cell>
          <cell r="V1772">
            <v>8</v>
          </cell>
          <cell r="W1772">
            <v>8</v>
          </cell>
          <cell r="X1772">
            <v>8</v>
          </cell>
          <cell r="Y1772" t="str">
            <v>OFF</v>
          </cell>
          <cell r="Z1772" t="str">
            <v>OFF</v>
          </cell>
          <cell r="AA1772">
            <v>8</v>
          </cell>
          <cell r="AB1772">
            <v>8</v>
          </cell>
          <cell r="AC1772">
            <v>8</v>
          </cell>
          <cell r="AD1772">
            <v>8</v>
          </cell>
          <cell r="AE1772">
            <v>8</v>
          </cell>
          <cell r="AF1772">
            <v>8</v>
          </cell>
          <cell r="AG1772">
            <v>8</v>
          </cell>
          <cell r="AH1772">
            <v>8</v>
          </cell>
          <cell r="AI1772">
            <v>8</v>
          </cell>
          <cell r="AJ1772">
            <v>8</v>
          </cell>
          <cell r="AK1772">
            <v>26</v>
          </cell>
          <cell r="AL1772">
            <v>0</v>
          </cell>
          <cell r="AM1772">
            <v>4</v>
          </cell>
          <cell r="AN1772">
            <v>0</v>
          </cell>
          <cell r="AO1772">
            <v>0</v>
          </cell>
          <cell r="AP1772">
            <v>0</v>
          </cell>
          <cell r="AQ1772">
            <v>0</v>
          </cell>
          <cell r="AR1772">
            <v>0</v>
          </cell>
          <cell r="AS1772">
            <v>0</v>
          </cell>
          <cell r="AT1772">
            <v>0</v>
          </cell>
          <cell r="AU1772">
            <v>26</v>
          </cell>
          <cell r="AV1772" t="e">
            <v>#REF!</v>
          </cell>
          <cell r="AW1772">
            <v>0</v>
          </cell>
          <cell r="BZ1772">
            <v>0</v>
          </cell>
          <cell r="CA1772">
            <v>0</v>
          </cell>
          <cell r="CE1772">
            <v>0</v>
          </cell>
          <cell r="CF1772">
            <v>26</v>
          </cell>
          <cell r="CG1772" t="b">
            <v>1</v>
          </cell>
          <cell r="CH1772">
            <v>0</v>
          </cell>
          <cell r="CI1772">
            <v>208</v>
          </cell>
          <cell r="CJ1772">
            <v>0</v>
          </cell>
          <cell r="CK1772" t="str">
            <v>CN HÀ NỘI</v>
          </cell>
          <cell r="CM1772">
            <v>0</v>
          </cell>
          <cell r="CN1772">
            <v>0</v>
          </cell>
          <cell r="CO1772">
            <v>208</v>
          </cell>
          <cell r="CP1772">
            <v>0</v>
          </cell>
        </row>
        <row r="1773">
          <cell r="F1773" t="str">
            <v>OT</v>
          </cell>
          <cell r="AT1773">
            <v>0</v>
          </cell>
          <cell r="AV1773" t="e">
            <v>#REF!</v>
          </cell>
          <cell r="AW1773">
            <v>0</v>
          </cell>
          <cell r="CK1773" t="e">
            <v>#N/A</v>
          </cell>
        </row>
        <row r="1774">
          <cell r="B1774" t="str">
            <v>EWW3000432</v>
          </cell>
          <cell r="C1774" t="str">
            <v>Thái Thị Thu Loan</v>
          </cell>
          <cell r="D1774" t="str">
            <v>Fulltime</v>
          </cell>
          <cell r="E1774" t="str">
            <v xml:space="preserve">NHÂN VIÊN THU NGÂN </v>
          </cell>
          <cell r="F1774" t="str">
            <v>Giờ LV</v>
          </cell>
          <cell r="G1774">
            <v>8</v>
          </cell>
          <cell r="H1774" t="str">
            <v>OFF</v>
          </cell>
          <cell r="I1774">
            <v>8</v>
          </cell>
          <cell r="J1774">
            <v>8</v>
          </cell>
          <cell r="K1774">
            <v>8</v>
          </cell>
          <cell r="L1774">
            <v>8</v>
          </cell>
          <cell r="M1774">
            <v>8</v>
          </cell>
          <cell r="N1774" t="str">
            <v>OFF</v>
          </cell>
          <cell r="O1774" t="str">
            <v>OFF</v>
          </cell>
          <cell r="P1774">
            <v>8</v>
          </cell>
          <cell r="Q1774">
            <v>8</v>
          </cell>
          <cell r="R1774">
            <v>8</v>
          </cell>
          <cell r="S1774">
            <v>8</v>
          </cell>
          <cell r="T1774" t="str">
            <v>OFF</v>
          </cell>
          <cell r="U1774">
            <v>8</v>
          </cell>
          <cell r="V1774" t="str">
            <v>Pa</v>
          </cell>
          <cell r="W1774">
            <v>8</v>
          </cell>
          <cell r="X1774">
            <v>8</v>
          </cell>
          <cell r="Y1774">
            <v>8</v>
          </cell>
          <cell r="Z1774">
            <v>8</v>
          </cell>
          <cell r="AA1774" t="str">
            <v>Pa</v>
          </cell>
          <cell r="AB1774">
            <v>8</v>
          </cell>
          <cell r="AC1774">
            <v>8</v>
          </cell>
          <cell r="AD1774">
            <v>8</v>
          </cell>
          <cell r="AE1774">
            <v>8</v>
          </cell>
          <cell r="AF1774">
            <v>8</v>
          </cell>
          <cell r="AG1774">
            <v>8</v>
          </cell>
          <cell r="AH1774" t="str">
            <v>Pa</v>
          </cell>
          <cell r="AI1774">
            <v>8</v>
          </cell>
          <cell r="AJ1774">
            <v>8</v>
          </cell>
          <cell r="AK1774">
            <v>23</v>
          </cell>
          <cell r="AL1774">
            <v>0</v>
          </cell>
          <cell r="AM1774">
            <v>4</v>
          </cell>
          <cell r="AN1774">
            <v>0</v>
          </cell>
          <cell r="AO1774">
            <v>3</v>
          </cell>
          <cell r="AP1774">
            <v>0</v>
          </cell>
          <cell r="AQ1774">
            <v>0</v>
          </cell>
          <cell r="AR1774">
            <v>0</v>
          </cell>
          <cell r="AS1774">
            <v>0</v>
          </cell>
          <cell r="AT1774">
            <v>0</v>
          </cell>
          <cell r="AU1774">
            <v>26</v>
          </cell>
          <cell r="AV1774" t="e">
            <v>#REF!</v>
          </cell>
          <cell r="AW1774">
            <v>0</v>
          </cell>
          <cell r="BZ1774">
            <v>23</v>
          </cell>
          <cell r="CA1774">
            <v>3</v>
          </cell>
          <cell r="CE1774">
            <v>0</v>
          </cell>
          <cell r="CF1774">
            <v>26</v>
          </cell>
          <cell r="CG1774" t="b">
            <v>1</v>
          </cell>
          <cell r="CH1774">
            <v>23</v>
          </cell>
          <cell r="CI1774">
            <v>0</v>
          </cell>
          <cell r="CJ1774">
            <v>0</v>
          </cell>
          <cell r="CK1774" t="str">
            <v>CN HÀ NỘI</v>
          </cell>
          <cell r="CM1774">
            <v>23</v>
          </cell>
          <cell r="CN1774">
            <v>3</v>
          </cell>
          <cell r="CO1774">
            <v>0</v>
          </cell>
          <cell r="CP1774">
            <v>0</v>
          </cell>
        </row>
        <row r="1775">
          <cell r="F1775" t="str">
            <v>OT</v>
          </cell>
          <cell r="AT1775">
            <v>0</v>
          </cell>
          <cell r="AV1775" t="e">
            <v>#REF!</v>
          </cell>
          <cell r="AW1775">
            <v>0</v>
          </cell>
          <cell r="CK1775" t="e">
            <v>#N/A</v>
          </cell>
        </row>
        <row r="1776">
          <cell r="B1776" t="str">
            <v>EWW3000583</v>
          </cell>
          <cell r="C1776" t="str">
            <v>Nguyễn Thị Dung</v>
          </cell>
          <cell r="D1776" t="str">
            <v>Partime</v>
          </cell>
          <cell r="E1776" t="str">
            <v xml:space="preserve">NHÂN VIÊN THU NGÂN </v>
          </cell>
          <cell r="F1776" t="str">
            <v>Giờ LV</v>
          </cell>
          <cell r="G1776">
            <v>8</v>
          </cell>
          <cell r="H1776">
            <v>8</v>
          </cell>
          <cell r="I1776" t="str">
            <v>OFF</v>
          </cell>
          <cell r="J1776">
            <v>8</v>
          </cell>
          <cell r="K1776">
            <v>8</v>
          </cell>
          <cell r="L1776">
            <v>8</v>
          </cell>
          <cell r="M1776">
            <v>8</v>
          </cell>
          <cell r="N1776">
            <v>8</v>
          </cell>
          <cell r="O1776">
            <v>8</v>
          </cell>
          <cell r="P1776">
            <v>8</v>
          </cell>
          <cell r="Q1776">
            <v>8</v>
          </cell>
          <cell r="R1776" t="str">
            <v>OFF</v>
          </cell>
          <cell r="S1776" t="str">
            <v>OFF</v>
          </cell>
          <cell r="T1776">
            <v>8</v>
          </cell>
          <cell r="U1776">
            <v>8</v>
          </cell>
          <cell r="V1776">
            <v>8</v>
          </cell>
          <cell r="AK1776">
            <v>13</v>
          </cell>
          <cell r="AL1776">
            <v>0</v>
          </cell>
          <cell r="AM1776">
            <v>3</v>
          </cell>
          <cell r="AN1776">
            <v>0</v>
          </cell>
          <cell r="AO1776">
            <v>0</v>
          </cell>
          <cell r="AP1776">
            <v>0</v>
          </cell>
          <cell r="AQ1776">
            <v>0</v>
          </cell>
          <cell r="AR1776">
            <v>0</v>
          </cell>
          <cell r="AS1776">
            <v>0</v>
          </cell>
          <cell r="AT1776">
            <v>0</v>
          </cell>
          <cell r="AU1776">
            <v>13</v>
          </cell>
          <cell r="AV1776" t="e">
            <v>#REF!</v>
          </cell>
          <cell r="AW1776">
            <v>0</v>
          </cell>
          <cell r="BZ1776">
            <v>0</v>
          </cell>
          <cell r="CA1776">
            <v>0</v>
          </cell>
          <cell r="CE1776">
            <v>0</v>
          </cell>
          <cell r="CF1776">
            <v>13</v>
          </cell>
          <cell r="CG1776" t="b">
            <v>1</v>
          </cell>
          <cell r="CH1776">
            <v>0</v>
          </cell>
          <cell r="CI1776">
            <v>104</v>
          </cell>
          <cell r="CJ1776">
            <v>0</v>
          </cell>
          <cell r="CK1776" t="str">
            <v>CN HÀ NỘI</v>
          </cell>
          <cell r="CM1776">
            <v>0</v>
          </cell>
          <cell r="CN1776">
            <v>0</v>
          </cell>
          <cell r="CO1776">
            <v>104</v>
          </cell>
          <cell r="CP1776">
            <v>0</v>
          </cell>
        </row>
        <row r="1777">
          <cell r="F1777" t="str">
            <v>OT</v>
          </cell>
          <cell r="AT1777">
            <v>0</v>
          </cell>
          <cell r="AV1777" t="e">
            <v>#REF!</v>
          </cell>
          <cell r="AW1777">
            <v>0</v>
          </cell>
          <cell r="CK1777" t="e">
            <v>#N/A</v>
          </cell>
        </row>
        <row r="1778">
          <cell r="B1778" t="str">
            <v>EWW3000601</v>
          </cell>
          <cell r="C1778" t="str">
            <v>Nguyễn Thanh Hiền</v>
          </cell>
          <cell r="D1778" t="str">
            <v>Partime</v>
          </cell>
          <cell r="E1778" t="str">
            <v>NHÂN VIÊN PHỤC VỤ</v>
          </cell>
          <cell r="F1778" t="str">
            <v>Giờ LV</v>
          </cell>
          <cell r="G1778" t="str">
            <v>OFF</v>
          </cell>
          <cell r="AB1778">
            <v>8</v>
          </cell>
          <cell r="AC1778">
            <v>8</v>
          </cell>
          <cell r="AD1778">
            <v>8</v>
          </cell>
          <cell r="AE1778">
            <v>8</v>
          </cell>
          <cell r="AF1778">
            <v>8</v>
          </cell>
          <cell r="AG1778">
            <v>8</v>
          </cell>
          <cell r="AH1778">
            <v>8</v>
          </cell>
          <cell r="AI1778" t="str">
            <v>OFF</v>
          </cell>
          <cell r="AJ1778">
            <v>8</v>
          </cell>
          <cell r="AK1778">
            <v>8</v>
          </cell>
          <cell r="AL1778">
            <v>0</v>
          </cell>
          <cell r="AM1778">
            <v>2</v>
          </cell>
          <cell r="AN1778">
            <v>0</v>
          </cell>
          <cell r="AO1778">
            <v>0</v>
          </cell>
          <cell r="AP1778">
            <v>0</v>
          </cell>
          <cell r="AQ1778">
            <v>0</v>
          </cell>
          <cell r="AR1778">
            <v>0</v>
          </cell>
          <cell r="AS1778">
            <v>0</v>
          </cell>
          <cell r="AT1778">
            <v>0</v>
          </cell>
          <cell r="AU1778">
            <v>8</v>
          </cell>
          <cell r="AV1778" t="e">
            <v>#REF!</v>
          </cell>
          <cell r="AW1778">
            <v>0</v>
          </cell>
          <cell r="BZ1778">
            <v>0</v>
          </cell>
          <cell r="CA1778">
            <v>0</v>
          </cell>
          <cell r="CE1778">
            <v>0</v>
          </cell>
          <cell r="CF1778">
            <v>8</v>
          </cell>
          <cell r="CG1778" t="b">
            <v>1</v>
          </cell>
          <cell r="CH1778">
            <v>0</v>
          </cell>
          <cell r="CI1778">
            <v>64</v>
          </cell>
          <cell r="CJ1778">
            <v>0</v>
          </cell>
          <cell r="CK1778" t="str">
            <v>CN HÀ NỘI</v>
          </cell>
          <cell r="CM1778">
            <v>0</v>
          </cell>
          <cell r="CN1778">
            <v>0</v>
          </cell>
          <cell r="CO1778">
            <v>64</v>
          </cell>
          <cell r="CP1778">
            <v>0</v>
          </cell>
        </row>
        <row r="1779">
          <cell r="F1779" t="str">
            <v>OT</v>
          </cell>
          <cell r="AT1779">
            <v>0</v>
          </cell>
          <cell r="AV1779" t="e">
            <v>#REF!</v>
          </cell>
          <cell r="AW1779">
            <v>0</v>
          </cell>
          <cell r="CK1779" t="e">
            <v>#N/A</v>
          </cell>
        </row>
        <row r="1780">
          <cell r="B1780" t="str">
            <v>EWW3000581</v>
          </cell>
          <cell r="C1780" t="str">
            <v>Trương Thị Thao</v>
          </cell>
          <cell r="D1780" t="str">
            <v>Partime</v>
          </cell>
          <cell r="E1780" t="str">
            <v xml:space="preserve">NHÂN VIÊN THU NGÂN </v>
          </cell>
          <cell r="F1780" t="str">
            <v>Giờ LV</v>
          </cell>
          <cell r="G1780">
            <v>8</v>
          </cell>
          <cell r="H1780">
            <v>8</v>
          </cell>
          <cell r="I1780">
            <v>8</v>
          </cell>
          <cell r="J1780">
            <v>8</v>
          </cell>
          <cell r="K1780" t="str">
            <v>OFF</v>
          </cell>
          <cell r="L1780" t="str">
            <v>OFF</v>
          </cell>
          <cell r="M1780">
            <v>8</v>
          </cell>
          <cell r="N1780">
            <v>8</v>
          </cell>
          <cell r="O1780">
            <v>8</v>
          </cell>
          <cell r="P1780">
            <v>8</v>
          </cell>
          <cell r="Q1780">
            <v>8</v>
          </cell>
          <cell r="R1780">
            <v>8</v>
          </cell>
          <cell r="S1780">
            <v>8</v>
          </cell>
          <cell r="T1780">
            <v>8</v>
          </cell>
          <cell r="U1780">
            <v>8</v>
          </cell>
          <cell r="V1780">
            <v>8</v>
          </cell>
          <cell r="W1780">
            <v>8</v>
          </cell>
          <cell r="X1780">
            <v>8</v>
          </cell>
          <cell r="Y1780" t="str">
            <v>OFF</v>
          </cell>
          <cell r="Z1780" t="str">
            <v>OFF</v>
          </cell>
          <cell r="AA1780">
            <v>8</v>
          </cell>
          <cell r="AB1780">
            <v>8</v>
          </cell>
          <cell r="AC1780">
            <v>8</v>
          </cell>
          <cell r="AD1780">
            <v>8</v>
          </cell>
          <cell r="AE1780">
            <v>8</v>
          </cell>
          <cell r="AF1780">
            <v>8</v>
          </cell>
          <cell r="AG1780">
            <v>8</v>
          </cell>
          <cell r="AH1780">
            <v>8</v>
          </cell>
          <cell r="AI1780">
            <v>8</v>
          </cell>
          <cell r="AJ1780">
            <v>8</v>
          </cell>
          <cell r="AK1780">
            <v>26</v>
          </cell>
          <cell r="AL1780">
            <v>0</v>
          </cell>
          <cell r="AM1780">
            <v>4</v>
          </cell>
          <cell r="AN1780">
            <v>0</v>
          </cell>
          <cell r="AO1780">
            <v>0</v>
          </cell>
          <cell r="AP1780">
            <v>0</v>
          </cell>
          <cell r="AQ1780">
            <v>0</v>
          </cell>
          <cell r="AR1780">
            <v>0</v>
          </cell>
          <cell r="AS1780">
            <v>0</v>
          </cell>
          <cell r="AT1780">
            <v>0</v>
          </cell>
          <cell r="AU1780">
            <v>26</v>
          </cell>
          <cell r="AV1780" t="e">
            <v>#REF!</v>
          </cell>
          <cell r="AW1780">
            <v>0</v>
          </cell>
          <cell r="BZ1780">
            <v>0</v>
          </cell>
          <cell r="CA1780">
            <v>0</v>
          </cell>
          <cell r="CE1780">
            <v>0</v>
          </cell>
          <cell r="CF1780">
            <v>26</v>
          </cell>
          <cell r="CG1780" t="b">
            <v>1</v>
          </cell>
          <cell r="CH1780">
            <v>0</v>
          </cell>
          <cell r="CI1780">
            <v>208</v>
          </cell>
          <cell r="CJ1780">
            <v>0</v>
          </cell>
          <cell r="CK1780" t="str">
            <v>CN HÀ NỘI</v>
          </cell>
          <cell r="CM1780">
            <v>0</v>
          </cell>
          <cell r="CN1780">
            <v>0</v>
          </cell>
          <cell r="CO1780">
            <v>208</v>
          </cell>
          <cell r="CP1780">
            <v>0</v>
          </cell>
        </row>
        <row r="1781">
          <cell r="F1781" t="str">
            <v>OT</v>
          </cell>
          <cell r="AT1781">
            <v>0</v>
          </cell>
          <cell r="AV1781" t="e">
            <v>#REF!</v>
          </cell>
          <cell r="AW1781">
            <v>0</v>
          </cell>
          <cell r="CK1781" t="e">
            <v>#N/A</v>
          </cell>
        </row>
        <row r="1782">
          <cell r="B1782" t="str">
            <v>EWW3000468</v>
          </cell>
          <cell r="C1782" t="str">
            <v>Nguyễn Thế Hoan</v>
          </cell>
          <cell r="D1782" t="str">
            <v>Partime</v>
          </cell>
          <cell r="E1782" t="str">
            <v>NHÂN VIÊN PHA CHẾ</v>
          </cell>
          <cell r="F1782" t="str">
            <v>Giờ LV</v>
          </cell>
          <cell r="G1782">
            <v>8</v>
          </cell>
          <cell r="H1782">
            <v>8</v>
          </cell>
          <cell r="I1782" t="str">
            <v>OFF</v>
          </cell>
          <cell r="J1782">
            <v>8</v>
          </cell>
          <cell r="K1782">
            <v>8</v>
          </cell>
          <cell r="L1782">
            <v>8</v>
          </cell>
          <cell r="M1782">
            <v>8</v>
          </cell>
          <cell r="N1782">
            <v>8</v>
          </cell>
          <cell r="O1782">
            <v>8</v>
          </cell>
          <cell r="P1782">
            <v>8</v>
          </cell>
          <cell r="Q1782" t="str">
            <v>oth8</v>
          </cell>
          <cell r="R1782" t="str">
            <v>OFF</v>
          </cell>
          <cell r="S1782" t="str">
            <v>OFF</v>
          </cell>
          <cell r="T1782">
            <v>8</v>
          </cell>
          <cell r="U1782">
            <v>8</v>
          </cell>
          <cell r="V1782">
            <v>8</v>
          </cell>
          <cell r="W1782">
            <v>8</v>
          </cell>
          <cell r="X1782">
            <v>8</v>
          </cell>
          <cell r="Y1782">
            <v>8</v>
          </cell>
          <cell r="Z1782">
            <v>8</v>
          </cell>
          <cell r="AA1782">
            <v>8</v>
          </cell>
          <cell r="AB1782">
            <v>8</v>
          </cell>
          <cell r="AC1782">
            <v>8</v>
          </cell>
          <cell r="AD1782">
            <v>8</v>
          </cell>
          <cell r="AE1782">
            <v>8</v>
          </cell>
          <cell r="AF1782">
            <v>8</v>
          </cell>
          <cell r="AG1782">
            <v>8</v>
          </cell>
          <cell r="AH1782">
            <v>8</v>
          </cell>
          <cell r="AI1782">
            <v>8</v>
          </cell>
          <cell r="AJ1782" t="str">
            <v>OFF</v>
          </cell>
          <cell r="AK1782">
            <v>25</v>
          </cell>
          <cell r="AL1782">
            <v>0</v>
          </cell>
          <cell r="AM1782">
            <v>4</v>
          </cell>
          <cell r="AN1782">
            <v>0</v>
          </cell>
          <cell r="AO1782">
            <v>0</v>
          </cell>
          <cell r="AP1782">
            <v>0</v>
          </cell>
          <cell r="AQ1782">
            <v>0</v>
          </cell>
          <cell r="AR1782">
            <v>0</v>
          </cell>
          <cell r="AS1782">
            <v>0</v>
          </cell>
          <cell r="AT1782">
            <v>1</v>
          </cell>
          <cell r="AU1782">
            <v>26</v>
          </cell>
          <cell r="AV1782" t="e">
            <v>#REF!</v>
          </cell>
          <cell r="AW1782">
            <v>0</v>
          </cell>
          <cell r="BZ1782">
            <v>0</v>
          </cell>
          <cell r="CA1782">
            <v>0</v>
          </cell>
          <cell r="CE1782">
            <v>0</v>
          </cell>
          <cell r="CF1782">
            <v>26</v>
          </cell>
          <cell r="CG1782" t="b">
            <v>1</v>
          </cell>
          <cell r="CH1782">
            <v>0</v>
          </cell>
          <cell r="CI1782">
            <v>208</v>
          </cell>
          <cell r="CJ1782">
            <v>0</v>
          </cell>
          <cell r="CK1782" t="str">
            <v>CN HÀ NỘI</v>
          </cell>
          <cell r="CM1782">
            <v>0</v>
          </cell>
          <cell r="CN1782">
            <v>0</v>
          </cell>
          <cell r="CO1782">
            <v>208</v>
          </cell>
          <cell r="CP1782">
            <v>0</v>
          </cell>
        </row>
        <row r="1783">
          <cell r="F1783" t="str">
            <v>OT</v>
          </cell>
          <cell r="AT1783">
            <v>0</v>
          </cell>
          <cell r="AV1783" t="e">
            <v>#REF!</v>
          </cell>
          <cell r="AW1783">
            <v>0</v>
          </cell>
          <cell r="CK1783" t="e">
            <v>#N/A</v>
          </cell>
        </row>
        <row r="1784">
          <cell r="B1784" t="str">
            <v>EWW3000353</v>
          </cell>
          <cell r="C1784" t="str">
            <v>Vương Thu Hường</v>
          </cell>
          <cell r="D1784" t="str">
            <v>Fulltime</v>
          </cell>
          <cell r="E1784" t="str">
            <v xml:space="preserve">NHÂN VIÊN THU NGÂN </v>
          </cell>
          <cell r="F1784" t="str">
            <v>Giờ LV</v>
          </cell>
          <cell r="G1784" t="str">
            <v>Pa</v>
          </cell>
          <cell r="H1784" t="str">
            <v>Pa</v>
          </cell>
          <cell r="I1784">
            <v>8</v>
          </cell>
          <cell r="J1784">
            <v>8</v>
          </cell>
          <cell r="K1784">
            <v>8</v>
          </cell>
          <cell r="L1784">
            <v>8</v>
          </cell>
          <cell r="M1784">
            <v>8</v>
          </cell>
          <cell r="N1784">
            <v>8</v>
          </cell>
          <cell r="O1784" t="str">
            <v>OFF</v>
          </cell>
          <cell r="P1784">
            <v>8</v>
          </cell>
          <cell r="Q1784">
            <v>8</v>
          </cell>
          <cell r="R1784">
            <v>8</v>
          </cell>
          <cell r="S1784">
            <v>8</v>
          </cell>
          <cell r="T1784">
            <v>8</v>
          </cell>
          <cell r="U1784" t="str">
            <v>OFF</v>
          </cell>
          <cell r="V1784">
            <v>8</v>
          </cell>
          <cell r="W1784">
            <v>8</v>
          </cell>
          <cell r="X1784">
            <v>8</v>
          </cell>
          <cell r="Y1784">
            <v>8</v>
          </cell>
          <cell r="Z1784">
            <v>8</v>
          </cell>
          <cell r="AA1784">
            <v>8</v>
          </cell>
          <cell r="AB1784">
            <v>8</v>
          </cell>
          <cell r="AC1784">
            <v>8</v>
          </cell>
          <cell r="AD1784">
            <v>8</v>
          </cell>
          <cell r="AE1784">
            <v>8</v>
          </cell>
          <cell r="AF1784">
            <v>8</v>
          </cell>
          <cell r="AG1784">
            <v>8</v>
          </cell>
          <cell r="AH1784">
            <v>8</v>
          </cell>
          <cell r="AI1784" t="str">
            <v>OFF</v>
          </cell>
          <cell r="AJ1784" t="str">
            <v>OFF</v>
          </cell>
          <cell r="AK1784">
            <v>24</v>
          </cell>
          <cell r="AL1784">
            <v>0</v>
          </cell>
          <cell r="AM1784">
            <v>4</v>
          </cell>
          <cell r="AN1784">
            <v>0</v>
          </cell>
          <cell r="AO1784">
            <v>2</v>
          </cell>
          <cell r="AP1784">
            <v>0</v>
          </cell>
          <cell r="AQ1784">
            <v>0</v>
          </cell>
          <cell r="AR1784">
            <v>0</v>
          </cell>
          <cell r="AS1784">
            <v>0</v>
          </cell>
          <cell r="AT1784">
            <v>0</v>
          </cell>
          <cell r="AU1784">
            <v>26</v>
          </cell>
          <cell r="AV1784" t="e">
            <v>#REF!</v>
          </cell>
          <cell r="AW1784">
            <v>0</v>
          </cell>
          <cell r="BZ1784">
            <v>24</v>
          </cell>
          <cell r="CA1784">
            <v>2</v>
          </cell>
          <cell r="CE1784">
            <v>0</v>
          </cell>
          <cell r="CF1784">
            <v>26</v>
          </cell>
          <cell r="CG1784" t="b">
            <v>1</v>
          </cell>
          <cell r="CH1784">
            <v>24</v>
          </cell>
          <cell r="CI1784">
            <v>0</v>
          </cell>
          <cell r="CJ1784">
            <v>0</v>
          </cell>
          <cell r="CK1784" t="str">
            <v>CN HÀ NỘI</v>
          </cell>
          <cell r="CM1784">
            <v>24</v>
          </cell>
          <cell r="CN1784">
            <v>2</v>
          </cell>
          <cell r="CO1784">
            <v>0</v>
          </cell>
          <cell r="CP1784">
            <v>0</v>
          </cell>
        </row>
        <row r="1785">
          <cell r="F1785" t="str">
            <v>OT</v>
          </cell>
          <cell r="AT1785">
            <v>0</v>
          </cell>
          <cell r="AV1785" t="e">
            <v>#REF!</v>
          </cell>
          <cell r="AW1785">
            <v>0</v>
          </cell>
          <cell r="CK1785" t="e">
            <v>#N/A</v>
          </cell>
        </row>
        <row r="1786">
          <cell r="B1786" t="str">
            <v>EWW3000358</v>
          </cell>
          <cell r="C1786" t="str">
            <v>Phạm Thanh Tùng</v>
          </cell>
          <cell r="D1786" t="str">
            <v>Fulltime</v>
          </cell>
          <cell r="E1786" t="str">
            <v>NHÂN VIÊN PHỤC VỤ</v>
          </cell>
          <cell r="F1786" t="str">
            <v>Giờ LV</v>
          </cell>
          <cell r="G1786">
            <v>8</v>
          </cell>
          <cell r="H1786" t="str">
            <v>OFF</v>
          </cell>
          <cell r="I1786">
            <v>8</v>
          </cell>
          <cell r="J1786">
            <v>8</v>
          </cell>
          <cell r="K1786">
            <v>8</v>
          </cell>
          <cell r="L1786">
            <v>8</v>
          </cell>
          <cell r="M1786">
            <v>8</v>
          </cell>
          <cell r="N1786">
            <v>8</v>
          </cell>
          <cell r="O1786" t="str">
            <v>OFF</v>
          </cell>
          <cell r="P1786">
            <v>8</v>
          </cell>
          <cell r="Q1786">
            <v>8</v>
          </cell>
          <cell r="R1786">
            <v>8</v>
          </cell>
          <cell r="S1786">
            <v>8</v>
          </cell>
          <cell r="T1786">
            <v>8</v>
          </cell>
          <cell r="U1786">
            <v>8</v>
          </cell>
          <cell r="V1786" t="str">
            <v>OFF</v>
          </cell>
          <cell r="W1786">
            <v>8</v>
          </cell>
          <cell r="X1786">
            <v>8</v>
          </cell>
          <cell r="Y1786">
            <v>8</v>
          </cell>
          <cell r="Z1786">
            <v>8</v>
          </cell>
          <cell r="AA1786">
            <v>8</v>
          </cell>
          <cell r="AB1786">
            <v>8</v>
          </cell>
          <cell r="AC1786" t="str">
            <v>OFF</v>
          </cell>
          <cell r="AD1786">
            <v>8</v>
          </cell>
          <cell r="AE1786">
            <v>8</v>
          </cell>
          <cell r="AF1786">
            <v>8</v>
          </cell>
          <cell r="AG1786">
            <v>8</v>
          </cell>
          <cell r="AH1786">
            <v>8</v>
          </cell>
          <cell r="AI1786">
            <v>8</v>
          </cell>
          <cell r="AJ1786">
            <v>8</v>
          </cell>
          <cell r="AK1786">
            <v>26</v>
          </cell>
          <cell r="AL1786">
            <v>0</v>
          </cell>
          <cell r="AM1786">
            <v>4</v>
          </cell>
          <cell r="AN1786">
            <v>0</v>
          </cell>
          <cell r="AO1786">
            <v>0</v>
          </cell>
          <cell r="AP1786">
            <v>0</v>
          </cell>
          <cell r="AQ1786">
            <v>0</v>
          </cell>
          <cell r="AR1786">
            <v>0</v>
          </cell>
          <cell r="AS1786">
            <v>0</v>
          </cell>
          <cell r="AT1786">
            <v>0</v>
          </cell>
          <cell r="AU1786">
            <v>26</v>
          </cell>
          <cell r="AV1786" t="e">
            <v>#REF!</v>
          </cell>
          <cell r="AW1786">
            <v>0</v>
          </cell>
          <cell r="BZ1786">
            <v>26</v>
          </cell>
          <cell r="CA1786">
            <v>0</v>
          </cell>
          <cell r="CE1786">
            <v>0</v>
          </cell>
          <cell r="CF1786">
            <v>26</v>
          </cell>
          <cell r="CG1786" t="b">
            <v>1</v>
          </cell>
          <cell r="CH1786">
            <v>26</v>
          </cell>
          <cell r="CI1786">
            <v>0</v>
          </cell>
          <cell r="CJ1786">
            <v>0</v>
          </cell>
          <cell r="CK1786" t="str">
            <v>CN HÀ NỘI</v>
          </cell>
          <cell r="CM1786">
            <v>26</v>
          </cell>
          <cell r="CN1786">
            <v>0</v>
          </cell>
          <cell r="CO1786">
            <v>0</v>
          </cell>
          <cell r="CP1786">
            <v>0</v>
          </cell>
        </row>
        <row r="1787">
          <cell r="F1787" t="str">
            <v>OT</v>
          </cell>
          <cell r="AT1787">
            <v>0</v>
          </cell>
          <cell r="AV1787" t="e">
            <v>#REF!</v>
          </cell>
          <cell r="AW1787">
            <v>0</v>
          </cell>
          <cell r="CK1787" t="e">
            <v>#N/A</v>
          </cell>
        </row>
        <row r="1788">
          <cell r="B1788" t="str">
            <v>EWW3000363</v>
          </cell>
          <cell r="C1788" t="str">
            <v>Lê Thị Xuyến</v>
          </cell>
          <cell r="D1788" t="str">
            <v>Fulltime</v>
          </cell>
          <cell r="E1788" t="str">
            <v>NHÂN VIÊN PHỤC VỤ</v>
          </cell>
          <cell r="F1788" t="str">
            <v>Giờ LV</v>
          </cell>
          <cell r="G1788">
            <v>8</v>
          </cell>
          <cell r="H1788">
            <v>8</v>
          </cell>
          <cell r="I1788">
            <v>8</v>
          </cell>
          <cell r="J1788">
            <v>8</v>
          </cell>
          <cell r="K1788">
            <v>8</v>
          </cell>
          <cell r="L1788">
            <v>8</v>
          </cell>
          <cell r="M1788">
            <v>8</v>
          </cell>
          <cell r="N1788">
            <v>8</v>
          </cell>
          <cell r="O1788">
            <v>8</v>
          </cell>
          <cell r="P1788">
            <v>8</v>
          </cell>
          <cell r="Q1788">
            <v>8</v>
          </cell>
          <cell r="R1788" t="str">
            <v>OFF</v>
          </cell>
          <cell r="S1788" t="str">
            <v>OFF</v>
          </cell>
          <cell r="T1788" t="str">
            <v>OFF</v>
          </cell>
          <cell r="U1788">
            <v>8</v>
          </cell>
          <cell r="V1788">
            <v>8</v>
          </cell>
          <cell r="W1788">
            <v>8</v>
          </cell>
          <cell r="X1788">
            <v>8</v>
          </cell>
          <cell r="Y1788">
            <v>8</v>
          </cell>
          <cell r="Z1788">
            <v>8</v>
          </cell>
          <cell r="AA1788">
            <v>8</v>
          </cell>
          <cell r="AB1788">
            <v>8</v>
          </cell>
          <cell r="AC1788">
            <v>8</v>
          </cell>
          <cell r="AD1788">
            <v>8</v>
          </cell>
          <cell r="AE1788">
            <v>8</v>
          </cell>
          <cell r="AF1788" t="str">
            <v>OFF</v>
          </cell>
          <cell r="AG1788">
            <v>8</v>
          </cell>
          <cell r="AH1788">
            <v>8</v>
          </cell>
          <cell r="AI1788">
            <v>8</v>
          </cell>
          <cell r="AJ1788">
            <v>8</v>
          </cell>
          <cell r="AK1788">
            <v>26</v>
          </cell>
          <cell r="AL1788">
            <v>0</v>
          </cell>
          <cell r="AM1788">
            <v>4</v>
          </cell>
          <cell r="AN1788">
            <v>0</v>
          </cell>
          <cell r="AO1788">
            <v>0</v>
          </cell>
          <cell r="AP1788">
            <v>0</v>
          </cell>
          <cell r="AQ1788">
            <v>0</v>
          </cell>
          <cell r="AR1788">
            <v>0</v>
          </cell>
          <cell r="AS1788">
            <v>0</v>
          </cell>
          <cell r="AT1788">
            <v>0</v>
          </cell>
          <cell r="AU1788">
            <v>26</v>
          </cell>
          <cell r="AV1788" t="e">
            <v>#REF!</v>
          </cell>
          <cell r="AW1788">
            <v>0</v>
          </cell>
          <cell r="BZ1788">
            <v>26</v>
          </cell>
          <cell r="CA1788">
            <v>0</v>
          </cell>
          <cell r="CE1788">
            <v>0</v>
          </cell>
          <cell r="CF1788">
            <v>26</v>
          </cell>
          <cell r="CG1788" t="b">
            <v>1</v>
          </cell>
          <cell r="CH1788">
            <v>26</v>
          </cell>
          <cell r="CI1788">
            <v>0</v>
          </cell>
          <cell r="CJ1788">
            <v>0</v>
          </cell>
          <cell r="CK1788" t="str">
            <v>CN HÀ NỘI</v>
          </cell>
          <cell r="CM1788">
            <v>26</v>
          </cell>
          <cell r="CN1788">
            <v>0</v>
          </cell>
          <cell r="CO1788">
            <v>0</v>
          </cell>
          <cell r="CP1788">
            <v>0</v>
          </cell>
        </row>
        <row r="1789">
          <cell r="F1789" t="str">
            <v>OT</v>
          </cell>
          <cell r="AT1789">
            <v>0</v>
          </cell>
          <cell r="AV1789" t="e">
            <v>#REF!</v>
          </cell>
          <cell r="AW1789">
            <v>0</v>
          </cell>
          <cell r="CK1789" t="e">
            <v>#N/A</v>
          </cell>
        </row>
        <row r="1790">
          <cell r="B1790" t="str">
            <v>EWW3000356</v>
          </cell>
          <cell r="C1790" t="str">
            <v>Nguyễn Thị Liên</v>
          </cell>
          <cell r="D1790" t="str">
            <v>Fulltime</v>
          </cell>
          <cell r="E1790" t="str">
            <v>NHÂN VIÊN BẾP</v>
          </cell>
          <cell r="F1790" t="str">
            <v>Giờ LV</v>
          </cell>
          <cell r="G1790">
            <v>8</v>
          </cell>
          <cell r="H1790">
            <v>8</v>
          </cell>
          <cell r="I1790">
            <v>8</v>
          </cell>
          <cell r="J1790">
            <v>8</v>
          </cell>
          <cell r="K1790">
            <v>8</v>
          </cell>
          <cell r="L1790" t="str">
            <v>OFF</v>
          </cell>
          <cell r="M1790">
            <v>8</v>
          </cell>
          <cell r="N1790">
            <v>8</v>
          </cell>
          <cell r="O1790">
            <v>8</v>
          </cell>
          <cell r="P1790">
            <v>8</v>
          </cell>
          <cell r="Q1790">
            <v>8</v>
          </cell>
          <cell r="R1790">
            <v>8</v>
          </cell>
          <cell r="S1790">
            <v>8</v>
          </cell>
          <cell r="T1790">
            <v>8</v>
          </cell>
          <cell r="U1790">
            <v>8</v>
          </cell>
          <cell r="V1790">
            <v>8</v>
          </cell>
          <cell r="W1790" t="str">
            <v>OFF</v>
          </cell>
          <cell r="X1790" t="str">
            <v>OFF</v>
          </cell>
          <cell r="Y1790">
            <v>8</v>
          </cell>
          <cell r="Z1790">
            <v>8</v>
          </cell>
          <cell r="AA1790">
            <v>8</v>
          </cell>
          <cell r="AB1790">
            <v>8</v>
          </cell>
          <cell r="AC1790">
            <v>8</v>
          </cell>
          <cell r="AD1790">
            <v>8</v>
          </cell>
          <cell r="AE1790">
            <v>8</v>
          </cell>
          <cell r="AF1790">
            <v>8</v>
          </cell>
          <cell r="AG1790">
            <v>8</v>
          </cell>
          <cell r="AH1790">
            <v>8</v>
          </cell>
          <cell r="AI1790" t="str">
            <v>OFF</v>
          </cell>
          <cell r="AJ1790">
            <v>8</v>
          </cell>
          <cell r="AK1790">
            <v>26</v>
          </cell>
          <cell r="AL1790">
            <v>0</v>
          </cell>
          <cell r="AM1790">
            <v>4</v>
          </cell>
          <cell r="AN1790">
            <v>0</v>
          </cell>
          <cell r="AO1790">
            <v>0</v>
          </cell>
          <cell r="AP1790">
            <v>0</v>
          </cell>
          <cell r="AQ1790">
            <v>0</v>
          </cell>
          <cell r="AR1790">
            <v>0</v>
          </cell>
          <cell r="AS1790">
            <v>0</v>
          </cell>
          <cell r="AT1790">
            <v>0</v>
          </cell>
          <cell r="AU1790">
            <v>26</v>
          </cell>
          <cell r="AV1790" t="e">
            <v>#REF!</v>
          </cell>
          <cell r="AW1790">
            <v>0</v>
          </cell>
          <cell r="BZ1790">
            <v>26</v>
          </cell>
          <cell r="CA1790">
            <v>0</v>
          </cell>
          <cell r="CE1790">
            <v>0</v>
          </cell>
          <cell r="CF1790">
            <v>26</v>
          </cell>
          <cell r="CG1790" t="b">
            <v>1</v>
          </cell>
          <cell r="CH1790">
            <v>26</v>
          </cell>
          <cell r="CI1790">
            <v>0</v>
          </cell>
          <cell r="CJ1790">
            <v>0</v>
          </cell>
          <cell r="CK1790" t="str">
            <v>CN HÀ NỘI</v>
          </cell>
          <cell r="CM1790">
            <v>26</v>
          </cell>
          <cell r="CN1790">
            <v>0</v>
          </cell>
          <cell r="CO1790">
            <v>0</v>
          </cell>
          <cell r="CP1790">
            <v>0</v>
          </cell>
        </row>
        <row r="1791">
          <cell r="F1791" t="str">
            <v>OT</v>
          </cell>
          <cell r="AT1791">
            <v>0</v>
          </cell>
          <cell r="AV1791" t="e">
            <v>#REF!</v>
          </cell>
          <cell r="AW1791">
            <v>0</v>
          </cell>
          <cell r="CK1791" t="e">
            <v>#N/A</v>
          </cell>
        </row>
        <row r="1792">
          <cell r="B1792" t="str">
            <v>EWW3000449</v>
          </cell>
          <cell r="C1792" t="str">
            <v>Phùng Thị Oanh</v>
          </cell>
          <cell r="D1792" t="str">
            <v>Partime</v>
          </cell>
          <cell r="E1792" t="str">
            <v>NHÂN VIÊN THU NGÂN</v>
          </cell>
          <cell r="F1792" t="str">
            <v>Giờ LV</v>
          </cell>
          <cell r="G1792">
            <v>8</v>
          </cell>
          <cell r="H1792">
            <v>8</v>
          </cell>
          <cell r="I1792">
            <v>8</v>
          </cell>
          <cell r="J1792">
            <v>8</v>
          </cell>
          <cell r="K1792">
            <v>8</v>
          </cell>
          <cell r="L1792">
            <v>8</v>
          </cell>
          <cell r="M1792" t="str">
            <v>OFF</v>
          </cell>
          <cell r="N1792" t="str">
            <v>OFF</v>
          </cell>
          <cell r="O1792">
            <v>8</v>
          </cell>
          <cell r="P1792">
            <v>8</v>
          </cell>
          <cell r="Q1792">
            <v>8</v>
          </cell>
          <cell r="R1792">
            <v>8</v>
          </cell>
          <cell r="S1792">
            <v>5</v>
          </cell>
          <cell r="T1792">
            <v>5</v>
          </cell>
          <cell r="U1792">
            <v>5</v>
          </cell>
          <cell r="V1792">
            <v>6</v>
          </cell>
          <cell r="W1792">
            <v>6</v>
          </cell>
          <cell r="X1792">
            <v>8</v>
          </cell>
          <cell r="Y1792">
            <v>8</v>
          </cell>
          <cell r="Z1792">
            <v>5</v>
          </cell>
          <cell r="AA1792">
            <v>4</v>
          </cell>
          <cell r="AB1792">
            <v>5</v>
          </cell>
          <cell r="AC1792">
            <v>4</v>
          </cell>
          <cell r="AD1792">
            <v>6</v>
          </cell>
          <cell r="AE1792">
            <v>8</v>
          </cell>
          <cell r="AF1792">
            <v>8</v>
          </cell>
          <cell r="AG1792">
            <v>8</v>
          </cell>
          <cell r="AH1792" t="str">
            <v>OFF</v>
          </cell>
          <cell r="AI1792">
            <v>8</v>
          </cell>
          <cell r="AJ1792">
            <v>8</v>
          </cell>
          <cell r="AK1792">
            <v>23.375</v>
          </cell>
          <cell r="AL1792">
            <v>0</v>
          </cell>
          <cell r="AM1792">
            <v>3</v>
          </cell>
          <cell r="AN1792">
            <v>0</v>
          </cell>
          <cell r="AO1792">
            <v>0</v>
          </cell>
          <cell r="AP1792">
            <v>0</v>
          </cell>
          <cell r="AQ1792">
            <v>0</v>
          </cell>
          <cell r="AR1792">
            <v>0</v>
          </cell>
          <cell r="AS1792">
            <v>0</v>
          </cell>
          <cell r="AT1792">
            <v>0</v>
          </cell>
          <cell r="AU1792">
            <v>23.375</v>
          </cell>
          <cell r="AV1792" t="e">
            <v>#REF!</v>
          </cell>
          <cell r="AW1792">
            <v>0</v>
          </cell>
          <cell r="BZ1792">
            <v>0</v>
          </cell>
          <cell r="CA1792">
            <v>0</v>
          </cell>
          <cell r="CE1792">
            <v>0</v>
          </cell>
          <cell r="CF1792">
            <v>23.375</v>
          </cell>
          <cell r="CG1792" t="b">
            <v>1</v>
          </cell>
          <cell r="CH1792">
            <v>0</v>
          </cell>
          <cell r="CI1792">
            <v>187</v>
          </cell>
          <cell r="CJ1792">
            <v>0</v>
          </cell>
          <cell r="CK1792" t="str">
            <v>CN HÀ NỘI</v>
          </cell>
          <cell r="CM1792">
            <v>0</v>
          </cell>
          <cell r="CN1792">
            <v>0</v>
          </cell>
          <cell r="CO1792">
            <v>187</v>
          </cell>
          <cell r="CP1792">
            <v>0</v>
          </cell>
        </row>
        <row r="1793">
          <cell r="F1793" t="str">
            <v>OT</v>
          </cell>
          <cell r="AT1793">
            <v>0</v>
          </cell>
          <cell r="AV1793" t="e">
            <v>#REF!</v>
          </cell>
          <cell r="AW1793">
            <v>0</v>
          </cell>
          <cell r="CK1793" t="e">
            <v>#N/A</v>
          </cell>
        </row>
        <row r="1794">
          <cell r="B1794" t="str">
            <v>EWW3000596</v>
          </cell>
          <cell r="C1794" t="str">
            <v>Nguyễn Thị Trường Giang</v>
          </cell>
          <cell r="D1794" t="str">
            <v>Partime</v>
          </cell>
          <cell r="E1794" t="str">
            <v>NHÂN VIÊN PHỤC VỤ</v>
          </cell>
          <cell r="F1794" t="str">
            <v>Giờ LV</v>
          </cell>
          <cell r="P1794">
            <v>8</v>
          </cell>
          <cell r="Q1794">
            <v>8</v>
          </cell>
          <cell r="R1794">
            <v>8</v>
          </cell>
          <cell r="S1794">
            <v>8</v>
          </cell>
          <cell r="T1794">
            <v>8</v>
          </cell>
          <cell r="U1794">
            <v>8</v>
          </cell>
          <cell r="V1794">
            <v>8</v>
          </cell>
          <cell r="W1794">
            <v>8</v>
          </cell>
          <cell r="X1794" t="str">
            <v>OFF</v>
          </cell>
          <cell r="Y1794">
            <v>8</v>
          </cell>
          <cell r="Z1794">
            <v>8</v>
          </cell>
          <cell r="AA1794">
            <v>8</v>
          </cell>
          <cell r="AB1794" t="str">
            <v>OFF</v>
          </cell>
          <cell r="AC1794">
            <v>8</v>
          </cell>
          <cell r="AD1794">
            <v>8</v>
          </cell>
          <cell r="AE1794">
            <v>8</v>
          </cell>
          <cell r="AF1794">
            <v>8</v>
          </cell>
          <cell r="AG1794">
            <v>8</v>
          </cell>
          <cell r="AH1794" t="str">
            <v>OFF</v>
          </cell>
          <cell r="AI1794">
            <v>8</v>
          </cell>
          <cell r="AJ1794">
            <v>8</v>
          </cell>
          <cell r="AK1794">
            <v>18</v>
          </cell>
          <cell r="AL1794">
            <v>0</v>
          </cell>
          <cell r="AM1794">
            <v>3</v>
          </cell>
          <cell r="AN1794">
            <v>0</v>
          </cell>
          <cell r="AO1794">
            <v>0</v>
          </cell>
          <cell r="AP1794">
            <v>0</v>
          </cell>
          <cell r="AQ1794">
            <v>0</v>
          </cell>
          <cell r="AR1794">
            <v>0</v>
          </cell>
          <cell r="AS1794">
            <v>0</v>
          </cell>
          <cell r="AT1794">
            <v>0</v>
          </cell>
          <cell r="AU1794">
            <v>18</v>
          </cell>
          <cell r="AV1794" t="e">
            <v>#REF!</v>
          </cell>
          <cell r="AW1794">
            <v>0</v>
          </cell>
          <cell r="BZ1794">
            <v>0</v>
          </cell>
          <cell r="CA1794">
            <v>0</v>
          </cell>
          <cell r="CE1794">
            <v>0</v>
          </cell>
          <cell r="CF1794">
            <v>18</v>
          </cell>
          <cell r="CG1794" t="b">
            <v>1</v>
          </cell>
          <cell r="CH1794">
            <v>0</v>
          </cell>
          <cell r="CI1794">
            <v>144</v>
          </cell>
          <cell r="CJ1794">
            <v>0</v>
          </cell>
          <cell r="CK1794" t="str">
            <v>CN HÀ NỘI</v>
          </cell>
          <cell r="CM1794">
            <v>0</v>
          </cell>
          <cell r="CN1794">
            <v>0</v>
          </cell>
          <cell r="CO1794">
            <v>144</v>
          </cell>
          <cell r="CP1794">
            <v>0</v>
          </cell>
        </row>
        <row r="1795">
          <cell r="F1795" t="str">
            <v>OT</v>
          </cell>
          <cell r="AT1795">
            <v>0</v>
          </cell>
          <cell r="AV1795" t="e">
            <v>#REF!</v>
          </cell>
          <cell r="AW1795">
            <v>0</v>
          </cell>
          <cell r="CK1795" t="e">
            <v>#N/A</v>
          </cell>
        </row>
        <row r="1796">
          <cell r="B1796" t="str">
            <v>EWW3000578</v>
          </cell>
          <cell r="C1796" t="str">
            <v>Nguyễn Huyền Trang</v>
          </cell>
          <cell r="D1796" t="str">
            <v>Fulltime</v>
          </cell>
          <cell r="E1796" t="str">
            <v>QUẢN LÝ QUÁN</v>
          </cell>
          <cell r="F1796" t="str">
            <v>Giờ LV</v>
          </cell>
          <cell r="G1796">
            <v>8</v>
          </cell>
          <cell r="H1796">
            <v>8</v>
          </cell>
          <cell r="I1796" t="str">
            <v>OFF</v>
          </cell>
          <cell r="J1796">
            <v>8</v>
          </cell>
          <cell r="K1796">
            <v>8</v>
          </cell>
          <cell r="L1796">
            <v>8</v>
          </cell>
          <cell r="M1796">
            <v>8</v>
          </cell>
          <cell r="N1796">
            <v>8</v>
          </cell>
          <cell r="O1796">
            <v>8</v>
          </cell>
          <cell r="P1796" t="str">
            <v>OFF</v>
          </cell>
          <cell r="Q1796">
            <v>8</v>
          </cell>
          <cell r="R1796">
            <v>8</v>
          </cell>
          <cell r="S1796">
            <v>8</v>
          </cell>
          <cell r="T1796">
            <v>8</v>
          </cell>
          <cell r="U1796">
            <v>8</v>
          </cell>
          <cell r="V1796">
            <v>8</v>
          </cell>
          <cell r="W1796" t="str">
            <v>OFF</v>
          </cell>
          <cell r="X1796">
            <v>8</v>
          </cell>
          <cell r="Y1796">
            <v>8</v>
          </cell>
          <cell r="Z1796">
            <v>8</v>
          </cell>
          <cell r="AA1796">
            <v>8</v>
          </cell>
          <cell r="AB1796">
            <v>8</v>
          </cell>
          <cell r="AC1796">
            <v>8</v>
          </cell>
          <cell r="AD1796">
            <v>8</v>
          </cell>
          <cell r="AE1796">
            <v>8</v>
          </cell>
          <cell r="AF1796" t="str">
            <v>OFF</v>
          </cell>
          <cell r="AG1796">
            <v>8</v>
          </cell>
          <cell r="AH1796">
            <v>8</v>
          </cell>
          <cell r="AI1796">
            <v>8</v>
          </cell>
          <cell r="AJ1796">
            <v>8</v>
          </cell>
          <cell r="AK1796">
            <v>26</v>
          </cell>
          <cell r="AL1796">
            <v>0</v>
          </cell>
          <cell r="AM1796">
            <v>4</v>
          </cell>
          <cell r="AN1796">
            <v>0</v>
          </cell>
          <cell r="AO1796">
            <v>0</v>
          </cell>
          <cell r="AP1796">
            <v>0</v>
          </cell>
          <cell r="AQ1796">
            <v>0</v>
          </cell>
          <cell r="AR1796">
            <v>0</v>
          </cell>
          <cell r="AS1796">
            <v>0</v>
          </cell>
          <cell r="AT1796">
            <v>0</v>
          </cell>
          <cell r="AU1796">
            <v>26</v>
          </cell>
          <cell r="AV1796" t="e">
            <v>#REF!</v>
          </cell>
          <cell r="AW1796">
            <v>0</v>
          </cell>
          <cell r="BZ1796">
            <v>26</v>
          </cell>
          <cell r="CA1796">
            <v>0</v>
          </cell>
          <cell r="CE1796">
            <v>0</v>
          </cell>
          <cell r="CF1796">
            <v>26</v>
          </cell>
          <cell r="CG1796" t="b">
            <v>1</v>
          </cell>
          <cell r="CH1796">
            <v>26</v>
          </cell>
          <cell r="CI1796">
            <v>0</v>
          </cell>
          <cell r="CJ1796">
            <v>0</v>
          </cell>
          <cell r="CK1796" t="str">
            <v>CN HÀ NỘI</v>
          </cell>
          <cell r="CM1796">
            <v>26</v>
          </cell>
          <cell r="CN1796">
            <v>0</v>
          </cell>
          <cell r="CO1796">
            <v>0</v>
          </cell>
          <cell r="CP1796">
            <v>0</v>
          </cell>
        </row>
        <row r="1797">
          <cell r="F1797" t="str">
            <v>OT</v>
          </cell>
          <cell r="AT1797">
            <v>0</v>
          </cell>
          <cell r="AV1797" t="e">
            <v>#REF!</v>
          </cell>
          <cell r="AW1797">
            <v>0</v>
          </cell>
          <cell r="CK1797" t="e">
            <v>#N/A</v>
          </cell>
        </row>
        <row r="1798">
          <cell r="B1798" t="str">
            <v>EWW3000575</v>
          </cell>
          <cell r="C1798" t="str">
            <v>Nguyễn Thị Tuyết</v>
          </cell>
          <cell r="D1798" t="str">
            <v>Partime</v>
          </cell>
          <cell r="E1798" t="str">
            <v>NHÂN VIÊN PHỤC VỤ</v>
          </cell>
          <cell r="F1798" t="str">
            <v>Giờ LV</v>
          </cell>
          <cell r="G1798">
            <v>8</v>
          </cell>
          <cell r="H1798">
            <v>8</v>
          </cell>
          <cell r="I1798">
            <v>8</v>
          </cell>
          <cell r="J1798" t="str">
            <v>OFF</v>
          </cell>
          <cell r="K1798">
            <v>8</v>
          </cell>
          <cell r="L1798">
            <v>8</v>
          </cell>
          <cell r="M1798">
            <v>8</v>
          </cell>
          <cell r="N1798">
            <v>8</v>
          </cell>
          <cell r="O1798">
            <v>8</v>
          </cell>
          <cell r="P1798">
            <v>8</v>
          </cell>
          <cell r="AK1798">
            <v>9</v>
          </cell>
          <cell r="AL1798">
            <v>0</v>
          </cell>
          <cell r="AM1798">
            <v>1</v>
          </cell>
          <cell r="AN1798">
            <v>0</v>
          </cell>
          <cell r="AO1798">
            <v>0</v>
          </cell>
          <cell r="AP1798">
            <v>0</v>
          </cell>
          <cell r="AQ1798">
            <v>0</v>
          </cell>
          <cell r="AR1798">
            <v>0</v>
          </cell>
          <cell r="AS1798">
            <v>0</v>
          </cell>
          <cell r="AT1798">
            <v>0</v>
          </cell>
          <cell r="AU1798">
            <v>9</v>
          </cell>
          <cell r="AV1798" t="e">
            <v>#REF!</v>
          </cell>
          <cell r="AW1798">
            <v>0</v>
          </cell>
          <cell r="BZ1798">
            <v>0</v>
          </cell>
          <cell r="CA1798">
            <v>0</v>
          </cell>
          <cell r="CE1798">
            <v>0</v>
          </cell>
          <cell r="CF1798">
            <v>9</v>
          </cell>
          <cell r="CG1798" t="b">
            <v>1</v>
          </cell>
          <cell r="CH1798">
            <v>0</v>
          </cell>
          <cell r="CI1798">
            <v>72</v>
          </cell>
          <cell r="CJ1798">
            <v>0</v>
          </cell>
          <cell r="CK1798" t="str">
            <v>CN HÀ NỘI</v>
          </cell>
          <cell r="CM1798">
            <v>0</v>
          </cell>
          <cell r="CN1798">
            <v>0</v>
          </cell>
          <cell r="CO1798">
            <v>72</v>
          </cell>
          <cell r="CP1798">
            <v>0</v>
          </cell>
        </row>
        <row r="1799">
          <cell r="F1799" t="str">
            <v>OT</v>
          </cell>
          <cell r="AT1799">
            <v>0</v>
          </cell>
          <cell r="AV1799" t="e">
            <v>#REF!</v>
          </cell>
          <cell r="AW1799">
            <v>0</v>
          </cell>
          <cell r="CK1799" t="e">
            <v>#N/A</v>
          </cell>
        </row>
        <row r="1800">
          <cell r="B1800" t="str">
            <v>EWW3000584</v>
          </cell>
          <cell r="C1800" t="str">
            <v>Đặng Văn Khang</v>
          </cell>
          <cell r="D1800" t="str">
            <v>Partime</v>
          </cell>
          <cell r="E1800" t="str">
            <v>NHÂN VIÊN PHA CHẾ</v>
          </cell>
          <cell r="F1800" t="str">
            <v>Giờ LV</v>
          </cell>
          <cell r="G1800">
            <v>8</v>
          </cell>
          <cell r="H1800" t="str">
            <v>OFF</v>
          </cell>
          <cell r="I1800">
            <v>8</v>
          </cell>
          <cell r="J1800">
            <v>8</v>
          </cell>
          <cell r="K1800">
            <v>8</v>
          </cell>
          <cell r="L1800">
            <v>8</v>
          </cell>
          <cell r="M1800">
            <v>8</v>
          </cell>
          <cell r="N1800" t="str">
            <v>OFF</v>
          </cell>
          <cell r="O1800">
            <v>8</v>
          </cell>
          <cell r="P1800">
            <v>8</v>
          </cell>
          <cell r="Q1800">
            <v>8</v>
          </cell>
          <cell r="R1800">
            <v>8</v>
          </cell>
          <cell r="S1800">
            <v>8</v>
          </cell>
          <cell r="T1800">
            <v>8</v>
          </cell>
          <cell r="U1800">
            <v>8</v>
          </cell>
          <cell r="V1800">
            <v>8</v>
          </cell>
          <cell r="W1800">
            <v>8</v>
          </cell>
          <cell r="X1800">
            <v>8</v>
          </cell>
          <cell r="Y1800">
            <v>8</v>
          </cell>
          <cell r="Z1800" t="str">
            <v>OFF</v>
          </cell>
          <cell r="AA1800" t="str">
            <v>OFF</v>
          </cell>
          <cell r="AB1800">
            <v>8</v>
          </cell>
          <cell r="AC1800">
            <v>8</v>
          </cell>
          <cell r="AD1800">
            <v>8</v>
          </cell>
          <cell r="AE1800">
            <v>8</v>
          </cell>
          <cell r="AF1800">
            <v>8</v>
          </cell>
          <cell r="AG1800" t="str">
            <v>OFF</v>
          </cell>
          <cell r="AH1800">
            <v>8</v>
          </cell>
          <cell r="AI1800">
            <v>8</v>
          </cell>
          <cell r="AJ1800">
            <v>8</v>
          </cell>
          <cell r="AK1800">
            <v>25</v>
          </cell>
          <cell r="AL1800">
            <v>0</v>
          </cell>
          <cell r="AM1800">
            <v>5</v>
          </cell>
          <cell r="AN1800">
            <v>0</v>
          </cell>
          <cell r="AO1800">
            <v>0</v>
          </cell>
          <cell r="AP1800">
            <v>0</v>
          </cell>
          <cell r="AQ1800">
            <v>0</v>
          </cell>
          <cell r="AR1800">
            <v>0</v>
          </cell>
          <cell r="AS1800">
            <v>0</v>
          </cell>
          <cell r="AT1800">
            <v>0</v>
          </cell>
          <cell r="AU1800">
            <v>25</v>
          </cell>
          <cell r="AV1800" t="e">
            <v>#REF!</v>
          </cell>
          <cell r="AW1800">
            <v>0</v>
          </cell>
          <cell r="BZ1800">
            <v>0</v>
          </cell>
          <cell r="CA1800">
            <v>0</v>
          </cell>
          <cell r="CE1800">
            <v>0</v>
          </cell>
          <cell r="CF1800">
            <v>25</v>
          </cell>
          <cell r="CG1800" t="b">
            <v>1</v>
          </cell>
          <cell r="CH1800">
            <v>0</v>
          </cell>
          <cell r="CI1800">
            <v>200</v>
          </cell>
          <cell r="CJ1800">
            <v>0</v>
          </cell>
          <cell r="CK1800" t="str">
            <v>CN HÀ NỘI</v>
          </cell>
          <cell r="CM1800">
            <v>0</v>
          </cell>
          <cell r="CN1800">
            <v>0</v>
          </cell>
          <cell r="CO1800">
            <v>200</v>
          </cell>
          <cell r="CP1800">
            <v>0</v>
          </cell>
        </row>
        <row r="1801">
          <cell r="F1801" t="str">
            <v>OT</v>
          </cell>
          <cell r="AT1801">
            <v>0</v>
          </cell>
          <cell r="AV1801" t="e">
            <v>#REF!</v>
          </cell>
          <cell r="AW1801">
            <v>0</v>
          </cell>
          <cell r="CK1801" t="e">
            <v>#N/A</v>
          </cell>
        </row>
        <row r="1802">
          <cell r="B1802" t="str">
            <v>EWW3000512</v>
          </cell>
          <cell r="C1802" t="str">
            <v xml:space="preserve">TÔN TRUNG HIẾU </v>
          </cell>
          <cell r="D1802" t="str">
            <v>Fulltime</v>
          </cell>
          <cell r="E1802" t="str">
            <v xml:space="preserve">GIÁM SÁT TRẠM NĂNG LƯỢNG </v>
          </cell>
          <cell r="F1802" t="str">
            <v>Giờ LV</v>
          </cell>
          <cell r="G1802">
            <v>8</v>
          </cell>
          <cell r="H1802">
            <v>8</v>
          </cell>
          <cell r="I1802">
            <v>8</v>
          </cell>
          <cell r="J1802">
            <v>8</v>
          </cell>
          <cell r="K1802" t="str">
            <v>off</v>
          </cell>
          <cell r="L1802">
            <v>8</v>
          </cell>
          <cell r="M1802">
            <v>8</v>
          </cell>
          <cell r="N1802">
            <v>8</v>
          </cell>
          <cell r="O1802">
            <v>8</v>
          </cell>
          <cell r="P1802">
            <v>8</v>
          </cell>
          <cell r="Q1802">
            <v>8</v>
          </cell>
          <cell r="R1802" t="str">
            <v>off</v>
          </cell>
          <cell r="S1802">
            <v>8</v>
          </cell>
          <cell r="T1802">
            <v>8</v>
          </cell>
          <cell r="U1802">
            <v>8</v>
          </cell>
          <cell r="V1802">
            <v>8</v>
          </cell>
          <cell r="W1802">
            <v>8</v>
          </cell>
          <cell r="X1802">
            <v>8</v>
          </cell>
          <cell r="Y1802" t="str">
            <v>off</v>
          </cell>
          <cell r="Z1802">
            <v>8</v>
          </cell>
          <cell r="AA1802">
            <v>8</v>
          </cell>
          <cell r="AB1802">
            <v>8</v>
          </cell>
          <cell r="AC1802">
            <v>8</v>
          </cell>
          <cell r="AD1802" t="str">
            <v>off</v>
          </cell>
          <cell r="AE1802">
            <v>8</v>
          </cell>
          <cell r="AF1802">
            <v>8</v>
          </cell>
          <cell r="AG1802">
            <v>8</v>
          </cell>
          <cell r="AH1802">
            <v>8</v>
          </cell>
          <cell r="AI1802">
            <v>8</v>
          </cell>
          <cell r="AJ1802">
            <v>8</v>
          </cell>
          <cell r="AK1802">
            <v>26</v>
          </cell>
          <cell r="AL1802">
            <v>0</v>
          </cell>
          <cell r="AM1802">
            <v>4</v>
          </cell>
          <cell r="AN1802">
            <v>0</v>
          </cell>
          <cell r="AO1802">
            <v>0</v>
          </cell>
          <cell r="AP1802">
            <v>0</v>
          </cell>
          <cell r="AQ1802">
            <v>0</v>
          </cell>
          <cell r="AR1802">
            <v>0</v>
          </cell>
          <cell r="AS1802">
            <v>0</v>
          </cell>
          <cell r="AT1802">
            <v>0</v>
          </cell>
          <cell r="AU1802">
            <v>26</v>
          </cell>
          <cell r="AV1802" t="e">
            <v>#REF!</v>
          </cell>
          <cell r="AW1802">
            <v>0</v>
          </cell>
          <cell r="BZ1802">
            <v>26</v>
          </cell>
          <cell r="CA1802">
            <v>0</v>
          </cell>
          <cell r="CE1802">
            <v>0</v>
          </cell>
          <cell r="CF1802">
            <v>26</v>
          </cell>
          <cell r="CG1802" t="b">
            <v>1</v>
          </cell>
          <cell r="CH1802">
            <v>26</v>
          </cell>
          <cell r="CI1802">
            <v>0</v>
          </cell>
          <cell r="CJ1802">
            <v>0</v>
          </cell>
          <cell r="CK1802" t="str">
            <v>VP HÀ NỘI</v>
          </cell>
          <cell r="CM1802">
            <v>26</v>
          </cell>
          <cell r="CN1802">
            <v>0</v>
          </cell>
          <cell r="CO1802">
            <v>0</v>
          </cell>
          <cell r="CP1802">
            <v>0</v>
          </cell>
        </row>
        <row r="1803">
          <cell r="F1803" t="str">
            <v>OT</v>
          </cell>
          <cell r="AT1803">
            <v>0</v>
          </cell>
          <cell r="AV1803" t="e">
            <v>#REF!</v>
          </cell>
          <cell r="AW1803">
            <v>0</v>
          </cell>
          <cell r="CK1803" t="e">
            <v>#N/A</v>
          </cell>
        </row>
        <row r="1804">
          <cell r="B1804" t="str">
            <v>EWW3000562</v>
          </cell>
          <cell r="C1804" t="str">
            <v xml:space="preserve">TRẦN QUỲNH ANH </v>
          </cell>
          <cell r="D1804" t="str">
            <v>Partime</v>
          </cell>
          <cell r="E1804" t="str">
            <v xml:space="preserve">NHÂN VIÊN TRẠM NĂNG LƯỢNG </v>
          </cell>
          <cell r="F1804" t="str">
            <v>Giờ LV</v>
          </cell>
          <cell r="G1804">
            <v>8</v>
          </cell>
          <cell r="H1804">
            <v>8</v>
          </cell>
          <cell r="I1804">
            <v>8</v>
          </cell>
          <cell r="J1804">
            <v>8</v>
          </cell>
          <cell r="K1804">
            <v>8</v>
          </cell>
          <cell r="L1804">
            <v>8</v>
          </cell>
          <cell r="M1804">
            <v>8</v>
          </cell>
          <cell r="N1804">
            <v>8</v>
          </cell>
          <cell r="O1804" t="str">
            <v>off</v>
          </cell>
          <cell r="P1804">
            <v>8</v>
          </cell>
          <cell r="Q1804">
            <v>8</v>
          </cell>
          <cell r="R1804">
            <v>8</v>
          </cell>
          <cell r="S1804">
            <v>8</v>
          </cell>
          <cell r="T1804">
            <v>8</v>
          </cell>
          <cell r="U1804">
            <v>8</v>
          </cell>
          <cell r="V1804">
            <v>8</v>
          </cell>
          <cell r="W1804" t="str">
            <v>off</v>
          </cell>
          <cell r="X1804">
            <v>8</v>
          </cell>
          <cell r="Y1804">
            <v>8</v>
          </cell>
          <cell r="Z1804">
            <v>8</v>
          </cell>
          <cell r="AA1804">
            <v>8</v>
          </cell>
          <cell r="AB1804">
            <v>8</v>
          </cell>
          <cell r="AC1804">
            <v>8</v>
          </cell>
          <cell r="AD1804">
            <v>8</v>
          </cell>
          <cell r="AE1804">
            <v>8</v>
          </cell>
          <cell r="AF1804">
            <v>8</v>
          </cell>
          <cell r="AG1804">
            <v>8</v>
          </cell>
          <cell r="AH1804">
            <v>8</v>
          </cell>
          <cell r="AI1804" t="str">
            <v>off</v>
          </cell>
          <cell r="AJ1804">
            <v>8</v>
          </cell>
          <cell r="AK1804">
            <v>27</v>
          </cell>
          <cell r="AL1804">
            <v>0</v>
          </cell>
          <cell r="AM1804">
            <v>3</v>
          </cell>
          <cell r="AN1804">
            <v>0</v>
          </cell>
          <cell r="AO1804">
            <v>0</v>
          </cell>
          <cell r="AP1804">
            <v>0</v>
          </cell>
          <cell r="AQ1804">
            <v>0</v>
          </cell>
          <cell r="AR1804">
            <v>0</v>
          </cell>
          <cell r="AS1804">
            <v>0</v>
          </cell>
          <cell r="AT1804">
            <v>0</v>
          </cell>
          <cell r="AU1804">
            <v>27</v>
          </cell>
          <cell r="AV1804" t="e">
            <v>#REF!</v>
          </cell>
          <cell r="AW1804">
            <v>0</v>
          </cell>
          <cell r="BZ1804">
            <v>0</v>
          </cell>
          <cell r="CA1804">
            <v>0</v>
          </cell>
          <cell r="CE1804">
            <v>0</v>
          </cell>
          <cell r="CF1804">
            <v>27</v>
          </cell>
          <cell r="CG1804" t="b">
            <v>1</v>
          </cell>
          <cell r="CH1804">
            <v>0</v>
          </cell>
          <cell r="CI1804">
            <v>216</v>
          </cell>
          <cell r="CJ1804">
            <v>0</v>
          </cell>
          <cell r="CK1804" t="str">
            <v>CN HÀ NỘI</v>
          </cell>
          <cell r="CM1804">
            <v>0</v>
          </cell>
          <cell r="CN1804">
            <v>0</v>
          </cell>
          <cell r="CO1804">
            <v>216</v>
          </cell>
          <cell r="CP1804">
            <v>0</v>
          </cell>
        </row>
        <row r="1805">
          <cell r="F1805" t="str">
            <v>OT</v>
          </cell>
          <cell r="AT1805">
            <v>0</v>
          </cell>
          <cell r="AV1805" t="e">
            <v>#REF!</v>
          </cell>
          <cell r="AW1805">
            <v>0</v>
          </cell>
          <cell r="CK1805" t="e">
            <v>#N/A</v>
          </cell>
        </row>
        <row r="1806">
          <cell r="B1806" t="str">
            <v>EWW3000551</v>
          </cell>
          <cell r="C1806" t="str">
            <v xml:space="preserve">BÙI ANH QUÂN </v>
          </cell>
          <cell r="D1806" t="str">
            <v>Fulltime</v>
          </cell>
          <cell r="E1806" t="str">
            <v>NHÂN VIÊN TRẠM NĂNG LƯỢNG</v>
          </cell>
          <cell r="F1806" t="str">
            <v>Giờ LV</v>
          </cell>
          <cell r="G1806" t="str">
            <v>off</v>
          </cell>
          <cell r="H1806" t="str">
            <v>off</v>
          </cell>
          <cell r="I1806">
            <v>8</v>
          </cell>
          <cell r="J1806">
            <v>8</v>
          </cell>
          <cell r="K1806">
            <v>8</v>
          </cell>
          <cell r="L1806">
            <v>8</v>
          </cell>
          <cell r="M1806">
            <v>8</v>
          </cell>
          <cell r="N1806">
            <v>8</v>
          </cell>
          <cell r="O1806">
            <v>8</v>
          </cell>
          <cell r="P1806">
            <v>8</v>
          </cell>
          <cell r="Q1806">
            <v>8</v>
          </cell>
          <cell r="R1806">
            <v>8</v>
          </cell>
          <cell r="S1806">
            <v>8</v>
          </cell>
          <cell r="T1806">
            <v>8</v>
          </cell>
          <cell r="U1806">
            <v>8</v>
          </cell>
          <cell r="V1806" t="str">
            <v>off</v>
          </cell>
          <cell r="W1806">
            <v>8</v>
          </cell>
          <cell r="X1806">
            <v>8</v>
          </cell>
          <cell r="Y1806">
            <v>8</v>
          </cell>
          <cell r="Z1806">
            <v>8</v>
          </cell>
          <cell r="AA1806" t="str">
            <v>off</v>
          </cell>
          <cell r="AB1806" t="str">
            <v>off</v>
          </cell>
          <cell r="AC1806">
            <v>8</v>
          </cell>
          <cell r="AD1806">
            <v>8</v>
          </cell>
          <cell r="AE1806">
            <v>8</v>
          </cell>
          <cell r="AF1806">
            <v>8</v>
          </cell>
          <cell r="AG1806">
            <v>8</v>
          </cell>
          <cell r="AH1806">
            <v>8</v>
          </cell>
          <cell r="AI1806">
            <v>8</v>
          </cell>
          <cell r="AJ1806">
            <v>8</v>
          </cell>
          <cell r="AK1806">
            <v>25</v>
          </cell>
          <cell r="AL1806">
            <v>0</v>
          </cell>
          <cell r="AM1806">
            <v>5</v>
          </cell>
          <cell r="AN1806">
            <v>0</v>
          </cell>
          <cell r="AO1806">
            <v>0</v>
          </cell>
          <cell r="AP1806">
            <v>0</v>
          </cell>
          <cell r="AQ1806">
            <v>0</v>
          </cell>
          <cell r="AR1806">
            <v>0</v>
          </cell>
          <cell r="AS1806">
            <v>0</v>
          </cell>
          <cell r="AT1806">
            <v>0</v>
          </cell>
          <cell r="AU1806">
            <v>25</v>
          </cell>
          <cell r="AV1806" t="e">
            <v>#REF!</v>
          </cell>
          <cell r="AW1806">
            <v>0</v>
          </cell>
          <cell r="BZ1806">
            <v>25</v>
          </cell>
          <cell r="CA1806">
            <v>0</v>
          </cell>
          <cell r="CE1806">
            <v>0</v>
          </cell>
          <cell r="CF1806">
            <v>25</v>
          </cell>
          <cell r="CG1806" t="b">
            <v>1</v>
          </cell>
          <cell r="CH1806">
            <v>25</v>
          </cell>
          <cell r="CI1806">
            <v>0</v>
          </cell>
          <cell r="CJ1806">
            <v>0</v>
          </cell>
          <cell r="CK1806" t="str">
            <v>CN HÀ NỘI</v>
          </cell>
          <cell r="CM1806">
            <v>25</v>
          </cell>
          <cell r="CN1806">
            <v>0</v>
          </cell>
          <cell r="CO1806">
            <v>0</v>
          </cell>
          <cell r="CP1806">
            <v>0</v>
          </cell>
        </row>
        <row r="1807">
          <cell r="F1807" t="str">
            <v>OT</v>
          </cell>
          <cell r="AT1807">
            <v>0</v>
          </cell>
          <cell r="AV1807" t="e">
            <v>#REF!</v>
          </cell>
          <cell r="AW1807">
            <v>0</v>
          </cell>
          <cell r="CK1807" t="e">
            <v>#N/A</v>
          </cell>
        </row>
        <row r="1808">
          <cell r="B1808" t="str">
            <v>EWW3000586</v>
          </cell>
          <cell r="C1808" t="str">
            <v xml:space="preserve">BÙI ĐỨC ANH </v>
          </cell>
          <cell r="D1808" t="str">
            <v>Partime</v>
          </cell>
          <cell r="E1808" t="str">
            <v xml:space="preserve">NHÂN VIÊN TRẠM NĂNG LƯỢNG </v>
          </cell>
          <cell r="F1808" t="str">
            <v>Giờ LV</v>
          </cell>
          <cell r="G1808">
            <v>4</v>
          </cell>
          <cell r="H1808">
            <v>4</v>
          </cell>
          <cell r="I1808">
            <v>4</v>
          </cell>
          <cell r="J1808">
            <v>4</v>
          </cell>
          <cell r="K1808" t="str">
            <v>off</v>
          </cell>
          <cell r="L1808" t="str">
            <v>off</v>
          </cell>
          <cell r="M1808">
            <v>4</v>
          </cell>
          <cell r="N1808">
            <v>4</v>
          </cell>
          <cell r="O1808">
            <v>8</v>
          </cell>
          <cell r="P1808">
            <v>4</v>
          </cell>
          <cell r="Q1808">
            <v>4</v>
          </cell>
          <cell r="R1808">
            <v>4</v>
          </cell>
          <cell r="S1808">
            <v>4</v>
          </cell>
          <cell r="T1808">
            <v>4</v>
          </cell>
          <cell r="U1808">
            <v>8</v>
          </cell>
          <cell r="V1808">
            <v>8</v>
          </cell>
          <cell r="W1808">
            <v>4</v>
          </cell>
          <cell r="X1808" t="str">
            <v>off</v>
          </cell>
          <cell r="Y1808" t="str">
            <v>off</v>
          </cell>
          <cell r="Z1808">
            <v>4</v>
          </cell>
          <cell r="AA1808">
            <v>4</v>
          </cell>
          <cell r="AB1808">
            <v>4</v>
          </cell>
          <cell r="AC1808">
            <v>4</v>
          </cell>
          <cell r="AD1808">
            <v>4</v>
          </cell>
          <cell r="AE1808">
            <v>4</v>
          </cell>
          <cell r="AF1808">
            <v>4</v>
          </cell>
          <cell r="AG1808">
            <v>4</v>
          </cell>
          <cell r="AH1808">
            <v>4</v>
          </cell>
          <cell r="AI1808">
            <v>8</v>
          </cell>
          <cell r="AJ1808">
            <v>4</v>
          </cell>
          <cell r="AK1808">
            <v>15</v>
          </cell>
          <cell r="AL1808">
            <v>0</v>
          </cell>
          <cell r="AM1808">
            <v>4</v>
          </cell>
          <cell r="AN1808">
            <v>0</v>
          </cell>
          <cell r="AO1808">
            <v>0</v>
          </cell>
          <cell r="AP1808">
            <v>0</v>
          </cell>
          <cell r="AQ1808">
            <v>0</v>
          </cell>
          <cell r="AR1808">
            <v>0</v>
          </cell>
          <cell r="AS1808">
            <v>0</v>
          </cell>
          <cell r="AT1808">
            <v>0</v>
          </cell>
          <cell r="AU1808">
            <v>15</v>
          </cell>
          <cell r="AV1808" t="e">
            <v>#REF!</v>
          </cell>
          <cell r="AW1808">
            <v>0</v>
          </cell>
          <cell r="BZ1808">
            <v>0</v>
          </cell>
          <cell r="CA1808">
            <v>0</v>
          </cell>
          <cell r="CE1808">
            <v>0</v>
          </cell>
          <cell r="CF1808">
            <v>15</v>
          </cell>
          <cell r="CG1808" t="b">
            <v>1</v>
          </cell>
          <cell r="CH1808">
            <v>0</v>
          </cell>
          <cell r="CI1808">
            <v>120</v>
          </cell>
          <cell r="CJ1808">
            <v>0</v>
          </cell>
          <cell r="CK1808" t="str">
            <v>CN HÀ NỘI</v>
          </cell>
          <cell r="CM1808">
            <v>0</v>
          </cell>
          <cell r="CN1808">
            <v>0</v>
          </cell>
          <cell r="CO1808">
            <v>120</v>
          </cell>
          <cell r="CP1808">
            <v>0</v>
          </cell>
        </row>
        <row r="1809">
          <cell r="F1809" t="str">
            <v>OT</v>
          </cell>
          <cell r="AT1809">
            <v>0</v>
          </cell>
          <cell r="AV1809" t="e">
            <v>#REF!</v>
          </cell>
          <cell r="AW1809">
            <v>0</v>
          </cell>
          <cell r="CK1809" t="e">
            <v>#N/A</v>
          </cell>
        </row>
        <row r="1810">
          <cell r="B1810" t="str">
            <v>EWW3000585</v>
          </cell>
          <cell r="C1810" t="str">
            <v xml:space="preserve">PHẠM THANH NGA </v>
          </cell>
          <cell r="D1810" t="str">
            <v>Partime</v>
          </cell>
          <cell r="E1810" t="str">
            <v xml:space="preserve">NHÂN VIÊN TRẠM NĂNG LƯỢNG </v>
          </cell>
          <cell r="F1810" t="str">
            <v>Giờ LV</v>
          </cell>
          <cell r="G1810">
            <v>8</v>
          </cell>
          <cell r="H1810">
            <v>8</v>
          </cell>
          <cell r="I1810">
            <v>4</v>
          </cell>
          <cell r="J1810" t="str">
            <v>off</v>
          </cell>
          <cell r="K1810">
            <v>4</v>
          </cell>
          <cell r="L1810">
            <v>4</v>
          </cell>
          <cell r="M1810">
            <v>4</v>
          </cell>
          <cell r="N1810">
            <v>4</v>
          </cell>
          <cell r="O1810">
            <v>4</v>
          </cell>
          <cell r="P1810">
            <v>4</v>
          </cell>
          <cell r="Q1810" t="str">
            <v>off</v>
          </cell>
          <cell r="R1810" t="str">
            <v>off</v>
          </cell>
          <cell r="S1810">
            <v>4</v>
          </cell>
          <cell r="T1810">
            <v>4</v>
          </cell>
          <cell r="U1810">
            <v>4</v>
          </cell>
          <cell r="V1810">
            <v>4</v>
          </cell>
          <cell r="W1810">
            <v>8</v>
          </cell>
          <cell r="X1810">
            <v>8</v>
          </cell>
          <cell r="Y1810" t="str">
            <v>off</v>
          </cell>
          <cell r="Z1810" t="str">
            <v>off</v>
          </cell>
          <cell r="AA1810">
            <v>8</v>
          </cell>
          <cell r="AB1810">
            <v>4</v>
          </cell>
          <cell r="AC1810">
            <v>4</v>
          </cell>
          <cell r="AD1810" t="str">
            <v>off</v>
          </cell>
          <cell r="AK1810">
            <v>11.5</v>
          </cell>
          <cell r="AL1810">
            <v>0</v>
          </cell>
          <cell r="AM1810">
            <v>6</v>
          </cell>
          <cell r="AN1810">
            <v>0</v>
          </cell>
          <cell r="AO1810">
            <v>0</v>
          </cell>
          <cell r="AP1810">
            <v>0</v>
          </cell>
          <cell r="AQ1810">
            <v>0</v>
          </cell>
          <cell r="AR1810">
            <v>0</v>
          </cell>
          <cell r="AS1810">
            <v>0</v>
          </cell>
          <cell r="AT1810">
            <v>0</v>
          </cell>
          <cell r="AU1810">
            <v>11.5</v>
          </cell>
          <cell r="AV1810" t="e">
            <v>#REF!</v>
          </cell>
          <cell r="AW1810">
            <v>0</v>
          </cell>
          <cell r="BZ1810">
            <v>0</v>
          </cell>
          <cell r="CA1810">
            <v>0</v>
          </cell>
          <cell r="CE1810">
            <v>0</v>
          </cell>
          <cell r="CF1810">
            <v>11.5</v>
          </cell>
          <cell r="CG1810" t="b">
            <v>1</v>
          </cell>
          <cell r="CH1810">
            <v>0</v>
          </cell>
          <cell r="CI1810">
            <v>92</v>
          </cell>
          <cell r="CJ1810">
            <v>0</v>
          </cell>
          <cell r="CK1810" t="str">
            <v>CN HÀ NỘI</v>
          </cell>
          <cell r="CM1810">
            <v>0</v>
          </cell>
          <cell r="CN1810">
            <v>0</v>
          </cell>
          <cell r="CO1810">
            <v>92</v>
          </cell>
          <cell r="CP1810">
            <v>0</v>
          </cell>
        </row>
        <row r="1811">
          <cell r="F1811" t="str">
            <v>OT</v>
          </cell>
          <cell r="AT1811">
            <v>0</v>
          </cell>
          <cell r="AV1811" t="e">
            <v>#REF!</v>
          </cell>
          <cell r="AW1811">
            <v>0</v>
          </cell>
          <cell r="CK1811" t="e">
            <v>#N/A</v>
          </cell>
        </row>
        <row r="1812">
          <cell r="B1812" t="str">
            <v>EWW3000500</v>
          </cell>
          <cell r="C1812" t="str">
            <v xml:space="preserve">VŨ THỊ LOAN </v>
          </cell>
          <cell r="D1812" t="str">
            <v>Partime</v>
          </cell>
          <cell r="E1812" t="str">
            <v>NHÂN VIÊN TRẠM NĂNG LƯỢNG</v>
          </cell>
          <cell r="F1812" t="str">
            <v>Giờ LV</v>
          </cell>
          <cell r="G1812">
            <v>8</v>
          </cell>
          <cell r="H1812">
            <v>8</v>
          </cell>
          <cell r="I1812">
            <v>8</v>
          </cell>
          <cell r="J1812">
            <v>8</v>
          </cell>
          <cell r="K1812" t="str">
            <v>off</v>
          </cell>
          <cell r="L1812">
            <v>8</v>
          </cell>
          <cell r="M1812">
            <v>8</v>
          </cell>
          <cell r="N1812">
            <v>8</v>
          </cell>
          <cell r="O1812">
            <v>8</v>
          </cell>
          <cell r="P1812">
            <v>8</v>
          </cell>
          <cell r="Q1812" t="str">
            <v>off</v>
          </cell>
          <cell r="R1812">
            <v>8</v>
          </cell>
          <cell r="S1812">
            <v>8</v>
          </cell>
          <cell r="T1812">
            <v>8</v>
          </cell>
          <cell r="U1812">
            <v>8</v>
          </cell>
          <cell r="V1812">
            <v>8</v>
          </cell>
          <cell r="W1812">
            <v>8</v>
          </cell>
          <cell r="X1812">
            <v>8</v>
          </cell>
          <cell r="Y1812" t="str">
            <v>off</v>
          </cell>
          <cell r="Z1812">
            <v>8</v>
          </cell>
          <cell r="AA1812">
            <v>8</v>
          </cell>
          <cell r="AB1812">
            <v>8</v>
          </cell>
          <cell r="AC1812">
            <v>8</v>
          </cell>
          <cell r="AD1812">
            <v>8</v>
          </cell>
          <cell r="AE1812">
            <v>8</v>
          </cell>
          <cell r="AF1812" t="str">
            <v>off</v>
          </cell>
          <cell r="AG1812">
            <v>8</v>
          </cell>
          <cell r="AH1812">
            <v>8</v>
          </cell>
          <cell r="AI1812">
            <v>8</v>
          </cell>
          <cell r="AJ1812">
            <v>8</v>
          </cell>
          <cell r="AK1812">
            <v>26</v>
          </cell>
          <cell r="AL1812">
            <v>0</v>
          </cell>
          <cell r="AM1812">
            <v>4</v>
          </cell>
          <cell r="AN1812">
            <v>0</v>
          </cell>
          <cell r="AO1812">
            <v>0</v>
          </cell>
          <cell r="AP1812">
            <v>0</v>
          </cell>
          <cell r="AQ1812">
            <v>0</v>
          </cell>
          <cell r="AR1812">
            <v>0</v>
          </cell>
          <cell r="AS1812">
            <v>0</v>
          </cell>
          <cell r="AT1812">
            <v>0</v>
          </cell>
          <cell r="AU1812">
            <v>26</v>
          </cell>
          <cell r="AV1812" t="e">
            <v>#REF!</v>
          </cell>
          <cell r="AW1812">
            <v>0</v>
          </cell>
          <cell r="BZ1812">
            <v>0</v>
          </cell>
          <cell r="CA1812">
            <v>0</v>
          </cell>
          <cell r="CE1812">
            <v>0</v>
          </cell>
          <cell r="CF1812">
            <v>26</v>
          </cell>
          <cell r="CG1812" t="b">
            <v>1</v>
          </cell>
          <cell r="CH1812">
            <v>0</v>
          </cell>
          <cell r="CI1812">
            <v>208</v>
          </cell>
          <cell r="CJ1812">
            <v>0</v>
          </cell>
          <cell r="CK1812" t="str">
            <v>CN HÀ NỘI</v>
          </cell>
          <cell r="CM1812">
            <v>0</v>
          </cell>
          <cell r="CN1812">
            <v>0</v>
          </cell>
          <cell r="CO1812">
            <v>208</v>
          </cell>
          <cell r="CP1812">
            <v>0</v>
          </cell>
        </row>
        <row r="1813">
          <cell r="F1813" t="str">
            <v>OT</v>
          </cell>
          <cell r="AT1813">
            <v>0</v>
          </cell>
          <cell r="AV1813" t="e">
            <v>#REF!</v>
          </cell>
          <cell r="AW1813">
            <v>0</v>
          </cell>
          <cell r="CK1813" t="e">
            <v>#N/A</v>
          </cell>
        </row>
        <row r="1814">
          <cell r="B1814" t="str">
            <v>EWW3000477</v>
          </cell>
          <cell r="C1814" t="str">
            <v xml:space="preserve">CHU THỊ CHIÊM </v>
          </cell>
          <cell r="D1814" t="str">
            <v>Fulltime</v>
          </cell>
          <cell r="E1814" t="str">
            <v>NHÂN VIÊN TRẠM NĂNG LƯỢNG</v>
          </cell>
          <cell r="F1814" t="str">
            <v>Giờ LV</v>
          </cell>
          <cell r="G1814">
            <v>8</v>
          </cell>
          <cell r="H1814">
            <v>8</v>
          </cell>
          <cell r="I1814">
            <v>8</v>
          </cell>
          <cell r="J1814">
            <v>8</v>
          </cell>
          <cell r="K1814" t="str">
            <v>off</v>
          </cell>
          <cell r="L1814">
            <v>8</v>
          </cell>
          <cell r="M1814">
            <v>8</v>
          </cell>
          <cell r="N1814">
            <v>8</v>
          </cell>
          <cell r="O1814" t="str">
            <v>off</v>
          </cell>
          <cell r="P1814">
            <v>8</v>
          </cell>
          <cell r="Q1814">
            <v>8</v>
          </cell>
          <cell r="R1814">
            <v>8</v>
          </cell>
          <cell r="S1814">
            <v>8</v>
          </cell>
          <cell r="T1814">
            <v>8</v>
          </cell>
          <cell r="U1814">
            <v>8</v>
          </cell>
          <cell r="V1814" t="str">
            <v>off</v>
          </cell>
          <cell r="W1814">
            <v>8</v>
          </cell>
          <cell r="X1814">
            <v>8</v>
          </cell>
          <cell r="Y1814">
            <v>8</v>
          </cell>
          <cell r="Z1814">
            <v>8</v>
          </cell>
          <cell r="AA1814">
            <v>8</v>
          </cell>
          <cell r="AB1814">
            <v>8</v>
          </cell>
          <cell r="AC1814">
            <v>8</v>
          </cell>
          <cell r="AD1814">
            <v>8</v>
          </cell>
          <cell r="AE1814" t="str">
            <v>off</v>
          </cell>
          <cell r="AF1814">
            <v>8</v>
          </cell>
          <cell r="AG1814" t="str">
            <v>OTH8</v>
          </cell>
          <cell r="AH1814">
            <v>8</v>
          </cell>
          <cell r="AI1814">
            <v>8</v>
          </cell>
          <cell r="AJ1814">
            <v>8</v>
          </cell>
          <cell r="AK1814">
            <v>25</v>
          </cell>
          <cell r="AL1814">
            <v>0</v>
          </cell>
          <cell r="AM1814">
            <v>4</v>
          </cell>
          <cell r="AN1814">
            <v>0</v>
          </cell>
          <cell r="AO1814">
            <v>0</v>
          </cell>
          <cell r="AP1814">
            <v>0</v>
          </cell>
          <cell r="AQ1814">
            <v>0</v>
          </cell>
          <cell r="AR1814">
            <v>0</v>
          </cell>
          <cell r="AS1814">
            <v>0</v>
          </cell>
          <cell r="AT1814">
            <v>1</v>
          </cell>
          <cell r="AU1814">
            <v>26</v>
          </cell>
          <cell r="AV1814" t="e">
            <v>#REF!</v>
          </cell>
          <cell r="AW1814">
            <v>0</v>
          </cell>
          <cell r="BZ1814">
            <v>26</v>
          </cell>
          <cell r="CA1814">
            <v>0</v>
          </cell>
          <cell r="CE1814">
            <v>0</v>
          </cell>
          <cell r="CF1814">
            <v>26</v>
          </cell>
          <cell r="CG1814" t="b">
            <v>1</v>
          </cell>
          <cell r="CH1814">
            <v>25</v>
          </cell>
          <cell r="CI1814">
            <v>0</v>
          </cell>
          <cell r="CJ1814">
            <v>0</v>
          </cell>
          <cell r="CK1814" t="str">
            <v>CN HÀ NỘI</v>
          </cell>
          <cell r="CM1814">
            <v>26</v>
          </cell>
          <cell r="CN1814">
            <v>0</v>
          </cell>
          <cell r="CO1814">
            <v>0</v>
          </cell>
          <cell r="CP1814">
            <v>0</v>
          </cell>
        </row>
        <row r="1815">
          <cell r="F1815" t="str">
            <v>OT</v>
          </cell>
          <cell r="AT1815">
            <v>0</v>
          </cell>
          <cell r="AV1815" t="e">
            <v>#REF!</v>
          </cell>
          <cell r="AW1815">
            <v>0</v>
          </cell>
          <cell r="CK1815" t="e">
            <v>#N/A</v>
          </cell>
        </row>
        <row r="1816">
          <cell r="B1816" t="str">
            <v>EWW3000474</v>
          </cell>
          <cell r="C1816" t="str">
            <v xml:space="preserve">TRẦN VĂN CƯỜNG </v>
          </cell>
          <cell r="D1816" t="str">
            <v>Fulltime</v>
          </cell>
          <cell r="E1816" t="str">
            <v>NHÂN VIÊN TRẠM NĂNG LƯỢNG</v>
          </cell>
          <cell r="F1816" t="str">
            <v>Giờ LV</v>
          </cell>
          <cell r="G1816" t="str">
            <v>off</v>
          </cell>
          <cell r="H1816">
            <v>8</v>
          </cell>
          <cell r="I1816">
            <v>8</v>
          </cell>
          <cell r="J1816">
            <v>8</v>
          </cell>
          <cell r="K1816">
            <v>8</v>
          </cell>
          <cell r="L1816">
            <v>8</v>
          </cell>
          <cell r="M1816">
            <v>8</v>
          </cell>
          <cell r="N1816">
            <v>8</v>
          </cell>
          <cell r="O1816">
            <v>8</v>
          </cell>
          <cell r="P1816">
            <v>8</v>
          </cell>
          <cell r="Q1816">
            <v>8</v>
          </cell>
          <cell r="R1816" t="str">
            <v>off</v>
          </cell>
          <cell r="S1816">
            <v>8</v>
          </cell>
          <cell r="T1816">
            <v>8</v>
          </cell>
          <cell r="U1816">
            <v>8</v>
          </cell>
          <cell r="V1816">
            <v>8</v>
          </cell>
          <cell r="W1816">
            <v>8</v>
          </cell>
          <cell r="X1816" t="str">
            <v>off</v>
          </cell>
          <cell r="Y1816">
            <v>8</v>
          </cell>
          <cell r="Z1816">
            <v>8</v>
          </cell>
          <cell r="AA1816" t="str">
            <v>off</v>
          </cell>
          <cell r="AB1816">
            <v>8</v>
          </cell>
          <cell r="AC1816">
            <v>8</v>
          </cell>
          <cell r="AD1816">
            <v>8</v>
          </cell>
          <cell r="AE1816">
            <v>8</v>
          </cell>
          <cell r="AF1816">
            <v>8</v>
          </cell>
          <cell r="AG1816">
            <v>8</v>
          </cell>
          <cell r="AH1816" t="str">
            <v>Oth8</v>
          </cell>
          <cell r="AI1816">
            <v>8</v>
          </cell>
          <cell r="AJ1816">
            <v>8</v>
          </cell>
          <cell r="AK1816">
            <v>25</v>
          </cell>
          <cell r="AL1816">
            <v>0</v>
          </cell>
          <cell r="AM1816">
            <v>4</v>
          </cell>
          <cell r="AN1816">
            <v>0</v>
          </cell>
          <cell r="AO1816">
            <v>0</v>
          </cell>
          <cell r="AP1816">
            <v>0</v>
          </cell>
          <cell r="AQ1816">
            <v>0</v>
          </cell>
          <cell r="AR1816">
            <v>0</v>
          </cell>
          <cell r="AS1816">
            <v>0</v>
          </cell>
          <cell r="AT1816">
            <v>1</v>
          </cell>
          <cell r="AU1816">
            <v>26</v>
          </cell>
          <cell r="AV1816" t="e">
            <v>#REF!</v>
          </cell>
          <cell r="AW1816">
            <v>0</v>
          </cell>
          <cell r="BZ1816">
            <v>26</v>
          </cell>
          <cell r="CA1816">
            <v>0</v>
          </cell>
          <cell r="CE1816">
            <v>0</v>
          </cell>
          <cell r="CF1816">
            <v>26</v>
          </cell>
          <cell r="CG1816" t="b">
            <v>1</v>
          </cell>
          <cell r="CH1816">
            <v>25</v>
          </cell>
          <cell r="CI1816">
            <v>0</v>
          </cell>
          <cell r="CJ1816">
            <v>0</v>
          </cell>
          <cell r="CK1816" t="str">
            <v>CN HÀ NỘI</v>
          </cell>
          <cell r="CM1816">
            <v>26</v>
          </cell>
          <cell r="CN1816">
            <v>0</v>
          </cell>
          <cell r="CO1816">
            <v>0</v>
          </cell>
          <cell r="CP1816">
            <v>0</v>
          </cell>
        </row>
        <row r="1817">
          <cell r="F1817" t="str">
            <v>OT</v>
          </cell>
          <cell r="AT1817">
            <v>0</v>
          </cell>
          <cell r="AV1817" t="e">
            <v>#REF!</v>
          </cell>
          <cell r="AW1817">
            <v>0</v>
          </cell>
          <cell r="CK1817" t="e">
            <v>#N/A</v>
          </cell>
        </row>
        <row r="1818">
          <cell r="B1818" t="str">
            <v>EWW3000591</v>
          </cell>
          <cell r="C1818" t="str">
            <v xml:space="preserve">NGÔ BẢO TRUNG </v>
          </cell>
          <cell r="D1818" t="str">
            <v>Partime</v>
          </cell>
          <cell r="E1818" t="str">
            <v xml:space="preserve">NHÂN VIÊN TRẠM NĂNG LƯỢNG </v>
          </cell>
          <cell r="F1818" t="str">
            <v>Giờ LV</v>
          </cell>
          <cell r="G1818">
            <v>8</v>
          </cell>
          <cell r="H1818">
            <v>8</v>
          </cell>
          <cell r="I1818">
            <v>8</v>
          </cell>
          <cell r="J1818">
            <v>8</v>
          </cell>
          <cell r="K1818">
            <v>8</v>
          </cell>
          <cell r="L1818">
            <v>8</v>
          </cell>
          <cell r="M1818">
            <v>8</v>
          </cell>
          <cell r="N1818">
            <v>8</v>
          </cell>
          <cell r="O1818">
            <v>8</v>
          </cell>
          <cell r="P1818">
            <v>8</v>
          </cell>
          <cell r="Q1818">
            <v>8</v>
          </cell>
          <cell r="R1818">
            <v>8</v>
          </cell>
          <cell r="S1818">
            <v>8</v>
          </cell>
          <cell r="T1818">
            <v>8</v>
          </cell>
          <cell r="U1818">
            <v>8</v>
          </cell>
          <cell r="V1818">
            <v>8</v>
          </cell>
          <cell r="W1818">
            <v>8</v>
          </cell>
          <cell r="X1818">
            <v>8</v>
          </cell>
          <cell r="Y1818">
            <v>8</v>
          </cell>
          <cell r="Z1818" t="str">
            <v>off</v>
          </cell>
          <cell r="AA1818">
            <v>8</v>
          </cell>
          <cell r="AB1818">
            <v>8</v>
          </cell>
          <cell r="AC1818" t="str">
            <v>off</v>
          </cell>
          <cell r="AD1818">
            <v>8</v>
          </cell>
          <cell r="AE1818">
            <v>8</v>
          </cell>
          <cell r="AF1818">
            <v>8</v>
          </cell>
          <cell r="AG1818">
            <v>8</v>
          </cell>
          <cell r="AH1818">
            <v>8</v>
          </cell>
          <cell r="AI1818">
            <v>8</v>
          </cell>
          <cell r="AJ1818">
            <v>8</v>
          </cell>
          <cell r="AK1818">
            <v>28</v>
          </cell>
          <cell r="AL1818">
            <v>0</v>
          </cell>
          <cell r="AM1818">
            <v>2</v>
          </cell>
          <cell r="AN1818">
            <v>0</v>
          </cell>
          <cell r="AO1818">
            <v>0</v>
          </cell>
          <cell r="AP1818">
            <v>0</v>
          </cell>
          <cell r="AQ1818">
            <v>0</v>
          </cell>
          <cell r="AR1818">
            <v>0</v>
          </cell>
          <cell r="AS1818">
            <v>0</v>
          </cell>
          <cell r="AT1818">
            <v>0</v>
          </cell>
          <cell r="AU1818">
            <v>28</v>
          </cell>
          <cell r="AV1818" t="e">
            <v>#REF!</v>
          </cell>
          <cell r="AW1818">
            <v>0</v>
          </cell>
          <cell r="BZ1818">
            <v>0</v>
          </cell>
          <cell r="CA1818">
            <v>0</v>
          </cell>
          <cell r="CE1818">
            <v>0</v>
          </cell>
          <cell r="CF1818">
            <v>28</v>
          </cell>
          <cell r="CG1818" t="b">
            <v>1</v>
          </cell>
          <cell r="CH1818">
            <v>0</v>
          </cell>
          <cell r="CI1818">
            <v>224</v>
          </cell>
          <cell r="CJ1818">
            <v>0</v>
          </cell>
          <cell r="CK1818" t="str">
            <v>CN HÀ NỘI</v>
          </cell>
          <cell r="CM1818">
            <v>0</v>
          </cell>
          <cell r="CN1818">
            <v>0</v>
          </cell>
          <cell r="CO1818">
            <v>224</v>
          </cell>
          <cell r="CP1818">
            <v>0</v>
          </cell>
        </row>
        <row r="1819">
          <cell r="F1819" t="str">
            <v>OT</v>
          </cell>
          <cell r="AT1819">
            <v>0</v>
          </cell>
          <cell r="AV1819" t="e">
            <v>#REF!</v>
          </cell>
          <cell r="AW1819">
            <v>0</v>
          </cell>
          <cell r="CK1819" t="e">
            <v>#N/A</v>
          </cell>
        </row>
        <row r="1820">
          <cell r="B1820" t="str">
            <v>EWW1000004</v>
          </cell>
          <cell r="C1820" t="str">
            <v xml:space="preserve">NGUYỄN TIẾN VĨNH </v>
          </cell>
          <cell r="D1820" t="str">
            <v>Fulltime</v>
          </cell>
          <cell r="E1820" t="str">
            <v>NHÂN VIÊN KỸ THUẬT</v>
          </cell>
          <cell r="F1820" t="str">
            <v>Giờ LV</v>
          </cell>
          <cell r="G1820">
            <v>8</v>
          </cell>
          <cell r="H1820">
            <v>8</v>
          </cell>
          <cell r="I1820">
            <v>8</v>
          </cell>
          <cell r="J1820">
            <v>8</v>
          </cell>
          <cell r="K1820" t="str">
            <v>off</v>
          </cell>
          <cell r="L1820">
            <v>8</v>
          </cell>
          <cell r="M1820">
            <v>8</v>
          </cell>
          <cell r="N1820">
            <v>8</v>
          </cell>
          <cell r="O1820">
            <v>8</v>
          </cell>
          <cell r="P1820">
            <v>8</v>
          </cell>
          <cell r="Q1820">
            <v>8</v>
          </cell>
          <cell r="R1820" t="str">
            <v>off</v>
          </cell>
          <cell r="S1820">
            <v>8</v>
          </cell>
          <cell r="T1820">
            <v>8</v>
          </cell>
          <cell r="U1820">
            <v>8</v>
          </cell>
          <cell r="V1820">
            <v>8</v>
          </cell>
          <cell r="W1820">
            <v>8</v>
          </cell>
          <cell r="X1820">
            <v>8</v>
          </cell>
          <cell r="Y1820" t="str">
            <v>off</v>
          </cell>
          <cell r="Z1820">
            <v>8</v>
          </cell>
          <cell r="AA1820">
            <v>8</v>
          </cell>
          <cell r="AB1820">
            <v>8</v>
          </cell>
          <cell r="AC1820">
            <v>8</v>
          </cell>
          <cell r="AD1820">
            <v>8</v>
          </cell>
          <cell r="AE1820">
            <v>8</v>
          </cell>
          <cell r="AF1820" t="str">
            <v>off</v>
          </cell>
          <cell r="AG1820">
            <v>8</v>
          </cell>
          <cell r="AH1820">
            <v>8</v>
          </cell>
          <cell r="AI1820">
            <v>8</v>
          </cell>
          <cell r="AJ1820">
            <v>8</v>
          </cell>
          <cell r="AK1820">
            <v>26</v>
          </cell>
          <cell r="AL1820">
            <v>0</v>
          </cell>
          <cell r="AM1820">
            <v>4</v>
          </cell>
          <cell r="AN1820">
            <v>0</v>
          </cell>
          <cell r="AO1820">
            <v>0</v>
          </cell>
          <cell r="AP1820">
            <v>0</v>
          </cell>
          <cell r="AQ1820">
            <v>0</v>
          </cell>
          <cell r="AR1820">
            <v>0</v>
          </cell>
          <cell r="AS1820">
            <v>0</v>
          </cell>
          <cell r="AT1820">
            <v>0</v>
          </cell>
          <cell r="AU1820">
            <v>26</v>
          </cell>
          <cell r="AV1820" t="e">
            <v>#REF!</v>
          </cell>
          <cell r="AW1820">
            <v>0</v>
          </cell>
          <cell r="BZ1820">
            <v>26</v>
          </cell>
          <cell r="CA1820">
            <v>0</v>
          </cell>
          <cell r="CE1820">
            <v>0</v>
          </cell>
          <cell r="CF1820">
            <v>26</v>
          </cell>
          <cell r="CG1820" t="b">
            <v>1</v>
          </cell>
          <cell r="CH1820">
            <v>26</v>
          </cell>
          <cell r="CI1820">
            <v>0</v>
          </cell>
          <cell r="CJ1820">
            <v>0</v>
          </cell>
          <cell r="CK1820" t="str">
            <v>VP HÀ NỘI</v>
          </cell>
          <cell r="CM1820">
            <v>26</v>
          </cell>
          <cell r="CN1820">
            <v>0</v>
          </cell>
          <cell r="CO1820">
            <v>0</v>
          </cell>
          <cell r="CP1820">
            <v>0</v>
          </cell>
        </row>
        <row r="1821">
          <cell r="F1821" t="str">
            <v>OT</v>
          </cell>
          <cell r="AT1821">
            <v>0</v>
          </cell>
          <cell r="AV1821" t="e">
            <v>#REF!</v>
          </cell>
          <cell r="AW1821">
            <v>0</v>
          </cell>
          <cell r="CK1821" t="e">
            <v>#N/A</v>
          </cell>
        </row>
        <row r="1822">
          <cell r="B1822" t="str">
            <v>EWW3000341</v>
          </cell>
          <cell r="C1822" t="str">
            <v>TỐNG QUANG THANH</v>
          </cell>
          <cell r="D1822" t="str">
            <v>Fulltime</v>
          </cell>
          <cell r="E1822" t="str">
            <v>THỦ KHO KIÊM VẬN CHUYỂN</v>
          </cell>
          <cell r="F1822" t="str">
            <v>Giờ LV</v>
          </cell>
          <cell r="G1822">
            <v>8</v>
          </cell>
          <cell r="H1822">
            <v>8</v>
          </cell>
          <cell r="I1822">
            <v>8</v>
          </cell>
          <cell r="J1822">
            <v>8</v>
          </cell>
          <cell r="K1822" t="str">
            <v>Off</v>
          </cell>
          <cell r="L1822">
            <v>8</v>
          </cell>
          <cell r="M1822">
            <v>8</v>
          </cell>
          <cell r="N1822">
            <v>8</v>
          </cell>
          <cell r="O1822">
            <v>8</v>
          </cell>
          <cell r="P1822">
            <v>8</v>
          </cell>
          <cell r="Q1822">
            <v>8</v>
          </cell>
          <cell r="R1822" t="str">
            <v>Off</v>
          </cell>
          <cell r="S1822">
            <v>8</v>
          </cell>
          <cell r="T1822">
            <v>8</v>
          </cell>
          <cell r="U1822">
            <v>8</v>
          </cell>
          <cell r="V1822">
            <v>8</v>
          </cell>
          <cell r="W1822">
            <v>8</v>
          </cell>
          <cell r="X1822">
            <v>8</v>
          </cell>
          <cell r="Y1822" t="str">
            <v>Off</v>
          </cell>
          <cell r="Z1822">
            <v>8</v>
          </cell>
          <cell r="AA1822">
            <v>8</v>
          </cell>
          <cell r="AB1822">
            <v>8</v>
          </cell>
          <cell r="AC1822">
            <v>8</v>
          </cell>
          <cell r="AD1822">
            <v>8</v>
          </cell>
          <cell r="AE1822">
            <v>8</v>
          </cell>
          <cell r="AF1822" t="str">
            <v>Off</v>
          </cell>
          <cell r="AG1822">
            <v>8</v>
          </cell>
          <cell r="AH1822">
            <v>8</v>
          </cell>
          <cell r="AI1822">
            <v>8</v>
          </cell>
          <cell r="AJ1822">
            <v>8</v>
          </cell>
          <cell r="AK1822">
            <v>26</v>
          </cell>
          <cell r="AL1822">
            <v>0</v>
          </cell>
          <cell r="AM1822">
            <v>4</v>
          </cell>
          <cell r="AN1822">
            <v>0</v>
          </cell>
          <cell r="AO1822">
            <v>0</v>
          </cell>
          <cell r="AP1822">
            <v>0</v>
          </cell>
          <cell r="AQ1822">
            <v>0</v>
          </cell>
          <cell r="AR1822">
            <v>0</v>
          </cell>
          <cell r="AS1822">
            <v>0</v>
          </cell>
          <cell r="AT1822">
            <v>0</v>
          </cell>
          <cell r="AU1822">
            <v>26</v>
          </cell>
          <cell r="AV1822" t="e">
            <v>#REF!</v>
          </cell>
          <cell r="AW1822">
            <v>0</v>
          </cell>
          <cell r="BZ1822">
            <v>26</v>
          </cell>
          <cell r="CA1822">
            <v>0</v>
          </cell>
          <cell r="CE1822">
            <v>0</v>
          </cell>
          <cell r="CF1822">
            <v>26</v>
          </cell>
          <cell r="CG1822" t="b">
            <v>1</v>
          </cell>
          <cell r="CH1822">
            <v>26</v>
          </cell>
          <cell r="CI1822">
            <v>0</v>
          </cell>
          <cell r="CJ1822">
            <v>0</v>
          </cell>
          <cell r="CK1822" t="str">
            <v>VP HÀ NỘI</v>
          </cell>
          <cell r="CM1822">
            <v>26</v>
          </cell>
          <cell r="CN1822">
            <v>0</v>
          </cell>
          <cell r="CO1822">
            <v>0</v>
          </cell>
          <cell r="CP1822">
            <v>0</v>
          </cell>
        </row>
        <row r="1823">
          <cell r="F1823" t="str">
            <v>OT</v>
          </cell>
          <cell r="AT1823">
            <v>0</v>
          </cell>
          <cell r="AV1823" t="e">
            <v>#REF!</v>
          </cell>
          <cell r="AW1823">
            <v>0</v>
          </cell>
          <cell r="CK1823" t="e">
            <v>#N/A</v>
          </cell>
        </row>
        <row r="1824">
          <cell r="B1824" t="str">
            <v>EWW3000326</v>
          </cell>
          <cell r="C1824" t="str">
            <v>VĂN THÀNH ĐÔNG</v>
          </cell>
          <cell r="D1824" t="str">
            <v>Fulltime</v>
          </cell>
          <cell r="E1824" t="str">
            <v xml:space="preserve">NHÂN VIÊN KHO VẬN </v>
          </cell>
          <cell r="F1824" t="str">
            <v>Giờ LV</v>
          </cell>
          <cell r="G1824">
            <v>8</v>
          </cell>
          <cell r="H1824">
            <v>8</v>
          </cell>
          <cell r="I1824">
            <v>8</v>
          </cell>
          <cell r="J1824">
            <v>8</v>
          </cell>
          <cell r="K1824" t="str">
            <v>Off</v>
          </cell>
          <cell r="L1824">
            <v>8</v>
          </cell>
          <cell r="M1824">
            <v>8</v>
          </cell>
          <cell r="N1824">
            <v>8</v>
          </cell>
          <cell r="O1824">
            <v>8</v>
          </cell>
          <cell r="P1824">
            <v>8</v>
          </cell>
          <cell r="Q1824">
            <v>8</v>
          </cell>
          <cell r="R1824" t="str">
            <v>Off</v>
          </cell>
          <cell r="S1824">
            <v>8</v>
          </cell>
          <cell r="T1824">
            <v>8</v>
          </cell>
          <cell r="U1824">
            <v>8</v>
          </cell>
          <cell r="V1824">
            <v>8</v>
          </cell>
          <cell r="W1824">
            <v>8</v>
          </cell>
          <cell r="X1824">
            <v>8</v>
          </cell>
          <cell r="Y1824" t="str">
            <v>Off</v>
          </cell>
          <cell r="Z1824">
            <v>8</v>
          </cell>
          <cell r="AA1824">
            <v>8</v>
          </cell>
          <cell r="AB1824">
            <v>8</v>
          </cell>
          <cell r="AC1824">
            <v>8</v>
          </cell>
          <cell r="AD1824">
            <v>8</v>
          </cell>
          <cell r="AE1824">
            <v>8</v>
          </cell>
          <cell r="AF1824" t="str">
            <v>Off</v>
          </cell>
          <cell r="AG1824">
            <v>8</v>
          </cell>
          <cell r="AH1824">
            <v>8</v>
          </cell>
          <cell r="AI1824">
            <v>8</v>
          </cell>
          <cell r="AJ1824">
            <v>8</v>
          </cell>
          <cell r="AK1824">
            <v>26</v>
          </cell>
          <cell r="AL1824">
            <v>0</v>
          </cell>
          <cell r="AM1824">
            <v>4</v>
          </cell>
          <cell r="AN1824">
            <v>0</v>
          </cell>
          <cell r="AO1824">
            <v>0</v>
          </cell>
          <cell r="AP1824">
            <v>0</v>
          </cell>
          <cell r="AQ1824">
            <v>0</v>
          </cell>
          <cell r="AR1824">
            <v>0</v>
          </cell>
          <cell r="AS1824">
            <v>0</v>
          </cell>
          <cell r="AT1824">
            <v>0</v>
          </cell>
          <cell r="AU1824">
            <v>26</v>
          </cell>
          <cell r="AV1824" t="e">
            <v>#REF!</v>
          </cell>
          <cell r="AW1824">
            <v>0</v>
          </cell>
          <cell r="BZ1824">
            <v>26</v>
          </cell>
          <cell r="CA1824">
            <v>0</v>
          </cell>
          <cell r="CE1824">
            <v>0</v>
          </cell>
          <cell r="CF1824">
            <v>26</v>
          </cell>
          <cell r="CG1824" t="b">
            <v>1</v>
          </cell>
          <cell r="CH1824">
            <v>26</v>
          </cell>
          <cell r="CI1824">
            <v>0</v>
          </cell>
          <cell r="CJ1824">
            <v>0</v>
          </cell>
          <cell r="CK1824" t="str">
            <v>VP HÀ NỘI</v>
          </cell>
          <cell r="CM1824">
            <v>26</v>
          </cell>
          <cell r="CN1824">
            <v>0</v>
          </cell>
          <cell r="CO1824">
            <v>0</v>
          </cell>
          <cell r="CP1824">
            <v>0</v>
          </cell>
        </row>
        <row r="1825">
          <cell r="F1825" t="str">
            <v>OT</v>
          </cell>
          <cell r="AT1825">
            <v>0</v>
          </cell>
          <cell r="AV1825" t="e">
            <v>#REF!</v>
          </cell>
          <cell r="AW1825">
            <v>0</v>
          </cell>
          <cell r="CK1825" t="e">
            <v>#N/A</v>
          </cell>
        </row>
        <row r="1826">
          <cell r="B1826" t="str">
            <v>EWW3000498</v>
          </cell>
          <cell r="C1826" t="str">
            <v>NGUYỄN XUÂN THÀNH</v>
          </cell>
          <cell r="D1826" t="str">
            <v>Fulltime</v>
          </cell>
          <cell r="E1826" t="str">
            <v xml:space="preserve">NHÂN VIÊN KHO VẬN </v>
          </cell>
          <cell r="F1826" t="str">
            <v>Giờ LV</v>
          </cell>
          <cell r="G1826">
            <v>8</v>
          </cell>
          <cell r="H1826">
            <v>8</v>
          </cell>
          <cell r="I1826">
            <v>8</v>
          </cell>
          <cell r="J1826">
            <v>8</v>
          </cell>
          <cell r="K1826" t="str">
            <v>Off</v>
          </cell>
          <cell r="L1826">
            <v>8</v>
          </cell>
          <cell r="M1826">
            <v>8</v>
          </cell>
          <cell r="N1826">
            <v>8</v>
          </cell>
          <cell r="O1826">
            <v>8</v>
          </cell>
          <cell r="P1826">
            <v>8</v>
          </cell>
          <cell r="Q1826">
            <v>8</v>
          </cell>
          <cell r="R1826" t="str">
            <v>Off</v>
          </cell>
          <cell r="S1826">
            <v>8</v>
          </cell>
          <cell r="T1826">
            <v>8</v>
          </cell>
          <cell r="U1826">
            <v>8</v>
          </cell>
          <cell r="V1826">
            <v>8</v>
          </cell>
          <cell r="W1826">
            <v>8</v>
          </cell>
          <cell r="X1826">
            <v>8</v>
          </cell>
          <cell r="Y1826" t="str">
            <v>Off</v>
          </cell>
          <cell r="Z1826">
            <v>8</v>
          </cell>
          <cell r="AA1826">
            <v>8</v>
          </cell>
          <cell r="AB1826">
            <v>8</v>
          </cell>
          <cell r="AC1826">
            <v>8</v>
          </cell>
          <cell r="AD1826">
            <v>8</v>
          </cell>
          <cell r="AE1826">
            <v>8</v>
          </cell>
          <cell r="AF1826" t="str">
            <v>Off</v>
          </cell>
          <cell r="AG1826">
            <v>8</v>
          </cell>
          <cell r="AH1826">
            <v>8</v>
          </cell>
          <cell r="AI1826">
            <v>8</v>
          </cell>
          <cell r="AJ1826">
            <v>8</v>
          </cell>
          <cell r="AK1826">
            <v>26</v>
          </cell>
          <cell r="AL1826">
            <v>0</v>
          </cell>
          <cell r="AM1826">
            <v>4</v>
          </cell>
          <cell r="AN1826">
            <v>0</v>
          </cell>
          <cell r="AO1826">
            <v>0</v>
          </cell>
          <cell r="AP1826">
            <v>0</v>
          </cell>
          <cell r="AQ1826">
            <v>0</v>
          </cell>
          <cell r="AR1826">
            <v>0</v>
          </cell>
          <cell r="AS1826">
            <v>0</v>
          </cell>
          <cell r="AT1826">
            <v>0</v>
          </cell>
          <cell r="AU1826">
            <v>26</v>
          </cell>
          <cell r="AV1826" t="e">
            <v>#REF!</v>
          </cell>
          <cell r="AW1826">
            <v>0</v>
          </cell>
          <cell r="BZ1826">
            <v>26</v>
          </cell>
          <cell r="CA1826">
            <v>0</v>
          </cell>
          <cell r="CE1826">
            <v>0</v>
          </cell>
          <cell r="CF1826">
            <v>26</v>
          </cell>
          <cell r="CG1826" t="b">
            <v>1</v>
          </cell>
          <cell r="CH1826">
            <v>26</v>
          </cell>
          <cell r="CI1826">
            <v>0</v>
          </cell>
          <cell r="CJ1826">
            <v>0</v>
          </cell>
          <cell r="CK1826" t="str">
            <v>VP HÀ NỘI</v>
          </cell>
          <cell r="CM1826">
            <v>26</v>
          </cell>
          <cell r="CN1826">
            <v>0</v>
          </cell>
          <cell r="CO1826">
            <v>0</v>
          </cell>
          <cell r="CP1826">
            <v>0</v>
          </cell>
        </row>
        <row r="1827">
          <cell r="F1827" t="str">
            <v>OT</v>
          </cell>
          <cell r="AT1827">
            <v>0</v>
          </cell>
          <cell r="AV1827" t="e">
            <v>#REF!</v>
          </cell>
          <cell r="AW1827">
            <v>0</v>
          </cell>
          <cell r="CK1827" t="e">
            <v>#N/A</v>
          </cell>
        </row>
        <row r="1828">
          <cell r="B1828" t="str">
            <v>EWW3000524</v>
          </cell>
          <cell r="C1828" t="str">
            <v>TRẦN MINH KHƯƠNG</v>
          </cell>
          <cell r="D1828" t="str">
            <v>Fulltime</v>
          </cell>
          <cell r="E1828" t="str">
            <v xml:space="preserve">BẾP TRƯỞNG </v>
          </cell>
          <cell r="F1828" t="str">
            <v>Giờ LV</v>
          </cell>
          <cell r="G1828">
            <v>8</v>
          </cell>
          <cell r="H1828">
            <v>8</v>
          </cell>
          <cell r="I1828">
            <v>8</v>
          </cell>
          <cell r="J1828">
            <v>8</v>
          </cell>
          <cell r="K1828">
            <v>8</v>
          </cell>
          <cell r="L1828">
            <v>8</v>
          </cell>
          <cell r="M1828">
            <v>8</v>
          </cell>
          <cell r="N1828" t="str">
            <v>OFF</v>
          </cell>
          <cell r="O1828">
            <v>8</v>
          </cell>
          <cell r="P1828">
            <v>8</v>
          </cell>
          <cell r="Q1828">
            <v>8</v>
          </cell>
          <cell r="R1828" t="str">
            <v>OFF</v>
          </cell>
          <cell r="S1828">
            <v>8</v>
          </cell>
          <cell r="T1828">
            <v>8</v>
          </cell>
          <cell r="U1828">
            <v>8</v>
          </cell>
          <cell r="V1828">
            <v>8</v>
          </cell>
          <cell r="W1828">
            <v>8</v>
          </cell>
          <cell r="X1828">
            <v>8</v>
          </cell>
          <cell r="Y1828" t="str">
            <v>OFF</v>
          </cell>
          <cell r="Z1828">
            <v>8</v>
          </cell>
          <cell r="AA1828">
            <v>8</v>
          </cell>
          <cell r="AB1828">
            <v>8</v>
          </cell>
          <cell r="AC1828">
            <v>8</v>
          </cell>
          <cell r="AD1828">
            <v>8</v>
          </cell>
          <cell r="AE1828">
            <v>8</v>
          </cell>
          <cell r="AF1828">
            <v>8</v>
          </cell>
          <cell r="AG1828">
            <v>8</v>
          </cell>
          <cell r="AH1828">
            <v>8</v>
          </cell>
          <cell r="AI1828">
            <v>8</v>
          </cell>
          <cell r="AJ1828" t="str">
            <v>OFF</v>
          </cell>
          <cell r="AK1828">
            <v>26</v>
          </cell>
          <cell r="AL1828">
            <v>0</v>
          </cell>
          <cell r="AM1828">
            <v>4</v>
          </cell>
          <cell r="AN1828">
            <v>0</v>
          </cell>
          <cell r="AO1828">
            <v>0</v>
          </cell>
          <cell r="AP1828">
            <v>0</v>
          </cell>
          <cell r="AQ1828">
            <v>0</v>
          </cell>
          <cell r="AR1828">
            <v>0</v>
          </cell>
          <cell r="AS1828">
            <v>0</v>
          </cell>
          <cell r="AT1828">
            <v>0</v>
          </cell>
          <cell r="AU1828">
            <v>26</v>
          </cell>
          <cell r="AV1828" t="e">
            <v>#REF!</v>
          </cell>
          <cell r="AW1828">
            <v>0</v>
          </cell>
          <cell r="BZ1828">
            <v>26</v>
          </cell>
          <cell r="CA1828">
            <v>0</v>
          </cell>
          <cell r="CE1828">
            <v>0</v>
          </cell>
          <cell r="CF1828">
            <v>26</v>
          </cell>
          <cell r="CG1828" t="b">
            <v>1</v>
          </cell>
          <cell r="CH1828">
            <v>26</v>
          </cell>
          <cell r="CI1828">
            <v>0</v>
          </cell>
          <cell r="CJ1828">
            <v>0</v>
          </cell>
          <cell r="CK1828" t="str">
            <v>VP HÀ NỘI</v>
          </cell>
          <cell r="CM1828">
            <v>26</v>
          </cell>
          <cell r="CN1828">
            <v>0</v>
          </cell>
          <cell r="CO1828">
            <v>0</v>
          </cell>
          <cell r="CP1828">
            <v>0</v>
          </cell>
        </row>
        <row r="1829">
          <cell r="F1829" t="str">
            <v>OT</v>
          </cell>
          <cell r="AT1829">
            <v>0</v>
          </cell>
          <cell r="AV1829" t="e">
            <v>#REF!</v>
          </cell>
          <cell r="AW1829">
            <v>0</v>
          </cell>
          <cell r="CK1829" t="e">
            <v>#N/A</v>
          </cell>
        </row>
        <row r="1830">
          <cell r="B1830" t="str">
            <v>EWW3000469</v>
          </cell>
          <cell r="C1830" t="str">
            <v>NGUYỄN VĂN  KiỆT</v>
          </cell>
          <cell r="D1830" t="str">
            <v>Fulltime</v>
          </cell>
          <cell r="E1830" t="str">
            <v>NHÂN VIÊN BẾP</v>
          </cell>
          <cell r="F1830" t="str">
            <v>Giờ LV</v>
          </cell>
          <cell r="G1830">
            <v>8</v>
          </cell>
          <cell r="H1830">
            <v>8</v>
          </cell>
          <cell r="I1830">
            <v>8</v>
          </cell>
          <cell r="J1830">
            <v>8</v>
          </cell>
          <cell r="K1830">
            <v>8</v>
          </cell>
          <cell r="L1830">
            <v>8</v>
          </cell>
          <cell r="M1830" t="str">
            <v>OFF</v>
          </cell>
          <cell r="N1830">
            <v>8</v>
          </cell>
          <cell r="O1830">
            <v>8</v>
          </cell>
          <cell r="P1830">
            <v>8</v>
          </cell>
          <cell r="Q1830" t="str">
            <v>OFF</v>
          </cell>
          <cell r="R1830">
            <v>8</v>
          </cell>
          <cell r="S1830">
            <v>8</v>
          </cell>
          <cell r="T1830">
            <v>8</v>
          </cell>
          <cell r="U1830">
            <v>8</v>
          </cell>
          <cell r="V1830">
            <v>8</v>
          </cell>
          <cell r="W1830">
            <v>8</v>
          </cell>
          <cell r="X1830">
            <v>8</v>
          </cell>
          <cell r="Y1830">
            <v>8</v>
          </cell>
          <cell r="Z1830" t="str">
            <v>OFF</v>
          </cell>
          <cell r="AA1830">
            <v>8</v>
          </cell>
          <cell r="AB1830">
            <v>8</v>
          </cell>
          <cell r="AC1830">
            <v>8</v>
          </cell>
          <cell r="AD1830">
            <v>8</v>
          </cell>
          <cell r="AE1830" t="str">
            <v>OFF</v>
          </cell>
          <cell r="AF1830">
            <v>8</v>
          </cell>
          <cell r="AG1830">
            <v>8</v>
          </cell>
          <cell r="AH1830">
            <v>8</v>
          </cell>
          <cell r="AI1830">
            <v>8</v>
          </cell>
          <cell r="AJ1830">
            <v>8</v>
          </cell>
          <cell r="AK1830">
            <v>26</v>
          </cell>
          <cell r="AL1830">
            <v>0</v>
          </cell>
          <cell r="AM1830">
            <v>4</v>
          </cell>
          <cell r="AN1830">
            <v>0</v>
          </cell>
          <cell r="AO1830">
            <v>0</v>
          </cell>
          <cell r="AP1830">
            <v>0</v>
          </cell>
          <cell r="AQ1830">
            <v>0</v>
          </cell>
          <cell r="AR1830">
            <v>0</v>
          </cell>
          <cell r="AS1830">
            <v>0</v>
          </cell>
          <cell r="AT1830">
            <v>0</v>
          </cell>
          <cell r="AU1830">
            <v>26</v>
          </cell>
          <cell r="AV1830" t="e">
            <v>#REF!</v>
          </cell>
          <cell r="AW1830">
            <v>0</v>
          </cell>
          <cell r="BZ1830">
            <v>26</v>
          </cell>
          <cell r="CA1830">
            <v>0</v>
          </cell>
          <cell r="CE1830">
            <v>0</v>
          </cell>
          <cell r="CF1830">
            <v>26</v>
          </cell>
          <cell r="CG1830" t="b">
            <v>1</v>
          </cell>
          <cell r="CH1830">
            <v>26</v>
          </cell>
          <cell r="CI1830">
            <v>0</v>
          </cell>
          <cell r="CJ1830">
            <v>0</v>
          </cell>
          <cell r="CK1830" t="str">
            <v>CN HÀ NỘI</v>
          </cell>
          <cell r="CM1830">
            <v>26</v>
          </cell>
          <cell r="CN1830">
            <v>0</v>
          </cell>
          <cell r="CO1830">
            <v>0</v>
          </cell>
          <cell r="CP1830">
            <v>0</v>
          </cell>
        </row>
        <row r="1831">
          <cell r="F1831" t="str">
            <v>OT</v>
          </cell>
          <cell r="AT1831">
            <v>0</v>
          </cell>
          <cell r="AV1831" t="e">
            <v>#REF!</v>
          </cell>
          <cell r="AW1831">
            <v>0</v>
          </cell>
          <cell r="CK1831" t="e">
            <v>#N/A</v>
          </cell>
        </row>
        <row r="1832">
          <cell r="B1832" t="str">
            <v>EWW3000603</v>
          </cell>
          <cell r="C1832" t="str">
            <v>VŨ MINH HÀ</v>
          </cell>
          <cell r="D1832" t="str">
            <v>Fulltime</v>
          </cell>
          <cell r="E1832" t="str">
            <v>NHÂN VIÊN BẾP</v>
          </cell>
          <cell r="F1832" t="str">
            <v>Giờ LV</v>
          </cell>
          <cell r="AB1832">
            <v>8</v>
          </cell>
          <cell r="AC1832">
            <v>8</v>
          </cell>
          <cell r="AD1832">
            <v>8</v>
          </cell>
          <cell r="AE1832">
            <v>8</v>
          </cell>
          <cell r="AF1832">
            <v>8</v>
          </cell>
          <cell r="AG1832">
            <v>8</v>
          </cell>
          <cell r="AH1832">
            <v>8</v>
          </cell>
          <cell r="AI1832">
            <v>8</v>
          </cell>
          <cell r="AJ1832">
            <v>8</v>
          </cell>
          <cell r="AK1832">
            <v>9</v>
          </cell>
          <cell r="AL1832">
            <v>0</v>
          </cell>
          <cell r="AM1832">
            <v>0</v>
          </cell>
          <cell r="AN1832">
            <v>0</v>
          </cell>
          <cell r="AO1832">
            <v>0</v>
          </cell>
          <cell r="AP1832">
            <v>0</v>
          </cell>
          <cell r="AQ1832">
            <v>0</v>
          </cell>
          <cell r="AR1832">
            <v>0</v>
          </cell>
          <cell r="AS1832">
            <v>0</v>
          </cell>
          <cell r="AT1832">
            <v>0</v>
          </cell>
          <cell r="AU1832">
            <v>9</v>
          </cell>
          <cell r="AV1832" t="e">
            <v>#REF!</v>
          </cell>
          <cell r="AW1832">
            <v>0</v>
          </cell>
          <cell r="BZ1832">
            <v>9</v>
          </cell>
          <cell r="CA1832">
            <v>0</v>
          </cell>
          <cell r="CE1832">
            <v>0</v>
          </cell>
          <cell r="CF1832">
            <v>9</v>
          </cell>
          <cell r="CG1832" t="b">
            <v>1</v>
          </cell>
          <cell r="CH1832">
            <v>9</v>
          </cell>
          <cell r="CI1832">
            <v>0</v>
          </cell>
          <cell r="CJ1832">
            <v>0</v>
          </cell>
          <cell r="CK1832" t="str">
            <v>CN HÀ NỘI</v>
          </cell>
          <cell r="CM1832">
            <v>9</v>
          </cell>
          <cell r="CN1832">
            <v>0</v>
          </cell>
          <cell r="CO1832">
            <v>0</v>
          </cell>
          <cell r="CP1832">
            <v>0</v>
          </cell>
        </row>
        <row r="1833">
          <cell r="F1833" t="str">
            <v>OT</v>
          </cell>
          <cell r="AT1833">
            <v>0</v>
          </cell>
          <cell r="AV1833" t="e">
            <v>#REF!</v>
          </cell>
          <cell r="AW1833">
            <v>0</v>
          </cell>
          <cell r="CK1833" t="e">
            <v>#N/A</v>
          </cell>
        </row>
        <row r="1834">
          <cell r="BZ1834" t="str">
            <v>Cột 18</v>
          </cell>
          <cell r="CA1834" t="str">
            <v>Cột 19</v>
          </cell>
          <cell r="CE1834" t="str">
            <v>cột 24</v>
          </cell>
          <cell r="CH1834" t="str">
            <v>cột 30</v>
          </cell>
          <cell r="CI1834" t="str">
            <v>cột 20</v>
          </cell>
          <cell r="CJ1834" t="str">
            <v>cột 25</v>
          </cell>
          <cell r="CK1834" t="e">
            <v>#N/A</v>
          </cell>
        </row>
        <row r="1835">
          <cell r="B1835" t="str">
            <v>EVV6000051</v>
          </cell>
          <cell r="C1835" t="str">
            <v>CAO THỊ KIM PHỤNG</v>
          </cell>
          <cell r="D1835" t="str">
            <v>Fulltime</v>
          </cell>
          <cell r="E1835" t="str">
            <v xml:space="preserve">QUẢN LÝ KHU VỰC </v>
          </cell>
          <cell r="G1835">
            <v>8</v>
          </cell>
          <cell r="H1835">
            <v>8</v>
          </cell>
          <cell r="I1835">
            <v>8</v>
          </cell>
          <cell r="J1835">
            <v>8</v>
          </cell>
          <cell r="K1835" t="str">
            <v>Off</v>
          </cell>
          <cell r="L1835">
            <v>8</v>
          </cell>
          <cell r="M1835">
            <v>8</v>
          </cell>
          <cell r="N1835">
            <v>8</v>
          </cell>
          <cell r="O1835">
            <v>8</v>
          </cell>
          <cell r="P1835">
            <v>8</v>
          </cell>
          <cell r="Q1835">
            <v>8</v>
          </cell>
          <cell r="R1835" t="str">
            <v>Off</v>
          </cell>
          <cell r="S1835">
            <v>8</v>
          </cell>
          <cell r="T1835">
            <v>8</v>
          </cell>
          <cell r="U1835">
            <v>8</v>
          </cell>
          <cell r="V1835">
            <v>8</v>
          </cell>
          <cell r="W1835">
            <v>8</v>
          </cell>
          <cell r="X1835">
            <v>8</v>
          </cell>
          <cell r="Y1835" t="str">
            <v>Off</v>
          </cell>
          <cell r="Z1835">
            <v>8</v>
          </cell>
          <cell r="AA1835">
            <v>8</v>
          </cell>
          <cell r="AB1835">
            <v>8</v>
          </cell>
          <cell r="AC1835">
            <v>8</v>
          </cell>
          <cell r="AD1835">
            <v>8</v>
          </cell>
          <cell r="AE1835">
            <v>8</v>
          </cell>
          <cell r="AF1835" t="str">
            <v>Off</v>
          </cell>
          <cell r="AG1835">
            <v>8</v>
          </cell>
          <cell r="AH1835">
            <v>8</v>
          </cell>
          <cell r="AI1835">
            <v>8</v>
          </cell>
          <cell r="AJ1835">
            <v>8</v>
          </cell>
          <cell r="AK1835">
            <v>26</v>
          </cell>
          <cell r="AL1835">
            <v>0</v>
          </cell>
          <cell r="AM1835">
            <v>0</v>
          </cell>
          <cell r="AN1835">
            <v>0</v>
          </cell>
          <cell r="AO1835">
            <v>0</v>
          </cell>
          <cell r="AP1835">
            <v>0</v>
          </cell>
          <cell r="AQ1835">
            <v>0</v>
          </cell>
          <cell r="AR1835">
            <v>26</v>
          </cell>
          <cell r="AS1835">
            <v>26</v>
          </cell>
          <cell r="AU1835">
            <v>0</v>
          </cell>
          <cell r="BZ1835">
            <v>26</v>
          </cell>
          <cell r="CA1835">
            <v>0</v>
          </cell>
          <cell r="CF1835">
            <v>26</v>
          </cell>
          <cell r="CH1835">
            <v>26</v>
          </cell>
          <cell r="CK1835" t="str">
            <v>VP HỒ CHÍ MINH</v>
          </cell>
          <cell r="CM1835">
            <v>26</v>
          </cell>
          <cell r="CN1835">
            <v>0</v>
          </cell>
          <cell r="CO1835">
            <v>0</v>
          </cell>
          <cell r="CP1835">
            <v>0</v>
          </cell>
        </row>
        <row r="1836">
          <cell r="B1836" t="str">
            <v>EQQ100176</v>
          </cell>
          <cell r="C1836" t="str">
            <v>NGUYỄN HỮU THÀNH</v>
          </cell>
          <cell r="D1836" t="str">
            <v>Fulltime</v>
          </cell>
          <cell r="E1836" t="str">
            <v xml:space="preserve">QUẢN LÝ KHU VỰC </v>
          </cell>
          <cell r="G1836">
            <v>8</v>
          </cell>
          <cell r="H1836">
            <v>8</v>
          </cell>
          <cell r="I1836">
            <v>8</v>
          </cell>
          <cell r="J1836">
            <v>8</v>
          </cell>
          <cell r="K1836" t="str">
            <v>Off</v>
          </cell>
          <cell r="L1836">
            <v>8</v>
          </cell>
          <cell r="M1836">
            <v>8</v>
          </cell>
          <cell r="N1836">
            <v>8</v>
          </cell>
          <cell r="O1836">
            <v>8</v>
          </cell>
          <cell r="P1836">
            <v>8</v>
          </cell>
          <cell r="Q1836">
            <v>8</v>
          </cell>
          <cell r="R1836" t="str">
            <v>Off</v>
          </cell>
          <cell r="S1836">
            <v>8</v>
          </cell>
          <cell r="T1836">
            <v>8</v>
          </cell>
          <cell r="U1836">
            <v>8</v>
          </cell>
          <cell r="V1836">
            <v>8</v>
          </cell>
          <cell r="W1836">
            <v>8</v>
          </cell>
          <cell r="X1836">
            <v>8</v>
          </cell>
          <cell r="Y1836" t="str">
            <v>Off</v>
          </cell>
          <cell r="Z1836">
            <v>8</v>
          </cell>
          <cell r="AA1836">
            <v>8</v>
          </cell>
          <cell r="AB1836">
            <v>8</v>
          </cell>
          <cell r="AC1836">
            <v>8</v>
          </cell>
          <cell r="AD1836">
            <v>8</v>
          </cell>
          <cell r="AE1836">
            <v>8</v>
          </cell>
          <cell r="AF1836" t="str">
            <v>Off</v>
          </cell>
          <cell r="AG1836">
            <v>8</v>
          </cell>
          <cell r="AH1836">
            <v>8</v>
          </cell>
          <cell r="AI1836">
            <v>8</v>
          </cell>
          <cell r="AJ1836">
            <v>8</v>
          </cell>
          <cell r="AK1836">
            <v>26</v>
          </cell>
          <cell r="AL1836">
            <v>0</v>
          </cell>
          <cell r="AM1836">
            <v>0</v>
          </cell>
          <cell r="AN1836">
            <v>0</v>
          </cell>
          <cell r="AO1836">
            <v>0</v>
          </cell>
          <cell r="AP1836">
            <v>0</v>
          </cell>
          <cell r="AQ1836">
            <v>0</v>
          </cell>
          <cell r="AR1836">
            <v>26</v>
          </cell>
          <cell r="AS1836">
            <v>26</v>
          </cell>
          <cell r="AU1836">
            <v>0</v>
          </cell>
          <cell r="BZ1836">
            <v>26</v>
          </cell>
          <cell r="CA1836">
            <v>0</v>
          </cell>
          <cell r="CF1836">
            <v>26</v>
          </cell>
          <cell r="CH1836">
            <v>26</v>
          </cell>
          <cell r="CK1836" t="str">
            <v>VP HỒ CHÍ MINH</v>
          </cell>
          <cell r="CM1836">
            <v>26</v>
          </cell>
          <cell r="CN1836">
            <v>0</v>
          </cell>
          <cell r="CO1836">
            <v>0</v>
          </cell>
          <cell r="CP1836">
            <v>0</v>
          </cell>
        </row>
        <row r="1837">
          <cell r="B1837" t="str">
            <v>EVV6000114</v>
          </cell>
          <cell r="C1837" t="str">
            <v>TRẦN NGỌC THÁI</v>
          </cell>
          <cell r="D1837" t="str">
            <v>Fulltime</v>
          </cell>
          <cell r="E1837" t="str">
            <v xml:space="preserve">QUẢN LÝ KHU VỰC </v>
          </cell>
          <cell r="G1837">
            <v>8</v>
          </cell>
          <cell r="H1837">
            <v>8</v>
          </cell>
          <cell r="I1837">
            <v>8</v>
          </cell>
          <cell r="J1837">
            <v>8</v>
          </cell>
          <cell r="K1837" t="str">
            <v>Off</v>
          </cell>
          <cell r="L1837">
            <v>8</v>
          </cell>
          <cell r="M1837">
            <v>8</v>
          </cell>
          <cell r="N1837">
            <v>8</v>
          </cell>
          <cell r="O1837">
            <v>8</v>
          </cell>
          <cell r="P1837">
            <v>8</v>
          </cell>
          <cell r="Q1837">
            <v>8</v>
          </cell>
          <cell r="R1837" t="str">
            <v>Off</v>
          </cell>
          <cell r="S1837">
            <v>8</v>
          </cell>
          <cell r="T1837">
            <v>8</v>
          </cell>
          <cell r="U1837">
            <v>8</v>
          </cell>
          <cell r="V1837">
            <v>8</v>
          </cell>
          <cell r="W1837">
            <v>8</v>
          </cell>
          <cell r="X1837">
            <v>8</v>
          </cell>
          <cell r="Y1837" t="str">
            <v>Off</v>
          </cell>
          <cell r="Z1837">
            <v>8</v>
          </cell>
          <cell r="AA1837">
            <v>8</v>
          </cell>
          <cell r="AB1837">
            <v>8</v>
          </cell>
          <cell r="AC1837">
            <v>8</v>
          </cell>
          <cell r="AD1837">
            <v>8</v>
          </cell>
          <cell r="AE1837">
            <v>8</v>
          </cell>
          <cell r="AF1837" t="str">
            <v>Off</v>
          </cell>
          <cell r="AG1837">
            <v>8</v>
          </cell>
          <cell r="AH1837">
            <v>8</v>
          </cell>
          <cell r="AI1837">
            <v>8</v>
          </cell>
          <cell r="AJ1837">
            <v>8</v>
          </cell>
          <cell r="AK1837">
            <v>26</v>
          </cell>
          <cell r="AL1837">
            <v>0</v>
          </cell>
          <cell r="AM1837">
            <v>0</v>
          </cell>
          <cell r="AN1837">
            <v>0</v>
          </cell>
          <cell r="AO1837">
            <v>0</v>
          </cell>
          <cell r="AP1837">
            <v>0</v>
          </cell>
          <cell r="AQ1837">
            <v>0</v>
          </cell>
          <cell r="AR1837">
            <v>26</v>
          </cell>
          <cell r="AS1837">
            <v>26</v>
          </cell>
          <cell r="AU1837">
            <v>0</v>
          </cell>
          <cell r="BZ1837">
            <v>26</v>
          </cell>
          <cell r="CA1837">
            <v>0</v>
          </cell>
          <cell r="CF1837">
            <v>26</v>
          </cell>
          <cell r="CH1837">
            <v>26</v>
          </cell>
          <cell r="CK1837" t="str">
            <v>VP HỒ CHÍ MINH</v>
          </cell>
          <cell r="CM1837">
            <v>26</v>
          </cell>
          <cell r="CN1837">
            <v>0</v>
          </cell>
          <cell r="CO1837">
            <v>0</v>
          </cell>
          <cell r="CP1837">
            <v>0</v>
          </cell>
        </row>
        <row r="1838">
          <cell r="B1838" t="str">
            <v>EQQ100692</v>
          </cell>
          <cell r="C1838" t="str">
            <v>PHAN THỊ LỆ PHƯƠNG</v>
          </cell>
          <cell r="D1838" t="str">
            <v>Fulltime</v>
          </cell>
          <cell r="E1838" t="str">
            <v>GIÁM SÁT KIOSK</v>
          </cell>
          <cell r="G1838">
            <v>8</v>
          </cell>
          <cell r="H1838">
            <v>8</v>
          </cell>
          <cell r="I1838">
            <v>8</v>
          </cell>
          <cell r="J1838">
            <v>8</v>
          </cell>
          <cell r="K1838" t="str">
            <v>Off</v>
          </cell>
          <cell r="L1838">
            <v>8</v>
          </cell>
          <cell r="M1838">
            <v>8</v>
          </cell>
          <cell r="N1838">
            <v>8</v>
          </cell>
          <cell r="O1838">
            <v>8</v>
          </cell>
          <cell r="P1838">
            <v>8</v>
          </cell>
          <cell r="Q1838">
            <v>8</v>
          </cell>
          <cell r="R1838" t="str">
            <v>Off</v>
          </cell>
          <cell r="S1838">
            <v>8</v>
          </cell>
          <cell r="T1838">
            <v>8</v>
          </cell>
          <cell r="U1838">
            <v>8</v>
          </cell>
          <cell r="V1838">
            <v>8</v>
          </cell>
          <cell r="W1838">
            <v>8</v>
          </cell>
          <cell r="X1838">
            <v>8</v>
          </cell>
          <cell r="Y1838" t="str">
            <v>Off</v>
          </cell>
          <cell r="Z1838">
            <v>8</v>
          </cell>
          <cell r="AA1838">
            <v>8</v>
          </cell>
          <cell r="AB1838">
            <v>8</v>
          </cell>
          <cell r="AC1838">
            <v>8</v>
          </cell>
          <cell r="AD1838">
            <v>8</v>
          </cell>
          <cell r="AE1838">
            <v>8</v>
          </cell>
          <cell r="AF1838" t="str">
            <v>Off</v>
          </cell>
          <cell r="AG1838">
            <v>8</v>
          </cell>
          <cell r="AH1838">
            <v>8</v>
          </cell>
          <cell r="AI1838">
            <v>8</v>
          </cell>
          <cell r="AJ1838">
            <v>8</v>
          </cell>
          <cell r="AK1838">
            <v>26</v>
          </cell>
          <cell r="AL1838">
            <v>0</v>
          </cell>
          <cell r="AM1838">
            <v>0</v>
          </cell>
          <cell r="AN1838">
            <v>0</v>
          </cell>
          <cell r="AO1838">
            <v>0</v>
          </cell>
          <cell r="AP1838">
            <v>0</v>
          </cell>
          <cell r="AQ1838">
            <v>0</v>
          </cell>
          <cell r="AR1838">
            <v>26</v>
          </cell>
          <cell r="AS1838">
            <v>26</v>
          </cell>
          <cell r="AU1838">
            <v>0</v>
          </cell>
          <cell r="BZ1838">
            <v>26</v>
          </cell>
          <cell r="CA1838">
            <v>0</v>
          </cell>
          <cell r="CF1838">
            <v>26</v>
          </cell>
          <cell r="CH1838">
            <v>26</v>
          </cell>
          <cell r="CK1838" t="str">
            <v>VP HỒ CHÍ MINH</v>
          </cell>
          <cell r="CM1838">
            <v>26</v>
          </cell>
          <cell r="CN1838">
            <v>0</v>
          </cell>
          <cell r="CO1838">
            <v>0</v>
          </cell>
          <cell r="CP1838">
            <v>0</v>
          </cell>
        </row>
        <row r="1839">
          <cell r="B1839" t="str">
            <v>EVV6000162</v>
          </cell>
          <cell r="C1839" t="str">
            <v>THIỀU QUANG THÀNH</v>
          </cell>
          <cell r="D1839" t="str">
            <v>Fulltime</v>
          </cell>
          <cell r="E1839" t="str">
            <v xml:space="preserve">QUẢN LÝ KHU VỰC </v>
          </cell>
          <cell r="G1839">
            <v>8</v>
          </cell>
          <cell r="H1839">
            <v>8</v>
          </cell>
          <cell r="I1839">
            <v>8</v>
          </cell>
          <cell r="J1839">
            <v>8</v>
          </cell>
          <cell r="K1839" t="str">
            <v>Off</v>
          </cell>
          <cell r="L1839">
            <v>8</v>
          </cell>
          <cell r="M1839">
            <v>8</v>
          </cell>
          <cell r="N1839">
            <v>8</v>
          </cell>
          <cell r="O1839">
            <v>8</v>
          </cell>
          <cell r="P1839">
            <v>8</v>
          </cell>
          <cell r="Q1839">
            <v>8</v>
          </cell>
          <cell r="R1839" t="str">
            <v>Off</v>
          </cell>
          <cell r="S1839">
            <v>8</v>
          </cell>
          <cell r="T1839">
            <v>8</v>
          </cell>
          <cell r="U1839">
            <v>8</v>
          </cell>
          <cell r="V1839">
            <v>8</v>
          </cell>
          <cell r="W1839">
            <v>8</v>
          </cell>
          <cell r="X1839">
            <v>8</v>
          </cell>
          <cell r="Y1839" t="str">
            <v>Off</v>
          </cell>
          <cell r="Z1839">
            <v>8</v>
          </cell>
          <cell r="AA1839">
            <v>8</v>
          </cell>
          <cell r="AB1839">
            <v>8</v>
          </cell>
          <cell r="AC1839">
            <v>8</v>
          </cell>
          <cell r="AD1839">
            <v>8</v>
          </cell>
          <cell r="AE1839">
            <v>8</v>
          </cell>
          <cell r="AF1839" t="str">
            <v>Off</v>
          </cell>
          <cell r="AG1839">
            <v>8</v>
          </cell>
          <cell r="AH1839">
            <v>8</v>
          </cell>
          <cell r="AI1839">
            <v>8</v>
          </cell>
          <cell r="AJ1839">
            <v>8</v>
          </cell>
          <cell r="AK1839">
            <v>26</v>
          </cell>
          <cell r="AL1839">
            <v>0</v>
          </cell>
          <cell r="AM1839">
            <v>0</v>
          </cell>
          <cell r="AN1839">
            <v>0</v>
          </cell>
          <cell r="AO1839">
            <v>0</v>
          </cell>
          <cell r="AP1839">
            <v>0</v>
          </cell>
          <cell r="AQ1839">
            <v>0</v>
          </cell>
          <cell r="AR1839">
            <v>26</v>
          </cell>
          <cell r="AS1839">
            <v>26</v>
          </cell>
          <cell r="AU1839">
            <v>0</v>
          </cell>
          <cell r="BZ1839">
            <v>26</v>
          </cell>
          <cell r="CA1839">
            <v>0</v>
          </cell>
          <cell r="CF1839">
            <v>26</v>
          </cell>
          <cell r="CH1839">
            <v>26</v>
          </cell>
          <cell r="CK1839" t="str">
            <v>VP HỒ CHÍ MINH</v>
          </cell>
          <cell r="CM1839">
            <v>26</v>
          </cell>
          <cell r="CN1839">
            <v>0</v>
          </cell>
          <cell r="CO1839">
            <v>0</v>
          </cell>
          <cell r="CP1839">
            <v>0</v>
          </cell>
        </row>
        <row r="1840">
          <cell r="B1840" t="str">
            <v>EQQ100270</v>
          </cell>
          <cell r="C1840" t="str">
            <v>LƯƠNG TẤN MINH QUÂN</v>
          </cell>
          <cell r="D1840" t="str">
            <v>Fulltime</v>
          </cell>
          <cell r="E1840" t="str">
            <v xml:space="preserve">QUẢN LÝ KHU VỰC </v>
          </cell>
          <cell r="G1840">
            <v>8</v>
          </cell>
          <cell r="H1840">
            <v>8</v>
          </cell>
          <cell r="I1840">
            <v>8</v>
          </cell>
          <cell r="J1840">
            <v>8</v>
          </cell>
          <cell r="K1840" t="str">
            <v>Off</v>
          </cell>
          <cell r="L1840">
            <v>8</v>
          </cell>
          <cell r="M1840">
            <v>8</v>
          </cell>
          <cell r="N1840">
            <v>8</v>
          </cell>
          <cell r="O1840">
            <v>8</v>
          </cell>
          <cell r="P1840">
            <v>8</v>
          </cell>
          <cell r="Q1840">
            <v>8</v>
          </cell>
          <cell r="R1840" t="str">
            <v>Off</v>
          </cell>
          <cell r="S1840">
            <v>8</v>
          </cell>
          <cell r="T1840">
            <v>8</v>
          </cell>
          <cell r="U1840">
            <v>8</v>
          </cell>
          <cell r="V1840">
            <v>8</v>
          </cell>
          <cell r="W1840">
            <v>8</v>
          </cell>
          <cell r="X1840">
            <v>8</v>
          </cell>
          <cell r="Y1840" t="str">
            <v>Off</v>
          </cell>
          <cell r="Z1840">
            <v>8</v>
          </cell>
          <cell r="AA1840">
            <v>8</v>
          </cell>
          <cell r="AB1840">
            <v>8</v>
          </cell>
          <cell r="AC1840">
            <v>8</v>
          </cell>
          <cell r="AD1840">
            <v>8</v>
          </cell>
          <cell r="AE1840">
            <v>8</v>
          </cell>
          <cell r="AF1840" t="str">
            <v>Off</v>
          </cell>
          <cell r="AG1840">
            <v>8</v>
          </cell>
          <cell r="AH1840">
            <v>8</v>
          </cell>
          <cell r="AI1840">
            <v>8</v>
          </cell>
          <cell r="AJ1840">
            <v>8</v>
          </cell>
          <cell r="AK1840">
            <v>26</v>
          </cell>
          <cell r="AL1840">
            <v>0</v>
          </cell>
          <cell r="AM1840">
            <v>0</v>
          </cell>
          <cell r="AN1840">
            <v>0</v>
          </cell>
          <cell r="AO1840">
            <v>0</v>
          </cell>
          <cell r="AP1840">
            <v>0</v>
          </cell>
          <cell r="AQ1840">
            <v>0</v>
          </cell>
          <cell r="AR1840">
            <v>26</v>
          </cell>
          <cell r="AS1840">
            <v>26</v>
          </cell>
          <cell r="AU1840">
            <v>0</v>
          </cell>
          <cell r="BZ1840">
            <v>26</v>
          </cell>
          <cell r="CA1840">
            <v>0</v>
          </cell>
          <cell r="CF1840">
            <v>26</v>
          </cell>
          <cell r="CH1840">
            <v>26</v>
          </cell>
          <cell r="CK1840" t="str">
            <v>VP HỒ CHÍ MINH</v>
          </cell>
          <cell r="CM1840">
            <v>26</v>
          </cell>
          <cell r="CN1840">
            <v>0</v>
          </cell>
          <cell r="CO1840">
            <v>0</v>
          </cell>
          <cell r="CP1840">
            <v>0</v>
          </cell>
        </row>
        <row r="1841">
          <cell r="B1841" t="str">
            <v>EWW3000563</v>
          </cell>
          <cell r="C1841" t="str">
            <v>LƯƠNG VĂN TÙNG</v>
          </cell>
          <cell r="D1841" t="str">
            <v>Fulltime</v>
          </cell>
          <cell r="E1841" t="str">
            <v>TRƯỞNG NHÓM ĐIỀU HÀNH MB</v>
          </cell>
          <cell r="G1841">
            <v>8</v>
          </cell>
          <cell r="H1841">
            <v>8</v>
          </cell>
          <cell r="I1841">
            <v>8</v>
          </cell>
          <cell r="J1841">
            <v>8</v>
          </cell>
          <cell r="K1841" t="str">
            <v>Off</v>
          </cell>
          <cell r="L1841">
            <v>8</v>
          </cell>
          <cell r="M1841">
            <v>8</v>
          </cell>
          <cell r="N1841">
            <v>8</v>
          </cell>
          <cell r="O1841">
            <v>8</v>
          </cell>
          <cell r="P1841">
            <v>8</v>
          </cell>
          <cell r="Q1841">
            <v>8</v>
          </cell>
          <cell r="R1841" t="str">
            <v>Off</v>
          </cell>
          <cell r="S1841">
            <v>8</v>
          </cell>
          <cell r="T1841">
            <v>8</v>
          </cell>
          <cell r="U1841">
            <v>8</v>
          </cell>
          <cell r="V1841">
            <v>8</v>
          </cell>
          <cell r="W1841">
            <v>8</v>
          </cell>
          <cell r="X1841">
            <v>8</v>
          </cell>
          <cell r="Y1841" t="str">
            <v>Off</v>
          </cell>
          <cell r="Z1841">
            <v>8</v>
          </cell>
          <cell r="AA1841">
            <v>8</v>
          </cell>
          <cell r="AB1841" t="str">
            <v>Pa</v>
          </cell>
          <cell r="AC1841">
            <v>8</v>
          </cell>
          <cell r="AD1841">
            <v>8</v>
          </cell>
          <cell r="AE1841">
            <v>8</v>
          </cell>
          <cell r="AF1841" t="str">
            <v>Off</v>
          </cell>
          <cell r="AG1841">
            <v>8</v>
          </cell>
          <cell r="AH1841">
            <v>8</v>
          </cell>
          <cell r="AI1841">
            <v>8</v>
          </cell>
          <cell r="AJ1841">
            <v>8</v>
          </cell>
          <cell r="AK1841">
            <v>25</v>
          </cell>
          <cell r="AL1841">
            <v>1</v>
          </cell>
          <cell r="AM1841">
            <v>0</v>
          </cell>
          <cell r="AN1841">
            <v>0</v>
          </cell>
          <cell r="AO1841">
            <v>0</v>
          </cell>
          <cell r="AP1841">
            <v>0</v>
          </cell>
          <cell r="AQ1841">
            <v>0</v>
          </cell>
          <cell r="AR1841">
            <v>26</v>
          </cell>
          <cell r="AS1841">
            <v>26</v>
          </cell>
          <cell r="AU1841">
            <v>0</v>
          </cell>
          <cell r="BZ1841">
            <v>25</v>
          </cell>
          <cell r="CA1841">
            <v>1</v>
          </cell>
          <cell r="CF1841">
            <v>26</v>
          </cell>
          <cell r="CH1841">
            <v>25</v>
          </cell>
          <cell r="CK1841" t="str">
            <v>VP HÀ NỘI</v>
          </cell>
          <cell r="CM1841">
            <v>25</v>
          </cell>
          <cell r="CN1841">
            <v>1</v>
          </cell>
          <cell r="CO1841">
            <v>0</v>
          </cell>
          <cell r="CP1841">
            <v>0</v>
          </cell>
        </row>
        <row r="1842">
          <cell r="B1842" t="str">
            <v>EWW3000485</v>
          </cell>
          <cell r="C1842" t="str">
            <v>NGUYỄN DUY QUÂN</v>
          </cell>
          <cell r="D1842" t="str">
            <v>Fulltime</v>
          </cell>
          <cell r="E1842" t="str">
            <v xml:space="preserve">QUẢN LÝ KHU VỰC </v>
          </cell>
          <cell r="G1842">
            <v>8</v>
          </cell>
          <cell r="H1842">
            <v>8</v>
          </cell>
          <cell r="I1842">
            <v>8</v>
          </cell>
          <cell r="J1842">
            <v>8</v>
          </cell>
          <cell r="K1842" t="str">
            <v>Off</v>
          </cell>
          <cell r="L1842">
            <v>8</v>
          </cell>
          <cell r="M1842">
            <v>8</v>
          </cell>
          <cell r="N1842">
            <v>8</v>
          </cell>
          <cell r="O1842">
            <v>8</v>
          </cell>
          <cell r="P1842">
            <v>8</v>
          </cell>
          <cell r="Q1842">
            <v>8</v>
          </cell>
          <cell r="R1842" t="str">
            <v>Off</v>
          </cell>
          <cell r="S1842">
            <v>8</v>
          </cell>
          <cell r="T1842">
            <v>8</v>
          </cell>
          <cell r="U1842">
            <v>8</v>
          </cell>
          <cell r="V1842">
            <v>8</v>
          </cell>
          <cell r="W1842">
            <v>8</v>
          </cell>
          <cell r="X1842">
            <v>8</v>
          </cell>
          <cell r="Y1842" t="str">
            <v>Off</v>
          </cell>
          <cell r="Z1842">
            <v>8</v>
          </cell>
          <cell r="AA1842">
            <v>8</v>
          </cell>
          <cell r="AB1842">
            <v>8</v>
          </cell>
          <cell r="AC1842">
            <v>8</v>
          </cell>
          <cell r="AD1842">
            <v>8</v>
          </cell>
          <cell r="AE1842">
            <v>8</v>
          </cell>
          <cell r="AF1842" t="str">
            <v>Off</v>
          </cell>
          <cell r="AG1842">
            <v>8</v>
          </cell>
          <cell r="AH1842">
            <v>8</v>
          </cell>
          <cell r="AI1842">
            <v>8</v>
          </cell>
          <cell r="AJ1842">
            <v>8</v>
          </cell>
          <cell r="AK1842">
            <v>26</v>
          </cell>
          <cell r="AL1842">
            <v>0</v>
          </cell>
          <cell r="AM1842">
            <v>0</v>
          </cell>
          <cell r="AN1842">
            <v>0</v>
          </cell>
          <cell r="AO1842">
            <v>0</v>
          </cell>
          <cell r="AP1842">
            <v>0</v>
          </cell>
          <cell r="AQ1842">
            <v>0</v>
          </cell>
          <cell r="AR1842">
            <v>26</v>
          </cell>
          <cell r="AS1842">
            <v>26</v>
          </cell>
          <cell r="AU1842">
            <v>0</v>
          </cell>
          <cell r="BZ1842">
            <v>26</v>
          </cell>
          <cell r="CA1842">
            <v>0</v>
          </cell>
          <cell r="CF1842">
            <v>26</v>
          </cell>
          <cell r="CH1842">
            <v>26</v>
          </cell>
          <cell r="CK1842" t="str">
            <v>VP HÀ NỘI</v>
          </cell>
          <cell r="CM1842">
            <v>26</v>
          </cell>
          <cell r="CN1842">
            <v>0</v>
          </cell>
          <cell r="CO1842">
            <v>0</v>
          </cell>
          <cell r="CP1842">
            <v>0</v>
          </cell>
        </row>
        <row r="1843">
          <cell r="B1843" t="str">
            <v>EVV6000105</v>
          </cell>
          <cell r="C1843" t="str">
            <v>NGUYỄN ĐẠI HỒNG NHUNG</v>
          </cell>
          <cell r="D1843" t="str">
            <v>Fulltime</v>
          </cell>
          <cell r="E1843" t="str">
            <v>GIÁM SÁT CUNG ỨNG</v>
          </cell>
          <cell r="G1843">
            <v>8</v>
          </cell>
          <cell r="H1843">
            <v>8</v>
          </cell>
          <cell r="I1843">
            <v>8</v>
          </cell>
          <cell r="J1843">
            <v>8</v>
          </cell>
          <cell r="K1843" t="str">
            <v xml:space="preserve"> </v>
          </cell>
          <cell r="L1843">
            <v>8</v>
          </cell>
          <cell r="M1843">
            <v>8</v>
          </cell>
          <cell r="N1843">
            <v>8</v>
          </cell>
          <cell r="O1843">
            <v>8</v>
          </cell>
          <cell r="P1843">
            <v>8</v>
          </cell>
          <cell r="Q1843">
            <v>8</v>
          </cell>
          <cell r="R1843" t="str">
            <v xml:space="preserve"> </v>
          </cell>
          <cell r="S1843">
            <v>8</v>
          </cell>
          <cell r="T1843">
            <v>8</v>
          </cell>
          <cell r="U1843">
            <v>8</v>
          </cell>
          <cell r="V1843">
            <v>7.9</v>
          </cell>
          <cell r="W1843">
            <v>7.7</v>
          </cell>
          <cell r="X1843">
            <v>8</v>
          </cell>
          <cell r="Y1843" t="str">
            <v xml:space="preserve"> </v>
          </cell>
          <cell r="Z1843">
            <v>8</v>
          </cell>
          <cell r="AA1843">
            <v>8</v>
          </cell>
          <cell r="AB1843">
            <v>8</v>
          </cell>
          <cell r="AC1843">
            <v>8</v>
          </cell>
          <cell r="AD1843">
            <v>8</v>
          </cell>
          <cell r="AE1843">
            <v>8</v>
          </cell>
          <cell r="AF1843" t="str">
            <v xml:space="preserve"> </v>
          </cell>
          <cell r="AG1843">
            <v>8</v>
          </cell>
          <cell r="AH1843">
            <v>8</v>
          </cell>
          <cell r="AI1843">
            <v>8</v>
          </cell>
          <cell r="AJ1843">
            <v>8</v>
          </cell>
          <cell r="AK1843">
            <v>25.950000000000003</v>
          </cell>
          <cell r="AL1843">
            <v>0</v>
          </cell>
          <cell r="AM1843">
            <v>0</v>
          </cell>
          <cell r="AN1843">
            <v>0</v>
          </cell>
          <cell r="AO1843">
            <v>0</v>
          </cell>
          <cell r="AP1843">
            <v>0</v>
          </cell>
          <cell r="AQ1843">
            <v>0</v>
          </cell>
          <cell r="AR1843">
            <v>26</v>
          </cell>
          <cell r="AS1843">
            <v>25.950000000000003</v>
          </cell>
          <cell r="AU1843">
            <v>-4.9999999999997158E-2</v>
          </cell>
          <cell r="BZ1843">
            <v>25.950000000000003</v>
          </cell>
          <cell r="CA1843">
            <v>0</v>
          </cell>
          <cell r="CF1843">
            <v>25.950000000000003</v>
          </cell>
          <cell r="CH1843">
            <v>26</v>
          </cell>
          <cell r="CK1843" t="str">
            <v>VP HỒ CHÍ MINH</v>
          </cell>
          <cell r="CM1843">
            <v>25.950000000000003</v>
          </cell>
          <cell r="CN1843">
            <v>0</v>
          </cell>
          <cell r="CO1843">
            <v>0</v>
          </cell>
          <cell r="CP1843">
            <v>0</v>
          </cell>
        </row>
        <row r="1844">
          <cell r="B1844" t="str">
            <v>EVV6000165</v>
          </cell>
          <cell r="C1844" t="str">
            <v>PHẠM THỊ ANH THƯ</v>
          </cell>
          <cell r="D1844" t="str">
            <v>Fulltime</v>
          </cell>
          <cell r="E1844" t="str">
            <v>CHUYÊN VIÊN CUNG ỨNG</v>
          </cell>
          <cell r="G1844">
            <v>8</v>
          </cell>
          <cell r="H1844">
            <v>8</v>
          </cell>
          <cell r="I1844">
            <v>8</v>
          </cell>
          <cell r="J1844">
            <v>8</v>
          </cell>
          <cell r="K1844" t="str">
            <v xml:space="preserve"> </v>
          </cell>
          <cell r="L1844">
            <v>8</v>
          </cell>
          <cell r="M1844">
            <v>8</v>
          </cell>
          <cell r="N1844">
            <v>8</v>
          </cell>
          <cell r="O1844">
            <v>8</v>
          </cell>
          <cell r="P1844">
            <v>8</v>
          </cell>
          <cell r="Q1844">
            <v>8</v>
          </cell>
          <cell r="R1844" t="str">
            <v xml:space="preserve"> </v>
          </cell>
          <cell r="S1844">
            <v>8</v>
          </cell>
          <cell r="T1844">
            <v>8</v>
          </cell>
          <cell r="U1844">
            <v>8</v>
          </cell>
          <cell r="V1844">
            <v>8</v>
          </cell>
          <cell r="W1844">
            <v>8</v>
          </cell>
          <cell r="X1844">
            <v>8</v>
          </cell>
          <cell r="Y1844" t="str">
            <v xml:space="preserve"> </v>
          </cell>
          <cell r="Z1844">
            <v>8</v>
          </cell>
          <cell r="AA1844">
            <v>8</v>
          </cell>
          <cell r="AB1844">
            <v>8</v>
          </cell>
          <cell r="AC1844">
            <v>8</v>
          </cell>
          <cell r="AD1844">
            <v>8</v>
          </cell>
          <cell r="AE1844">
            <v>8</v>
          </cell>
          <cell r="AF1844" t="str">
            <v xml:space="preserve"> </v>
          </cell>
          <cell r="AG1844">
            <v>8</v>
          </cell>
          <cell r="AH1844">
            <v>8</v>
          </cell>
          <cell r="AI1844">
            <v>8</v>
          </cell>
          <cell r="AJ1844">
            <v>8</v>
          </cell>
          <cell r="AK1844">
            <v>26</v>
          </cell>
          <cell r="AL1844">
            <v>0</v>
          </cell>
          <cell r="AM1844">
            <v>0</v>
          </cell>
          <cell r="AN1844">
            <v>0</v>
          </cell>
          <cell r="AO1844">
            <v>0</v>
          </cell>
          <cell r="AP1844">
            <v>0</v>
          </cell>
          <cell r="AQ1844">
            <v>0</v>
          </cell>
          <cell r="AR1844">
            <v>26</v>
          </cell>
          <cell r="AS1844">
            <v>26</v>
          </cell>
          <cell r="AU1844">
            <v>0</v>
          </cell>
          <cell r="BZ1844">
            <v>26</v>
          </cell>
          <cell r="CA1844">
            <v>0</v>
          </cell>
          <cell r="CF1844">
            <v>26</v>
          </cell>
          <cell r="CH1844">
            <v>26</v>
          </cell>
          <cell r="CK1844" t="str">
            <v>VP HỒ CHÍ MINH</v>
          </cell>
          <cell r="CM1844">
            <v>26</v>
          </cell>
          <cell r="CN1844">
            <v>0</v>
          </cell>
          <cell r="CO1844">
            <v>0</v>
          </cell>
          <cell r="CP1844">
            <v>0</v>
          </cell>
        </row>
        <row r="1845">
          <cell r="B1845" t="str">
            <v>EVV6000057</v>
          </cell>
          <cell r="C1845" t="str">
            <v>PHAN THỊ NGHĨA</v>
          </cell>
          <cell r="D1845" t="str">
            <v>Fulltime</v>
          </cell>
          <cell r="E1845" t="str">
            <v>NHÂN VIÊN CUNG ỨNG</v>
          </cell>
          <cell r="G1845">
            <v>8</v>
          </cell>
          <cell r="H1845">
            <v>8</v>
          </cell>
          <cell r="I1845">
            <v>8</v>
          </cell>
          <cell r="J1845">
            <v>8</v>
          </cell>
          <cell r="K1845" t="str">
            <v xml:space="preserve"> </v>
          </cell>
          <cell r="L1845">
            <v>8</v>
          </cell>
          <cell r="M1845">
            <v>8</v>
          </cell>
          <cell r="N1845">
            <v>8</v>
          </cell>
          <cell r="O1845">
            <v>8</v>
          </cell>
          <cell r="P1845">
            <v>8</v>
          </cell>
          <cell r="Q1845">
            <v>8</v>
          </cell>
          <cell r="R1845" t="str">
            <v xml:space="preserve"> </v>
          </cell>
          <cell r="S1845">
            <v>8</v>
          </cell>
          <cell r="T1845">
            <v>8</v>
          </cell>
          <cell r="U1845">
            <v>8</v>
          </cell>
          <cell r="V1845">
            <v>8</v>
          </cell>
          <cell r="W1845">
            <v>8</v>
          </cell>
          <cell r="X1845">
            <v>8</v>
          </cell>
          <cell r="Y1845" t="str">
            <v xml:space="preserve"> </v>
          </cell>
          <cell r="Z1845">
            <v>8</v>
          </cell>
          <cell r="AA1845">
            <v>8</v>
          </cell>
          <cell r="AB1845">
            <v>8</v>
          </cell>
          <cell r="AC1845">
            <v>8</v>
          </cell>
          <cell r="AD1845">
            <v>8</v>
          </cell>
          <cell r="AE1845">
            <v>8</v>
          </cell>
          <cell r="AF1845" t="str">
            <v xml:space="preserve"> </v>
          </cell>
          <cell r="AG1845">
            <v>8</v>
          </cell>
          <cell r="AH1845">
            <v>8</v>
          </cell>
          <cell r="AI1845">
            <v>8</v>
          </cell>
          <cell r="AJ1845">
            <v>8</v>
          </cell>
          <cell r="AK1845">
            <v>26</v>
          </cell>
          <cell r="AL1845">
            <v>0</v>
          </cell>
          <cell r="AM1845">
            <v>0</v>
          </cell>
          <cell r="AN1845">
            <v>0</v>
          </cell>
          <cell r="AO1845">
            <v>0</v>
          </cell>
          <cell r="AP1845">
            <v>0</v>
          </cell>
          <cell r="AQ1845">
            <v>0</v>
          </cell>
          <cell r="AR1845">
            <v>26</v>
          </cell>
          <cell r="AS1845">
            <v>26</v>
          </cell>
          <cell r="AU1845">
            <v>0</v>
          </cell>
          <cell r="BZ1845">
            <v>26</v>
          </cell>
          <cell r="CA1845">
            <v>0</v>
          </cell>
          <cell r="CF1845">
            <v>26</v>
          </cell>
          <cell r="CH1845">
            <v>26</v>
          </cell>
          <cell r="CK1845" t="str">
            <v>VP HỒ CHÍ MINH</v>
          </cell>
          <cell r="CM1845">
            <v>26</v>
          </cell>
          <cell r="CN1845">
            <v>0</v>
          </cell>
          <cell r="CO1845">
            <v>0</v>
          </cell>
          <cell r="CP1845">
            <v>0</v>
          </cell>
        </row>
        <row r="1846">
          <cell r="B1846" t="str">
            <v>EVV6000269</v>
          </cell>
          <cell r="C1846" t="str">
            <v>TÔ XUÂN DUY</v>
          </cell>
          <cell r="D1846" t="str">
            <v>Fulltime</v>
          </cell>
          <cell r="E1846" t="str">
            <v>CHUYÊN VIÊN CUNG ỨNG</v>
          </cell>
          <cell r="G1846">
            <v>0</v>
          </cell>
          <cell r="H1846">
            <v>0</v>
          </cell>
          <cell r="I1846">
            <v>0</v>
          </cell>
          <cell r="J1846">
            <v>0</v>
          </cell>
          <cell r="K1846" t="str">
            <v xml:space="preserve"> </v>
          </cell>
          <cell r="L1846">
            <v>0</v>
          </cell>
          <cell r="M1846">
            <v>0</v>
          </cell>
          <cell r="N1846">
            <v>0</v>
          </cell>
          <cell r="O1846">
            <v>0</v>
          </cell>
          <cell r="P1846">
            <v>0</v>
          </cell>
          <cell r="Q1846">
            <v>0</v>
          </cell>
          <cell r="R1846" t="str">
            <v xml:space="preserve"> </v>
          </cell>
          <cell r="S1846">
            <v>0</v>
          </cell>
          <cell r="T1846">
            <v>0</v>
          </cell>
          <cell r="U1846">
            <v>0</v>
          </cell>
          <cell r="V1846">
            <v>0</v>
          </cell>
          <cell r="W1846">
            <v>0</v>
          </cell>
          <cell r="X1846">
            <v>0</v>
          </cell>
          <cell r="Y1846" t="str">
            <v xml:space="preserve"> </v>
          </cell>
          <cell r="Z1846">
            <v>0</v>
          </cell>
          <cell r="AA1846">
            <v>0</v>
          </cell>
          <cell r="AB1846">
            <v>0</v>
          </cell>
          <cell r="AC1846">
            <v>0</v>
          </cell>
          <cell r="AD1846">
            <v>0</v>
          </cell>
          <cell r="AE1846">
            <v>0</v>
          </cell>
          <cell r="AF1846" t="str">
            <v xml:space="preserve"> </v>
          </cell>
          <cell r="AG1846">
            <v>8</v>
          </cell>
          <cell r="AH1846">
            <v>8</v>
          </cell>
          <cell r="AI1846">
            <v>8</v>
          </cell>
          <cell r="AJ1846">
            <v>8</v>
          </cell>
          <cell r="AK1846">
            <v>4</v>
          </cell>
          <cell r="AL1846">
            <v>0</v>
          </cell>
          <cell r="AM1846">
            <v>0</v>
          </cell>
          <cell r="AN1846">
            <v>0</v>
          </cell>
          <cell r="AO1846">
            <v>0</v>
          </cell>
          <cell r="AP1846">
            <v>0</v>
          </cell>
          <cell r="AQ1846">
            <v>0</v>
          </cell>
          <cell r="AR1846">
            <v>26</v>
          </cell>
          <cell r="AS1846">
            <v>4</v>
          </cell>
          <cell r="AU1846">
            <v>-22</v>
          </cell>
          <cell r="BZ1846">
            <v>4</v>
          </cell>
          <cell r="CA1846">
            <v>0</v>
          </cell>
          <cell r="CF1846">
            <v>4</v>
          </cell>
          <cell r="CH1846">
            <v>4</v>
          </cell>
          <cell r="CK1846" t="str">
            <v>VP HỒ CHÍ MINH</v>
          </cell>
          <cell r="CM1846">
            <v>4</v>
          </cell>
          <cell r="CN1846">
            <v>0</v>
          </cell>
          <cell r="CO1846">
            <v>0</v>
          </cell>
          <cell r="CP1846">
            <v>0</v>
          </cell>
        </row>
        <row r="1847">
          <cell r="B1847" t="str">
            <v>EVV6000155</v>
          </cell>
          <cell r="C1847" t="str">
            <v>TRẦN THỊ THANH TÂM</v>
          </cell>
          <cell r="D1847" t="str">
            <v>Fulltime</v>
          </cell>
          <cell r="E1847" t="str">
            <v>CHUYÊN VIÊN CUNG ỨNG</v>
          </cell>
          <cell r="G1847">
            <v>8</v>
          </cell>
          <cell r="H1847">
            <v>8</v>
          </cell>
          <cell r="I1847">
            <v>8</v>
          </cell>
          <cell r="J1847">
            <v>8</v>
          </cell>
          <cell r="K1847" t="str">
            <v xml:space="preserve"> </v>
          </cell>
          <cell r="L1847">
            <v>8</v>
          </cell>
          <cell r="M1847">
            <v>8</v>
          </cell>
          <cell r="N1847">
            <v>8</v>
          </cell>
          <cell r="O1847">
            <v>8</v>
          </cell>
          <cell r="P1847">
            <v>8</v>
          </cell>
          <cell r="Q1847">
            <v>8</v>
          </cell>
          <cell r="R1847" t="str">
            <v xml:space="preserve"> </v>
          </cell>
          <cell r="S1847">
            <v>8</v>
          </cell>
          <cell r="T1847">
            <v>8</v>
          </cell>
          <cell r="U1847">
            <v>8</v>
          </cell>
          <cell r="V1847">
            <v>8</v>
          </cell>
          <cell r="W1847">
            <v>8</v>
          </cell>
          <cell r="X1847">
            <v>8</v>
          </cell>
          <cell r="Y1847" t="str">
            <v xml:space="preserve"> </v>
          </cell>
          <cell r="Z1847">
            <v>8</v>
          </cell>
          <cell r="AA1847">
            <v>8</v>
          </cell>
          <cell r="AB1847">
            <v>8</v>
          </cell>
          <cell r="AC1847">
            <v>8</v>
          </cell>
          <cell r="AD1847">
            <v>8</v>
          </cell>
          <cell r="AE1847">
            <v>8</v>
          </cell>
          <cell r="AF1847" t="str">
            <v xml:space="preserve"> </v>
          </cell>
          <cell r="AG1847">
            <v>8</v>
          </cell>
          <cell r="AH1847">
            <v>8</v>
          </cell>
          <cell r="AI1847">
            <v>8</v>
          </cell>
          <cell r="AJ1847">
            <v>8</v>
          </cell>
          <cell r="AK1847">
            <v>26</v>
          </cell>
          <cell r="AL1847">
            <v>0</v>
          </cell>
          <cell r="AM1847">
            <v>0</v>
          </cell>
          <cell r="AN1847">
            <v>0</v>
          </cell>
          <cell r="AO1847">
            <v>0</v>
          </cell>
          <cell r="AP1847">
            <v>0</v>
          </cell>
          <cell r="AQ1847">
            <v>0</v>
          </cell>
          <cell r="AR1847">
            <v>26</v>
          </cell>
          <cell r="AS1847">
            <v>26</v>
          </cell>
          <cell r="AU1847">
            <v>0</v>
          </cell>
          <cell r="BZ1847">
            <v>26</v>
          </cell>
          <cell r="CA1847">
            <v>0</v>
          </cell>
          <cell r="CF1847">
            <v>26</v>
          </cell>
          <cell r="CH1847">
            <v>26</v>
          </cell>
          <cell r="CK1847" t="str">
            <v>VP HỒ CHÍ MINH</v>
          </cell>
          <cell r="CM1847">
            <v>26</v>
          </cell>
          <cell r="CN1847">
            <v>0</v>
          </cell>
          <cell r="CO1847">
            <v>0</v>
          </cell>
          <cell r="CP1847">
            <v>0</v>
          </cell>
        </row>
        <row r="1848">
          <cell r="B1848" t="str">
            <v>EVV6000044</v>
          </cell>
          <cell r="C1848" t="str">
            <v>ĐÀM ĐÌNH VIỄN</v>
          </cell>
          <cell r="D1848" t="str">
            <v>Fulltime</v>
          </cell>
          <cell r="E1848" t="str">
            <v>CHUYÊN VIÊN ĐÀO TẠO</v>
          </cell>
          <cell r="G1848">
            <v>0</v>
          </cell>
          <cell r="H1848">
            <v>0</v>
          </cell>
          <cell r="I1848">
            <v>0</v>
          </cell>
          <cell r="J1848" t="str">
            <v>Pa/2</v>
          </cell>
          <cell r="K1848" t="str">
            <v xml:space="preserve"> </v>
          </cell>
          <cell r="L1848">
            <v>8</v>
          </cell>
          <cell r="M1848">
            <v>0</v>
          </cell>
          <cell r="N1848">
            <v>0</v>
          </cell>
          <cell r="O1848">
            <v>8</v>
          </cell>
          <cell r="P1848">
            <v>8</v>
          </cell>
          <cell r="Q1848">
            <v>0</v>
          </cell>
          <cell r="R1848" t="str">
            <v xml:space="preserve"> </v>
          </cell>
          <cell r="S1848">
            <v>8</v>
          </cell>
          <cell r="T1848">
            <v>8</v>
          </cell>
          <cell r="U1848">
            <v>8</v>
          </cell>
          <cell r="V1848">
            <v>0</v>
          </cell>
          <cell r="W1848">
            <v>8</v>
          </cell>
          <cell r="X1848">
            <v>8</v>
          </cell>
          <cell r="Y1848" t="str">
            <v xml:space="preserve"> </v>
          </cell>
          <cell r="Z1848">
            <v>8</v>
          </cell>
          <cell r="AA1848">
            <v>0</v>
          </cell>
          <cell r="AB1848">
            <v>8</v>
          </cell>
          <cell r="AC1848">
            <v>8</v>
          </cell>
          <cell r="AD1848">
            <v>8</v>
          </cell>
          <cell r="AE1848">
            <v>8</v>
          </cell>
          <cell r="AF1848" t="str">
            <v xml:space="preserve"> </v>
          </cell>
          <cell r="AG1848">
            <v>8</v>
          </cell>
          <cell r="AH1848">
            <v>8</v>
          </cell>
          <cell r="AI1848">
            <v>8</v>
          </cell>
          <cell r="AJ1848">
            <v>8</v>
          </cell>
          <cell r="AK1848">
            <v>17.5</v>
          </cell>
          <cell r="AL1848">
            <v>0.5</v>
          </cell>
          <cell r="AM1848">
            <v>0</v>
          </cell>
          <cell r="AN1848">
            <v>0</v>
          </cell>
          <cell r="AO1848">
            <v>0</v>
          </cell>
          <cell r="AP1848">
            <v>0</v>
          </cell>
          <cell r="AQ1848">
            <v>0</v>
          </cell>
          <cell r="AR1848">
            <v>26</v>
          </cell>
          <cell r="AS1848">
            <v>18</v>
          </cell>
          <cell r="AU1848">
            <v>-8</v>
          </cell>
          <cell r="BZ1848">
            <v>17.5</v>
          </cell>
          <cell r="CA1848">
            <v>0.5</v>
          </cell>
          <cell r="CF1848">
            <v>18</v>
          </cell>
          <cell r="CH1848">
            <v>17.5</v>
          </cell>
          <cell r="CK1848" t="str">
            <v>VP HÀ NỘI</v>
          </cell>
          <cell r="CM1848">
            <v>17.5</v>
          </cell>
          <cell r="CN1848">
            <v>0.5</v>
          </cell>
          <cell r="CO1848">
            <v>0</v>
          </cell>
          <cell r="CP1848">
            <v>0</v>
          </cell>
        </row>
        <row r="1849">
          <cell r="B1849" t="str">
            <v>EVV6000187</v>
          </cell>
          <cell r="C1849" t="str">
            <v>NGUYỄN NGỌC LONG</v>
          </cell>
          <cell r="D1849" t="str">
            <v>Fulltime</v>
          </cell>
          <cell r="E1849" t="str">
            <v>CHUYÊN VIÊN ĐÀO TẠO</v>
          </cell>
          <cell r="G1849">
            <v>8</v>
          </cell>
          <cell r="H1849">
            <v>8</v>
          </cell>
          <cell r="I1849">
            <v>8</v>
          </cell>
          <cell r="J1849">
            <v>8</v>
          </cell>
          <cell r="K1849" t="str">
            <v xml:space="preserve"> </v>
          </cell>
          <cell r="L1849">
            <v>8</v>
          </cell>
          <cell r="M1849">
            <v>8</v>
          </cell>
          <cell r="N1849">
            <v>8</v>
          </cell>
          <cell r="O1849">
            <v>8</v>
          </cell>
          <cell r="P1849">
            <v>8</v>
          </cell>
          <cell r="Q1849">
            <v>8</v>
          </cell>
          <cell r="R1849" t="str">
            <v xml:space="preserve"> </v>
          </cell>
          <cell r="S1849">
            <v>8</v>
          </cell>
          <cell r="T1849">
            <v>8</v>
          </cell>
          <cell r="U1849">
            <v>8</v>
          </cell>
          <cell r="V1849">
            <v>8</v>
          </cell>
          <cell r="W1849">
            <v>8</v>
          </cell>
          <cell r="X1849">
            <v>8</v>
          </cell>
          <cell r="Y1849" t="str">
            <v xml:space="preserve"> </v>
          </cell>
          <cell r="Z1849">
            <v>8</v>
          </cell>
          <cell r="AA1849">
            <v>8</v>
          </cell>
          <cell r="AB1849">
            <v>8</v>
          </cell>
          <cell r="AC1849">
            <v>8</v>
          </cell>
          <cell r="AD1849">
            <v>8</v>
          </cell>
          <cell r="AE1849">
            <v>8</v>
          </cell>
          <cell r="AF1849" t="str">
            <v xml:space="preserve"> </v>
          </cell>
          <cell r="AG1849">
            <v>8</v>
          </cell>
          <cell r="AH1849">
            <v>8</v>
          </cell>
          <cell r="AI1849">
            <v>8</v>
          </cell>
          <cell r="AJ1849">
            <v>8</v>
          </cell>
          <cell r="AK1849">
            <v>26</v>
          </cell>
          <cell r="AL1849">
            <v>0</v>
          </cell>
          <cell r="AM1849">
            <v>0</v>
          </cell>
          <cell r="AN1849">
            <v>0</v>
          </cell>
          <cell r="AO1849">
            <v>0</v>
          </cell>
          <cell r="AP1849">
            <v>0</v>
          </cell>
          <cell r="AQ1849">
            <v>0</v>
          </cell>
          <cell r="AR1849">
            <v>26</v>
          </cell>
          <cell r="AS1849">
            <v>26</v>
          </cell>
          <cell r="AU1849">
            <v>0</v>
          </cell>
          <cell r="BZ1849">
            <v>26</v>
          </cell>
          <cell r="CA1849">
            <v>0</v>
          </cell>
          <cell r="CF1849">
            <v>26</v>
          </cell>
          <cell r="CH1849">
            <v>26</v>
          </cell>
          <cell r="CK1849" t="str">
            <v>VP HỒ CHÍ MINH</v>
          </cell>
          <cell r="CM1849">
            <v>26</v>
          </cell>
          <cell r="CN1849">
            <v>0</v>
          </cell>
          <cell r="CO1849">
            <v>0</v>
          </cell>
          <cell r="CP1849">
            <v>0</v>
          </cell>
        </row>
        <row r="1850">
          <cell r="B1850" t="str">
            <v>EQQ100095</v>
          </cell>
          <cell r="C1850" t="str">
            <v>NGUYỄN THỊ BÉ DiỄM</v>
          </cell>
          <cell r="D1850" t="str">
            <v>Fulltime</v>
          </cell>
          <cell r="E1850" t="str">
            <v>CHUYÊN VIÊN BARISTA</v>
          </cell>
          <cell r="G1850">
            <v>8</v>
          </cell>
          <cell r="H1850">
            <v>8</v>
          </cell>
          <cell r="I1850">
            <v>8</v>
          </cell>
          <cell r="J1850">
            <v>8</v>
          </cell>
          <cell r="K1850" t="str">
            <v xml:space="preserve"> </v>
          </cell>
          <cell r="L1850" t="str">
            <v>NB/2</v>
          </cell>
          <cell r="M1850">
            <v>8</v>
          </cell>
          <cell r="N1850">
            <v>8</v>
          </cell>
          <cell r="O1850">
            <v>8</v>
          </cell>
          <cell r="P1850">
            <v>8</v>
          </cell>
          <cell r="Q1850">
            <v>8</v>
          </cell>
          <cell r="R1850" t="str">
            <v xml:space="preserve"> </v>
          </cell>
          <cell r="S1850">
            <v>8</v>
          </cell>
          <cell r="T1850">
            <v>8</v>
          </cell>
          <cell r="U1850">
            <v>8</v>
          </cell>
          <cell r="V1850" t="str">
            <v>Pa</v>
          </cell>
          <cell r="W1850">
            <v>8</v>
          </cell>
          <cell r="X1850">
            <v>8</v>
          </cell>
          <cell r="Y1850" t="str">
            <v xml:space="preserve"> </v>
          </cell>
          <cell r="Z1850">
            <v>8</v>
          </cell>
          <cell r="AA1850">
            <v>8</v>
          </cell>
          <cell r="AB1850">
            <v>8</v>
          </cell>
          <cell r="AC1850">
            <v>8</v>
          </cell>
          <cell r="AD1850">
            <v>8</v>
          </cell>
          <cell r="AE1850">
            <v>8</v>
          </cell>
          <cell r="AF1850" t="str">
            <v xml:space="preserve"> </v>
          </cell>
          <cell r="AG1850">
            <v>8</v>
          </cell>
          <cell r="AH1850">
            <v>8</v>
          </cell>
          <cell r="AI1850">
            <v>8</v>
          </cell>
          <cell r="AJ1850">
            <v>8</v>
          </cell>
          <cell r="AK1850">
            <v>24.5</v>
          </cell>
          <cell r="AL1850">
            <v>1</v>
          </cell>
          <cell r="AM1850">
            <v>0</v>
          </cell>
          <cell r="AN1850">
            <v>0</v>
          </cell>
          <cell r="AO1850">
            <v>0.5</v>
          </cell>
          <cell r="AP1850">
            <v>0</v>
          </cell>
          <cell r="AQ1850">
            <v>0</v>
          </cell>
          <cell r="AR1850">
            <v>26</v>
          </cell>
          <cell r="AS1850">
            <v>26</v>
          </cell>
          <cell r="AU1850">
            <v>0</v>
          </cell>
          <cell r="BZ1850">
            <v>25</v>
          </cell>
          <cell r="CA1850">
            <v>1</v>
          </cell>
          <cell r="CF1850">
            <v>26</v>
          </cell>
          <cell r="CH1850">
            <v>25</v>
          </cell>
          <cell r="CK1850" t="str">
            <v>VP HỒ CHÍ MINH</v>
          </cell>
          <cell r="CM1850">
            <v>25</v>
          </cell>
          <cell r="CN1850">
            <v>1</v>
          </cell>
          <cell r="CO1850">
            <v>0</v>
          </cell>
          <cell r="CP1850">
            <v>0</v>
          </cell>
        </row>
        <row r="1851">
          <cell r="B1851" t="str">
            <v>EQQ100170</v>
          </cell>
          <cell r="C1851" t="str">
            <v>NGUYỄN THỊ KIM TIỀN</v>
          </cell>
          <cell r="D1851" t="str">
            <v>Fulltime</v>
          </cell>
          <cell r="E1851" t="str">
            <v>CHUYÊN VIÊN BARISTA</v>
          </cell>
          <cell r="G1851">
            <v>8</v>
          </cell>
          <cell r="H1851">
            <v>8</v>
          </cell>
          <cell r="I1851">
            <v>8</v>
          </cell>
          <cell r="J1851">
            <v>8</v>
          </cell>
          <cell r="K1851" t="str">
            <v xml:space="preserve"> </v>
          </cell>
          <cell r="L1851">
            <v>8</v>
          </cell>
          <cell r="M1851">
            <v>8</v>
          </cell>
          <cell r="N1851">
            <v>8</v>
          </cell>
          <cell r="O1851">
            <v>8</v>
          </cell>
          <cell r="P1851">
            <v>8</v>
          </cell>
          <cell r="Q1851">
            <v>8</v>
          </cell>
          <cell r="R1851" t="str">
            <v xml:space="preserve"> </v>
          </cell>
          <cell r="S1851">
            <v>8</v>
          </cell>
          <cell r="T1851">
            <v>8</v>
          </cell>
          <cell r="U1851">
            <v>8</v>
          </cell>
          <cell r="V1851">
            <v>8</v>
          </cell>
          <cell r="W1851">
            <v>8</v>
          </cell>
          <cell r="X1851">
            <v>8</v>
          </cell>
          <cell r="Y1851" t="str">
            <v xml:space="preserve"> </v>
          </cell>
          <cell r="Z1851" t="str">
            <v>NB/2</v>
          </cell>
          <cell r="AA1851">
            <v>8</v>
          </cell>
          <cell r="AB1851">
            <v>8</v>
          </cell>
          <cell r="AC1851">
            <v>8</v>
          </cell>
          <cell r="AD1851">
            <v>8</v>
          </cell>
          <cell r="AE1851" t="str">
            <v>NB/2</v>
          </cell>
          <cell r="AF1851" t="str">
            <v xml:space="preserve"> </v>
          </cell>
          <cell r="AG1851" t="str">
            <v>NB</v>
          </cell>
          <cell r="AH1851">
            <v>8</v>
          </cell>
          <cell r="AI1851">
            <v>8</v>
          </cell>
          <cell r="AJ1851">
            <v>8</v>
          </cell>
          <cell r="AK1851">
            <v>24</v>
          </cell>
          <cell r="AL1851">
            <v>0</v>
          </cell>
          <cell r="AM1851">
            <v>0</v>
          </cell>
          <cell r="AN1851">
            <v>0</v>
          </cell>
          <cell r="AO1851">
            <v>2</v>
          </cell>
          <cell r="AP1851">
            <v>0</v>
          </cell>
          <cell r="AQ1851">
            <v>0</v>
          </cell>
          <cell r="AR1851">
            <v>26</v>
          </cell>
          <cell r="AS1851">
            <v>26</v>
          </cell>
          <cell r="AU1851">
            <v>0</v>
          </cell>
          <cell r="BZ1851">
            <v>26</v>
          </cell>
          <cell r="CA1851">
            <v>0</v>
          </cell>
          <cell r="CF1851">
            <v>26</v>
          </cell>
          <cell r="CH1851">
            <v>26</v>
          </cell>
          <cell r="CK1851" t="str">
            <v>VP HỒ CHÍ MINH</v>
          </cell>
          <cell r="CM1851">
            <v>26</v>
          </cell>
          <cell r="CN1851">
            <v>0</v>
          </cell>
          <cell r="CO1851">
            <v>0</v>
          </cell>
          <cell r="CP1851">
            <v>0</v>
          </cell>
        </row>
        <row r="1852">
          <cell r="B1852" t="str">
            <v>EVV6000094</v>
          </cell>
          <cell r="C1852" t="str">
            <v>PHAN THỊ TƯỜNG TRANG</v>
          </cell>
          <cell r="D1852" t="str">
            <v>Fulltime</v>
          </cell>
          <cell r="E1852" t="str">
            <v>CHUYÊN VIÊN ĐÀO TẠO</v>
          </cell>
          <cell r="G1852">
            <v>8</v>
          </cell>
          <cell r="H1852">
            <v>8</v>
          </cell>
          <cell r="I1852">
            <v>8</v>
          </cell>
          <cell r="J1852">
            <v>8</v>
          </cell>
          <cell r="K1852" t="str">
            <v xml:space="preserve"> </v>
          </cell>
          <cell r="L1852">
            <v>8</v>
          </cell>
          <cell r="M1852">
            <v>8</v>
          </cell>
          <cell r="N1852">
            <v>8</v>
          </cell>
          <cell r="O1852">
            <v>8</v>
          </cell>
          <cell r="P1852">
            <v>8</v>
          </cell>
          <cell r="Q1852">
            <v>8</v>
          </cell>
          <cell r="R1852" t="str">
            <v xml:space="preserve"> </v>
          </cell>
          <cell r="S1852" t="str">
            <v>Pa</v>
          </cell>
          <cell r="T1852" t="str">
            <v>Pa</v>
          </cell>
          <cell r="U1852" t="str">
            <v>Pa</v>
          </cell>
          <cell r="V1852" t="str">
            <v>Pa</v>
          </cell>
          <cell r="W1852" t="str">
            <v>Pa</v>
          </cell>
          <cell r="X1852" t="str">
            <v>Pa/2</v>
          </cell>
          <cell r="Y1852" t="str">
            <v xml:space="preserve"> </v>
          </cell>
          <cell r="Z1852">
            <v>8</v>
          </cell>
          <cell r="AA1852">
            <v>8</v>
          </cell>
          <cell r="AB1852">
            <v>8</v>
          </cell>
          <cell r="AC1852">
            <v>8</v>
          </cell>
          <cell r="AD1852">
            <v>8</v>
          </cell>
          <cell r="AE1852">
            <v>8</v>
          </cell>
          <cell r="AF1852" t="str">
            <v xml:space="preserve"> </v>
          </cell>
          <cell r="AG1852">
            <v>8</v>
          </cell>
          <cell r="AH1852">
            <v>8</v>
          </cell>
          <cell r="AI1852">
            <v>8</v>
          </cell>
          <cell r="AJ1852">
            <v>8</v>
          </cell>
          <cell r="AK1852">
            <v>20.5</v>
          </cell>
          <cell r="AL1852">
            <v>5.5</v>
          </cell>
          <cell r="AM1852">
            <v>0</v>
          </cell>
          <cell r="AN1852">
            <v>0</v>
          </cell>
          <cell r="AO1852">
            <v>0</v>
          </cell>
          <cell r="AP1852">
            <v>0</v>
          </cell>
          <cell r="AQ1852">
            <v>0</v>
          </cell>
          <cell r="AR1852">
            <v>26</v>
          </cell>
          <cell r="AS1852">
            <v>26</v>
          </cell>
          <cell r="AU1852">
            <v>0</v>
          </cell>
          <cell r="BZ1852">
            <v>20.5</v>
          </cell>
          <cell r="CA1852">
            <v>5.5</v>
          </cell>
          <cell r="CF1852">
            <v>26</v>
          </cell>
          <cell r="CH1852">
            <v>20.5</v>
          </cell>
          <cell r="CK1852" t="str">
            <v>VP HỒ CHÍ MINH</v>
          </cell>
          <cell r="CM1852">
            <v>20.5</v>
          </cell>
          <cell r="CN1852">
            <v>5.5</v>
          </cell>
          <cell r="CO1852">
            <v>0</v>
          </cell>
          <cell r="CP1852">
            <v>0</v>
          </cell>
        </row>
        <row r="1853">
          <cell r="B1853" t="str">
            <v>EVV6000163</v>
          </cell>
          <cell r="C1853" t="str">
            <v>TRẦN THỊ MI KHIN</v>
          </cell>
          <cell r="D1853" t="str">
            <v>Fulltime</v>
          </cell>
          <cell r="E1853" t="str">
            <v>QC SẢN PHẨM</v>
          </cell>
          <cell r="G1853">
            <v>8</v>
          </cell>
          <cell r="H1853">
            <v>8</v>
          </cell>
          <cell r="I1853">
            <v>8</v>
          </cell>
          <cell r="J1853">
            <v>8</v>
          </cell>
          <cell r="K1853" t="str">
            <v xml:space="preserve"> </v>
          </cell>
          <cell r="L1853">
            <v>8</v>
          </cell>
          <cell r="M1853">
            <v>8</v>
          </cell>
          <cell r="N1853">
            <v>8</v>
          </cell>
          <cell r="O1853">
            <v>8</v>
          </cell>
          <cell r="P1853">
            <v>8</v>
          </cell>
          <cell r="Q1853">
            <v>8</v>
          </cell>
          <cell r="R1853" t="str">
            <v xml:space="preserve"> </v>
          </cell>
          <cell r="S1853">
            <v>8</v>
          </cell>
          <cell r="T1853">
            <v>8</v>
          </cell>
          <cell r="U1853">
            <v>8</v>
          </cell>
          <cell r="V1853">
            <v>8</v>
          </cell>
          <cell r="W1853">
            <v>8</v>
          </cell>
          <cell r="X1853">
            <v>8</v>
          </cell>
          <cell r="Y1853" t="str">
            <v xml:space="preserve"> </v>
          </cell>
          <cell r="Z1853">
            <v>8</v>
          </cell>
          <cell r="AA1853">
            <v>8</v>
          </cell>
          <cell r="AB1853">
            <v>8</v>
          </cell>
          <cell r="AC1853">
            <v>8</v>
          </cell>
          <cell r="AD1853">
            <v>8</v>
          </cell>
          <cell r="AE1853">
            <v>8</v>
          </cell>
          <cell r="AF1853" t="str">
            <v xml:space="preserve"> </v>
          </cell>
          <cell r="AG1853">
            <v>8</v>
          </cell>
          <cell r="AH1853">
            <v>8</v>
          </cell>
          <cell r="AI1853">
            <v>8</v>
          </cell>
          <cell r="AJ1853">
            <v>8</v>
          </cell>
          <cell r="AK1853">
            <v>26</v>
          </cell>
          <cell r="AL1853">
            <v>0</v>
          </cell>
          <cell r="AM1853">
            <v>0</v>
          </cell>
          <cell r="AN1853">
            <v>0</v>
          </cell>
          <cell r="AO1853">
            <v>0</v>
          </cell>
          <cell r="AP1853">
            <v>0</v>
          </cell>
          <cell r="AQ1853">
            <v>0</v>
          </cell>
          <cell r="AR1853">
            <v>26</v>
          </cell>
          <cell r="AS1853">
            <v>26</v>
          </cell>
          <cell r="AU1853">
            <v>0</v>
          </cell>
          <cell r="BZ1853">
            <v>26</v>
          </cell>
          <cell r="CA1853">
            <v>0</v>
          </cell>
          <cell r="CF1853">
            <v>26</v>
          </cell>
          <cell r="CH1853">
            <v>26</v>
          </cell>
          <cell r="CK1853" t="str">
            <v>VP HỒ CHÍ MINH</v>
          </cell>
          <cell r="CM1853">
            <v>26</v>
          </cell>
          <cell r="CN1853">
            <v>0</v>
          </cell>
          <cell r="CO1853">
            <v>0</v>
          </cell>
          <cell r="CP1853">
            <v>0</v>
          </cell>
        </row>
        <row r="1854">
          <cell r="B1854" t="str">
            <v>EWW3000026</v>
          </cell>
          <cell r="C1854" t="str">
            <v>ĐÀO VĂN ĐƯƠNG</v>
          </cell>
          <cell r="D1854" t="str">
            <v>Fulltime</v>
          </cell>
          <cell r="E1854" t="str">
            <v>NHÂN VIÊN ĐÀO TẠO</v>
          </cell>
          <cell r="G1854">
            <v>8</v>
          </cell>
          <cell r="H1854">
            <v>8</v>
          </cell>
          <cell r="I1854">
            <v>8</v>
          </cell>
          <cell r="J1854">
            <v>8</v>
          </cell>
          <cell r="K1854" t="str">
            <v xml:space="preserve"> </v>
          </cell>
          <cell r="L1854">
            <v>8</v>
          </cell>
          <cell r="M1854">
            <v>4</v>
          </cell>
          <cell r="N1854">
            <v>4</v>
          </cell>
          <cell r="O1854">
            <v>4</v>
          </cell>
          <cell r="P1854">
            <v>4</v>
          </cell>
          <cell r="Q1854">
            <v>8</v>
          </cell>
          <cell r="R1854" t="str">
            <v xml:space="preserve"> </v>
          </cell>
          <cell r="S1854">
            <v>8</v>
          </cell>
          <cell r="T1854">
            <v>8</v>
          </cell>
          <cell r="U1854">
            <v>8</v>
          </cell>
          <cell r="V1854">
            <v>8</v>
          </cell>
          <cell r="W1854">
            <v>8</v>
          </cell>
          <cell r="X1854">
            <v>8</v>
          </cell>
          <cell r="Y1854" t="str">
            <v xml:space="preserve"> </v>
          </cell>
          <cell r="Z1854">
            <v>8</v>
          </cell>
          <cell r="AA1854">
            <v>8</v>
          </cell>
          <cell r="AB1854">
            <v>8</v>
          </cell>
          <cell r="AC1854">
            <v>8</v>
          </cell>
          <cell r="AD1854">
            <v>8</v>
          </cell>
          <cell r="AE1854">
            <v>8</v>
          </cell>
          <cell r="AF1854" t="str">
            <v xml:space="preserve"> </v>
          </cell>
          <cell r="AG1854">
            <v>8</v>
          </cell>
          <cell r="AH1854">
            <v>8</v>
          </cell>
          <cell r="AI1854">
            <v>8</v>
          </cell>
          <cell r="AJ1854">
            <v>8</v>
          </cell>
          <cell r="AK1854">
            <v>24</v>
          </cell>
          <cell r="AL1854">
            <v>0</v>
          </cell>
          <cell r="AM1854">
            <v>0</v>
          </cell>
          <cell r="AN1854">
            <v>0</v>
          </cell>
          <cell r="AO1854">
            <v>0</v>
          </cell>
          <cell r="AP1854">
            <v>0</v>
          </cell>
          <cell r="AQ1854">
            <v>0</v>
          </cell>
          <cell r="AR1854">
            <v>26</v>
          </cell>
          <cell r="AS1854">
            <v>24</v>
          </cell>
          <cell r="AU1854">
            <v>-2</v>
          </cell>
          <cell r="BZ1854">
            <v>24</v>
          </cell>
          <cell r="CA1854">
            <v>0</v>
          </cell>
          <cell r="CF1854">
            <v>24</v>
          </cell>
          <cell r="CH1854">
            <v>24</v>
          </cell>
          <cell r="CK1854" t="str">
            <v>VP HÀ NỘI</v>
          </cell>
          <cell r="CM1854">
            <v>24</v>
          </cell>
          <cell r="CN1854">
            <v>0</v>
          </cell>
          <cell r="CO1854">
            <v>0</v>
          </cell>
          <cell r="CP1854">
            <v>0</v>
          </cell>
        </row>
        <row r="1855">
          <cell r="B1855" t="str">
            <v>EVV6000083</v>
          </cell>
          <cell r="C1855" t="str">
            <v>TRẦN ĐỨC TÍNH</v>
          </cell>
          <cell r="D1855" t="str">
            <v>Fulltime</v>
          </cell>
          <cell r="E1855" t="str">
            <v>GIÁM SÁT ĐÀO TẠO</v>
          </cell>
          <cell r="G1855">
            <v>8</v>
          </cell>
          <cell r="H1855">
            <v>8</v>
          </cell>
          <cell r="I1855">
            <v>8</v>
          </cell>
          <cell r="J1855">
            <v>8</v>
          </cell>
          <cell r="K1855" t="str">
            <v xml:space="preserve"> </v>
          </cell>
          <cell r="L1855">
            <v>8</v>
          </cell>
          <cell r="M1855">
            <v>8</v>
          </cell>
          <cell r="N1855">
            <v>8</v>
          </cell>
          <cell r="O1855">
            <v>8</v>
          </cell>
          <cell r="P1855">
            <v>8</v>
          </cell>
          <cell r="Q1855">
            <v>8</v>
          </cell>
          <cell r="R1855" t="str">
            <v xml:space="preserve"> </v>
          </cell>
          <cell r="S1855">
            <v>8</v>
          </cell>
          <cell r="T1855">
            <v>8</v>
          </cell>
          <cell r="U1855">
            <v>8</v>
          </cell>
          <cell r="V1855">
            <v>8</v>
          </cell>
          <cell r="W1855">
            <v>8</v>
          </cell>
          <cell r="X1855">
            <v>8</v>
          </cell>
          <cell r="Y1855" t="str">
            <v xml:space="preserve"> </v>
          </cell>
          <cell r="Z1855">
            <v>8</v>
          </cell>
          <cell r="AA1855">
            <v>8</v>
          </cell>
          <cell r="AB1855">
            <v>8</v>
          </cell>
          <cell r="AC1855">
            <v>8</v>
          </cell>
          <cell r="AD1855">
            <v>8</v>
          </cell>
          <cell r="AE1855">
            <v>8</v>
          </cell>
          <cell r="AF1855" t="str">
            <v xml:space="preserve"> </v>
          </cell>
          <cell r="AG1855">
            <v>8</v>
          </cell>
          <cell r="AH1855">
            <v>8</v>
          </cell>
          <cell r="AI1855">
            <v>8</v>
          </cell>
          <cell r="AJ1855">
            <v>8</v>
          </cell>
          <cell r="AK1855">
            <v>26</v>
          </cell>
          <cell r="AL1855">
            <v>0</v>
          </cell>
          <cell r="AM1855">
            <v>0</v>
          </cell>
          <cell r="AN1855">
            <v>0</v>
          </cell>
          <cell r="AO1855">
            <v>0</v>
          </cell>
          <cell r="AP1855">
            <v>0</v>
          </cell>
          <cell r="AQ1855">
            <v>0</v>
          </cell>
          <cell r="AR1855">
            <v>26</v>
          </cell>
          <cell r="AS1855">
            <v>26</v>
          </cell>
          <cell r="AU1855">
            <v>0</v>
          </cell>
          <cell r="BZ1855">
            <v>26</v>
          </cell>
          <cell r="CA1855">
            <v>0</v>
          </cell>
          <cell r="CF1855">
            <v>26</v>
          </cell>
          <cell r="CH1855">
            <v>26</v>
          </cell>
          <cell r="CK1855" t="str">
            <v>VP HỒ CHÍ MINH</v>
          </cell>
          <cell r="CM1855">
            <v>26</v>
          </cell>
          <cell r="CN1855">
            <v>0</v>
          </cell>
          <cell r="CO1855">
            <v>0</v>
          </cell>
          <cell r="CP1855">
            <v>0</v>
          </cell>
        </row>
        <row r="1856">
          <cell r="B1856" t="str">
            <v>EWW2000037</v>
          </cell>
          <cell r="C1856" t="str">
            <v>TRƯƠNG NHƯ KHÓA</v>
          </cell>
          <cell r="D1856" t="str">
            <v>Fulltime</v>
          </cell>
          <cell r="E1856" t="str">
            <v>NHÂN VIÊN ĐÀO TẠO</v>
          </cell>
          <cell r="G1856">
            <v>8</v>
          </cell>
          <cell r="H1856">
            <v>8</v>
          </cell>
          <cell r="I1856">
            <v>8</v>
          </cell>
          <cell r="J1856">
            <v>8</v>
          </cell>
          <cell r="K1856" t="str">
            <v xml:space="preserve"> </v>
          </cell>
          <cell r="L1856">
            <v>8</v>
          </cell>
          <cell r="M1856">
            <v>8</v>
          </cell>
          <cell r="N1856">
            <v>8</v>
          </cell>
          <cell r="O1856">
            <v>8</v>
          </cell>
          <cell r="P1856">
            <v>8</v>
          </cell>
          <cell r="Q1856">
            <v>8</v>
          </cell>
          <cell r="R1856" t="str">
            <v xml:space="preserve"> </v>
          </cell>
          <cell r="S1856">
            <v>8</v>
          </cell>
          <cell r="T1856">
            <v>4</v>
          </cell>
          <cell r="U1856">
            <v>8</v>
          </cell>
          <cell r="V1856">
            <v>4</v>
          </cell>
          <cell r="W1856">
            <v>8</v>
          </cell>
          <cell r="X1856">
            <v>8</v>
          </cell>
          <cell r="Y1856" t="str">
            <v xml:space="preserve"> </v>
          </cell>
          <cell r="Z1856">
            <v>4</v>
          </cell>
          <cell r="AA1856">
            <v>8</v>
          </cell>
          <cell r="AB1856">
            <v>8</v>
          </cell>
          <cell r="AC1856">
            <v>4</v>
          </cell>
          <cell r="AD1856">
            <v>8</v>
          </cell>
          <cell r="AE1856">
            <v>8</v>
          </cell>
          <cell r="AF1856" t="str">
            <v xml:space="preserve"> </v>
          </cell>
          <cell r="AG1856">
            <v>8</v>
          </cell>
          <cell r="AH1856">
            <v>8</v>
          </cell>
          <cell r="AI1856">
            <v>8</v>
          </cell>
          <cell r="AJ1856">
            <v>8</v>
          </cell>
          <cell r="AK1856">
            <v>24</v>
          </cell>
          <cell r="AL1856">
            <v>0</v>
          </cell>
          <cell r="AM1856">
            <v>0</v>
          </cell>
          <cell r="AN1856">
            <v>0</v>
          </cell>
          <cell r="AO1856">
            <v>0</v>
          </cell>
          <cell r="AP1856">
            <v>0</v>
          </cell>
          <cell r="AQ1856">
            <v>0</v>
          </cell>
          <cell r="AR1856">
            <v>26</v>
          </cell>
          <cell r="AS1856">
            <v>24</v>
          </cell>
          <cell r="AU1856">
            <v>-2</v>
          </cell>
          <cell r="BZ1856">
            <v>24</v>
          </cell>
          <cell r="CA1856">
            <v>0</v>
          </cell>
          <cell r="CF1856">
            <v>24</v>
          </cell>
          <cell r="CH1856">
            <v>24</v>
          </cell>
          <cell r="CK1856" t="str">
            <v>VP HÀ NỘI</v>
          </cell>
          <cell r="CM1856">
            <v>24</v>
          </cell>
          <cell r="CN1856">
            <v>0</v>
          </cell>
          <cell r="CO1856">
            <v>0</v>
          </cell>
          <cell r="CP1856">
            <v>0</v>
          </cell>
        </row>
        <row r="1857">
          <cell r="B1857" t="str">
            <v>EVV6000224</v>
          </cell>
          <cell r="C1857" t="str">
            <v>HÀ ĐỨC THẮNG</v>
          </cell>
          <cell r="D1857" t="str">
            <v>Fulltime</v>
          </cell>
          <cell r="E1857" t="str">
            <v>KIẾN TRÚC SƯ</v>
          </cell>
          <cell r="G1857">
            <v>8</v>
          </cell>
          <cell r="H1857">
            <v>8</v>
          </cell>
          <cell r="I1857">
            <v>8</v>
          </cell>
          <cell r="J1857">
            <v>8</v>
          </cell>
          <cell r="K1857" t="str">
            <v xml:space="preserve"> </v>
          </cell>
          <cell r="L1857">
            <v>8</v>
          </cell>
          <cell r="M1857">
            <v>8</v>
          </cell>
          <cell r="N1857">
            <v>8</v>
          </cell>
          <cell r="O1857">
            <v>8</v>
          </cell>
          <cell r="P1857">
            <v>8</v>
          </cell>
          <cell r="Q1857">
            <v>8</v>
          </cell>
          <cell r="S1857">
            <v>8</v>
          </cell>
          <cell r="T1857">
            <v>8</v>
          </cell>
          <cell r="U1857">
            <v>8</v>
          </cell>
          <cell r="V1857">
            <v>8</v>
          </cell>
          <cell r="W1857">
            <v>8</v>
          </cell>
          <cell r="X1857">
            <v>8</v>
          </cell>
          <cell r="Y1857" t="str">
            <v xml:space="preserve"> </v>
          </cell>
          <cell r="Z1857">
            <v>8</v>
          </cell>
          <cell r="AA1857">
            <v>8</v>
          </cell>
          <cell r="AB1857">
            <v>8</v>
          </cell>
          <cell r="AC1857">
            <v>8</v>
          </cell>
          <cell r="AD1857">
            <v>8</v>
          </cell>
          <cell r="AE1857">
            <v>8</v>
          </cell>
          <cell r="AF1857" t="str">
            <v xml:space="preserve"> </v>
          </cell>
          <cell r="AG1857">
            <v>8</v>
          </cell>
          <cell r="AH1857">
            <v>8</v>
          </cell>
          <cell r="AI1857">
            <v>8</v>
          </cell>
          <cell r="AJ1857">
            <v>8</v>
          </cell>
          <cell r="AK1857">
            <v>26</v>
          </cell>
          <cell r="AL1857">
            <v>0</v>
          </cell>
          <cell r="AM1857">
            <v>0</v>
          </cell>
          <cell r="AN1857">
            <v>0</v>
          </cell>
          <cell r="AO1857">
            <v>0</v>
          </cell>
          <cell r="AP1857">
            <v>0</v>
          </cell>
          <cell r="AQ1857">
            <v>0</v>
          </cell>
          <cell r="AR1857">
            <v>26</v>
          </cell>
          <cell r="AS1857">
            <v>26</v>
          </cell>
          <cell r="AU1857">
            <v>0</v>
          </cell>
          <cell r="BZ1857">
            <v>26</v>
          </cell>
          <cell r="CA1857">
            <v>0</v>
          </cell>
          <cell r="CF1857">
            <v>26</v>
          </cell>
          <cell r="CH1857">
            <v>26</v>
          </cell>
          <cell r="CK1857" t="str">
            <v>VP HỒ CHÍ MINH</v>
          </cell>
          <cell r="CM1857">
            <v>26</v>
          </cell>
          <cell r="CN1857">
            <v>0</v>
          </cell>
          <cell r="CO1857">
            <v>0</v>
          </cell>
          <cell r="CP1857">
            <v>0</v>
          </cell>
        </row>
        <row r="1858">
          <cell r="B1858" t="str">
            <v>EVV6000061</v>
          </cell>
          <cell r="C1858" t="str">
            <v>LÊ VIỆT BẰNG</v>
          </cell>
          <cell r="D1858" t="str">
            <v>Fulltime</v>
          </cell>
          <cell r="E1858" t="str">
            <v>KIẾN TRÚC SƯ</v>
          </cell>
          <cell r="G1858">
            <v>8</v>
          </cell>
          <cell r="H1858">
            <v>8</v>
          </cell>
          <cell r="I1858">
            <v>8</v>
          </cell>
          <cell r="J1858">
            <v>8</v>
          </cell>
          <cell r="K1858" t="str">
            <v xml:space="preserve"> </v>
          </cell>
          <cell r="L1858">
            <v>8</v>
          </cell>
          <cell r="M1858">
            <v>8</v>
          </cell>
          <cell r="N1858">
            <v>7.8</v>
          </cell>
          <cell r="O1858">
            <v>8</v>
          </cell>
          <cell r="P1858">
            <v>8</v>
          </cell>
          <cell r="Q1858">
            <v>8</v>
          </cell>
          <cell r="R1858" t="str">
            <v xml:space="preserve"> </v>
          </cell>
          <cell r="S1858">
            <v>8</v>
          </cell>
          <cell r="T1858">
            <v>8</v>
          </cell>
          <cell r="U1858">
            <v>8</v>
          </cell>
          <cell r="V1858">
            <v>7.6</v>
          </cell>
          <cell r="W1858">
            <v>8</v>
          </cell>
          <cell r="X1858">
            <v>8</v>
          </cell>
          <cell r="Y1858" t="str">
            <v xml:space="preserve"> </v>
          </cell>
          <cell r="Z1858">
            <v>8</v>
          </cell>
          <cell r="AA1858">
            <v>8</v>
          </cell>
          <cell r="AB1858">
            <v>8</v>
          </cell>
          <cell r="AC1858">
            <v>8</v>
          </cell>
          <cell r="AD1858">
            <v>8</v>
          </cell>
          <cell r="AE1858">
            <v>8</v>
          </cell>
          <cell r="AF1858" t="str">
            <v xml:space="preserve"> </v>
          </cell>
          <cell r="AG1858">
            <v>8</v>
          </cell>
          <cell r="AH1858">
            <v>8</v>
          </cell>
          <cell r="AI1858">
            <v>8</v>
          </cell>
          <cell r="AJ1858">
            <v>8</v>
          </cell>
          <cell r="AK1858">
            <v>25.924999999999997</v>
          </cell>
          <cell r="AL1858">
            <v>0</v>
          </cell>
          <cell r="AM1858">
            <v>0</v>
          </cell>
          <cell r="AN1858">
            <v>0</v>
          </cell>
          <cell r="AO1858">
            <v>0</v>
          </cell>
          <cell r="AP1858">
            <v>0</v>
          </cell>
          <cell r="AQ1858">
            <v>0</v>
          </cell>
          <cell r="AR1858">
            <v>26</v>
          </cell>
          <cell r="AS1858">
            <v>25.924999999999997</v>
          </cell>
          <cell r="AU1858">
            <v>-7.5000000000002842E-2</v>
          </cell>
          <cell r="BZ1858">
            <v>25.924999999999997</v>
          </cell>
          <cell r="CA1858">
            <v>0</v>
          </cell>
          <cell r="CF1858">
            <v>25.924999999999997</v>
          </cell>
          <cell r="CH1858">
            <v>26</v>
          </cell>
          <cell r="CK1858" t="str">
            <v>VP HỒ CHÍ MINH</v>
          </cell>
          <cell r="CM1858">
            <v>25.924999999999997</v>
          </cell>
          <cell r="CN1858">
            <v>0</v>
          </cell>
          <cell r="CO1858">
            <v>0</v>
          </cell>
          <cell r="CP1858">
            <v>0</v>
          </cell>
        </row>
        <row r="1859">
          <cell r="B1859" t="str">
            <v>EVV6000064</v>
          </cell>
          <cell r="C1859" t="str">
            <v>NGUYỄN MINH SÂM</v>
          </cell>
          <cell r="D1859" t="str">
            <v>Fulltime</v>
          </cell>
          <cell r="E1859" t="str">
            <v>GIÁM SÁT KIẾN TRÚC SƯ</v>
          </cell>
          <cell r="G1859">
            <v>8</v>
          </cell>
          <cell r="H1859">
            <v>8</v>
          </cell>
          <cell r="I1859">
            <v>8</v>
          </cell>
          <cell r="J1859">
            <v>8</v>
          </cell>
          <cell r="K1859" t="str">
            <v xml:space="preserve"> </v>
          </cell>
          <cell r="L1859">
            <v>8</v>
          </cell>
          <cell r="M1859">
            <v>8</v>
          </cell>
          <cell r="N1859">
            <v>8</v>
          </cell>
          <cell r="O1859">
            <v>8</v>
          </cell>
          <cell r="P1859">
            <v>8</v>
          </cell>
          <cell r="Q1859">
            <v>8</v>
          </cell>
          <cell r="R1859" t="str">
            <v xml:space="preserve"> </v>
          </cell>
          <cell r="S1859">
            <v>8</v>
          </cell>
          <cell r="T1859" t="str">
            <v>Pa</v>
          </cell>
          <cell r="U1859">
            <v>8</v>
          </cell>
          <cell r="V1859">
            <v>8</v>
          </cell>
          <cell r="W1859">
            <v>8</v>
          </cell>
          <cell r="X1859">
            <v>8</v>
          </cell>
          <cell r="Y1859" t="str">
            <v xml:space="preserve"> </v>
          </cell>
          <cell r="Z1859">
            <v>8</v>
          </cell>
          <cell r="AA1859">
            <v>8</v>
          </cell>
          <cell r="AB1859">
            <v>8</v>
          </cell>
          <cell r="AC1859">
            <v>7.8</v>
          </cell>
          <cell r="AD1859">
            <v>8</v>
          </cell>
          <cell r="AE1859">
            <v>8</v>
          </cell>
          <cell r="AF1859" t="str">
            <v xml:space="preserve"> </v>
          </cell>
          <cell r="AG1859">
            <v>8</v>
          </cell>
          <cell r="AH1859" t="str">
            <v>Pa</v>
          </cell>
          <cell r="AI1859">
            <v>8</v>
          </cell>
          <cell r="AJ1859">
            <v>7.4</v>
          </cell>
          <cell r="AK1859">
            <v>23.900000000000002</v>
          </cell>
          <cell r="AL1859">
            <v>2</v>
          </cell>
          <cell r="AM1859">
            <v>0</v>
          </cell>
          <cell r="AN1859">
            <v>0</v>
          </cell>
          <cell r="AO1859">
            <v>0</v>
          </cell>
          <cell r="AP1859">
            <v>0</v>
          </cell>
          <cell r="AQ1859">
            <v>0</v>
          </cell>
          <cell r="AR1859">
            <v>26</v>
          </cell>
          <cell r="AS1859">
            <v>25.900000000000002</v>
          </cell>
          <cell r="AU1859">
            <v>-9.9999999999997868E-2</v>
          </cell>
          <cell r="BZ1859">
            <v>23.900000000000002</v>
          </cell>
          <cell r="CA1859">
            <v>2</v>
          </cell>
          <cell r="CF1859">
            <v>25.900000000000002</v>
          </cell>
          <cell r="CH1859">
            <v>24</v>
          </cell>
          <cell r="CK1859" t="str">
            <v>VP HỒ CHÍ MINH</v>
          </cell>
          <cell r="CM1859">
            <v>23.900000000000002</v>
          </cell>
          <cell r="CN1859">
            <v>2</v>
          </cell>
          <cell r="CO1859">
            <v>0</v>
          </cell>
          <cell r="CP1859">
            <v>0</v>
          </cell>
        </row>
        <row r="1860">
          <cell r="B1860" t="str">
            <v>EVV6000247</v>
          </cell>
          <cell r="C1860" t="str">
            <v>NGUYỄN NGỌC MỸ LINH</v>
          </cell>
          <cell r="D1860" t="str">
            <v>Fulltime</v>
          </cell>
          <cell r="E1860" t="str">
            <v>NHÂN VIÊN KẾ TOÁN &amp; ĐIỀU PHỐI</v>
          </cell>
          <cell r="G1860">
            <v>8</v>
          </cell>
          <cell r="H1860">
            <v>8</v>
          </cell>
          <cell r="I1860">
            <v>8</v>
          </cell>
          <cell r="J1860" t="str">
            <v>Pa/2</v>
          </cell>
          <cell r="K1860" t="str">
            <v xml:space="preserve"> </v>
          </cell>
          <cell r="L1860">
            <v>8</v>
          </cell>
          <cell r="M1860">
            <v>8</v>
          </cell>
          <cell r="N1860">
            <v>8</v>
          </cell>
          <cell r="O1860">
            <v>8</v>
          </cell>
          <cell r="P1860">
            <v>8</v>
          </cell>
          <cell r="Q1860">
            <v>8</v>
          </cell>
          <cell r="R1860" t="str">
            <v xml:space="preserve"> </v>
          </cell>
          <cell r="S1860">
            <v>8</v>
          </cell>
          <cell r="T1860">
            <v>8</v>
          </cell>
          <cell r="U1860">
            <v>8</v>
          </cell>
          <cell r="V1860">
            <v>8</v>
          </cell>
          <cell r="W1860">
            <v>8</v>
          </cell>
          <cell r="X1860">
            <v>8</v>
          </cell>
          <cell r="Y1860" t="str">
            <v xml:space="preserve"> </v>
          </cell>
          <cell r="Z1860">
            <v>8</v>
          </cell>
          <cell r="AA1860">
            <v>8</v>
          </cell>
          <cell r="AB1860">
            <v>8</v>
          </cell>
          <cell r="AC1860">
            <v>8</v>
          </cell>
          <cell r="AD1860">
            <v>8</v>
          </cell>
          <cell r="AE1860" t="str">
            <v>Pa/2</v>
          </cell>
          <cell r="AF1860" t="str">
            <v xml:space="preserve"> </v>
          </cell>
          <cell r="AG1860">
            <v>8</v>
          </cell>
          <cell r="AH1860">
            <v>8</v>
          </cell>
          <cell r="AI1860">
            <v>8</v>
          </cell>
          <cell r="AJ1860">
            <v>8</v>
          </cell>
          <cell r="AK1860">
            <v>25</v>
          </cell>
          <cell r="AL1860">
            <v>1</v>
          </cell>
          <cell r="AM1860">
            <v>0</v>
          </cell>
          <cell r="AN1860">
            <v>0</v>
          </cell>
          <cell r="AO1860">
            <v>0</v>
          </cell>
          <cell r="AP1860">
            <v>0</v>
          </cell>
          <cell r="AQ1860">
            <v>0</v>
          </cell>
          <cell r="AR1860">
            <v>26</v>
          </cell>
          <cell r="AS1860">
            <v>26</v>
          </cell>
          <cell r="AU1860">
            <v>0</v>
          </cell>
          <cell r="BZ1860">
            <v>25</v>
          </cell>
          <cell r="CA1860">
            <v>1</v>
          </cell>
          <cell r="CF1860">
            <v>26</v>
          </cell>
          <cell r="CH1860">
            <v>25</v>
          </cell>
          <cell r="CK1860" t="str">
            <v>VP HỒ CHÍ MINH</v>
          </cell>
          <cell r="CM1860">
            <v>25</v>
          </cell>
          <cell r="CN1860">
            <v>1</v>
          </cell>
          <cell r="CO1860">
            <v>0</v>
          </cell>
          <cell r="CP1860">
            <v>0</v>
          </cell>
        </row>
        <row r="1861">
          <cell r="B1861" t="str">
            <v>EVV6000226</v>
          </cell>
          <cell r="C1861" t="str">
            <v>NGUYỄN THỊ THANH PHƯƠNG</v>
          </cell>
          <cell r="D1861" t="str">
            <v>Fulltime</v>
          </cell>
          <cell r="E1861" t="str">
            <v>HỌA VIÊN</v>
          </cell>
          <cell r="G1861">
            <v>8</v>
          </cell>
          <cell r="H1861">
            <v>8</v>
          </cell>
          <cell r="I1861">
            <v>8</v>
          </cell>
          <cell r="J1861">
            <v>8</v>
          </cell>
          <cell r="K1861" t="str">
            <v xml:space="preserve"> </v>
          </cell>
          <cell r="L1861">
            <v>8</v>
          </cell>
          <cell r="M1861">
            <v>8</v>
          </cell>
          <cell r="N1861">
            <v>8</v>
          </cell>
          <cell r="O1861">
            <v>8</v>
          </cell>
          <cell r="P1861">
            <v>8</v>
          </cell>
          <cell r="Q1861">
            <v>8</v>
          </cell>
          <cell r="R1861" t="str">
            <v xml:space="preserve"> </v>
          </cell>
          <cell r="S1861" t="str">
            <v>Pa</v>
          </cell>
          <cell r="T1861">
            <v>8</v>
          </cell>
          <cell r="U1861">
            <v>8</v>
          </cell>
          <cell r="V1861">
            <v>8</v>
          </cell>
          <cell r="W1861">
            <v>8</v>
          </cell>
          <cell r="X1861">
            <v>8</v>
          </cell>
          <cell r="Y1861" t="str">
            <v xml:space="preserve"> </v>
          </cell>
          <cell r="Z1861">
            <v>7.9</v>
          </cell>
          <cell r="AA1861">
            <v>8</v>
          </cell>
          <cell r="AB1861">
            <v>8</v>
          </cell>
          <cell r="AC1861">
            <v>8</v>
          </cell>
          <cell r="AD1861">
            <v>8</v>
          </cell>
          <cell r="AE1861">
            <v>8</v>
          </cell>
          <cell r="AF1861" t="str">
            <v xml:space="preserve"> </v>
          </cell>
          <cell r="AG1861">
            <v>8</v>
          </cell>
          <cell r="AH1861" t="str">
            <v>Pa/2</v>
          </cell>
          <cell r="AI1861">
            <v>8</v>
          </cell>
          <cell r="AJ1861">
            <v>8</v>
          </cell>
          <cell r="AK1861">
            <v>24.487500000000001</v>
          </cell>
          <cell r="AL1861">
            <v>1.5</v>
          </cell>
          <cell r="AM1861">
            <v>0</v>
          </cell>
          <cell r="AN1861">
            <v>0</v>
          </cell>
          <cell r="AO1861">
            <v>0</v>
          </cell>
          <cell r="AP1861">
            <v>0</v>
          </cell>
          <cell r="AQ1861">
            <v>0</v>
          </cell>
          <cell r="AR1861">
            <v>26</v>
          </cell>
          <cell r="AS1861">
            <v>25.987500000000001</v>
          </cell>
          <cell r="AU1861">
            <v>-1.2499999999999289E-2</v>
          </cell>
          <cell r="BZ1861">
            <v>24.487500000000001</v>
          </cell>
          <cell r="CA1861">
            <v>1.5</v>
          </cell>
          <cell r="CF1861">
            <v>25.987500000000001</v>
          </cell>
          <cell r="CH1861">
            <v>24.5</v>
          </cell>
          <cell r="CK1861" t="str">
            <v>VP HỒ CHÍ MINH</v>
          </cell>
          <cell r="CM1861">
            <v>24.487500000000001</v>
          </cell>
          <cell r="CN1861">
            <v>1.5</v>
          </cell>
          <cell r="CO1861">
            <v>0</v>
          </cell>
          <cell r="CP1861">
            <v>0</v>
          </cell>
        </row>
        <row r="1862">
          <cell r="B1862" t="str">
            <v>EVV6000089</v>
          </cell>
          <cell r="C1862" t="str">
            <v>PHẠM PHÚ PHƯƠNG TRANG</v>
          </cell>
          <cell r="D1862" t="str">
            <v>Fulltime</v>
          </cell>
          <cell r="E1862" t="str">
            <v>KIẾN TRÚC SƯ</v>
          </cell>
          <cell r="G1862" t="str">
            <v>NB</v>
          </cell>
          <cell r="H1862" t="str">
            <v>NB</v>
          </cell>
          <cell r="I1862" t="str">
            <v>NB</v>
          </cell>
          <cell r="J1862">
            <v>8</v>
          </cell>
          <cell r="K1862" t="str">
            <v xml:space="preserve"> </v>
          </cell>
          <cell r="L1862" t="str">
            <v>NB</v>
          </cell>
          <cell r="M1862" t="str">
            <v>NB</v>
          </cell>
          <cell r="N1862" t="str">
            <v>NB</v>
          </cell>
          <cell r="O1862" t="str">
            <v>NB</v>
          </cell>
          <cell r="P1862" t="str">
            <v>NB</v>
          </cell>
          <cell r="Q1862">
            <v>8</v>
          </cell>
          <cell r="R1862" t="str">
            <v xml:space="preserve"> </v>
          </cell>
          <cell r="S1862" t="str">
            <v>NB</v>
          </cell>
          <cell r="T1862" t="str">
            <v>NB</v>
          </cell>
          <cell r="U1862" t="str">
            <v>NB</v>
          </cell>
          <cell r="V1862" t="str">
            <v>NB</v>
          </cell>
          <cell r="W1862" t="str">
            <v>NB</v>
          </cell>
          <cell r="X1862">
            <v>8</v>
          </cell>
          <cell r="Y1862" t="str">
            <v xml:space="preserve"> </v>
          </cell>
          <cell r="Z1862" t="str">
            <v>Pa</v>
          </cell>
          <cell r="AA1862" t="str">
            <v>Pa</v>
          </cell>
          <cell r="AB1862" t="str">
            <v>NB</v>
          </cell>
          <cell r="AC1862" t="str">
            <v>Pa/2</v>
          </cell>
          <cell r="AD1862">
            <v>0</v>
          </cell>
          <cell r="AE1862">
            <v>0</v>
          </cell>
          <cell r="AF1862" t="str">
            <v xml:space="preserve"> </v>
          </cell>
          <cell r="AG1862">
            <v>0</v>
          </cell>
          <cell r="AH1862">
            <v>0</v>
          </cell>
          <cell r="AI1862">
            <v>0</v>
          </cell>
          <cell r="AJ1862">
            <v>0</v>
          </cell>
          <cell r="AK1862">
            <v>3.5</v>
          </cell>
          <cell r="AL1862">
            <v>2.5</v>
          </cell>
          <cell r="AM1862">
            <v>0</v>
          </cell>
          <cell r="AN1862">
            <v>0</v>
          </cell>
          <cell r="AO1862">
            <v>14</v>
          </cell>
          <cell r="AP1862">
            <v>0</v>
          </cell>
          <cell r="AQ1862">
            <v>0</v>
          </cell>
          <cell r="AR1862">
            <v>26</v>
          </cell>
          <cell r="AS1862">
            <v>20</v>
          </cell>
          <cell r="AU1862">
            <v>-6</v>
          </cell>
          <cell r="BZ1862">
            <v>17.5</v>
          </cell>
          <cell r="CA1862">
            <v>2.5</v>
          </cell>
          <cell r="CF1862">
            <v>20</v>
          </cell>
          <cell r="CH1862">
            <v>17.5</v>
          </cell>
          <cell r="CK1862" t="str">
            <v>VP HỒ CHÍ MINH</v>
          </cell>
          <cell r="CM1862">
            <v>17.5</v>
          </cell>
          <cell r="CN1862">
            <v>2.5</v>
          </cell>
          <cell r="CO1862">
            <v>0</v>
          </cell>
          <cell r="CP1862">
            <v>0</v>
          </cell>
        </row>
        <row r="1863">
          <cell r="B1863" t="str">
            <v>EVV6000190</v>
          </cell>
          <cell r="C1863" t="str">
            <v>TRẦN CAO THANH ĐIỀN</v>
          </cell>
          <cell r="D1863" t="str">
            <v>Fulltime</v>
          </cell>
          <cell r="E1863" t="str">
            <v>KIẾN TRÚC SƯ</v>
          </cell>
          <cell r="G1863">
            <v>8</v>
          </cell>
          <cell r="H1863">
            <v>8</v>
          </cell>
          <cell r="I1863">
            <v>8</v>
          </cell>
          <cell r="J1863">
            <v>8</v>
          </cell>
          <cell r="K1863" t="str">
            <v xml:space="preserve"> </v>
          </cell>
          <cell r="L1863">
            <v>8</v>
          </cell>
          <cell r="M1863">
            <v>8</v>
          </cell>
          <cell r="N1863">
            <v>8</v>
          </cell>
          <cell r="O1863">
            <v>8</v>
          </cell>
          <cell r="P1863">
            <v>8</v>
          </cell>
          <cell r="Q1863">
            <v>8</v>
          </cell>
          <cell r="R1863" t="str">
            <v xml:space="preserve"> </v>
          </cell>
          <cell r="S1863">
            <v>8</v>
          </cell>
          <cell r="T1863">
            <v>8</v>
          </cell>
          <cell r="U1863">
            <v>8</v>
          </cell>
          <cell r="V1863">
            <v>8</v>
          </cell>
          <cell r="W1863">
            <v>8</v>
          </cell>
          <cell r="X1863">
            <v>8</v>
          </cell>
          <cell r="Y1863" t="str">
            <v xml:space="preserve"> </v>
          </cell>
          <cell r="Z1863">
            <v>8</v>
          </cell>
          <cell r="AA1863">
            <v>8</v>
          </cell>
          <cell r="AB1863">
            <v>8</v>
          </cell>
          <cell r="AC1863">
            <v>8</v>
          </cell>
          <cell r="AD1863">
            <v>8</v>
          </cell>
          <cell r="AE1863" t="str">
            <v>Pa/2</v>
          </cell>
          <cell r="AF1863" t="str">
            <v xml:space="preserve"> </v>
          </cell>
          <cell r="AG1863">
            <v>8</v>
          </cell>
          <cell r="AH1863">
            <v>8</v>
          </cell>
          <cell r="AI1863" t="str">
            <v>CT</v>
          </cell>
          <cell r="AJ1863" t="str">
            <v>CT</v>
          </cell>
          <cell r="AK1863">
            <v>23.5</v>
          </cell>
          <cell r="AL1863">
            <v>0.5</v>
          </cell>
          <cell r="AM1863">
            <v>0</v>
          </cell>
          <cell r="AN1863">
            <v>0</v>
          </cell>
          <cell r="AO1863">
            <v>0</v>
          </cell>
          <cell r="AP1863">
            <v>2</v>
          </cell>
          <cell r="AQ1863">
            <v>0</v>
          </cell>
          <cell r="AR1863">
            <v>26</v>
          </cell>
          <cell r="AS1863">
            <v>26</v>
          </cell>
          <cell r="AU1863">
            <v>0</v>
          </cell>
          <cell r="BZ1863">
            <v>25.5</v>
          </cell>
          <cell r="CA1863">
            <v>0.5</v>
          </cell>
          <cell r="CF1863">
            <v>26</v>
          </cell>
          <cell r="CH1863">
            <v>23.5</v>
          </cell>
          <cell r="CK1863" t="str">
            <v>VP HỒ CHÍ MINH</v>
          </cell>
          <cell r="CM1863">
            <v>25.5</v>
          </cell>
          <cell r="CN1863">
            <v>0.5</v>
          </cell>
          <cell r="CO1863">
            <v>0</v>
          </cell>
          <cell r="CP1863">
            <v>0</v>
          </cell>
        </row>
        <row r="1864">
          <cell r="B1864" t="str">
            <v>EVV6000245</v>
          </cell>
          <cell r="C1864" t="str">
            <v>TRƯƠNG QUANG CÔNG</v>
          </cell>
          <cell r="D1864" t="str">
            <v>Fulltime</v>
          </cell>
          <cell r="E1864" t="str">
            <v>KẾ TOÁN CÔNG NỢ</v>
          </cell>
          <cell r="G1864">
            <v>8</v>
          </cell>
          <cell r="H1864" t="str">
            <v>NB</v>
          </cell>
          <cell r="I1864">
            <v>8</v>
          </cell>
          <cell r="J1864">
            <v>8</v>
          </cell>
          <cell r="K1864" t="str">
            <v xml:space="preserve"> </v>
          </cell>
          <cell r="L1864">
            <v>8</v>
          </cell>
          <cell r="M1864" t="str">
            <v>NB</v>
          </cell>
          <cell r="N1864">
            <v>8</v>
          </cell>
          <cell r="O1864">
            <v>8</v>
          </cell>
          <cell r="P1864">
            <v>8</v>
          </cell>
          <cell r="Q1864">
            <v>8</v>
          </cell>
          <cell r="R1864" t="str">
            <v xml:space="preserve"> </v>
          </cell>
          <cell r="S1864">
            <v>8</v>
          </cell>
          <cell r="T1864">
            <v>8</v>
          </cell>
          <cell r="U1864">
            <v>8</v>
          </cell>
          <cell r="V1864">
            <v>8</v>
          </cell>
          <cell r="W1864">
            <v>8</v>
          </cell>
          <cell r="X1864">
            <v>8</v>
          </cell>
          <cell r="Y1864" t="str">
            <v xml:space="preserve"> </v>
          </cell>
          <cell r="Z1864" t="str">
            <v>NB</v>
          </cell>
          <cell r="AA1864" t="str">
            <v>NB/2</v>
          </cell>
          <cell r="AB1864">
            <v>8</v>
          </cell>
          <cell r="AC1864">
            <v>8</v>
          </cell>
          <cell r="AD1864">
            <v>8</v>
          </cell>
          <cell r="AE1864">
            <v>8</v>
          </cell>
          <cell r="AF1864" t="str">
            <v xml:space="preserve"> </v>
          </cell>
          <cell r="AG1864">
            <v>8</v>
          </cell>
          <cell r="AH1864">
            <v>8</v>
          </cell>
          <cell r="AI1864">
            <v>8</v>
          </cell>
          <cell r="AJ1864">
            <v>8</v>
          </cell>
          <cell r="AK1864">
            <v>22.5</v>
          </cell>
          <cell r="AL1864">
            <v>0</v>
          </cell>
          <cell r="AM1864">
            <v>0</v>
          </cell>
          <cell r="AN1864">
            <v>0</v>
          </cell>
          <cell r="AO1864">
            <v>3.5</v>
          </cell>
          <cell r="AP1864">
            <v>0</v>
          </cell>
          <cell r="AQ1864">
            <v>0</v>
          </cell>
          <cell r="AR1864">
            <v>26</v>
          </cell>
          <cell r="AS1864">
            <v>26</v>
          </cell>
          <cell r="AU1864">
            <v>0</v>
          </cell>
          <cell r="BZ1864">
            <v>26</v>
          </cell>
          <cell r="CA1864">
            <v>0</v>
          </cell>
          <cell r="CF1864">
            <v>26</v>
          </cell>
          <cell r="CH1864">
            <v>26</v>
          </cell>
          <cell r="CK1864" t="str">
            <v>VP HỒ CHÍ MINH</v>
          </cell>
          <cell r="CM1864">
            <v>26</v>
          </cell>
          <cell r="CN1864">
            <v>0</v>
          </cell>
          <cell r="CO1864">
            <v>0</v>
          </cell>
          <cell r="CP1864">
            <v>0</v>
          </cell>
        </row>
        <row r="1865">
          <cell r="B1865" t="str">
            <v>EVV6000271</v>
          </cell>
          <cell r="C1865" t="str">
            <v>CHÂU TUẤN HUY</v>
          </cell>
          <cell r="D1865" t="str">
            <v>Fulltime</v>
          </cell>
          <cell r="E1865" t="str">
            <v>NHÂN VIÊN HÀNH CHÍNH NHÂN SỰ</v>
          </cell>
          <cell r="G1865">
            <v>0</v>
          </cell>
          <cell r="H1865">
            <v>0</v>
          </cell>
          <cell r="I1865">
            <v>0</v>
          </cell>
          <cell r="J1865">
            <v>0</v>
          </cell>
          <cell r="K1865" t="str">
            <v xml:space="preserve"> </v>
          </cell>
          <cell r="L1865">
            <v>0</v>
          </cell>
          <cell r="M1865">
            <v>0</v>
          </cell>
          <cell r="N1865">
            <v>0</v>
          </cell>
          <cell r="O1865">
            <v>0</v>
          </cell>
          <cell r="P1865">
            <v>0</v>
          </cell>
          <cell r="Q1865">
            <v>0</v>
          </cell>
          <cell r="R1865" t="str">
            <v xml:space="preserve"> </v>
          </cell>
          <cell r="S1865">
            <v>0</v>
          </cell>
          <cell r="T1865">
            <v>0</v>
          </cell>
          <cell r="U1865">
            <v>0</v>
          </cell>
          <cell r="V1865">
            <v>0</v>
          </cell>
          <cell r="W1865">
            <v>0</v>
          </cell>
          <cell r="X1865">
            <v>0</v>
          </cell>
          <cell r="Y1865" t="str">
            <v xml:space="preserve"> </v>
          </cell>
          <cell r="Z1865">
            <v>0</v>
          </cell>
          <cell r="AA1865">
            <v>0</v>
          </cell>
          <cell r="AB1865">
            <v>0</v>
          </cell>
          <cell r="AC1865">
            <v>0</v>
          </cell>
          <cell r="AD1865">
            <v>0</v>
          </cell>
          <cell r="AE1865">
            <v>0</v>
          </cell>
          <cell r="AF1865" t="str">
            <v xml:space="preserve"> </v>
          </cell>
          <cell r="AG1865">
            <v>8</v>
          </cell>
          <cell r="AH1865">
            <v>8</v>
          </cell>
          <cell r="AI1865">
            <v>8</v>
          </cell>
          <cell r="AJ1865">
            <v>8</v>
          </cell>
          <cell r="AK1865">
            <v>4</v>
          </cell>
          <cell r="AL1865">
            <v>0</v>
          </cell>
          <cell r="AM1865">
            <v>0</v>
          </cell>
          <cell r="AN1865">
            <v>0</v>
          </cell>
          <cell r="AO1865">
            <v>0</v>
          </cell>
          <cell r="AP1865">
            <v>0</v>
          </cell>
          <cell r="AQ1865">
            <v>0</v>
          </cell>
          <cell r="AR1865">
            <v>26</v>
          </cell>
          <cell r="AS1865">
            <v>4</v>
          </cell>
          <cell r="AU1865">
            <v>-22</v>
          </cell>
          <cell r="BZ1865">
            <v>4</v>
          </cell>
          <cell r="CA1865">
            <v>0</v>
          </cell>
          <cell r="CF1865">
            <v>4</v>
          </cell>
          <cell r="CH1865">
            <v>4</v>
          </cell>
          <cell r="CK1865" t="str">
            <v>VP HỒ CHÍ MINH</v>
          </cell>
          <cell r="CM1865">
            <v>4</v>
          </cell>
          <cell r="CN1865">
            <v>0</v>
          </cell>
          <cell r="CO1865">
            <v>0</v>
          </cell>
          <cell r="CP1865">
            <v>0</v>
          </cell>
        </row>
        <row r="1866">
          <cell r="B1866" t="str">
            <v>EVV6000062</v>
          </cell>
          <cell r="C1866" t="str">
            <v>ĐẶNG THỊ PHÚC</v>
          </cell>
          <cell r="D1866" t="str">
            <v>Fulltime</v>
          </cell>
          <cell r="E1866" t="str">
            <v>GIÁM SÁT HÀNH CHÍNH NHÂN SỰ</v>
          </cell>
          <cell r="G1866" t="str">
            <v>NB</v>
          </cell>
          <cell r="H1866" t="str">
            <v>NB/2</v>
          </cell>
          <cell r="I1866" t="str">
            <v>NB</v>
          </cell>
          <cell r="J1866" t="str">
            <v>NB/2</v>
          </cell>
          <cell r="K1866" t="str">
            <v xml:space="preserve"> </v>
          </cell>
          <cell r="L1866">
            <v>8</v>
          </cell>
          <cell r="M1866">
            <v>8</v>
          </cell>
          <cell r="N1866">
            <v>8</v>
          </cell>
          <cell r="O1866">
            <v>8</v>
          </cell>
          <cell r="P1866">
            <v>8</v>
          </cell>
          <cell r="Q1866">
            <v>8</v>
          </cell>
          <cell r="R1866" t="str">
            <v xml:space="preserve"> </v>
          </cell>
          <cell r="S1866">
            <v>8</v>
          </cell>
          <cell r="T1866">
            <v>8</v>
          </cell>
          <cell r="U1866">
            <v>8</v>
          </cell>
          <cell r="V1866">
            <v>8</v>
          </cell>
          <cell r="W1866">
            <v>8</v>
          </cell>
          <cell r="X1866">
            <v>8</v>
          </cell>
          <cell r="Y1866" t="str">
            <v xml:space="preserve"> </v>
          </cell>
          <cell r="Z1866">
            <v>8</v>
          </cell>
          <cell r="AA1866">
            <v>8</v>
          </cell>
          <cell r="AB1866">
            <v>8</v>
          </cell>
          <cell r="AC1866">
            <v>8</v>
          </cell>
          <cell r="AD1866" t="str">
            <v>NB</v>
          </cell>
          <cell r="AE1866" t="str">
            <v>NB</v>
          </cell>
          <cell r="AF1866" t="str">
            <v xml:space="preserve"> </v>
          </cell>
          <cell r="AG1866" t="str">
            <v>NB</v>
          </cell>
          <cell r="AH1866" t="str">
            <v>NB</v>
          </cell>
          <cell r="AI1866" t="str">
            <v>NB</v>
          </cell>
          <cell r="AJ1866">
            <v>0</v>
          </cell>
          <cell r="AK1866">
            <v>17</v>
          </cell>
          <cell r="AL1866">
            <v>0</v>
          </cell>
          <cell r="AM1866">
            <v>0</v>
          </cell>
          <cell r="AN1866">
            <v>0</v>
          </cell>
          <cell r="AO1866">
            <v>8</v>
          </cell>
          <cell r="AP1866">
            <v>0</v>
          </cell>
          <cell r="AQ1866">
            <v>0</v>
          </cell>
          <cell r="AR1866">
            <v>26</v>
          </cell>
          <cell r="AS1866">
            <v>25</v>
          </cell>
          <cell r="AU1866">
            <v>-1</v>
          </cell>
          <cell r="BZ1866">
            <v>25</v>
          </cell>
          <cell r="CA1866">
            <v>0</v>
          </cell>
          <cell r="CF1866">
            <v>25</v>
          </cell>
          <cell r="CH1866">
            <v>25</v>
          </cell>
          <cell r="CK1866" t="str">
            <v>VP HỒ CHÍ MINH</v>
          </cell>
          <cell r="CM1866">
            <v>25</v>
          </cell>
          <cell r="CN1866">
            <v>0</v>
          </cell>
          <cell r="CO1866">
            <v>0</v>
          </cell>
          <cell r="CP1866">
            <v>0</v>
          </cell>
        </row>
        <row r="1867">
          <cell r="B1867" t="str">
            <v>EVV6000237</v>
          </cell>
          <cell r="C1867" t="str">
            <v>LÊ NGỌC YẾN</v>
          </cell>
          <cell r="D1867" t="str">
            <v>Fulltime</v>
          </cell>
          <cell r="E1867" t="str">
            <v>THƯ KÝ GĐ ĐIỀU HÀNH</v>
          </cell>
          <cell r="G1867">
            <v>7.9</v>
          </cell>
          <cell r="H1867">
            <v>8</v>
          </cell>
          <cell r="I1867">
            <v>8</v>
          </cell>
          <cell r="J1867">
            <v>8</v>
          </cell>
          <cell r="K1867" t="str">
            <v xml:space="preserve"> </v>
          </cell>
          <cell r="L1867" t="str">
            <v>NB</v>
          </cell>
          <cell r="M1867" t="str">
            <v>NB</v>
          </cell>
          <cell r="N1867" t="str">
            <v>NB</v>
          </cell>
          <cell r="O1867" t="str">
            <v>PO/2</v>
          </cell>
          <cell r="P1867" t="str">
            <v>NB</v>
          </cell>
          <cell r="Q1867">
            <v>8</v>
          </cell>
          <cell r="R1867" t="str">
            <v xml:space="preserve"> </v>
          </cell>
          <cell r="S1867" t="str">
            <v>NB</v>
          </cell>
          <cell r="T1867" t="str">
            <v>NB</v>
          </cell>
          <cell r="U1867" t="str">
            <v>NB</v>
          </cell>
          <cell r="V1867" t="str">
            <v>NB</v>
          </cell>
          <cell r="W1867">
            <v>8</v>
          </cell>
          <cell r="X1867">
            <v>8</v>
          </cell>
          <cell r="Y1867" t="str">
            <v xml:space="preserve"> </v>
          </cell>
          <cell r="Z1867" t="str">
            <v>NB/2</v>
          </cell>
          <cell r="AA1867">
            <v>0</v>
          </cell>
          <cell r="AB1867" t="str">
            <v>PO/2</v>
          </cell>
          <cell r="AC1867">
            <v>0</v>
          </cell>
          <cell r="AD1867" t="str">
            <v>PO/2</v>
          </cell>
          <cell r="AE1867">
            <v>8</v>
          </cell>
          <cell r="AF1867" t="str">
            <v xml:space="preserve"> </v>
          </cell>
          <cell r="AG1867" t="str">
            <v>Pa</v>
          </cell>
          <cell r="AH1867" t="str">
            <v>Pa</v>
          </cell>
          <cell r="AI1867" t="str">
            <v>Pa</v>
          </cell>
          <cell r="AJ1867" t="str">
            <v>Pa</v>
          </cell>
          <cell r="AK1867">
            <v>9.9875000000000007</v>
          </cell>
          <cell r="AL1867">
            <v>4</v>
          </cell>
          <cell r="AM1867">
            <v>0</v>
          </cell>
          <cell r="AN1867">
            <v>0</v>
          </cell>
          <cell r="AO1867">
            <v>8.5</v>
          </cell>
          <cell r="AP1867">
            <v>0</v>
          </cell>
          <cell r="AQ1867">
            <v>1.5</v>
          </cell>
          <cell r="AR1867">
            <v>26</v>
          </cell>
          <cell r="AS1867">
            <v>22.487500000000001</v>
          </cell>
          <cell r="AU1867">
            <v>-2.0124999999999993</v>
          </cell>
          <cell r="BZ1867">
            <v>18.487500000000001</v>
          </cell>
          <cell r="CA1867">
            <v>4</v>
          </cell>
          <cell r="CF1867">
            <v>21.987500000000001</v>
          </cell>
          <cell r="CH1867">
            <v>18.5</v>
          </cell>
          <cell r="CK1867" t="str">
            <v>VP HỒ CHÍ MINH</v>
          </cell>
          <cell r="CM1867">
            <v>18.487500000000001</v>
          </cell>
          <cell r="CN1867">
            <v>4</v>
          </cell>
          <cell r="CO1867">
            <v>0</v>
          </cell>
          <cell r="CP1867">
            <v>0</v>
          </cell>
        </row>
        <row r="1868">
          <cell r="B1868" t="str">
            <v>EVV6000267</v>
          </cell>
          <cell r="C1868" t="str">
            <v>LÊ NGUYỄN MINH HẰNG</v>
          </cell>
          <cell r="D1868" t="str">
            <v>Fulltime</v>
          </cell>
          <cell r="E1868" t="str">
            <v>CHUYÊN VIÊN NHÂN SỰ</v>
          </cell>
          <cell r="G1868">
            <v>0</v>
          </cell>
          <cell r="H1868">
            <v>0</v>
          </cell>
          <cell r="I1868">
            <v>0</v>
          </cell>
          <cell r="J1868">
            <v>0</v>
          </cell>
          <cell r="K1868" t="str">
            <v xml:space="preserve"> </v>
          </cell>
          <cell r="L1868">
            <v>0</v>
          </cell>
          <cell r="M1868">
            <v>0</v>
          </cell>
          <cell r="N1868">
            <v>0</v>
          </cell>
          <cell r="O1868">
            <v>0</v>
          </cell>
          <cell r="P1868">
            <v>0</v>
          </cell>
          <cell r="Q1868">
            <v>0</v>
          </cell>
          <cell r="R1868" t="str">
            <v xml:space="preserve"> </v>
          </cell>
          <cell r="S1868">
            <v>0</v>
          </cell>
          <cell r="T1868">
            <v>0</v>
          </cell>
          <cell r="U1868">
            <v>0</v>
          </cell>
          <cell r="V1868">
            <v>8</v>
          </cell>
          <cell r="W1868">
            <v>8</v>
          </cell>
          <cell r="X1868">
            <v>7.9</v>
          </cell>
          <cell r="Y1868" t="str">
            <v xml:space="preserve"> </v>
          </cell>
          <cell r="Z1868">
            <v>8</v>
          </cell>
          <cell r="AA1868">
            <v>8</v>
          </cell>
          <cell r="AB1868">
            <v>7.8</v>
          </cell>
          <cell r="AC1868">
            <v>8</v>
          </cell>
          <cell r="AD1868">
            <v>8</v>
          </cell>
          <cell r="AE1868">
            <v>8</v>
          </cell>
          <cell r="AF1868" t="str">
            <v xml:space="preserve"> </v>
          </cell>
          <cell r="AG1868">
            <v>8</v>
          </cell>
          <cell r="AH1868">
            <v>8</v>
          </cell>
          <cell r="AI1868">
            <v>8</v>
          </cell>
          <cell r="AJ1868">
            <v>8</v>
          </cell>
          <cell r="AK1868">
            <v>12.962499999999999</v>
          </cell>
          <cell r="AL1868">
            <v>0</v>
          </cell>
          <cell r="AM1868">
            <v>0</v>
          </cell>
          <cell r="AN1868">
            <v>0</v>
          </cell>
          <cell r="AO1868">
            <v>0</v>
          </cell>
          <cell r="AP1868">
            <v>0</v>
          </cell>
          <cell r="AQ1868">
            <v>0</v>
          </cell>
          <cell r="AR1868">
            <v>26</v>
          </cell>
          <cell r="AS1868">
            <v>12.962499999999999</v>
          </cell>
          <cell r="AU1868">
            <v>-13.037500000000001</v>
          </cell>
          <cell r="BZ1868">
            <v>12.962499999999999</v>
          </cell>
          <cell r="CA1868">
            <v>0</v>
          </cell>
          <cell r="CF1868">
            <v>12.962499999999999</v>
          </cell>
          <cell r="CH1868">
            <v>13</v>
          </cell>
          <cell r="CK1868" t="str">
            <v>VP HỒ CHÍ MINH</v>
          </cell>
          <cell r="CM1868">
            <v>12.962499999999999</v>
          </cell>
          <cell r="CN1868">
            <v>0</v>
          </cell>
          <cell r="CO1868">
            <v>0</v>
          </cell>
          <cell r="CP1868">
            <v>0</v>
          </cell>
        </row>
        <row r="1869">
          <cell r="B1869" t="str">
            <v>EVV6000268</v>
          </cell>
          <cell r="C1869" t="str">
            <v>LÊ THỊ BÍCH HẠNH</v>
          </cell>
          <cell r="D1869" t="str">
            <v>Fulltime</v>
          </cell>
          <cell r="E1869" t="str">
            <v>THƯ KÝ GIÁM ĐỐC ĐIỀU HÀNH</v>
          </cell>
          <cell r="G1869">
            <v>0</v>
          </cell>
          <cell r="H1869">
            <v>0</v>
          </cell>
          <cell r="I1869">
            <v>0</v>
          </cell>
          <cell r="J1869">
            <v>0</v>
          </cell>
          <cell r="K1869" t="str">
            <v xml:space="preserve"> </v>
          </cell>
          <cell r="L1869">
            <v>0</v>
          </cell>
          <cell r="M1869">
            <v>0</v>
          </cell>
          <cell r="N1869">
            <v>0</v>
          </cell>
          <cell r="O1869">
            <v>0</v>
          </cell>
          <cell r="P1869">
            <v>0</v>
          </cell>
          <cell r="Q1869">
            <v>0</v>
          </cell>
          <cell r="R1869" t="str">
            <v xml:space="preserve"> </v>
          </cell>
          <cell r="S1869">
            <v>0</v>
          </cell>
          <cell r="T1869">
            <v>0</v>
          </cell>
          <cell r="U1869">
            <v>8</v>
          </cell>
          <cell r="V1869">
            <v>7.8</v>
          </cell>
          <cell r="W1869">
            <v>8</v>
          </cell>
          <cell r="X1869">
            <v>8</v>
          </cell>
          <cell r="Y1869" t="str">
            <v xml:space="preserve"> </v>
          </cell>
          <cell r="Z1869">
            <v>8</v>
          </cell>
          <cell r="AA1869">
            <v>8</v>
          </cell>
          <cell r="AB1869">
            <v>8</v>
          </cell>
          <cell r="AC1869">
            <v>8</v>
          </cell>
          <cell r="AD1869">
            <v>8</v>
          </cell>
          <cell r="AE1869">
            <v>8</v>
          </cell>
          <cell r="AF1869" t="str">
            <v xml:space="preserve"> </v>
          </cell>
          <cell r="AG1869">
            <v>8</v>
          </cell>
          <cell r="AH1869">
            <v>8</v>
          </cell>
          <cell r="AI1869">
            <v>8</v>
          </cell>
          <cell r="AJ1869">
            <v>8</v>
          </cell>
          <cell r="AK1869">
            <v>13.975</v>
          </cell>
          <cell r="AL1869">
            <v>0</v>
          </cell>
          <cell r="AM1869">
            <v>0</v>
          </cell>
          <cell r="AN1869">
            <v>0</v>
          </cell>
          <cell r="AO1869">
            <v>0</v>
          </cell>
          <cell r="AP1869">
            <v>0</v>
          </cell>
          <cell r="AQ1869">
            <v>0</v>
          </cell>
          <cell r="AR1869">
            <v>26</v>
          </cell>
          <cell r="AS1869">
            <v>13.975</v>
          </cell>
          <cell r="AU1869">
            <v>-12.025</v>
          </cell>
          <cell r="BZ1869">
            <v>13.975</v>
          </cell>
          <cell r="CA1869">
            <v>0</v>
          </cell>
          <cell r="CF1869">
            <v>13.975</v>
          </cell>
          <cell r="CH1869">
            <v>14</v>
          </cell>
          <cell r="CK1869" t="str">
            <v>VP HỒ CHÍ MINH</v>
          </cell>
          <cell r="CM1869">
            <v>13.975</v>
          </cell>
          <cell r="CN1869">
            <v>0</v>
          </cell>
          <cell r="CO1869">
            <v>0</v>
          </cell>
          <cell r="CP1869">
            <v>0</v>
          </cell>
        </row>
        <row r="1870">
          <cell r="B1870" t="str">
            <v>EVV6000243</v>
          </cell>
          <cell r="C1870" t="str">
            <v>NGUYỄN ĐĂNG KHOA</v>
          </cell>
          <cell r="D1870" t="str">
            <v>Fulltime</v>
          </cell>
          <cell r="E1870" t="str">
            <v>NHÂN VIÊN  TUYỂN DỤNG</v>
          </cell>
          <cell r="G1870" t="str">
            <v>Pi/2</v>
          </cell>
          <cell r="H1870">
            <v>8</v>
          </cell>
          <cell r="I1870">
            <v>8</v>
          </cell>
          <cell r="J1870" t="str">
            <v>Pa/2</v>
          </cell>
          <cell r="K1870" t="str">
            <v xml:space="preserve"> </v>
          </cell>
          <cell r="L1870">
            <v>8</v>
          </cell>
          <cell r="M1870">
            <v>8</v>
          </cell>
          <cell r="N1870">
            <v>8</v>
          </cell>
          <cell r="O1870">
            <v>8</v>
          </cell>
          <cell r="P1870">
            <v>8</v>
          </cell>
          <cell r="Q1870">
            <v>8</v>
          </cell>
          <cell r="R1870" t="str">
            <v xml:space="preserve"> </v>
          </cell>
          <cell r="S1870" t="str">
            <v>Pa/2</v>
          </cell>
          <cell r="T1870">
            <v>8</v>
          </cell>
          <cell r="U1870" t="str">
            <v>Pi</v>
          </cell>
          <cell r="V1870">
            <v>8</v>
          </cell>
          <cell r="W1870">
            <v>8</v>
          </cell>
          <cell r="X1870">
            <v>8</v>
          </cell>
          <cell r="Y1870" t="str">
            <v xml:space="preserve"> </v>
          </cell>
          <cell r="Z1870">
            <v>8</v>
          </cell>
          <cell r="AA1870">
            <v>8</v>
          </cell>
          <cell r="AB1870" t="str">
            <v>Pi/2</v>
          </cell>
          <cell r="AC1870">
            <v>8</v>
          </cell>
          <cell r="AD1870">
            <v>8</v>
          </cell>
          <cell r="AE1870" t="str">
            <v>Pi/2</v>
          </cell>
          <cell r="AF1870" t="str">
            <v xml:space="preserve"> </v>
          </cell>
          <cell r="AG1870">
            <v>8</v>
          </cell>
          <cell r="AH1870">
            <v>8</v>
          </cell>
          <cell r="AI1870" t="str">
            <v>Pi</v>
          </cell>
          <cell r="AJ1870">
            <v>8</v>
          </cell>
          <cell r="AK1870">
            <v>21.5</v>
          </cell>
          <cell r="AL1870">
            <v>1</v>
          </cell>
          <cell r="AM1870">
            <v>0</v>
          </cell>
          <cell r="AN1870">
            <v>0</v>
          </cell>
          <cell r="AO1870">
            <v>0</v>
          </cell>
          <cell r="AP1870">
            <v>0</v>
          </cell>
          <cell r="AQ1870">
            <v>3.5</v>
          </cell>
          <cell r="AR1870">
            <v>26</v>
          </cell>
          <cell r="AS1870">
            <v>22.5</v>
          </cell>
          <cell r="AU1870">
            <v>0</v>
          </cell>
          <cell r="BZ1870">
            <v>21.5</v>
          </cell>
          <cell r="CA1870">
            <v>1</v>
          </cell>
          <cell r="CF1870">
            <v>22.5</v>
          </cell>
          <cell r="CH1870">
            <v>20</v>
          </cell>
          <cell r="CK1870" t="str">
            <v>VP HỒ CHÍ MINH</v>
          </cell>
          <cell r="CM1870">
            <v>21.5</v>
          </cell>
          <cell r="CN1870">
            <v>1</v>
          </cell>
          <cell r="CO1870">
            <v>0</v>
          </cell>
          <cell r="CP1870">
            <v>0</v>
          </cell>
        </row>
        <row r="1871">
          <cell r="B1871" t="str">
            <v>EVV6000236</v>
          </cell>
          <cell r="C1871" t="str">
            <v>NGUYỄN TRẦN THÚY NHI</v>
          </cell>
          <cell r="D1871" t="str">
            <v>Fulltime</v>
          </cell>
          <cell r="E1871" t="str">
            <v>NHÂN VIÊN TIẾP TÂN</v>
          </cell>
          <cell r="G1871">
            <v>8</v>
          </cell>
          <cell r="H1871">
            <v>8</v>
          </cell>
          <cell r="I1871">
            <v>8</v>
          </cell>
          <cell r="J1871">
            <v>8</v>
          </cell>
          <cell r="K1871" t="str">
            <v xml:space="preserve"> </v>
          </cell>
          <cell r="L1871">
            <v>8</v>
          </cell>
          <cell r="M1871">
            <v>8</v>
          </cell>
          <cell r="N1871">
            <v>8</v>
          </cell>
          <cell r="O1871">
            <v>8</v>
          </cell>
          <cell r="P1871">
            <v>8</v>
          </cell>
          <cell r="Q1871">
            <v>8</v>
          </cell>
          <cell r="R1871" t="str">
            <v xml:space="preserve"> </v>
          </cell>
          <cell r="S1871">
            <v>8</v>
          </cell>
          <cell r="T1871" t="str">
            <v>Pi</v>
          </cell>
          <cell r="U1871" t="str">
            <v>NB</v>
          </cell>
          <cell r="V1871">
            <v>8</v>
          </cell>
          <cell r="W1871">
            <v>8</v>
          </cell>
          <cell r="X1871">
            <v>8</v>
          </cell>
          <cell r="Y1871" t="str">
            <v xml:space="preserve"> </v>
          </cell>
          <cell r="Z1871">
            <v>8</v>
          </cell>
          <cell r="AA1871">
            <v>8</v>
          </cell>
          <cell r="AB1871">
            <v>8</v>
          </cell>
          <cell r="AC1871">
            <v>8</v>
          </cell>
          <cell r="AD1871">
            <v>8</v>
          </cell>
          <cell r="AE1871">
            <v>8</v>
          </cell>
          <cell r="AF1871" t="str">
            <v xml:space="preserve"> </v>
          </cell>
          <cell r="AG1871">
            <v>8</v>
          </cell>
          <cell r="AH1871">
            <v>8</v>
          </cell>
          <cell r="AI1871">
            <v>8</v>
          </cell>
          <cell r="AJ1871">
            <v>8</v>
          </cell>
          <cell r="AK1871">
            <v>24</v>
          </cell>
          <cell r="AL1871">
            <v>0</v>
          </cell>
          <cell r="AM1871">
            <v>0</v>
          </cell>
          <cell r="AN1871">
            <v>0</v>
          </cell>
          <cell r="AO1871">
            <v>1</v>
          </cell>
          <cell r="AP1871">
            <v>0</v>
          </cell>
          <cell r="AQ1871">
            <v>1</v>
          </cell>
          <cell r="AR1871">
            <v>26</v>
          </cell>
          <cell r="AS1871">
            <v>25</v>
          </cell>
          <cell r="AU1871">
            <v>0</v>
          </cell>
          <cell r="BZ1871">
            <v>25</v>
          </cell>
          <cell r="CA1871">
            <v>0</v>
          </cell>
          <cell r="CF1871">
            <v>25</v>
          </cell>
          <cell r="CH1871">
            <v>25</v>
          </cell>
          <cell r="CK1871" t="str">
            <v>VP HỒ CHÍ MINH</v>
          </cell>
          <cell r="CM1871">
            <v>25</v>
          </cell>
          <cell r="CN1871">
            <v>0</v>
          </cell>
          <cell r="CO1871">
            <v>0</v>
          </cell>
          <cell r="CP1871">
            <v>0</v>
          </cell>
        </row>
        <row r="1872">
          <cell r="B1872" t="str">
            <v>EVV6000219</v>
          </cell>
          <cell r="C1872" t="str">
            <v>PHẠM THỊ HỒNG HẠNH</v>
          </cell>
          <cell r="D1872" t="str">
            <v>Fulltime</v>
          </cell>
          <cell r="E1872" t="str">
            <v>CHUYÊN VIÊN TUYỂN DỤNG</v>
          </cell>
          <cell r="G1872">
            <v>8</v>
          </cell>
          <cell r="H1872">
            <v>8</v>
          </cell>
          <cell r="I1872">
            <v>8</v>
          </cell>
          <cell r="J1872">
            <v>8</v>
          </cell>
          <cell r="K1872" t="str">
            <v xml:space="preserve"> </v>
          </cell>
          <cell r="L1872">
            <v>8</v>
          </cell>
          <cell r="M1872">
            <v>8</v>
          </cell>
          <cell r="N1872">
            <v>8</v>
          </cell>
          <cell r="O1872">
            <v>8</v>
          </cell>
          <cell r="P1872">
            <v>8</v>
          </cell>
          <cell r="Q1872">
            <v>8</v>
          </cell>
          <cell r="R1872" t="str">
            <v xml:space="preserve"> </v>
          </cell>
          <cell r="S1872">
            <v>8</v>
          </cell>
          <cell r="T1872">
            <v>8</v>
          </cell>
          <cell r="U1872">
            <v>8</v>
          </cell>
          <cell r="V1872">
            <v>8</v>
          </cell>
          <cell r="W1872">
            <v>8</v>
          </cell>
          <cell r="X1872" t="str">
            <v>Pa/2</v>
          </cell>
          <cell r="Y1872" t="str">
            <v xml:space="preserve"> </v>
          </cell>
          <cell r="Z1872">
            <v>8</v>
          </cell>
          <cell r="AA1872">
            <v>8</v>
          </cell>
          <cell r="AB1872">
            <v>8</v>
          </cell>
          <cell r="AC1872">
            <v>8</v>
          </cell>
          <cell r="AD1872">
            <v>8</v>
          </cell>
          <cell r="AE1872">
            <v>8</v>
          </cell>
          <cell r="AF1872" t="str">
            <v xml:space="preserve"> </v>
          </cell>
          <cell r="AG1872">
            <v>8</v>
          </cell>
          <cell r="AH1872">
            <v>8</v>
          </cell>
          <cell r="AI1872">
            <v>8</v>
          </cell>
          <cell r="AJ1872">
            <v>8</v>
          </cell>
          <cell r="AK1872">
            <v>25.5</v>
          </cell>
          <cell r="AL1872">
            <v>0.5</v>
          </cell>
          <cell r="AM1872">
            <v>0</v>
          </cell>
          <cell r="AN1872">
            <v>0</v>
          </cell>
          <cell r="AO1872">
            <v>0</v>
          </cell>
          <cell r="AP1872">
            <v>0</v>
          </cell>
          <cell r="AQ1872">
            <v>0</v>
          </cell>
          <cell r="AR1872">
            <v>26</v>
          </cell>
          <cell r="AS1872">
            <v>26</v>
          </cell>
          <cell r="AU1872">
            <v>0</v>
          </cell>
          <cell r="BZ1872">
            <v>25.5</v>
          </cell>
          <cell r="CA1872">
            <v>0.5</v>
          </cell>
          <cell r="CF1872">
            <v>26</v>
          </cell>
          <cell r="CH1872">
            <v>25.5</v>
          </cell>
          <cell r="CK1872" t="str">
            <v>VP HỒ CHÍ MINH</v>
          </cell>
          <cell r="CM1872">
            <v>25.5</v>
          </cell>
          <cell r="CN1872">
            <v>0.5</v>
          </cell>
          <cell r="CO1872">
            <v>0</v>
          </cell>
          <cell r="CP1872">
            <v>0</v>
          </cell>
        </row>
        <row r="1873">
          <cell r="B1873" t="str">
            <v>EVV6000106</v>
          </cell>
          <cell r="C1873" t="str">
            <v>THẮNG THỊ MỸ DUYÊN</v>
          </cell>
          <cell r="D1873" t="str">
            <v>Fulltime</v>
          </cell>
          <cell r="E1873" t="str">
            <v>CHUYÊN VIÊN C&amp;B</v>
          </cell>
          <cell r="G1873">
            <v>8</v>
          </cell>
          <cell r="H1873">
            <v>8</v>
          </cell>
          <cell r="I1873">
            <v>8</v>
          </cell>
          <cell r="J1873">
            <v>8</v>
          </cell>
          <cell r="K1873" t="str">
            <v xml:space="preserve"> </v>
          </cell>
          <cell r="L1873">
            <v>8</v>
          </cell>
          <cell r="M1873">
            <v>8</v>
          </cell>
          <cell r="N1873">
            <v>8</v>
          </cell>
          <cell r="O1873">
            <v>7.9</v>
          </cell>
          <cell r="P1873">
            <v>8</v>
          </cell>
          <cell r="Q1873">
            <v>8</v>
          </cell>
          <cell r="R1873" t="str">
            <v xml:space="preserve"> </v>
          </cell>
          <cell r="S1873">
            <v>8</v>
          </cell>
          <cell r="T1873">
            <v>8</v>
          </cell>
          <cell r="U1873">
            <v>8</v>
          </cell>
          <cell r="V1873">
            <v>8</v>
          </cell>
          <cell r="W1873">
            <v>7.9</v>
          </cell>
          <cell r="X1873">
            <v>8</v>
          </cell>
          <cell r="Y1873" t="str">
            <v xml:space="preserve"> </v>
          </cell>
          <cell r="Z1873" t="str">
            <v>NB</v>
          </cell>
          <cell r="AA1873">
            <v>8</v>
          </cell>
          <cell r="AB1873">
            <v>8</v>
          </cell>
          <cell r="AC1873">
            <v>8</v>
          </cell>
          <cell r="AD1873">
            <v>8</v>
          </cell>
          <cell r="AE1873">
            <v>8</v>
          </cell>
          <cell r="AF1873" t="str">
            <v xml:space="preserve"> </v>
          </cell>
          <cell r="AG1873">
            <v>8</v>
          </cell>
          <cell r="AH1873">
            <v>8</v>
          </cell>
          <cell r="AI1873">
            <v>8</v>
          </cell>
          <cell r="AJ1873">
            <v>8</v>
          </cell>
          <cell r="AK1873">
            <v>24.975000000000001</v>
          </cell>
          <cell r="AL1873">
            <v>0</v>
          </cell>
          <cell r="AM1873">
            <v>0</v>
          </cell>
          <cell r="AN1873">
            <v>0</v>
          </cell>
          <cell r="AO1873">
            <v>1</v>
          </cell>
          <cell r="AP1873">
            <v>0</v>
          </cell>
          <cell r="AQ1873">
            <v>0</v>
          </cell>
          <cell r="AR1873">
            <v>26</v>
          </cell>
          <cell r="AS1873">
            <v>25.975000000000001</v>
          </cell>
          <cell r="AU1873">
            <v>-2.4999999999998579E-2</v>
          </cell>
          <cell r="BZ1873">
            <v>25.975000000000001</v>
          </cell>
          <cell r="CA1873">
            <v>0</v>
          </cell>
          <cell r="CF1873">
            <v>25.975000000000001</v>
          </cell>
          <cell r="CH1873">
            <v>26</v>
          </cell>
          <cell r="CK1873" t="str">
            <v>VP HỒ CHÍ MINH</v>
          </cell>
          <cell r="CM1873">
            <v>25.975000000000001</v>
          </cell>
          <cell r="CN1873">
            <v>0</v>
          </cell>
          <cell r="CO1873">
            <v>0</v>
          </cell>
          <cell r="CP1873">
            <v>0</v>
          </cell>
        </row>
        <row r="1874">
          <cell r="B1874" t="str">
            <v>EVV6000240</v>
          </cell>
          <cell r="C1874" t="str">
            <v>TÔ THÚY KIỀU</v>
          </cell>
          <cell r="D1874" t="str">
            <v>Fulltime</v>
          </cell>
          <cell r="E1874" t="str">
            <v>CHUYÊN VIÊN HÀNH CHÍNH</v>
          </cell>
          <cell r="G1874">
            <v>8</v>
          </cell>
          <cell r="H1874">
            <v>8</v>
          </cell>
          <cell r="I1874">
            <v>8</v>
          </cell>
          <cell r="J1874" t="str">
            <v>NB/2</v>
          </cell>
          <cell r="K1874" t="str">
            <v xml:space="preserve"> </v>
          </cell>
          <cell r="L1874">
            <v>8</v>
          </cell>
          <cell r="M1874">
            <v>8</v>
          </cell>
          <cell r="N1874">
            <v>8</v>
          </cell>
          <cell r="O1874">
            <v>8</v>
          </cell>
          <cell r="P1874">
            <v>8</v>
          </cell>
          <cell r="Q1874">
            <v>8</v>
          </cell>
          <cell r="R1874" t="str">
            <v xml:space="preserve"> </v>
          </cell>
          <cell r="S1874">
            <v>8</v>
          </cell>
          <cell r="T1874" t="str">
            <v>Pa</v>
          </cell>
          <cell r="U1874">
            <v>8</v>
          </cell>
          <cell r="V1874">
            <v>7.6</v>
          </cell>
          <cell r="W1874">
            <v>8</v>
          </cell>
          <cell r="X1874">
            <v>8</v>
          </cell>
          <cell r="Y1874" t="str">
            <v xml:space="preserve"> </v>
          </cell>
          <cell r="Z1874">
            <v>8</v>
          </cell>
          <cell r="AA1874">
            <v>8</v>
          </cell>
          <cell r="AB1874">
            <v>8</v>
          </cell>
          <cell r="AC1874">
            <v>8</v>
          </cell>
          <cell r="AD1874">
            <v>8</v>
          </cell>
          <cell r="AE1874">
            <v>8</v>
          </cell>
          <cell r="AF1874" t="str">
            <v xml:space="preserve"> </v>
          </cell>
          <cell r="AG1874">
            <v>8</v>
          </cell>
          <cell r="AH1874">
            <v>8</v>
          </cell>
          <cell r="AI1874">
            <v>8</v>
          </cell>
          <cell r="AJ1874">
            <v>8</v>
          </cell>
          <cell r="AK1874">
            <v>24.45</v>
          </cell>
          <cell r="AL1874">
            <v>1</v>
          </cell>
          <cell r="AM1874">
            <v>0</v>
          </cell>
          <cell r="AN1874">
            <v>0</v>
          </cell>
          <cell r="AO1874">
            <v>0.5</v>
          </cell>
          <cell r="AP1874">
            <v>0</v>
          </cell>
          <cell r="AQ1874">
            <v>0</v>
          </cell>
          <cell r="AR1874">
            <v>26</v>
          </cell>
          <cell r="AS1874">
            <v>25.95</v>
          </cell>
          <cell r="AU1874">
            <v>-5.0000000000000711E-2</v>
          </cell>
          <cell r="BZ1874">
            <v>24.95</v>
          </cell>
          <cell r="CA1874">
            <v>1</v>
          </cell>
          <cell r="CF1874">
            <v>25.95</v>
          </cell>
          <cell r="CH1874">
            <v>25</v>
          </cell>
          <cell r="CK1874" t="str">
            <v>VP HỒ CHÍ MINH</v>
          </cell>
          <cell r="CM1874">
            <v>24.95</v>
          </cell>
          <cell r="CN1874">
            <v>1</v>
          </cell>
          <cell r="CO1874">
            <v>0</v>
          </cell>
          <cell r="CP1874">
            <v>0</v>
          </cell>
        </row>
        <row r="1875">
          <cell r="B1875" t="str">
            <v>EVV6000223</v>
          </cell>
          <cell r="C1875" t="str">
            <v>TRƯƠNG THỊ HIỆP</v>
          </cell>
          <cell r="D1875" t="str">
            <v>Fulltime</v>
          </cell>
          <cell r="E1875" t="str">
            <v>CHUYÊN VIÊN C&amp;B</v>
          </cell>
          <cell r="G1875">
            <v>8</v>
          </cell>
          <cell r="H1875">
            <v>8</v>
          </cell>
          <cell r="I1875">
            <v>8</v>
          </cell>
          <cell r="J1875">
            <v>8</v>
          </cell>
          <cell r="K1875" t="str">
            <v xml:space="preserve"> </v>
          </cell>
          <cell r="L1875" t="str">
            <v>Pa/2</v>
          </cell>
          <cell r="M1875">
            <v>8</v>
          </cell>
          <cell r="N1875">
            <v>8</v>
          </cell>
          <cell r="O1875" t="str">
            <v>Pa/2</v>
          </cell>
          <cell r="P1875">
            <v>8</v>
          </cell>
          <cell r="Q1875">
            <v>8</v>
          </cell>
          <cell r="R1875" t="str">
            <v xml:space="preserve"> </v>
          </cell>
          <cell r="S1875">
            <v>8</v>
          </cell>
          <cell r="T1875">
            <v>8</v>
          </cell>
          <cell r="U1875">
            <v>8</v>
          </cell>
          <cell r="V1875">
            <v>8</v>
          </cell>
          <cell r="W1875">
            <v>8</v>
          </cell>
          <cell r="X1875">
            <v>8</v>
          </cell>
          <cell r="Y1875" t="str">
            <v xml:space="preserve"> </v>
          </cell>
          <cell r="Z1875">
            <v>8</v>
          </cell>
          <cell r="AA1875">
            <v>8</v>
          </cell>
          <cell r="AB1875">
            <v>8</v>
          </cell>
          <cell r="AC1875">
            <v>8</v>
          </cell>
          <cell r="AD1875">
            <v>8</v>
          </cell>
          <cell r="AE1875">
            <v>8</v>
          </cell>
          <cell r="AF1875" t="str">
            <v xml:space="preserve"> </v>
          </cell>
          <cell r="AG1875">
            <v>8</v>
          </cell>
          <cell r="AH1875">
            <v>8</v>
          </cell>
          <cell r="AI1875">
            <v>8</v>
          </cell>
          <cell r="AJ1875">
            <v>8</v>
          </cell>
          <cell r="AK1875">
            <v>25</v>
          </cell>
          <cell r="AL1875">
            <v>1</v>
          </cell>
          <cell r="AM1875">
            <v>0</v>
          </cell>
          <cell r="AN1875">
            <v>0</v>
          </cell>
          <cell r="AO1875">
            <v>0</v>
          </cell>
          <cell r="AP1875">
            <v>0</v>
          </cell>
          <cell r="AQ1875">
            <v>0</v>
          </cell>
          <cell r="AR1875">
            <v>26</v>
          </cell>
          <cell r="AS1875">
            <v>26</v>
          </cell>
          <cell r="AU1875">
            <v>0</v>
          </cell>
          <cell r="BZ1875">
            <v>25</v>
          </cell>
          <cell r="CA1875">
            <v>1</v>
          </cell>
          <cell r="CF1875">
            <v>26</v>
          </cell>
          <cell r="CH1875">
            <v>25</v>
          </cell>
          <cell r="CK1875" t="str">
            <v>VP HỒ CHÍ MINH</v>
          </cell>
          <cell r="CM1875">
            <v>25</v>
          </cell>
          <cell r="CN1875">
            <v>1</v>
          </cell>
          <cell r="CO1875">
            <v>0</v>
          </cell>
          <cell r="CP1875">
            <v>0</v>
          </cell>
        </row>
        <row r="1876">
          <cell r="B1876" t="str">
            <v>EVV6000205</v>
          </cell>
          <cell r="C1876" t="str">
            <v>BÙI THỊ PHƯƠNG THANH</v>
          </cell>
          <cell r="D1876" t="str">
            <v>Fulltime</v>
          </cell>
          <cell r="E1876" t="str">
            <v>KẾ TOÁN QUẢN TRỊ</v>
          </cell>
          <cell r="G1876">
            <v>8</v>
          </cell>
          <cell r="H1876">
            <v>8</v>
          </cell>
          <cell r="I1876">
            <v>8</v>
          </cell>
          <cell r="J1876">
            <v>8</v>
          </cell>
          <cell r="K1876" t="str">
            <v xml:space="preserve"> </v>
          </cell>
          <cell r="L1876">
            <v>8</v>
          </cell>
          <cell r="M1876">
            <v>8</v>
          </cell>
          <cell r="N1876">
            <v>7.7</v>
          </cell>
          <cell r="O1876">
            <v>8</v>
          </cell>
          <cell r="P1876">
            <v>8</v>
          </cell>
          <cell r="Q1876">
            <v>8</v>
          </cell>
          <cell r="R1876" t="str">
            <v xml:space="preserve"> </v>
          </cell>
          <cell r="S1876">
            <v>8</v>
          </cell>
          <cell r="T1876">
            <v>8</v>
          </cell>
          <cell r="U1876">
            <v>8</v>
          </cell>
          <cell r="V1876">
            <v>8</v>
          </cell>
          <cell r="W1876">
            <v>8</v>
          </cell>
          <cell r="X1876">
            <v>8</v>
          </cell>
          <cell r="Y1876" t="str">
            <v xml:space="preserve"> </v>
          </cell>
          <cell r="Z1876">
            <v>8</v>
          </cell>
          <cell r="AA1876">
            <v>8</v>
          </cell>
          <cell r="AB1876">
            <v>8</v>
          </cell>
          <cell r="AC1876">
            <v>8</v>
          </cell>
          <cell r="AD1876">
            <v>8</v>
          </cell>
          <cell r="AE1876">
            <v>8</v>
          </cell>
          <cell r="AF1876" t="str">
            <v xml:space="preserve"> </v>
          </cell>
          <cell r="AG1876">
            <v>8</v>
          </cell>
          <cell r="AH1876">
            <v>8</v>
          </cell>
          <cell r="AI1876">
            <v>8</v>
          </cell>
          <cell r="AJ1876">
            <v>8</v>
          </cell>
          <cell r="AK1876">
            <v>25.962499999999999</v>
          </cell>
          <cell r="AL1876">
            <v>0</v>
          </cell>
          <cell r="AM1876">
            <v>0</v>
          </cell>
          <cell r="AN1876">
            <v>0</v>
          </cell>
          <cell r="AO1876">
            <v>0</v>
          </cell>
          <cell r="AP1876">
            <v>0</v>
          </cell>
          <cell r="AQ1876">
            <v>0</v>
          </cell>
          <cell r="AR1876">
            <v>26</v>
          </cell>
          <cell r="AS1876">
            <v>25.962499999999999</v>
          </cell>
          <cell r="AU1876">
            <v>-3.7500000000001421E-2</v>
          </cell>
          <cell r="BZ1876">
            <v>25.962499999999999</v>
          </cell>
          <cell r="CA1876">
            <v>0</v>
          </cell>
          <cell r="CF1876">
            <v>25.962499999999999</v>
          </cell>
          <cell r="CH1876">
            <v>26</v>
          </cell>
          <cell r="CK1876" t="str">
            <v>VP HỒ CHÍ MINH</v>
          </cell>
          <cell r="CM1876">
            <v>25.962499999999999</v>
          </cell>
          <cell r="CN1876">
            <v>0</v>
          </cell>
          <cell r="CO1876">
            <v>0</v>
          </cell>
          <cell r="CP1876">
            <v>0</v>
          </cell>
        </row>
        <row r="1877">
          <cell r="B1877" t="str">
            <v>EVV6000055</v>
          </cell>
          <cell r="C1877" t="str">
            <v>BÙI VĂN PHÚC</v>
          </cell>
          <cell r="D1877" t="str">
            <v>Fulltime</v>
          </cell>
          <cell r="E1877" t="str">
            <v>KẾ TOÁN DOANH THU</v>
          </cell>
          <cell r="G1877">
            <v>8</v>
          </cell>
          <cell r="H1877">
            <v>8</v>
          </cell>
          <cell r="I1877">
            <v>8</v>
          </cell>
          <cell r="J1877">
            <v>8</v>
          </cell>
          <cell r="K1877" t="str">
            <v xml:space="preserve"> </v>
          </cell>
          <cell r="L1877">
            <v>8</v>
          </cell>
          <cell r="M1877">
            <v>8</v>
          </cell>
          <cell r="N1877">
            <v>8</v>
          </cell>
          <cell r="O1877">
            <v>8</v>
          </cell>
          <cell r="P1877">
            <v>8</v>
          </cell>
          <cell r="Q1877">
            <v>8</v>
          </cell>
          <cell r="R1877" t="str">
            <v xml:space="preserve"> </v>
          </cell>
          <cell r="S1877">
            <v>8</v>
          </cell>
          <cell r="T1877">
            <v>8</v>
          </cell>
          <cell r="U1877">
            <v>8</v>
          </cell>
          <cell r="V1877">
            <v>8</v>
          </cell>
          <cell r="W1877">
            <v>8</v>
          </cell>
          <cell r="X1877">
            <v>8</v>
          </cell>
          <cell r="Y1877" t="str">
            <v xml:space="preserve"> </v>
          </cell>
          <cell r="Z1877">
            <v>8</v>
          </cell>
          <cell r="AA1877">
            <v>8</v>
          </cell>
          <cell r="AB1877">
            <v>8</v>
          </cell>
          <cell r="AC1877">
            <v>8</v>
          </cell>
          <cell r="AD1877">
            <v>8</v>
          </cell>
          <cell r="AE1877">
            <v>8</v>
          </cell>
          <cell r="AF1877" t="str">
            <v xml:space="preserve"> </v>
          </cell>
          <cell r="AG1877">
            <v>8</v>
          </cell>
          <cell r="AH1877">
            <v>8</v>
          </cell>
          <cell r="AI1877">
            <v>8</v>
          </cell>
          <cell r="AJ1877">
            <v>8</v>
          </cell>
          <cell r="AK1877">
            <v>26</v>
          </cell>
          <cell r="AL1877">
            <v>0</v>
          </cell>
          <cell r="AM1877">
            <v>0</v>
          </cell>
          <cell r="AN1877">
            <v>0</v>
          </cell>
          <cell r="AO1877">
            <v>0</v>
          </cell>
          <cell r="AP1877">
            <v>0</v>
          </cell>
          <cell r="AQ1877">
            <v>0</v>
          </cell>
          <cell r="AR1877">
            <v>26</v>
          </cell>
          <cell r="AS1877">
            <v>26</v>
          </cell>
          <cell r="AU1877">
            <v>0</v>
          </cell>
          <cell r="BZ1877">
            <v>26</v>
          </cell>
          <cell r="CA1877">
            <v>0</v>
          </cell>
          <cell r="CF1877">
            <v>26</v>
          </cell>
          <cell r="CH1877">
            <v>26</v>
          </cell>
          <cell r="CK1877" t="str">
            <v>VP HỒ CHÍ MINH</v>
          </cell>
          <cell r="CM1877">
            <v>26</v>
          </cell>
          <cell r="CN1877">
            <v>0</v>
          </cell>
          <cell r="CO1877">
            <v>0</v>
          </cell>
          <cell r="CP1877">
            <v>0</v>
          </cell>
        </row>
        <row r="1878">
          <cell r="B1878" t="str">
            <v>EVV6000213</v>
          </cell>
          <cell r="C1878" t="str">
            <v>CAO THỊ MUỘN</v>
          </cell>
          <cell r="D1878" t="str">
            <v>Fulltime</v>
          </cell>
          <cell r="E1878" t="str">
            <v>CHUYÊN VIÊN KẾ TOÁN THANH TOÁN</v>
          </cell>
          <cell r="G1878">
            <v>8</v>
          </cell>
          <cell r="H1878">
            <v>8</v>
          </cell>
          <cell r="I1878">
            <v>8</v>
          </cell>
          <cell r="J1878">
            <v>8</v>
          </cell>
          <cell r="K1878" t="str">
            <v xml:space="preserve"> </v>
          </cell>
          <cell r="L1878">
            <v>8</v>
          </cell>
          <cell r="M1878">
            <v>8</v>
          </cell>
          <cell r="N1878">
            <v>8</v>
          </cell>
          <cell r="O1878">
            <v>8</v>
          </cell>
          <cell r="P1878">
            <v>8</v>
          </cell>
          <cell r="Q1878">
            <v>7.9</v>
          </cell>
          <cell r="R1878" t="str">
            <v xml:space="preserve"> </v>
          </cell>
          <cell r="S1878">
            <v>8</v>
          </cell>
          <cell r="T1878">
            <v>8</v>
          </cell>
          <cell r="U1878">
            <v>8</v>
          </cell>
          <cell r="V1878">
            <v>8</v>
          </cell>
          <cell r="W1878">
            <v>8</v>
          </cell>
          <cell r="X1878">
            <v>8</v>
          </cell>
          <cell r="Y1878" t="str">
            <v xml:space="preserve"> </v>
          </cell>
          <cell r="Z1878">
            <v>8</v>
          </cell>
          <cell r="AA1878">
            <v>8</v>
          </cell>
          <cell r="AB1878" t="str">
            <v>NB</v>
          </cell>
          <cell r="AC1878">
            <v>8</v>
          </cell>
          <cell r="AD1878">
            <v>8</v>
          </cell>
          <cell r="AE1878">
            <v>8</v>
          </cell>
          <cell r="AF1878" t="str">
            <v xml:space="preserve"> </v>
          </cell>
          <cell r="AG1878">
            <v>8</v>
          </cell>
          <cell r="AH1878">
            <v>8</v>
          </cell>
          <cell r="AI1878">
            <v>8</v>
          </cell>
          <cell r="AJ1878">
            <v>8</v>
          </cell>
          <cell r="AK1878">
            <v>24.987500000000001</v>
          </cell>
          <cell r="AL1878">
            <v>0</v>
          </cell>
          <cell r="AM1878">
            <v>0</v>
          </cell>
          <cell r="AN1878">
            <v>0</v>
          </cell>
          <cell r="AO1878">
            <v>1</v>
          </cell>
          <cell r="AP1878">
            <v>0</v>
          </cell>
          <cell r="AQ1878">
            <v>0</v>
          </cell>
          <cell r="AR1878">
            <v>26</v>
          </cell>
          <cell r="AS1878">
            <v>25.987500000000001</v>
          </cell>
          <cell r="AU1878">
            <v>-1.2499999999999289E-2</v>
          </cell>
          <cell r="BZ1878">
            <v>25.987500000000001</v>
          </cell>
          <cell r="CA1878">
            <v>0</v>
          </cell>
          <cell r="CF1878">
            <v>25.987500000000001</v>
          </cell>
          <cell r="CH1878">
            <v>26</v>
          </cell>
          <cell r="CK1878" t="str">
            <v>VP HỒ CHÍ MINH</v>
          </cell>
          <cell r="CM1878">
            <v>25.987500000000001</v>
          </cell>
          <cell r="CN1878">
            <v>0</v>
          </cell>
          <cell r="CO1878">
            <v>0</v>
          </cell>
          <cell r="CP1878">
            <v>0</v>
          </cell>
        </row>
        <row r="1879">
          <cell r="B1879" t="str">
            <v>EVV6000212</v>
          </cell>
          <cell r="C1879" t="str">
            <v>ĐỖ THỊ KIM HIỀN</v>
          </cell>
          <cell r="D1879" t="str">
            <v>Fulltime</v>
          </cell>
          <cell r="E1879" t="str">
            <v>NHÂN VIÊN NHẬP LIỆU</v>
          </cell>
          <cell r="G1879">
            <v>8</v>
          </cell>
          <cell r="H1879">
            <v>8</v>
          </cell>
          <cell r="I1879">
            <v>8</v>
          </cell>
          <cell r="J1879">
            <v>8</v>
          </cell>
          <cell r="K1879" t="str">
            <v xml:space="preserve"> </v>
          </cell>
          <cell r="L1879">
            <v>8</v>
          </cell>
          <cell r="M1879">
            <v>8</v>
          </cell>
          <cell r="N1879">
            <v>8</v>
          </cell>
          <cell r="O1879">
            <v>8</v>
          </cell>
          <cell r="P1879">
            <v>8</v>
          </cell>
          <cell r="Q1879">
            <v>8</v>
          </cell>
          <cell r="R1879" t="str">
            <v xml:space="preserve"> </v>
          </cell>
          <cell r="S1879">
            <v>7.9</v>
          </cell>
          <cell r="T1879">
            <v>8</v>
          </cell>
          <cell r="U1879">
            <v>8</v>
          </cell>
          <cell r="V1879">
            <v>8</v>
          </cell>
          <cell r="W1879">
            <v>8</v>
          </cell>
          <cell r="X1879">
            <v>8</v>
          </cell>
          <cell r="Y1879" t="str">
            <v xml:space="preserve"> </v>
          </cell>
          <cell r="Z1879">
            <v>8</v>
          </cell>
          <cell r="AA1879">
            <v>8</v>
          </cell>
          <cell r="AB1879">
            <v>8</v>
          </cell>
          <cell r="AC1879">
            <v>8</v>
          </cell>
          <cell r="AD1879">
            <v>8</v>
          </cell>
          <cell r="AE1879">
            <v>8</v>
          </cell>
          <cell r="AF1879" t="str">
            <v xml:space="preserve"> </v>
          </cell>
          <cell r="AG1879">
            <v>8</v>
          </cell>
          <cell r="AH1879">
            <v>8</v>
          </cell>
          <cell r="AI1879">
            <v>8</v>
          </cell>
          <cell r="AJ1879">
            <v>8</v>
          </cell>
          <cell r="AK1879">
            <v>25.987500000000001</v>
          </cell>
          <cell r="AL1879">
            <v>0</v>
          </cell>
          <cell r="AM1879">
            <v>0</v>
          </cell>
          <cell r="AN1879">
            <v>0</v>
          </cell>
          <cell r="AO1879">
            <v>0</v>
          </cell>
          <cell r="AP1879">
            <v>0</v>
          </cell>
          <cell r="AQ1879">
            <v>0</v>
          </cell>
          <cell r="AR1879">
            <v>26</v>
          </cell>
          <cell r="AS1879">
            <v>25.987500000000001</v>
          </cell>
          <cell r="AU1879">
            <v>-1.2499999999999289E-2</v>
          </cell>
          <cell r="BZ1879">
            <v>25.987500000000001</v>
          </cell>
          <cell r="CA1879">
            <v>0</v>
          </cell>
          <cell r="CF1879">
            <v>25.987500000000001</v>
          </cell>
          <cell r="CH1879">
            <v>26</v>
          </cell>
          <cell r="CK1879" t="str">
            <v>VP HỒ CHÍ MINH</v>
          </cell>
          <cell r="CM1879">
            <v>25.987500000000001</v>
          </cell>
          <cell r="CN1879">
            <v>0</v>
          </cell>
          <cell r="CO1879">
            <v>0</v>
          </cell>
          <cell r="CP1879">
            <v>0</v>
          </cell>
        </row>
        <row r="1880">
          <cell r="B1880" t="str">
            <v>EVV6000257</v>
          </cell>
          <cell r="C1880" t="str">
            <v>LÂM THỊ NGỌC CHÂU</v>
          </cell>
          <cell r="D1880" t="str">
            <v>Fulltime</v>
          </cell>
          <cell r="E1880" t="str">
            <v>TRƯỞNG NHÓM DOANH THU</v>
          </cell>
          <cell r="G1880">
            <v>8</v>
          </cell>
          <cell r="H1880">
            <v>8</v>
          </cell>
          <cell r="I1880">
            <v>8</v>
          </cell>
          <cell r="J1880">
            <v>8</v>
          </cell>
          <cell r="K1880" t="str">
            <v xml:space="preserve"> </v>
          </cell>
          <cell r="L1880">
            <v>8</v>
          </cell>
          <cell r="M1880">
            <v>8</v>
          </cell>
          <cell r="N1880">
            <v>8</v>
          </cell>
          <cell r="O1880">
            <v>8</v>
          </cell>
          <cell r="P1880">
            <v>8</v>
          </cell>
          <cell r="Q1880" t="str">
            <v>Po/2</v>
          </cell>
          <cell r="R1880" t="str">
            <v xml:space="preserve"> </v>
          </cell>
          <cell r="S1880">
            <v>8</v>
          </cell>
          <cell r="T1880">
            <v>8</v>
          </cell>
          <cell r="U1880">
            <v>8</v>
          </cell>
          <cell r="V1880">
            <v>8</v>
          </cell>
          <cell r="W1880">
            <v>8</v>
          </cell>
          <cell r="X1880">
            <v>8</v>
          </cell>
          <cell r="Y1880" t="str">
            <v xml:space="preserve"> </v>
          </cell>
          <cell r="Z1880" t="str">
            <v>Po/2</v>
          </cell>
          <cell r="AA1880" t="str">
            <v>Po</v>
          </cell>
          <cell r="AB1880">
            <v>8</v>
          </cell>
          <cell r="AC1880">
            <v>8</v>
          </cell>
          <cell r="AD1880">
            <v>8</v>
          </cell>
          <cell r="AE1880">
            <v>8</v>
          </cell>
          <cell r="AF1880" t="str">
            <v xml:space="preserve"> </v>
          </cell>
          <cell r="AG1880">
            <v>8</v>
          </cell>
          <cell r="AH1880">
            <v>8</v>
          </cell>
          <cell r="AI1880">
            <v>8</v>
          </cell>
          <cell r="AJ1880">
            <v>8</v>
          </cell>
          <cell r="AK1880">
            <v>24</v>
          </cell>
          <cell r="AL1880">
            <v>0</v>
          </cell>
          <cell r="AM1880">
            <v>0</v>
          </cell>
          <cell r="AN1880">
            <v>0</v>
          </cell>
          <cell r="AO1880">
            <v>0</v>
          </cell>
          <cell r="AP1880">
            <v>0</v>
          </cell>
          <cell r="AQ1880">
            <v>2</v>
          </cell>
          <cell r="AR1880">
            <v>26</v>
          </cell>
          <cell r="AS1880">
            <v>24</v>
          </cell>
          <cell r="AU1880">
            <v>0</v>
          </cell>
          <cell r="BZ1880">
            <v>24</v>
          </cell>
          <cell r="CA1880">
            <v>0</v>
          </cell>
          <cell r="CF1880">
            <v>24</v>
          </cell>
          <cell r="CH1880">
            <v>24</v>
          </cell>
          <cell r="CK1880" t="str">
            <v>VP HỒ CHÍ MINH</v>
          </cell>
          <cell r="CM1880">
            <v>24</v>
          </cell>
          <cell r="CN1880">
            <v>0</v>
          </cell>
          <cell r="CO1880">
            <v>0</v>
          </cell>
          <cell r="CP1880">
            <v>0</v>
          </cell>
        </row>
        <row r="1881">
          <cell r="B1881" t="str">
            <v>EVV6000180</v>
          </cell>
          <cell r="C1881" t="str">
            <v>LÂM XUÂN NGÂN</v>
          </cell>
          <cell r="D1881" t="str">
            <v>Fulltime</v>
          </cell>
          <cell r="E1881" t="str">
            <v>KẾ TOÁN TỔNG HỢP TOÀN QUỐC</v>
          </cell>
          <cell r="G1881">
            <v>8</v>
          </cell>
          <cell r="H1881">
            <v>8</v>
          </cell>
          <cell r="I1881" t="str">
            <v>Pa</v>
          </cell>
          <cell r="J1881">
            <v>8</v>
          </cell>
          <cell r="K1881" t="str">
            <v xml:space="preserve"> </v>
          </cell>
          <cell r="L1881">
            <v>8</v>
          </cell>
          <cell r="M1881">
            <v>8</v>
          </cell>
          <cell r="N1881">
            <v>8</v>
          </cell>
          <cell r="O1881">
            <v>8</v>
          </cell>
          <cell r="P1881">
            <v>8</v>
          </cell>
          <cell r="Q1881">
            <v>8</v>
          </cell>
          <cell r="R1881" t="str">
            <v xml:space="preserve"> </v>
          </cell>
          <cell r="S1881">
            <v>8</v>
          </cell>
          <cell r="T1881">
            <v>8</v>
          </cell>
          <cell r="U1881">
            <v>7.9</v>
          </cell>
          <cell r="V1881">
            <v>8</v>
          </cell>
          <cell r="W1881">
            <v>8</v>
          </cell>
          <cell r="X1881">
            <v>8</v>
          </cell>
          <cell r="Y1881" t="str">
            <v xml:space="preserve"> </v>
          </cell>
          <cell r="Z1881">
            <v>8</v>
          </cell>
          <cell r="AA1881">
            <v>8</v>
          </cell>
          <cell r="AB1881">
            <v>8</v>
          </cell>
          <cell r="AC1881">
            <v>8</v>
          </cell>
          <cell r="AD1881">
            <v>8</v>
          </cell>
          <cell r="AE1881">
            <v>8</v>
          </cell>
          <cell r="AF1881" t="str">
            <v xml:space="preserve"> </v>
          </cell>
          <cell r="AG1881" t="str">
            <v>Pa</v>
          </cell>
          <cell r="AH1881" t="str">
            <v>Pa</v>
          </cell>
          <cell r="AI1881" t="str">
            <v>NB</v>
          </cell>
          <cell r="AJ1881" t="str">
            <v>NB</v>
          </cell>
          <cell r="AK1881">
            <v>20.987500000000001</v>
          </cell>
          <cell r="AL1881">
            <v>3</v>
          </cell>
          <cell r="AM1881">
            <v>0</v>
          </cell>
          <cell r="AN1881">
            <v>0</v>
          </cell>
          <cell r="AO1881">
            <v>2</v>
          </cell>
          <cell r="AP1881">
            <v>0</v>
          </cell>
          <cell r="AQ1881">
            <v>0</v>
          </cell>
          <cell r="AR1881">
            <v>26</v>
          </cell>
          <cell r="AS1881">
            <v>25.987500000000001</v>
          </cell>
          <cell r="AU1881">
            <v>-1.2499999999999289E-2</v>
          </cell>
          <cell r="BZ1881">
            <v>22.987500000000001</v>
          </cell>
          <cell r="CA1881">
            <v>3</v>
          </cell>
          <cell r="CF1881">
            <v>25.987500000000001</v>
          </cell>
          <cell r="CH1881">
            <v>23</v>
          </cell>
          <cell r="CK1881" t="str">
            <v>VP HỒ CHÍ MINH</v>
          </cell>
          <cell r="CM1881">
            <v>22.987500000000001</v>
          </cell>
          <cell r="CN1881">
            <v>3</v>
          </cell>
          <cell r="CO1881">
            <v>0</v>
          </cell>
          <cell r="CP1881">
            <v>0</v>
          </cell>
        </row>
        <row r="1882">
          <cell r="B1882" t="str">
            <v>EVV6000049</v>
          </cell>
          <cell r="C1882" t="str">
            <v>LÊ THỊ ANH THƯ</v>
          </cell>
          <cell r="D1882" t="str">
            <v>Fulltime</v>
          </cell>
          <cell r="E1882" t="str">
            <v>KẾ TOÁN CÔNG NỢ</v>
          </cell>
          <cell r="G1882">
            <v>8</v>
          </cell>
          <cell r="H1882">
            <v>8</v>
          </cell>
          <cell r="I1882">
            <v>8</v>
          </cell>
          <cell r="J1882">
            <v>7.8</v>
          </cell>
          <cell r="K1882" t="str">
            <v xml:space="preserve"> </v>
          </cell>
          <cell r="L1882">
            <v>8</v>
          </cell>
          <cell r="M1882">
            <v>8</v>
          </cell>
          <cell r="N1882">
            <v>8</v>
          </cell>
          <cell r="O1882">
            <v>8</v>
          </cell>
          <cell r="P1882" t="str">
            <v>Pa/2</v>
          </cell>
          <cell r="Q1882">
            <v>8</v>
          </cell>
          <cell r="R1882" t="str">
            <v xml:space="preserve"> </v>
          </cell>
          <cell r="S1882">
            <v>8</v>
          </cell>
          <cell r="T1882">
            <v>8</v>
          </cell>
          <cell r="U1882">
            <v>8</v>
          </cell>
          <cell r="V1882">
            <v>8</v>
          </cell>
          <cell r="W1882" t="str">
            <v>Pa</v>
          </cell>
          <cell r="X1882">
            <v>8</v>
          </cell>
          <cell r="Y1882" t="str">
            <v xml:space="preserve"> </v>
          </cell>
          <cell r="Z1882">
            <v>8</v>
          </cell>
          <cell r="AA1882">
            <v>8</v>
          </cell>
          <cell r="AB1882">
            <v>8</v>
          </cell>
          <cell r="AC1882">
            <v>8</v>
          </cell>
          <cell r="AD1882">
            <v>8</v>
          </cell>
          <cell r="AE1882">
            <v>8</v>
          </cell>
          <cell r="AF1882" t="str">
            <v xml:space="preserve"> </v>
          </cell>
          <cell r="AG1882">
            <v>8</v>
          </cell>
          <cell r="AH1882">
            <v>8</v>
          </cell>
          <cell r="AI1882">
            <v>8</v>
          </cell>
          <cell r="AJ1882">
            <v>8</v>
          </cell>
          <cell r="AK1882">
            <v>24.475000000000001</v>
          </cell>
          <cell r="AL1882">
            <v>1.5</v>
          </cell>
          <cell r="AM1882">
            <v>0</v>
          </cell>
          <cell r="AN1882">
            <v>0</v>
          </cell>
          <cell r="AO1882">
            <v>0</v>
          </cell>
          <cell r="AP1882">
            <v>0</v>
          </cell>
          <cell r="AQ1882">
            <v>0</v>
          </cell>
          <cell r="AR1882">
            <v>26</v>
          </cell>
          <cell r="AS1882">
            <v>25.975000000000001</v>
          </cell>
          <cell r="AU1882">
            <v>-2.4999999999998579E-2</v>
          </cell>
          <cell r="AV1882">
            <v>0</v>
          </cell>
          <cell r="AW1882">
            <v>0</v>
          </cell>
          <cell r="BZ1882">
            <v>24.475000000000001</v>
          </cell>
          <cell r="CA1882">
            <v>1.5</v>
          </cell>
          <cell r="CF1882">
            <v>25.975000000000001</v>
          </cell>
          <cell r="CH1882">
            <v>24.5</v>
          </cell>
          <cell r="CK1882" t="str">
            <v>VP HỒ CHÍ MINH</v>
          </cell>
          <cell r="CM1882">
            <v>24.475000000000001</v>
          </cell>
          <cell r="CN1882">
            <v>1.5</v>
          </cell>
          <cell r="CO1882">
            <v>0</v>
          </cell>
          <cell r="CP1882">
            <v>0</v>
          </cell>
        </row>
        <row r="1883">
          <cell r="B1883" t="str">
            <v>EVV6000147</v>
          </cell>
          <cell r="C1883" t="str">
            <v>NGUYỄN THỊ BẢO NGỌC</v>
          </cell>
          <cell r="D1883" t="str">
            <v>Fulltime</v>
          </cell>
          <cell r="E1883" t="str">
            <v>NHÂN VIÊN KẾ TOÁN</v>
          </cell>
          <cell r="G1883">
            <v>8</v>
          </cell>
          <cell r="H1883">
            <v>8</v>
          </cell>
          <cell r="I1883">
            <v>8</v>
          </cell>
          <cell r="J1883">
            <v>8</v>
          </cell>
          <cell r="K1883" t="str">
            <v xml:space="preserve"> </v>
          </cell>
          <cell r="L1883">
            <v>8</v>
          </cell>
          <cell r="M1883">
            <v>8</v>
          </cell>
          <cell r="N1883">
            <v>8</v>
          </cell>
          <cell r="O1883">
            <v>8</v>
          </cell>
          <cell r="P1883">
            <v>8</v>
          </cell>
          <cell r="Q1883" t="str">
            <v>Pa/2</v>
          </cell>
          <cell r="R1883" t="str">
            <v xml:space="preserve"> </v>
          </cell>
          <cell r="S1883" t="str">
            <v>Pa</v>
          </cell>
          <cell r="T1883">
            <v>8</v>
          </cell>
          <cell r="U1883">
            <v>8</v>
          </cell>
          <cell r="V1883">
            <v>8</v>
          </cell>
          <cell r="W1883">
            <v>8</v>
          </cell>
          <cell r="X1883">
            <v>8</v>
          </cell>
          <cell r="Y1883" t="str">
            <v xml:space="preserve"> </v>
          </cell>
          <cell r="Z1883">
            <v>8</v>
          </cell>
          <cell r="AA1883">
            <v>8</v>
          </cell>
          <cell r="AB1883">
            <v>8</v>
          </cell>
          <cell r="AC1883">
            <v>8</v>
          </cell>
          <cell r="AD1883">
            <v>8</v>
          </cell>
          <cell r="AE1883">
            <v>8</v>
          </cell>
          <cell r="AF1883" t="str">
            <v xml:space="preserve"> </v>
          </cell>
          <cell r="AG1883" t="str">
            <v>Pa</v>
          </cell>
          <cell r="AH1883">
            <v>8</v>
          </cell>
          <cell r="AI1883">
            <v>8</v>
          </cell>
          <cell r="AJ1883">
            <v>7.9</v>
          </cell>
          <cell r="AK1883">
            <v>23.487500000000001</v>
          </cell>
          <cell r="AL1883">
            <v>2.5</v>
          </cell>
          <cell r="AM1883">
            <v>0</v>
          </cell>
          <cell r="AN1883">
            <v>0</v>
          </cell>
          <cell r="AO1883">
            <v>0</v>
          </cell>
          <cell r="AP1883">
            <v>0</v>
          </cell>
          <cell r="AQ1883">
            <v>0</v>
          </cell>
          <cell r="AR1883">
            <v>26</v>
          </cell>
          <cell r="AS1883">
            <v>25.987500000000001</v>
          </cell>
          <cell r="AU1883">
            <v>-1.2499999999999289E-2</v>
          </cell>
          <cell r="BZ1883">
            <v>23.487500000000001</v>
          </cell>
          <cell r="CA1883">
            <v>2.5</v>
          </cell>
          <cell r="CF1883">
            <v>25.987500000000001</v>
          </cell>
          <cell r="CH1883">
            <v>23.5</v>
          </cell>
          <cell r="CK1883" t="str">
            <v>VP HỒ CHÍ MINH</v>
          </cell>
          <cell r="CM1883">
            <v>23.487500000000001</v>
          </cell>
          <cell r="CN1883">
            <v>2.5</v>
          </cell>
          <cell r="CO1883">
            <v>0</v>
          </cell>
          <cell r="CP1883">
            <v>0</v>
          </cell>
        </row>
        <row r="1884">
          <cell r="B1884" t="str">
            <v>EVV6000182</v>
          </cell>
          <cell r="C1884" t="str">
            <v>NGUYỄN THỊ THÚY</v>
          </cell>
          <cell r="D1884" t="str">
            <v>Fulltime</v>
          </cell>
          <cell r="E1884" t="str">
            <v>KẾ TOÁN CÔNG NỢ</v>
          </cell>
          <cell r="G1884">
            <v>8</v>
          </cell>
          <cell r="H1884">
            <v>8</v>
          </cell>
          <cell r="I1884">
            <v>8</v>
          </cell>
          <cell r="J1884">
            <v>8</v>
          </cell>
          <cell r="K1884" t="str">
            <v xml:space="preserve"> </v>
          </cell>
          <cell r="L1884">
            <v>8</v>
          </cell>
          <cell r="M1884">
            <v>8</v>
          </cell>
          <cell r="N1884">
            <v>8</v>
          </cell>
          <cell r="O1884">
            <v>8</v>
          </cell>
          <cell r="P1884">
            <v>8</v>
          </cell>
          <cell r="Q1884">
            <v>8</v>
          </cell>
          <cell r="R1884" t="str">
            <v xml:space="preserve"> </v>
          </cell>
          <cell r="S1884">
            <v>8</v>
          </cell>
          <cell r="T1884">
            <v>8</v>
          </cell>
          <cell r="U1884">
            <v>8</v>
          </cell>
          <cell r="V1884" t="str">
            <v>Pa/2</v>
          </cell>
          <cell r="W1884">
            <v>8</v>
          </cell>
          <cell r="X1884" t="str">
            <v>Pa/2</v>
          </cell>
          <cell r="Y1884" t="str">
            <v xml:space="preserve"> </v>
          </cell>
          <cell r="Z1884">
            <v>7.9</v>
          </cell>
          <cell r="AA1884">
            <v>8</v>
          </cell>
          <cell r="AB1884">
            <v>8</v>
          </cell>
          <cell r="AC1884">
            <v>8</v>
          </cell>
          <cell r="AD1884">
            <v>8</v>
          </cell>
          <cell r="AE1884">
            <v>8</v>
          </cell>
          <cell r="AF1884" t="str">
            <v xml:space="preserve"> </v>
          </cell>
          <cell r="AG1884">
            <v>8</v>
          </cell>
          <cell r="AH1884">
            <v>8</v>
          </cell>
          <cell r="AI1884">
            <v>8</v>
          </cell>
          <cell r="AJ1884">
            <v>8</v>
          </cell>
          <cell r="AK1884">
            <v>24.987500000000001</v>
          </cell>
          <cell r="AL1884">
            <v>1</v>
          </cell>
          <cell r="AM1884">
            <v>0</v>
          </cell>
          <cell r="AN1884">
            <v>0</v>
          </cell>
          <cell r="AO1884">
            <v>0</v>
          </cell>
          <cell r="AP1884">
            <v>0</v>
          </cell>
          <cell r="AQ1884">
            <v>0</v>
          </cell>
          <cell r="AR1884">
            <v>26</v>
          </cell>
          <cell r="AS1884">
            <v>25.987500000000001</v>
          </cell>
          <cell r="AU1884">
            <v>-1.2499999999999289E-2</v>
          </cell>
          <cell r="BZ1884">
            <v>24.987500000000001</v>
          </cell>
          <cell r="CA1884">
            <v>1</v>
          </cell>
          <cell r="CF1884">
            <v>25.987500000000001</v>
          </cell>
          <cell r="CH1884">
            <v>25</v>
          </cell>
          <cell r="CK1884" t="str">
            <v>VP HỒ CHÍ MINH</v>
          </cell>
          <cell r="CM1884">
            <v>24.987500000000001</v>
          </cell>
          <cell r="CN1884">
            <v>1</v>
          </cell>
          <cell r="CO1884">
            <v>0</v>
          </cell>
          <cell r="CP1884">
            <v>0</v>
          </cell>
        </row>
        <row r="1885">
          <cell r="B1885" t="str">
            <v>EVV6000198</v>
          </cell>
          <cell r="C1885" t="str">
            <v>NGUYỄN THÚY ANH</v>
          </cell>
          <cell r="D1885" t="str">
            <v>Fulltime</v>
          </cell>
          <cell r="E1885" t="str">
            <v>KẾ TOÁN CÔNG NỢ</v>
          </cell>
          <cell r="G1885">
            <v>8</v>
          </cell>
          <cell r="H1885">
            <v>8</v>
          </cell>
          <cell r="I1885">
            <v>8</v>
          </cell>
          <cell r="J1885">
            <v>8</v>
          </cell>
          <cell r="K1885" t="str">
            <v xml:space="preserve"> </v>
          </cell>
          <cell r="L1885">
            <v>8</v>
          </cell>
          <cell r="M1885">
            <v>8</v>
          </cell>
          <cell r="N1885">
            <v>8</v>
          </cell>
          <cell r="O1885">
            <v>7.8</v>
          </cell>
          <cell r="P1885" t="str">
            <v>NB/2</v>
          </cell>
          <cell r="Q1885">
            <v>8</v>
          </cell>
          <cell r="R1885" t="str">
            <v xml:space="preserve"> </v>
          </cell>
          <cell r="S1885">
            <v>8</v>
          </cell>
          <cell r="T1885">
            <v>8</v>
          </cell>
          <cell r="U1885">
            <v>8</v>
          </cell>
          <cell r="V1885">
            <v>7.9</v>
          </cell>
          <cell r="W1885">
            <v>8</v>
          </cell>
          <cell r="X1885">
            <v>8</v>
          </cell>
          <cell r="Y1885" t="str">
            <v xml:space="preserve"> </v>
          </cell>
          <cell r="Z1885">
            <v>8</v>
          </cell>
          <cell r="AA1885">
            <v>8</v>
          </cell>
          <cell r="AB1885" t="str">
            <v>Pa</v>
          </cell>
          <cell r="AC1885">
            <v>8</v>
          </cell>
          <cell r="AD1885">
            <v>8</v>
          </cell>
          <cell r="AE1885">
            <v>8</v>
          </cell>
          <cell r="AF1885" t="str">
            <v xml:space="preserve"> </v>
          </cell>
          <cell r="AG1885">
            <v>8</v>
          </cell>
          <cell r="AH1885">
            <v>8</v>
          </cell>
          <cell r="AI1885" t="str">
            <v>Pa/2</v>
          </cell>
          <cell r="AJ1885">
            <v>7.9</v>
          </cell>
          <cell r="AK1885">
            <v>23.95</v>
          </cell>
          <cell r="AL1885">
            <v>1.5</v>
          </cell>
          <cell r="AM1885">
            <v>0</v>
          </cell>
          <cell r="AN1885">
            <v>0</v>
          </cell>
          <cell r="AO1885">
            <v>0.5</v>
          </cell>
          <cell r="AP1885">
            <v>0</v>
          </cell>
          <cell r="AQ1885">
            <v>0</v>
          </cell>
          <cell r="AR1885">
            <v>26</v>
          </cell>
          <cell r="AS1885">
            <v>25.95</v>
          </cell>
          <cell r="AU1885">
            <v>-5.0000000000000711E-2</v>
          </cell>
          <cell r="BZ1885">
            <v>24.45</v>
          </cell>
          <cell r="CA1885">
            <v>1.5</v>
          </cell>
          <cell r="CF1885">
            <v>25.95</v>
          </cell>
          <cell r="CH1885">
            <v>24.5</v>
          </cell>
          <cell r="CK1885" t="str">
            <v>VP HỒ CHÍ MINH</v>
          </cell>
          <cell r="CM1885">
            <v>24.45</v>
          </cell>
          <cell r="CN1885">
            <v>1.5</v>
          </cell>
          <cell r="CO1885">
            <v>0</v>
          </cell>
          <cell r="CP1885">
            <v>0</v>
          </cell>
        </row>
        <row r="1886">
          <cell r="B1886" t="str">
            <v>EVV6000256</v>
          </cell>
          <cell r="C1886" t="str">
            <v>TẠ THỊ THANH LOAN</v>
          </cell>
          <cell r="D1886" t="str">
            <v>Fulltime</v>
          </cell>
          <cell r="E1886" t="str">
            <v>THỦ QUỸ</v>
          </cell>
          <cell r="G1886">
            <v>8</v>
          </cell>
          <cell r="H1886">
            <v>8</v>
          </cell>
          <cell r="I1886">
            <v>8</v>
          </cell>
          <cell r="J1886">
            <v>8</v>
          </cell>
          <cell r="K1886" t="str">
            <v xml:space="preserve"> </v>
          </cell>
          <cell r="L1886">
            <v>8</v>
          </cell>
          <cell r="M1886">
            <v>8</v>
          </cell>
          <cell r="N1886">
            <v>8</v>
          </cell>
          <cell r="O1886">
            <v>8</v>
          </cell>
          <cell r="P1886">
            <v>8</v>
          </cell>
          <cell r="Q1886">
            <v>8</v>
          </cell>
          <cell r="R1886" t="str">
            <v xml:space="preserve"> </v>
          </cell>
          <cell r="S1886">
            <v>8</v>
          </cell>
          <cell r="T1886">
            <v>8</v>
          </cell>
          <cell r="U1886">
            <v>8</v>
          </cell>
          <cell r="V1886">
            <v>8</v>
          </cell>
          <cell r="W1886">
            <v>8</v>
          </cell>
          <cell r="X1886">
            <v>8</v>
          </cell>
          <cell r="Y1886" t="str">
            <v xml:space="preserve"> </v>
          </cell>
          <cell r="Z1886">
            <v>8</v>
          </cell>
          <cell r="AA1886">
            <v>8</v>
          </cell>
          <cell r="AB1886">
            <v>8</v>
          </cell>
          <cell r="AC1886">
            <v>8</v>
          </cell>
          <cell r="AD1886">
            <v>8</v>
          </cell>
          <cell r="AE1886">
            <v>8</v>
          </cell>
          <cell r="AF1886" t="str">
            <v xml:space="preserve"> </v>
          </cell>
          <cell r="AG1886">
            <v>8</v>
          </cell>
          <cell r="AH1886">
            <v>8</v>
          </cell>
          <cell r="AI1886">
            <v>8</v>
          </cell>
          <cell r="AJ1886">
            <v>8</v>
          </cell>
          <cell r="AK1886">
            <v>26</v>
          </cell>
          <cell r="AL1886">
            <v>0</v>
          </cell>
          <cell r="AM1886">
            <v>0</v>
          </cell>
          <cell r="AN1886">
            <v>0</v>
          </cell>
          <cell r="AO1886">
            <v>0</v>
          </cell>
          <cell r="AP1886">
            <v>0</v>
          </cell>
          <cell r="AQ1886">
            <v>0</v>
          </cell>
          <cell r="AR1886">
            <v>26</v>
          </cell>
          <cell r="AS1886">
            <v>26</v>
          </cell>
          <cell r="AU1886">
            <v>0</v>
          </cell>
          <cell r="BZ1886">
            <v>26</v>
          </cell>
          <cell r="CA1886">
            <v>0</v>
          </cell>
          <cell r="CF1886">
            <v>26</v>
          </cell>
          <cell r="CH1886">
            <v>26</v>
          </cell>
          <cell r="CK1886" t="str">
            <v>VP HỒ CHÍ MINH</v>
          </cell>
          <cell r="CM1886">
            <v>26</v>
          </cell>
          <cell r="CN1886">
            <v>0</v>
          </cell>
          <cell r="CO1886">
            <v>0</v>
          </cell>
          <cell r="CP1886">
            <v>0</v>
          </cell>
        </row>
        <row r="1887">
          <cell r="B1887" t="str">
            <v>EVV6000135</v>
          </cell>
          <cell r="C1887" t="str">
            <v>TRẦN HÙNG PHƯƠNG</v>
          </cell>
          <cell r="D1887" t="str">
            <v>Fulltime</v>
          </cell>
          <cell r="E1887" t="str">
            <v>KẾ TOÁN TÀI SẢN</v>
          </cell>
          <cell r="G1887">
            <v>8</v>
          </cell>
          <cell r="H1887">
            <v>8</v>
          </cell>
          <cell r="I1887">
            <v>8</v>
          </cell>
          <cell r="J1887">
            <v>8</v>
          </cell>
          <cell r="K1887" t="str">
            <v xml:space="preserve"> </v>
          </cell>
          <cell r="L1887">
            <v>8</v>
          </cell>
          <cell r="M1887">
            <v>8</v>
          </cell>
          <cell r="N1887">
            <v>8</v>
          </cell>
          <cell r="O1887">
            <v>8</v>
          </cell>
          <cell r="P1887">
            <v>8</v>
          </cell>
          <cell r="Q1887">
            <v>8</v>
          </cell>
          <cell r="R1887" t="str">
            <v xml:space="preserve"> </v>
          </cell>
          <cell r="S1887">
            <v>8</v>
          </cell>
          <cell r="T1887">
            <v>8</v>
          </cell>
          <cell r="U1887">
            <v>8</v>
          </cell>
          <cell r="V1887">
            <v>8</v>
          </cell>
          <cell r="W1887">
            <v>8</v>
          </cell>
          <cell r="X1887">
            <v>8</v>
          </cell>
          <cell r="Y1887" t="str">
            <v xml:space="preserve"> </v>
          </cell>
          <cell r="Z1887">
            <v>8</v>
          </cell>
          <cell r="AA1887">
            <v>8</v>
          </cell>
          <cell r="AB1887">
            <v>8</v>
          </cell>
          <cell r="AC1887">
            <v>8</v>
          </cell>
          <cell r="AD1887">
            <v>8</v>
          </cell>
          <cell r="AE1887">
            <v>8</v>
          </cell>
          <cell r="AF1887" t="str">
            <v xml:space="preserve"> </v>
          </cell>
          <cell r="AG1887">
            <v>8</v>
          </cell>
          <cell r="AH1887">
            <v>8</v>
          </cell>
          <cell r="AI1887">
            <v>8</v>
          </cell>
          <cell r="AJ1887">
            <v>8</v>
          </cell>
          <cell r="AK1887">
            <v>26</v>
          </cell>
          <cell r="AL1887">
            <v>0</v>
          </cell>
          <cell r="AM1887">
            <v>0</v>
          </cell>
          <cell r="AN1887">
            <v>0</v>
          </cell>
          <cell r="AO1887">
            <v>0</v>
          </cell>
          <cell r="AP1887">
            <v>0</v>
          </cell>
          <cell r="AQ1887">
            <v>0</v>
          </cell>
          <cell r="AR1887">
            <v>26</v>
          </cell>
          <cell r="AS1887">
            <v>26</v>
          </cell>
          <cell r="AU1887">
            <v>0</v>
          </cell>
          <cell r="BZ1887">
            <v>26</v>
          </cell>
          <cell r="CA1887">
            <v>0</v>
          </cell>
          <cell r="CF1887">
            <v>26</v>
          </cell>
          <cell r="CH1887">
            <v>26</v>
          </cell>
          <cell r="CK1887" t="str">
            <v>VP HỒ CHÍ MINH</v>
          </cell>
          <cell r="CM1887">
            <v>26</v>
          </cell>
          <cell r="CN1887">
            <v>0</v>
          </cell>
          <cell r="CO1887">
            <v>0</v>
          </cell>
          <cell r="CP1887">
            <v>0</v>
          </cell>
        </row>
        <row r="1888">
          <cell r="B1888" t="str">
            <v>EVV6000040</v>
          </cell>
          <cell r="C1888" t="str">
            <v>TRẦN THỊ HƯƠNG</v>
          </cell>
          <cell r="D1888" t="str">
            <v>Fulltime</v>
          </cell>
          <cell r="E1888" t="str">
            <v>KIỂM SOÁT VIÊN</v>
          </cell>
          <cell r="G1888">
            <v>8</v>
          </cell>
          <cell r="H1888">
            <v>8</v>
          </cell>
          <cell r="I1888">
            <v>8</v>
          </cell>
          <cell r="J1888">
            <v>8</v>
          </cell>
          <cell r="K1888" t="str">
            <v xml:space="preserve"> </v>
          </cell>
          <cell r="L1888">
            <v>8</v>
          </cell>
          <cell r="M1888">
            <v>8</v>
          </cell>
          <cell r="N1888">
            <v>8</v>
          </cell>
          <cell r="O1888">
            <v>8</v>
          </cell>
          <cell r="P1888">
            <v>8</v>
          </cell>
          <cell r="Q1888">
            <v>8</v>
          </cell>
          <cell r="R1888" t="str">
            <v xml:space="preserve"> </v>
          </cell>
          <cell r="S1888">
            <v>8</v>
          </cell>
          <cell r="T1888">
            <v>8</v>
          </cell>
          <cell r="U1888">
            <v>8</v>
          </cell>
          <cell r="V1888">
            <v>8</v>
          </cell>
          <cell r="W1888">
            <v>8</v>
          </cell>
          <cell r="X1888">
            <v>7.9</v>
          </cell>
          <cell r="Y1888" t="str">
            <v xml:space="preserve"> </v>
          </cell>
          <cell r="Z1888">
            <v>8</v>
          </cell>
          <cell r="AA1888">
            <v>8</v>
          </cell>
          <cell r="AB1888">
            <v>8</v>
          </cell>
          <cell r="AC1888">
            <v>8</v>
          </cell>
          <cell r="AD1888">
            <v>8</v>
          </cell>
          <cell r="AE1888" t="str">
            <v>Pa/2</v>
          </cell>
          <cell r="AF1888" t="str">
            <v xml:space="preserve"> </v>
          </cell>
          <cell r="AG1888">
            <v>8</v>
          </cell>
          <cell r="AH1888">
            <v>8</v>
          </cell>
          <cell r="AI1888">
            <v>8</v>
          </cell>
          <cell r="AJ1888">
            <v>8</v>
          </cell>
          <cell r="AK1888">
            <v>25.487500000000001</v>
          </cell>
          <cell r="AL1888">
            <v>0.5</v>
          </cell>
          <cell r="AM1888">
            <v>0</v>
          </cell>
          <cell r="AN1888">
            <v>0</v>
          </cell>
          <cell r="AO1888">
            <v>0</v>
          </cell>
          <cell r="AP1888">
            <v>0</v>
          </cell>
          <cell r="AQ1888">
            <v>0</v>
          </cell>
          <cell r="AR1888">
            <v>26</v>
          </cell>
          <cell r="AS1888">
            <v>25.987500000000001</v>
          </cell>
          <cell r="AU1888">
            <v>-1.2499999999999289E-2</v>
          </cell>
          <cell r="BZ1888">
            <v>25.487500000000001</v>
          </cell>
          <cell r="CA1888">
            <v>0.5</v>
          </cell>
          <cell r="CF1888">
            <v>25.987500000000001</v>
          </cell>
          <cell r="CH1888">
            <v>25.5</v>
          </cell>
          <cell r="CK1888" t="str">
            <v>VP HỒ CHÍ MINH</v>
          </cell>
          <cell r="CM1888">
            <v>25.487500000000001</v>
          </cell>
          <cell r="CN1888">
            <v>0.5</v>
          </cell>
          <cell r="CO1888">
            <v>0</v>
          </cell>
          <cell r="CP1888">
            <v>0</v>
          </cell>
        </row>
        <row r="1889">
          <cell r="B1889" t="str">
            <v>EVV6000266</v>
          </cell>
          <cell r="C1889" t="str">
            <v>LÊ KHÁNH MINH</v>
          </cell>
          <cell r="D1889" t="str">
            <v>Fulltime</v>
          </cell>
          <cell r="E1889" t="str">
            <v>CHUYÊN VIÊN TRIỂN KHAI &amp; KIỂM SOÁT CHẤT LƯỢNG SẢN PHẨM</v>
          </cell>
          <cell r="G1889">
            <v>0</v>
          </cell>
          <cell r="H1889">
            <v>0</v>
          </cell>
          <cell r="I1889">
            <v>0</v>
          </cell>
          <cell r="J1889">
            <v>0</v>
          </cell>
          <cell r="K1889" t="str">
            <v xml:space="preserve"> </v>
          </cell>
          <cell r="L1889">
            <v>0</v>
          </cell>
          <cell r="M1889">
            <v>0</v>
          </cell>
          <cell r="N1889">
            <v>0</v>
          </cell>
          <cell r="O1889">
            <v>0</v>
          </cell>
          <cell r="P1889">
            <v>0</v>
          </cell>
          <cell r="Q1889">
            <v>0</v>
          </cell>
          <cell r="R1889" t="str">
            <v xml:space="preserve"> </v>
          </cell>
          <cell r="S1889">
            <v>8</v>
          </cell>
          <cell r="T1889">
            <v>8</v>
          </cell>
          <cell r="U1889">
            <v>7.8</v>
          </cell>
          <cell r="V1889">
            <v>8</v>
          </cell>
          <cell r="W1889">
            <v>8</v>
          </cell>
          <cell r="X1889">
            <v>8</v>
          </cell>
          <cell r="Y1889" t="str">
            <v xml:space="preserve"> </v>
          </cell>
          <cell r="Z1889">
            <v>8</v>
          </cell>
          <cell r="AA1889">
            <v>8</v>
          </cell>
          <cell r="AB1889">
            <v>8</v>
          </cell>
          <cell r="AC1889">
            <v>8</v>
          </cell>
          <cell r="AD1889">
            <v>8</v>
          </cell>
          <cell r="AE1889">
            <v>8</v>
          </cell>
          <cell r="AF1889" t="str">
            <v xml:space="preserve"> </v>
          </cell>
          <cell r="AG1889">
            <v>8</v>
          </cell>
          <cell r="AH1889">
            <v>8</v>
          </cell>
          <cell r="AI1889">
            <v>8</v>
          </cell>
          <cell r="AJ1889">
            <v>8</v>
          </cell>
          <cell r="AK1889">
            <v>15.975</v>
          </cell>
          <cell r="AL1889">
            <v>0</v>
          </cell>
          <cell r="AM1889">
            <v>0</v>
          </cell>
          <cell r="AN1889">
            <v>0</v>
          </cell>
          <cell r="AO1889">
            <v>0</v>
          </cell>
          <cell r="AP1889">
            <v>0</v>
          </cell>
          <cell r="AQ1889">
            <v>0</v>
          </cell>
          <cell r="AR1889">
            <v>26</v>
          </cell>
          <cell r="AS1889">
            <v>15.975</v>
          </cell>
          <cell r="AU1889">
            <v>-10.025</v>
          </cell>
          <cell r="BZ1889">
            <v>15.975</v>
          </cell>
          <cell r="CA1889">
            <v>0</v>
          </cell>
          <cell r="CF1889">
            <v>15.975</v>
          </cell>
          <cell r="CH1889">
            <v>16</v>
          </cell>
          <cell r="CK1889" t="str">
            <v>VP HỒ CHÍ MINH</v>
          </cell>
          <cell r="CM1889">
            <v>15.975</v>
          </cell>
          <cell r="CN1889">
            <v>0</v>
          </cell>
          <cell r="CO1889">
            <v>0</v>
          </cell>
          <cell r="CP1889">
            <v>0</v>
          </cell>
        </row>
        <row r="1890">
          <cell r="B1890" t="str">
            <v>EVV6000270</v>
          </cell>
          <cell r="C1890" t="str">
            <v>LÊ THỊ BẢO TRÚC</v>
          </cell>
          <cell r="D1890" t="str">
            <v>Fulltime</v>
          </cell>
          <cell r="E1890" t="str">
            <v>TRƯỞNG PHÒNG KIỂM SOÁT TUÂN THỦ</v>
          </cell>
          <cell r="G1890">
            <v>0</v>
          </cell>
          <cell r="H1890">
            <v>0</v>
          </cell>
          <cell r="I1890">
            <v>0</v>
          </cell>
          <cell r="J1890">
            <v>0</v>
          </cell>
          <cell r="K1890" t="str">
            <v xml:space="preserve"> </v>
          </cell>
          <cell r="L1890">
            <v>0</v>
          </cell>
          <cell r="M1890">
            <v>0</v>
          </cell>
          <cell r="N1890">
            <v>0</v>
          </cell>
          <cell r="O1890">
            <v>0</v>
          </cell>
          <cell r="P1890">
            <v>0</v>
          </cell>
          <cell r="Q1890">
            <v>0</v>
          </cell>
          <cell r="R1890" t="str">
            <v xml:space="preserve"> </v>
          </cell>
          <cell r="S1890">
            <v>0</v>
          </cell>
          <cell r="T1890">
            <v>0</v>
          </cell>
          <cell r="U1890">
            <v>0</v>
          </cell>
          <cell r="V1890">
            <v>0</v>
          </cell>
          <cell r="W1890">
            <v>0</v>
          </cell>
          <cell r="X1890">
            <v>0</v>
          </cell>
          <cell r="Y1890" t="str">
            <v xml:space="preserve"> </v>
          </cell>
          <cell r="Z1890">
            <v>0</v>
          </cell>
          <cell r="AA1890">
            <v>0</v>
          </cell>
          <cell r="AB1890">
            <v>8</v>
          </cell>
          <cell r="AC1890">
            <v>8</v>
          </cell>
          <cell r="AD1890">
            <v>8</v>
          </cell>
          <cell r="AE1890">
            <v>8</v>
          </cell>
          <cell r="AF1890" t="str">
            <v xml:space="preserve"> </v>
          </cell>
          <cell r="AG1890">
            <v>8</v>
          </cell>
          <cell r="AH1890">
            <v>8</v>
          </cell>
          <cell r="AI1890">
            <v>8</v>
          </cell>
          <cell r="AJ1890">
            <v>8</v>
          </cell>
          <cell r="AK1890">
            <v>8</v>
          </cell>
          <cell r="AL1890">
            <v>0</v>
          </cell>
          <cell r="AM1890">
            <v>0</v>
          </cell>
          <cell r="AN1890">
            <v>0</v>
          </cell>
          <cell r="AO1890">
            <v>0</v>
          </cell>
          <cell r="AP1890">
            <v>0</v>
          </cell>
          <cell r="AQ1890">
            <v>0</v>
          </cell>
          <cell r="AR1890">
            <v>26</v>
          </cell>
          <cell r="AS1890">
            <v>8</v>
          </cell>
          <cell r="AU1890">
            <v>-18</v>
          </cell>
          <cell r="BZ1890">
            <v>8</v>
          </cell>
          <cell r="CA1890">
            <v>0</v>
          </cell>
          <cell r="CF1890">
            <v>8</v>
          </cell>
          <cell r="CH1890">
            <v>8</v>
          </cell>
          <cell r="CK1890" t="str">
            <v>VP HỒ CHÍ MINH</v>
          </cell>
          <cell r="CM1890">
            <v>8</v>
          </cell>
          <cell r="CN1890">
            <v>0</v>
          </cell>
          <cell r="CO1890">
            <v>0</v>
          </cell>
          <cell r="CP1890">
            <v>0</v>
          </cell>
        </row>
        <row r="1891">
          <cell r="B1891" t="str">
            <v>EWW3000598</v>
          </cell>
          <cell r="C1891" t="str">
            <v>LƯU THỊ VÂN ANH</v>
          </cell>
          <cell r="D1891" t="str">
            <v>Fulltime</v>
          </cell>
          <cell r="E1891" t="str">
            <v xml:space="preserve">CHUYÊN VIÊN KIỂM SOÁT TUÂN THỦ </v>
          </cell>
          <cell r="G1891">
            <v>0</v>
          </cell>
          <cell r="H1891">
            <v>0</v>
          </cell>
          <cell r="I1891">
            <v>0</v>
          </cell>
          <cell r="J1891">
            <v>0</v>
          </cell>
          <cell r="K1891" t="str">
            <v xml:space="preserve"> </v>
          </cell>
          <cell r="L1891">
            <v>0</v>
          </cell>
          <cell r="M1891">
            <v>0</v>
          </cell>
          <cell r="N1891">
            <v>0</v>
          </cell>
          <cell r="O1891">
            <v>0</v>
          </cell>
          <cell r="P1891">
            <v>0</v>
          </cell>
          <cell r="Q1891">
            <v>0</v>
          </cell>
          <cell r="R1891" t="str">
            <v xml:space="preserve"> </v>
          </cell>
          <cell r="S1891">
            <v>0</v>
          </cell>
          <cell r="T1891">
            <v>0</v>
          </cell>
          <cell r="U1891">
            <v>0</v>
          </cell>
          <cell r="V1891">
            <v>0</v>
          </cell>
          <cell r="W1891">
            <v>0</v>
          </cell>
          <cell r="X1891">
            <v>0</v>
          </cell>
          <cell r="Y1891" t="str">
            <v xml:space="preserve"> </v>
          </cell>
          <cell r="Z1891">
            <v>8</v>
          </cell>
          <cell r="AA1891">
            <v>8</v>
          </cell>
          <cell r="AB1891">
            <v>8</v>
          </cell>
          <cell r="AC1891">
            <v>8</v>
          </cell>
          <cell r="AD1891">
            <v>8</v>
          </cell>
          <cell r="AE1891">
            <v>8</v>
          </cell>
          <cell r="AF1891" t="str">
            <v xml:space="preserve"> </v>
          </cell>
          <cell r="AG1891">
            <v>8</v>
          </cell>
          <cell r="AH1891">
            <v>8</v>
          </cell>
          <cell r="AI1891">
            <v>8</v>
          </cell>
          <cell r="AJ1891">
            <v>8</v>
          </cell>
          <cell r="AK1891">
            <v>10</v>
          </cell>
          <cell r="AL1891">
            <v>0</v>
          </cell>
          <cell r="AM1891">
            <v>0</v>
          </cell>
          <cell r="AN1891">
            <v>0</v>
          </cell>
          <cell r="AO1891">
            <v>0</v>
          </cell>
          <cell r="AP1891">
            <v>0</v>
          </cell>
          <cell r="AQ1891">
            <v>0</v>
          </cell>
          <cell r="AR1891">
            <v>26</v>
          </cell>
          <cell r="AS1891">
            <v>10</v>
          </cell>
          <cell r="AU1891">
            <v>-16</v>
          </cell>
          <cell r="BZ1891">
            <v>10</v>
          </cell>
          <cell r="CA1891">
            <v>0</v>
          </cell>
          <cell r="CF1891">
            <v>10</v>
          </cell>
          <cell r="CH1891">
            <v>10</v>
          </cell>
          <cell r="CK1891" t="str">
            <v>VP HÀ NỘI</v>
          </cell>
          <cell r="CM1891">
            <v>10</v>
          </cell>
          <cell r="CN1891">
            <v>0</v>
          </cell>
          <cell r="CO1891">
            <v>0</v>
          </cell>
          <cell r="CP1891">
            <v>0</v>
          </cell>
        </row>
        <row r="1892">
          <cell r="B1892" t="str">
            <v>EVV6000258</v>
          </cell>
          <cell r="C1892" t="str">
            <v>HUỲNH VŨ ANH TRÂN</v>
          </cell>
          <cell r="D1892" t="str">
            <v>Fulltime</v>
          </cell>
          <cell r="E1892" t="str">
            <v>CHUYÊN VIÊN PHÁT TRIỂN SẢN PHẨM &amp; NGHIÊN CỨU THỊ TRƯỜNG</v>
          </cell>
          <cell r="G1892">
            <v>8</v>
          </cell>
          <cell r="H1892">
            <v>8</v>
          </cell>
          <cell r="I1892">
            <v>8</v>
          </cell>
          <cell r="J1892">
            <v>8</v>
          </cell>
          <cell r="K1892" t="str">
            <v xml:space="preserve"> </v>
          </cell>
          <cell r="L1892">
            <v>8</v>
          </cell>
          <cell r="M1892">
            <v>8</v>
          </cell>
          <cell r="N1892">
            <v>8</v>
          </cell>
          <cell r="O1892">
            <v>8</v>
          </cell>
          <cell r="P1892">
            <v>8</v>
          </cell>
          <cell r="Q1892">
            <v>8</v>
          </cell>
          <cell r="R1892" t="str">
            <v xml:space="preserve"> </v>
          </cell>
          <cell r="S1892">
            <v>8</v>
          </cell>
          <cell r="T1892">
            <v>8</v>
          </cell>
          <cell r="U1892">
            <v>8</v>
          </cell>
          <cell r="V1892">
            <v>8</v>
          </cell>
          <cell r="W1892">
            <v>8</v>
          </cell>
          <cell r="X1892">
            <v>8</v>
          </cell>
          <cell r="Y1892" t="str">
            <v xml:space="preserve"> </v>
          </cell>
          <cell r="Z1892">
            <v>8</v>
          </cell>
          <cell r="AA1892">
            <v>8</v>
          </cell>
          <cell r="AB1892">
            <v>8</v>
          </cell>
          <cell r="AC1892">
            <v>8</v>
          </cell>
          <cell r="AD1892">
            <v>8</v>
          </cell>
          <cell r="AE1892">
            <v>8</v>
          </cell>
          <cell r="AF1892" t="str">
            <v xml:space="preserve"> </v>
          </cell>
          <cell r="AG1892">
            <v>8</v>
          </cell>
          <cell r="AH1892">
            <v>8</v>
          </cell>
          <cell r="AI1892">
            <v>8</v>
          </cell>
          <cell r="AJ1892">
            <v>8</v>
          </cell>
          <cell r="AK1892">
            <v>26</v>
          </cell>
          <cell r="AL1892">
            <v>0</v>
          </cell>
          <cell r="AM1892">
            <v>0</v>
          </cell>
          <cell r="AN1892">
            <v>0</v>
          </cell>
          <cell r="AO1892">
            <v>0</v>
          </cell>
          <cell r="AP1892">
            <v>0</v>
          </cell>
          <cell r="AQ1892">
            <v>0</v>
          </cell>
          <cell r="AR1892">
            <v>26</v>
          </cell>
          <cell r="AS1892">
            <v>26</v>
          </cell>
          <cell r="AU1892">
            <v>0</v>
          </cell>
          <cell r="BZ1892">
            <v>26</v>
          </cell>
          <cell r="CA1892">
            <v>0</v>
          </cell>
          <cell r="CF1892">
            <v>26</v>
          </cell>
          <cell r="CH1892">
            <v>26</v>
          </cell>
          <cell r="CK1892" t="str">
            <v>VP HỒ CHÍ MINH</v>
          </cell>
          <cell r="CM1892">
            <v>26</v>
          </cell>
          <cell r="CN1892">
            <v>0</v>
          </cell>
          <cell r="CO1892">
            <v>0</v>
          </cell>
          <cell r="CP1892">
            <v>0</v>
          </cell>
        </row>
        <row r="1893">
          <cell r="B1893" t="str">
            <v>EVV6000260</v>
          </cell>
          <cell r="C1893" t="str">
            <v>LÝ ĐẶNG HOÀNG LONG</v>
          </cell>
          <cell r="D1893" t="str">
            <v>Fulltime</v>
          </cell>
          <cell r="E1893" t="str">
            <v>CHUYÊN VIÊN THIẾT KẾ</v>
          </cell>
          <cell r="G1893">
            <v>8</v>
          </cell>
          <cell r="H1893">
            <v>8</v>
          </cell>
          <cell r="I1893">
            <v>8</v>
          </cell>
          <cell r="J1893">
            <v>8</v>
          </cell>
          <cell r="K1893" t="str">
            <v xml:space="preserve"> </v>
          </cell>
          <cell r="L1893">
            <v>8</v>
          </cell>
          <cell r="M1893">
            <v>8</v>
          </cell>
          <cell r="N1893">
            <v>8</v>
          </cell>
          <cell r="O1893">
            <v>8</v>
          </cell>
          <cell r="P1893">
            <v>8</v>
          </cell>
          <cell r="Q1893">
            <v>8</v>
          </cell>
          <cell r="R1893" t="str">
            <v xml:space="preserve"> </v>
          </cell>
          <cell r="S1893">
            <v>8</v>
          </cell>
          <cell r="T1893">
            <v>8</v>
          </cell>
          <cell r="U1893">
            <v>8</v>
          </cell>
          <cell r="V1893">
            <v>8</v>
          </cell>
          <cell r="W1893">
            <v>8</v>
          </cell>
          <cell r="X1893">
            <v>8</v>
          </cell>
          <cell r="Y1893" t="str">
            <v xml:space="preserve"> </v>
          </cell>
          <cell r="Z1893">
            <v>8</v>
          </cell>
          <cell r="AA1893">
            <v>8</v>
          </cell>
          <cell r="AB1893">
            <v>8</v>
          </cell>
          <cell r="AC1893">
            <v>8</v>
          </cell>
          <cell r="AD1893">
            <v>8</v>
          </cell>
          <cell r="AE1893">
            <v>8</v>
          </cell>
          <cell r="AF1893" t="str">
            <v xml:space="preserve"> </v>
          </cell>
          <cell r="AG1893">
            <v>8</v>
          </cell>
          <cell r="AH1893">
            <v>8</v>
          </cell>
          <cell r="AI1893">
            <v>8</v>
          </cell>
          <cell r="AJ1893">
            <v>8</v>
          </cell>
          <cell r="AK1893">
            <v>26</v>
          </cell>
          <cell r="AL1893">
            <v>0</v>
          </cell>
          <cell r="AM1893">
            <v>0</v>
          </cell>
          <cell r="AN1893">
            <v>0</v>
          </cell>
          <cell r="AO1893">
            <v>0</v>
          </cell>
          <cell r="AP1893">
            <v>0</v>
          </cell>
          <cell r="AQ1893">
            <v>0</v>
          </cell>
          <cell r="AR1893">
            <v>26</v>
          </cell>
          <cell r="AS1893">
            <v>26</v>
          </cell>
          <cell r="AU1893">
            <v>0</v>
          </cell>
          <cell r="BZ1893">
            <v>26</v>
          </cell>
          <cell r="CA1893">
            <v>0</v>
          </cell>
          <cell r="CF1893">
            <v>26</v>
          </cell>
          <cell r="CH1893">
            <v>26</v>
          </cell>
          <cell r="CK1893" t="str">
            <v>VP HỒ CHÍ MINH</v>
          </cell>
          <cell r="CM1893">
            <v>26</v>
          </cell>
          <cell r="CN1893">
            <v>0</v>
          </cell>
          <cell r="CO1893">
            <v>0</v>
          </cell>
          <cell r="CP1893">
            <v>0</v>
          </cell>
        </row>
        <row r="1894">
          <cell r="B1894" t="str">
            <v>EVV6000050</v>
          </cell>
          <cell r="C1894" t="str">
            <v>NGÔ THỊ NGỌC DIỆP</v>
          </cell>
          <cell r="D1894" t="str">
            <v>Fulltime</v>
          </cell>
          <cell r="E1894" t="str">
            <v>CHUYÊN VIÊN MARKETING</v>
          </cell>
          <cell r="G1894">
            <v>8</v>
          </cell>
          <cell r="H1894">
            <v>8</v>
          </cell>
          <cell r="I1894">
            <v>8</v>
          </cell>
          <cell r="J1894">
            <v>8</v>
          </cell>
          <cell r="K1894" t="str">
            <v xml:space="preserve"> </v>
          </cell>
          <cell r="L1894">
            <v>8</v>
          </cell>
          <cell r="M1894">
            <v>8</v>
          </cell>
          <cell r="N1894">
            <v>8</v>
          </cell>
          <cell r="O1894">
            <v>8</v>
          </cell>
          <cell r="P1894">
            <v>8</v>
          </cell>
          <cell r="Q1894">
            <v>8</v>
          </cell>
          <cell r="R1894" t="str">
            <v xml:space="preserve"> </v>
          </cell>
          <cell r="S1894">
            <v>8</v>
          </cell>
          <cell r="T1894">
            <v>8</v>
          </cell>
          <cell r="U1894">
            <v>8</v>
          </cell>
          <cell r="V1894">
            <v>0</v>
          </cell>
          <cell r="W1894">
            <v>8</v>
          </cell>
          <cell r="X1894">
            <v>0</v>
          </cell>
          <cell r="Y1894" t="str">
            <v xml:space="preserve"> </v>
          </cell>
          <cell r="Z1894">
            <v>8</v>
          </cell>
          <cell r="AA1894">
            <v>8</v>
          </cell>
          <cell r="AB1894">
            <v>8</v>
          </cell>
          <cell r="AC1894">
            <v>8</v>
          </cell>
          <cell r="AD1894">
            <v>0</v>
          </cell>
          <cell r="AE1894">
            <v>0</v>
          </cell>
          <cell r="AF1894" t="str">
            <v xml:space="preserve"> </v>
          </cell>
          <cell r="AG1894">
            <v>8</v>
          </cell>
          <cell r="AH1894">
            <v>8</v>
          </cell>
          <cell r="AI1894">
            <v>8</v>
          </cell>
          <cell r="AJ1894">
            <v>8</v>
          </cell>
          <cell r="AK1894">
            <v>22</v>
          </cell>
          <cell r="AL1894">
            <v>0</v>
          </cell>
          <cell r="AM1894">
            <v>0</v>
          </cell>
          <cell r="AN1894">
            <v>0</v>
          </cell>
          <cell r="AO1894">
            <v>0</v>
          </cell>
          <cell r="AP1894">
            <v>0</v>
          </cell>
          <cell r="AQ1894">
            <v>0</v>
          </cell>
          <cell r="AR1894">
            <v>26</v>
          </cell>
          <cell r="AS1894">
            <v>22</v>
          </cell>
          <cell r="AU1894">
            <v>-4</v>
          </cell>
          <cell r="BZ1894">
            <v>22</v>
          </cell>
          <cell r="CA1894">
            <v>0</v>
          </cell>
          <cell r="CF1894">
            <v>22</v>
          </cell>
          <cell r="CH1894">
            <v>22</v>
          </cell>
          <cell r="CK1894" t="str">
            <v>VP HỒ CHÍ MINH</v>
          </cell>
          <cell r="CM1894">
            <v>22</v>
          </cell>
          <cell r="CN1894">
            <v>0</v>
          </cell>
          <cell r="CO1894">
            <v>0</v>
          </cell>
          <cell r="CP1894">
            <v>0</v>
          </cell>
        </row>
        <row r="1895">
          <cell r="B1895" t="str">
            <v>EVV6000259</v>
          </cell>
          <cell r="C1895" t="str">
            <v>NGUYỄN THỊ HIẾU</v>
          </cell>
          <cell r="D1895" t="str">
            <v>Fulltime</v>
          </cell>
          <cell r="E1895" t="str">
            <v>CHUYÊN VIÊN THIẾT KẾ</v>
          </cell>
          <cell r="G1895">
            <v>8</v>
          </cell>
          <cell r="H1895">
            <v>8</v>
          </cell>
          <cell r="I1895">
            <v>8</v>
          </cell>
          <cell r="J1895">
            <v>8</v>
          </cell>
          <cell r="K1895" t="str">
            <v xml:space="preserve"> </v>
          </cell>
          <cell r="L1895">
            <v>8</v>
          </cell>
          <cell r="M1895">
            <v>8</v>
          </cell>
          <cell r="N1895">
            <v>8</v>
          </cell>
          <cell r="O1895">
            <v>8</v>
          </cell>
          <cell r="P1895">
            <v>8</v>
          </cell>
          <cell r="Q1895">
            <v>8</v>
          </cell>
          <cell r="R1895" t="str">
            <v xml:space="preserve"> </v>
          </cell>
          <cell r="S1895">
            <v>8</v>
          </cell>
          <cell r="T1895">
            <v>8</v>
          </cell>
          <cell r="U1895">
            <v>8</v>
          </cell>
          <cell r="V1895">
            <v>8</v>
          </cell>
          <cell r="W1895">
            <v>8</v>
          </cell>
          <cell r="X1895">
            <v>8</v>
          </cell>
          <cell r="Y1895" t="str">
            <v xml:space="preserve"> </v>
          </cell>
          <cell r="Z1895">
            <v>8</v>
          </cell>
          <cell r="AA1895">
            <v>8</v>
          </cell>
          <cell r="AB1895">
            <v>8</v>
          </cell>
          <cell r="AC1895">
            <v>8</v>
          </cell>
          <cell r="AD1895">
            <v>8</v>
          </cell>
          <cell r="AE1895">
            <v>8</v>
          </cell>
          <cell r="AF1895" t="str">
            <v xml:space="preserve"> </v>
          </cell>
          <cell r="AG1895">
            <v>8</v>
          </cell>
          <cell r="AH1895">
            <v>8</v>
          </cell>
          <cell r="AI1895">
            <v>8</v>
          </cell>
          <cell r="AJ1895">
            <v>8</v>
          </cell>
          <cell r="AK1895">
            <v>26</v>
          </cell>
          <cell r="AL1895">
            <v>0</v>
          </cell>
          <cell r="AM1895">
            <v>0</v>
          </cell>
          <cell r="AN1895">
            <v>0</v>
          </cell>
          <cell r="AO1895">
            <v>0</v>
          </cell>
          <cell r="AP1895">
            <v>0</v>
          </cell>
          <cell r="AQ1895">
            <v>0</v>
          </cell>
          <cell r="AR1895">
            <v>26</v>
          </cell>
          <cell r="AS1895">
            <v>26</v>
          </cell>
          <cell r="AU1895">
            <v>0</v>
          </cell>
          <cell r="BZ1895">
            <v>26</v>
          </cell>
          <cell r="CA1895">
            <v>0</v>
          </cell>
          <cell r="CF1895">
            <v>26</v>
          </cell>
          <cell r="CH1895">
            <v>26</v>
          </cell>
          <cell r="CK1895" t="str">
            <v>VP HỒ CHÍ MINH</v>
          </cell>
          <cell r="CM1895">
            <v>26</v>
          </cell>
          <cell r="CN1895">
            <v>0</v>
          </cell>
          <cell r="CO1895">
            <v>0</v>
          </cell>
          <cell r="CP1895">
            <v>0</v>
          </cell>
        </row>
        <row r="1896">
          <cell r="B1896" t="str">
            <v>EVV6000244</v>
          </cell>
          <cell r="C1896" t="str">
            <v>NGUYỄN THỊ THU HIỀN</v>
          </cell>
          <cell r="D1896" t="str">
            <v>Fulltime</v>
          </cell>
          <cell r="E1896" t="str">
            <v>CHUYÊN VIÊN MARKETING</v>
          </cell>
          <cell r="G1896">
            <v>8</v>
          </cell>
          <cell r="H1896">
            <v>8</v>
          </cell>
          <cell r="I1896">
            <v>8</v>
          </cell>
          <cell r="J1896">
            <v>8</v>
          </cell>
          <cell r="K1896" t="str">
            <v xml:space="preserve"> </v>
          </cell>
          <cell r="L1896">
            <v>8</v>
          </cell>
          <cell r="M1896">
            <v>8</v>
          </cell>
          <cell r="N1896">
            <v>8</v>
          </cell>
          <cell r="O1896">
            <v>8</v>
          </cell>
          <cell r="P1896" t="str">
            <v>Pa/2</v>
          </cell>
          <cell r="Q1896" t="str">
            <v>Pa/2</v>
          </cell>
          <cell r="R1896" t="str">
            <v xml:space="preserve"> </v>
          </cell>
          <cell r="S1896">
            <v>8</v>
          </cell>
          <cell r="T1896">
            <v>8</v>
          </cell>
          <cell r="U1896">
            <v>8</v>
          </cell>
          <cell r="V1896">
            <v>8</v>
          </cell>
          <cell r="W1896">
            <v>8</v>
          </cell>
          <cell r="X1896">
            <v>8</v>
          </cell>
          <cell r="Y1896" t="str">
            <v xml:space="preserve"> </v>
          </cell>
          <cell r="Z1896">
            <v>8</v>
          </cell>
          <cell r="AA1896">
            <v>8</v>
          </cell>
          <cell r="AB1896">
            <v>8</v>
          </cell>
          <cell r="AC1896">
            <v>8</v>
          </cell>
          <cell r="AD1896">
            <v>8</v>
          </cell>
          <cell r="AE1896">
            <v>8</v>
          </cell>
          <cell r="AF1896" t="str">
            <v xml:space="preserve"> </v>
          </cell>
          <cell r="AG1896">
            <v>8</v>
          </cell>
          <cell r="AH1896">
            <v>8</v>
          </cell>
          <cell r="AI1896">
            <v>8</v>
          </cell>
          <cell r="AJ1896">
            <v>8</v>
          </cell>
          <cell r="AK1896">
            <v>25</v>
          </cell>
          <cell r="AL1896">
            <v>1</v>
          </cell>
          <cell r="AM1896">
            <v>0</v>
          </cell>
          <cell r="AN1896">
            <v>0</v>
          </cell>
          <cell r="AO1896">
            <v>0</v>
          </cell>
          <cell r="AP1896">
            <v>0</v>
          </cell>
          <cell r="AQ1896">
            <v>0</v>
          </cell>
          <cell r="AR1896">
            <v>26</v>
          </cell>
          <cell r="AS1896">
            <v>26</v>
          </cell>
          <cell r="AU1896">
            <v>0</v>
          </cell>
          <cell r="BZ1896">
            <v>25</v>
          </cell>
          <cell r="CA1896">
            <v>1</v>
          </cell>
          <cell r="CF1896">
            <v>26</v>
          </cell>
          <cell r="CH1896">
            <v>25</v>
          </cell>
          <cell r="CK1896" t="str">
            <v>VP HỒ CHÍ MINH</v>
          </cell>
          <cell r="CM1896">
            <v>25</v>
          </cell>
          <cell r="CN1896">
            <v>1</v>
          </cell>
          <cell r="CO1896">
            <v>0</v>
          </cell>
          <cell r="CP1896">
            <v>0</v>
          </cell>
        </row>
        <row r="1897">
          <cell r="B1897" t="str">
            <v>EVV6000023</v>
          </cell>
          <cell r="C1897" t="str">
            <v>TÔ HUYỀN</v>
          </cell>
          <cell r="D1897" t="str">
            <v>Fulltime</v>
          </cell>
          <cell r="E1897" t="str">
            <v>CHUYÊN VIÊN MARKETING</v>
          </cell>
          <cell r="G1897">
            <v>8</v>
          </cell>
          <cell r="H1897">
            <v>8</v>
          </cell>
          <cell r="I1897">
            <v>8</v>
          </cell>
          <cell r="J1897">
            <v>8</v>
          </cell>
          <cell r="K1897" t="str">
            <v xml:space="preserve"> </v>
          </cell>
          <cell r="L1897">
            <v>8</v>
          </cell>
          <cell r="M1897">
            <v>8</v>
          </cell>
          <cell r="N1897">
            <v>8</v>
          </cell>
          <cell r="O1897">
            <v>8</v>
          </cell>
          <cell r="P1897">
            <v>8</v>
          </cell>
          <cell r="Q1897">
            <v>8</v>
          </cell>
          <cell r="R1897" t="str">
            <v xml:space="preserve"> </v>
          </cell>
          <cell r="S1897">
            <v>8</v>
          </cell>
          <cell r="T1897">
            <v>8</v>
          </cell>
          <cell r="U1897">
            <v>8</v>
          </cell>
          <cell r="V1897">
            <v>8</v>
          </cell>
          <cell r="W1897">
            <v>8</v>
          </cell>
          <cell r="X1897">
            <v>8</v>
          </cell>
          <cell r="Y1897" t="str">
            <v xml:space="preserve"> </v>
          </cell>
          <cell r="Z1897">
            <v>8</v>
          </cell>
          <cell r="AA1897">
            <v>8</v>
          </cell>
          <cell r="AB1897">
            <v>8</v>
          </cell>
          <cell r="AC1897">
            <v>8</v>
          </cell>
          <cell r="AD1897">
            <v>8</v>
          </cell>
          <cell r="AE1897">
            <v>8</v>
          </cell>
          <cell r="AF1897" t="str">
            <v xml:space="preserve"> </v>
          </cell>
          <cell r="AG1897">
            <v>8</v>
          </cell>
          <cell r="AH1897">
            <v>8</v>
          </cell>
          <cell r="AI1897">
            <v>8</v>
          </cell>
          <cell r="AJ1897">
            <v>8</v>
          </cell>
          <cell r="AK1897">
            <v>26</v>
          </cell>
          <cell r="AL1897">
            <v>0</v>
          </cell>
          <cell r="AM1897">
            <v>0</v>
          </cell>
          <cell r="AN1897">
            <v>0</v>
          </cell>
          <cell r="AO1897">
            <v>0</v>
          </cell>
          <cell r="AP1897">
            <v>0</v>
          </cell>
          <cell r="AQ1897">
            <v>0</v>
          </cell>
          <cell r="AR1897">
            <v>26</v>
          </cell>
          <cell r="AS1897">
            <v>26</v>
          </cell>
          <cell r="AU1897">
            <v>0</v>
          </cell>
          <cell r="BZ1897">
            <v>26</v>
          </cell>
          <cell r="CA1897">
            <v>0</v>
          </cell>
          <cell r="CF1897">
            <v>26</v>
          </cell>
          <cell r="CH1897">
            <v>26</v>
          </cell>
          <cell r="CK1897" t="str">
            <v>VP HỒ CHÍ MINH</v>
          </cell>
          <cell r="CM1897">
            <v>26</v>
          </cell>
          <cell r="CN1897">
            <v>0</v>
          </cell>
          <cell r="CO1897">
            <v>0</v>
          </cell>
          <cell r="CP1897">
            <v>0</v>
          </cell>
        </row>
        <row r="1898">
          <cell r="B1898" t="str">
            <v>EVV6000254</v>
          </cell>
          <cell r="C1898" t="str">
            <v>TRẦN NGUYỄN BĂNG DƯƠNG</v>
          </cell>
          <cell r="D1898" t="str">
            <v>Fulltime</v>
          </cell>
          <cell r="E1898" t="str">
            <v>CHUYÊN VIÊN CRM</v>
          </cell>
          <cell r="G1898">
            <v>8</v>
          </cell>
          <cell r="H1898">
            <v>8</v>
          </cell>
          <cell r="I1898">
            <v>8</v>
          </cell>
          <cell r="J1898">
            <v>8</v>
          </cell>
          <cell r="K1898" t="str">
            <v xml:space="preserve"> </v>
          </cell>
          <cell r="L1898">
            <v>8</v>
          </cell>
          <cell r="M1898">
            <v>8</v>
          </cell>
          <cell r="N1898">
            <v>8</v>
          </cell>
          <cell r="O1898">
            <v>8</v>
          </cell>
          <cell r="P1898">
            <v>8</v>
          </cell>
          <cell r="Q1898">
            <v>8</v>
          </cell>
          <cell r="R1898" t="str">
            <v xml:space="preserve"> </v>
          </cell>
          <cell r="S1898">
            <v>8</v>
          </cell>
          <cell r="T1898">
            <v>8</v>
          </cell>
          <cell r="U1898">
            <v>8</v>
          </cell>
          <cell r="V1898">
            <v>8</v>
          </cell>
          <cell r="W1898">
            <v>8</v>
          </cell>
          <cell r="X1898">
            <v>8</v>
          </cell>
          <cell r="Y1898" t="str">
            <v xml:space="preserve"> </v>
          </cell>
          <cell r="Z1898">
            <v>8</v>
          </cell>
          <cell r="AA1898">
            <v>8</v>
          </cell>
          <cell r="AB1898">
            <v>8</v>
          </cell>
          <cell r="AC1898">
            <v>8</v>
          </cell>
          <cell r="AD1898">
            <v>8</v>
          </cell>
          <cell r="AE1898">
            <v>8</v>
          </cell>
          <cell r="AF1898" t="str">
            <v xml:space="preserve"> </v>
          </cell>
          <cell r="AG1898">
            <v>8</v>
          </cell>
          <cell r="AH1898">
            <v>8</v>
          </cell>
          <cell r="AI1898">
            <v>8</v>
          </cell>
          <cell r="AJ1898">
            <v>8</v>
          </cell>
          <cell r="AK1898">
            <v>26</v>
          </cell>
          <cell r="AL1898">
            <v>0</v>
          </cell>
          <cell r="AM1898">
            <v>0</v>
          </cell>
          <cell r="AN1898">
            <v>0</v>
          </cell>
          <cell r="AO1898">
            <v>0</v>
          </cell>
          <cell r="AP1898">
            <v>0</v>
          </cell>
          <cell r="AQ1898">
            <v>0</v>
          </cell>
          <cell r="AR1898">
            <v>26</v>
          </cell>
          <cell r="AS1898">
            <v>26</v>
          </cell>
          <cell r="AU1898">
            <v>0</v>
          </cell>
          <cell r="BZ1898">
            <v>26</v>
          </cell>
          <cell r="CA1898">
            <v>0</v>
          </cell>
          <cell r="CF1898">
            <v>26</v>
          </cell>
          <cell r="CH1898">
            <v>26</v>
          </cell>
          <cell r="CK1898" t="str">
            <v>VP HỒ CHÍ MINH</v>
          </cell>
          <cell r="CM1898">
            <v>26</v>
          </cell>
          <cell r="CN1898">
            <v>0</v>
          </cell>
          <cell r="CO1898">
            <v>0</v>
          </cell>
          <cell r="CP1898">
            <v>0</v>
          </cell>
        </row>
        <row r="1899">
          <cell r="B1899" t="str">
            <v>EVV6000122</v>
          </cell>
          <cell r="C1899" t="str">
            <v>ĐỖ THỊ BÍCH DIỆP</v>
          </cell>
          <cell r="D1899" t="str">
            <v>Fulltime</v>
          </cell>
          <cell r="E1899" t="str">
            <v>CHUYÊN VIÊN KINH DOANH NHƯỢNG QUYỀN</v>
          </cell>
          <cell r="G1899">
            <v>8</v>
          </cell>
          <cell r="H1899">
            <v>8</v>
          </cell>
          <cell r="I1899">
            <v>8</v>
          </cell>
          <cell r="J1899">
            <v>8</v>
          </cell>
          <cell r="K1899" t="str">
            <v xml:space="preserve"> </v>
          </cell>
          <cell r="L1899">
            <v>8</v>
          </cell>
          <cell r="M1899">
            <v>8</v>
          </cell>
          <cell r="N1899">
            <v>8</v>
          </cell>
          <cell r="O1899">
            <v>8</v>
          </cell>
          <cell r="P1899">
            <v>8</v>
          </cell>
          <cell r="Q1899">
            <v>8</v>
          </cell>
          <cell r="R1899" t="str">
            <v xml:space="preserve"> </v>
          </cell>
          <cell r="S1899">
            <v>8</v>
          </cell>
          <cell r="T1899">
            <v>8</v>
          </cell>
          <cell r="U1899">
            <v>8</v>
          </cell>
          <cell r="V1899">
            <v>8</v>
          </cell>
          <cell r="W1899">
            <v>8</v>
          </cell>
          <cell r="X1899">
            <v>8</v>
          </cell>
          <cell r="Y1899" t="str">
            <v xml:space="preserve"> </v>
          </cell>
          <cell r="Z1899">
            <v>8</v>
          </cell>
          <cell r="AA1899">
            <v>8</v>
          </cell>
          <cell r="AB1899">
            <v>8</v>
          </cell>
          <cell r="AC1899">
            <v>8</v>
          </cell>
          <cell r="AD1899">
            <v>8</v>
          </cell>
          <cell r="AE1899">
            <v>8</v>
          </cell>
          <cell r="AF1899" t="str">
            <v xml:space="preserve"> </v>
          </cell>
          <cell r="AG1899">
            <v>8</v>
          </cell>
          <cell r="AH1899">
            <v>8</v>
          </cell>
          <cell r="AI1899">
            <v>8</v>
          </cell>
          <cell r="AJ1899">
            <v>8</v>
          </cell>
          <cell r="AK1899">
            <v>26</v>
          </cell>
          <cell r="AL1899">
            <v>0</v>
          </cell>
          <cell r="AM1899">
            <v>0</v>
          </cell>
          <cell r="AN1899">
            <v>0</v>
          </cell>
          <cell r="AO1899">
            <v>0</v>
          </cell>
          <cell r="AP1899">
            <v>0</v>
          </cell>
          <cell r="AQ1899">
            <v>0</v>
          </cell>
          <cell r="AR1899">
            <v>26</v>
          </cell>
          <cell r="AS1899">
            <v>26</v>
          </cell>
          <cell r="AU1899">
            <v>0</v>
          </cell>
          <cell r="BZ1899">
            <v>26</v>
          </cell>
          <cell r="CA1899">
            <v>0</v>
          </cell>
          <cell r="CF1899">
            <v>26</v>
          </cell>
          <cell r="CH1899">
            <v>26</v>
          </cell>
          <cell r="CK1899" t="str">
            <v>VP HỒ CHÍ MINH</v>
          </cell>
          <cell r="CM1899">
            <v>26</v>
          </cell>
          <cell r="CN1899">
            <v>0</v>
          </cell>
          <cell r="CO1899">
            <v>0</v>
          </cell>
          <cell r="CP1899">
            <v>0</v>
          </cell>
        </row>
        <row r="1900">
          <cell r="B1900" t="str">
            <v>EVV6000234</v>
          </cell>
          <cell r="C1900" t="str">
            <v>LÊ NGUYỄN BÁ VINH</v>
          </cell>
          <cell r="D1900" t="str">
            <v>Fulltime</v>
          </cell>
          <cell r="E1900" t="str">
            <v>GIÁM SÁT PHÁT TRIỂN KINH DOANH</v>
          </cell>
          <cell r="G1900">
            <v>8</v>
          </cell>
          <cell r="H1900">
            <v>8</v>
          </cell>
          <cell r="I1900">
            <v>8</v>
          </cell>
          <cell r="J1900">
            <v>8</v>
          </cell>
          <cell r="K1900" t="str">
            <v xml:space="preserve"> </v>
          </cell>
          <cell r="L1900">
            <v>8</v>
          </cell>
          <cell r="M1900">
            <v>8</v>
          </cell>
          <cell r="N1900">
            <v>8</v>
          </cell>
          <cell r="O1900">
            <v>8</v>
          </cell>
          <cell r="P1900">
            <v>8</v>
          </cell>
          <cell r="Q1900">
            <v>8</v>
          </cell>
          <cell r="R1900" t="str">
            <v xml:space="preserve"> </v>
          </cell>
          <cell r="S1900">
            <v>8</v>
          </cell>
          <cell r="T1900">
            <v>8</v>
          </cell>
          <cell r="U1900">
            <v>8</v>
          </cell>
          <cell r="V1900">
            <v>8</v>
          </cell>
          <cell r="W1900">
            <v>8</v>
          </cell>
          <cell r="X1900">
            <v>8</v>
          </cell>
          <cell r="Y1900" t="str">
            <v xml:space="preserve"> </v>
          </cell>
          <cell r="Z1900">
            <v>8</v>
          </cell>
          <cell r="AA1900">
            <v>8</v>
          </cell>
          <cell r="AB1900">
            <v>8</v>
          </cell>
          <cell r="AC1900">
            <v>8</v>
          </cell>
          <cell r="AD1900">
            <v>8</v>
          </cell>
          <cell r="AE1900">
            <v>8</v>
          </cell>
          <cell r="AF1900" t="str">
            <v xml:space="preserve"> </v>
          </cell>
          <cell r="AG1900">
            <v>8</v>
          </cell>
          <cell r="AH1900">
            <v>8</v>
          </cell>
          <cell r="AI1900">
            <v>8</v>
          </cell>
          <cell r="AJ1900">
            <v>8</v>
          </cell>
          <cell r="AK1900">
            <v>26</v>
          </cell>
          <cell r="AL1900">
            <v>0</v>
          </cell>
          <cell r="AM1900">
            <v>0</v>
          </cell>
          <cell r="AN1900">
            <v>0</v>
          </cell>
          <cell r="AO1900">
            <v>0</v>
          </cell>
          <cell r="AP1900">
            <v>0</v>
          </cell>
          <cell r="AQ1900">
            <v>0</v>
          </cell>
          <cell r="AR1900">
            <v>26</v>
          </cell>
          <cell r="AS1900">
            <v>26</v>
          </cell>
          <cell r="AU1900">
            <v>0</v>
          </cell>
          <cell r="BZ1900">
            <v>26</v>
          </cell>
          <cell r="CA1900">
            <v>0</v>
          </cell>
          <cell r="CF1900">
            <v>26</v>
          </cell>
          <cell r="CH1900">
            <v>26</v>
          </cell>
          <cell r="CK1900" t="str">
            <v>VP HỒ CHÍ MINH</v>
          </cell>
          <cell r="CM1900">
            <v>26</v>
          </cell>
          <cell r="CN1900">
            <v>0</v>
          </cell>
          <cell r="CO1900">
            <v>0</v>
          </cell>
          <cell r="CP1900">
            <v>0</v>
          </cell>
        </row>
        <row r="1901">
          <cell r="B1901" t="str">
            <v>EWW3000425</v>
          </cell>
          <cell r="C1901" t="str">
            <v xml:space="preserve">CHU THỊ MINH NGỌC </v>
          </cell>
          <cell r="D1901" t="str">
            <v>Fulltime</v>
          </cell>
          <cell r="E1901" t="str">
            <v>KIỂM SOÁT CN MIỀN BẮC</v>
          </cell>
          <cell r="G1901">
            <v>8</v>
          </cell>
          <cell r="H1901">
            <v>8</v>
          </cell>
          <cell r="I1901">
            <v>8</v>
          </cell>
          <cell r="J1901">
            <v>8</v>
          </cell>
          <cell r="K1901" t="str">
            <v xml:space="preserve"> </v>
          </cell>
          <cell r="L1901">
            <v>8</v>
          </cell>
          <cell r="M1901">
            <v>8</v>
          </cell>
          <cell r="N1901">
            <v>8</v>
          </cell>
          <cell r="O1901">
            <v>8</v>
          </cell>
          <cell r="P1901">
            <v>8</v>
          </cell>
          <cell r="Q1901">
            <v>8</v>
          </cell>
          <cell r="R1901" t="str">
            <v xml:space="preserve"> </v>
          </cell>
          <cell r="S1901">
            <v>8</v>
          </cell>
          <cell r="T1901">
            <v>8</v>
          </cell>
          <cell r="U1901">
            <v>8</v>
          </cell>
          <cell r="V1901">
            <v>8</v>
          </cell>
          <cell r="W1901" t="str">
            <v>Pa/2</v>
          </cell>
          <cell r="X1901" t="str">
            <v>Pa/2</v>
          </cell>
          <cell r="Y1901" t="str">
            <v xml:space="preserve"> </v>
          </cell>
          <cell r="Z1901">
            <v>8</v>
          </cell>
          <cell r="AA1901">
            <v>8</v>
          </cell>
          <cell r="AB1901">
            <v>8</v>
          </cell>
          <cell r="AC1901">
            <v>8</v>
          </cell>
          <cell r="AD1901">
            <v>8</v>
          </cell>
          <cell r="AE1901">
            <v>8</v>
          </cell>
          <cell r="AF1901" t="str">
            <v xml:space="preserve"> </v>
          </cell>
          <cell r="AG1901">
            <v>8</v>
          </cell>
          <cell r="AH1901">
            <v>8</v>
          </cell>
          <cell r="AI1901">
            <v>8</v>
          </cell>
          <cell r="AJ1901">
            <v>8</v>
          </cell>
          <cell r="AK1901">
            <v>25</v>
          </cell>
          <cell r="AL1901">
            <v>1</v>
          </cell>
          <cell r="AM1901">
            <v>0</v>
          </cell>
          <cell r="AN1901">
            <v>0</v>
          </cell>
          <cell r="AO1901">
            <v>0</v>
          </cell>
          <cell r="AP1901">
            <v>0</v>
          </cell>
          <cell r="AQ1901">
            <v>0</v>
          </cell>
          <cell r="AR1901">
            <v>26</v>
          </cell>
          <cell r="AS1901">
            <v>26</v>
          </cell>
          <cell r="AU1901">
            <v>0</v>
          </cell>
          <cell r="BZ1901">
            <v>25</v>
          </cell>
          <cell r="CA1901">
            <v>1</v>
          </cell>
          <cell r="CF1901">
            <v>26</v>
          </cell>
          <cell r="CH1901">
            <v>25</v>
          </cell>
          <cell r="CK1901" t="str">
            <v>VP HÀ NỘI</v>
          </cell>
          <cell r="CM1901">
            <v>25</v>
          </cell>
          <cell r="CN1901">
            <v>1</v>
          </cell>
          <cell r="CO1901">
            <v>0</v>
          </cell>
          <cell r="CP1901">
            <v>0</v>
          </cell>
        </row>
        <row r="1902">
          <cell r="B1902" t="str">
            <v>EWW3000109</v>
          </cell>
          <cell r="C1902" t="str">
            <v>NGUYỄN THỊ LÝ</v>
          </cell>
          <cell r="D1902" t="str">
            <v>Fulltime</v>
          </cell>
          <cell r="E1902" t="str">
            <v>NHÂN VIÊN HÀNH CHÍNH</v>
          </cell>
          <cell r="G1902" t="str">
            <v>pa</v>
          </cell>
          <cell r="H1902">
            <v>8</v>
          </cell>
          <cell r="I1902">
            <v>8</v>
          </cell>
          <cell r="J1902">
            <v>8</v>
          </cell>
          <cell r="K1902" t="str">
            <v xml:space="preserve"> </v>
          </cell>
          <cell r="L1902" t="str">
            <v>Pa/2</v>
          </cell>
          <cell r="M1902" t="str">
            <v>pa</v>
          </cell>
          <cell r="N1902">
            <v>8</v>
          </cell>
          <cell r="O1902">
            <v>8</v>
          </cell>
          <cell r="P1902">
            <v>7.9</v>
          </cell>
          <cell r="Q1902">
            <v>8</v>
          </cell>
          <cell r="R1902" t="str">
            <v xml:space="preserve"> </v>
          </cell>
          <cell r="S1902">
            <v>8</v>
          </cell>
          <cell r="T1902">
            <v>8</v>
          </cell>
          <cell r="U1902">
            <v>8</v>
          </cell>
          <cell r="V1902">
            <v>8</v>
          </cell>
          <cell r="W1902">
            <v>8</v>
          </cell>
          <cell r="X1902">
            <v>8</v>
          </cell>
          <cell r="Y1902" t="str">
            <v xml:space="preserve"> </v>
          </cell>
          <cell r="Z1902">
            <v>8</v>
          </cell>
          <cell r="AA1902">
            <v>8</v>
          </cell>
          <cell r="AB1902">
            <v>8</v>
          </cell>
          <cell r="AC1902">
            <v>8</v>
          </cell>
          <cell r="AD1902">
            <v>8</v>
          </cell>
          <cell r="AE1902">
            <v>8</v>
          </cell>
          <cell r="AF1902" t="str">
            <v xml:space="preserve"> </v>
          </cell>
          <cell r="AG1902">
            <v>8</v>
          </cell>
          <cell r="AH1902">
            <v>8</v>
          </cell>
          <cell r="AI1902">
            <v>8</v>
          </cell>
          <cell r="AJ1902">
            <v>8</v>
          </cell>
          <cell r="AK1902">
            <v>23.487500000000001</v>
          </cell>
          <cell r="AL1902">
            <v>2.5</v>
          </cell>
          <cell r="AM1902">
            <v>0</v>
          </cell>
          <cell r="AN1902">
            <v>0</v>
          </cell>
          <cell r="AO1902">
            <v>0</v>
          </cell>
          <cell r="AP1902">
            <v>0</v>
          </cell>
          <cell r="AQ1902">
            <v>0</v>
          </cell>
          <cell r="AR1902">
            <v>26</v>
          </cell>
          <cell r="AS1902">
            <v>25.987500000000001</v>
          </cell>
          <cell r="AU1902">
            <v>-1.2499999999999289E-2</v>
          </cell>
          <cell r="BZ1902">
            <v>23.487500000000001</v>
          </cell>
          <cell r="CA1902">
            <v>2.5</v>
          </cell>
          <cell r="CF1902">
            <v>25.987500000000001</v>
          </cell>
          <cell r="CH1902">
            <v>23.5</v>
          </cell>
          <cell r="CK1902" t="str">
            <v>VP HÀ NỘI</v>
          </cell>
          <cell r="CM1902">
            <v>23.487500000000001</v>
          </cell>
          <cell r="CN1902">
            <v>2.5</v>
          </cell>
          <cell r="CO1902">
            <v>0</v>
          </cell>
          <cell r="CP1902">
            <v>0</v>
          </cell>
        </row>
        <row r="1903">
          <cell r="B1903" t="str">
            <v>EWW3000409</v>
          </cell>
          <cell r="C1903" t="str">
            <v xml:space="preserve">NGUYỄN THỊ THÚY </v>
          </cell>
          <cell r="D1903" t="str">
            <v>Fulltime</v>
          </cell>
          <cell r="E1903" t="str">
            <v>CHUYÊN VIÊN CUNG ỨNG</v>
          </cell>
          <cell r="G1903">
            <v>8</v>
          </cell>
          <cell r="H1903">
            <v>8</v>
          </cell>
          <cell r="I1903">
            <v>8</v>
          </cell>
          <cell r="J1903">
            <v>8</v>
          </cell>
          <cell r="K1903" t="str">
            <v xml:space="preserve"> </v>
          </cell>
          <cell r="L1903">
            <v>8</v>
          </cell>
          <cell r="M1903">
            <v>8</v>
          </cell>
          <cell r="N1903">
            <v>8</v>
          </cell>
          <cell r="O1903">
            <v>8</v>
          </cell>
          <cell r="P1903">
            <v>8</v>
          </cell>
          <cell r="Q1903">
            <v>8</v>
          </cell>
          <cell r="R1903" t="str">
            <v xml:space="preserve"> </v>
          </cell>
          <cell r="S1903">
            <v>8</v>
          </cell>
          <cell r="T1903">
            <v>8</v>
          </cell>
          <cell r="U1903">
            <v>8</v>
          </cell>
          <cell r="V1903">
            <v>8</v>
          </cell>
          <cell r="W1903">
            <v>8</v>
          </cell>
          <cell r="X1903">
            <v>8</v>
          </cell>
          <cell r="Y1903" t="str">
            <v xml:space="preserve"> </v>
          </cell>
          <cell r="Z1903">
            <v>8</v>
          </cell>
          <cell r="AA1903">
            <v>8</v>
          </cell>
          <cell r="AB1903">
            <v>8</v>
          </cell>
          <cell r="AC1903">
            <v>8</v>
          </cell>
          <cell r="AD1903" t="str">
            <v>Pa</v>
          </cell>
          <cell r="AE1903">
            <v>8</v>
          </cell>
          <cell r="AF1903" t="str">
            <v xml:space="preserve"> </v>
          </cell>
          <cell r="AG1903">
            <v>8</v>
          </cell>
          <cell r="AH1903">
            <v>8</v>
          </cell>
          <cell r="AI1903">
            <v>8</v>
          </cell>
          <cell r="AJ1903">
            <v>8</v>
          </cell>
          <cell r="AK1903">
            <v>25</v>
          </cell>
          <cell r="AL1903">
            <v>1</v>
          </cell>
          <cell r="AM1903">
            <v>0</v>
          </cell>
          <cell r="AN1903">
            <v>0</v>
          </cell>
          <cell r="AO1903">
            <v>0</v>
          </cell>
          <cell r="AP1903">
            <v>0</v>
          </cell>
          <cell r="AQ1903">
            <v>0</v>
          </cell>
          <cell r="AR1903">
            <v>26</v>
          </cell>
          <cell r="AS1903">
            <v>26</v>
          </cell>
          <cell r="AU1903">
            <v>0</v>
          </cell>
          <cell r="BZ1903">
            <v>25</v>
          </cell>
          <cell r="CA1903">
            <v>1</v>
          </cell>
          <cell r="CF1903">
            <v>26</v>
          </cell>
          <cell r="CH1903">
            <v>25</v>
          </cell>
          <cell r="CK1903" t="str">
            <v>VP HÀ NỘI</v>
          </cell>
          <cell r="CM1903">
            <v>25</v>
          </cell>
          <cell r="CN1903">
            <v>1</v>
          </cell>
          <cell r="CO1903">
            <v>0</v>
          </cell>
          <cell r="CP1903">
            <v>0</v>
          </cell>
        </row>
        <row r="1904">
          <cell r="B1904" t="str">
            <v>EWW3000446</v>
          </cell>
          <cell r="C1904" t="str">
            <v xml:space="preserve">NGUYỄN THỊ VÂN </v>
          </cell>
          <cell r="D1904" t="str">
            <v>Fulltime</v>
          </cell>
          <cell r="E1904" t="str">
            <v xml:space="preserve">KẾ TOÁN DOANH THU </v>
          </cell>
          <cell r="G1904">
            <v>8</v>
          </cell>
          <cell r="H1904">
            <v>8</v>
          </cell>
          <cell r="I1904">
            <v>8</v>
          </cell>
          <cell r="J1904">
            <v>8</v>
          </cell>
          <cell r="K1904" t="str">
            <v xml:space="preserve"> </v>
          </cell>
          <cell r="L1904">
            <v>8</v>
          </cell>
          <cell r="M1904">
            <v>8</v>
          </cell>
          <cell r="N1904">
            <v>8</v>
          </cell>
          <cell r="O1904">
            <v>8</v>
          </cell>
          <cell r="P1904">
            <v>8</v>
          </cell>
          <cell r="Q1904">
            <v>8</v>
          </cell>
          <cell r="R1904" t="str">
            <v xml:space="preserve"> </v>
          </cell>
          <cell r="S1904">
            <v>8</v>
          </cell>
          <cell r="T1904">
            <v>8</v>
          </cell>
          <cell r="U1904">
            <v>8</v>
          </cell>
          <cell r="V1904">
            <v>8</v>
          </cell>
          <cell r="W1904">
            <v>8</v>
          </cell>
          <cell r="X1904" t="str">
            <v>Pa/2</v>
          </cell>
          <cell r="Y1904" t="str">
            <v xml:space="preserve"> </v>
          </cell>
          <cell r="Z1904">
            <v>8</v>
          </cell>
          <cell r="AA1904">
            <v>8</v>
          </cell>
          <cell r="AB1904">
            <v>8</v>
          </cell>
          <cell r="AC1904">
            <v>8</v>
          </cell>
          <cell r="AD1904">
            <v>8</v>
          </cell>
          <cell r="AE1904">
            <v>8</v>
          </cell>
          <cell r="AF1904" t="str">
            <v xml:space="preserve"> </v>
          </cell>
          <cell r="AG1904">
            <v>8</v>
          </cell>
          <cell r="AH1904">
            <v>8</v>
          </cell>
          <cell r="AI1904">
            <v>8</v>
          </cell>
          <cell r="AJ1904">
            <v>8</v>
          </cell>
          <cell r="AK1904">
            <v>25.5</v>
          </cell>
          <cell r="AL1904">
            <v>0.5</v>
          </cell>
          <cell r="AM1904">
            <v>0</v>
          </cell>
          <cell r="AN1904">
            <v>0</v>
          </cell>
          <cell r="AO1904">
            <v>0</v>
          </cell>
          <cell r="AP1904">
            <v>0</v>
          </cell>
          <cell r="AQ1904">
            <v>0</v>
          </cell>
          <cell r="AR1904">
            <v>26</v>
          </cell>
          <cell r="AS1904">
            <v>26</v>
          </cell>
          <cell r="AU1904">
            <v>0</v>
          </cell>
          <cell r="BZ1904">
            <v>25.5</v>
          </cell>
          <cell r="CA1904">
            <v>0.5</v>
          </cell>
          <cell r="CF1904">
            <v>26</v>
          </cell>
          <cell r="CH1904">
            <v>25.5</v>
          </cell>
          <cell r="CK1904" t="str">
            <v>VP HÀ NỘI</v>
          </cell>
          <cell r="CM1904">
            <v>25.5</v>
          </cell>
          <cell r="CN1904">
            <v>0.5</v>
          </cell>
          <cell r="CO1904">
            <v>0</v>
          </cell>
          <cell r="CP1904">
            <v>0</v>
          </cell>
        </row>
        <row r="1905">
          <cell r="B1905" t="str">
            <v>EWW3000506</v>
          </cell>
          <cell r="C1905" t="str">
            <v xml:space="preserve">NGUYỄN TRUNG HiẾU </v>
          </cell>
          <cell r="D1905" t="str">
            <v>Fulltime</v>
          </cell>
          <cell r="E1905" t="str">
            <v xml:space="preserve">CHUYÊN VIÊN PHÁT TRIỂN MẶT BẰNG </v>
          </cell>
          <cell r="G1905">
            <v>8</v>
          </cell>
          <cell r="H1905">
            <v>8</v>
          </cell>
          <cell r="I1905">
            <v>8</v>
          </cell>
          <cell r="J1905">
            <v>8</v>
          </cell>
          <cell r="K1905" t="str">
            <v xml:space="preserve"> </v>
          </cell>
          <cell r="L1905">
            <v>8</v>
          </cell>
          <cell r="M1905">
            <v>8</v>
          </cell>
          <cell r="N1905">
            <v>8</v>
          </cell>
          <cell r="O1905">
            <v>8</v>
          </cell>
          <cell r="P1905">
            <v>8</v>
          </cell>
          <cell r="Q1905">
            <v>8</v>
          </cell>
          <cell r="R1905" t="str">
            <v xml:space="preserve"> </v>
          </cell>
          <cell r="S1905">
            <v>8</v>
          </cell>
          <cell r="T1905">
            <v>8</v>
          </cell>
          <cell r="U1905">
            <v>8</v>
          </cell>
          <cell r="V1905">
            <v>8</v>
          </cell>
          <cell r="W1905">
            <v>8</v>
          </cell>
          <cell r="X1905">
            <v>8</v>
          </cell>
          <cell r="Y1905" t="str">
            <v xml:space="preserve"> </v>
          </cell>
          <cell r="Z1905">
            <v>8</v>
          </cell>
          <cell r="AA1905">
            <v>8</v>
          </cell>
          <cell r="AB1905">
            <v>8</v>
          </cell>
          <cell r="AC1905">
            <v>8</v>
          </cell>
          <cell r="AD1905">
            <v>8</v>
          </cell>
          <cell r="AE1905">
            <v>8</v>
          </cell>
          <cell r="AF1905" t="str">
            <v xml:space="preserve"> </v>
          </cell>
          <cell r="AG1905">
            <v>8</v>
          </cell>
          <cell r="AH1905">
            <v>8</v>
          </cell>
          <cell r="AI1905">
            <v>8</v>
          </cell>
          <cell r="AJ1905">
            <v>8</v>
          </cell>
          <cell r="AK1905">
            <v>26</v>
          </cell>
          <cell r="AL1905">
            <v>0</v>
          </cell>
          <cell r="AM1905">
            <v>0</v>
          </cell>
          <cell r="AN1905">
            <v>0</v>
          </cell>
          <cell r="AO1905">
            <v>0</v>
          </cell>
          <cell r="AP1905">
            <v>0</v>
          </cell>
          <cell r="AQ1905">
            <v>0</v>
          </cell>
          <cell r="AR1905">
            <v>26</v>
          </cell>
          <cell r="AS1905">
            <v>26</v>
          </cell>
          <cell r="AU1905">
            <v>0</v>
          </cell>
          <cell r="BZ1905">
            <v>26</v>
          </cell>
          <cell r="CA1905">
            <v>0</v>
          </cell>
          <cell r="CF1905">
            <v>26</v>
          </cell>
          <cell r="CH1905">
            <v>26</v>
          </cell>
          <cell r="CK1905" t="str">
            <v>VP HÀ NỘI</v>
          </cell>
          <cell r="CM1905">
            <v>26</v>
          </cell>
          <cell r="CN1905">
            <v>0</v>
          </cell>
          <cell r="CO1905">
            <v>0</v>
          </cell>
          <cell r="CP1905">
            <v>0</v>
          </cell>
        </row>
        <row r="1906">
          <cell r="B1906" t="str">
            <v>EWW3000384</v>
          </cell>
          <cell r="C1906" t="str">
            <v xml:space="preserve">PHẠM THỊ THU HiỀN </v>
          </cell>
          <cell r="D1906" t="str">
            <v>Fulltime</v>
          </cell>
          <cell r="E1906" t="str">
            <v>ĐIỀU PHỐI KIÊM KẾ TOÁN KHO</v>
          </cell>
          <cell r="G1906">
            <v>8</v>
          </cell>
          <cell r="H1906">
            <v>8</v>
          </cell>
          <cell r="I1906">
            <v>8</v>
          </cell>
          <cell r="J1906">
            <v>8</v>
          </cell>
          <cell r="K1906" t="str">
            <v xml:space="preserve"> </v>
          </cell>
          <cell r="L1906">
            <v>8</v>
          </cell>
          <cell r="M1906">
            <v>8</v>
          </cell>
          <cell r="N1906">
            <v>8</v>
          </cell>
          <cell r="O1906">
            <v>8</v>
          </cell>
          <cell r="P1906">
            <v>8</v>
          </cell>
          <cell r="Q1906">
            <v>8</v>
          </cell>
          <cell r="R1906" t="str">
            <v xml:space="preserve"> </v>
          </cell>
          <cell r="S1906">
            <v>8</v>
          </cell>
          <cell r="T1906">
            <v>8</v>
          </cell>
          <cell r="U1906">
            <v>8</v>
          </cell>
          <cell r="V1906">
            <v>8</v>
          </cell>
          <cell r="W1906">
            <v>8</v>
          </cell>
          <cell r="X1906">
            <v>8</v>
          </cell>
          <cell r="Y1906" t="str">
            <v xml:space="preserve"> </v>
          </cell>
          <cell r="Z1906">
            <v>8</v>
          </cell>
          <cell r="AA1906">
            <v>8</v>
          </cell>
          <cell r="AB1906">
            <v>8</v>
          </cell>
          <cell r="AC1906">
            <v>8</v>
          </cell>
          <cell r="AD1906">
            <v>8</v>
          </cell>
          <cell r="AE1906">
            <v>8</v>
          </cell>
          <cell r="AF1906" t="str">
            <v xml:space="preserve"> </v>
          </cell>
          <cell r="AG1906">
            <v>8</v>
          </cell>
          <cell r="AH1906">
            <v>8</v>
          </cell>
          <cell r="AI1906">
            <v>8</v>
          </cell>
          <cell r="AJ1906">
            <v>8</v>
          </cell>
          <cell r="AK1906">
            <v>26</v>
          </cell>
          <cell r="AL1906">
            <v>0</v>
          </cell>
          <cell r="AM1906">
            <v>0</v>
          </cell>
          <cell r="AN1906">
            <v>0</v>
          </cell>
          <cell r="AO1906">
            <v>0</v>
          </cell>
          <cell r="AP1906">
            <v>0</v>
          </cell>
          <cell r="AQ1906">
            <v>0</v>
          </cell>
          <cell r="AR1906">
            <v>26</v>
          </cell>
          <cell r="AS1906">
            <v>26</v>
          </cell>
          <cell r="AU1906">
            <v>0</v>
          </cell>
          <cell r="BZ1906">
            <v>26</v>
          </cell>
          <cell r="CA1906">
            <v>0</v>
          </cell>
          <cell r="CF1906">
            <v>26</v>
          </cell>
          <cell r="CH1906">
            <v>26</v>
          </cell>
          <cell r="CK1906" t="str">
            <v>VP HÀ NỘI</v>
          </cell>
          <cell r="CM1906">
            <v>26</v>
          </cell>
          <cell r="CN1906">
            <v>0</v>
          </cell>
          <cell r="CO1906">
            <v>0</v>
          </cell>
          <cell r="CP1906">
            <v>0</v>
          </cell>
        </row>
        <row r="1907">
          <cell r="B1907" t="str">
            <v>EWW3000368</v>
          </cell>
          <cell r="C1907" t="str">
            <v>PHAN THỊ MAI</v>
          </cell>
          <cell r="D1907" t="str">
            <v>Fulltime</v>
          </cell>
          <cell r="E1907" t="str">
            <v>CHUYÊN VIÊN HÀNH CHÁNH NHÂN SỰ</v>
          </cell>
          <cell r="G1907">
            <v>8</v>
          </cell>
          <cell r="H1907">
            <v>8</v>
          </cell>
          <cell r="I1907">
            <v>8</v>
          </cell>
          <cell r="J1907">
            <v>8</v>
          </cell>
          <cell r="K1907" t="str">
            <v xml:space="preserve"> </v>
          </cell>
          <cell r="L1907">
            <v>8</v>
          </cell>
          <cell r="M1907">
            <v>8</v>
          </cell>
          <cell r="N1907">
            <v>8</v>
          </cell>
          <cell r="O1907">
            <v>8</v>
          </cell>
          <cell r="P1907">
            <v>8</v>
          </cell>
          <cell r="Q1907">
            <v>8</v>
          </cell>
          <cell r="R1907" t="str">
            <v xml:space="preserve"> </v>
          </cell>
          <cell r="S1907">
            <v>8</v>
          </cell>
          <cell r="T1907">
            <v>8</v>
          </cell>
          <cell r="U1907">
            <v>8</v>
          </cell>
          <cell r="V1907">
            <v>8</v>
          </cell>
          <cell r="W1907">
            <v>8</v>
          </cell>
          <cell r="X1907">
            <v>8</v>
          </cell>
          <cell r="Y1907" t="str">
            <v xml:space="preserve"> </v>
          </cell>
          <cell r="Z1907">
            <v>8</v>
          </cell>
          <cell r="AA1907">
            <v>8</v>
          </cell>
          <cell r="AB1907">
            <v>8</v>
          </cell>
          <cell r="AC1907">
            <v>8</v>
          </cell>
          <cell r="AD1907">
            <v>8</v>
          </cell>
          <cell r="AE1907">
            <v>8</v>
          </cell>
          <cell r="AF1907" t="str">
            <v xml:space="preserve"> </v>
          </cell>
          <cell r="AG1907">
            <v>8</v>
          </cell>
          <cell r="AH1907">
            <v>8</v>
          </cell>
          <cell r="AI1907">
            <v>8</v>
          </cell>
          <cell r="AJ1907">
            <v>8</v>
          </cell>
          <cell r="AK1907">
            <v>26</v>
          </cell>
          <cell r="AL1907">
            <v>0</v>
          </cell>
          <cell r="AM1907">
            <v>0</v>
          </cell>
          <cell r="AN1907">
            <v>0</v>
          </cell>
          <cell r="AO1907">
            <v>0</v>
          </cell>
          <cell r="AP1907">
            <v>0</v>
          </cell>
          <cell r="AQ1907">
            <v>0</v>
          </cell>
          <cell r="AR1907">
            <v>26</v>
          </cell>
          <cell r="AS1907">
            <v>26</v>
          </cell>
          <cell r="AU1907">
            <v>0</v>
          </cell>
          <cell r="BZ1907">
            <v>26</v>
          </cell>
          <cell r="CA1907">
            <v>0</v>
          </cell>
          <cell r="CF1907">
            <v>26</v>
          </cell>
          <cell r="CH1907">
            <v>26</v>
          </cell>
          <cell r="CK1907" t="str">
            <v>VP HÀ NỘI</v>
          </cell>
          <cell r="CM1907">
            <v>26</v>
          </cell>
          <cell r="CN1907">
            <v>0</v>
          </cell>
          <cell r="CO1907">
            <v>0</v>
          </cell>
          <cell r="CP1907">
            <v>0</v>
          </cell>
        </row>
        <row r="1908">
          <cell r="B1908" t="str">
            <v>EWW1000002</v>
          </cell>
          <cell r="C1908" t="str">
            <v xml:space="preserve">PHƯƠNG THÙY LINH </v>
          </cell>
          <cell r="D1908" t="str">
            <v>Fulltime</v>
          </cell>
          <cell r="E1908" t="str">
            <v>KẾ TOÁN TỔNG HỢP</v>
          </cell>
          <cell r="G1908">
            <v>8</v>
          </cell>
          <cell r="H1908">
            <v>8</v>
          </cell>
          <cell r="I1908">
            <v>8</v>
          </cell>
          <cell r="J1908">
            <v>8</v>
          </cell>
          <cell r="K1908" t="str">
            <v xml:space="preserve"> </v>
          </cell>
          <cell r="L1908">
            <v>8</v>
          </cell>
          <cell r="M1908">
            <v>8</v>
          </cell>
          <cell r="N1908">
            <v>8</v>
          </cell>
          <cell r="O1908">
            <v>8</v>
          </cell>
          <cell r="P1908">
            <v>8</v>
          </cell>
          <cell r="Q1908">
            <v>8</v>
          </cell>
          <cell r="R1908" t="str">
            <v xml:space="preserve"> </v>
          </cell>
          <cell r="S1908">
            <v>8</v>
          </cell>
          <cell r="T1908">
            <v>8</v>
          </cell>
          <cell r="U1908">
            <v>8</v>
          </cell>
          <cell r="V1908">
            <v>8</v>
          </cell>
          <cell r="W1908">
            <v>8</v>
          </cell>
          <cell r="X1908">
            <v>8</v>
          </cell>
          <cell r="Y1908" t="str">
            <v xml:space="preserve"> </v>
          </cell>
          <cell r="Z1908">
            <v>8</v>
          </cell>
          <cell r="AA1908">
            <v>8</v>
          </cell>
          <cell r="AB1908">
            <v>8</v>
          </cell>
          <cell r="AC1908">
            <v>8</v>
          </cell>
          <cell r="AD1908">
            <v>8</v>
          </cell>
          <cell r="AE1908">
            <v>8</v>
          </cell>
          <cell r="AF1908" t="str">
            <v xml:space="preserve"> </v>
          </cell>
          <cell r="AG1908">
            <v>8</v>
          </cell>
          <cell r="AH1908">
            <v>8</v>
          </cell>
          <cell r="AI1908">
            <v>8</v>
          </cell>
          <cell r="AJ1908">
            <v>8</v>
          </cell>
          <cell r="AK1908">
            <v>26</v>
          </cell>
          <cell r="AL1908">
            <v>0</v>
          </cell>
          <cell r="AM1908">
            <v>0</v>
          </cell>
          <cell r="AN1908">
            <v>0</v>
          </cell>
          <cell r="AO1908">
            <v>0</v>
          </cell>
          <cell r="AP1908">
            <v>0</v>
          </cell>
          <cell r="AQ1908">
            <v>0</v>
          </cell>
          <cell r="AR1908">
            <v>26</v>
          </cell>
          <cell r="AS1908">
            <v>26</v>
          </cell>
          <cell r="AU1908">
            <v>0</v>
          </cell>
          <cell r="BZ1908">
            <v>26</v>
          </cell>
          <cell r="CA1908">
            <v>0</v>
          </cell>
          <cell r="CF1908">
            <v>26</v>
          </cell>
          <cell r="CH1908">
            <v>26</v>
          </cell>
          <cell r="CK1908" t="str">
            <v>VP HÀ NỘI</v>
          </cell>
          <cell r="CM1908">
            <v>26</v>
          </cell>
          <cell r="CN1908">
            <v>0</v>
          </cell>
          <cell r="CO1908">
            <v>0</v>
          </cell>
          <cell r="CP1908">
            <v>0</v>
          </cell>
        </row>
        <row r="1909">
          <cell r="B1909" t="str">
            <v>EVV6000081</v>
          </cell>
          <cell r="C1909" t="str">
            <v>ĐẶNG THỊ PHONG THỦY</v>
          </cell>
          <cell r="D1909" t="str">
            <v>Fulltime</v>
          </cell>
          <cell r="E1909" t="str">
            <v>NHÂN VIÊN KẾ TOÁN</v>
          </cell>
          <cell r="G1909">
            <v>8</v>
          </cell>
          <cell r="H1909">
            <v>8</v>
          </cell>
          <cell r="I1909">
            <v>8</v>
          </cell>
          <cell r="J1909">
            <v>8</v>
          </cell>
          <cell r="L1909">
            <v>8</v>
          </cell>
          <cell r="M1909">
            <v>8</v>
          </cell>
          <cell r="N1909">
            <v>8</v>
          </cell>
          <cell r="O1909">
            <v>8</v>
          </cell>
          <cell r="P1909" t="str">
            <v>PA</v>
          </cell>
          <cell r="Q1909">
            <v>8</v>
          </cell>
          <cell r="S1909">
            <v>8</v>
          </cell>
          <cell r="T1909">
            <v>8</v>
          </cell>
          <cell r="U1909">
            <v>8</v>
          </cell>
          <cell r="V1909">
            <v>8</v>
          </cell>
          <cell r="W1909">
            <v>8</v>
          </cell>
          <cell r="X1909">
            <v>8</v>
          </cell>
          <cell r="Z1909">
            <v>8</v>
          </cell>
          <cell r="AA1909">
            <v>8</v>
          </cell>
          <cell r="AB1909">
            <v>8</v>
          </cell>
          <cell r="AC1909">
            <v>8</v>
          </cell>
          <cell r="AD1909">
            <v>8</v>
          </cell>
          <cell r="AE1909">
            <v>8</v>
          </cell>
          <cell r="AG1909">
            <v>8</v>
          </cell>
          <cell r="AH1909">
            <v>8</v>
          </cell>
          <cell r="AI1909">
            <v>8</v>
          </cell>
          <cell r="AJ1909">
            <v>8</v>
          </cell>
          <cell r="AK1909">
            <v>25</v>
          </cell>
          <cell r="AL1909">
            <v>1</v>
          </cell>
          <cell r="AM1909">
            <v>0</v>
          </cell>
          <cell r="AN1909">
            <v>0</v>
          </cell>
          <cell r="AO1909">
            <v>0</v>
          </cell>
          <cell r="AP1909">
            <v>0</v>
          </cell>
          <cell r="AQ1909">
            <v>0</v>
          </cell>
          <cell r="AR1909">
            <v>26</v>
          </cell>
          <cell r="AS1909">
            <v>26</v>
          </cell>
          <cell r="AU1909">
            <v>0</v>
          </cell>
          <cell r="BZ1909">
            <v>25</v>
          </cell>
          <cell r="CA1909">
            <v>1</v>
          </cell>
          <cell r="CF1909">
            <v>26</v>
          </cell>
          <cell r="CH1909">
            <v>25</v>
          </cell>
          <cell r="CK1909" t="str">
            <v>VP ĐÀ NẴNG</v>
          </cell>
          <cell r="CM1909">
            <v>25</v>
          </cell>
          <cell r="CN1909">
            <v>1</v>
          </cell>
          <cell r="CO1909">
            <v>0</v>
          </cell>
          <cell r="CP1909">
            <v>0</v>
          </cell>
        </row>
        <row r="1910">
          <cell r="B1910" t="str">
            <v>EQQ100663</v>
          </cell>
          <cell r="C1910" t="str">
            <v>DƯƠNG THỊ NGỌC HIỀN</v>
          </cell>
          <cell r="D1910" t="str">
            <v>Fulltime</v>
          </cell>
          <cell r="E1910" t="str">
            <v>NHÂN VIÊN CUNG ỨNG</v>
          </cell>
          <cell r="G1910">
            <v>8</v>
          </cell>
          <cell r="H1910">
            <v>8</v>
          </cell>
          <cell r="I1910">
            <v>8</v>
          </cell>
          <cell r="J1910">
            <v>8</v>
          </cell>
          <cell r="L1910">
            <v>8</v>
          </cell>
          <cell r="M1910">
            <v>8</v>
          </cell>
          <cell r="N1910">
            <v>8</v>
          </cell>
          <cell r="O1910">
            <v>8</v>
          </cell>
          <cell r="P1910">
            <v>8</v>
          </cell>
          <cell r="Q1910">
            <v>8</v>
          </cell>
          <cell r="S1910">
            <v>8</v>
          </cell>
          <cell r="T1910">
            <v>8</v>
          </cell>
          <cell r="U1910">
            <v>8</v>
          </cell>
          <cell r="V1910">
            <v>8</v>
          </cell>
          <cell r="W1910">
            <v>8</v>
          </cell>
          <cell r="X1910">
            <v>8</v>
          </cell>
          <cell r="Z1910">
            <v>8</v>
          </cell>
          <cell r="AA1910">
            <v>8</v>
          </cell>
          <cell r="AB1910" t="str">
            <v>CT</v>
          </cell>
          <cell r="AC1910" t="str">
            <v>CT</v>
          </cell>
          <cell r="AD1910">
            <v>8</v>
          </cell>
          <cell r="AE1910">
            <v>8</v>
          </cell>
          <cell r="AG1910">
            <v>8</v>
          </cell>
          <cell r="AH1910">
            <v>8</v>
          </cell>
          <cell r="AI1910">
            <v>8</v>
          </cell>
          <cell r="AJ1910">
            <v>8</v>
          </cell>
          <cell r="AK1910">
            <v>24</v>
          </cell>
          <cell r="AL1910">
            <v>0</v>
          </cell>
          <cell r="AM1910">
            <v>0</v>
          </cell>
          <cell r="AN1910">
            <v>0</v>
          </cell>
          <cell r="AO1910">
            <v>0</v>
          </cell>
          <cell r="AP1910">
            <v>2</v>
          </cell>
          <cell r="AQ1910">
            <v>0</v>
          </cell>
          <cell r="AR1910">
            <v>26</v>
          </cell>
          <cell r="AS1910">
            <v>26</v>
          </cell>
          <cell r="AU1910">
            <v>0</v>
          </cell>
          <cell r="BZ1910">
            <v>26</v>
          </cell>
          <cell r="CA1910">
            <v>0</v>
          </cell>
          <cell r="CF1910">
            <v>26</v>
          </cell>
          <cell r="CH1910">
            <v>24</v>
          </cell>
          <cell r="CK1910" t="str">
            <v>VP ĐÀ NẴNG</v>
          </cell>
          <cell r="CM1910">
            <v>26</v>
          </cell>
          <cell r="CN1910">
            <v>0</v>
          </cell>
          <cell r="CO1910">
            <v>0</v>
          </cell>
          <cell r="CP1910">
            <v>0</v>
          </cell>
        </row>
        <row r="1911">
          <cell r="B1911" t="str">
            <v>EVV6000071</v>
          </cell>
          <cell r="C1911" t="str">
            <v>LÊ THỊ CẨM TIÊN</v>
          </cell>
          <cell r="D1911" t="str">
            <v>Fulltime</v>
          </cell>
          <cell r="E1911" t="str">
            <v>NHÂN VIÊN KẾ TOÁN</v>
          </cell>
          <cell r="G1911">
            <v>8</v>
          </cell>
          <cell r="H1911">
            <v>8</v>
          </cell>
          <cell r="I1911">
            <v>8</v>
          </cell>
          <cell r="J1911">
            <v>8</v>
          </cell>
          <cell r="L1911">
            <v>8</v>
          </cell>
          <cell r="M1911">
            <v>8</v>
          </cell>
          <cell r="N1911">
            <v>8</v>
          </cell>
          <cell r="O1911">
            <v>8</v>
          </cell>
          <cell r="P1911">
            <v>8</v>
          </cell>
          <cell r="Q1911">
            <v>8</v>
          </cell>
          <cell r="S1911">
            <v>8</v>
          </cell>
          <cell r="T1911">
            <v>8</v>
          </cell>
          <cell r="U1911">
            <v>8</v>
          </cell>
          <cell r="V1911">
            <v>8</v>
          </cell>
          <cell r="W1911">
            <v>8</v>
          </cell>
          <cell r="X1911">
            <v>8</v>
          </cell>
          <cell r="Z1911">
            <v>8</v>
          </cell>
          <cell r="AA1911">
            <v>8</v>
          </cell>
          <cell r="AB1911">
            <v>8</v>
          </cell>
          <cell r="AC1911">
            <v>8</v>
          </cell>
          <cell r="AD1911">
            <v>8</v>
          </cell>
          <cell r="AE1911">
            <v>8</v>
          </cell>
          <cell r="AG1911">
            <v>8</v>
          </cell>
          <cell r="AH1911">
            <v>8</v>
          </cell>
          <cell r="AI1911">
            <v>8</v>
          </cell>
          <cell r="AJ1911">
            <v>8</v>
          </cell>
          <cell r="AK1911">
            <v>26</v>
          </cell>
          <cell r="AL1911">
            <v>0</v>
          </cell>
          <cell r="AM1911">
            <v>0</v>
          </cell>
          <cell r="AN1911">
            <v>0</v>
          </cell>
          <cell r="AO1911">
            <v>0</v>
          </cell>
          <cell r="AP1911">
            <v>0</v>
          </cell>
          <cell r="AQ1911">
            <v>0</v>
          </cell>
          <cell r="AR1911">
            <v>26</v>
          </cell>
          <cell r="AS1911">
            <v>26</v>
          </cell>
          <cell r="AU1911">
            <v>0</v>
          </cell>
          <cell r="BZ1911">
            <v>26</v>
          </cell>
          <cell r="CA1911">
            <v>0</v>
          </cell>
          <cell r="CF1911">
            <v>26</v>
          </cell>
          <cell r="CH1911">
            <v>26</v>
          </cell>
          <cell r="CK1911" t="str">
            <v>VP CẦN THƠ</v>
          </cell>
          <cell r="CM1911">
            <v>26</v>
          </cell>
          <cell r="CN1911">
            <v>0</v>
          </cell>
          <cell r="CO1911">
            <v>0</v>
          </cell>
          <cell r="CP1911">
            <v>0</v>
          </cell>
        </row>
        <row r="1912">
          <cell r="B1912" t="str">
            <v>EQQ100916</v>
          </cell>
          <cell r="C1912" t="str">
            <v>ĐỖ THỊ BÍCH LÀI</v>
          </cell>
          <cell r="D1912" t="str">
            <v>Fulltime</v>
          </cell>
          <cell r="E1912" t="str">
            <v>TRỢ LÝ GĐĐH CÀ PHÊ THỨ 7</v>
          </cell>
          <cell r="G1912">
            <v>8</v>
          </cell>
          <cell r="H1912">
            <v>8</v>
          </cell>
          <cell r="I1912">
            <v>8</v>
          </cell>
          <cell r="J1912">
            <v>8</v>
          </cell>
          <cell r="L1912">
            <v>8</v>
          </cell>
          <cell r="M1912">
            <v>8</v>
          </cell>
          <cell r="N1912">
            <v>8</v>
          </cell>
          <cell r="O1912">
            <v>8</v>
          </cell>
          <cell r="P1912">
            <v>8</v>
          </cell>
          <cell r="Q1912">
            <v>8</v>
          </cell>
          <cell r="S1912">
            <v>8</v>
          </cell>
          <cell r="T1912">
            <v>8</v>
          </cell>
          <cell r="U1912">
            <v>8</v>
          </cell>
          <cell r="V1912">
            <v>8</v>
          </cell>
          <cell r="W1912">
            <v>8</v>
          </cell>
          <cell r="X1912">
            <v>8</v>
          </cell>
          <cell r="Z1912">
            <v>8</v>
          </cell>
          <cell r="AA1912">
            <v>8</v>
          </cell>
          <cell r="AB1912">
            <v>8</v>
          </cell>
          <cell r="AC1912">
            <v>8</v>
          </cell>
          <cell r="AD1912">
            <v>8</v>
          </cell>
          <cell r="AE1912">
            <v>8</v>
          </cell>
          <cell r="AG1912">
            <v>8</v>
          </cell>
          <cell r="AH1912">
            <v>8</v>
          </cell>
          <cell r="AI1912">
            <v>8</v>
          </cell>
          <cell r="AJ1912">
            <v>8</v>
          </cell>
          <cell r="AK1912">
            <v>26</v>
          </cell>
          <cell r="AL1912">
            <v>0</v>
          </cell>
          <cell r="AM1912">
            <v>0</v>
          </cell>
          <cell r="AN1912">
            <v>0</v>
          </cell>
          <cell r="AO1912">
            <v>0</v>
          </cell>
          <cell r="AP1912">
            <v>0</v>
          </cell>
          <cell r="AQ1912">
            <v>0</v>
          </cell>
          <cell r="AS1912">
            <v>26</v>
          </cell>
          <cell r="BZ1912">
            <v>26</v>
          </cell>
          <cell r="CA1912">
            <v>0</v>
          </cell>
          <cell r="CF1912">
            <v>26</v>
          </cell>
          <cell r="CH1912">
            <v>26</v>
          </cell>
          <cell r="CK1912" t="str">
            <v>VP HỒ CHÍ MINH</v>
          </cell>
          <cell r="CM1912">
            <v>26</v>
          </cell>
          <cell r="CN1912">
            <v>0</v>
          </cell>
          <cell r="CO1912">
            <v>0</v>
          </cell>
          <cell r="CP1912">
            <v>0</v>
          </cell>
        </row>
        <row r="1913">
          <cell r="B1913" t="str">
            <v>EVV6000250</v>
          </cell>
          <cell r="C1913" t="str">
            <v>NGUYỄN THỊ LỆ HẰNG</v>
          </cell>
          <cell r="D1913" t="str">
            <v>Fulltime</v>
          </cell>
          <cell r="E1913" t="str">
            <v>TRƯỞNG PHÒNG NHÂN SỰ</v>
          </cell>
          <cell r="G1913">
            <v>8</v>
          </cell>
          <cell r="H1913">
            <v>8</v>
          </cell>
          <cell r="I1913">
            <v>8</v>
          </cell>
          <cell r="J1913">
            <v>8</v>
          </cell>
          <cell r="L1913">
            <v>8</v>
          </cell>
          <cell r="M1913">
            <v>8</v>
          </cell>
          <cell r="N1913">
            <v>8</v>
          </cell>
          <cell r="O1913">
            <v>8</v>
          </cell>
          <cell r="P1913">
            <v>8</v>
          </cell>
          <cell r="Q1913">
            <v>8</v>
          </cell>
          <cell r="S1913">
            <v>8</v>
          </cell>
          <cell r="T1913">
            <v>8</v>
          </cell>
          <cell r="U1913">
            <v>8</v>
          </cell>
          <cell r="V1913">
            <v>8</v>
          </cell>
          <cell r="W1913">
            <v>8</v>
          </cell>
          <cell r="X1913">
            <v>8</v>
          </cell>
          <cell r="Z1913">
            <v>8</v>
          </cell>
          <cell r="AA1913">
            <v>8</v>
          </cell>
          <cell r="AB1913">
            <v>8</v>
          </cell>
          <cell r="AC1913">
            <v>8</v>
          </cell>
          <cell r="AD1913" t="str">
            <v>pa</v>
          </cell>
          <cell r="AE1913">
            <v>8</v>
          </cell>
          <cell r="AG1913">
            <v>8</v>
          </cell>
          <cell r="AH1913">
            <v>8</v>
          </cell>
          <cell r="AI1913">
            <v>8</v>
          </cell>
          <cell r="AJ1913">
            <v>8</v>
          </cell>
          <cell r="AK1913">
            <v>25</v>
          </cell>
          <cell r="AL1913">
            <v>1</v>
          </cell>
          <cell r="AM1913">
            <v>0</v>
          </cell>
          <cell r="AN1913">
            <v>0</v>
          </cell>
          <cell r="AO1913">
            <v>0</v>
          </cell>
          <cell r="AP1913">
            <v>0</v>
          </cell>
          <cell r="AQ1913">
            <v>0</v>
          </cell>
          <cell r="AS1913">
            <v>26</v>
          </cell>
          <cell r="BZ1913">
            <v>25</v>
          </cell>
          <cell r="CA1913">
            <v>1</v>
          </cell>
          <cell r="CF1913">
            <v>26</v>
          </cell>
          <cell r="CH1913">
            <v>25</v>
          </cell>
          <cell r="CK1913" t="str">
            <v>VP HỒ CHÍ MINH</v>
          </cell>
          <cell r="CM1913">
            <v>25</v>
          </cell>
          <cell r="CN1913">
            <v>1</v>
          </cell>
          <cell r="CO1913">
            <v>0</v>
          </cell>
          <cell r="CP1913">
            <v>0</v>
          </cell>
        </row>
        <row r="1914">
          <cell r="B1914" t="str">
            <v>EVV6000249</v>
          </cell>
          <cell r="C1914" t="str">
            <v>NGUYỄN XUÂN VINH</v>
          </cell>
          <cell r="D1914" t="str">
            <v>Fulltime</v>
          </cell>
          <cell r="E1914" t="str">
            <v>TRƯỞNG PHÒNG ĐIỀU HÀNH</v>
          </cell>
          <cell r="G1914" t="str">
            <v>ct</v>
          </cell>
          <cell r="H1914" t="str">
            <v>ct</v>
          </cell>
          <cell r="I1914" t="str">
            <v>ct</v>
          </cell>
          <cell r="J1914">
            <v>8</v>
          </cell>
          <cell r="L1914">
            <v>8</v>
          </cell>
          <cell r="M1914">
            <v>8</v>
          </cell>
          <cell r="N1914">
            <v>8</v>
          </cell>
          <cell r="O1914">
            <v>8</v>
          </cell>
          <cell r="P1914">
            <v>8</v>
          </cell>
          <cell r="Q1914">
            <v>8</v>
          </cell>
          <cell r="S1914">
            <v>8</v>
          </cell>
          <cell r="T1914">
            <v>8</v>
          </cell>
          <cell r="U1914">
            <v>8</v>
          </cell>
          <cell r="V1914">
            <v>8</v>
          </cell>
          <cell r="W1914">
            <v>8</v>
          </cell>
          <cell r="X1914">
            <v>8</v>
          </cell>
          <cell r="Z1914">
            <v>8</v>
          </cell>
          <cell r="AA1914">
            <v>8</v>
          </cell>
          <cell r="AB1914">
            <v>8</v>
          </cell>
          <cell r="AC1914">
            <v>8</v>
          </cell>
          <cell r="AD1914">
            <v>8</v>
          </cell>
          <cell r="AE1914">
            <v>8</v>
          </cell>
          <cell r="AG1914">
            <v>8</v>
          </cell>
          <cell r="AH1914">
            <v>8</v>
          </cell>
          <cell r="AI1914">
            <v>8</v>
          </cell>
          <cell r="AJ1914">
            <v>8</v>
          </cell>
          <cell r="AK1914">
            <v>23</v>
          </cell>
          <cell r="AL1914">
            <v>0</v>
          </cell>
          <cell r="AM1914">
            <v>0</v>
          </cell>
          <cell r="AN1914">
            <v>0</v>
          </cell>
          <cell r="AO1914">
            <v>0</v>
          </cell>
          <cell r="AP1914">
            <v>3</v>
          </cell>
          <cell r="AQ1914">
            <v>0</v>
          </cell>
          <cell r="AS1914">
            <v>26</v>
          </cell>
          <cell r="BZ1914">
            <v>26</v>
          </cell>
          <cell r="CA1914">
            <v>0</v>
          </cell>
          <cell r="CF1914">
            <v>26</v>
          </cell>
          <cell r="CH1914">
            <v>23</v>
          </cell>
          <cell r="CK1914" t="str">
            <v>VP HỒ CHÍ MINH</v>
          </cell>
          <cell r="CM1914">
            <v>26</v>
          </cell>
          <cell r="CN1914">
            <v>0</v>
          </cell>
          <cell r="CO1914">
            <v>0</v>
          </cell>
          <cell r="CP1914">
            <v>0</v>
          </cell>
        </row>
        <row r="1915">
          <cell r="B1915" t="str">
            <v>EVV6000230</v>
          </cell>
          <cell r="C1915" t="str">
            <v>TRẦN THỊ THU THANH</v>
          </cell>
          <cell r="D1915" t="str">
            <v>Fulltime</v>
          </cell>
          <cell r="E1915" t="str">
            <v>KẾ TOÁN TRƯỞNG</v>
          </cell>
          <cell r="G1915">
            <v>8</v>
          </cell>
          <cell r="H1915">
            <v>8</v>
          </cell>
          <cell r="I1915">
            <v>8</v>
          </cell>
          <cell r="J1915">
            <v>8</v>
          </cell>
          <cell r="L1915">
            <v>8</v>
          </cell>
          <cell r="M1915">
            <v>8</v>
          </cell>
          <cell r="N1915">
            <v>8</v>
          </cell>
          <cell r="O1915">
            <v>8</v>
          </cell>
          <cell r="P1915">
            <v>8</v>
          </cell>
          <cell r="Q1915">
            <v>8</v>
          </cell>
          <cell r="S1915">
            <v>8</v>
          </cell>
          <cell r="T1915">
            <v>8</v>
          </cell>
          <cell r="U1915">
            <v>8</v>
          </cell>
          <cell r="V1915">
            <v>8</v>
          </cell>
          <cell r="W1915">
            <v>8</v>
          </cell>
          <cell r="X1915">
            <v>8</v>
          </cell>
          <cell r="Z1915">
            <v>8</v>
          </cell>
          <cell r="AA1915">
            <v>8</v>
          </cell>
          <cell r="AB1915">
            <v>8</v>
          </cell>
          <cell r="AC1915">
            <v>8</v>
          </cell>
          <cell r="AD1915">
            <v>8</v>
          </cell>
          <cell r="AE1915">
            <v>8</v>
          </cell>
          <cell r="AG1915" t="str">
            <v>pa/2</v>
          </cell>
          <cell r="AH1915">
            <v>8</v>
          </cell>
          <cell r="AI1915">
            <v>8</v>
          </cell>
          <cell r="AJ1915">
            <v>8</v>
          </cell>
          <cell r="AK1915">
            <v>25.5</v>
          </cell>
          <cell r="AL1915">
            <v>0.5</v>
          </cell>
          <cell r="AM1915">
            <v>0</v>
          </cell>
          <cell r="AN1915">
            <v>0</v>
          </cell>
          <cell r="AO1915">
            <v>0</v>
          </cell>
          <cell r="AP1915">
            <v>0</v>
          </cell>
          <cell r="AQ1915">
            <v>0</v>
          </cell>
          <cell r="AS1915">
            <v>26</v>
          </cell>
          <cell r="BZ1915">
            <v>25.5</v>
          </cell>
          <cell r="CA1915">
            <v>0.5</v>
          </cell>
          <cell r="CF1915">
            <v>26</v>
          </cell>
          <cell r="CH1915">
            <v>25.5</v>
          </cell>
          <cell r="CK1915" t="str">
            <v>VP HỒ CHÍ MINH</v>
          </cell>
          <cell r="CM1915">
            <v>25.5</v>
          </cell>
          <cell r="CN1915">
            <v>0.5</v>
          </cell>
          <cell r="CO1915">
            <v>0</v>
          </cell>
          <cell r="CP1915">
            <v>0</v>
          </cell>
        </row>
        <row r="1916">
          <cell r="B1916" t="str">
            <v>EVV6000251</v>
          </cell>
          <cell r="C1916" t="str">
            <v>LÊ THỊ CẨM VÂN</v>
          </cell>
          <cell r="D1916" t="str">
            <v>Fulltime</v>
          </cell>
          <cell r="E1916" t="str">
            <v>TRƯỞNG PHÒNG MARKETING</v>
          </cell>
          <cell r="G1916">
            <v>8</v>
          </cell>
          <cell r="H1916">
            <v>8</v>
          </cell>
          <cell r="I1916">
            <v>8</v>
          </cell>
          <cell r="J1916">
            <v>8</v>
          </cell>
          <cell r="L1916">
            <v>8</v>
          </cell>
          <cell r="M1916">
            <v>8</v>
          </cell>
          <cell r="N1916">
            <v>8</v>
          </cell>
          <cell r="O1916">
            <v>8</v>
          </cell>
          <cell r="P1916">
            <v>8</v>
          </cell>
          <cell r="Q1916">
            <v>8</v>
          </cell>
          <cell r="S1916">
            <v>8</v>
          </cell>
          <cell r="T1916">
            <v>8</v>
          </cell>
          <cell r="U1916">
            <v>8</v>
          </cell>
          <cell r="V1916">
            <v>8</v>
          </cell>
          <cell r="W1916">
            <v>8</v>
          </cell>
          <cell r="X1916">
            <v>8</v>
          </cell>
          <cell r="Z1916">
            <v>8</v>
          </cell>
          <cell r="AA1916">
            <v>8</v>
          </cell>
          <cell r="AB1916">
            <v>8</v>
          </cell>
          <cell r="AC1916">
            <v>8</v>
          </cell>
          <cell r="AD1916">
            <v>8</v>
          </cell>
          <cell r="AE1916">
            <v>8</v>
          </cell>
          <cell r="AG1916">
            <v>8</v>
          </cell>
          <cell r="AH1916">
            <v>8</v>
          </cell>
          <cell r="AI1916">
            <v>8</v>
          </cell>
          <cell r="AJ1916">
            <v>8</v>
          </cell>
          <cell r="AK1916">
            <v>26</v>
          </cell>
          <cell r="AL1916">
            <v>0</v>
          </cell>
          <cell r="AM1916">
            <v>0</v>
          </cell>
          <cell r="AN1916">
            <v>0</v>
          </cell>
          <cell r="AO1916">
            <v>0</v>
          </cell>
          <cell r="AP1916">
            <v>0</v>
          </cell>
          <cell r="AQ1916">
            <v>0</v>
          </cell>
          <cell r="AS1916">
            <v>26</v>
          </cell>
          <cell r="BZ1916">
            <v>26</v>
          </cell>
          <cell r="CA1916">
            <v>0</v>
          </cell>
          <cell r="CF1916">
            <v>26</v>
          </cell>
          <cell r="CH1916">
            <v>26</v>
          </cell>
          <cell r="CK1916" t="str">
            <v>VP HỒ CHÍ MINH</v>
          </cell>
          <cell r="CM1916">
            <v>26</v>
          </cell>
          <cell r="CN1916">
            <v>0</v>
          </cell>
          <cell r="CO1916">
            <v>0</v>
          </cell>
          <cell r="CP1916">
            <v>0</v>
          </cell>
        </row>
        <row r="1917">
          <cell r="B1917" t="str">
            <v>EVV6000148</v>
          </cell>
          <cell r="C1917" t="str">
            <v>NGUYỄN VĂN SANG</v>
          </cell>
          <cell r="D1917" t="str">
            <v>Fulltime</v>
          </cell>
          <cell r="E1917" t="str">
            <v>TRƯỞNG PHÒNG KHO VẬN</v>
          </cell>
          <cell r="G1917">
            <v>8</v>
          </cell>
          <cell r="H1917">
            <v>8</v>
          </cell>
          <cell r="I1917">
            <v>8</v>
          </cell>
          <cell r="J1917">
            <v>8</v>
          </cell>
          <cell r="L1917">
            <v>8</v>
          </cell>
          <cell r="M1917">
            <v>8</v>
          </cell>
          <cell r="N1917">
            <v>8</v>
          </cell>
          <cell r="O1917">
            <v>8</v>
          </cell>
          <cell r="P1917">
            <v>8</v>
          </cell>
          <cell r="Q1917">
            <v>8</v>
          </cell>
          <cell r="S1917">
            <v>8</v>
          </cell>
          <cell r="T1917">
            <v>8</v>
          </cell>
          <cell r="U1917">
            <v>8</v>
          </cell>
          <cell r="V1917">
            <v>8</v>
          </cell>
          <cell r="W1917">
            <v>8</v>
          </cell>
          <cell r="X1917">
            <v>8</v>
          </cell>
          <cell r="Z1917">
            <v>8</v>
          </cell>
          <cell r="AA1917">
            <v>8</v>
          </cell>
          <cell r="AB1917">
            <v>8</v>
          </cell>
          <cell r="AC1917">
            <v>8</v>
          </cell>
          <cell r="AD1917">
            <v>8</v>
          </cell>
          <cell r="AE1917">
            <v>8</v>
          </cell>
          <cell r="AG1917">
            <v>8</v>
          </cell>
          <cell r="AH1917">
            <v>8</v>
          </cell>
          <cell r="AI1917">
            <v>8</v>
          </cell>
          <cell r="AJ1917">
            <v>8</v>
          </cell>
          <cell r="AK1917">
            <v>26</v>
          </cell>
          <cell r="AL1917">
            <v>0</v>
          </cell>
          <cell r="AM1917">
            <v>0</v>
          </cell>
          <cell r="AN1917">
            <v>0</v>
          </cell>
          <cell r="AO1917">
            <v>0</v>
          </cell>
          <cell r="AP1917">
            <v>0</v>
          </cell>
          <cell r="AQ1917">
            <v>0</v>
          </cell>
          <cell r="AS1917">
            <v>26</v>
          </cell>
          <cell r="BZ1917">
            <v>26</v>
          </cell>
          <cell r="CA1917">
            <v>0</v>
          </cell>
          <cell r="CF1917">
            <v>26</v>
          </cell>
          <cell r="CH1917">
            <v>26</v>
          </cell>
          <cell r="CK1917" t="str">
            <v>VP HỒ CHÍ MINH</v>
          </cell>
          <cell r="CM1917">
            <v>26</v>
          </cell>
          <cell r="CN1917">
            <v>0</v>
          </cell>
          <cell r="CO1917">
            <v>0</v>
          </cell>
          <cell r="CP1917">
            <v>0</v>
          </cell>
        </row>
        <row r="1918">
          <cell r="B1918" t="str">
            <v>EVV6000252</v>
          </cell>
          <cell r="C1918" t="str">
            <v>VŨ ANH SƠN</v>
          </cell>
          <cell r="D1918" t="str">
            <v>Fulltime</v>
          </cell>
          <cell r="E1918" t="str">
            <v>TRƯỞNG PHÒNG DỰ ÁN</v>
          </cell>
          <cell r="G1918" t="str">
            <v>ct</v>
          </cell>
          <cell r="H1918">
            <v>8</v>
          </cell>
          <cell r="I1918">
            <v>8</v>
          </cell>
          <cell r="J1918">
            <v>8</v>
          </cell>
          <cell r="L1918">
            <v>8</v>
          </cell>
          <cell r="M1918">
            <v>8</v>
          </cell>
          <cell r="N1918">
            <v>8</v>
          </cell>
          <cell r="O1918">
            <v>8</v>
          </cell>
          <cell r="P1918">
            <v>8</v>
          </cell>
          <cell r="Q1918">
            <v>8</v>
          </cell>
          <cell r="S1918">
            <v>8</v>
          </cell>
          <cell r="T1918">
            <v>8</v>
          </cell>
          <cell r="U1918" t="str">
            <v>ct</v>
          </cell>
          <cell r="V1918">
            <v>8</v>
          </cell>
          <cell r="W1918">
            <v>8</v>
          </cell>
          <cell r="X1918">
            <v>8</v>
          </cell>
          <cell r="Z1918">
            <v>8</v>
          </cell>
          <cell r="AA1918" t="str">
            <v>ct</v>
          </cell>
          <cell r="AB1918">
            <v>8</v>
          </cell>
          <cell r="AC1918">
            <v>8</v>
          </cell>
          <cell r="AD1918">
            <v>8</v>
          </cell>
          <cell r="AE1918">
            <v>8</v>
          </cell>
          <cell r="AG1918">
            <v>8</v>
          </cell>
          <cell r="AH1918">
            <v>8</v>
          </cell>
          <cell r="AI1918">
            <v>8</v>
          </cell>
          <cell r="AJ1918">
            <v>8</v>
          </cell>
          <cell r="AK1918">
            <v>23</v>
          </cell>
          <cell r="AL1918">
            <v>0</v>
          </cell>
          <cell r="AM1918">
            <v>0</v>
          </cell>
          <cell r="AN1918">
            <v>0</v>
          </cell>
          <cell r="AO1918">
            <v>0</v>
          </cell>
          <cell r="AP1918">
            <v>3</v>
          </cell>
          <cell r="AQ1918">
            <v>0</v>
          </cell>
          <cell r="AS1918">
            <v>26</v>
          </cell>
          <cell r="BZ1918">
            <v>26</v>
          </cell>
          <cell r="CA1918">
            <v>0</v>
          </cell>
          <cell r="CF1918">
            <v>26</v>
          </cell>
          <cell r="CH1918">
            <v>23</v>
          </cell>
          <cell r="CK1918" t="str">
            <v>VP HỒ CHÍ MINH</v>
          </cell>
          <cell r="CM1918">
            <v>26</v>
          </cell>
          <cell r="CN1918">
            <v>0</v>
          </cell>
          <cell r="CO1918">
            <v>0</v>
          </cell>
          <cell r="CP1918">
            <v>0</v>
          </cell>
        </row>
        <row r="1919">
          <cell r="B1919" t="str">
            <v>EVV6000035</v>
          </cell>
          <cell r="C1919" t="str">
            <v>TRƯƠNG XUÂN PHƯƠNG</v>
          </cell>
          <cell r="D1919" t="str">
            <v>Fulltime</v>
          </cell>
          <cell r="E1919" t="str">
            <v>GIÁM SÁT TRƯỞNG CÔNG TRÌNH</v>
          </cell>
          <cell r="G1919" t="str">
            <v>ct</v>
          </cell>
          <cell r="H1919">
            <v>8</v>
          </cell>
          <cell r="I1919">
            <v>8</v>
          </cell>
          <cell r="J1919">
            <v>8</v>
          </cell>
          <cell r="L1919">
            <v>8</v>
          </cell>
          <cell r="M1919">
            <v>8</v>
          </cell>
          <cell r="N1919">
            <v>8</v>
          </cell>
          <cell r="O1919">
            <v>8</v>
          </cell>
          <cell r="P1919">
            <v>8</v>
          </cell>
          <cell r="Q1919">
            <v>8</v>
          </cell>
          <cell r="S1919">
            <v>8</v>
          </cell>
          <cell r="T1919">
            <v>8</v>
          </cell>
          <cell r="U1919" t="str">
            <v>ct</v>
          </cell>
          <cell r="V1919">
            <v>8</v>
          </cell>
          <cell r="W1919">
            <v>8</v>
          </cell>
          <cell r="X1919">
            <v>8</v>
          </cell>
          <cell r="Z1919">
            <v>8</v>
          </cell>
          <cell r="AA1919">
            <v>8</v>
          </cell>
          <cell r="AB1919">
            <v>8</v>
          </cell>
          <cell r="AC1919">
            <v>8</v>
          </cell>
          <cell r="AD1919">
            <v>8</v>
          </cell>
          <cell r="AE1919">
            <v>8</v>
          </cell>
          <cell r="AG1919">
            <v>8</v>
          </cell>
          <cell r="AH1919">
            <v>8</v>
          </cell>
          <cell r="AI1919">
            <v>8</v>
          </cell>
          <cell r="AJ1919" t="str">
            <v>ct</v>
          </cell>
          <cell r="AK1919">
            <v>23</v>
          </cell>
          <cell r="AL1919">
            <v>0</v>
          </cell>
          <cell r="AM1919">
            <v>0</v>
          </cell>
          <cell r="AN1919">
            <v>0</v>
          </cell>
          <cell r="AO1919">
            <v>0</v>
          </cell>
          <cell r="AP1919">
            <v>3</v>
          </cell>
          <cell r="AQ1919">
            <v>0</v>
          </cell>
          <cell r="AS1919">
            <v>26</v>
          </cell>
          <cell r="BZ1919">
            <v>26</v>
          </cell>
          <cell r="CA1919">
            <v>0</v>
          </cell>
          <cell r="CF1919">
            <v>26</v>
          </cell>
          <cell r="CH1919">
            <v>23</v>
          </cell>
          <cell r="CK1919" t="str">
            <v>VP HỒ CHÍ MINH</v>
          </cell>
          <cell r="CM1919">
            <v>26</v>
          </cell>
          <cell r="CN1919">
            <v>0</v>
          </cell>
          <cell r="CO1919">
            <v>0</v>
          </cell>
          <cell r="CP1919">
            <v>0</v>
          </cell>
        </row>
        <row r="1920">
          <cell r="B1920" t="str">
            <v>EVV6000263</v>
          </cell>
          <cell r="C1920" t="str">
            <v>CAO THỊ LAN HƯƠNG</v>
          </cell>
          <cell r="D1920" t="str">
            <v>Fulltime</v>
          </cell>
          <cell r="E1920" t="str">
            <v>THƯ KÝ GIÁM ĐỐC ĐIỀU HÀNH</v>
          </cell>
          <cell r="G1920">
            <v>8</v>
          </cell>
          <cell r="H1920">
            <v>8</v>
          </cell>
          <cell r="I1920">
            <v>8</v>
          </cell>
          <cell r="J1920">
            <v>8</v>
          </cell>
          <cell r="L1920">
            <v>8</v>
          </cell>
          <cell r="M1920">
            <v>8</v>
          </cell>
          <cell r="N1920">
            <v>8</v>
          </cell>
          <cell r="O1920">
            <v>8</v>
          </cell>
          <cell r="P1920" t="str">
            <v>po</v>
          </cell>
          <cell r="Q1920" t="str">
            <v>po</v>
          </cell>
          <cell r="S1920">
            <v>8</v>
          </cell>
          <cell r="T1920">
            <v>8</v>
          </cell>
          <cell r="U1920">
            <v>8</v>
          </cell>
          <cell r="V1920">
            <v>8</v>
          </cell>
          <cell r="W1920">
            <v>8</v>
          </cell>
          <cell r="AK1920">
            <v>13</v>
          </cell>
          <cell r="AL1920">
            <v>0</v>
          </cell>
          <cell r="AM1920">
            <v>0</v>
          </cell>
          <cell r="AN1920">
            <v>0</v>
          </cell>
          <cell r="AO1920">
            <v>0</v>
          </cell>
          <cell r="AP1920">
            <v>0</v>
          </cell>
          <cell r="AQ1920">
            <v>2</v>
          </cell>
          <cell r="AS1920">
            <v>13</v>
          </cell>
          <cell r="BZ1920">
            <v>13</v>
          </cell>
          <cell r="CA1920">
            <v>0</v>
          </cell>
          <cell r="CF1920">
            <v>13</v>
          </cell>
          <cell r="CH1920">
            <v>13</v>
          </cell>
          <cell r="CK1920" t="str">
            <v>VP HỒ CHÍ MINH</v>
          </cell>
          <cell r="CM1920">
            <v>13</v>
          </cell>
          <cell r="CN1920">
            <v>0</v>
          </cell>
          <cell r="CO1920">
            <v>0</v>
          </cell>
          <cell r="CP1920">
            <v>0</v>
          </cell>
        </row>
        <row r="1921">
          <cell r="B1921" t="str">
            <v>EVV6000272</v>
          </cell>
          <cell r="C1921" t="str">
            <v>TRẦN VĨNH LỘC</v>
          </cell>
          <cell r="D1921" t="str">
            <v>Fulltime</v>
          </cell>
          <cell r="E1921" t="str">
            <v>GĐ. Làng Cà Phê</v>
          </cell>
          <cell r="L1921">
            <v>8</v>
          </cell>
          <cell r="M1921">
            <v>8</v>
          </cell>
          <cell r="N1921">
            <v>8</v>
          </cell>
          <cell r="O1921">
            <v>8</v>
          </cell>
          <cell r="P1921">
            <v>8</v>
          </cell>
          <cell r="Q1921">
            <v>8</v>
          </cell>
          <cell r="S1921">
            <v>8</v>
          </cell>
          <cell r="T1921">
            <v>8</v>
          </cell>
          <cell r="U1921">
            <v>8</v>
          </cell>
          <cell r="V1921">
            <v>8</v>
          </cell>
          <cell r="W1921">
            <v>8</v>
          </cell>
          <cell r="X1921">
            <v>8</v>
          </cell>
          <cell r="Z1921">
            <v>8</v>
          </cell>
          <cell r="AA1921">
            <v>8</v>
          </cell>
          <cell r="AB1921">
            <v>8</v>
          </cell>
          <cell r="AC1921">
            <v>8</v>
          </cell>
          <cell r="AD1921">
            <v>8</v>
          </cell>
          <cell r="AE1921">
            <v>8</v>
          </cell>
          <cell r="AG1921">
            <v>8</v>
          </cell>
          <cell r="AH1921">
            <v>8</v>
          </cell>
          <cell r="AI1921">
            <v>8</v>
          </cell>
          <cell r="AJ1921">
            <v>8</v>
          </cell>
          <cell r="AK1921">
            <v>22</v>
          </cell>
          <cell r="AL1921">
            <v>0</v>
          </cell>
          <cell r="AM1921">
            <v>0</v>
          </cell>
          <cell r="AN1921">
            <v>0</v>
          </cell>
          <cell r="AO1921">
            <v>0</v>
          </cell>
          <cell r="AP1921">
            <v>0</v>
          </cell>
          <cell r="AQ1921">
            <v>0</v>
          </cell>
          <cell r="AS1921">
            <v>22</v>
          </cell>
          <cell r="BZ1921">
            <v>22</v>
          </cell>
          <cell r="CA1921">
            <v>0</v>
          </cell>
          <cell r="CF1921">
            <v>22</v>
          </cell>
          <cell r="CH1921">
            <v>22</v>
          </cell>
          <cell r="CK1921" t="str">
            <v>VP HỒ CHÍ MINH</v>
          </cell>
          <cell r="CM1921">
            <v>22</v>
          </cell>
          <cell r="CN1921">
            <v>0</v>
          </cell>
          <cell r="CO1921">
            <v>0</v>
          </cell>
          <cell r="CP1921">
            <v>0</v>
          </cell>
        </row>
        <row r="1922">
          <cell r="B1922" t="str">
            <v>EWW3000602</v>
          </cell>
          <cell r="C1922" t="str">
            <v>ĐỖ THU PHƯƠNG</v>
          </cell>
          <cell r="D1922" t="str">
            <v>Fulltime</v>
          </cell>
          <cell r="E1922" t="str">
            <v>CV. Marketing</v>
          </cell>
          <cell r="AG1922">
            <v>8</v>
          </cell>
          <cell r="AH1922">
            <v>8</v>
          </cell>
          <cell r="AI1922">
            <v>8</v>
          </cell>
          <cell r="AJ1922">
            <v>8</v>
          </cell>
          <cell r="AK1922">
            <v>4</v>
          </cell>
          <cell r="AL1922">
            <v>0</v>
          </cell>
          <cell r="AM1922">
            <v>0</v>
          </cell>
          <cell r="AN1922">
            <v>0</v>
          </cell>
          <cell r="AO1922">
            <v>0</v>
          </cell>
          <cell r="AP1922">
            <v>0</v>
          </cell>
          <cell r="AQ1922">
            <v>0</v>
          </cell>
          <cell r="AS1922">
            <v>4</v>
          </cell>
          <cell r="BZ1922">
            <v>4</v>
          </cell>
          <cell r="CA1922">
            <v>0</v>
          </cell>
          <cell r="CF1922">
            <v>4</v>
          </cell>
          <cell r="CH1922">
            <v>4</v>
          </cell>
          <cell r="CK1922" t="str">
            <v>VP HÀ NỘI</v>
          </cell>
          <cell r="CM1922">
            <v>4</v>
          </cell>
          <cell r="CN1922">
            <v>0</v>
          </cell>
          <cell r="CO1922">
            <v>0</v>
          </cell>
          <cell r="CP1922">
            <v>0</v>
          </cell>
        </row>
        <row r="1923">
          <cell r="BZ1923">
            <v>11057.934999999996</v>
          </cell>
          <cell r="CA1923">
            <v>304</v>
          </cell>
          <cell r="CB1923">
            <v>0</v>
          </cell>
          <cell r="CC1923">
            <v>0</v>
          </cell>
          <cell r="CD1923">
            <v>0</v>
          </cell>
          <cell r="CE1923">
            <v>698.14</v>
          </cell>
          <cell r="CF1923">
            <v>21820.934999999994</v>
          </cell>
          <cell r="CG1923">
            <v>0</v>
          </cell>
          <cell r="CH1923">
            <v>10983.047500000001</v>
          </cell>
          <cell r="CI1923">
            <v>81652.38</v>
          </cell>
          <cell r="CJ1923">
            <v>1325.48</v>
          </cell>
        </row>
        <row r="1925">
          <cell r="CK1925" t="str">
            <v>QL</v>
          </cell>
          <cell r="CM1925">
            <v>209.5</v>
          </cell>
          <cell r="CN1925">
            <v>2.5</v>
          </cell>
        </row>
        <row r="1926">
          <cell r="CK1926" t="str">
            <v>HCM</v>
          </cell>
          <cell r="CM1926">
            <v>8654.5725000000002</v>
          </cell>
          <cell r="CN1926">
            <v>232</v>
          </cell>
          <cell r="CO1926">
            <v>58253.38</v>
          </cell>
          <cell r="CP1926">
            <v>464.14</v>
          </cell>
        </row>
        <row r="1927">
          <cell r="CK1927" t="str">
            <v>BD</v>
          </cell>
          <cell r="CM1927">
            <v>52</v>
          </cell>
          <cell r="CN1927">
            <v>0</v>
          </cell>
          <cell r="CO1927">
            <v>1009</v>
          </cell>
          <cell r="CP1927">
            <v>42</v>
          </cell>
        </row>
        <row r="1928">
          <cell r="CK1928" t="str">
            <v>CT</v>
          </cell>
          <cell r="CM1928">
            <v>524.25</v>
          </cell>
          <cell r="CN1928">
            <v>2</v>
          </cell>
          <cell r="CO1928">
            <v>9624</v>
          </cell>
          <cell r="CP1928">
            <v>192</v>
          </cell>
        </row>
        <row r="1929">
          <cell r="CK1929" t="str">
            <v>DN</v>
          </cell>
          <cell r="CM1929">
            <v>244.125</v>
          </cell>
          <cell r="CN1929">
            <v>12</v>
          </cell>
          <cell r="CO1929">
            <v>2730</v>
          </cell>
        </row>
        <row r="1930">
          <cell r="CK1930" t="str">
            <v>HN</v>
          </cell>
          <cell r="CM1930">
            <v>1393.4875</v>
          </cell>
          <cell r="CN1930">
            <v>55.5</v>
          </cell>
          <cell r="CO1930">
            <v>10036</v>
          </cell>
        </row>
        <row r="1931">
          <cell r="CM1931">
            <v>11077.934999999999</v>
          </cell>
          <cell r="CN1931">
            <v>304</v>
          </cell>
          <cell r="CO1931">
            <v>81652.38</v>
          </cell>
          <cell r="CP1931">
            <v>698.14</v>
          </cell>
        </row>
        <row r="1932">
          <cell r="CM1932">
            <v>20.000000000003638</v>
          </cell>
          <cell r="CN1932">
            <v>0</v>
          </cell>
          <cell r="CO1932">
            <v>0</v>
          </cell>
          <cell r="CP1932">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NF CON LAM"/>
      <sheetName val="TNF NGHI VIEC"/>
      <sheetName val="Sheet1"/>
      <sheetName val="TUYỂN DỤNG"/>
      <sheetName val="Sheet5"/>
      <sheetName val="NOTE"/>
      <sheetName val="NPP"/>
      <sheetName val="TGLV TS"/>
      <sheetName val="QUAN"/>
      <sheetName val="TG TINH THUONG T13"/>
      <sheetName val="TG TINH THUONG T14"/>
      <sheetName val="TG TINH THUONG T13 (2)"/>
      <sheetName val="Sheet2"/>
    </sheetNames>
    <sheetDataSet>
      <sheetData sheetId="0">
        <row r="1">
          <cell r="B1" t="str">
            <v>MÃ NV</v>
          </cell>
          <cell r="C1" t="str">
            <v>HỌ TÊN NHÂN VIÊN</v>
          </cell>
          <cell r="D1" t="str">
            <v>GIỚI TÍNH</v>
          </cell>
          <cell r="E1" t="str">
            <v>NGÀY NHẬN VIỆC</v>
          </cell>
          <cell r="F1" t="str">
            <v>PHÒNG BAN/QUÁN</v>
          </cell>
          <cell r="G1" t="str">
            <v>CHỨC DANH</v>
          </cell>
          <cell r="H1" t="str">
            <v>NGÀY THÁNG NĂM SINH</v>
          </cell>
          <cell r="I1" t="str">
            <v>CHỨC DANH (BẢNG LƯƠNG)</v>
          </cell>
          <cell r="J1" t="str">
            <v>NGÀY THÁNG NĂM SINH</v>
          </cell>
          <cell r="K1" t="str">
            <v>NGÀY SINH</v>
          </cell>
          <cell r="L1" t="str">
            <v>NƠI SINH</v>
          </cell>
          <cell r="M1" t="str">
            <v>NGUYÊN QUÁN</v>
          </cell>
          <cell r="N1" t="str">
            <v>SỐ CMND</v>
          </cell>
          <cell r="O1" t="str">
            <v>NGÀY CẤP</v>
          </cell>
          <cell r="P1" t="str">
            <v>NƠI CẤP</v>
          </cell>
          <cell r="Q1" t="str">
            <v>DÂN TỘC</v>
          </cell>
          <cell r="R1" t="str">
            <v>TÔN GIÁO</v>
          </cell>
          <cell r="S1" t="str">
            <v>ĐỊA CHỈ THƯỜNG TRÚ</v>
          </cell>
          <cell r="T1" t="str">
            <v>TỈNH / THÀNH PHỐ</v>
          </cell>
          <cell r="U1" t="str">
            <v>ĐỊA CHỈ TẠM TRÚ</v>
          </cell>
          <cell r="V1" t="str">
            <v>TỈNH / THÀNH PHỐ</v>
          </cell>
          <cell r="W1" t="str">
            <v>ĐIỆN THOẠI</v>
          </cell>
          <cell r="X1" t="str">
            <v>TỈNH / THÀNH PHỐ</v>
          </cell>
          <cell r="Y1" t="str">
            <v>SỐ TÀI KHOẢN ATM</v>
          </cell>
          <cell r="Z1" t="str">
            <v>TÀI KHOẢN NGÂN HÀNG</v>
          </cell>
          <cell r="AA1" t="str">
            <v>MÃ CHẤM CÔNG</v>
          </cell>
          <cell r="AB1" t="str">
            <v>MÃ SỐ THUẾ TNCN</v>
          </cell>
          <cell r="AC1" t="str">
            <v>SỐ NGƯỜI PHỤ THUỘC</v>
          </cell>
          <cell r="AD1" t="str">
            <v>NGÀY KẾT THÚC THỬ VIỆC</v>
          </cell>
          <cell r="AE1" t="str">
            <v>NGÀY NGHỈ VIỆC</v>
          </cell>
          <cell r="AF1" t="str">
            <v>LÝ DO NGHỈ VIỆC</v>
          </cell>
          <cell r="AG1" t="str">
            <v>BÀN GIAO NGHỈ VIỆC</v>
          </cell>
          <cell r="AH1" t="str">
            <v>NGÀY KÝ HỢP ĐỒNG LAO ĐỘNG</v>
          </cell>
          <cell r="AI1">
            <v>0</v>
          </cell>
          <cell r="AJ1">
            <v>0</v>
          </cell>
          <cell r="AK1" t="str">
            <v>LOẠI HỢP ĐỒNG LAO ĐỘNG</v>
          </cell>
          <cell r="AL1">
            <v>0</v>
          </cell>
          <cell r="AM1">
            <v>0</v>
          </cell>
          <cell r="AN1" t="str">
            <v>HĐLĐ HIỆN TẠI</v>
          </cell>
          <cell r="AO1">
            <v>0</v>
          </cell>
          <cell r="AP1" t="str">
            <v>PLHĐ</v>
          </cell>
          <cell r="AQ1">
            <v>0</v>
          </cell>
          <cell r="AR1" t="str">
            <v>THÁNG THAM GIA BHXH</v>
          </cell>
          <cell r="AS1" t="str">
            <v>SỐ SỔ BHXH</v>
          </cell>
          <cell r="AT1" t="str">
            <v>THẺ BHYT</v>
          </cell>
          <cell r="AU1" t="str">
            <v>NƠI KCB</v>
          </cell>
          <cell r="AV1" t="str">
            <v>HỢP ĐỒNG THỜI VỤ</v>
          </cell>
          <cell r="AW1">
            <v>0</v>
          </cell>
          <cell r="AX1">
            <v>0</v>
          </cell>
          <cell r="AY1">
            <v>0</v>
          </cell>
          <cell r="AZ1">
            <v>0</v>
          </cell>
          <cell r="BA1">
            <v>0</v>
          </cell>
          <cell r="BB1" t="str">
            <v>HĐTV HIỆN TẠI</v>
          </cell>
          <cell r="BC1">
            <v>0</v>
          </cell>
          <cell r="BD1" t="str">
            <v>KẾT QUẢ HẠT</v>
          </cell>
          <cell r="BE1" t="str">
            <v>TRÌNH ĐỘ</v>
          </cell>
          <cell r="BF1" t="str">
            <v>HĐTV HIỆN TẠI</v>
          </cell>
          <cell r="BG1" t="str">
            <v>CHUYÊN MÔN (ĐANG THEO HỌC)</v>
          </cell>
          <cell r="BH1" t="str">
            <v>NGÀY ĐIỀU CHỈNH LƯƠNG GẦN NHẤT</v>
          </cell>
          <cell r="BI1" t="str">
            <v>MỨC LƯƠNG CƠ BẢN</v>
          </cell>
          <cell r="BJ1" t="str">
            <v>PHỤ CẤP</v>
          </cell>
          <cell r="BK1">
            <v>0</v>
          </cell>
          <cell r="BL1" t="str">
            <v>NGÀY ĐIỀU CHUYỂN GẦN NHẤT</v>
          </cell>
          <cell r="BM1" t="str">
            <v>ĐIỀU CHUYỂN</v>
          </cell>
          <cell r="BN1">
            <v>0</v>
          </cell>
          <cell r="BO1">
            <v>0</v>
          </cell>
          <cell r="BP1">
            <v>0</v>
          </cell>
          <cell r="BQ1" t="str">
            <v>TỶ LỆ LƯƠNG ĐANG HƯỞNG</v>
          </cell>
          <cell r="BR1" t="str">
            <v>KHU VỰC</v>
          </cell>
          <cell r="BS1" t="str">
            <v>HÌNH THỨC LÀM VIỆC</v>
          </cell>
          <cell r="BT1" t="str">
            <v>KÝ HIỆU QUÁN (BẢNG LƯƠNG)</v>
          </cell>
          <cell r="BU1" t="str">
            <v>CHỨC DANH (BẢNG LƯƠNG)</v>
          </cell>
          <cell r="BV1" t="str">
            <v>KẾT QUẢ HẠT</v>
          </cell>
          <cell r="BW1" t="str">
            <v>TRÌNH ĐỘ</v>
          </cell>
          <cell r="BX1" t="str">
            <v>CHUYÊN MÔN (ĐÃ CÓ BẰNG)</v>
          </cell>
          <cell r="BY1" t="str">
            <v>CHUYÊN MÔN (ĐANG THEO HỌC)</v>
          </cell>
          <cell r="BZ1" t="str">
            <v>BỔ NHIỆM</v>
          </cell>
          <cell r="CA1" t="str">
            <v>VỢ/CHỒNG</v>
          </cell>
          <cell r="CB1">
            <v>0</v>
          </cell>
          <cell r="CC1">
            <v>0</v>
          </cell>
          <cell r="CD1" t="str">
            <v>NGÀY ĐIỀU CHUYỂN GẦN NHẤT</v>
          </cell>
          <cell r="CE1" t="str">
            <v>ĐIỀU CHUYỂN</v>
          </cell>
          <cell r="CF1">
            <v>0</v>
          </cell>
          <cell r="CG1">
            <v>0</v>
          </cell>
          <cell r="CH1" t="str">
            <v>GHI CHÚ HỒ SƠ NHÂN VIÊN</v>
          </cell>
          <cell r="CI1" t="str">
            <v>KỶ LUẬT LAO ĐỘNG</v>
          </cell>
          <cell r="CJ1" t="str">
            <v>CHỨC DANH</v>
          </cell>
          <cell r="CK1">
            <v>0</v>
          </cell>
          <cell r="CL1">
            <v>0</v>
          </cell>
          <cell r="CM1" t="str">
            <v>TÌNH TRẠNG HÔN NHÂN</v>
          </cell>
          <cell r="CN1" t="str">
            <v>CON</v>
          </cell>
          <cell r="CO1">
            <v>0</v>
          </cell>
          <cell r="CP1">
            <v>0</v>
          </cell>
          <cell r="CQ1">
            <v>0</v>
          </cell>
          <cell r="CR1">
            <v>0</v>
          </cell>
          <cell r="CS1" t="str">
            <v>VỢ/CHỒNG</v>
          </cell>
          <cell r="CT1">
            <v>0</v>
          </cell>
          <cell r="CU1">
            <v>0</v>
          </cell>
          <cell r="CV1">
            <v>0</v>
          </cell>
          <cell r="CW1">
            <v>0</v>
          </cell>
          <cell r="CX1">
            <v>0</v>
          </cell>
          <cell r="CY1">
            <v>0</v>
          </cell>
          <cell r="CZ1" t="str">
            <v>GHI CHÚ HỒ SƠ NHÂN VIÊN</v>
          </cell>
          <cell r="DA1" t="str">
            <v>MỨC LƯƠNG TÍNH THƯỞNG</v>
          </cell>
        </row>
        <row r="2">
          <cell r="B2">
            <v>0</v>
          </cell>
          <cell r="C2">
            <v>0</v>
          </cell>
          <cell r="D2">
            <v>0</v>
          </cell>
          <cell r="E2">
            <v>0</v>
          </cell>
          <cell r="F2">
            <v>0</v>
          </cell>
          <cell r="G2">
            <v>0</v>
          </cell>
          <cell r="H2" t="str">
            <v>NGÀY</v>
          </cell>
          <cell r="I2" t="str">
            <v>THÁNG</v>
          </cell>
          <cell r="J2" t="str">
            <v>NĂM</v>
          </cell>
          <cell r="K2" t="str">
            <v>THÁNG</v>
          </cell>
          <cell r="L2" t="str">
            <v>NĂM</v>
          </cell>
          <cell r="M2">
            <v>0</v>
          </cell>
          <cell r="N2">
            <v>0</v>
          </cell>
          <cell r="O2">
            <v>0</v>
          </cell>
          <cell r="P2">
            <v>0</v>
          </cell>
          <cell r="Q2">
            <v>0</v>
          </cell>
          <cell r="R2">
            <v>0</v>
          </cell>
          <cell r="S2">
            <v>0</v>
          </cell>
          <cell r="T2">
            <v>0</v>
          </cell>
          <cell r="U2">
            <v>0</v>
          </cell>
          <cell r="V2">
            <v>0</v>
          </cell>
          <cell r="W2" t="str">
            <v>NHÀ</v>
          </cell>
          <cell r="X2" t="str">
            <v>DI ĐỘNG</v>
          </cell>
          <cell r="Y2" t="str">
            <v>NHÀ</v>
          </cell>
          <cell r="Z2" t="str">
            <v>DI ĐỘNG</v>
          </cell>
          <cell r="AA2">
            <v>0</v>
          </cell>
          <cell r="AB2">
            <v>0</v>
          </cell>
          <cell r="AC2">
            <v>0</v>
          </cell>
          <cell r="AD2">
            <v>0</v>
          </cell>
          <cell r="AE2">
            <v>0</v>
          </cell>
          <cell r="AF2">
            <v>0</v>
          </cell>
          <cell r="AG2">
            <v>0</v>
          </cell>
          <cell r="AH2" t="str">
            <v>LẦN 1</v>
          </cell>
          <cell r="AI2" t="str">
            <v>LẦN 2</v>
          </cell>
          <cell r="AJ2" t="str">
            <v>LẦN 3</v>
          </cell>
          <cell r="AK2" t="str">
            <v>01 NĂM</v>
          </cell>
          <cell r="AL2" t="str">
            <v>02 NĂM</v>
          </cell>
          <cell r="AM2" t="str">
            <v>KHÔNG XĐTH</v>
          </cell>
          <cell r="AN2" t="str">
            <v>NGÀY BẮT ĐẦU</v>
          </cell>
          <cell r="AO2" t="str">
            <v>NGÀY KẾT THÚC</v>
          </cell>
          <cell r="AP2" t="str">
            <v>SỐ</v>
          </cell>
          <cell r="AQ2" t="str">
            <v>NGÀY HIỆU LỰC</v>
          </cell>
          <cell r="AR2" t="str">
            <v>NGÀY BẮT ĐẦU LẦN 1</v>
          </cell>
          <cell r="AS2" t="str">
            <v>NGÀY KẾT THÚC LẦN 1</v>
          </cell>
          <cell r="AT2" t="str">
            <v>NGÀY BẮT ĐẦU LẦN 2</v>
          </cell>
          <cell r="AU2" t="str">
            <v>NGÀY KẾT THÚC LẦN 2</v>
          </cell>
          <cell r="AV2" t="str">
            <v>NGÀY BẮT ĐẦU LẦN 1</v>
          </cell>
          <cell r="AW2" t="str">
            <v>NGÀY KẾT THÚC LẦN 1</v>
          </cell>
          <cell r="AX2" t="str">
            <v>NGÀY BẮT ĐẦU LẦN 2</v>
          </cell>
          <cell r="AY2" t="str">
            <v>NGÀY KẾT THÚC LẦN 2</v>
          </cell>
          <cell r="AZ2" t="str">
            <v>NGÀY BẮT ĐẦU LẦN 3</v>
          </cell>
          <cell r="BA2" t="str">
            <v>NGÀY KẾT THÚC LẦN 3</v>
          </cell>
          <cell r="BB2" t="str">
            <v>NGÀY BẮT ĐẦU LẦN 4</v>
          </cell>
          <cell r="BC2" t="str">
            <v>NGÀY KẾT THÚC LẦN 4</v>
          </cell>
          <cell r="BD2" t="str">
            <v>NGÀY BẮT ĐẦU LẦN 5</v>
          </cell>
          <cell r="BE2" t="str">
            <v>NGÀY KẾT THÚC LẦN 5</v>
          </cell>
          <cell r="BF2" t="str">
            <v>NGÀY BẮT ĐẦU</v>
          </cell>
          <cell r="BG2" t="str">
            <v>NGÀY KẾT THÚC</v>
          </cell>
          <cell r="BH2" t="str">
            <v>CHỨC DANH</v>
          </cell>
          <cell r="BI2">
            <v>0</v>
          </cell>
          <cell r="BJ2" t="str">
            <v>HIỆU QUẢ CÔNG VIỆC</v>
          </cell>
          <cell r="BK2" t="str">
            <v>TÍNH CHẤT LƯƠNG</v>
          </cell>
          <cell r="BL2" t="str">
            <v>XĂNG</v>
          </cell>
          <cell r="BM2" t="str">
            <v>ĐIỆN THOẠI</v>
          </cell>
          <cell r="BN2" t="str">
            <v>QUÁN ĐIỂM</v>
          </cell>
          <cell r="BO2" t="str">
            <v>CƠM (NGÀY)</v>
          </cell>
          <cell r="BP2" t="str">
            <v>GỬI XE</v>
          </cell>
          <cell r="BQ2" t="str">
            <v>HÌNH THỨC KỶ LUẬT</v>
          </cell>
          <cell r="BR2">
            <v>0</v>
          </cell>
          <cell r="BS2" t="str">
            <v>NGÀY HIỆU LỰC</v>
          </cell>
          <cell r="BT2">
            <v>0</v>
          </cell>
          <cell r="BU2">
            <v>0</v>
          </cell>
          <cell r="BV2" t="str">
            <v>HỌ VÀ TÊN</v>
          </cell>
          <cell r="BW2" t="str">
            <v>NĂM SINH</v>
          </cell>
          <cell r="BX2" t="str">
            <v>NAM</v>
          </cell>
          <cell r="BY2" t="str">
            <v>NỮ</v>
          </cell>
          <cell r="BZ2" t="str">
            <v>CHỨC DANH</v>
          </cell>
          <cell r="CA2" t="str">
            <v>HỌ VÀ TÊN</v>
          </cell>
          <cell r="CB2" t="str">
            <v>NGÀY BỔ NHIỆM</v>
          </cell>
          <cell r="CC2" t="str">
            <v>CHỒNG</v>
          </cell>
          <cell r="CD2" t="str">
            <v>NĂM SINH</v>
          </cell>
          <cell r="CE2" t="str">
            <v>LẦN 1</v>
          </cell>
          <cell r="CF2" t="str">
            <v>LẦN 2</v>
          </cell>
          <cell r="CG2" t="str">
            <v>LẦN 3</v>
          </cell>
          <cell r="CH2" t="str">
            <v>LẦN 4</v>
          </cell>
          <cell r="CI2" t="str">
            <v>HÌNH THỨC KỶ LUẬT</v>
          </cell>
          <cell r="CJ2">
            <v>0</v>
          </cell>
          <cell r="CK2" t="str">
            <v>NGÀY HIỆU LỰC</v>
          </cell>
          <cell r="CL2">
            <v>0</v>
          </cell>
          <cell r="CM2">
            <v>0</v>
          </cell>
          <cell r="CN2" t="str">
            <v>HỌ VÀ TÊN</v>
          </cell>
          <cell r="CO2" t="str">
            <v>NĂM SINH</v>
          </cell>
          <cell r="CP2" t="str">
            <v>NAM</v>
          </cell>
          <cell r="CQ2" t="str">
            <v>NỮ</v>
          </cell>
          <cell r="CR2" t="str">
            <v>TỔNG SỐ CON</v>
          </cell>
          <cell r="CS2" t="str">
            <v>HỌ VÀ TÊN</v>
          </cell>
          <cell r="CT2" t="str">
            <v>VỢ</v>
          </cell>
          <cell r="CU2" t="str">
            <v>CHỒNG</v>
          </cell>
          <cell r="CV2" t="str">
            <v>NĂM SINH</v>
          </cell>
          <cell r="CW2" t="str">
            <v>NGHỀ NGHIỆP</v>
          </cell>
          <cell r="CX2" t="str">
            <v>CÔNG TY</v>
          </cell>
          <cell r="CY2" t="str">
            <v>NGÀNH NGHỀ</v>
          </cell>
          <cell r="CZ2">
            <v>0</v>
          </cell>
          <cell r="DA2" t="str">
            <v>MỨC LƯƠNG TÍNH THƯỞNG</v>
          </cell>
        </row>
        <row r="3">
          <cell r="B3">
            <v>1</v>
          </cell>
          <cell r="C3">
            <v>2</v>
          </cell>
          <cell r="D3">
            <v>3</v>
          </cell>
          <cell r="E3">
            <v>4</v>
          </cell>
          <cell r="F3">
            <v>5</v>
          </cell>
          <cell r="G3">
            <v>6</v>
          </cell>
          <cell r="H3">
            <v>7</v>
          </cell>
          <cell r="I3">
            <v>8</v>
          </cell>
          <cell r="J3">
            <v>9</v>
          </cell>
          <cell r="K3">
            <v>10</v>
          </cell>
          <cell r="L3">
            <v>11</v>
          </cell>
          <cell r="M3">
            <v>12</v>
          </cell>
          <cell r="N3">
            <v>13</v>
          </cell>
          <cell r="O3">
            <v>14</v>
          </cell>
          <cell r="P3">
            <v>15</v>
          </cell>
          <cell r="Q3">
            <v>16</v>
          </cell>
          <cell r="R3">
            <v>17</v>
          </cell>
          <cell r="S3">
            <v>18</v>
          </cell>
          <cell r="T3">
            <v>19</v>
          </cell>
          <cell r="U3">
            <v>20</v>
          </cell>
          <cell r="V3">
            <v>21</v>
          </cell>
          <cell r="W3">
            <v>22</v>
          </cell>
          <cell r="X3">
            <v>23</v>
          </cell>
          <cell r="Y3">
            <v>24</v>
          </cell>
          <cell r="Z3">
            <v>25</v>
          </cell>
          <cell r="AA3">
            <v>26</v>
          </cell>
          <cell r="AB3">
            <v>27</v>
          </cell>
          <cell r="AC3">
            <v>28</v>
          </cell>
          <cell r="AD3">
            <v>29</v>
          </cell>
          <cell r="AE3">
            <v>30</v>
          </cell>
          <cell r="AF3">
            <v>31</v>
          </cell>
          <cell r="AG3">
            <v>32</v>
          </cell>
          <cell r="AH3">
            <v>33</v>
          </cell>
          <cell r="AI3">
            <v>34</v>
          </cell>
          <cell r="AJ3">
            <v>35</v>
          </cell>
          <cell r="AK3">
            <v>36</v>
          </cell>
          <cell r="AL3">
            <v>37</v>
          </cell>
          <cell r="AM3">
            <v>38</v>
          </cell>
          <cell r="AN3">
            <v>39</v>
          </cell>
          <cell r="AO3">
            <v>40</v>
          </cell>
          <cell r="AP3">
            <v>41</v>
          </cell>
          <cell r="AQ3">
            <v>42</v>
          </cell>
          <cell r="AR3">
            <v>43</v>
          </cell>
          <cell r="AS3">
            <v>44</v>
          </cell>
          <cell r="AT3">
            <v>45</v>
          </cell>
          <cell r="AU3">
            <v>46</v>
          </cell>
          <cell r="AV3">
            <v>47</v>
          </cell>
          <cell r="AW3">
            <v>48</v>
          </cell>
          <cell r="AX3">
            <v>49</v>
          </cell>
          <cell r="AY3">
            <v>50</v>
          </cell>
          <cell r="AZ3">
            <v>51</v>
          </cell>
          <cell r="BA3">
            <v>52</v>
          </cell>
          <cell r="BB3">
            <v>53</v>
          </cell>
          <cell r="BC3">
            <v>54</v>
          </cell>
          <cell r="BD3">
            <v>55</v>
          </cell>
          <cell r="BE3">
            <v>56</v>
          </cell>
          <cell r="BF3">
            <v>57</v>
          </cell>
          <cell r="BG3">
            <v>58</v>
          </cell>
          <cell r="BH3">
            <v>59</v>
          </cell>
          <cell r="BI3">
            <v>60</v>
          </cell>
          <cell r="BJ3">
            <v>61</v>
          </cell>
          <cell r="BK3">
            <v>62</v>
          </cell>
          <cell r="BL3">
            <v>63</v>
          </cell>
          <cell r="BM3">
            <v>64</v>
          </cell>
          <cell r="BN3">
            <v>65</v>
          </cell>
          <cell r="BO3">
            <v>66</v>
          </cell>
          <cell r="BP3">
            <v>67</v>
          </cell>
          <cell r="BQ3">
            <v>68</v>
          </cell>
          <cell r="BR3">
            <v>69</v>
          </cell>
          <cell r="BS3">
            <v>70</v>
          </cell>
          <cell r="BT3">
            <v>71</v>
          </cell>
          <cell r="BU3">
            <v>72</v>
          </cell>
          <cell r="BV3">
            <v>73</v>
          </cell>
          <cell r="BW3">
            <v>74</v>
          </cell>
          <cell r="BX3">
            <v>75</v>
          </cell>
          <cell r="BY3">
            <v>76</v>
          </cell>
          <cell r="BZ3">
            <v>77</v>
          </cell>
          <cell r="CA3">
            <v>78</v>
          </cell>
          <cell r="CB3">
            <v>79</v>
          </cell>
          <cell r="CC3">
            <v>80</v>
          </cell>
          <cell r="CD3">
            <v>81</v>
          </cell>
          <cell r="CE3">
            <v>82</v>
          </cell>
          <cell r="CF3">
            <v>83</v>
          </cell>
          <cell r="CG3">
            <v>84</v>
          </cell>
          <cell r="CH3">
            <v>85</v>
          </cell>
          <cell r="CI3">
            <v>86</v>
          </cell>
          <cell r="CJ3">
            <v>87</v>
          </cell>
          <cell r="CK3">
            <v>88</v>
          </cell>
          <cell r="CL3">
            <v>89</v>
          </cell>
          <cell r="CM3">
            <v>90</v>
          </cell>
          <cell r="CN3">
            <v>91</v>
          </cell>
          <cell r="CO3">
            <v>92</v>
          </cell>
          <cell r="CP3">
            <v>93</v>
          </cell>
          <cell r="CQ3">
            <v>94</v>
          </cell>
          <cell r="CR3">
            <v>95</v>
          </cell>
          <cell r="CS3">
            <v>96</v>
          </cell>
          <cell r="CT3">
            <v>97</v>
          </cell>
          <cell r="CU3">
            <v>98</v>
          </cell>
          <cell r="CV3">
            <v>99</v>
          </cell>
          <cell r="CW3">
            <v>100</v>
          </cell>
          <cell r="CX3">
            <v>101</v>
          </cell>
          <cell r="CY3">
            <v>102</v>
          </cell>
          <cell r="CZ3">
            <v>0</v>
          </cell>
          <cell r="DA3">
            <v>104</v>
          </cell>
        </row>
        <row r="4">
          <cell r="B4" t="str">
            <v>EQQ100013</v>
          </cell>
          <cell r="C4" t="str">
            <v>VÕ THỊ KIM OANH</v>
          </cell>
          <cell r="D4" t="str">
            <v>NỮ</v>
          </cell>
          <cell r="E4">
            <v>38611</v>
          </cell>
          <cell r="F4" t="str">
            <v>02 SĐ</v>
          </cell>
          <cell r="G4" t="str">
            <v>NHÂN VIÊN BẾP</v>
          </cell>
          <cell r="H4">
            <v>10</v>
          </cell>
          <cell r="I4">
            <v>12</v>
          </cell>
          <cell r="J4">
            <v>1970</v>
          </cell>
          <cell r="K4">
            <v>25912</v>
          </cell>
          <cell r="L4" t="str">
            <v>TP. HCM</v>
          </cell>
          <cell r="M4" t="str">
            <v>TIỀN GIANG</v>
          </cell>
          <cell r="N4" t="str">
            <v>023770334</v>
          </cell>
          <cell r="O4">
            <v>36438</v>
          </cell>
          <cell r="P4" t="str">
            <v>TP. HCM</v>
          </cell>
          <cell r="Q4" t="str">
            <v>KINH</v>
          </cell>
          <cell r="R4" t="str">
            <v>KHÔNG</v>
          </cell>
          <cell r="S4" t="str">
            <v>12/38 CHIẾN THẮNG, P. 9, Q. PHÚ NHUẬN, TP. HCM</v>
          </cell>
          <cell r="T4" t="str">
            <v>TP. HCM</v>
          </cell>
          <cell r="U4" t="str">
            <v>12/38 CHIẾN THẮNG, P. 9, Q. PHÚ NHUẬN, TP. HCM</v>
          </cell>
          <cell r="V4" t="str">
            <v>TP. HCM</v>
          </cell>
          <cell r="W4" t="str">
            <v>12/38 CHIẾN THẮNG, P. 9, Q. PHÚ NHUẬN, TP. HCM</v>
          </cell>
          <cell r="X4" t="str">
            <v>TP. HCM</v>
          </cell>
          <cell r="Y4" t="str">
            <v>0251001635859</v>
          </cell>
          <cell r="Z4" t="str">
            <v>VIETCOMBANK</v>
          </cell>
          <cell r="AA4" t="str">
            <v>100203</v>
          </cell>
          <cell r="AB4" t="str">
            <v>8066446858</v>
          </cell>
          <cell r="AC4">
            <v>0</v>
          </cell>
          <cell r="AD4">
            <v>0</v>
          </cell>
          <cell r="AE4">
            <v>0</v>
          </cell>
          <cell r="AF4">
            <v>0</v>
          </cell>
          <cell r="AG4">
            <v>0</v>
          </cell>
          <cell r="AH4">
            <v>40725</v>
          </cell>
          <cell r="AI4">
            <v>41091</v>
          </cell>
          <cell r="AJ4">
            <v>41456</v>
          </cell>
          <cell r="AK4" t="str">
            <v>01 NĂM</v>
          </cell>
          <cell r="AL4" t="str">
            <v>01 NĂM</v>
          </cell>
          <cell r="AM4" t="str">
            <v>KXĐTH</v>
          </cell>
          <cell r="AN4">
            <v>41456</v>
          </cell>
          <cell r="AO4" t="str">
            <v>KXĐTH</v>
          </cell>
          <cell r="AP4">
            <v>0</v>
          </cell>
          <cell r="AQ4">
            <v>0</v>
          </cell>
          <cell r="AR4">
            <v>40909</v>
          </cell>
          <cell r="AS4" t="str">
            <v>0205321939</v>
          </cell>
          <cell r="AT4" t="str">
            <v>DN7793530600004</v>
          </cell>
          <cell r="AU4">
            <v>0</v>
          </cell>
          <cell r="AV4">
            <v>0</v>
          </cell>
          <cell r="AW4">
            <v>0</v>
          </cell>
          <cell r="AX4">
            <v>0</v>
          </cell>
          <cell r="AY4">
            <v>0</v>
          </cell>
          <cell r="AZ4">
            <v>0</v>
          </cell>
          <cell r="BA4">
            <v>0</v>
          </cell>
          <cell r="BB4">
            <v>0</v>
          </cell>
          <cell r="BC4">
            <v>0</v>
          </cell>
          <cell r="BD4">
            <v>0</v>
          </cell>
          <cell r="BE4" t="str">
            <v>12/12</v>
          </cell>
          <cell r="BF4">
            <v>0</v>
          </cell>
          <cell r="BG4">
            <v>0</v>
          </cell>
          <cell r="BH4">
            <v>41640</v>
          </cell>
          <cell r="BI4">
            <v>2889000</v>
          </cell>
          <cell r="BJ4">
            <v>0</v>
          </cell>
          <cell r="BK4">
            <v>0</v>
          </cell>
          <cell r="BL4">
            <v>0</v>
          </cell>
          <cell r="BM4">
            <v>0</v>
          </cell>
          <cell r="BN4">
            <v>0</v>
          </cell>
          <cell r="BO4">
            <v>0</v>
          </cell>
          <cell r="BP4">
            <v>4000</v>
          </cell>
          <cell r="BQ4">
            <v>1</v>
          </cell>
          <cell r="BR4" t="str">
            <v>HTQ HỒ CHÍ MINH</v>
          </cell>
          <cell r="BS4" t="str">
            <v>Fulltime</v>
          </cell>
          <cell r="BT4" t="str">
            <v>Quán 02 Sông Đà</v>
          </cell>
          <cell r="BU4" t="str">
            <v>NV. Bếp</v>
          </cell>
          <cell r="BV4" t="str">
            <v>HOÀNG VÕ HỒNG KHANH; HOÀNG SƠN</v>
          </cell>
          <cell r="BW4" t="str">
            <v>12/12</v>
          </cell>
          <cell r="BX4">
            <v>0</v>
          </cell>
          <cell r="BY4">
            <v>0</v>
          </cell>
          <cell r="BZ4">
            <v>0</v>
          </cell>
          <cell r="CA4">
            <v>0</v>
          </cell>
          <cell r="CB4">
            <v>0</v>
          </cell>
          <cell r="CC4" t="str">
            <v>X</v>
          </cell>
          <cell r="CD4">
            <v>0</v>
          </cell>
          <cell r="CE4" t="str">
            <v>QUÁN 207 NGUYỂN VĂN TRỖI</v>
          </cell>
          <cell r="CF4">
            <v>0</v>
          </cell>
          <cell r="CG4">
            <v>0</v>
          </cell>
          <cell r="CH4">
            <v>0</v>
          </cell>
          <cell r="CI4" t="str">
            <v>02 SĐ</v>
          </cell>
          <cell r="CJ4" t="str">
            <v>NHÂN VIÊN BẾP</v>
          </cell>
          <cell r="CK4">
            <v>0</v>
          </cell>
          <cell r="CL4">
            <v>0</v>
          </cell>
          <cell r="CM4" t="str">
            <v>KẾT HÔN</v>
          </cell>
          <cell r="CN4" t="str">
            <v>HOÀNG VÕ HỒNG KHANH; HOÀNG SƠN</v>
          </cell>
          <cell r="CO4" t="str">
            <v>1993; 2002</v>
          </cell>
          <cell r="CP4">
            <v>0</v>
          </cell>
          <cell r="CQ4">
            <v>0</v>
          </cell>
          <cell r="CR4">
            <v>2</v>
          </cell>
          <cell r="CS4" t="str">
            <v>HOÀNG MINH HẢI</v>
          </cell>
          <cell r="CT4">
            <v>0</v>
          </cell>
          <cell r="CU4" t="str">
            <v>X</v>
          </cell>
          <cell r="CV4">
            <v>0</v>
          </cell>
          <cell r="CW4" t="str">
            <v>CÔNG NHÂN VIÊN</v>
          </cell>
          <cell r="CX4">
            <v>0</v>
          </cell>
          <cell r="CY4">
            <v>0</v>
          </cell>
          <cell r="CZ4">
            <v>0</v>
          </cell>
          <cell r="DA4" t="e">
            <v>#N/A</v>
          </cell>
          <cell r="DB4">
            <v>0</v>
          </cell>
        </row>
        <row r="5">
          <cell r="B5" t="str">
            <v>EQQ100015</v>
          </cell>
          <cell r="C5" t="str">
            <v>PHẠM CHÂU DIỄM OANH</v>
          </cell>
          <cell r="D5" t="str">
            <v>NỮ</v>
          </cell>
          <cell r="E5">
            <v>38480</v>
          </cell>
          <cell r="F5" t="str">
            <v>07 NVC</v>
          </cell>
          <cell r="G5" t="str">
            <v>NHÂN VIÊN PHA CHẾ</v>
          </cell>
          <cell r="H5">
            <v>4</v>
          </cell>
          <cell r="I5">
            <v>7</v>
          </cell>
          <cell r="J5">
            <v>1977</v>
          </cell>
          <cell r="K5">
            <v>28310</v>
          </cell>
          <cell r="L5" t="str">
            <v>TP. HCM</v>
          </cell>
          <cell r="M5" t="str">
            <v>TRUNG QUỐC</v>
          </cell>
          <cell r="N5" t="str">
            <v>023115150</v>
          </cell>
          <cell r="O5">
            <v>39696</v>
          </cell>
          <cell r="P5" t="str">
            <v>TP. HCM</v>
          </cell>
          <cell r="Q5" t="str">
            <v>HOA</v>
          </cell>
          <cell r="R5" t="str">
            <v>KHÔNG</v>
          </cell>
          <cell r="S5" t="str">
            <v>175C ĐOÀN VĂN BƠ, P . 13, Q. 4, TP. HCM</v>
          </cell>
          <cell r="T5" t="str">
            <v>TP. HCM</v>
          </cell>
          <cell r="U5" t="str">
            <v>175C ĐOÀN VĂN BƠ, P . 13, Q. 4, TP. HCM</v>
          </cell>
          <cell r="V5" t="str">
            <v>TP. HCM</v>
          </cell>
          <cell r="W5" t="str">
            <v>175C ĐOÀN VĂN BƠ, P . 13, Q. 4, TP. HCM</v>
          </cell>
          <cell r="X5" t="str">
            <v>TP. HCM</v>
          </cell>
          <cell r="Y5" t="str">
            <v>0181000021873</v>
          </cell>
          <cell r="Z5" t="str">
            <v>VIETCOMBANK</v>
          </cell>
          <cell r="AA5" t="str">
            <v>100035</v>
          </cell>
          <cell r="AB5" t="str">
            <v>8090288842</v>
          </cell>
          <cell r="AC5">
            <v>0</v>
          </cell>
          <cell r="AD5">
            <v>0</v>
          </cell>
          <cell r="AE5" t="str">
            <v>HS 26/08/2014 - 25/02/2015</v>
          </cell>
          <cell r="AF5">
            <v>0</v>
          </cell>
          <cell r="AG5">
            <v>0</v>
          </cell>
          <cell r="AH5">
            <v>40725</v>
          </cell>
          <cell r="AI5">
            <v>41091</v>
          </cell>
          <cell r="AJ5">
            <v>41456</v>
          </cell>
          <cell r="AK5" t="str">
            <v>01 NĂM</v>
          </cell>
          <cell r="AL5" t="str">
            <v>01 NĂM</v>
          </cell>
          <cell r="AM5" t="str">
            <v>KXĐTH</v>
          </cell>
          <cell r="AN5">
            <v>41456</v>
          </cell>
          <cell r="AO5" t="str">
            <v>KXĐTH</v>
          </cell>
          <cell r="AP5">
            <v>0</v>
          </cell>
          <cell r="AQ5">
            <v>0</v>
          </cell>
          <cell r="AR5">
            <v>40909</v>
          </cell>
          <cell r="AS5" t="str">
            <v>7908170267</v>
          </cell>
          <cell r="AT5" t="str">
            <v>DN7793530600030</v>
          </cell>
          <cell r="AU5">
            <v>0</v>
          </cell>
          <cell r="AV5">
            <v>0</v>
          </cell>
          <cell r="AW5">
            <v>0</v>
          </cell>
          <cell r="AX5">
            <v>0</v>
          </cell>
          <cell r="AY5">
            <v>0</v>
          </cell>
          <cell r="AZ5">
            <v>0</v>
          </cell>
          <cell r="BA5">
            <v>0</v>
          </cell>
          <cell r="BB5">
            <v>0</v>
          </cell>
          <cell r="BC5">
            <v>0</v>
          </cell>
          <cell r="BD5" t="str">
            <v>2 HẠT</v>
          </cell>
          <cell r="BE5" t="str">
            <v>12/12</v>
          </cell>
          <cell r="BF5">
            <v>0</v>
          </cell>
          <cell r="BG5">
            <v>0</v>
          </cell>
          <cell r="BH5">
            <v>41696</v>
          </cell>
          <cell r="BI5">
            <v>2889000</v>
          </cell>
          <cell r="BJ5">
            <v>191000</v>
          </cell>
          <cell r="BK5">
            <v>0</v>
          </cell>
          <cell r="BL5">
            <v>0</v>
          </cell>
          <cell r="BM5">
            <v>0</v>
          </cell>
          <cell r="BN5">
            <v>500000</v>
          </cell>
          <cell r="BO5">
            <v>0</v>
          </cell>
          <cell r="BP5">
            <v>4000</v>
          </cell>
          <cell r="BQ5">
            <v>1</v>
          </cell>
          <cell r="BR5" t="str">
            <v>HTQ HỒ CHÍ MINH</v>
          </cell>
          <cell r="BS5" t="str">
            <v>Fulltime</v>
          </cell>
          <cell r="BT5" t="str">
            <v>Quán Số 7 Nguyễn Văn Chiêm</v>
          </cell>
          <cell r="BU5" t="str">
            <v>NV. Pha Chế</v>
          </cell>
          <cell r="BV5" t="str">
            <v>2 HẠT</v>
          </cell>
          <cell r="BW5" t="str">
            <v>12/12</v>
          </cell>
          <cell r="BX5">
            <v>0</v>
          </cell>
          <cell r="BY5">
            <v>0</v>
          </cell>
          <cell r="BZ5">
            <v>0</v>
          </cell>
          <cell r="CA5">
            <v>0</v>
          </cell>
          <cell r="CB5">
            <v>0</v>
          </cell>
          <cell r="CC5">
            <v>0</v>
          </cell>
          <cell r="CD5">
            <v>0</v>
          </cell>
          <cell r="CE5">
            <v>0</v>
          </cell>
          <cell r="CF5">
            <v>0</v>
          </cell>
          <cell r="CG5">
            <v>0</v>
          </cell>
          <cell r="CH5">
            <v>0</v>
          </cell>
          <cell r="CI5" t="str">
            <v>07 NVC</v>
          </cell>
          <cell r="CJ5" t="str">
            <v>NHÂN VIÊN PHA CHẾ</v>
          </cell>
          <cell r="CK5">
            <v>0</v>
          </cell>
          <cell r="CL5">
            <v>0</v>
          </cell>
          <cell r="CM5" t="str">
            <v>ĐỘC THÂN</v>
          </cell>
          <cell r="CN5">
            <v>0</v>
          </cell>
          <cell r="CO5">
            <v>0</v>
          </cell>
          <cell r="CP5">
            <v>0</v>
          </cell>
          <cell r="CQ5">
            <v>0</v>
          </cell>
          <cell r="CR5">
            <v>0</v>
          </cell>
          <cell r="CS5">
            <v>0</v>
          </cell>
          <cell r="CT5">
            <v>0</v>
          </cell>
          <cell r="CU5">
            <v>0</v>
          </cell>
          <cell r="CV5">
            <v>0</v>
          </cell>
          <cell r="CW5">
            <v>0</v>
          </cell>
          <cell r="CX5">
            <v>0</v>
          </cell>
          <cell r="CY5">
            <v>0</v>
          </cell>
          <cell r="CZ5">
            <v>0</v>
          </cell>
          <cell r="DA5" t="e">
            <v>#N/A</v>
          </cell>
          <cell r="DB5">
            <v>0</v>
          </cell>
        </row>
        <row r="6">
          <cell r="B6" t="str">
            <v>EQQ100020</v>
          </cell>
          <cell r="C6" t="str">
            <v>LƯU NGỌC LIÊN</v>
          </cell>
          <cell r="D6" t="str">
            <v>NỮ</v>
          </cell>
          <cell r="E6">
            <v>40089</v>
          </cell>
          <cell r="F6" t="str">
            <v>19B PNT</v>
          </cell>
          <cell r="G6" t="str">
            <v>NHÂN VIÊN BẾP</v>
          </cell>
          <cell r="H6">
            <v>15</v>
          </cell>
          <cell r="I6">
            <v>12</v>
          </cell>
          <cell r="J6">
            <v>1964</v>
          </cell>
          <cell r="K6">
            <v>23726</v>
          </cell>
          <cell r="L6" t="str">
            <v>TP. HCM</v>
          </cell>
          <cell r="M6" t="str">
            <v>TRUNG QUỐC</v>
          </cell>
          <cell r="N6" t="str">
            <v>022103005</v>
          </cell>
          <cell r="O6">
            <v>39846</v>
          </cell>
          <cell r="P6" t="str">
            <v>TP. HCM</v>
          </cell>
          <cell r="Q6" t="str">
            <v>HOA</v>
          </cell>
          <cell r="R6" t="str">
            <v>KHÔNG</v>
          </cell>
          <cell r="S6" t="str">
            <v>37/3 TRẦN QUỐC TOẢN, P. 8, Q. 3, TP. HCM</v>
          </cell>
          <cell r="T6" t="str">
            <v>TP. HCM</v>
          </cell>
          <cell r="U6" t="str">
            <v>37/3 TRẦN QUỐC TOẢN, P. 8, Q. 3, TP. HCM</v>
          </cell>
          <cell r="V6" t="str">
            <v>TP. HCM</v>
          </cell>
          <cell r="W6" t="str">
            <v>37/3 TRẦN QUỐC TOẢN, P. 8, Q. 3, TP. HCM</v>
          </cell>
          <cell r="X6" t="str">
            <v>0902621264</v>
          </cell>
          <cell r="Y6" t="str">
            <v>0721005099465</v>
          </cell>
          <cell r="Z6" t="str">
            <v>VIETCOMBANK</v>
          </cell>
          <cell r="AA6" t="str">
            <v>100311</v>
          </cell>
          <cell r="AB6" t="str">
            <v>8090289010</v>
          </cell>
          <cell r="AC6">
            <v>0</v>
          </cell>
          <cell r="AD6">
            <v>0</v>
          </cell>
          <cell r="AE6">
            <v>0</v>
          </cell>
          <cell r="AF6">
            <v>0</v>
          </cell>
          <cell r="AG6">
            <v>0</v>
          </cell>
          <cell r="AH6">
            <v>40725</v>
          </cell>
          <cell r="AI6">
            <v>41091</v>
          </cell>
          <cell r="AJ6">
            <v>41456</v>
          </cell>
          <cell r="AK6" t="str">
            <v>01 NĂM</v>
          </cell>
          <cell r="AL6" t="str">
            <v>01 NĂM</v>
          </cell>
          <cell r="AM6" t="str">
            <v>KXĐTH</v>
          </cell>
          <cell r="AN6">
            <v>41456</v>
          </cell>
          <cell r="AO6" t="str">
            <v>KXĐTH</v>
          </cell>
          <cell r="AP6">
            <v>0</v>
          </cell>
          <cell r="AQ6">
            <v>0</v>
          </cell>
          <cell r="AR6">
            <v>40909</v>
          </cell>
          <cell r="AS6" t="str">
            <v>7910002466</v>
          </cell>
          <cell r="AT6" t="str">
            <v>DN7793530600080</v>
          </cell>
          <cell r="AU6">
            <v>0</v>
          </cell>
          <cell r="AV6">
            <v>0</v>
          </cell>
          <cell r="AW6">
            <v>0</v>
          </cell>
          <cell r="AX6">
            <v>0</v>
          </cell>
          <cell r="AY6">
            <v>0</v>
          </cell>
          <cell r="AZ6">
            <v>0</v>
          </cell>
          <cell r="BA6">
            <v>0</v>
          </cell>
          <cell r="BB6">
            <v>0</v>
          </cell>
          <cell r="BC6">
            <v>0</v>
          </cell>
          <cell r="BD6">
            <v>0</v>
          </cell>
          <cell r="BE6" t="str">
            <v>11/12</v>
          </cell>
          <cell r="BF6">
            <v>0</v>
          </cell>
          <cell r="BG6">
            <v>0</v>
          </cell>
          <cell r="BH6">
            <v>41640</v>
          </cell>
          <cell r="BI6">
            <v>2889000</v>
          </cell>
          <cell r="BJ6">
            <v>0</v>
          </cell>
          <cell r="BK6">
            <v>0</v>
          </cell>
          <cell r="BL6">
            <v>0</v>
          </cell>
          <cell r="BM6">
            <v>0</v>
          </cell>
          <cell r="BN6">
            <v>0</v>
          </cell>
          <cell r="BO6">
            <v>0</v>
          </cell>
          <cell r="BP6">
            <v>4000</v>
          </cell>
          <cell r="BQ6">
            <v>1</v>
          </cell>
          <cell r="BR6" t="str">
            <v>HTQ HỒ CHÍ MINH</v>
          </cell>
          <cell r="BS6" t="str">
            <v>Fulltime</v>
          </cell>
          <cell r="BT6" t="str">
            <v>Quán 19B-Phạm Ngọc Thạch</v>
          </cell>
          <cell r="BU6" t="str">
            <v>NV. Bếp</v>
          </cell>
          <cell r="BV6" t="str">
            <v>NGUYỄN LƯU NGỌC VÂN</v>
          </cell>
          <cell r="BW6" t="str">
            <v>11/12</v>
          </cell>
          <cell r="BX6">
            <v>0</v>
          </cell>
          <cell r="BY6">
            <v>0</v>
          </cell>
          <cell r="BZ6">
            <v>0</v>
          </cell>
          <cell r="CA6">
            <v>0</v>
          </cell>
          <cell r="CB6">
            <v>0</v>
          </cell>
          <cell r="CC6" t="str">
            <v>X</v>
          </cell>
          <cell r="CD6">
            <v>0</v>
          </cell>
          <cell r="CE6">
            <v>0</v>
          </cell>
          <cell r="CF6">
            <v>0</v>
          </cell>
          <cell r="CG6">
            <v>0</v>
          </cell>
          <cell r="CH6">
            <v>0</v>
          </cell>
          <cell r="CI6" t="str">
            <v>19B PNT</v>
          </cell>
          <cell r="CJ6" t="str">
            <v>NHÂN VIÊN BẾP</v>
          </cell>
          <cell r="CK6">
            <v>0</v>
          </cell>
          <cell r="CL6">
            <v>0</v>
          </cell>
          <cell r="CM6" t="str">
            <v>KẾT HÔN</v>
          </cell>
          <cell r="CN6" t="str">
            <v>NGUYỄN LƯU NGỌC VÂN</v>
          </cell>
          <cell r="CO6" t="str">
            <v>1992</v>
          </cell>
          <cell r="CP6">
            <v>0</v>
          </cell>
          <cell r="CQ6" t="str">
            <v>X</v>
          </cell>
          <cell r="CR6">
            <v>1</v>
          </cell>
          <cell r="CS6" t="str">
            <v>VŨ THẾ DŨNG</v>
          </cell>
          <cell r="CT6">
            <v>0</v>
          </cell>
          <cell r="CU6" t="str">
            <v>X</v>
          </cell>
          <cell r="CV6">
            <v>0</v>
          </cell>
          <cell r="CW6" t="str">
            <v>BẢO VỆ</v>
          </cell>
          <cell r="CX6" t="str">
            <v>VP ĐOÀN ĐẠI BIỂU QUỐC HỘI TPHCM</v>
          </cell>
          <cell r="CY6">
            <v>0</v>
          </cell>
          <cell r="CZ6">
            <v>0</v>
          </cell>
          <cell r="DA6" t="e">
            <v>#N/A</v>
          </cell>
          <cell r="DB6">
            <v>0</v>
          </cell>
        </row>
        <row r="7">
          <cell r="B7" t="str">
            <v>EQQ100021</v>
          </cell>
          <cell r="C7" t="str">
            <v>NGUYỄN THÀNH HƯNG</v>
          </cell>
          <cell r="D7" t="str">
            <v>NAM</v>
          </cell>
          <cell r="E7">
            <v>39159</v>
          </cell>
          <cell r="F7" t="str">
            <v>587 NK</v>
          </cell>
          <cell r="G7" t="str">
            <v>QUẢN LÝ QUÁN</v>
          </cell>
          <cell r="H7">
            <v>22</v>
          </cell>
          <cell r="I7">
            <v>9</v>
          </cell>
          <cell r="J7">
            <v>1987</v>
          </cell>
          <cell r="K7">
            <v>32042</v>
          </cell>
          <cell r="L7" t="str">
            <v>BÌNH ĐỊNH</v>
          </cell>
          <cell r="M7" t="str">
            <v>BÌNH ĐỊNH</v>
          </cell>
          <cell r="N7" t="str">
            <v>211876137</v>
          </cell>
          <cell r="O7">
            <v>37462</v>
          </cell>
          <cell r="P7" t="str">
            <v>BÌNH ĐỊNH</v>
          </cell>
          <cell r="Q7" t="str">
            <v>KINH</v>
          </cell>
          <cell r="R7" t="str">
            <v>KHÔNG</v>
          </cell>
          <cell r="S7" t="str">
            <v>TRÀ QUANG, THỊ TRẤN PHÙ MỸ, PHÙ MỸ, BÌNH ĐỊNH</v>
          </cell>
          <cell r="T7" t="str">
            <v>BÌNH ĐỊNH</v>
          </cell>
          <cell r="U7" t="str">
            <v>33/A NGUYỄN ĐÌNH CHIỂU, P. 4, Q. PHÚ NHUẬN, TP. HCM</v>
          </cell>
          <cell r="V7" t="str">
            <v>TP. HCM</v>
          </cell>
          <cell r="W7" t="str">
            <v>33/A NGUYỄN ĐÌNH CHIỂU, P. 4, Q. PHÚ NHUẬN, TP. HCM</v>
          </cell>
          <cell r="X7" t="str">
            <v>0933038846</v>
          </cell>
          <cell r="Y7" t="str">
            <v>0071004739886</v>
          </cell>
          <cell r="Z7" t="str">
            <v>VIETCOMBANK</v>
          </cell>
          <cell r="AA7" t="str">
            <v>100368</v>
          </cell>
          <cell r="AB7" t="str">
            <v>8090288881</v>
          </cell>
          <cell r="AC7">
            <v>0</v>
          </cell>
          <cell r="AD7">
            <v>0</v>
          </cell>
          <cell r="AE7">
            <v>0</v>
          </cell>
          <cell r="AF7">
            <v>0</v>
          </cell>
          <cell r="AG7">
            <v>0</v>
          </cell>
          <cell r="AH7">
            <v>40725</v>
          </cell>
          <cell r="AI7">
            <v>41091</v>
          </cell>
          <cell r="AJ7">
            <v>41456</v>
          </cell>
          <cell r="AK7" t="str">
            <v>01 NĂM</v>
          </cell>
          <cell r="AL7" t="str">
            <v>01 NĂM</v>
          </cell>
          <cell r="AM7" t="str">
            <v>KXĐTH</v>
          </cell>
          <cell r="AN7">
            <v>41456</v>
          </cell>
          <cell r="AO7" t="str">
            <v>KXĐTH</v>
          </cell>
          <cell r="AP7">
            <v>0</v>
          </cell>
          <cell r="AQ7">
            <v>0</v>
          </cell>
          <cell r="AR7">
            <v>40909</v>
          </cell>
          <cell r="AS7" t="str">
            <v>7908170274</v>
          </cell>
          <cell r="AT7" t="str">
            <v>DN7793530600033</v>
          </cell>
          <cell r="AU7">
            <v>0</v>
          </cell>
          <cell r="AV7">
            <v>0</v>
          </cell>
          <cell r="AW7">
            <v>0</v>
          </cell>
          <cell r="AX7">
            <v>0</v>
          </cell>
          <cell r="AY7">
            <v>0</v>
          </cell>
          <cell r="AZ7">
            <v>0</v>
          </cell>
          <cell r="BA7">
            <v>0</v>
          </cell>
          <cell r="BB7">
            <v>0</v>
          </cell>
          <cell r="BC7">
            <v>0</v>
          </cell>
          <cell r="BD7" t="str">
            <v>4 HẠT</v>
          </cell>
          <cell r="BE7" t="str">
            <v>11/12</v>
          </cell>
          <cell r="BF7">
            <v>0</v>
          </cell>
          <cell r="BG7">
            <v>0</v>
          </cell>
          <cell r="BH7">
            <v>41791</v>
          </cell>
          <cell r="BI7">
            <v>3130000</v>
          </cell>
          <cell r="BJ7">
            <v>3030000</v>
          </cell>
          <cell r="BK7">
            <v>41149</v>
          </cell>
          <cell r="BL7">
            <v>200000</v>
          </cell>
          <cell r="BM7">
            <v>150000</v>
          </cell>
          <cell r="BN7">
            <v>0</v>
          </cell>
          <cell r="BO7">
            <v>0</v>
          </cell>
          <cell r="BP7">
            <v>4000</v>
          </cell>
          <cell r="BQ7">
            <v>1</v>
          </cell>
          <cell r="BR7" t="str">
            <v>HTQ HỒ CHÍ MINH</v>
          </cell>
          <cell r="BS7" t="str">
            <v>Fulltime</v>
          </cell>
          <cell r="BT7" t="str">
            <v>Quán 587 Nguyễn Kiệm</v>
          </cell>
          <cell r="BU7" t="str">
            <v>Quản Lý Quán</v>
          </cell>
          <cell r="BV7" t="str">
            <v>4 HẠT</v>
          </cell>
          <cell r="BW7" t="str">
            <v>11/12</v>
          </cell>
          <cell r="BX7">
            <v>0</v>
          </cell>
          <cell r="BY7">
            <v>0</v>
          </cell>
          <cell r="BZ7" t="str">
            <v xml:space="preserve">TRƯỞNG CA </v>
          </cell>
          <cell r="CA7" t="str">
            <v>QUYỀN QUẢN LÝ</v>
          </cell>
          <cell r="CB7">
            <v>40787</v>
          </cell>
          <cell r="CC7">
            <v>41149</v>
          </cell>
          <cell r="CD7">
            <v>41938</v>
          </cell>
          <cell r="CE7">
            <v>0</v>
          </cell>
          <cell r="CF7">
            <v>0</v>
          </cell>
          <cell r="CG7">
            <v>0</v>
          </cell>
          <cell r="CH7">
            <v>0</v>
          </cell>
          <cell r="CI7" t="str">
            <v>587 NK</v>
          </cell>
          <cell r="CJ7" t="str">
            <v>QUẢN LÝ QUÁN</v>
          </cell>
          <cell r="CK7">
            <v>0</v>
          </cell>
          <cell r="CL7">
            <v>0</v>
          </cell>
          <cell r="CM7" t="str">
            <v>ĐỘC THÂN</v>
          </cell>
          <cell r="CN7">
            <v>0</v>
          </cell>
          <cell r="CO7">
            <v>0</v>
          </cell>
          <cell r="CP7">
            <v>0</v>
          </cell>
          <cell r="CQ7">
            <v>0</v>
          </cell>
          <cell r="CR7">
            <v>0</v>
          </cell>
          <cell r="CS7">
            <v>0</v>
          </cell>
          <cell r="CT7">
            <v>0</v>
          </cell>
          <cell r="CU7">
            <v>0</v>
          </cell>
          <cell r="CV7">
            <v>0</v>
          </cell>
          <cell r="CW7">
            <v>0</v>
          </cell>
          <cell r="CX7">
            <v>0</v>
          </cell>
          <cell r="CY7">
            <v>0</v>
          </cell>
          <cell r="CZ7">
            <v>0</v>
          </cell>
          <cell r="DA7" t="e">
            <v>#N/A</v>
          </cell>
          <cell r="DB7">
            <v>0</v>
          </cell>
        </row>
        <row r="8">
          <cell r="B8" t="str">
            <v>EQQ100023</v>
          </cell>
          <cell r="C8" t="str">
            <v>NGUYỄN CHÍ HỮU</v>
          </cell>
          <cell r="D8" t="str">
            <v>NAM</v>
          </cell>
          <cell r="E8">
            <v>40245</v>
          </cell>
          <cell r="F8" t="str">
            <v>272 XVNT</v>
          </cell>
          <cell r="G8" t="str">
            <v>TRƯỞNG CA</v>
          </cell>
          <cell r="H8">
            <v>9</v>
          </cell>
          <cell r="I8">
            <v>10</v>
          </cell>
          <cell r="J8">
            <v>1989</v>
          </cell>
          <cell r="K8">
            <v>32790</v>
          </cell>
          <cell r="L8" t="str">
            <v>LONG AN</v>
          </cell>
          <cell r="M8" t="str">
            <v>LONG AN</v>
          </cell>
          <cell r="N8" t="str">
            <v>301312007</v>
          </cell>
          <cell r="O8">
            <v>38310</v>
          </cell>
          <cell r="P8" t="str">
            <v>LONG AN</v>
          </cell>
          <cell r="Q8" t="str">
            <v>KINH</v>
          </cell>
          <cell r="R8" t="str">
            <v>KHÔNG</v>
          </cell>
          <cell r="S8" t="str">
            <v>89 QUỐC LỘ 1, P. 2, THỊ XÃ TÂN AN, LONG AN</v>
          </cell>
          <cell r="T8" t="str">
            <v>LONG AN</v>
          </cell>
          <cell r="U8" t="str">
            <v>27/221/16 ĐIỆN BIÊN PHỦ, P. 15, Q. BÌNH THẠNH, TP. HCM</v>
          </cell>
          <cell r="V8" t="str">
            <v>TP. HCM</v>
          </cell>
          <cell r="W8" t="str">
            <v>27/221/16 ĐIỆN BIÊN PHỦ, P. 15, Q. BÌNH THẠNH, TP. HCM</v>
          </cell>
          <cell r="X8" t="str">
            <v>0902495045</v>
          </cell>
          <cell r="Y8" t="str">
            <v>0631003852293</v>
          </cell>
          <cell r="Z8" t="str">
            <v>VIETCOMBANK</v>
          </cell>
          <cell r="AA8" t="str">
            <v>100291</v>
          </cell>
          <cell r="AB8" t="str">
            <v>8090289028</v>
          </cell>
          <cell r="AC8">
            <v>0</v>
          </cell>
          <cell r="AD8">
            <v>0</v>
          </cell>
          <cell r="AE8">
            <v>0</v>
          </cell>
          <cell r="AF8">
            <v>0</v>
          </cell>
          <cell r="AG8">
            <v>0</v>
          </cell>
          <cell r="AH8">
            <v>40725</v>
          </cell>
          <cell r="AI8">
            <v>41091</v>
          </cell>
          <cell r="AJ8">
            <v>41456</v>
          </cell>
          <cell r="AK8" t="str">
            <v>01 NĂM</v>
          </cell>
          <cell r="AL8" t="str">
            <v>01 NĂM</v>
          </cell>
          <cell r="AM8" t="str">
            <v>KXĐTH</v>
          </cell>
          <cell r="AN8">
            <v>41456</v>
          </cell>
          <cell r="AO8" t="str">
            <v>KXĐTH</v>
          </cell>
          <cell r="AP8">
            <v>0</v>
          </cell>
          <cell r="AQ8">
            <v>0</v>
          </cell>
          <cell r="AR8">
            <v>40909</v>
          </cell>
          <cell r="AS8" t="str">
            <v>7910448828</v>
          </cell>
          <cell r="AT8" t="str">
            <v>DN7793530600126</v>
          </cell>
          <cell r="AU8">
            <v>0</v>
          </cell>
          <cell r="AV8">
            <v>0</v>
          </cell>
          <cell r="AW8">
            <v>0</v>
          </cell>
          <cell r="AX8">
            <v>0</v>
          </cell>
          <cell r="AY8">
            <v>0</v>
          </cell>
          <cell r="AZ8">
            <v>0</v>
          </cell>
          <cell r="BA8">
            <v>0</v>
          </cell>
          <cell r="BB8">
            <v>0</v>
          </cell>
          <cell r="BC8">
            <v>0</v>
          </cell>
          <cell r="BD8" t="str">
            <v>4 HẠT</v>
          </cell>
          <cell r="BE8" t="str">
            <v>TC</v>
          </cell>
          <cell r="BF8">
            <v>0</v>
          </cell>
          <cell r="BG8">
            <v>0</v>
          </cell>
          <cell r="BH8">
            <v>41086</v>
          </cell>
          <cell r="BI8">
            <v>2889000</v>
          </cell>
          <cell r="BJ8">
            <v>1111000</v>
          </cell>
          <cell r="BK8">
            <v>41086</v>
          </cell>
          <cell r="BL8">
            <v>0</v>
          </cell>
          <cell r="BM8">
            <v>0</v>
          </cell>
          <cell r="BN8">
            <v>0</v>
          </cell>
          <cell r="BO8">
            <v>0</v>
          </cell>
          <cell r="BP8">
            <v>4000</v>
          </cell>
          <cell r="BQ8">
            <v>1</v>
          </cell>
          <cell r="BR8" t="str">
            <v>HTQ HỒ CHÍ MINH</v>
          </cell>
          <cell r="BS8" t="str">
            <v>Fulltime</v>
          </cell>
          <cell r="BT8" t="str">
            <v>Quán 272 Xô Viết Nghệ Tĩnh</v>
          </cell>
          <cell r="BU8" t="str">
            <v>Trưởng Ca</v>
          </cell>
          <cell r="BV8" t="str">
            <v>4 HẠT</v>
          </cell>
          <cell r="BW8" t="str">
            <v>TC</v>
          </cell>
          <cell r="BX8" t="str">
            <v>KẾ TOÁN</v>
          </cell>
          <cell r="BY8">
            <v>0</v>
          </cell>
          <cell r="BZ8" t="str">
            <v>TRƯỞNG BAR</v>
          </cell>
          <cell r="CA8" t="str">
            <v>TRƯỞNG CA</v>
          </cell>
          <cell r="CB8">
            <v>40959</v>
          </cell>
          <cell r="CC8">
            <v>41086</v>
          </cell>
          <cell r="CD8">
            <v>0</v>
          </cell>
          <cell r="CE8">
            <v>0</v>
          </cell>
          <cell r="CF8">
            <v>0</v>
          </cell>
          <cell r="CG8">
            <v>0</v>
          </cell>
          <cell r="CH8">
            <v>0</v>
          </cell>
          <cell r="CI8" t="str">
            <v>272 XVNT</v>
          </cell>
          <cell r="CJ8" t="str">
            <v>TRƯỞNG CA</v>
          </cell>
          <cell r="CK8">
            <v>0</v>
          </cell>
          <cell r="CL8">
            <v>0</v>
          </cell>
          <cell r="CM8" t="str">
            <v>ĐỘC THÂN</v>
          </cell>
          <cell r="CN8">
            <v>0</v>
          </cell>
          <cell r="CO8">
            <v>0</v>
          </cell>
          <cell r="CP8">
            <v>0</v>
          </cell>
          <cell r="CQ8">
            <v>0</v>
          </cell>
          <cell r="CR8">
            <v>0</v>
          </cell>
          <cell r="CS8">
            <v>0</v>
          </cell>
          <cell r="CT8">
            <v>0</v>
          </cell>
          <cell r="CU8">
            <v>0</v>
          </cell>
          <cell r="CV8">
            <v>0</v>
          </cell>
          <cell r="CW8">
            <v>0</v>
          </cell>
          <cell r="CX8">
            <v>0</v>
          </cell>
          <cell r="CY8">
            <v>0</v>
          </cell>
          <cell r="CZ8">
            <v>0</v>
          </cell>
          <cell r="DA8" t="e">
            <v>#N/A</v>
          </cell>
          <cell r="DB8">
            <v>0</v>
          </cell>
        </row>
        <row r="9">
          <cell r="B9" t="str">
            <v>EQQ100052</v>
          </cell>
          <cell r="C9" t="str">
            <v>HOÀNG THỊ KIỀU</v>
          </cell>
          <cell r="D9" t="str">
            <v>NỮ</v>
          </cell>
          <cell r="E9">
            <v>40373</v>
          </cell>
          <cell r="F9" t="str">
            <v>25 NBK</v>
          </cell>
          <cell r="G9" t="str">
            <v>NHÂN VIÊN BẾP</v>
          </cell>
          <cell r="H9">
            <v>29</v>
          </cell>
          <cell r="I9">
            <v>10</v>
          </cell>
          <cell r="J9">
            <v>1969</v>
          </cell>
          <cell r="K9">
            <v>25505</v>
          </cell>
          <cell r="L9" t="str">
            <v>TP. HCM</v>
          </cell>
          <cell r="M9" t="str">
            <v>NAM ĐỊNH</v>
          </cell>
          <cell r="N9" t="str">
            <v>022275149</v>
          </cell>
          <cell r="O9">
            <v>39240</v>
          </cell>
          <cell r="P9" t="str">
            <v>TP. HCM</v>
          </cell>
          <cell r="Q9" t="str">
            <v>KINH</v>
          </cell>
          <cell r="R9" t="str">
            <v>KHÔNG</v>
          </cell>
          <cell r="S9" t="str">
            <v>37 ĐƯỜNG 42, P. 4, Q. 4, TP. HCM</v>
          </cell>
          <cell r="T9" t="str">
            <v>TP. HCM</v>
          </cell>
          <cell r="U9" t="str">
            <v>37 ĐƯỜNG 42, P. 4, Q. 4, TP. HCM</v>
          </cell>
          <cell r="V9" t="str">
            <v>TP. HCM</v>
          </cell>
          <cell r="W9" t="str">
            <v>37 ĐƯỜNG 42, P. 4, Q. 4, TP. HCM</v>
          </cell>
          <cell r="X9" t="str">
            <v>01678831395</v>
          </cell>
          <cell r="Y9" t="str">
            <v>0071005746711</v>
          </cell>
          <cell r="Z9" t="str">
            <v>VIETCOMBANK</v>
          </cell>
          <cell r="AA9" t="str">
            <v>100098</v>
          </cell>
          <cell r="AB9" t="str">
            <v>8017719213</v>
          </cell>
          <cell r="AC9">
            <v>0</v>
          </cell>
          <cell r="AD9">
            <v>0</v>
          </cell>
          <cell r="AE9">
            <v>0</v>
          </cell>
          <cell r="AF9">
            <v>0</v>
          </cell>
          <cell r="AG9">
            <v>0</v>
          </cell>
          <cell r="AH9">
            <v>40725</v>
          </cell>
          <cell r="AI9">
            <v>41091</v>
          </cell>
          <cell r="AJ9">
            <v>41456</v>
          </cell>
          <cell r="AK9" t="str">
            <v>01 NĂM</v>
          </cell>
          <cell r="AL9" t="str">
            <v>01 NĂM</v>
          </cell>
          <cell r="AM9" t="str">
            <v>KXĐTH</v>
          </cell>
          <cell r="AN9">
            <v>41456</v>
          </cell>
          <cell r="AO9" t="str">
            <v>KXĐTH</v>
          </cell>
          <cell r="AP9">
            <v>0</v>
          </cell>
          <cell r="AQ9">
            <v>0</v>
          </cell>
          <cell r="AR9">
            <v>40969</v>
          </cell>
          <cell r="AS9" t="str">
            <v>7912009792</v>
          </cell>
          <cell r="AT9" t="str">
            <v>DN7793530600272</v>
          </cell>
          <cell r="AU9">
            <v>0</v>
          </cell>
          <cell r="AV9">
            <v>0</v>
          </cell>
          <cell r="AW9">
            <v>0</v>
          </cell>
          <cell r="AX9">
            <v>0</v>
          </cell>
          <cell r="AY9">
            <v>0</v>
          </cell>
          <cell r="AZ9">
            <v>0</v>
          </cell>
          <cell r="BA9">
            <v>0</v>
          </cell>
          <cell r="BB9">
            <v>0</v>
          </cell>
          <cell r="BC9">
            <v>0</v>
          </cell>
          <cell r="BD9">
            <v>0</v>
          </cell>
          <cell r="BE9" t="str">
            <v>12/12</v>
          </cell>
          <cell r="BF9">
            <v>0</v>
          </cell>
          <cell r="BG9">
            <v>0</v>
          </cell>
          <cell r="BH9">
            <v>41640</v>
          </cell>
          <cell r="BI9">
            <v>2889000</v>
          </cell>
          <cell r="BJ9">
            <v>0</v>
          </cell>
          <cell r="BK9">
            <v>0</v>
          </cell>
          <cell r="BL9">
            <v>0</v>
          </cell>
          <cell r="BM9">
            <v>0</v>
          </cell>
          <cell r="BN9">
            <v>0</v>
          </cell>
          <cell r="BO9">
            <v>0</v>
          </cell>
          <cell r="BP9">
            <v>4000</v>
          </cell>
          <cell r="BQ9">
            <v>1</v>
          </cell>
          <cell r="BR9" t="str">
            <v>HTQ HỒ CHÍ MINH</v>
          </cell>
          <cell r="BS9" t="str">
            <v>Fulltime</v>
          </cell>
          <cell r="BT9" t="str">
            <v>Quán 25 Nguyễn Bỉnh Khiêm</v>
          </cell>
          <cell r="BU9" t="str">
            <v>NV. Bếp</v>
          </cell>
          <cell r="BV9" t="str">
            <v>ĐẶNG ĐĂNG KHÔI</v>
          </cell>
          <cell r="BW9" t="str">
            <v>12/12</v>
          </cell>
          <cell r="BX9">
            <v>0</v>
          </cell>
          <cell r="BY9">
            <v>0</v>
          </cell>
          <cell r="BZ9">
            <v>0</v>
          </cell>
          <cell r="CA9">
            <v>0</v>
          </cell>
          <cell r="CB9">
            <v>0</v>
          </cell>
          <cell r="CC9" t="str">
            <v>X</v>
          </cell>
          <cell r="CD9">
            <v>41938</v>
          </cell>
          <cell r="CE9" t="str">
            <v>QUÁN 104 HAI BÀ TRƯNG</v>
          </cell>
          <cell r="CF9">
            <v>0</v>
          </cell>
          <cell r="CG9">
            <v>0</v>
          </cell>
          <cell r="CH9">
            <v>0</v>
          </cell>
          <cell r="CI9" t="str">
            <v>25 NBK</v>
          </cell>
          <cell r="CJ9" t="str">
            <v>NHÂN VIÊN BẾP</v>
          </cell>
          <cell r="CK9">
            <v>0</v>
          </cell>
          <cell r="CL9">
            <v>0</v>
          </cell>
          <cell r="CM9" t="str">
            <v>KẾT HÔN</v>
          </cell>
          <cell r="CN9" t="str">
            <v>ĐẶNG ĐĂNG KHÔI</v>
          </cell>
          <cell r="CO9" t="str">
            <v>2011</v>
          </cell>
          <cell r="CP9" t="str">
            <v>X</v>
          </cell>
          <cell r="CQ9">
            <v>0</v>
          </cell>
          <cell r="CR9">
            <v>0</v>
          </cell>
          <cell r="CS9" t="str">
            <v>ĐẶNG CHÍ ĐĨNH</v>
          </cell>
          <cell r="CT9">
            <v>0</v>
          </cell>
          <cell r="CU9" t="str">
            <v>X</v>
          </cell>
          <cell r="CV9">
            <v>0</v>
          </cell>
          <cell r="CW9">
            <v>0</v>
          </cell>
          <cell r="CX9">
            <v>0</v>
          </cell>
          <cell r="CY9">
            <v>0</v>
          </cell>
          <cell r="CZ9">
            <v>0</v>
          </cell>
          <cell r="DA9" t="e">
            <v>#N/A</v>
          </cell>
          <cell r="DB9">
            <v>0</v>
          </cell>
        </row>
        <row r="10">
          <cell r="B10" t="str">
            <v>EQQ100053</v>
          </cell>
          <cell r="C10" t="str">
            <v>NGUYỄN NGỌC HÂN</v>
          </cell>
          <cell r="D10" t="str">
            <v>NỮ</v>
          </cell>
          <cell r="E10">
            <v>40387</v>
          </cell>
          <cell r="F10" t="str">
            <v>07 NVC</v>
          </cell>
          <cell r="G10" t="str">
            <v>NHÂN VIÊN PHA CHẾ</v>
          </cell>
          <cell r="H10">
            <v>17</v>
          </cell>
          <cell r="I10">
            <v>4</v>
          </cell>
          <cell r="J10">
            <v>1986</v>
          </cell>
          <cell r="K10">
            <v>31519</v>
          </cell>
          <cell r="L10" t="str">
            <v>LONG AN</v>
          </cell>
          <cell r="M10" t="str">
            <v>LONG AN</v>
          </cell>
          <cell r="N10" t="str">
            <v>301188882</v>
          </cell>
          <cell r="O10">
            <v>37111</v>
          </cell>
          <cell r="P10" t="str">
            <v>LONG AN</v>
          </cell>
          <cell r="Q10" t="str">
            <v>KINH</v>
          </cell>
          <cell r="R10" t="str">
            <v>KHÔNG</v>
          </cell>
          <cell r="S10" t="str">
            <v>172/100 THỦ KHOA HUÂN, P. 1, THỊ XÃ TÂN AN, TP. HCM</v>
          </cell>
          <cell r="T10" t="str">
            <v>LONG AN</v>
          </cell>
          <cell r="U10" t="str">
            <v>16 CHIẾN THẮNG, P. 9, Q. PHÚ NHUẬN, TP. HCM</v>
          </cell>
          <cell r="V10" t="str">
            <v>TP. HCM</v>
          </cell>
          <cell r="W10" t="str">
            <v>16 CHIẾN THẮNG, P. 9, Q. PHÚ NHUẬN, TP. HCM</v>
          </cell>
          <cell r="X10" t="str">
            <v>0938123759</v>
          </cell>
          <cell r="Y10" t="str">
            <v>0071005723722</v>
          </cell>
          <cell r="Z10" t="str">
            <v>VIETCOMBANK</v>
          </cell>
          <cell r="AA10" t="str">
            <v>100184</v>
          </cell>
          <cell r="AB10" t="str">
            <v>8090611911</v>
          </cell>
          <cell r="AC10">
            <v>0</v>
          </cell>
          <cell r="AD10">
            <v>0</v>
          </cell>
          <cell r="AE10">
            <v>0</v>
          </cell>
          <cell r="AF10">
            <v>0</v>
          </cell>
          <cell r="AG10">
            <v>0</v>
          </cell>
          <cell r="AH10">
            <v>40725</v>
          </cell>
          <cell r="AI10">
            <v>41091</v>
          </cell>
          <cell r="AJ10">
            <v>41456</v>
          </cell>
          <cell r="AK10" t="str">
            <v>01 NĂM</v>
          </cell>
          <cell r="AL10" t="str">
            <v>01 NĂM</v>
          </cell>
          <cell r="AM10" t="str">
            <v>KXĐTH</v>
          </cell>
          <cell r="AN10">
            <v>41456</v>
          </cell>
          <cell r="AO10" t="str">
            <v>KXĐTH</v>
          </cell>
          <cell r="AP10">
            <v>0</v>
          </cell>
          <cell r="AQ10">
            <v>0</v>
          </cell>
          <cell r="AR10">
            <v>40909</v>
          </cell>
          <cell r="AS10" t="str">
            <v>7910448826</v>
          </cell>
          <cell r="AT10" t="str">
            <v>DN7793530600125</v>
          </cell>
          <cell r="AU10">
            <v>0</v>
          </cell>
          <cell r="AV10">
            <v>0</v>
          </cell>
          <cell r="AW10">
            <v>0</v>
          </cell>
          <cell r="AX10">
            <v>0</v>
          </cell>
          <cell r="AY10">
            <v>0</v>
          </cell>
          <cell r="AZ10">
            <v>0</v>
          </cell>
          <cell r="BA10">
            <v>0</v>
          </cell>
          <cell r="BB10">
            <v>0</v>
          </cell>
          <cell r="BC10">
            <v>0</v>
          </cell>
          <cell r="BD10" t="str">
            <v>2 HẠT</v>
          </cell>
          <cell r="BE10" t="str">
            <v>TC</v>
          </cell>
          <cell r="BF10">
            <v>0</v>
          </cell>
          <cell r="BG10">
            <v>0</v>
          </cell>
          <cell r="BH10">
            <v>41696</v>
          </cell>
          <cell r="BI10">
            <v>2889000</v>
          </cell>
          <cell r="BJ10">
            <v>191000</v>
          </cell>
          <cell r="BK10">
            <v>0</v>
          </cell>
          <cell r="BL10">
            <v>0</v>
          </cell>
          <cell r="BM10">
            <v>0</v>
          </cell>
          <cell r="BN10">
            <v>500000</v>
          </cell>
          <cell r="BO10">
            <v>0</v>
          </cell>
          <cell r="BP10">
            <v>4000</v>
          </cell>
          <cell r="BQ10">
            <v>1</v>
          </cell>
          <cell r="BR10" t="str">
            <v>HTQ HỒ CHÍ MINH</v>
          </cell>
          <cell r="BS10" t="str">
            <v>Fulltime</v>
          </cell>
          <cell r="BT10" t="str">
            <v>Quán Số 7 Nguyễn Văn Chiêm</v>
          </cell>
          <cell r="BU10" t="str">
            <v>NV. Pha Chế</v>
          </cell>
          <cell r="BV10" t="str">
            <v>2 HẠT</v>
          </cell>
          <cell r="BW10" t="str">
            <v>TC</v>
          </cell>
          <cell r="BX10" t="str">
            <v>BARTENDER</v>
          </cell>
          <cell r="BY10" t="str">
            <v>TIN HỌC A</v>
          </cell>
          <cell r="BZ10">
            <v>0</v>
          </cell>
          <cell r="CA10">
            <v>0</v>
          </cell>
          <cell r="CB10">
            <v>0</v>
          </cell>
          <cell r="CC10">
            <v>0</v>
          </cell>
          <cell r="CD10">
            <v>0</v>
          </cell>
          <cell r="CE10">
            <v>0</v>
          </cell>
          <cell r="CF10">
            <v>0</v>
          </cell>
          <cell r="CG10">
            <v>0</v>
          </cell>
          <cell r="CH10">
            <v>0</v>
          </cell>
          <cell r="CI10" t="str">
            <v>07 NVC</v>
          </cell>
          <cell r="CJ10" t="str">
            <v>NHÂN VIÊN PHA CHẾ</v>
          </cell>
          <cell r="CK10">
            <v>0</v>
          </cell>
          <cell r="CL10">
            <v>0</v>
          </cell>
          <cell r="CM10" t="str">
            <v>KẾT HÔN</v>
          </cell>
          <cell r="CN10" t="str">
            <v>TRẦN HOÀNG PHÚC</v>
          </cell>
          <cell r="CO10" t="str">
            <v>2010</v>
          </cell>
          <cell r="CP10" t="str">
            <v>X</v>
          </cell>
          <cell r="CQ10">
            <v>0</v>
          </cell>
          <cell r="CR10">
            <v>0</v>
          </cell>
          <cell r="CS10">
            <v>0</v>
          </cell>
          <cell r="CT10">
            <v>0</v>
          </cell>
          <cell r="CU10">
            <v>0</v>
          </cell>
          <cell r="CV10">
            <v>0</v>
          </cell>
          <cell r="CW10">
            <v>0</v>
          </cell>
          <cell r="CX10">
            <v>0</v>
          </cell>
          <cell r="CY10">
            <v>0</v>
          </cell>
          <cell r="CZ10">
            <v>0</v>
          </cell>
          <cell r="DA10" t="e">
            <v>#N/A</v>
          </cell>
          <cell r="DB10">
            <v>0</v>
          </cell>
        </row>
        <row r="11">
          <cell r="B11" t="str">
            <v>EQQ100054</v>
          </cell>
          <cell r="C11" t="str">
            <v>NGÔ THỤY VIỆT LINH</v>
          </cell>
          <cell r="D11" t="str">
            <v>NỮ</v>
          </cell>
          <cell r="E11">
            <v>39988</v>
          </cell>
          <cell r="F11" t="str">
            <v>272 XVNT</v>
          </cell>
          <cell r="G11" t="str">
            <v>QUẢN LÝ QUÁN</v>
          </cell>
          <cell r="H11">
            <v>14</v>
          </cell>
          <cell r="I11">
            <v>9</v>
          </cell>
          <cell r="J11">
            <v>1988</v>
          </cell>
          <cell r="K11">
            <v>32400</v>
          </cell>
          <cell r="L11" t="str">
            <v>TP. HCM</v>
          </cell>
          <cell r="M11" t="str">
            <v>TP. HCM</v>
          </cell>
          <cell r="N11" t="str">
            <v>024101066</v>
          </cell>
          <cell r="O11">
            <v>37637</v>
          </cell>
          <cell r="P11" t="str">
            <v>TP. HCM</v>
          </cell>
          <cell r="Q11" t="str">
            <v>KINH</v>
          </cell>
          <cell r="R11" t="str">
            <v>KHÔNG</v>
          </cell>
          <cell r="S11" t="str">
            <v>125/251 ĐINH TIÊN HOÀNG, P. 3, Q. BÌNH THẠNH, TP. HCM</v>
          </cell>
          <cell r="T11" t="str">
            <v>TP. HCM</v>
          </cell>
          <cell r="U11" t="str">
            <v>125/251 ĐINH TIÊN HOÀNG, P. 3, Q. BÌNH THẠNH, TP. HCM</v>
          </cell>
          <cell r="V11" t="str">
            <v>TP. HCM</v>
          </cell>
          <cell r="W11" t="str">
            <v>125/251 ĐINH TIÊN HOÀNG, P. 3, Q. BÌNH THẠNH, TP. HCM</v>
          </cell>
          <cell r="X11" t="str">
            <v>01267696263</v>
          </cell>
          <cell r="Y11" t="str">
            <v>0251002310174</v>
          </cell>
          <cell r="Z11" t="str">
            <v>VIETCOMBANK</v>
          </cell>
          <cell r="AA11" t="str">
            <v>100099</v>
          </cell>
          <cell r="AB11" t="str">
            <v>8090289155</v>
          </cell>
          <cell r="AC11">
            <v>0</v>
          </cell>
          <cell r="AD11">
            <v>0</v>
          </cell>
          <cell r="AE11">
            <v>0</v>
          </cell>
          <cell r="AF11">
            <v>0</v>
          </cell>
          <cell r="AG11">
            <v>0</v>
          </cell>
          <cell r="AH11">
            <v>40725</v>
          </cell>
          <cell r="AI11">
            <v>41091</v>
          </cell>
          <cell r="AJ11">
            <v>41456</v>
          </cell>
          <cell r="AK11" t="str">
            <v>01 NĂM</v>
          </cell>
          <cell r="AL11" t="str">
            <v>01 NĂM</v>
          </cell>
          <cell r="AM11" t="str">
            <v>KXĐTH</v>
          </cell>
          <cell r="AN11">
            <v>41456</v>
          </cell>
          <cell r="AO11" t="str">
            <v>KXĐTH</v>
          </cell>
          <cell r="AP11">
            <v>0</v>
          </cell>
          <cell r="AQ11">
            <v>0</v>
          </cell>
          <cell r="AR11">
            <v>40909</v>
          </cell>
          <cell r="AS11" t="str">
            <v>7910002480</v>
          </cell>
          <cell r="AT11" t="str">
            <v>DN7793530600087</v>
          </cell>
          <cell r="AU11">
            <v>0</v>
          </cell>
          <cell r="AV11">
            <v>0</v>
          </cell>
          <cell r="AW11">
            <v>0</v>
          </cell>
          <cell r="AX11">
            <v>0</v>
          </cell>
          <cell r="AY11">
            <v>0</v>
          </cell>
          <cell r="AZ11">
            <v>0</v>
          </cell>
          <cell r="BA11">
            <v>0</v>
          </cell>
          <cell r="BB11">
            <v>0</v>
          </cell>
          <cell r="BC11">
            <v>0</v>
          </cell>
          <cell r="BD11" t="str">
            <v>4 HẠT</v>
          </cell>
          <cell r="BE11" t="str">
            <v>CĐ</v>
          </cell>
          <cell r="BF11">
            <v>0</v>
          </cell>
          <cell r="BG11">
            <v>0</v>
          </cell>
          <cell r="BH11">
            <v>41791</v>
          </cell>
          <cell r="BI11">
            <v>3130000</v>
          </cell>
          <cell r="BJ11">
            <v>3030000</v>
          </cell>
          <cell r="BK11">
            <v>0</v>
          </cell>
          <cell r="BL11">
            <v>200000</v>
          </cell>
          <cell r="BM11">
            <v>150000</v>
          </cell>
          <cell r="BN11">
            <v>0</v>
          </cell>
          <cell r="BO11">
            <v>0</v>
          </cell>
          <cell r="BP11">
            <v>4000</v>
          </cell>
          <cell r="BQ11">
            <v>1</v>
          </cell>
          <cell r="BR11" t="str">
            <v>HTQ HỒ CHÍ MINH</v>
          </cell>
          <cell r="BS11" t="str">
            <v>Fulltime</v>
          </cell>
          <cell r="BT11" t="str">
            <v>Quán 272 Xô Viết Nghệ Tĩnh</v>
          </cell>
          <cell r="BU11" t="str">
            <v>Quản Lý Quán</v>
          </cell>
          <cell r="BV11" t="str">
            <v>4 HẠT</v>
          </cell>
          <cell r="BW11" t="str">
            <v>CĐ</v>
          </cell>
          <cell r="BX11" t="str">
            <v>QUẢN TRỊ KINH DOANH</v>
          </cell>
          <cell r="BY11">
            <v>0</v>
          </cell>
          <cell r="BZ11" t="str">
            <v>TRƯỞNG CA</v>
          </cell>
          <cell r="CA11">
            <v>0</v>
          </cell>
          <cell r="CB11">
            <v>41412</v>
          </cell>
          <cell r="CC11">
            <v>0</v>
          </cell>
          <cell r="CD11">
            <v>41863</v>
          </cell>
          <cell r="CE11" t="str">
            <v>PHÒNG ĐÀO TẠO</v>
          </cell>
          <cell r="CF11">
            <v>0</v>
          </cell>
          <cell r="CG11">
            <v>0</v>
          </cell>
          <cell r="CH11">
            <v>0</v>
          </cell>
          <cell r="CI11" t="str">
            <v>272 XVNT</v>
          </cell>
          <cell r="CJ11" t="str">
            <v>QUẢN LÝ QUÁN</v>
          </cell>
          <cell r="CK11">
            <v>0</v>
          </cell>
          <cell r="CL11">
            <v>0</v>
          </cell>
          <cell r="CM11" t="str">
            <v>ĐỘC THÂN</v>
          </cell>
          <cell r="CN11">
            <v>0</v>
          </cell>
          <cell r="CO11">
            <v>0</v>
          </cell>
          <cell r="CP11">
            <v>0</v>
          </cell>
          <cell r="CQ11">
            <v>0</v>
          </cell>
          <cell r="CR11">
            <v>0</v>
          </cell>
          <cell r="CS11">
            <v>0</v>
          </cell>
          <cell r="CT11">
            <v>0</v>
          </cell>
          <cell r="CU11">
            <v>0</v>
          </cell>
          <cell r="CV11">
            <v>0</v>
          </cell>
          <cell r="CW11">
            <v>0</v>
          </cell>
          <cell r="CX11">
            <v>0</v>
          </cell>
          <cell r="CY11">
            <v>0</v>
          </cell>
          <cell r="CZ11">
            <v>0</v>
          </cell>
          <cell r="DA11" t="e">
            <v>#N/A</v>
          </cell>
          <cell r="DB11">
            <v>0</v>
          </cell>
        </row>
        <row r="12">
          <cell r="B12" t="str">
            <v>EQQ100064</v>
          </cell>
          <cell r="C12" t="str">
            <v>VŨ ĐỨC TÂM</v>
          </cell>
          <cell r="D12" t="str">
            <v>NAM</v>
          </cell>
          <cell r="E12">
            <v>40044</v>
          </cell>
          <cell r="F12" t="str">
            <v>FSOFT</v>
          </cell>
          <cell r="G12" t="str">
            <v>NHÂN VIÊN PHA CHẾ</v>
          </cell>
          <cell r="H12">
            <v>19</v>
          </cell>
          <cell r="I12">
            <v>12</v>
          </cell>
          <cell r="J12">
            <v>1990</v>
          </cell>
          <cell r="K12">
            <v>33226</v>
          </cell>
          <cell r="L12" t="str">
            <v>TP. HCM</v>
          </cell>
          <cell r="M12" t="str">
            <v>NINH BÌNH</v>
          </cell>
          <cell r="N12" t="str">
            <v>024553739</v>
          </cell>
          <cell r="O12">
            <v>38993</v>
          </cell>
          <cell r="P12" t="str">
            <v>TP. HCM</v>
          </cell>
          <cell r="Q12" t="str">
            <v>KINH</v>
          </cell>
          <cell r="R12" t="str">
            <v>KHÔNG</v>
          </cell>
          <cell r="S12" t="str">
            <v>16 CHIẾN THẮNG, P. 9, Q. PHÚ NHUẬN, TP. HCM</v>
          </cell>
          <cell r="T12" t="str">
            <v>TP. HCM</v>
          </cell>
          <cell r="U12" t="str">
            <v>16 CHIẾN THẮNG, P. 9, Q. PHÚ NHUẬN, TP. HCM</v>
          </cell>
          <cell r="V12" t="str">
            <v>TP. HCM</v>
          </cell>
          <cell r="W12" t="str">
            <v>16 CHIẾN THẮNG, P. 9, Q. PHÚ NHUẬN, TP. HCM</v>
          </cell>
          <cell r="X12" t="str">
            <v>0903177022</v>
          </cell>
          <cell r="Y12" t="str">
            <v>0071005350069</v>
          </cell>
          <cell r="Z12" t="str">
            <v>VIETCOMBANK</v>
          </cell>
          <cell r="AA12" t="str">
            <v>100204</v>
          </cell>
          <cell r="AB12" t="str">
            <v>8090289204</v>
          </cell>
          <cell r="AC12">
            <v>0</v>
          </cell>
          <cell r="AD12">
            <v>0</v>
          </cell>
          <cell r="AE12">
            <v>0</v>
          </cell>
          <cell r="AF12">
            <v>0</v>
          </cell>
          <cell r="AG12">
            <v>0</v>
          </cell>
          <cell r="AH12">
            <v>40725</v>
          </cell>
          <cell r="AI12">
            <v>41091</v>
          </cell>
          <cell r="AJ12">
            <v>41456</v>
          </cell>
          <cell r="AK12" t="str">
            <v>01 NĂM</v>
          </cell>
          <cell r="AL12" t="str">
            <v>01 NĂM</v>
          </cell>
          <cell r="AM12" t="str">
            <v>KXĐTH</v>
          </cell>
          <cell r="AN12">
            <v>41456</v>
          </cell>
          <cell r="AO12" t="str">
            <v>KXĐTH</v>
          </cell>
          <cell r="AP12">
            <v>0</v>
          </cell>
          <cell r="AQ12">
            <v>0</v>
          </cell>
          <cell r="AR12">
            <v>40909</v>
          </cell>
          <cell r="AS12" t="str">
            <v>7910206424</v>
          </cell>
          <cell r="AT12" t="str">
            <v>DN7793530600108</v>
          </cell>
          <cell r="AU12">
            <v>0</v>
          </cell>
          <cell r="AV12">
            <v>0</v>
          </cell>
          <cell r="AW12">
            <v>0</v>
          </cell>
          <cell r="AX12">
            <v>0</v>
          </cell>
          <cell r="AY12">
            <v>0</v>
          </cell>
          <cell r="AZ12">
            <v>0</v>
          </cell>
          <cell r="BA12">
            <v>0</v>
          </cell>
          <cell r="BB12">
            <v>0</v>
          </cell>
          <cell r="BC12">
            <v>0</v>
          </cell>
          <cell r="BD12" t="str">
            <v>2 HẠT</v>
          </cell>
          <cell r="BE12" t="str">
            <v>7/12</v>
          </cell>
          <cell r="BF12">
            <v>0</v>
          </cell>
          <cell r="BG12">
            <v>0</v>
          </cell>
          <cell r="BH12">
            <v>41696</v>
          </cell>
          <cell r="BI12">
            <v>2889000</v>
          </cell>
          <cell r="BJ12">
            <v>191000</v>
          </cell>
          <cell r="BK12">
            <v>0</v>
          </cell>
          <cell r="BL12">
            <v>0</v>
          </cell>
          <cell r="BM12">
            <v>0</v>
          </cell>
          <cell r="BN12">
            <v>0</v>
          </cell>
          <cell r="BO12">
            <v>0</v>
          </cell>
          <cell r="BP12">
            <v>4000</v>
          </cell>
          <cell r="BQ12">
            <v>1</v>
          </cell>
          <cell r="BR12" t="str">
            <v>HTQ HỒ CHÍ MINH</v>
          </cell>
          <cell r="BS12" t="str">
            <v>Fulltime</v>
          </cell>
          <cell r="BT12" t="str">
            <v>Quán Fsoft - Quận 9</v>
          </cell>
          <cell r="BU12" t="str">
            <v>NV. Pha Chế</v>
          </cell>
          <cell r="BV12" t="str">
            <v>2 HẠT</v>
          </cell>
          <cell r="BW12" t="str">
            <v>7/12</v>
          </cell>
          <cell r="BX12">
            <v>0</v>
          </cell>
          <cell r="BY12">
            <v>0</v>
          </cell>
          <cell r="BZ12">
            <v>0</v>
          </cell>
          <cell r="CA12">
            <v>0</v>
          </cell>
          <cell r="CB12">
            <v>0</v>
          </cell>
          <cell r="CC12">
            <v>0</v>
          </cell>
          <cell r="CD12">
            <v>41974</v>
          </cell>
          <cell r="CE12" t="str">
            <v>QUÁN 207 NGUYỂN VĂN TRỖI</v>
          </cell>
          <cell r="CF12">
            <v>0</v>
          </cell>
          <cell r="CG12">
            <v>0</v>
          </cell>
          <cell r="CH12">
            <v>0</v>
          </cell>
          <cell r="CI12" t="str">
            <v>FSOFT</v>
          </cell>
          <cell r="CJ12" t="str">
            <v>NHÂN VIÊN PHA CHẾ</v>
          </cell>
          <cell r="CK12">
            <v>0</v>
          </cell>
          <cell r="CL12">
            <v>0</v>
          </cell>
          <cell r="CM12" t="str">
            <v>ĐỘC THÂN</v>
          </cell>
          <cell r="CN12">
            <v>0</v>
          </cell>
          <cell r="CO12">
            <v>0</v>
          </cell>
          <cell r="CP12">
            <v>0</v>
          </cell>
          <cell r="CQ12">
            <v>0</v>
          </cell>
          <cell r="CR12">
            <v>0</v>
          </cell>
          <cell r="CS12">
            <v>0</v>
          </cell>
          <cell r="CT12">
            <v>0</v>
          </cell>
          <cell r="CU12">
            <v>0</v>
          </cell>
          <cell r="CV12">
            <v>0</v>
          </cell>
          <cell r="CW12">
            <v>0</v>
          </cell>
          <cell r="CX12">
            <v>0</v>
          </cell>
          <cell r="CY12">
            <v>0</v>
          </cell>
          <cell r="CZ12">
            <v>0</v>
          </cell>
          <cell r="DA12" t="e">
            <v>#N/A</v>
          </cell>
          <cell r="DB12">
            <v>0</v>
          </cell>
        </row>
        <row r="13">
          <cell r="B13" t="str">
            <v>EQQ100086</v>
          </cell>
          <cell r="C13" t="str">
            <v>NGUYỄN THỊ LIỄU</v>
          </cell>
          <cell r="D13" t="str">
            <v>NỮ</v>
          </cell>
          <cell r="E13">
            <v>39067</v>
          </cell>
          <cell r="F13" t="str">
            <v>07 NVC</v>
          </cell>
          <cell r="G13" t="str">
            <v>NHÂN VIÊN BẾP</v>
          </cell>
          <cell r="H13">
            <v>13</v>
          </cell>
          <cell r="I13">
            <v>1</v>
          </cell>
          <cell r="J13">
            <v>1960</v>
          </cell>
          <cell r="K13">
            <v>21928</v>
          </cell>
          <cell r="L13" t="str">
            <v>TP. HCM</v>
          </cell>
          <cell r="M13" t="str">
            <v>LONG AN</v>
          </cell>
          <cell r="N13" t="str">
            <v>020457590</v>
          </cell>
          <cell r="O13">
            <v>37697</v>
          </cell>
          <cell r="P13" t="str">
            <v>TP. HCM</v>
          </cell>
          <cell r="Q13" t="str">
            <v>KINH</v>
          </cell>
          <cell r="R13" t="str">
            <v>KHÔNG</v>
          </cell>
          <cell r="S13" t="str">
            <v>120 CÙ LAO NGUYỄN KIỆU, P. 1, Q. 4, TP. HCM</v>
          </cell>
          <cell r="T13" t="str">
            <v>TP. HCM</v>
          </cell>
          <cell r="U13" t="str">
            <v>120 CÙ LAO NGUYỄN KIỆU, P. 1, Q. 4, TP. HCM</v>
          </cell>
          <cell r="V13" t="str">
            <v>TP. HCM</v>
          </cell>
          <cell r="W13" t="str">
            <v>39451 063</v>
          </cell>
          <cell r="X13" t="str">
            <v>TP. HCM</v>
          </cell>
          <cell r="Y13" t="str">
            <v>0071004313394</v>
          </cell>
          <cell r="Z13" t="str">
            <v>VIETCOMBANK</v>
          </cell>
          <cell r="AA13" t="str">
            <v>100036</v>
          </cell>
          <cell r="AB13" t="str">
            <v>8090127796</v>
          </cell>
          <cell r="AC13">
            <v>0</v>
          </cell>
          <cell r="AD13">
            <v>0</v>
          </cell>
          <cell r="AE13">
            <v>0</v>
          </cell>
          <cell r="AF13">
            <v>0</v>
          </cell>
          <cell r="AG13">
            <v>0</v>
          </cell>
          <cell r="AH13">
            <v>40725</v>
          </cell>
          <cell r="AI13">
            <v>41091</v>
          </cell>
          <cell r="AJ13">
            <v>41456</v>
          </cell>
          <cell r="AK13" t="str">
            <v>01 NĂM</v>
          </cell>
          <cell r="AL13" t="str">
            <v>01 NĂM</v>
          </cell>
          <cell r="AM13" t="str">
            <v>KXĐTH</v>
          </cell>
          <cell r="AN13">
            <v>41456</v>
          </cell>
          <cell r="AO13" t="str">
            <v>KXĐTH</v>
          </cell>
          <cell r="AP13">
            <v>0</v>
          </cell>
          <cell r="AQ13">
            <v>0</v>
          </cell>
          <cell r="AR13">
            <v>40909</v>
          </cell>
          <cell r="AS13" t="str">
            <v>0207006237</v>
          </cell>
          <cell r="AT13" t="str">
            <v>DN7793530600009</v>
          </cell>
          <cell r="AU13">
            <v>0</v>
          </cell>
          <cell r="AV13">
            <v>0</v>
          </cell>
          <cell r="AW13">
            <v>0</v>
          </cell>
          <cell r="AX13">
            <v>0</v>
          </cell>
          <cell r="AY13">
            <v>0</v>
          </cell>
          <cell r="AZ13">
            <v>0</v>
          </cell>
          <cell r="BA13">
            <v>0</v>
          </cell>
          <cell r="BB13">
            <v>0</v>
          </cell>
          <cell r="BC13">
            <v>0</v>
          </cell>
          <cell r="BD13">
            <v>0</v>
          </cell>
          <cell r="BE13" t="str">
            <v>9/12</v>
          </cell>
          <cell r="BF13">
            <v>0</v>
          </cell>
          <cell r="BG13">
            <v>0</v>
          </cell>
          <cell r="BH13">
            <v>40477</v>
          </cell>
          <cell r="BI13">
            <v>2889000</v>
          </cell>
          <cell r="BJ13">
            <v>461000</v>
          </cell>
          <cell r="BK13">
            <v>0</v>
          </cell>
          <cell r="BL13">
            <v>0</v>
          </cell>
          <cell r="BM13">
            <v>0</v>
          </cell>
          <cell r="BN13">
            <v>200000</v>
          </cell>
          <cell r="BO13">
            <v>0</v>
          </cell>
          <cell r="BP13">
            <v>4000</v>
          </cell>
          <cell r="BQ13">
            <v>1</v>
          </cell>
          <cell r="BR13" t="str">
            <v>HTQ HỒ CHÍ MINH</v>
          </cell>
          <cell r="BS13" t="str">
            <v>Fulltime</v>
          </cell>
          <cell r="BT13" t="str">
            <v>Quán Số 7 Nguyễn Văn Chiêm</v>
          </cell>
          <cell r="BU13" t="str">
            <v>NV. Bếp</v>
          </cell>
          <cell r="BV13">
            <v>0</v>
          </cell>
          <cell r="BW13" t="str">
            <v>9/12</v>
          </cell>
          <cell r="BX13">
            <v>0</v>
          </cell>
          <cell r="BY13">
            <v>0</v>
          </cell>
          <cell r="BZ13">
            <v>0</v>
          </cell>
          <cell r="CA13">
            <v>0</v>
          </cell>
          <cell r="CB13">
            <v>0</v>
          </cell>
          <cell r="CC13">
            <v>0</v>
          </cell>
          <cell r="CD13">
            <v>0</v>
          </cell>
          <cell r="CE13">
            <v>0</v>
          </cell>
          <cell r="CF13">
            <v>0</v>
          </cell>
          <cell r="CG13">
            <v>0</v>
          </cell>
          <cell r="CH13">
            <v>0</v>
          </cell>
          <cell r="CI13" t="str">
            <v>07 NVC</v>
          </cell>
          <cell r="CJ13" t="str">
            <v>NHÂN VIÊN BẾP</v>
          </cell>
          <cell r="CK13">
            <v>0</v>
          </cell>
          <cell r="CL13">
            <v>0</v>
          </cell>
          <cell r="CM13" t="str">
            <v>ĐỘC THÂN</v>
          </cell>
          <cell r="CN13">
            <v>0</v>
          </cell>
          <cell r="CO13">
            <v>0</v>
          </cell>
          <cell r="CP13">
            <v>0</v>
          </cell>
          <cell r="CQ13">
            <v>0</v>
          </cell>
          <cell r="CR13">
            <v>0</v>
          </cell>
          <cell r="CS13">
            <v>0</v>
          </cell>
          <cell r="CT13">
            <v>0</v>
          </cell>
          <cell r="CU13">
            <v>0</v>
          </cell>
          <cell r="CV13">
            <v>0</v>
          </cell>
          <cell r="CW13">
            <v>0</v>
          </cell>
          <cell r="CX13">
            <v>0</v>
          </cell>
          <cell r="CY13">
            <v>0</v>
          </cell>
          <cell r="CZ13">
            <v>0</v>
          </cell>
          <cell r="DA13" t="e">
            <v>#N/A</v>
          </cell>
          <cell r="DB13">
            <v>0</v>
          </cell>
        </row>
        <row r="14">
          <cell r="B14" t="str">
            <v>EQQ100091</v>
          </cell>
          <cell r="C14" t="str">
            <v>THỊNH VĂN HUY</v>
          </cell>
          <cell r="D14" t="str">
            <v>NAM</v>
          </cell>
          <cell r="E14">
            <v>39365</v>
          </cell>
          <cell r="F14" t="str">
            <v>43 TS</v>
          </cell>
          <cell r="G14" t="str">
            <v>QUYỀN QUẢN LÝ QUÁN</v>
          </cell>
          <cell r="H14">
            <v>22</v>
          </cell>
          <cell r="I14">
            <v>11</v>
          </cell>
          <cell r="J14">
            <v>1989</v>
          </cell>
          <cell r="K14">
            <v>32834</v>
          </cell>
          <cell r="L14" t="str">
            <v>THANH HÓA</v>
          </cell>
          <cell r="M14" t="str">
            <v>THANH HÓA</v>
          </cell>
          <cell r="N14" t="str">
            <v>173269710</v>
          </cell>
          <cell r="O14">
            <v>40214</v>
          </cell>
          <cell r="P14" t="str">
            <v>THANH HÓA</v>
          </cell>
          <cell r="Q14" t="str">
            <v>KINH</v>
          </cell>
          <cell r="R14" t="str">
            <v>KHÔNG</v>
          </cell>
          <cell r="S14" t="str">
            <v>NGA THANH, NGA SƠN, THANH HÓA</v>
          </cell>
          <cell r="T14" t="str">
            <v>THANH HÓA</v>
          </cell>
          <cell r="U14" t="str">
            <v>119H/6 NGUYỄN THỊ TẦN, P. 2, Q. 8, TP. HCM</v>
          </cell>
          <cell r="V14" t="str">
            <v>TP. HCM</v>
          </cell>
          <cell r="W14" t="str">
            <v>119H/6 NGUYỄN THỊ TẦN, P. 2, Q. 8, TP. HCM</v>
          </cell>
          <cell r="X14" t="str">
            <v>01687784058</v>
          </cell>
          <cell r="Y14" t="str">
            <v>0371003922681</v>
          </cell>
          <cell r="Z14" t="str">
            <v>VIETCOMBANK</v>
          </cell>
          <cell r="AA14" t="str">
            <v>100128</v>
          </cell>
          <cell r="AB14" t="str">
            <v>8090127940</v>
          </cell>
          <cell r="AC14">
            <v>0</v>
          </cell>
          <cell r="AD14">
            <v>0</v>
          </cell>
          <cell r="AE14">
            <v>0</v>
          </cell>
          <cell r="AF14">
            <v>0</v>
          </cell>
          <cell r="AG14">
            <v>0</v>
          </cell>
          <cell r="AH14">
            <v>40725</v>
          </cell>
          <cell r="AI14">
            <v>41091</v>
          </cell>
          <cell r="AJ14">
            <v>41456</v>
          </cell>
          <cell r="AK14" t="str">
            <v>01 NĂM</v>
          </cell>
          <cell r="AL14" t="str">
            <v>01 NĂM</v>
          </cell>
          <cell r="AM14" t="str">
            <v>KXĐTH</v>
          </cell>
          <cell r="AN14">
            <v>41456</v>
          </cell>
          <cell r="AO14" t="str">
            <v>KXĐTH</v>
          </cell>
          <cell r="AP14">
            <v>0</v>
          </cell>
          <cell r="AQ14">
            <v>0</v>
          </cell>
          <cell r="AR14">
            <v>40909</v>
          </cell>
          <cell r="AS14" t="str">
            <v>7909005008</v>
          </cell>
          <cell r="AT14" t="str">
            <v>DN7793530600055</v>
          </cell>
          <cell r="AU14">
            <v>0</v>
          </cell>
          <cell r="AV14">
            <v>0</v>
          </cell>
          <cell r="AW14">
            <v>0</v>
          </cell>
          <cell r="AX14">
            <v>0</v>
          </cell>
          <cell r="AY14">
            <v>0</v>
          </cell>
          <cell r="AZ14">
            <v>0</v>
          </cell>
          <cell r="BA14">
            <v>0</v>
          </cell>
          <cell r="BB14">
            <v>0</v>
          </cell>
          <cell r="BC14">
            <v>0</v>
          </cell>
          <cell r="BD14" t="str">
            <v>4 HẠT</v>
          </cell>
          <cell r="BE14" t="str">
            <v>12/12</v>
          </cell>
          <cell r="BF14">
            <v>0</v>
          </cell>
          <cell r="BG14">
            <v>0</v>
          </cell>
          <cell r="BH14">
            <v>41712</v>
          </cell>
          <cell r="BI14">
            <v>2889000</v>
          </cell>
          <cell r="BJ14">
            <v>1611000</v>
          </cell>
          <cell r="BK14">
            <v>0</v>
          </cell>
          <cell r="BL14">
            <v>200000</v>
          </cell>
          <cell r="BM14">
            <v>150000</v>
          </cell>
          <cell r="BN14">
            <v>0</v>
          </cell>
          <cell r="BO14">
            <v>0</v>
          </cell>
          <cell r="BP14">
            <v>4000</v>
          </cell>
          <cell r="BQ14">
            <v>1</v>
          </cell>
          <cell r="BR14" t="str">
            <v>HTQ HỒ CHÍ MINH</v>
          </cell>
          <cell r="BS14" t="str">
            <v>Fulltime</v>
          </cell>
          <cell r="BT14" t="str">
            <v xml:space="preserve">Quán A43 Trường Sơn </v>
          </cell>
          <cell r="BU14" t="str">
            <v>Quyền QLQ</v>
          </cell>
          <cell r="BV14" t="str">
            <v>4 HẠT</v>
          </cell>
          <cell r="BW14" t="str">
            <v>12/12</v>
          </cell>
          <cell r="BX14">
            <v>0</v>
          </cell>
          <cell r="BY14">
            <v>0</v>
          </cell>
          <cell r="BZ14" t="str">
            <v>TRƯỞNG CA</v>
          </cell>
          <cell r="CA14">
            <v>0</v>
          </cell>
          <cell r="CB14">
            <v>40973</v>
          </cell>
          <cell r="CC14">
            <v>0</v>
          </cell>
          <cell r="CD14">
            <v>0</v>
          </cell>
          <cell r="CE14" t="str">
            <v>QUÁN 12 PHỔ QUANG</v>
          </cell>
          <cell r="CF14" t="str">
            <v>QUÁN 43 TRƯỜNG SƠN</v>
          </cell>
          <cell r="CG14">
            <v>0</v>
          </cell>
          <cell r="CH14">
            <v>0</v>
          </cell>
          <cell r="CI14" t="str">
            <v>43 TS</v>
          </cell>
          <cell r="CJ14" t="str">
            <v>QUYỀN QUẢN LÝ QUÁN</v>
          </cell>
          <cell r="CK14">
            <v>0</v>
          </cell>
          <cell r="CL14">
            <v>0</v>
          </cell>
          <cell r="CM14" t="str">
            <v>ĐỘC THÂN</v>
          </cell>
          <cell r="CN14">
            <v>0</v>
          </cell>
          <cell r="CO14">
            <v>0</v>
          </cell>
          <cell r="CP14">
            <v>0</v>
          </cell>
          <cell r="CQ14">
            <v>0</v>
          </cell>
          <cell r="CR14">
            <v>0</v>
          </cell>
          <cell r="CS14">
            <v>0</v>
          </cell>
          <cell r="CT14">
            <v>0</v>
          </cell>
          <cell r="CU14">
            <v>0</v>
          </cell>
          <cell r="CV14">
            <v>0</v>
          </cell>
          <cell r="CW14">
            <v>0</v>
          </cell>
          <cell r="CX14">
            <v>0</v>
          </cell>
          <cell r="CY14">
            <v>0</v>
          </cell>
          <cell r="CZ14">
            <v>0</v>
          </cell>
          <cell r="DA14" t="e">
            <v>#N/A</v>
          </cell>
          <cell r="DB14">
            <v>0</v>
          </cell>
        </row>
        <row r="15">
          <cell r="B15" t="str">
            <v>EQQ100094</v>
          </cell>
          <cell r="C15" t="str">
            <v>NGUYỄN THỊ THU LOAN</v>
          </cell>
          <cell r="D15" t="str">
            <v>NỮ</v>
          </cell>
          <cell r="E15">
            <v>39582</v>
          </cell>
          <cell r="F15" t="str">
            <v>07 NVC</v>
          </cell>
          <cell r="G15" t="str">
            <v>NHÂN VIÊN RỬA LY</v>
          </cell>
          <cell r="H15">
            <v>3</v>
          </cell>
          <cell r="I15">
            <v>10</v>
          </cell>
          <cell r="J15">
            <v>1962</v>
          </cell>
          <cell r="K15">
            <v>22922</v>
          </cell>
          <cell r="L15" t="str">
            <v>TP. HCM</v>
          </cell>
          <cell r="M15" t="str">
            <v>CẦN THƠ</v>
          </cell>
          <cell r="N15" t="str">
            <v>020254918</v>
          </cell>
          <cell r="O15">
            <v>41002</v>
          </cell>
          <cell r="P15" t="str">
            <v>TP. HCM</v>
          </cell>
          <cell r="Q15" t="str">
            <v>KINH</v>
          </cell>
          <cell r="R15" t="str">
            <v>KHÔNG</v>
          </cell>
          <cell r="S15" t="str">
            <v>S360/22 BẾN VÂN ĐỒN, P. 1, Q. 4, TP. HCM</v>
          </cell>
          <cell r="T15" t="str">
            <v>TP. HCM</v>
          </cell>
          <cell r="U15" t="str">
            <v>S360/22 BẾN VÂN ĐỒN, P. 1, Q. 4, TP. HCM</v>
          </cell>
          <cell r="V15" t="str">
            <v>TP. HCM</v>
          </cell>
          <cell r="W15" t="str">
            <v>085392276</v>
          </cell>
          <cell r="X15" t="str">
            <v>TP. HCM</v>
          </cell>
          <cell r="Y15" t="str">
            <v>0071004744301</v>
          </cell>
          <cell r="Z15" t="str">
            <v>VIETCOMBANK</v>
          </cell>
          <cell r="AA15" t="str">
            <v>100037</v>
          </cell>
          <cell r="AB15" t="str">
            <v>8090127838</v>
          </cell>
          <cell r="AC15">
            <v>0</v>
          </cell>
          <cell r="AD15">
            <v>0</v>
          </cell>
          <cell r="AE15">
            <v>0</v>
          </cell>
          <cell r="AF15">
            <v>0</v>
          </cell>
          <cell r="AG15">
            <v>0</v>
          </cell>
          <cell r="AH15">
            <v>40725</v>
          </cell>
          <cell r="AI15">
            <v>41091</v>
          </cell>
          <cell r="AJ15">
            <v>41456</v>
          </cell>
          <cell r="AK15" t="str">
            <v>01 NĂM</v>
          </cell>
          <cell r="AL15" t="str">
            <v>01 NĂM</v>
          </cell>
          <cell r="AM15" t="str">
            <v>KXĐTH</v>
          </cell>
          <cell r="AN15">
            <v>41456</v>
          </cell>
          <cell r="AO15" t="str">
            <v>KXĐTH</v>
          </cell>
          <cell r="AP15">
            <v>0</v>
          </cell>
          <cell r="AQ15">
            <v>0</v>
          </cell>
          <cell r="AR15">
            <v>40909</v>
          </cell>
          <cell r="AS15" t="str">
            <v>7909005040</v>
          </cell>
          <cell r="AT15" t="str">
            <v>DN7793530600066</v>
          </cell>
          <cell r="AU15">
            <v>0</v>
          </cell>
          <cell r="AV15">
            <v>0</v>
          </cell>
          <cell r="AW15">
            <v>0</v>
          </cell>
          <cell r="AX15">
            <v>0</v>
          </cell>
          <cell r="AY15">
            <v>0</v>
          </cell>
          <cell r="AZ15">
            <v>0</v>
          </cell>
          <cell r="BA15">
            <v>0</v>
          </cell>
          <cell r="BB15">
            <v>0</v>
          </cell>
          <cell r="BC15">
            <v>0</v>
          </cell>
          <cell r="BD15">
            <v>0</v>
          </cell>
          <cell r="BE15" t="str">
            <v>9/12</v>
          </cell>
          <cell r="BF15">
            <v>0</v>
          </cell>
          <cell r="BG15">
            <v>0</v>
          </cell>
          <cell r="BH15">
            <v>41640</v>
          </cell>
          <cell r="BI15">
            <v>2889000</v>
          </cell>
          <cell r="BJ15">
            <v>0</v>
          </cell>
          <cell r="BK15">
            <v>0</v>
          </cell>
          <cell r="BL15">
            <v>0</v>
          </cell>
          <cell r="BM15">
            <v>0</v>
          </cell>
          <cell r="BN15">
            <v>200000</v>
          </cell>
          <cell r="BO15">
            <v>0</v>
          </cell>
          <cell r="BP15">
            <v>4000</v>
          </cell>
          <cell r="BQ15">
            <v>1</v>
          </cell>
          <cell r="BR15" t="str">
            <v>HTQ HỒ CHÍ MINH</v>
          </cell>
          <cell r="BS15" t="str">
            <v>Fulltime</v>
          </cell>
          <cell r="BT15" t="str">
            <v>Quán Số 7 Nguyễn Văn Chiêm</v>
          </cell>
          <cell r="BU15" t="str">
            <v>NV. Rửa Ly</v>
          </cell>
          <cell r="BV15" t="str">
            <v>NGUYỄN ĐÀO HOÀNG THỊ KIM NGÂN</v>
          </cell>
          <cell r="BW15" t="str">
            <v>9/12</v>
          </cell>
          <cell r="BX15">
            <v>0</v>
          </cell>
          <cell r="BY15">
            <v>0</v>
          </cell>
          <cell r="BZ15">
            <v>0</v>
          </cell>
          <cell r="CA15">
            <v>0</v>
          </cell>
          <cell r="CB15">
            <v>0</v>
          </cell>
          <cell r="CC15" t="str">
            <v>x</v>
          </cell>
          <cell r="CD15" t="str">
            <v>1966</v>
          </cell>
          <cell r="CE15">
            <v>0</v>
          </cell>
          <cell r="CF15">
            <v>0</v>
          </cell>
          <cell r="CG15">
            <v>0</v>
          </cell>
          <cell r="CH15">
            <v>0</v>
          </cell>
          <cell r="CI15" t="str">
            <v>07 NVC</v>
          </cell>
          <cell r="CJ15" t="str">
            <v>NHÂN VIÊN RỬA LY</v>
          </cell>
          <cell r="CK15">
            <v>0</v>
          </cell>
          <cell r="CL15">
            <v>0</v>
          </cell>
          <cell r="CM15" t="str">
            <v>KẾT HÔN</v>
          </cell>
          <cell r="CN15" t="str">
            <v>NGUYỄN ĐÀO HOÀNG THỊ KIM NGÂN</v>
          </cell>
          <cell r="CO15" t="str">
            <v>1989</v>
          </cell>
          <cell r="CP15">
            <v>0</v>
          </cell>
          <cell r="CQ15" t="str">
            <v>X</v>
          </cell>
          <cell r="CR15">
            <v>0</v>
          </cell>
          <cell r="CS15" t="str">
            <v>ĐÀO HOÀNG NAM</v>
          </cell>
          <cell r="CT15">
            <v>0</v>
          </cell>
          <cell r="CU15" t="str">
            <v>x</v>
          </cell>
          <cell r="CV15" t="str">
            <v>1966</v>
          </cell>
          <cell r="CW15">
            <v>0</v>
          </cell>
          <cell r="CX15">
            <v>0</v>
          </cell>
          <cell r="CY15">
            <v>0</v>
          </cell>
          <cell r="CZ15">
            <v>0</v>
          </cell>
          <cell r="DA15" t="e">
            <v>#N/A</v>
          </cell>
          <cell r="DB15">
            <v>0</v>
          </cell>
        </row>
        <row r="16">
          <cell r="B16" t="str">
            <v>EQQ100097</v>
          </cell>
          <cell r="C16" t="str">
            <v>HUỲNH VĂN NÊN</v>
          </cell>
          <cell r="D16" t="str">
            <v>NAM</v>
          </cell>
          <cell r="E16">
            <v>39552</v>
          </cell>
          <cell r="F16" t="str">
            <v>07 NVC</v>
          </cell>
          <cell r="G16" t="str">
            <v>NHÂN VIÊN BẢO VỆ</v>
          </cell>
          <cell r="H16">
            <v>3</v>
          </cell>
          <cell r="I16">
            <v>11</v>
          </cell>
          <cell r="J16">
            <v>1961</v>
          </cell>
          <cell r="K16">
            <v>22588</v>
          </cell>
          <cell r="L16" t="str">
            <v>TP. HCM</v>
          </cell>
          <cell r="M16" t="str">
            <v>TP. HCM</v>
          </cell>
          <cell r="N16" t="str">
            <v>020349200</v>
          </cell>
          <cell r="O16">
            <v>39100</v>
          </cell>
          <cell r="P16" t="str">
            <v>TP. HCM</v>
          </cell>
          <cell r="Q16" t="str">
            <v>KINH</v>
          </cell>
          <cell r="R16" t="str">
            <v>KHÔNG</v>
          </cell>
          <cell r="S16" t="str">
            <v>266/94/2 TÔN ĐẢN, P. 8, Q. 4, TP. HCM</v>
          </cell>
          <cell r="T16" t="str">
            <v>TP. HCM</v>
          </cell>
          <cell r="U16" t="str">
            <v>266/94/2 TÔN ĐẢN, P. 8, Q. 4, TP. HCM</v>
          </cell>
          <cell r="V16" t="str">
            <v>TP. HCM</v>
          </cell>
          <cell r="W16" t="str">
            <v>266/94/2 TÔN ĐẢN, P. 8, Q. 4, TP. HCM</v>
          </cell>
          <cell r="X16" t="str">
            <v>01228966372</v>
          </cell>
          <cell r="Y16" t="str">
            <v>0071004754248</v>
          </cell>
          <cell r="Z16" t="str">
            <v>VIETCOMBANK</v>
          </cell>
          <cell r="AA16" t="str">
            <v>100038</v>
          </cell>
          <cell r="AB16" t="str">
            <v>8090612009</v>
          </cell>
          <cell r="AC16">
            <v>0</v>
          </cell>
          <cell r="AD16">
            <v>0</v>
          </cell>
          <cell r="AE16">
            <v>0</v>
          </cell>
          <cell r="AF16">
            <v>0</v>
          </cell>
          <cell r="AG16">
            <v>0</v>
          </cell>
          <cell r="AH16">
            <v>40725</v>
          </cell>
          <cell r="AI16">
            <v>41091</v>
          </cell>
          <cell r="AJ16">
            <v>41456</v>
          </cell>
          <cell r="AK16" t="str">
            <v>01 NĂM</v>
          </cell>
          <cell r="AL16" t="str">
            <v>01 NĂM</v>
          </cell>
          <cell r="AM16" t="str">
            <v>KXĐTH</v>
          </cell>
          <cell r="AN16">
            <v>41456</v>
          </cell>
          <cell r="AO16" t="str">
            <v>KXĐTH</v>
          </cell>
          <cell r="AP16">
            <v>0</v>
          </cell>
          <cell r="AQ16">
            <v>0</v>
          </cell>
          <cell r="AR16">
            <v>40909</v>
          </cell>
          <cell r="AS16" t="str">
            <v>7909004991</v>
          </cell>
          <cell r="AT16" t="str">
            <v>DN7793530600045</v>
          </cell>
          <cell r="AU16">
            <v>0</v>
          </cell>
          <cell r="AV16">
            <v>0</v>
          </cell>
          <cell r="AW16">
            <v>0</v>
          </cell>
          <cell r="AX16">
            <v>0</v>
          </cell>
          <cell r="AY16">
            <v>0</v>
          </cell>
          <cell r="AZ16">
            <v>0</v>
          </cell>
          <cell r="BA16">
            <v>0</v>
          </cell>
          <cell r="BB16">
            <v>0</v>
          </cell>
          <cell r="BC16">
            <v>0</v>
          </cell>
          <cell r="BD16">
            <v>0</v>
          </cell>
          <cell r="BE16" t="str">
            <v>9/12</v>
          </cell>
          <cell r="BF16">
            <v>0</v>
          </cell>
          <cell r="BG16">
            <v>0</v>
          </cell>
          <cell r="BH16">
            <v>41640</v>
          </cell>
          <cell r="BI16">
            <v>2889000</v>
          </cell>
          <cell r="BJ16">
            <v>0</v>
          </cell>
          <cell r="BK16">
            <v>0</v>
          </cell>
          <cell r="BL16">
            <v>0</v>
          </cell>
          <cell r="BM16">
            <v>0</v>
          </cell>
          <cell r="BN16">
            <v>0</v>
          </cell>
          <cell r="BO16">
            <v>0</v>
          </cell>
          <cell r="BP16">
            <v>4000</v>
          </cell>
          <cell r="BQ16">
            <v>1</v>
          </cell>
          <cell r="BR16" t="str">
            <v>HTQ HỒ CHÍ MINH</v>
          </cell>
          <cell r="BS16" t="str">
            <v>Fulltime</v>
          </cell>
          <cell r="BT16" t="str">
            <v>Quán Số 7 Nguyễn Văn Chiêm</v>
          </cell>
          <cell r="BU16" t="str">
            <v>NV. Bảo Vệ</v>
          </cell>
          <cell r="BV16" t="str">
            <v>NGUYỄN NGỌC TÚ MINH; NGUYỄN NGỌC MINH THƯ</v>
          </cell>
          <cell r="BW16" t="str">
            <v>9/12</v>
          </cell>
          <cell r="BX16">
            <v>0</v>
          </cell>
          <cell r="BY16">
            <v>0</v>
          </cell>
          <cell r="BZ16">
            <v>0</v>
          </cell>
          <cell r="CA16">
            <v>0</v>
          </cell>
          <cell r="CB16" t="str">
            <v>X</v>
          </cell>
          <cell r="CC16">
            <v>0</v>
          </cell>
          <cell r="CD16" t="str">
            <v>1965</v>
          </cell>
          <cell r="CE16">
            <v>0</v>
          </cell>
          <cell r="CF16">
            <v>0</v>
          </cell>
          <cell r="CG16">
            <v>0</v>
          </cell>
          <cell r="CH16">
            <v>0</v>
          </cell>
          <cell r="CI16" t="str">
            <v>07 NVC</v>
          </cell>
          <cell r="CJ16" t="str">
            <v>NHÂN VIÊN BẢO VỆ</v>
          </cell>
          <cell r="CK16">
            <v>0</v>
          </cell>
          <cell r="CL16">
            <v>0</v>
          </cell>
          <cell r="CM16" t="str">
            <v>KẾT HÔN</v>
          </cell>
          <cell r="CN16" t="str">
            <v>NGUYỄN NGỌC TÚ MINH; NGUYỄN NGỌC MINH THƯ</v>
          </cell>
          <cell r="CO16" t="str">
            <v>1993; 1999</v>
          </cell>
          <cell r="CP16" t="str">
            <v>X</v>
          </cell>
          <cell r="CQ16" t="str">
            <v>X</v>
          </cell>
          <cell r="CR16">
            <v>2</v>
          </cell>
          <cell r="CS16" t="str">
            <v>NGUYỄN THỊ BÍCH VÂN</v>
          </cell>
          <cell r="CT16" t="str">
            <v>X</v>
          </cell>
          <cell r="CU16">
            <v>0</v>
          </cell>
          <cell r="CV16" t="str">
            <v>1965</v>
          </cell>
          <cell r="CW16">
            <v>0</v>
          </cell>
          <cell r="CX16">
            <v>0</v>
          </cell>
          <cell r="CY16">
            <v>0</v>
          </cell>
          <cell r="CZ16">
            <v>0</v>
          </cell>
          <cell r="DA16" t="e">
            <v>#N/A</v>
          </cell>
          <cell r="DB16">
            <v>0</v>
          </cell>
        </row>
        <row r="17">
          <cell r="B17" t="str">
            <v>EQQ100100</v>
          </cell>
          <cell r="C17" t="str">
            <v>NGUYỄN THỊ LAN THƯƠNG</v>
          </cell>
          <cell r="D17" t="str">
            <v>NỮ</v>
          </cell>
          <cell r="E17">
            <v>40031</v>
          </cell>
          <cell r="F17" t="str">
            <v>211 NTH</v>
          </cell>
          <cell r="G17" t="str">
            <v>TRƯỞNG CA</v>
          </cell>
          <cell r="H17">
            <v>9</v>
          </cell>
          <cell r="I17">
            <v>1</v>
          </cell>
          <cell r="J17">
            <v>1985</v>
          </cell>
          <cell r="K17">
            <v>31056</v>
          </cell>
          <cell r="L17" t="str">
            <v>ĐỒNG NAI</v>
          </cell>
          <cell r="M17" t="str">
            <v>HÀ BẮC</v>
          </cell>
          <cell r="N17" t="str">
            <v>271604019</v>
          </cell>
          <cell r="O17">
            <v>36626</v>
          </cell>
          <cell r="P17" t="str">
            <v>ĐỒNG NAI</v>
          </cell>
          <cell r="Q17" t="str">
            <v>KINH</v>
          </cell>
          <cell r="R17" t="str">
            <v>KHÔNG</v>
          </cell>
          <cell r="S17" t="str">
            <v>119H/6 NGUYỄN THỊ TẦN, P. 2, Q. 8, TP. HCM</v>
          </cell>
          <cell r="T17" t="str">
            <v>ĐỒNG NAI</v>
          </cell>
          <cell r="U17" t="str">
            <v>119H/6 NGUYỄN THỊ TẦN, P. 2, Q. 8, TP. HCM</v>
          </cell>
          <cell r="V17" t="str">
            <v>TP. HCM</v>
          </cell>
          <cell r="W17" t="str">
            <v>38518 604</v>
          </cell>
          <cell r="X17" t="str">
            <v>01697974023</v>
          </cell>
          <cell r="Y17" t="str">
            <v>0071004799851</v>
          </cell>
          <cell r="Z17" t="str">
            <v>VIETCOMBANK</v>
          </cell>
          <cell r="AA17" t="str">
            <v>100312</v>
          </cell>
          <cell r="AB17" t="str">
            <v>8090127852</v>
          </cell>
          <cell r="AC17">
            <v>0</v>
          </cell>
          <cell r="AD17">
            <v>0</v>
          </cell>
          <cell r="AE17">
            <v>0</v>
          </cell>
          <cell r="AF17">
            <v>0</v>
          </cell>
          <cell r="AG17">
            <v>0</v>
          </cell>
          <cell r="AH17">
            <v>40725</v>
          </cell>
          <cell r="AI17">
            <v>41091</v>
          </cell>
          <cell r="AJ17">
            <v>41456</v>
          </cell>
          <cell r="AK17" t="str">
            <v>01 NĂM</v>
          </cell>
          <cell r="AL17" t="str">
            <v>01 NĂM</v>
          </cell>
          <cell r="AM17" t="str">
            <v>KXĐTH</v>
          </cell>
          <cell r="AN17">
            <v>41456</v>
          </cell>
          <cell r="AO17" t="str">
            <v>KXĐTH</v>
          </cell>
          <cell r="AP17">
            <v>0</v>
          </cell>
          <cell r="AQ17">
            <v>0</v>
          </cell>
          <cell r="AR17">
            <v>40909</v>
          </cell>
          <cell r="AS17" t="str">
            <v>7910206393</v>
          </cell>
          <cell r="AT17" t="str">
            <v>DN7793530600096</v>
          </cell>
          <cell r="AU17">
            <v>0</v>
          </cell>
          <cell r="AV17">
            <v>0</v>
          </cell>
          <cell r="AW17">
            <v>0</v>
          </cell>
          <cell r="AX17">
            <v>0</v>
          </cell>
          <cell r="AY17">
            <v>0</v>
          </cell>
          <cell r="AZ17">
            <v>0</v>
          </cell>
          <cell r="BA17">
            <v>0</v>
          </cell>
          <cell r="BB17">
            <v>0</v>
          </cell>
          <cell r="BC17">
            <v>0</v>
          </cell>
          <cell r="BD17" t="str">
            <v>4 HẠT</v>
          </cell>
          <cell r="BE17" t="str">
            <v>11/12</v>
          </cell>
          <cell r="BF17">
            <v>0</v>
          </cell>
          <cell r="BG17">
            <v>0</v>
          </cell>
          <cell r="BH17">
            <v>41086</v>
          </cell>
          <cell r="BI17">
            <v>2889000</v>
          </cell>
          <cell r="BJ17">
            <v>1111000</v>
          </cell>
          <cell r="BK17">
            <v>0</v>
          </cell>
          <cell r="BL17">
            <v>0</v>
          </cell>
          <cell r="BM17">
            <v>0</v>
          </cell>
          <cell r="BN17">
            <v>0</v>
          </cell>
          <cell r="BO17">
            <v>0</v>
          </cell>
          <cell r="BP17">
            <v>4000</v>
          </cell>
          <cell r="BQ17">
            <v>1</v>
          </cell>
          <cell r="BR17" t="str">
            <v>HTQ HỒ CHÍ MINH</v>
          </cell>
          <cell r="BS17" t="str">
            <v>Fulltime</v>
          </cell>
          <cell r="BT17" t="str">
            <v>Quán 211 Nguyễn Thái Học</v>
          </cell>
          <cell r="BU17" t="str">
            <v>Trưởng Ca</v>
          </cell>
          <cell r="BV17" t="str">
            <v>4 HẠT</v>
          </cell>
          <cell r="BW17" t="str">
            <v>11/12</v>
          </cell>
          <cell r="BX17">
            <v>0</v>
          </cell>
          <cell r="BY17">
            <v>0</v>
          </cell>
          <cell r="BZ17" t="str">
            <v xml:space="preserve">TRƯỞNG CA </v>
          </cell>
          <cell r="CA17">
            <v>0</v>
          </cell>
          <cell r="CB17">
            <v>40861</v>
          </cell>
          <cell r="CC17">
            <v>0</v>
          </cell>
          <cell r="CD17">
            <v>0</v>
          </cell>
          <cell r="CE17" t="str">
            <v>QUÁN 197 ĐINH TIÊN HOÀNG</v>
          </cell>
          <cell r="CF17">
            <v>0</v>
          </cell>
          <cell r="CG17">
            <v>0</v>
          </cell>
          <cell r="CH17">
            <v>0</v>
          </cell>
          <cell r="CI17" t="str">
            <v>211 NTH</v>
          </cell>
          <cell r="CJ17" t="str">
            <v>TRƯỞNG CA</v>
          </cell>
          <cell r="CK17">
            <v>0</v>
          </cell>
          <cell r="CL17">
            <v>0</v>
          </cell>
          <cell r="CM17" t="str">
            <v>ĐỘC THÂN</v>
          </cell>
          <cell r="CN17">
            <v>0</v>
          </cell>
          <cell r="CO17">
            <v>0</v>
          </cell>
          <cell r="CP17">
            <v>0</v>
          </cell>
          <cell r="CQ17">
            <v>0</v>
          </cell>
          <cell r="CR17">
            <v>0</v>
          </cell>
          <cell r="CS17">
            <v>0</v>
          </cell>
          <cell r="CT17">
            <v>0</v>
          </cell>
          <cell r="CU17">
            <v>0</v>
          </cell>
          <cell r="CV17">
            <v>0</v>
          </cell>
          <cell r="CW17">
            <v>0</v>
          </cell>
          <cell r="CX17">
            <v>0</v>
          </cell>
          <cell r="CY17">
            <v>0</v>
          </cell>
          <cell r="CZ17">
            <v>0</v>
          </cell>
          <cell r="DA17" t="e">
            <v>#N/A</v>
          </cell>
          <cell r="DB17">
            <v>0</v>
          </cell>
        </row>
        <row r="18">
          <cell r="B18" t="str">
            <v>EQQ100102</v>
          </cell>
          <cell r="C18" t="str">
            <v>NGUYỄN NGỌC PHÚC</v>
          </cell>
          <cell r="D18" t="str">
            <v>NAM</v>
          </cell>
          <cell r="E18">
            <v>39699</v>
          </cell>
          <cell r="F18" t="str">
            <v>02 DĐN</v>
          </cell>
          <cell r="G18" t="str">
            <v>QUYỀN QUẢN LÝ QUÁN</v>
          </cell>
          <cell r="H18">
            <v>16</v>
          </cell>
          <cell r="I18">
            <v>10</v>
          </cell>
          <cell r="J18">
            <v>1988</v>
          </cell>
          <cell r="K18">
            <v>32432</v>
          </cell>
          <cell r="L18" t="str">
            <v>TP. HCM</v>
          </cell>
          <cell r="M18" t="str">
            <v>TP. HCM</v>
          </cell>
          <cell r="N18" t="str">
            <v>024184139</v>
          </cell>
          <cell r="O18">
            <v>37833</v>
          </cell>
          <cell r="P18" t="str">
            <v>TP. HCM</v>
          </cell>
          <cell r="Q18" t="str">
            <v>KINH</v>
          </cell>
          <cell r="R18" t="str">
            <v>KHÔNG</v>
          </cell>
          <cell r="S18" t="str">
            <v>288B5 NAM KỲ KHỞI NGHĨA, P. 8, Q. 3, TP. HCM</v>
          </cell>
          <cell r="T18" t="str">
            <v>TP. HCM</v>
          </cell>
          <cell r="U18" t="str">
            <v>401/10A TRẦN BÌNH TRỌNG, P. 1, Q. 10, TP. HCM</v>
          </cell>
          <cell r="V18" t="str">
            <v>TP. HCM</v>
          </cell>
          <cell r="W18" t="str">
            <v>401/10A TRẦN BÌNH TRỌNG, P. 1, Q. 10, TP. HCM</v>
          </cell>
          <cell r="X18" t="str">
            <v>0907344648</v>
          </cell>
          <cell r="Y18" t="str">
            <v>0071005299512</v>
          </cell>
          <cell r="Z18" t="str">
            <v>VIETCOMBANK</v>
          </cell>
          <cell r="AA18" t="str">
            <v>100378</v>
          </cell>
          <cell r="AB18" t="str">
            <v>8090128278</v>
          </cell>
          <cell r="AC18">
            <v>0</v>
          </cell>
          <cell r="AD18">
            <v>0</v>
          </cell>
          <cell r="AE18">
            <v>0</v>
          </cell>
          <cell r="AF18">
            <v>0</v>
          </cell>
          <cell r="AG18">
            <v>0</v>
          </cell>
          <cell r="AH18">
            <v>40725</v>
          </cell>
          <cell r="AI18">
            <v>41091</v>
          </cell>
          <cell r="AJ18">
            <v>41456</v>
          </cell>
          <cell r="AK18" t="str">
            <v>01 NĂM</v>
          </cell>
          <cell r="AL18" t="str">
            <v>01 NĂM</v>
          </cell>
          <cell r="AM18" t="str">
            <v>KXĐTH</v>
          </cell>
          <cell r="AN18">
            <v>41456</v>
          </cell>
          <cell r="AO18" t="str">
            <v>KXĐTH</v>
          </cell>
          <cell r="AP18">
            <v>0</v>
          </cell>
          <cell r="AQ18">
            <v>0</v>
          </cell>
          <cell r="AR18">
            <v>40909</v>
          </cell>
          <cell r="AS18" t="str">
            <v>7909375828</v>
          </cell>
          <cell r="AT18" t="str">
            <v>DN7793530600074</v>
          </cell>
          <cell r="AU18">
            <v>0</v>
          </cell>
          <cell r="AV18">
            <v>0</v>
          </cell>
          <cell r="AW18">
            <v>0</v>
          </cell>
          <cell r="AX18">
            <v>0</v>
          </cell>
          <cell r="AY18">
            <v>0</v>
          </cell>
          <cell r="AZ18">
            <v>0</v>
          </cell>
          <cell r="BA18">
            <v>0</v>
          </cell>
          <cell r="BB18">
            <v>0</v>
          </cell>
          <cell r="BC18">
            <v>0</v>
          </cell>
          <cell r="BD18" t="str">
            <v>4 HẠT</v>
          </cell>
          <cell r="BE18" t="str">
            <v>TC</v>
          </cell>
          <cell r="BF18">
            <v>0</v>
          </cell>
          <cell r="BG18">
            <v>0</v>
          </cell>
          <cell r="BH18">
            <v>41969</v>
          </cell>
          <cell r="BI18">
            <v>2889000</v>
          </cell>
          <cell r="BJ18">
            <v>1611000</v>
          </cell>
          <cell r="BK18">
            <v>41147</v>
          </cell>
          <cell r="BL18">
            <v>200000</v>
          </cell>
          <cell r="BM18">
            <v>150000</v>
          </cell>
          <cell r="BN18">
            <v>0</v>
          </cell>
          <cell r="BO18">
            <v>0</v>
          </cell>
          <cell r="BP18">
            <v>4000</v>
          </cell>
          <cell r="BQ18">
            <v>1</v>
          </cell>
          <cell r="BR18" t="str">
            <v>HTQ HỒ CHÍ MINH</v>
          </cell>
          <cell r="BS18" t="str">
            <v>Fulltime</v>
          </cell>
          <cell r="BT18" t="str">
            <v>Quán 02 Dương Đình Nghệ</v>
          </cell>
          <cell r="BU18" t="str">
            <v>Quyền QLQ</v>
          </cell>
          <cell r="BV18" t="str">
            <v>4 HẠT</v>
          </cell>
          <cell r="BW18" t="str">
            <v>TC</v>
          </cell>
          <cell r="BX18">
            <v>0</v>
          </cell>
          <cell r="BY18">
            <v>0</v>
          </cell>
          <cell r="BZ18" t="str">
            <v>TT.PHỤC VỤ</v>
          </cell>
          <cell r="CA18" t="str">
            <v>TRƯỞNG CA</v>
          </cell>
          <cell r="CB18">
            <v>0</v>
          </cell>
          <cell r="CC18">
            <v>41147</v>
          </cell>
          <cell r="CD18">
            <v>41969</v>
          </cell>
          <cell r="CE18">
            <v>0</v>
          </cell>
          <cell r="CF18">
            <v>0</v>
          </cell>
          <cell r="CG18">
            <v>0</v>
          </cell>
          <cell r="CH18">
            <v>0</v>
          </cell>
          <cell r="CI18" t="str">
            <v>02 DĐN</v>
          </cell>
          <cell r="CJ18" t="str">
            <v>QUYỀN QUẢN LÝ QUÁN</v>
          </cell>
          <cell r="CK18">
            <v>0</v>
          </cell>
          <cell r="CL18">
            <v>0</v>
          </cell>
          <cell r="CM18" t="str">
            <v>ĐỘC THÂN</v>
          </cell>
          <cell r="CN18">
            <v>0</v>
          </cell>
          <cell r="CO18">
            <v>0</v>
          </cell>
          <cell r="CP18">
            <v>0</v>
          </cell>
          <cell r="CQ18">
            <v>0</v>
          </cell>
          <cell r="CR18">
            <v>0</v>
          </cell>
          <cell r="CS18">
            <v>0</v>
          </cell>
          <cell r="CT18">
            <v>0</v>
          </cell>
          <cell r="CU18">
            <v>0</v>
          </cell>
          <cell r="CV18">
            <v>0</v>
          </cell>
          <cell r="CW18">
            <v>0</v>
          </cell>
          <cell r="CX18">
            <v>0</v>
          </cell>
          <cell r="CY18">
            <v>0</v>
          </cell>
          <cell r="CZ18">
            <v>0</v>
          </cell>
          <cell r="DA18" t="e">
            <v>#N/A</v>
          </cell>
          <cell r="DB18">
            <v>0</v>
          </cell>
        </row>
        <row r="19">
          <cell r="B19" t="str">
            <v>EQQ100107</v>
          </cell>
          <cell r="C19" t="str">
            <v>Y KHUYÊN ÊBAN</v>
          </cell>
          <cell r="D19" t="str">
            <v>NAM</v>
          </cell>
          <cell r="E19">
            <v>40170</v>
          </cell>
          <cell r="F19" t="str">
            <v>778 ĐBP</v>
          </cell>
          <cell r="G19" t="str">
            <v>TRƯỞNG CA</v>
          </cell>
          <cell r="H19">
            <v>3</v>
          </cell>
          <cell r="I19">
            <v>3</v>
          </cell>
          <cell r="J19">
            <v>1986</v>
          </cell>
          <cell r="K19">
            <v>31474</v>
          </cell>
          <cell r="L19" t="str">
            <v>ĐẮK LẮK</v>
          </cell>
          <cell r="M19" t="str">
            <v>ĐẮK LẮK</v>
          </cell>
          <cell r="N19" t="str">
            <v>240930010</v>
          </cell>
          <cell r="O19">
            <v>38042</v>
          </cell>
          <cell r="P19" t="str">
            <v>ĐẮK LẮK</v>
          </cell>
          <cell r="Q19" t="str">
            <v>Ê ĐÊ</v>
          </cell>
          <cell r="R19" t="str">
            <v>KHÔNG</v>
          </cell>
          <cell r="S19" t="str">
            <v>BUÔN KANA B, XÃ CƯ MGAR, CƯ MGAR, ĐẮK LẮK</v>
          </cell>
          <cell r="T19" t="str">
            <v>ĐẮK LẮK</v>
          </cell>
          <cell r="U19" t="str">
            <v>383 BIS/37 BẾN CHƯƠNG DƯƠNG, P. CẦU KHO, Q. 1, TP. HCM</v>
          </cell>
          <cell r="V19" t="str">
            <v>TP. HCM</v>
          </cell>
          <cell r="W19" t="str">
            <v>383 BIS/37 BẾN CHƯƠNG DƯƠNG, P. CẦU KHO, Q. 1, TP. HCM</v>
          </cell>
          <cell r="X19" t="str">
            <v>0975423249</v>
          </cell>
          <cell r="Y19" t="str">
            <v>0071005381557</v>
          </cell>
          <cell r="Z19" t="str">
            <v>VIETCOMBANK</v>
          </cell>
          <cell r="AA19" t="str">
            <v>100039</v>
          </cell>
          <cell r="AB19" t="str">
            <v>8090612055</v>
          </cell>
          <cell r="AC19">
            <v>0</v>
          </cell>
          <cell r="AD19">
            <v>0</v>
          </cell>
          <cell r="AE19">
            <v>0</v>
          </cell>
          <cell r="AF19">
            <v>0</v>
          </cell>
          <cell r="AG19">
            <v>0</v>
          </cell>
          <cell r="AH19">
            <v>40725</v>
          </cell>
          <cell r="AI19">
            <v>41091</v>
          </cell>
          <cell r="AJ19">
            <v>41456</v>
          </cell>
          <cell r="AK19" t="str">
            <v>01 NĂM</v>
          </cell>
          <cell r="AL19" t="str">
            <v>01 NĂM</v>
          </cell>
          <cell r="AM19" t="str">
            <v>KXĐTH</v>
          </cell>
          <cell r="AN19">
            <v>41456</v>
          </cell>
          <cell r="AO19" t="str">
            <v>KXĐTH</v>
          </cell>
          <cell r="AP19">
            <v>0</v>
          </cell>
          <cell r="AQ19">
            <v>0</v>
          </cell>
          <cell r="AR19">
            <v>40909</v>
          </cell>
          <cell r="AS19" t="str">
            <v>7910448815</v>
          </cell>
          <cell r="AT19" t="str">
            <v>DN7793530600121</v>
          </cell>
          <cell r="AU19">
            <v>0</v>
          </cell>
          <cell r="AV19">
            <v>0</v>
          </cell>
          <cell r="AW19">
            <v>0</v>
          </cell>
          <cell r="AX19">
            <v>0</v>
          </cell>
          <cell r="AY19">
            <v>0</v>
          </cell>
          <cell r="AZ19">
            <v>0</v>
          </cell>
          <cell r="BA19">
            <v>0</v>
          </cell>
          <cell r="BB19">
            <v>0</v>
          </cell>
          <cell r="BC19">
            <v>0</v>
          </cell>
          <cell r="BD19" t="str">
            <v>4 HẠT</v>
          </cell>
          <cell r="BE19" t="str">
            <v>CĐ</v>
          </cell>
          <cell r="BF19">
            <v>0</v>
          </cell>
          <cell r="BG19">
            <v>0</v>
          </cell>
          <cell r="BH19">
            <v>41908</v>
          </cell>
          <cell r="BI19">
            <v>2889000</v>
          </cell>
          <cell r="BJ19">
            <v>1111000</v>
          </cell>
          <cell r="BK19">
            <v>0</v>
          </cell>
          <cell r="BL19">
            <v>0</v>
          </cell>
          <cell r="BM19">
            <v>0</v>
          </cell>
          <cell r="BN19">
            <v>0</v>
          </cell>
          <cell r="BO19">
            <v>0</v>
          </cell>
          <cell r="BP19">
            <v>4000</v>
          </cell>
          <cell r="BQ19">
            <v>1</v>
          </cell>
          <cell r="BR19" t="str">
            <v>HTQ HỒ CHÍ MINH</v>
          </cell>
          <cell r="BS19" t="str">
            <v>Fulltime</v>
          </cell>
          <cell r="BT19" t="str">
            <v>Quán 778 Điện Biên Phủ</v>
          </cell>
          <cell r="BU19" t="str">
            <v>Trưởng Ca</v>
          </cell>
          <cell r="BV19" t="str">
            <v>4 HẠT</v>
          </cell>
          <cell r="BW19" t="str">
            <v>CĐ</v>
          </cell>
          <cell r="BX19" t="str">
            <v>KẾ TOÁN</v>
          </cell>
          <cell r="BY19" t="str">
            <v>TIN HỌC A</v>
          </cell>
          <cell r="BZ19">
            <v>0</v>
          </cell>
          <cell r="CA19">
            <v>0</v>
          </cell>
          <cell r="CB19">
            <v>0</v>
          </cell>
          <cell r="CC19">
            <v>0</v>
          </cell>
          <cell r="CD19">
            <v>41908</v>
          </cell>
          <cell r="CE19">
            <v>0</v>
          </cell>
          <cell r="CF19">
            <v>0</v>
          </cell>
          <cell r="CG19">
            <v>0</v>
          </cell>
          <cell r="CH19">
            <v>0</v>
          </cell>
          <cell r="CI19" t="str">
            <v>778 ĐBP</v>
          </cell>
          <cell r="CJ19" t="str">
            <v>TRƯỞNG CA</v>
          </cell>
          <cell r="CK19">
            <v>0</v>
          </cell>
          <cell r="CL19">
            <v>0</v>
          </cell>
          <cell r="CM19" t="str">
            <v>ĐỘC THÂN</v>
          </cell>
          <cell r="CN19">
            <v>0</v>
          </cell>
          <cell r="CO19">
            <v>0</v>
          </cell>
          <cell r="CP19">
            <v>0</v>
          </cell>
          <cell r="CQ19">
            <v>0</v>
          </cell>
          <cell r="CR19">
            <v>0</v>
          </cell>
          <cell r="CS19">
            <v>0</v>
          </cell>
          <cell r="CT19">
            <v>0</v>
          </cell>
          <cell r="CU19">
            <v>0</v>
          </cell>
          <cell r="CV19">
            <v>0</v>
          </cell>
          <cell r="CW19">
            <v>0</v>
          </cell>
          <cell r="CX19">
            <v>0</v>
          </cell>
          <cell r="CY19">
            <v>0</v>
          </cell>
          <cell r="CZ19">
            <v>0</v>
          </cell>
          <cell r="DA19" t="e">
            <v>#N/A</v>
          </cell>
          <cell r="DB19">
            <v>0</v>
          </cell>
        </row>
        <row r="20">
          <cell r="B20" t="str">
            <v>EQQ100112</v>
          </cell>
          <cell r="C20" t="str">
            <v>TRỊNH THỊ KIM HẰNG</v>
          </cell>
          <cell r="D20" t="str">
            <v>NỮ</v>
          </cell>
          <cell r="E20">
            <v>40276</v>
          </cell>
          <cell r="F20" t="str">
            <v>157 D2</v>
          </cell>
          <cell r="G20" t="str">
            <v>QUẢN LÝ QUÁN</v>
          </cell>
          <cell r="H20">
            <v>19</v>
          </cell>
          <cell r="I20">
            <v>7</v>
          </cell>
          <cell r="J20">
            <v>1987</v>
          </cell>
          <cell r="K20">
            <v>31977</v>
          </cell>
          <cell r="L20" t="str">
            <v>LÂM ĐỒNG</v>
          </cell>
          <cell r="M20" t="str">
            <v>NAM ĐỊNH</v>
          </cell>
          <cell r="N20" t="str">
            <v>250643541</v>
          </cell>
          <cell r="O20">
            <v>37873</v>
          </cell>
          <cell r="P20" t="str">
            <v>LÂM ĐỒNG</v>
          </cell>
          <cell r="Q20" t="str">
            <v>KINH</v>
          </cell>
          <cell r="R20" t="str">
            <v>KHÔNG</v>
          </cell>
          <cell r="S20" t="str">
            <v>445 KHU 1, THỊ TRẤN ĐỒNG NAI, CÁT TIÊN, LÂM ĐỒNG</v>
          </cell>
          <cell r="T20" t="str">
            <v>LÂM ĐỒNG</v>
          </cell>
          <cell r="U20" t="str">
            <v>30/70 TRƯỜNG SA, P. 17, Q. BÌNH THẠNH, TP. HCM</v>
          </cell>
          <cell r="V20" t="str">
            <v>TP. HCM</v>
          </cell>
          <cell r="W20" t="str">
            <v>30/70 TRƯỜNG SA, P. 17, Q. BÌNH THẠNH, TP. HCM</v>
          </cell>
          <cell r="X20" t="str">
            <v>01684476047</v>
          </cell>
          <cell r="Y20" t="str">
            <v>0371003924931</v>
          </cell>
          <cell r="Z20" t="str">
            <v>VIETCOMBANK</v>
          </cell>
          <cell r="AA20" t="str">
            <v>100244</v>
          </cell>
          <cell r="AB20" t="str">
            <v>5800760305</v>
          </cell>
          <cell r="AC20">
            <v>0</v>
          </cell>
          <cell r="AD20">
            <v>0</v>
          </cell>
          <cell r="AE20">
            <v>0</v>
          </cell>
          <cell r="AF20">
            <v>0</v>
          </cell>
          <cell r="AG20">
            <v>0</v>
          </cell>
          <cell r="AH20">
            <v>40725</v>
          </cell>
          <cell r="AI20">
            <v>41091</v>
          </cell>
          <cell r="AJ20">
            <v>41456</v>
          </cell>
          <cell r="AK20" t="str">
            <v>01 NĂM</v>
          </cell>
          <cell r="AL20" t="str">
            <v>01 NĂM</v>
          </cell>
          <cell r="AM20" t="str">
            <v>KXĐTH</v>
          </cell>
          <cell r="AN20">
            <v>41456</v>
          </cell>
          <cell r="AO20" t="str">
            <v>KXĐTH</v>
          </cell>
          <cell r="AP20">
            <v>0</v>
          </cell>
          <cell r="AQ20">
            <v>0</v>
          </cell>
          <cell r="AR20">
            <v>40909</v>
          </cell>
          <cell r="AS20" t="str">
            <v>7910448870</v>
          </cell>
          <cell r="AT20" t="str">
            <v>DN7793530600146</v>
          </cell>
          <cell r="AU20">
            <v>0</v>
          </cell>
          <cell r="AV20">
            <v>0</v>
          </cell>
          <cell r="AW20">
            <v>0</v>
          </cell>
          <cell r="AX20">
            <v>0</v>
          </cell>
          <cell r="AY20">
            <v>0</v>
          </cell>
          <cell r="AZ20">
            <v>0</v>
          </cell>
          <cell r="BA20">
            <v>0</v>
          </cell>
          <cell r="BB20">
            <v>0</v>
          </cell>
          <cell r="BC20">
            <v>0</v>
          </cell>
          <cell r="BD20" t="str">
            <v>4 HẠT</v>
          </cell>
          <cell r="BE20" t="str">
            <v>ĐH</v>
          </cell>
          <cell r="BF20">
            <v>0</v>
          </cell>
          <cell r="BG20">
            <v>0</v>
          </cell>
          <cell r="BH20">
            <v>41791</v>
          </cell>
          <cell r="BI20">
            <v>3130000</v>
          </cell>
          <cell r="BJ20">
            <v>3030000</v>
          </cell>
          <cell r="BK20">
            <v>0</v>
          </cell>
          <cell r="BL20">
            <v>200000</v>
          </cell>
          <cell r="BM20">
            <v>150000</v>
          </cell>
          <cell r="BN20">
            <v>0</v>
          </cell>
          <cell r="BO20">
            <v>0</v>
          </cell>
          <cell r="BP20">
            <v>4000</v>
          </cell>
          <cell r="BQ20">
            <v>1</v>
          </cell>
          <cell r="BR20" t="str">
            <v>HTQ HỒ CHÍ MINH</v>
          </cell>
          <cell r="BS20" t="str">
            <v>Fulltime</v>
          </cell>
          <cell r="BT20" t="str">
            <v>Quán 157-159 D2</v>
          </cell>
          <cell r="BU20" t="str">
            <v>Quản Lý Quán</v>
          </cell>
          <cell r="BV20" t="str">
            <v>4 HẠT</v>
          </cell>
          <cell r="BW20" t="str">
            <v>ĐH</v>
          </cell>
          <cell r="BX20" t="str">
            <v>QUẢN TRỊ NHÀ HÀNG KHÁCH SẠN</v>
          </cell>
          <cell r="BY20" t="str">
            <v>TIN HỌC A</v>
          </cell>
          <cell r="BZ20" t="str">
            <v xml:space="preserve">TRƯỞNG CA </v>
          </cell>
          <cell r="CA20">
            <v>0</v>
          </cell>
          <cell r="CB20">
            <v>40873</v>
          </cell>
          <cell r="CC20">
            <v>0</v>
          </cell>
          <cell r="CD20">
            <v>41863</v>
          </cell>
          <cell r="CE20">
            <v>0</v>
          </cell>
          <cell r="CF20">
            <v>0</v>
          </cell>
          <cell r="CG20">
            <v>0</v>
          </cell>
          <cell r="CH20">
            <v>0</v>
          </cell>
          <cell r="CI20" t="str">
            <v>157 D2</v>
          </cell>
          <cell r="CJ20" t="str">
            <v>QUẢN LÝ QUÁN</v>
          </cell>
          <cell r="CK20">
            <v>0</v>
          </cell>
          <cell r="CL20">
            <v>0</v>
          </cell>
          <cell r="CM20" t="str">
            <v>ĐỘC THÂN</v>
          </cell>
          <cell r="CN20">
            <v>0</v>
          </cell>
          <cell r="CO20">
            <v>0</v>
          </cell>
          <cell r="CP20">
            <v>0</v>
          </cell>
          <cell r="CQ20">
            <v>0</v>
          </cell>
          <cell r="CR20">
            <v>0</v>
          </cell>
          <cell r="CS20">
            <v>0</v>
          </cell>
          <cell r="CT20">
            <v>0</v>
          </cell>
          <cell r="CU20">
            <v>0</v>
          </cell>
          <cell r="CV20">
            <v>0</v>
          </cell>
          <cell r="CW20">
            <v>0</v>
          </cell>
          <cell r="CX20">
            <v>0</v>
          </cell>
          <cell r="CY20">
            <v>0</v>
          </cell>
          <cell r="CZ20">
            <v>0</v>
          </cell>
          <cell r="DA20" t="e">
            <v>#N/A</v>
          </cell>
          <cell r="DB20">
            <v>0</v>
          </cell>
        </row>
        <row r="21">
          <cell r="B21" t="str">
            <v>EQQ100113</v>
          </cell>
          <cell r="C21" t="str">
            <v>NGUYỄN MINH HƯƠNG</v>
          </cell>
          <cell r="D21" t="str">
            <v>NỮ</v>
          </cell>
          <cell r="E21">
            <v>39511</v>
          </cell>
          <cell r="F21" t="str">
            <v>07 NVC</v>
          </cell>
          <cell r="G21" t="str">
            <v>NHÂN VIÊN PHA CHẾ</v>
          </cell>
          <cell r="H21">
            <v>10</v>
          </cell>
          <cell r="I21">
            <v>6</v>
          </cell>
          <cell r="J21">
            <v>1990</v>
          </cell>
          <cell r="K21">
            <v>33034</v>
          </cell>
          <cell r="L21" t="str">
            <v>TP. HCM</v>
          </cell>
          <cell r="M21" t="str">
            <v>TP. HCM</v>
          </cell>
          <cell r="N21" t="str">
            <v>024398059</v>
          </cell>
          <cell r="O21">
            <v>38461</v>
          </cell>
          <cell r="P21" t="str">
            <v>TP. HCM</v>
          </cell>
          <cell r="Q21" t="str">
            <v>KINH</v>
          </cell>
          <cell r="R21" t="str">
            <v>KHÔNG</v>
          </cell>
          <cell r="S21" t="str">
            <v>32/13 NGUYỄN HỮU CẦU, P. TÂN ĐỊNH, Q. 1, TP. HCM</v>
          </cell>
          <cell r="T21" t="str">
            <v>TP. HCM</v>
          </cell>
          <cell r="U21" t="str">
            <v>32/13 NGUYỄN HỮU CẦU, P. TÂN ĐỊNH, Q. 1, TP. HCM</v>
          </cell>
          <cell r="V21" t="str">
            <v>TP. HCM</v>
          </cell>
          <cell r="W21" t="str">
            <v>32/13 NGUYỄN HỮU CẦU, P. TÂN ĐỊNH, Q. 1, TP. HCM</v>
          </cell>
          <cell r="X21" t="str">
            <v>0937916712</v>
          </cell>
          <cell r="Y21" t="str">
            <v>0071004741934</v>
          </cell>
          <cell r="Z21" t="str">
            <v>VIETCOMBANK</v>
          </cell>
          <cell r="AA21" t="str">
            <v>100040</v>
          </cell>
          <cell r="AB21" t="str">
            <v>8090128119</v>
          </cell>
          <cell r="AC21">
            <v>0</v>
          </cell>
          <cell r="AD21">
            <v>0</v>
          </cell>
          <cell r="AE21">
            <v>0</v>
          </cell>
          <cell r="AF21">
            <v>0</v>
          </cell>
          <cell r="AG21">
            <v>0</v>
          </cell>
          <cell r="AH21">
            <v>40725</v>
          </cell>
          <cell r="AI21">
            <v>41091</v>
          </cell>
          <cell r="AJ21">
            <v>41456</v>
          </cell>
          <cell r="AK21" t="str">
            <v>01 NĂM</v>
          </cell>
          <cell r="AL21" t="str">
            <v>01 NĂM</v>
          </cell>
          <cell r="AM21" t="str">
            <v>KXĐTH</v>
          </cell>
          <cell r="AN21">
            <v>41456</v>
          </cell>
          <cell r="AO21" t="str">
            <v>KXĐTH</v>
          </cell>
          <cell r="AP21">
            <v>0</v>
          </cell>
          <cell r="AQ21">
            <v>0</v>
          </cell>
          <cell r="AR21">
            <v>40909</v>
          </cell>
          <cell r="AS21" t="str">
            <v>7909004994</v>
          </cell>
          <cell r="AT21" t="str">
            <v>DN7793530600047</v>
          </cell>
          <cell r="AU21">
            <v>0</v>
          </cell>
          <cell r="AV21">
            <v>0</v>
          </cell>
          <cell r="AW21">
            <v>0</v>
          </cell>
          <cell r="AX21">
            <v>0</v>
          </cell>
          <cell r="AY21">
            <v>0</v>
          </cell>
          <cell r="AZ21">
            <v>0</v>
          </cell>
          <cell r="BA21">
            <v>0</v>
          </cell>
          <cell r="BB21">
            <v>0</v>
          </cell>
          <cell r="BC21">
            <v>0</v>
          </cell>
          <cell r="BD21" t="str">
            <v>2 HẠT</v>
          </cell>
          <cell r="BE21" t="str">
            <v>12/12</v>
          </cell>
          <cell r="BF21">
            <v>0</v>
          </cell>
          <cell r="BG21">
            <v>0</v>
          </cell>
          <cell r="BH21">
            <v>41696</v>
          </cell>
          <cell r="BI21">
            <v>2889000</v>
          </cell>
          <cell r="BJ21">
            <v>191000</v>
          </cell>
          <cell r="BK21">
            <v>0</v>
          </cell>
          <cell r="BL21">
            <v>0</v>
          </cell>
          <cell r="BM21">
            <v>0</v>
          </cell>
          <cell r="BN21">
            <v>500000</v>
          </cell>
          <cell r="BO21">
            <v>0</v>
          </cell>
          <cell r="BP21">
            <v>4000</v>
          </cell>
          <cell r="BQ21">
            <v>1</v>
          </cell>
          <cell r="BR21" t="str">
            <v>HTQ HỒ CHÍ MINH</v>
          </cell>
          <cell r="BS21" t="str">
            <v>Fulltime</v>
          </cell>
          <cell r="BT21" t="str">
            <v>Quán Số 7 Nguyễn Văn Chiêm</v>
          </cell>
          <cell r="BU21" t="str">
            <v>NV. Pha Chế</v>
          </cell>
          <cell r="BV21" t="str">
            <v>2 HẠT</v>
          </cell>
          <cell r="BW21" t="str">
            <v>12/12</v>
          </cell>
          <cell r="BX21">
            <v>0</v>
          </cell>
          <cell r="BY21">
            <v>0</v>
          </cell>
          <cell r="BZ21">
            <v>0</v>
          </cell>
          <cell r="CA21">
            <v>0</v>
          </cell>
          <cell r="CB21">
            <v>0</v>
          </cell>
          <cell r="CC21">
            <v>0</v>
          </cell>
          <cell r="CD21">
            <v>41908</v>
          </cell>
          <cell r="CE21">
            <v>0</v>
          </cell>
          <cell r="CF21">
            <v>0</v>
          </cell>
          <cell r="CG21">
            <v>0</v>
          </cell>
          <cell r="CH21">
            <v>0</v>
          </cell>
          <cell r="CI21" t="str">
            <v>07 NVC</v>
          </cell>
          <cell r="CJ21" t="str">
            <v>NHÂN VIÊN PHA CHẾ</v>
          </cell>
          <cell r="CK21">
            <v>0</v>
          </cell>
          <cell r="CL21">
            <v>0</v>
          </cell>
          <cell r="CM21" t="str">
            <v>ĐỘC THÂN</v>
          </cell>
          <cell r="CN21">
            <v>0</v>
          </cell>
          <cell r="CO21">
            <v>0</v>
          </cell>
          <cell r="CP21">
            <v>0</v>
          </cell>
          <cell r="CQ21">
            <v>0</v>
          </cell>
          <cell r="CR21">
            <v>0</v>
          </cell>
          <cell r="CS21">
            <v>0</v>
          </cell>
          <cell r="CT21">
            <v>0</v>
          </cell>
          <cell r="CU21">
            <v>0</v>
          </cell>
          <cell r="CV21">
            <v>0</v>
          </cell>
          <cell r="CW21">
            <v>0</v>
          </cell>
          <cell r="CX21">
            <v>0</v>
          </cell>
          <cell r="CY21">
            <v>0</v>
          </cell>
          <cell r="CZ21">
            <v>0</v>
          </cell>
          <cell r="DA21" t="e">
            <v>#N/A</v>
          </cell>
          <cell r="DB21">
            <v>0</v>
          </cell>
        </row>
        <row r="22">
          <cell r="B22" t="str">
            <v>EQQ100117</v>
          </cell>
          <cell r="C22" t="str">
            <v>NGUYỄN THỊ NGỌC CẨM</v>
          </cell>
          <cell r="D22" t="str">
            <v>NỮ</v>
          </cell>
          <cell r="E22">
            <v>40255</v>
          </cell>
          <cell r="F22" t="str">
            <v>02 BTX</v>
          </cell>
          <cell r="G22" t="str">
            <v>NHÂN VIÊN BẾP</v>
          </cell>
          <cell r="H22">
            <v>12</v>
          </cell>
          <cell r="I22">
            <v>10</v>
          </cell>
          <cell r="J22">
            <v>1981</v>
          </cell>
          <cell r="K22">
            <v>29871</v>
          </cell>
          <cell r="L22" t="str">
            <v>TP. HCM</v>
          </cell>
          <cell r="M22" t="str">
            <v>TP. HCM</v>
          </cell>
          <cell r="N22" t="str">
            <v>023533591</v>
          </cell>
          <cell r="O22">
            <v>36858</v>
          </cell>
          <cell r="P22" t="str">
            <v>TP. HCM</v>
          </cell>
          <cell r="Q22" t="str">
            <v>KINH</v>
          </cell>
          <cell r="R22" t="str">
            <v>KHÔNG</v>
          </cell>
          <cell r="S22" t="str">
            <v>147/3 TRẦN XUÂN SOẠN, KP4, P. TÂN HƯNG, Q. 7, TP. HCM</v>
          </cell>
          <cell r="T22" t="str">
            <v>TP. HCM</v>
          </cell>
          <cell r="U22" t="str">
            <v>147/3 TRẦN XUÂN SOẠN, KP4, P. TÂN HƯNG, Q. 7, TP. HCM</v>
          </cell>
          <cell r="V22" t="str">
            <v>TP. HCM</v>
          </cell>
          <cell r="W22" t="str">
            <v>147/3 TRẦN XUÂN SOẠN, KP4, P. TÂN HƯNG, Q. 7, TP. HCM</v>
          </cell>
          <cell r="X22" t="str">
            <v>0984538115</v>
          </cell>
          <cell r="Y22" t="str">
            <v>0071000592116</v>
          </cell>
          <cell r="Z22" t="str">
            <v>VCB / HCM</v>
          </cell>
          <cell r="AA22" t="str">
            <v>100473</v>
          </cell>
          <cell r="AB22" t="str">
            <v>8090612094</v>
          </cell>
          <cell r="AC22">
            <v>0</v>
          </cell>
          <cell r="AD22">
            <v>0</v>
          </cell>
          <cell r="AE22">
            <v>0</v>
          </cell>
          <cell r="AF22">
            <v>0</v>
          </cell>
          <cell r="AG22">
            <v>0</v>
          </cell>
          <cell r="AH22">
            <v>40725</v>
          </cell>
          <cell r="AI22">
            <v>41091</v>
          </cell>
          <cell r="AJ22">
            <v>41456</v>
          </cell>
          <cell r="AK22" t="str">
            <v>01 NĂM</v>
          </cell>
          <cell r="AL22" t="str">
            <v>01 NĂM</v>
          </cell>
          <cell r="AM22" t="str">
            <v>KXĐTH</v>
          </cell>
          <cell r="AN22">
            <v>41456</v>
          </cell>
          <cell r="AO22" t="str">
            <v>KXĐTH</v>
          </cell>
          <cell r="AP22">
            <v>0</v>
          </cell>
          <cell r="AQ22">
            <v>0</v>
          </cell>
          <cell r="AR22">
            <v>40909</v>
          </cell>
          <cell r="AS22" t="str">
            <v>7910448849</v>
          </cell>
          <cell r="AT22" t="str">
            <v>DN7793530600137</v>
          </cell>
          <cell r="AU22">
            <v>0</v>
          </cell>
          <cell r="AV22">
            <v>0</v>
          </cell>
          <cell r="AW22">
            <v>0</v>
          </cell>
          <cell r="AX22">
            <v>0</v>
          </cell>
          <cell r="AY22">
            <v>0</v>
          </cell>
          <cell r="AZ22">
            <v>0</v>
          </cell>
          <cell r="BA22">
            <v>0</v>
          </cell>
          <cell r="BB22">
            <v>0</v>
          </cell>
          <cell r="BC22">
            <v>0</v>
          </cell>
          <cell r="BD22">
            <v>0</v>
          </cell>
          <cell r="BE22" t="str">
            <v>11/12</v>
          </cell>
          <cell r="BF22">
            <v>0</v>
          </cell>
          <cell r="BG22">
            <v>0</v>
          </cell>
          <cell r="BH22">
            <v>41573</v>
          </cell>
          <cell r="BI22">
            <v>2889000</v>
          </cell>
          <cell r="BJ22">
            <v>111000</v>
          </cell>
          <cell r="BK22">
            <v>0</v>
          </cell>
          <cell r="BL22">
            <v>0</v>
          </cell>
          <cell r="BM22">
            <v>0</v>
          </cell>
          <cell r="BN22">
            <v>0</v>
          </cell>
          <cell r="BO22">
            <v>0</v>
          </cell>
          <cell r="BP22">
            <v>4000</v>
          </cell>
          <cell r="BQ22">
            <v>1</v>
          </cell>
          <cell r="BR22" t="str">
            <v>HTQ HỒ CHÍ MINH</v>
          </cell>
          <cell r="BS22" t="str">
            <v>Fulltime</v>
          </cell>
          <cell r="BT22" t="str">
            <v>Quán 02 Bùi Thị Xuân</v>
          </cell>
          <cell r="BU22" t="str">
            <v>NV. Bếp</v>
          </cell>
          <cell r="BV22" t="str">
            <v>NGUYỄN MINH NHỰT</v>
          </cell>
          <cell r="BW22" t="str">
            <v>11/12</v>
          </cell>
          <cell r="BX22">
            <v>0</v>
          </cell>
          <cell r="BY22">
            <v>0</v>
          </cell>
          <cell r="BZ22">
            <v>0</v>
          </cell>
          <cell r="CA22">
            <v>0</v>
          </cell>
          <cell r="CB22">
            <v>0</v>
          </cell>
          <cell r="CC22">
            <v>0</v>
          </cell>
          <cell r="CD22">
            <v>41755</v>
          </cell>
          <cell r="CE22">
            <v>0</v>
          </cell>
          <cell r="CF22">
            <v>0</v>
          </cell>
          <cell r="CG22">
            <v>0</v>
          </cell>
          <cell r="CH22">
            <v>0</v>
          </cell>
          <cell r="CI22" t="str">
            <v>02 BTX</v>
          </cell>
          <cell r="CJ22" t="str">
            <v>NHÂN VIÊN BẾP</v>
          </cell>
          <cell r="CK22">
            <v>0</v>
          </cell>
          <cell r="CL22">
            <v>0</v>
          </cell>
          <cell r="CM22" t="str">
            <v>KẾT HÔN</v>
          </cell>
          <cell r="CN22" t="str">
            <v>NGUYỄN MINH NHỰT</v>
          </cell>
          <cell r="CO22" t="str">
            <v>2002</v>
          </cell>
          <cell r="CP22" t="str">
            <v>X</v>
          </cell>
          <cell r="CQ22">
            <v>0</v>
          </cell>
          <cell r="CR22">
            <v>1</v>
          </cell>
          <cell r="CS22">
            <v>0</v>
          </cell>
          <cell r="CT22">
            <v>0</v>
          </cell>
          <cell r="CU22">
            <v>0</v>
          </cell>
          <cell r="CV22">
            <v>0</v>
          </cell>
          <cell r="CW22">
            <v>0</v>
          </cell>
          <cell r="CX22">
            <v>0</v>
          </cell>
          <cell r="CY22">
            <v>0</v>
          </cell>
          <cell r="CZ22">
            <v>0</v>
          </cell>
          <cell r="DA22" t="e">
            <v>#N/A</v>
          </cell>
          <cell r="DB22">
            <v>0</v>
          </cell>
        </row>
        <row r="23">
          <cell r="B23" t="str">
            <v>EQQ100140</v>
          </cell>
          <cell r="C23" t="str">
            <v>NGUYỄN THỊ THÚY LIỄU</v>
          </cell>
          <cell r="D23" t="str">
            <v>NỮ</v>
          </cell>
          <cell r="E23">
            <v>40356</v>
          </cell>
          <cell r="F23" t="str">
            <v>274 VTS</v>
          </cell>
          <cell r="G23" t="str">
            <v>TRƯỞNG CA</v>
          </cell>
          <cell r="H23">
            <v>2</v>
          </cell>
          <cell r="I23">
            <v>12</v>
          </cell>
          <cell r="J23">
            <v>1983</v>
          </cell>
          <cell r="K23">
            <v>30652</v>
          </cell>
          <cell r="L23" t="str">
            <v>BẾN TRE</v>
          </cell>
          <cell r="M23" t="str">
            <v>BẾN TRE</v>
          </cell>
          <cell r="N23" t="str">
            <v>321160657</v>
          </cell>
          <cell r="O23">
            <v>37411</v>
          </cell>
          <cell r="P23" t="str">
            <v>BẾN TRE</v>
          </cell>
          <cell r="Q23" t="str">
            <v>KINH</v>
          </cell>
          <cell r="R23" t="str">
            <v>KHÔNG</v>
          </cell>
          <cell r="S23" t="str">
            <v>054/NT NHƠN THUẬN, XÃ MỸ NHƠN, H. BA TRI, BẾN TRE</v>
          </cell>
          <cell r="T23" t="str">
            <v>BẾN TRE</v>
          </cell>
          <cell r="U23" t="str">
            <v>10/2A AN DƯƠNG VƯƠNG, P. 4, Q. 6, TP. HCM</v>
          </cell>
          <cell r="V23" t="str">
            <v>TP. HCM</v>
          </cell>
          <cell r="W23" t="str">
            <v>10/2A AN DƯƠNG VƯƠNG, P. 4, Q. 6, TP. HCM</v>
          </cell>
          <cell r="X23" t="str">
            <v>0932434060</v>
          </cell>
          <cell r="Y23" t="str">
            <v>0331003925278</v>
          </cell>
          <cell r="Z23" t="str">
            <v>VIETCOMBANK</v>
          </cell>
          <cell r="AA23" t="str">
            <v>100313</v>
          </cell>
          <cell r="AB23" t="str">
            <v>8090612182</v>
          </cell>
          <cell r="AC23">
            <v>0</v>
          </cell>
          <cell r="AD23">
            <v>0</v>
          </cell>
          <cell r="AE23">
            <v>0</v>
          </cell>
          <cell r="AF23">
            <v>0</v>
          </cell>
          <cell r="AG23">
            <v>0</v>
          </cell>
          <cell r="AH23">
            <v>40725</v>
          </cell>
          <cell r="AI23">
            <v>41091</v>
          </cell>
          <cell r="AJ23">
            <v>41456</v>
          </cell>
          <cell r="AK23" t="str">
            <v>01 NĂM</v>
          </cell>
          <cell r="AL23" t="str">
            <v>01 NĂM</v>
          </cell>
          <cell r="AM23" t="str">
            <v>KXĐTH</v>
          </cell>
          <cell r="AN23">
            <v>41456</v>
          </cell>
          <cell r="AO23" t="str">
            <v>KXĐTH</v>
          </cell>
          <cell r="AP23">
            <v>0</v>
          </cell>
          <cell r="AQ23">
            <v>0</v>
          </cell>
          <cell r="AR23">
            <v>40909</v>
          </cell>
          <cell r="AS23" t="str">
            <v>7911001175</v>
          </cell>
          <cell r="AT23" t="str">
            <v>DN7793530600153</v>
          </cell>
          <cell r="AU23">
            <v>0</v>
          </cell>
          <cell r="AV23">
            <v>0</v>
          </cell>
          <cell r="AW23">
            <v>0</v>
          </cell>
          <cell r="AX23">
            <v>0</v>
          </cell>
          <cell r="AY23">
            <v>0</v>
          </cell>
          <cell r="AZ23">
            <v>0</v>
          </cell>
          <cell r="BA23">
            <v>0</v>
          </cell>
          <cell r="BB23">
            <v>0</v>
          </cell>
          <cell r="BC23">
            <v>0</v>
          </cell>
          <cell r="BD23" t="str">
            <v>4 HẠT</v>
          </cell>
          <cell r="BE23" t="str">
            <v>TC</v>
          </cell>
          <cell r="BF23">
            <v>0</v>
          </cell>
          <cell r="BG23">
            <v>0</v>
          </cell>
          <cell r="BH23">
            <v>41147</v>
          </cell>
          <cell r="BI23">
            <v>2889000</v>
          </cell>
          <cell r="BJ23">
            <v>1111000</v>
          </cell>
          <cell r="BK23">
            <v>41147</v>
          </cell>
          <cell r="BL23">
            <v>0</v>
          </cell>
          <cell r="BM23">
            <v>0</v>
          </cell>
          <cell r="BN23">
            <v>0</v>
          </cell>
          <cell r="BO23">
            <v>0</v>
          </cell>
          <cell r="BP23">
            <v>4000</v>
          </cell>
          <cell r="BQ23">
            <v>1</v>
          </cell>
          <cell r="BR23" t="str">
            <v>HTQ HỒ CHÍ MINH</v>
          </cell>
          <cell r="BS23" t="str">
            <v>Fulltime</v>
          </cell>
          <cell r="BT23" t="str">
            <v>Quán 274 Võ Thị Sáu</v>
          </cell>
          <cell r="BU23" t="str">
            <v>Trưởng Ca</v>
          </cell>
          <cell r="BV23" t="str">
            <v>4 HẠT</v>
          </cell>
          <cell r="BW23" t="str">
            <v>TC</v>
          </cell>
          <cell r="BX23" t="str">
            <v>VĂN THƯ - LƯU TRỮ</v>
          </cell>
          <cell r="BY23">
            <v>0</v>
          </cell>
          <cell r="BZ23" t="str">
            <v>TRƯỞNG BAR</v>
          </cell>
          <cell r="CA23" t="str">
            <v>TRƯỞNG CA</v>
          </cell>
          <cell r="CB23">
            <v>40971</v>
          </cell>
          <cell r="CC23">
            <v>41147</v>
          </cell>
          <cell r="CD23">
            <v>41908</v>
          </cell>
          <cell r="CE23">
            <v>0</v>
          </cell>
          <cell r="CF23">
            <v>0</v>
          </cell>
          <cell r="CG23">
            <v>0</v>
          </cell>
          <cell r="CH23">
            <v>0</v>
          </cell>
          <cell r="CI23" t="str">
            <v>274 VTS</v>
          </cell>
          <cell r="CJ23" t="str">
            <v>TRƯỞNG CA</v>
          </cell>
          <cell r="CK23">
            <v>0</v>
          </cell>
          <cell r="CL23">
            <v>0</v>
          </cell>
          <cell r="CM23" t="str">
            <v>ĐỘC THÂN</v>
          </cell>
          <cell r="CN23">
            <v>0</v>
          </cell>
          <cell r="CO23">
            <v>0</v>
          </cell>
          <cell r="CP23">
            <v>0</v>
          </cell>
          <cell r="CQ23">
            <v>0</v>
          </cell>
          <cell r="CR23">
            <v>0</v>
          </cell>
          <cell r="CS23">
            <v>0</v>
          </cell>
          <cell r="CT23">
            <v>0</v>
          </cell>
          <cell r="CU23">
            <v>0</v>
          </cell>
          <cell r="CV23">
            <v>0</v>
          </cell>
          <cell r="CW23">
            <v>0</v>
          </cell>
          <cell r="CX23">
            <v>0</v>
          </cell>
          <cell r="CY23">
            <v>0</v>
          </cell>
          <cell r="CZ23">
            <v>0</v>
          </cell>
          <cell r="DA23" t="e">
            <v>#N/A</v>
          </cell>
          <cell r="DB23">
            <v>0</v>
          </cell>
        </row>
        <row r="24">
          <cell r="B24" t="str">
            <v>EQQ100151</v>
          </cell>
          <cell r="C24" t="str">
            <v>NGUYỄN NGỌC THANH TUYẾT</v>
          </cell>
          <cell r="D24" t="str">
            <v>NỮ</v>
          </cell>
          <cell r="E24">
            <v>40710</v>
          </cell>
          <cell r="F24" t="str">
            <v>274 VTS</v>
          </cell>
          <cell r="G24" t="str">
            <v>NHÂN VIÊN PHA CHẾ</v>
          </cell>
          <cell r="H24">
            <v>15</v>
          </cell>
          <cell r="I24">
            <v>4</v>
          </cell>
          <cell r="J24">
            <v>1986</v>
          </cell>
          <cell r="K24">
            <v>31517</v>
          </cell>
          <cell r="L24" t="str">
            <v>TP. HCM</v>
          </cell>
          <cell r="M24" t="str">
            <v>TP. HCM</v>
          </cell>
          <cell r="N24" t="str">
            <v>023940493</v>
          </cell>
          <cell r="O24">
            <v>39245</v>
          </cell>
          <cell r="P24" t="str">
            <v>TP. HCM</v>
          </cell>
          <cell r="Q24" t="str">
            <v>KINH</v>
          </cell>
          <cell r="R24" t="str">
            <v>KHÔNG</v>
          </cell>
          <cell r="S24" t="str">
            <v>146/101 VŨ TÙNG, P. 2, Q. BÌNH THẠNH, TP. HCM</v>
          </cell>
          <cell r="T24" t="str">
            <v>TP. HCM</v>
          </cell>
          <cell r="U24" t="str">
            <v>146/101 VŨ TÙNG, P. 2, Q. BÌNH THẠNH, TP. HCM</v>
          </cell>
          <cell r="V24" t="str">
            <v>TP. HCM</v>
          </cell>
          <cell r="W24" t="str">
            <v>146/101 VŨ TÙNG, P. 2, Q. BÌNH THẠNH, TP. HCM</v>
          </cell>
          <cell r="X24" t="str">
            <v>0903383889</v>
          </cell>
          <cell r="Y24" t="str">
            <v>0371003904818</v>
          </cell>
          <cell r="Z24" t="str">
            <v>VIETCOMBANK</v>
          </cell>
          <cell r="AA24" t="str">
            <v>100185</v>
          </cell>
          <cell r="AB24">
            <v>0</v>
          </cell>
          <cell r="AC24">
            <v>0</v>
          </cell>
          <cell r="AD24">
            <v>0</v>
          </cell>
          <cell r="AE24" t="str">
            <v>HS 25/08/2014 - 25/02/2015</v>
          </cell>
          <cell r="AF24">
            <v>0</v>
          </cell>
          <cell r="AG24">
            <v>0</v>
          </cell>
          <cell r="AH24">
            <v>40725</v>
          </cell>
          <cell r="AI24">
            <v>41091</v>
          </cell>
          <cell r="AJ24">
            <v>41456</v>
          </cell>
          <cell r="AK24" t="str">
            <v>01 NĂM</v>
          </cell>
          <cell r="AL24" t="str">
            <v>01 NĂM</v>
          </cell>
          <cell r="AM24" t="str">
            <v>KXĐTH</v>
          </cell>
          <cell r="AN24">
            <v>41456</v>
          </cell>
          <cell r="AO24" t="str">
            <v>KXĐTH</v>
          </cell>
          <cell r="AP24">
            <v>0</v>
          </cell>
          <cell r="AQ24">
            <v>0</v>
          </cell>
          <cell r="AR24">
            <v>40909</v>
          </cell>
          <cell r="AS24" t="str">
            <v>7911502021</v>
          </cell>
          <cell r="AT24" t="str">
            <v>DN7793530600196</v>
          </cell>
          <cell r="AU24">
            <v>0</v>
          </cell>
          <cell r="AV24">
            <v>0</v>
          </cell>
          <cell r="AW24">
            <v>0</v>
          </cell>
          <cell r="AX24">
            <v>0</v>
          </cell>
          <cell r="AY24">
            <v>0</v>
          </cell>
          <cell r="AZ24">
            <v>0</v>
          </cell>
          <cell r="BA24">
            <v>0</v>
          </cell>
          <cell r="BB24">
            <v>0</v>
          </cell>
          <cell r="BC24">
            <v>0</v>
          </cell>
          <cell r="BD24" t="str">
            <v>2 HẠT</v>
          </cell>
          <cell r="BE24" t="str">
            <v>12/12</v>
          </cell>
          <cell r="BF24">
            <v>0</v>
          </cell>
          <cell r="BG24">
            <v>0</v>
          </cell>
          <cell r="BH24">
            <v>41696</v>
          </cell>
          <cell r="BI24">
            <v>2889000</v>
          </cell>
          <cell r="BJ24">
            <v>191000</v>
          </cell>
          <cell r="BK24">
            <v>0</v>
          </cell>
          <cell r="BL24">
            <v>0</v>
          </cell>
          <cell r="BM24">
            <v>0</v>
          </cell>
          <cell r="BN24">
            <v>0</v>
          </cell>
          <cell r="BO24">
            <v>0</v>
          </cell>
          <cell r="BP24">
            <v>4000</v>
          </cell>
          <cell r="BQ24">
            <v>1</v>
          </cell>
          <cell r="BR24" t="str">
            <v>HTQ HỒ CHÍ MINH</v>
          </cell>
          <cell r="BS24" t="str">
            <v>Fulltime</v>
          </cell>
          <cell r="BT24" t="str">
            <v>Quán 274 Võ Thị Sáu</v>
          </cell>
          <cell r="BU24" t="str">
            <v>NV. Pha Chế</v>
          </cell>
          <cell r="BV24" t="str">
            <v>2 HẠT</v>
          </cell>
          <cell r="BW24" t="str">
            <v>12/12</v>
          </cell>
          <cell r="BX24">
            <v>0</v>
          </cell>
          <cell r="BY24">
            <v>0</v>
          </cell>
          <cell r="BZ24">
            <v>0</v>
          </cell>
          <cell r="CA24">
            <v>0</v>
          </cell>
          <cell r="CB24">
            <v>0</v>
          </cell>
          <cell r="CC24">
            <v>0</v>
          </cell>
          <cell r="CD24">
            <v>0</v>
          </cell>
          <cell r="CE24">
            <v>0</v>
          </cell>
          <cell r="CF24">
            <v>0</v>
          </cell>
          <cell r="CG24">
            <v>0</v>
          </cell>
          <cell r="CH24">
            <v>0</v>
          </cell>
          <cell r="CI24" t="str">
            <v>274 VTS</v>
          </cell>
          <cell r="CJ24" t="str">
            <v>NHÂN VIÊN PHA CHẾ</v>
          </cell>
          <cell r="CK24">
            <v>0</v>
          </cell>
          <cell r="CL24">
            <v>0</v>
          </cell>
          <cell r="CM24" t="str">
            <v>KẾT HÔN</v>
          </cell>
          <cell r="CN24" t="str">
            <v>ĐẶNG NGUYỄN PHƯƠNG TRÚC</v>
          </cell>
          <cell r="CO24" t="str">
            <v>2009</v>
          </cell>
          <cell r="CP24">
            <v>0</v>
          </cell>
          <cell r="CQ24" t="str">
            <v>X</v>
          </cell>
          <cell r="CR24">
            <v>0</v>
          </cell>
          <cell r="CS24">
            <v>0</v>
          </cell>
          <cell r="CT24">
            <v>0</v>
          </cell>
          <cell r="CU24">
            <v>0</v>
          </cell>
          <cell r="CV24">
            <v>0</v>
          </cell>
          <cell r="CW24">
            <v>0</v>
          </cell>
          <cell r="CX24">
            <v>0</v>
          </cell>
          <cell r="CY24">
            <v>0</v>
          </cell>
          <cell r="CZ24">
            <v>0</v>
          </cell>
          <cell r="DA24" t="e">
            <v>#N/A</v>
          </cell>
          <cell r="DB24">
            <v>0</v>
          </cell>
        </row>
        <row r="25">
          <cell r="B25" t="str">
            <v>EQQ100156</v>
          </cell>
          <cell r="C25" t="str">
            <v>VŨ THỊ NGỌC TUYẾT</v>
          </cell>
          <cell r="D25" t="str">
            <v>NỮ</v>
          </cell>
          <cell r="E25">
            <v>40133</v>
          </cell>
          <cell r="F25" t="str">
            <v>80 ĐK</v>
          </cell>
          <cell r="G25" t="str">
            <v>TRƯỞNG CA</v>
          </cell>
          <cell r="H25">
            <v>3</v>
          </cell>
          <cell r="I25">
            <v>1</v>
          </cell>
          <cell r="J25">
            <v>1989</v>
          </cell>
          <cell r="K25">
            <v>32511</v>
          </cell>
          <cell r="L25" t="str">
            <v>KIÊN GIANG</v>
          </cell>
          <cell r="M25" t="str">
            <v>KIÊN GIANG</v>
          </cell>
          <cell r="N25" t="str">
            <v>250731390</v>
          </cell>
          <cell r="O25">
            <v>38428</v>
          </cell>
          <cell r="P25" t="str">
            <v>LÂM ĐỒNG</v>
          </cell>
          <cell r="Q25" t="str">
            <v>KINH</v>
          </cell>
          <cell r="R25" t="str">
            <v>KHÔNG</v>
          </cell>
          <cell r="S25" t="str">
            <v>THÔN 2, ĐẠ PLOA, ĐẠ HUOAI, LÂM ĐỒNG</v>
          </cell>
          <cell r="T25" t="str">
            <v>LÂM ĐỒNG</v>
          </cell>
          <cell r="U25" t="str">
            <v>202/18 VÕ VĂN TẦN, P. 5, Q. 3, TP. HCM</v>
          </cell>
          <cell r="V25" t="str">
            <v>TP. HCM</v>
          </cell>
          <cell r="W25" t="str">
            <v>202/18 VÕ VĂN TẦN, P. 5, Q. 3, TP. HCM</v>
          </cell>
          <cell r="X25" t="str">
            <v>0904156675</v>
          </cell>
          <cell r="Y25" t="str">
            <v>0071005350939</v>
          </cell>
          <cell r="Z25" t="str">
            <v>VIETCOMBANK</v>
          </cell>
          <cell r="AA25" t="str">
            <v>100435</v>
          </cell>
          <cell r="AB25" t="str">
            <v>8090612249</v>
          </cell>
          <cell r="AC25">
            <v>0</v>
          </cell>
          <cell r="AD25">
            <v>0</v>
          </cell>
          <cell r="AE25">
            <v>0</v>
          </cell>
          <cell r="AF25">
            <v>0</v>
          </cell>
          <cell r="AG25">
            <v>0</v>
          </cell>
          <cell r="AH25">
            <v>40725</v>
          </cell>
          <cell r="AI25">
            <v>41091</v>
          </cell>
          <cell r="AJ25">
            <v>41456</v>
          </cell>
          <cell r="AK25" t="str">
            <v>01 NĂM</v>
          </cell>
          <cell r="AL25" t="str">
            <v>01 NĂM</v>
          </cell>
          <cell r="AM25" t="str">
            <v>KXĐTH</v>
          </cell>
          <cell r="AN25">
            <v>41456</v>
          </cell>
          <cell r="AO25" t="str">
            <v>KXĐTH</v>
          </cell>
          <cell r="AP25">
            <v>0</v>
          </cell>
          <cell r="AQ25">
            <v>0</v>
          </cell>
          <cell r="AR25">
            <v>40909</v>
          </cell>
          <cell r="AS25" t="str">
            <v>7910448824</v>
          </cell>
          <cell r="AT25" t="str">
            <v>DN7793530600124</v>
          </cell>
          <cell r="AU25">
            <v>0</v>
          </cell>
          <cell r="AV25">
            <v>0</v>
          </cell>
          <cell r="AW25">
            <v>0</v>
          </cell>
          <cell r="AX25">
            <v>0</v>
          </cell>
          <cell r="AY25">
            <v>0</v>
          </cell>
          <cell r="AZ25">
            <v>0</v>
          </cell>
          <cell r="BA25">
            <v>0</v>
          </cell>
          <cell r="BB25">
            <v>0</v>
          </cell>
          <cell r="BC25">
            <v>0</v>
          </cell>
          <cell r="BD25" t="str">
            <v>4 HẠT</v>
          </cell>
          <cell r="BE25" t="str">
            <v>TC</v>
          </cell>
          <cell r="BF25">
            <v>0</v>
          </cell>
          <cell r="BG25">
            <v>0</v>
          </cell>
          <cell r="BH25">
            <v>41078</v>
          </cell>
          <cell r="BI25">
            <v>2889000</v>
          </cell>
          <cell r="BJ25">
            <v>1111000</v>
          </cell>
          <cell r="BK25">
            <v>0</v>
          </cell>
          <cell r="BL25">
            <v>0</v>
          </cell>
          <cell r="BM25">
            <v>0</v>
          </cell>
          <cell r="BN25">
            <v>0</v>
          </cell>
          <cell r="BO25">
            <v>0</v>
          </cell>
          <cell r="BP25">
            <v>4000</v>
          </cell>
          <cell r="BQ25">
            <v>1</v>
          </cell>
          <cell r="BR25" t="str">
            <v>HTQ HỒ CHÍ MINH</v>
          </cell>
          <cell r="BS25" t="str">
            <v>Fulltime</v>
          </cell>
          <cell r="BT25" t="str">
            <v>Quán 80 Đồng Khởi</v>
          </cell>
          <cell r="BU25" t="str">
            <v>Trưởng Ca</v>
          </cell>
          <cell r="BV25" t="str">
            <v>4 HẠT</v>
          </cell>
          <cell r="BW25" t="str">
            <v>TC</v>
          </cell>
          <cell r="BX25" t="str">
            <v>QUẢN TRỊ NHÀ HÀNG KHÁCH SẠN</v>
          </cell>
          <cell r="BY25">
            <v>0</v>
          </cell>
          <cell r="BZ25" t="str">
            <v>TRƯỞNG CA</v>
          </cell>
          <cell r="CA25">
            <v>0</v>
          </cell>
          <cell r="CB25">
            <v>41078</v>
          </cell>
          <cell r="CC25">
            <v>0</v>
          </cell>
          <cell r="CD25">
            <v>0</v>
          </cell>
          <cell r="CE25">
            <v>0</v>
          </cell>
          <cell r="CF25">
            <v>0</v>
          </cell>
          <cell r="CG25">
            <v>0</v>
          </cell>
          <cell r="CH25">
            <v>0</v>
          </cell>
          <cell r="CI25" t="str">
            <v>80 ĐK</v>
          </cell>
          <cell r="CJ25" t="str">
            <v>TRƯỞNG CA</v>
          </cell>
          <cell r="CK25">
            <v>0</v>
          </cell>
          <cell r="CL25">
            <v>0</v>
          </cell>
          <cell r="CM25" t="str">
            <v>ĐỘC THÂN</v>
          </cell>
          <cell r="CN25">
            <v>0</v>
          </cell>
          <cell r="CO25">
            <v>0</v>
          </cell>
          <cell r="CP25">
            <v>0</v>
          </cell>
          <cell r="CQ25">
            <v>0</v>
          </cell>
          <cell r="CR25">
            <v>0</v>
          </cell>
          <cell r="CS25">
            <v>0</v>
          </cell>
          <cell r="CT25">
            <v>0</v>
          </cell>
          <cell r="CU25">
            <v>0</v>
          </cell>
          <cell r="CV25">
            <v>0</v>
          </cell>
          <cell r="CW25">
            <v>0</v>
          </cell>
          <cell r="CX25">
            <v>0</v>
          </cell>
          <cell r="CY25">
            <v>0</v>
          </cell>
          <cell r="CZ25">
            <v>0</v>
          </cell>
          <cell r="DA25" t="e">
            <v>#N/A</v>
          </cell>
          <cell r="DB25">
            <v>0</v>
          </cell>
        </row>
        <row r="26">
          <cell r="B26" t="str">
            <v>EQQ100158</v>
          </cell>
          <cell r="C26" t="str">
            <v>PHẠM CÔNG THẮNG</v>
          </cell>
          <cell r="D26" t="str">
            <v>NAM</v>
          </cell>
          <cell r="E26">
            <v>38261</v>
          </cell>
          <cell r="F26" t="str">
            <v>349 HBT</v>
          </cell>
          <cell r="G26" t="str">
            <v>QUẢN LÝ QUÁN</v>
          </cell>
          <cell r="H26">
            <v>25</v>
          </cell>
          <cell r="I26">
            <v>1</v>
          </cell>
          <cell r="J26">
            <v>1983</v>
          </cell>
          <cell r="K26">
            <v>30341</v>
          </cell>
          <cell r="L26" t="str">
            <v>CẦN THƠ</v>
          </cell>
          <cell r="M26" t="str">
            <v>ĐỒNG THÁP</v>
          </cell>
          <cell r="N26" t="str">
            <v>025610097</v>
          </cell>
          <cell r="O26">
            <v>41008</v>
          </cell>
          <cell r="P26" t="str">
            <v>TP. HCM</v>
          </cell>
          <cell r="Q26" t="str">
            <v>KINH</v>
          </cell>
          <cell r="R26" t="str">
            <v>KHÔNG</v>
          </cell>
          <cell r="S26" t="str">
            <v>529/8 KP1, P. AN LẠC, Q. BÌNH TÂN, TP. HCM</v>
          </cell>
          <cell r="T26" t="str">
            <v>TP. HCM</v>
          </cell>
          <cell r="U26" t="str">
            <v>529/8 KP1, P. AN LẠC, Q. BÌNH TÂN, TP. HCM</v>
          </cell>
          <cell r="V26" t="str">
            <v>TP. HCM</v>
          </cell>
          <cell r="W26" t="str">
            <v>529/8 KP1, P. AN LẠC, Q. BÌNH TÂN, TP. HCM</v>
          </cell>
          <cell r="X26" t="str">
            <v xml:space="preserve"> 0946687111 </v>
          </cell>
          <cell r="Y26" t="str">
            <v>0421003836973</v>
          </cell>
          <cell r="Z26" t="str">
            <v>VIETCOMBANK</v>
          </cell>
          <cell r="AA26" t="str">
            <v>100042</v>
          </cell>
          <cell r="AB26" t="str">
            <v>8090128239</v>
          </cell>
          <cell r="AC26">
            <v>2</v>
          </cell>
          <cell r="AD26">
            <v>0</v>
          </cell>
          <cell r="AE26">
            <v>0</v>
          </cell>
          <cell r="AF26">
            <v>0</v>
          </cell>
          <cell r="AG26">
            <v>0</v>
          </cell>
          <cell r="AH26">
            <v>40725</v>
          </cell>
          <cell r="AI26">
            <v>41091</v>
          </cell>
          <cell r="AJ26">
            <v>41456</v>
          </cell>
          <cell r="AK26" t="str">
            <v>01 NĂM</v>
          </cell>
          <cell r="AL26" t="str">
            <v>01 NĂM</v>
          </cell>
          <cell r="AM26" t="str">
            <v>KXĐTH</v>
          </cell>
          <cell r="AN26">
            <v>41456</v>
          </cell>
          <cell r="AO26" t="str">
            <v>KXĐTH</v>
          </cell>
          <cell r="AP26">
            <v>0</v>
          </cell>
          <cell r="AQ26">
            <v>0</v>
          </cell>
          <cell r="AR26">
            <v>40909</v>
          </cell>
          <cell r="AS26" t="str">
            <v>0207098486</v>
          </cell>
          <cell r="AT26" t="str">
            <v>DN7793530600010</v>
          </cell>
          <cell r="AU26">
            <v>0</v>
          </cell>
          <cell r="AV26">
            <v>0</v>
          </cell>
          <cell r="AW26">
            <v>0</v>
          </cell>
          <cell r="AX26">
            <v>0</v>
          </cell>
          <cell r="AY26">
            <v>0</v>
          </cell>
          <cell r="AZ26">
            <v>0</v>
          </cell>
          <cell r="BA26">
            <v>0</v>
          </cell>
          <cell r="BB26">
            <v>0</v>
          </cell>
          <cell r="BC26">
            <v>0</v>
          </cell>
          <cell r="BD26" t="str">
            <v>4 HẠT</v>
          </cell>
          <cell r="BE26" t="str">
            <v>12/12</v>
          </cell>
          <cell r="BF26">
            <v>0</v>
          </cell>
          <cell r="BG26">
            <v>0</v>
          </cell>
          <cell r="BH26">
            <v>41724</v>
          </cell>
          <cell r="BI26">
            <v>3460000</v>
          </cell>
          <cell r="BJ26">
            <v>5441000</v>
          </cell>
          <cell r="BK26">
            <v>0</v>
          </cell>
          <cell r="BL26">
            <v>200000</v>
          </cell>
          <cell r="BM26">
            <v>150000</v>
          </cell>
          <cell r="BN26">
            <v>0</v>
          </cell>
          <cell r="BO26">
            <v>0</v>
          </cell>
          <cell r="BP26">
            <v>4000</v>
          </cell>
          <cell r="BQ26">
            <v>1</v>
          </cell>
          <cell r="BR26" t="str">
            <v>HTQ HỒ CHÍ MINH</v>
          </cell>
          <cell r="BS26" t="str">
            <v>Fulltime</v>
          </cell>
          <cell r="BT26" t="str">
            <v>Quán 349 Hai Bà Trưng</v>
          </cell>
          <cell r="BU26" t="str">
            <v>Quản Lý Quán</v>
          </cell>
          <cell r="BV26" t="str">
            <v>4 HẠT</v>
          </cell>
          <cell r="BW26" t="str">
            <v>12/12</v>
          </cell>
          <cell r="BX26" t="str">
            <v>ĐIỆN LẠNH</v>
          </cell>
          <cell r="BY26">
            <v>0</v>
          </cell>
          <cell r="BZ26">
            <v>0</v>
          </cell>
          <cell r="CA26">
            <v>0</v>
          </cell>
          <cell r="CB26" t="str">
            <v>X</v>
          </cell>
          <cell r="CC26">
            <v>0</v>
          </cell>
          <cell r="CD26" t="str">
            <v>1983</v>
          </cell>
          <cell r="CE26" t="str">
            <v>QUÁN 02 SÔNG ĐÀ</v>
          </cell>
          <cell r="CF26">
            <v>0</v>
          </cell>
          <cell r="CG26">
            <v>0</v>
          </cell>
          <cell r="CH26">
            <v>0</v>
          </cell>
          <cell r="CI26" t="str">
            <v>349 HBT</v>
          </cell>
          <cell r="CJ26" t="str">
            <v>QUẢN LÝ QUÁN</v>
          </cell>
          <cell r="CK26">
            <v>0</v>
          </cell>
          <cell r="CL26">
            <v>0</v>
          </cell>
          <cell r="CM26" t="str">
            <v>KẾT HÔN</v>
          </cell>
          <cell r="CN26" t="str">
            <v>PHẠM CÔNG TRỰC; PHẠM CÔNG TIN</v>
          </cell>
          <cell r="CO26" t="str">
            <v>2011; 2012</v>
          </cell>
          <cell r="CP26" t="str">
            <v>X</v>
          </cell>
          <cell r="CQ26">
            <v>0</v>
          </cell>
          <cell r="CR26">
            <v>0</v>
          </cell>
          <cell r="CS26" t="str">
            <v>TẠ THỊ KIM TUYẾN</v>
          </cell>
          <cell r="CT26" t="str">
            <v>X</v>
          </cell>
          <cell r="CU26">
            <v>0</v>
          </cell>
          <cell r="CV26" t="str">
            <v>1983</v>
          </cell>
          <cell r="CW26" t="str">
            <v>CÔNG NHÂN VIÊN</v>
          </cell>
          <cell r="CX26">
            <v>0</v>
          </cell>
          <cell r="CY26">
            <v>0</v>
          </cell>
          <cell r="CZ26">
            <v>0</v>
          </cell>
          <cell r="DA26" t="e">
            <v>#N/A</v>
          </cell>
          <cell r="DB26">
            <v>0</v>
          </cell>
        </row>
        <row r="27">
          <cell r="B27" t="str">
            <v>EQQ100165</v>
          </cell>
          <cell r="C27" t="str">
            <v>CHAP THỊ LÀNH</v>
          </cell>
          <cell r="D27" t="str">
            <v>NỮ</v>
          </cell>
          <cell r="E27">
            <v>40434</v>
          </cell>
          <cell r="F27" t="str">
            <v>BẾP TỔNG HCM</v>
          </cell>
          <cell r="G27" t="str">
            <v>NHÂN VIÊN BẾP</v>
          </cell>
          <cell r="H27">
            <v>15</v>
          </cell>
          <cell r="I27">
            <v>11</v>
          </cell>
          <cell r="J27">
            <v>1972</v>
          </cell>
          <cell r="K27">
            <v>26618</v>
          </cell>
          <cell r="L27" t="str">
            <v>TP. HCM</v>
          </cell>
          <cell r="M27" t="str">
            <v>CAMPUCHIA</v>
          </cell>
          <cell r="N27" t="str">
            <v>022527627</v>
          </cell>
          <cell r="O27">
            <v>39688</v>
          </cell>
          <cell r="P27" t="str">
            <v>TP. HCM</v>
          </cell>
          <cell r="Q27" t="str">
            <v>KHƠ ME</v>
          </cell>
          <cell r="R27" t="str">
            <v>KHÔNG</v>
          </cell>
          <cell r="S27" t="str">
            <v>B385/7 KHU PHỐ 3, P. ĐÔNG HƯNG THUẬN, Q. 12, TP. HCM</v>
          </cell>
          <cell r="T27" t="str">
            <v>TP. HCM</v>
          </cell>
          <cell r="U27" t="str">
            <v>B385/7 KHU PHỐ 3, P. ĐÔNG HƯNG THUẬN, Q. 12, TP. HCM</v>
          </cell>
          <cell r="V27" t="str">
            <v>TP. HCM</v>
          </cell>
          <cell r="W27" t="str">
            <v>B385/7 KHU PHỐ 3, P. ĐÔNG HƯNG THUẬN, Q. 12, TP. HCM</v>
          </cell>
          <cell r="X27" t="str">
            <v>0988748161</v>
          </cell>
          <cell r="Y27" t="str">
            <v>0071005875710</v>
          </cell>
          <cell r="Z27" t="str">
            <v>VIETCOMBANK</v>
          </cell>
          <cell r="AA27" t="str">
            <v>100474</v>
          </cell>
          <cell r="AB27" t="str">
            <v>8090612295</v>
          </cell>
          <cell r="AC27">
            <v>0</v>
          </cell>
          <cell r="AD27">
            <v>0</v>
          </cell>
          <cell r="AE27">
            <v>0</v>
          </cell>
          <cell r="AF27">
            <v>0</v>
          </cell>
          <cell r="AG27">
            <v>0</v>
          </cell>
          <cell r="AH27">
            <v>40725</v>
          </cell>
          <cell r="AI27">
            <v>41091</v>
          </cell>
          <cell r="AJ27">
            <v>41456</v>
          </cell>
          <cell r="AK27" t="str">
            <v>01 NĂM</v>
          </cell>
          <cell r="AL27" t="str">
            <v>01 NĂM</v>
          </cell>
          <cell r="AM27" t="str">
            <v>KXĐTH</v>
          </cell>
          <cell r="AN27">
            <v>41456</v>
          </cell>
          <cell r="AO27" t="str">
            <v>KXĐTH</v>
          </cell>
          <cell r="AP27">
            <v>0</v>
          </cell>
          <cell r="AQ27">
            <v>0</v>
          </cell>
          <cell r="AR27">
            <v>40909</v>
          </cell>
          <cell r="AS27" t="str">
            <v>7910448836</v>
          </cell>
          <cell r="AT27" t="str">
            <v>DN7793530600131</v>
          </cell>
          <cell r="AU27">
            <v>0</v>
          </cell>
          <cell r="AV27">
            <v>0</v>
          </cell>
          <cell r="AW27">
            <v>0</v>
          </cell>
          <cell r="AX27">
            <v>0</v>
          </cell>
          <cell r="AY27">
            <v>0</v>
          </cell>
          <cell r="AZ27">
            <v>0</v>
          </cell>
          <cell r="BA27">
            <v>0</v>
          </cell>
          <cell r="BB27">
            <v>0</v>
          </cell>
          <cell r="BC27">
            <v>0</v>
          </cell>
          <cell r="BD27">
            <v>0</v>
          </cell>
          <cell r="BE27" t="str">
            <v>9/12</v>
          </cell>
          <cell r="BF27">
            <v>0</v>
          </cell>
          <cell r="BG27">
            <v>0</v>
          </cell>
          <cell r="BH27">
            <v>41573</v>
          </cell>
          <cell r="BI27">
            <v>2889000</v>
          </cell>
          <cell r="BJ27">
            <v>111000</v>
          </cell>
          <cell r="BK27">
            <v>0</v>
          </cell>
          <cell r="BL27">
            <v>0</v>
          </cell>
          <cell r="BM27">
            <v>0</v>
          </cell>
          <cell r="BN27">
            <v>0</v>
          </cell>
          <cell r="BO27">
            <v>0</v>
          </cell>
          <cell r="BP27">
            <v>4000</v>
          </cell>
          <cell r="BQ27">
            <v>1</v>
          </cell>
          <cell r="BR27" t="str">
            <v>HTQ HỒ CHÍ MINH</v>
          </cell>
          <cell r="BS27" t="str">
            <v>Fulltime</v>
          </cell>
          <cell r="BT27" t="str">
            <v>Bếp Tổng HCM</v>
          </cell>
          <cell r="BU27" t="str">
            <v>NV. Bếp</v>
          </cell>
          <cell r="BV27" t="str">
            <v>TÔ NGỌC ĐỨC</v>
          </cell>
          <cell r="BW27" t="str">
            <v>9/12</v>
          </cell>
          <cell r="BX27">
            <v>0</v>
          </cell>
          <cell r="BY27">
            <v>0</v>
          </cell>
          <cell r="BZ27">
            <v>0</v>
          </cell>
          <cell r="CA27">
            <v>0</v>
          </cell>
          <cell r="CB27">
            <v>0</v>
          </cell>
          <cell r="CC27" t="str">
            <v>X</v>
          </cell>
          <cell r="CD27" t="str">
            <v>1970</v>
          </cell>
          <cell r="CE27">
            <v>0</v>
          </cell>
          <cell r="CF27">
            <v>0</v>
          </cell>
          <cell r="CG27">
            <v>0</v>
          </cell>
          <cell r="CH27">
            <v>0</v>
          </cell>
          <cell r="CI27" t="str">
            <v>BẾP TỔNG HCM</v>
          </cell>
          <cell r="CJ27" t="str">
            <v>NHÂN VIÊN BẾP</v>
          </cell>
          <cell r="CK27">
            <v>0</v>
          </cell>
          <cell r="CL27">
            <v>0</v>
          </cell>
          <cell r="CM27" t="str">
            <v>KẾT HÔN</v>
          </cell>
          <cell r="CN27" t="str">
            <v>TÔ NGỌC ĐỨC</v>
          </cell>
          <cell r="CO27" t="str">
            <v>1992</v>
          </cell>
          <cell r="CP27" t="str">
            <v>X</v>
          </cell>
          <cell r="CQ27">
            <v>0</v>
          </cell>
          <cell r="CR27">
            <v>1</v>
          </cell>
          <cell r="CS27" t="str">
            <v>TÔ NGỌC PHƯỚC</v>
          </cell>
          <cell r="CT27">
            <v>0</v>
          </cell>
          <cell r="CU27" t="str">
            <v>X</v>
          </cell>
          <cell r="CV27" t="str">
            <v>1970</v>
          </cell>
          <cell r="CW27" t="str">
            <v>Ở NHÀ</v>
          </cell>
          <cell r="CX27">
            <v>0</v>
          </cell>
          <cell r="CY27">
            <v>0</v>
          </cell>
          <cell r="CZ27">
            <v>0</v>
          </cell>
          <cell r="DA27" t="e">
            <v>#N/A</v>
          </cell>
          <cell r="DB27">
            <v>0</v>
          </cell>
        </row>
        <row r="28">
          <cell r="B28" t="str">
            <v>EQQ100168</v>
          </cell>
          <cell r="C28" t="str">
            <v>NGUYỄN THỊ MỸ HẰNG</v>
          </cell>
          <cell r="D28" t="str">
            <v>NỮ</v>
          </cell>
          <cell r="E28">
            <v>39300</v>
          </cell>
          <cell r="F28" t="str">
            <v>349 HBT</v>
          </cell>
          <cell r="G28" t="str">
            <v>QUẢN LÝ QUÁN</v>
          </cell>
          <cell r="H28">
            <v>29</v>
          </cell>
          <cell r="I28">
            <v>3</v>
          </cell>
          <cell r="J28">
            <v>1986</v>
          </cell>
          <cell r="K28">
            <v>31500</v>
          </cell>
          <cell r="L28" t="str">
            <v>TP. HCM</v>
          </cell>
          <cell r="M28" t="str">
            <v>LONG AN</v>
          </cell>
          <cell r="N28" t="str">
            <v>301196650</v>
          </cell>
          <cell r="O28">
            <v>39710</v>
          </cell>
          <cell r="P28" t="str">
            <v>LONG AN</v>
          </cell>
          <cell r="Q28" t="str">
            <v>KINH</v>
          </cell>
          <cell r="R28" t="str">
            <v>KHÔNG</v>
          </cell>
          <cell r="S28" t="str">
            <v>PHƯỚC TOÀN, LONG HIỆP, BẾN LỨC, LONG AN</v>
          </cell>
          <cell r="T28" t="str">
            <v>LONG AN</v>
          </cell>
          <cell r="U28" t="str">
            <v>100 NGUYỄN ĐÌNH CHIỂU, Q. 1, TP. HCM</v>
          </cell>
          <cell r="V28" t="str">
            <v>TP. HCM</v>
          </cell>
          <cell r="W28" t="str">
            <v>100 NGUYỄN ĐÌNH CHIỂU, Q. 1, TP. HCM</v>
          </cell>
          <cell r="X28" t="str">
            <v>0909067402</v>
          </cell>
          <cell r="Y28" t="str">
            <v>0071004743626</v>
          </cell>
          <cell r="Z28" t="str">
            <v>VIETCOMBANK</v>
          </cell>
          <cell r="AA28" t="str">
            <v>100326</v>
          </cell>
          <cell r="AB28" t="str">
            <v>8090127972</v>
          </cell>
          <cell r="AC28">
            <v>0</v>
          </cell>
          <cell r="AD28">
            <v>0</v>
          </cell>
          <cell r="AE28">
            <v>0</v>
          </cell>
          <cell r="AF28">
            <v>0</v>
          </cell>
          <cell r="AG28">
            <v>0</v>
          </cell>
          <cell r="AH28">
            <v>40725</v>
          </cell>
          <cell r="AI28">
            <v>41091</v>
          </cell>
          <cell r="AJ28">
            <v>41456</v>
          </cell>
          <cell r="AK28" t="str">
            <v>01 NĂM</v>
          </cell>
          <cell r="AL28" t="str">
            <v>01 NĂM</v>
          </cell>
          <cell r="AM28" t="str">
            <v>KXĐTH</v>
          </cell>
          <cell r="AN28">
            <v>41456</v>
          </cell>
          <cell r="AO28" t="str">
            <v>KXĐTH</v>
          </cell>
          <cell r="AP28">
            <v>0</v>
          </cell>
          <cell r="AQ28">
            <v>0</v>
          </cell>
          <cell r="AR28">
            <v>40909</v>
          </cell>
          <cell r="AS28" t="str">
            <v>7908170255</v>
          </cell>
          <cell r="AT28" t="str">
            <v>DN7793530600024</v>
          </cell>
          <cell r="AU28">
            <v>0</v>
          </cell>
          <cell r="AV28">
            <v>0</v>
          </cell>
          <cell r="AW28">
            <v>0</v>
          </cell>
          <cell r="AX28">
            <v>0</v>
          </cell>
          <cell r="AY28">
            <v>0</v>
          </cell>
          <cell r="AZ28">
            <v>0</v>
          </cell>
          <cell r="BA28">
            <v>0</v>
          </cell>
          <cell r="BB28">
            <v>0</v>
          </cell>
          <cell r="BC28">
            <v>0</v>
          </cell>
          <cell r="BD28" t="str">
            <v>4 HẠT</v>
          </cell>
          <cell r="BE28" t="str">
            <v>TC</v>
          </cell>
          <cell r="BF28">
            <v>0</v>
          </cell>
          <cell r="BG28">
            <v>0</v>
          </cell>
          <cell r="BH28">
            <v>41420</v>
          </cell>
          <cell r="BI28">
            <v>3290000</v>
          </cell>
          <cell r="BJ28">
            <v>3710000</v>
          </cell>
          <cell r="BK28">
            <v>0</v>
          </cell>
          <cell r="BL28">
            <v>200000</v>
          </cell>
          <cell r="BM28">
            <v>150000</v>
          </cell>
          <cell r="BN28">
            <v>0</v>
          </cell>
          <cell r="BO28">
            <v>0</v>
          </cell>
          <cell r="BP28">
            <v>4000</v>
          </cell>
          <cell r="BQ28">
            <v>1</v>
          </cell>
          <cell r="BR28" t="str">
            <v>HTQ HỒ CHÍ MINH</v>
          </cell>
          <cell r="BS28" t="str">
            <v>Fulltime</v>
          </cell>
          <cell r="BT28" t="str">
            <v>Quán 349 Hai Bà Trưng</v>
          </cell>
          <cell r="BU28" t="str">
            <v>Quản Lý Quán</v>
          </cell>
          <cell r="BV28" t="str">
            <v>4 HẠT</v>
          </cell>
          <cell r="BW28" t="str">
            <v>TC</v>
          </cell>
          <cell r="BX28">
            <v>0</v>
          </cell>
          <cell r="BY28">
            <v>0</v>
          </cell>
          <cell r="BZ28" t="str">
            <v>QUẢN LÝ QUÁN</v>
          </cell>
          <cell r="CA28">
            <v>0</v>
          </cell>
          <cell r="CB28">
            <v>40781</v>
          </cell>
          <cell r="CC28">
            <v>0</v>
          </cell>
          <cell r="CD28">
            <v>41969</v>
          </cell>
          <cell r="CE28" t="str">
            <v>QUÁN 249 HOÀNG VĂN THỤ</v>
          </cell>
          <cell r="CF28">
            <v>0</v>
          </cell>
          <cell r="CG28">
            <v>0</v>
          </cell>
          <cell r="CH28">
            <v>0</v>
          </cell>
          <cell r="CI28" t="str">
            <v>349 HBT</v>
          </cell>
          <cell r="CJ28" t="str">
            <v>QUẢN LÝ QUÁN</v>
          </cell>
          <cell r="CK28">
            <v>0</v>
          </cell>
          <cell r="CL28">
            <v>0</v>
          </cell>
          <cell r="CM28" t="str">
            <v>ĐỘC THÂN</v>
          </cell>
          <cell r="CN28">
            <v>0</v>
          </cell>
          <cell r="CO28">
            <v>0</v>
          </cell>
          <cell r="CP28">
            <v>0</v>
          </cell>
          <cell r="CQ28">
            <v>0</v>
          </cell>
          <cell r="CR28">
            <v>0</v>
          </cell>
          <cell r="CS28">
            <v>0</v>
          </cell>
          <cell r="CT28">
            <v>0</v>
          </cell>
          <cell r="CU28">
            <v>0</v>
          </cell>
          <cell r="CV28">
            <v>0</v>
          </cell>
          <cell r="CW28">
            <v>0</v>
          </cell>
          <cell r="CX28">
            <v>0</v>
          </cell>
          <cell r="CY28">
            <v>0</v>
          </cell>
          <cell r="CZ28">
            <v>0</v>
          </cell>
          <cell r="DA28" t="e">
            <v>#N/A</v>
          </cell>
          <cell r="DB28">
            <v>0</v>
          </cell>
        </row>
        <row r="29">
          <cell r="B29" t="str">
            <v>EQQ100169</v>
          </cell>
          <cell r="C29" t="str">
            <v>HUỲNH NGỌC YẾN</v>
          </cell>
          <cell r="D29" t="str">
            <v>NỮ</v>
          </cell>
          <cell r="E29">
            <v>39611</v>
          </cell>
          <cell r="F29" t="str">
            <v>25 NBK</v>
          </cell>
          <cell r="G29" t="str">
            <v>QUYỀN QUẢN LÝ QUÁN</v>
          </cell>
          <cell r="H29">
            <v>2</v>
          </cell>
          <cell r="I29">
            <v>3</v>
          </cell>
          <cell r="J29">
            <v>1988</v>
          </cell>
          <cell r="K29">
            <v>32204</v>
          </cell>
          <cell r="L29" t="str">
            <v>TP. HCM</v>
          </cell>
          <cell r="M29" t="str">
            <v>TRUNG QUỐC</v>
          </cell>
          <cell r="N29" t="str">
            <v>024089622</v>
          </cell>
          <cell r="O29">
            <v>37712</v>
          </cell>
          <cell r="P29" t="str">
            <v>TP. HCM</v>
          </cell>
          <cell r="Q29" t="str">
            <v>KINH</v>
          </cell>
          <cell r="R29" t="str">
            <v>KHÔNG</v>
          </cell>
          <cell r="S29" t="str">
            <v>202/18 VÕ VĂN TẦN, P. 5, Q. 3, TP. HCM</v>
          </cell>
          <cell r="T29" t="str">
            <v>TP. HCM</v>
          </cell>
          <cell r="U29" t="str">
            <v>202/18 VÕ VĂN TẦN, P. 5, Q. 3, TP. HCM</v>
          </cell>
          <cell r="V29" t="str">
            <v>TP. HCM</v>
          </cell>
          <cell r="W29" t="str">
            <v>202/18 VÕ VĂN TẦN, P. 5, Q. 3, TP. HCM</v>
          </cell>
          <cell r="X29" t="str">
            <v>0908154985</v>
          </cell>
          <cell r="Y29" t="str">
            <v>0071004741945</v>
          </cell>
          <cell r="Z29" t="str">
            <v>VIETCOMBANK</v>
          </cell>
          <cell r="AA29" t="str">
            <v>100327</v>
          </cell>
          <cell r="AB29" t="str">
            <v>8090128140</v>
          </cell>
          <cell r="AC29">
            <v>0</v>
          </cell>
          <cell r="AD29">
            <v>0</v>
          </cell>
          <cell r="AE29">
            <v>0</v>
          </cell>
          <cell r="AF29">
            <v>0</v>
          </cell>
          <cell r="AG29">
            <v>0</v>
          </cell>
          <cell r="AH29">
            <v>40725</v>
          </cell>
          <cell r="AI29">
            <v>41091</v>
          </cell>
          <cell r="AJ29">
            <v>41456</v>
          </cell>
          <cell r="AK29" t="str">
            <v>01 NĂM</v>
          </cell>
          <cell r="AL29" t="str">
            <v>01 NĂM</v>
          </cell>
          <cell r="AM29" t="str">
            <v>KXĐTH</v>
          </cell>
          <cell r="AN29">
            <v>41456</v>
          </cell>
          <cell r="AO29" t="str">
            <v>KXĐTH</v>
          </cell>
          <cell r="AP29">
            <v>0</v>
          </cell>
          <cell r="AQ29">
            <v>0</v>
          </cell>
          <cell r="AR29">
            <v>40909</v>
          </cell>
          <cell r="AS29" t="str">
            <v>7909005006</v>
          </cell>
          <cell r="AT29" t="str">
            <v>DN7793530600053</v>
          </cell>
          <cell r="AU29">
            <v>0</v>
          </cell>
          <cell r="AV29">
            <v>0</v>
          </cell>
          <cell r="AW29">
            <v>0</v>
          </cell>
          <cell r="AX29">
            <v>0</v>
          </cell>
          <cell r="AY29">
            <v>0</v>
          </cell>
          <cell r="AZ29">
            <v>0</v>
          </cell>
          <cell r="BA29">
            <v>0</v>
          </cell>
          <cell r="BB29">
            <v>0</v>
          </cell>
          <cell r="BC29">
            <v>0</v>
          </cell>
          <cell r="BD29" t="str">
            <v>4 HẠT</v>
          </cell>
          <cell r="BE29" t="str">
            <v>12/12</v>
          </cell>
          <cell r="BF29">
            <v>0</v>
          </cell>
          <cell r="BG29">
            <v>0</v>
          </cell>
          <cell r="BH29">
            <v>41908</v>
          </cell>
          <cell r="BI29">
            <v>2889000</v>
          </cell>
          <cell r="BJ29">
            <v>1611000</v>
          </cell>
          <cell r="BK29">
            <v>0</v>
          </cell>
          <cell r="BL29">
            <v>200000</v>
          </cell>
          <cell r="BM29">
            <v>150000</v>
          </cell>
          <cell r="BN29">
            <v>0</v>
          </cell>
          <cell r="BO29">
            <v>0</v>
          </cell>
          <cell r="BP29">
            <v>4000</v>
          </cell>
          <cell r="BQ29">
            <v>1</v>
          </cell>
          <cell r="BR29" t="str">
            <v>HTQ HỒ CHÍ MINH</v>
          </cell>
          <cell r="BS29" t="str">
            <v>Fulltime</v>
          </cell>
          <cell r="BT29" t="str">
            <v>Quán 25 Nguyễn Bỉnh Khiêm</v>
          </cell>
          <cell r="BU29" t="str">
            <v>Quyền QLQ</v>
          </cell>
          <cell r="BV29" t="str">
            <v>4 HẠT</v>
          </cell>
          <cell r="BW29" t="str">
            <v>12/12</v>
          </cell>
          <cell r="BX29">
            <v>0</v>
          </cell>
          <cell r="BY29">
            <v>0</v>
          </cell>
          <cell r="BZ29" t="str">
            <v xml:space="preserve">TRƯỞNG CA </v>
          </cell>
          <cell r="CA29">
            <v>0</v>
          </cell>
          <cell r="CB29">
            <v>40812</v>
          </cell>
          <cell r="CC29">
            <v>0</v>
          </cell>
          <cell r="CD29">
            <v>41816</v>
          </cell>
          <cell r="CE29">
            <v>0</v>
          </cell>
          <cell r="CF29">
            <v>0</v>
          </cell>
          <cell r="CG29">
            <v>0</v>
          </cell>
          <cell r="CH29">
            <v>0</v>
          </cell>
          <cell r="CI29" t="str">
            <v>25 NBK</v>
          </cell>
          <cell r="CJ29" t="str">
            <v>QUYỀN QUẢN LÝ QUÁN</v>
          </cell>
          <cell r="CK29">
            <v>0</v>
          </cell>
          <cell r="CL29">
            <v>0</v>
          </cell>
          <cell r="CM29" t="str">
            <v>ĐỘC THÂN</v>
          </cell>
          <cell r="CN29">
            <v>0</v>
          </cell>
          <cell r="CO29">
            <v>0</v>
          </cell>
          <cell r="CP29">
            <v>0</v>
          </cell>
          <cell r="CQ29">
            <v>0</v>
          </cell>
          <cell r="CR29">
            <v>0</v>
          </cell>
          <cell r="CS29">
            <v>0</v>
          </cell>
          <cell r="CT29">
            <v>0</v>
          </cell>
          <cell r="CU29">
            <v>0</v>
          </cell>
          <cell r="CV29">
            <v>0</v>
          </cell>
          <cell r="CW29">
            <v>0</v>
          </cell>
          <cell r="CX29">
            <v>0</v>
          </cell>
          <cell r="CY29">
            <v>0</v>
          </cell>
          <cell r="CZ29">
            <v>0</v>
          </cell>
          <cell r="DA29" t="e">
            <v>#N/A</v>
          </cell>
          <cell r="DB29">
            <v>0</v>
          </cell>
        </row>
        <row r="30">
          <cell r="B30" t="str">
            <v>EQQ100172</v>
          </cell>
          <cell r="C30" t="str">
            <v>PHẠM KIM NHUNG</v>
          </cell>
          <cell r="D30" t="str">
            <v>NỮ</v>
          </cell>
          <cell r="E30">
            <v>39356</v>
          </cell>
          <cell r="F30" t="str">
            <v>349 HBT</v>
          </cell>
          <cell r="G30" t="str">
            <v>NHÂN VIÊN BÁN HÀNG</v>
          </cell>
          <cell r="H30">
            <v>6</v>
          </cell>
          <cell r="I30">
            <v>6</v>
          </cell>
          <cell r="J30">
            <v>1987</v>
          </cell>
          <cell r="K30">
            <v>31934</v>
          </cell>
          <cell r="L30" t="str">
            <v>CẦN THƠ</v>
          </cell>
          <cell r="M30" t="str">
            <v>CẦN THƠ</v>
          </cell>
          <cell r="N30" t="str">
            <v>362201251</v>
          </cell>
          <cell r="O30">
            <v>38127</v>
          </cell>
          <cell r="P30" t="str">
            <v>CẦN THƠ</v>
          </cell>
          <cell r="Q30" t="str">
            <v>KINH</v>
          </cell>
          <cell r="R30" t="str">
            <v>KHÔNG</v>
          </cell>
          <cell r="S30" t="str">
            <v>KV HÒA AN B, P. THỚI HÒA, Q. Ô MÔN, CẦN THƠ</v>
          </cell>
          <cell r="T30" t="str">
            <v>CẦN THƠ</v>
          </cell>
          <cell r="U30" t="str">
            <v>349 HAI BÀ TRƯNG, P. 8, Q. 3, TP. HCM</v>
          </cell>
          <cell r="V30" t="str">
            <v>TP. HCM</v>
          </cell>
          <cell r="W30" t="str">
            <v>349 HAI BÀ TRƯNG, P. 8, Q. 3, TP. HCM</v>
          </cell>
          <cell r="X30" t="str">
            <v>0937660295</v>
          </cell>
          <cell r="Y30" t="str">
            <v>0071004753985</v>
          </cell>
          <cell r="Z30" t="str">
            <v>VIETCOMBANK</v>
          </cell>
          <cell r="AA30" t="str">
            <v>100328</v>
          </cell>
          <cell r="AB30" t="str">
            <v>8090128172</v>
          </cell>
          <cell r="AC30">
            <v>0</v>
          </cell>
          <cell r="AD30">
            <v>0</v>
          </cell>
          <cell r="AE30">
            <v>0</v>
          </cell>
          <cell r="AF30">
            <v>0</v>
          </cell>
          <cell r="AG30">
            <v>0</v>
          </cell>
          <cell r="AH30">
            <v>40725</v>
          </cell>
          <cell r="AI30">
            <v>41091</v>
          </cell>
          <cell r="AJ30">
            <v>41456</v>
          </cell>
          <cell r="AK30" t="str">
            <v>01 NĂM</v>
          </cell>
          <cell r="AL30" t="str">
            <v>01 NĂM</v>
          </cell>
          <cell r="AM30" t="str">
            <v>KXĐTH</v>
          </cell>
          <cell r="AN30">
            <v>41456</v>
          </cell>
          <cell r="AO30" t="str">
            <v>KXĐTH</v>
          </cell>
          <cell r="AP30">
            <v>0</v>
          </cell>
          <cell r="AQ30">
            <v>0</v>
          </cell>
          <cell r="AR30">
            <v>40909</v>
          </cell>
          <cell r="AS30" t="str">
            <v>7909004993</v>
          </cell>
          <cell r="AT30" t="str">
            <v>DN7793530600046</v>
          </cell>
          <cell r="AU30">
            <v>0</v>
          </cell>
          <cell r="AV30">
            <v>0</v>
          </cell>
          <cell r="AW30">
            <v>0</v>
          </cell>
          <cell r="AX30">
            <v>0</v>
          </cell>
          <cell r="AY30">
            <v>0</v>
          </cell>
          <cell r="AZ30">
            <v>0</v>
          </cell>
          <cell r="BA30">
            <v>0</v>
          </cell>
          <cell r="BB30">
            <v>0</v>
          </cell>
          <cell r="BC30">
            <v>0</v>
          </cell>
          <cell r="BD30" t="str">
            <v>2 HẠT</v>
          </cell>
          <cell r="BE30" t="str">
            <v>12/12</v>
          </cell>
          <cell r="BF30">
            <v>0</v>
          </cell>
          <cell r="BG30">
            <v>0</v>
          </cell>
          <cell r="BH30">
            <v>41696</v>
          </cell>
          <cell r="BI30">
            <v>2889000</v>
          </cell>
          <cell r="BJ30">
            <v>191000</v>
          </cell>
          <cell r="BK30">
            <v>0</v>
          </cell>
          <cell r="BL30">
            <v>0</v>
          </cell>
          <cell r="BM30">
            <v>0</v>
          </cell>
          <cell r="BN30">
            <v>0</v>
          </cell>
          <cell r="BO30">
            <v>0</v>
          </cell>
          <cell r="BP30">
            <v>4000</v>
          </cell>
          <cell r="BQ30">
            <v>1</v>
          </cell>
          <cell r="BR30" t="str">
            <v>HTQ HỒ CHÍ MINH</v>
          </cell>
          <cell r="BS30" t="str">
            <v>Fulltime</v>
          </cell>
          <cell r="BT30" t="str">
            <v>Quán 349 Hai Bà Trưng</v>
          </cell>
          <cell r="BU30" t="str">
            <v>NV. Bán Hàng</v>
          </cell>
          <cell r="BV30" t="str">
            <v>2 HẠT</v>
          </cell>
          <cell r="BW30" t="str">
            <v>12/12</v>
          </cell>
          <cell r="BX30">
            <v>0</v>
          </cell>
          <cell r="BY30">
            <v>0</v>
          </cell>
          <cell r="BZ30">
            <v>0</v>
          </cell>
          <cell r="CA30">
            <v>0</v>
          </cell>
          <cell r="CB30">
            <v>0</v>
          </cell>
          <cell r="CC30">
            <v>0</v>
          </cell>
          <cell r="CD30">
            <v>0</v>
          </cell>
          <cell r="CE30">
            <v>0</v>
          </cell>
          <cell r="CF30">
            <v>0</v>
          </cell>
          <cell r="CG30">
            <v>0</v>
          </cell>
          <cell r="CH30">
            <v>0</v>
          </cell>
          <cell r="CI30" t="str">
            <v>349 HBT</v>
          </cell>
          <cell r="CJ30" t="str">
            <v>NHÂN VIÊN BÁN HÀNG</v>
          </cell>
          <cell r="CK30">
            <v>0</v>
          </cell>
          <cell r="CL30">
            <v>0</v>
          </cell>
          <cell r="CM30" t="str">
            <v>ĐỘC THÂN</v>
          </cell>
          <cell r="CN30">
            <v>0</v>
          </cell>
          <cell r="CO30">
            <v>0</v>
          </cell>
          <cell r="CP30">
            <v>0</v>
          </cell>
          <cell r="CQ30">
            <v>0</v>
          </cell>
          <cell r="CR30">
            <v>0</v>
          </cell>
          <cell r="CS30">
            <v>0</v>
          </cell>
          <cell r="CT30">
            <v>0</v>
          </cell>
          <cell r="CU30">
            <v>0</v>
          </cell>
          <cell r="CV30">
            <v>0</v>
          </cell>
          <cell r="CW30">
            <v>0</v>
          </cell>
          <cell r="CX30">
            <v>0</v>
          </cell>
          <cell r="CY30">
            <v>0</v>
          </cell>
          <cell r="CZ30">
            <v>0</v>
          </cell>
          <cell r="DA30" t="e">
            <v>#N/A</v>
          </cell>
          <cell r="DB30">
            <v>0</v>
          </cell>
        </row>
        <row r="31">
          <cell r="B31" t="str">
            <v>EQQ100174</v>
          </cell>
          <cell r="C31" t="str">
            <v>NGUYỄN XUÂN CƯỜNG</v>
          </cell>
          <cell r="D31" t="str">
            <v>NAM</v>
          </cell>
          <cell r="E31">
            <v>38487</v>
          </cell>
          <cell r="F31" t="str">
            <v>349 HBT</v>
          </cell>
          <cell r="G31" t="str">
            <v>NHÂN VIÊN BÁN HÀNG</v>
          </cell>
          <cell r="H31">
            <v>16</v>
          </cell>
          <cell r="I31">
            <v>8</v>
          </cell>
          <cell r="J31">
            <v>1985</v>
          </cell>
          <cell r="K31">
            <v>31275</v>
          </cell>
          <cell r="L31" t="str">
            <v>BÌNH PHƯỚC</v>
          </cell>
          <cell r="M31" t="str">
            <v>BÌNH TRỊ THIÊN</v>
          </cell>
          <cell r="N31" t="str">
            <v>285051258</v>
          </cell>
          <cell r="O31">
            <v>36377</v>
          </cell>
          <cell r="P31" t="str">
            <v>BÌNH PHƯỚC</v>
          </cell>
          <cell r="Q31" t="str">
            <v>KINH</v>
          </cell>
          <cell r="R31" t="str">
            <v>KHÔNG</v>
          </cell>
          <cell r="S31" t="str">
            <v>TỔ 6, ẤP 11B, LỘC THIỆN, LỘC NINH, BÌNH PHƯỚC</v>
          </cell>
          <cell r="T31" t="str">
            <v>BÌNH PHƯỚC</v>
          </cell>
          <cell r="U31" t="str">
            <v>349 HAI BÀ TRƯNG, P. 8, Q. 3, TP. HCM</v>
          </cell>
          <cell r="V31" t="str">
            <v>TP. HCM</v>
          </cell>
          <cell r="W31" t="str">
            <v>349 HAI BÀ TRƯNG, P. 8, Q. 3, TP. HCM</v>
          </cell>
          <cell r="X31" t="str">
            <v>TP. HCM</v>
          </cell>
          <cell r="Y31" t="str">
            <v>0371003837116</v>
          </cell>
          <cell r="Z31" t="str">
            <v>VIETCOMBANK</v>
          </cell>
          <cell r="AA31" t="str">
            <v>100329</v>
          </cell>
          <cell r="AB31" t="str">
            <v>8090128207</v>
          </cell>
          <cell r="AC31">
            <v>0</v>
          </cell>
          <cell r="AD31">
            <v>0</v>
          </cell>
          <cell r="AE31">
            <v>0</v>
          </cell>
          <cell r="AF31">
            <v>0</v>
          </cell>
          <cell r="AG31">
            <v>0</v>
          </cell>
          <cell r="AH31">
            <v>40725</v>
          </cell>
          <cell r="AI31">
            <v>41091</v>
          </cell>
          <cell r="AJ31">
            <v>41456</v>
          </cell>
          <cell r="AK31" t="str">
            <v>01 NĂM</v>
          </cell>
          <cell r="AL31" t="str">
            <v>01 NĂM</v>
          </cell>
          <cell r="AM31" t="str">
            <v>KXĐTH</v>
          </cell>
          <cell r="AN31">
            <v>41456</v>
          </cell>
          <cell r="AO31" t="str">
            <v>KXĐTH</v>
          </cell>
          <cell r="AP31">
            <v>0</v>
          </cell>
          <cell r="AQ31">
            <v>0</v>
          </cell>
          <cell r="AR31">
            <v>40909</v>
          </cell>
          <cell r="AS31" t="str">
            <v>7908170284</v>
          </cell>
          <cell r="AT31" t="str">
            <v>DN7793530600038</v>
          </cell>
          <cell r="AU31">
            <v>0</v>
          </cell>
          <cell r="AV31">
            <v>0</v>
          </cell>
          <cell r="AW31">
            <v>0</v>
          </cell>
          <cell r="AX31">
            <v>0</v>
          </cell>
          <cell r="AY31">
            <v>0</v>
          </cell>
          <cell r="AZ31">
            <v>0</v>
          </cell>
          <cell r="BA31">
            <v>0</v>
          </cell>
          <cell r="BB31">
            <v>0</v>
          </cell>
          <cell r="BC31">
            <v>0</v>
          </cell>
          <cell r="BD31" t="str">
            <v>2 HẠT</v>
          </cell>
          <cell r="BE31" t="str">
            <v>6/12</v>
          </cell>
          <cell r="BF31">
            <v>0</v>
          </cell>
          <cell r="BG31">
            <v>0</v>
          </cell>
          <cell r="BH31">
            <v>41696</v>
          </cell>
          <cell r="BI31">
            <v>2889000</v>
          </cell>
          <cell r="BJ31">
            <v>191000</v>
          </cell>
          <cell r="BK31">
            <v>0</v>
          </cell>
          <cell r="BL31">
            <v>300000</v>
          </cell>
          <cell r="BM31">
            <v>0</v>
          </cell>
          <cell r="BN31">
            <v>0</v>
          </cell>
          <cell r="BO31">
            <v>0</v>
          </cell>
          <cell r="BP31">
            <v>4000</v>
          </cell>
          <cell r="BQ31">
            <v>1</v>
          </cell>
          <cell r="BR31" t="str">
            <v>HTQ HỒ CHÍ MINH</v>
          </cell>
          <cell r="BS31" t="str">
            <v>Fulltime</v>
          </cell>
          <cell r="BT31" t="str">
            <v>Quán 349 Hai Bà Trưng</v>
          </cell>
          <cell r="BU31" t="str">
            <v>NV. Bán Hàng</v>
          </cell>
          <cell r="BV31" t="str">
            <v>2 HẠT</v>
          </cell>
          <cell r="BW31" t="str">
            <v>6/12</v>
          </cell>
          <cell r="BX31">
            <v>0</v>
          </cell>
          <cell r="BY31">
            <v>0</v>
          </cell>
          <cell r="BZ31">
            <v>0</v>
          </cell>
          <cell r="CA31">
            <v>0</v>
          </cell>
          <cell r="CB31">
            <v>0</v>
          </cell>
          <cell r="CC31">
            <v>0</v>
          </cell>
          <cell r="CD31">
            <v>0</v>
          </cell>
          <cell r="CE31">
            <v>0</v>
          </cell>
          <cell r="CF31">
            <v>0</v>
          </cell>
          <cell r="CG31">
            <v>0</v>
          </cell>
          <cell r="CH31">
            <v>0</v>
          </cell>
          <cell r="CI31" t="str">
            <v>349 HBT</v>
          </cell>
          <cell r="CJ31" t="str">
            <v>NHÂN VIÊN BÁN HÀNG</v>
          </cell>
          <cell r="CK31">
            <v>0</v>
          </cell>
          <cell r="CL31">
            <v>0</v>
          </cell>
          <cell r="CM31" t="str">
            <v>ĐỘC THÂN</v>
          </cell>
          <cell r="CN31">
            <v>0</v>
          </cell>
          <cell r="CO31">
            <v>0</v>
          </cell>
          <cell r="CP31">
            <v>0</v>
          </cell>
          <cell r="CQ31">
            <v>0</v>
          </cell>
          <cell r="CR31">
            <v>0</v>
          </cell>
          <cell r="CS31">
            <v>0</v>
          </cell>
          <cell r="CT31">
            <v>0</v>
          </cell>
          <cell r="CU31">
            <v>0</v>
          </cell>
          <cell r="CV31">
            <v>0</v>
          </cell>
          <cell r="CW31">
            <v>0</v>
          </cell>
          <cell r="CX31">
            <v>0</v>
          </cell>
          <cell r="CY31">
            <v>0</v>
          </cell>
          <cell r="CZ31">
            <v>0</v>
          </cell>
          <cell r="DA31" t="e">
            <v>#N/A</v>
          </cell>
          <cell r="DB31">
            <v>0</v>
          </cell>
        </row>
        <row r="32">
          <cell r="B32" t="str">
            <v>EQQ100175</v>
          </cell>
          <cell r="C32" t="str">
            <v>TRẦN THỊ CHÍNH</v>
          </cell>
          <cell r="D32" t="str">
            <v>NỮ</v>
          </cell>
          <cell r="E32">
            <v>39356</v>
          </cell>
          <cell r="F32" t="str">
            <v>349 HBT</v>
          </cell>
          <cell r="G32" t="str">
            <v>NHÂN VIÊN BÁN HÀNG</v>
          </cell>
          <cell r="H32">
            <v>20</v>
          </cell>
          <cell r="I32">
            <v>4</v>
          </cell>
          <cell r="J32">
            <v>1983</v>
          </cell>
          <cell r="K32">
            <v>30426</v>
          </cell>
          <cell r="L32" t="str">
            <v>QUẢNG NAM</v>
          </cell>
          <cell r="M32" t="str">
            <v>QUẢNG NAM</v>
          </cell>
          <cell r="N32" t="str">
            <v>205069797</v>
          </cell>
          <cell r="O32">
            <v>36215</v>
          </cell>
          <cell r="P32" t="str">
            <v>QUẢNG NAM</v>
          </cell>
          <cell r="Q32" t="str">
            <v>KINH</v>
          </cell>
          <cell r="R32" t="str">
            <v>KHÔNG</v>
          </cell>
          <cell r="S32" t="str">
            <v>THÔN 4, TAM ANH, NÚI THÀNH, QUẢNG NAM</v>
          </cell>
          <cell r="T32" t="str">
            <v>QUẢNG NAM</v>
          </cell>
          <cell r="U32" t="str">
            <v>280/29/73 BÙI HỮU NGHĨA, P. 2, Q. BÌNH THẠNH, TP. HCM</v>
          </cell>
          <cell r="V32" t="str">
            <v>TP. HCM</v>
          </cell>
          <cell r="W32" t="str">
            <v>404 6516</v>
          </cell>
          <cell r="X32" t="str">
            <v>0909542879</v>
          </cell>
          <cell r="Y32" t="str">
            <v>0071004741981</v>
          </cell>
          <cell r="Z32" t="str">
            <v>VIETCOMBANK</v>
          </cell>
          <cell r="AA32" t="str">
            <v>100330</v>
          </cell>
          <cell r="AB32" t="str">
            <v>8090128197</v>
          </cell>
          <cell r="AC32">
            <v>0</v>
          </cell>
          <cell r="AD32">
            <v>0</v>
          </cell>
          <cell r="AE32">
            <v>0</v>
          </cell>
          <cell r="AF32">
            <v>0</v>
          </cell>
          <cell r="AG32">
            <v>0</v>
          </cell>
          <cell r="AH32">
            <v>40725</v>
          </cell>
          <cell r="AI32">
            <v>41091</v>
          </cell>
          <cell r="AJ32">
            <v>41456</v>
          </cell>
          <cell r="AK32" t="str">
            <v>01 NĂM</v>
          </cell>
          <cell r="AL32" t="str">
            <v>01 NĂM</v>
          </cell>
          <cell r="AM32" t="str">
            <v>KXĐTH</v>
          </cell>
          <cell r="AN32">
            <v>41456</v>
          </cell>
          <cell r="AO32" t="str">
            <v>KXĐTH</v>
          </cell>
          <cell r="AP32">
            <v>0</v>
          </cell>
          <cell r="AQ32">
            <v>0</v>
          </cell>
          <cell r="AR32">
            <v>40909</v>
          </cell>
          <cell r="AS32" t="str">
            <v>7908170280</v>
          </cell>
          <cell r="AT32" t="str">
            <v>DN7793530600036</v>
          </cell>
          <cell r="AU32">
            <v>0</v>
          </cell>
          <cell r="AV32">
            <v>0</v>
          </cell>
          <cell r="AW32">
            <v>0</v>
          </cell>
          <cell r="AX32">
            <v>0</v>
          </cell>
          <cell r="AY32">
            <v>0</v>
          </cell>
          <cell r="AZ32">
            <v>0</v>
          </cell>
          <cell r="BA32">
            <v>0</v>
          </cell>
          <cell r="BB32">
            <v>0</v>
          </cell>
          <cell r="BC32">
            <v>0</v>
          </cell>
          <cell r="BD32" t="str">
            <v>2 HẠT</v>
          </cell>
          <cell r="BE32" t="str">
            <v>10/12</v>
          </cell>
          <cell r="BF32">
            <v>0</v>
          </cell>
          <cell r="BG32">
            <v>0</v>
          </cell>
          <cell r="BH32">
            <v>41696</v>
          </cell>
          <cell r="BI32">
            <v>2889000</v>
          </cell>
          <cell r="BJ32">
            <v>191000</v>
          </cell>
          <cell r="BK32">
            <v>0</v>
          </cell>
          <cell r="BL32">
            <v>0</v>
          </cell>
          <cell r="BM32">
            <v>0</v>
          </cell>
          <cell r="BN32">
            <v>0</v>
          </cell>
          <cell r="BO32">
            <v>0</v>
          </cell>
          <cell r="BP32">
            <v>4000</v>
          </cell>
          <cell r="BQ32">
            <v>1</v>
          </cell>
          <cell r="BR32" t="str">
            <v>HTQ HỒ CHÍ MINH</v>
          </cell>
          <cell r="BS32" t="str">
            <v>Fulltime</v>
          </cell>
          <cell r="BT32" t="str">
            <v>Quán 349 Hai Bà Trưng</v>
          </cell>
          <cell r="BU32" t="str">
            <v>NV. Bán Hàng</v>
          </cell>
          <cell r="BV32" t="str">
            <v>2 HẠT</v>
          </cell>
          <cell r="BW32" t="str">
            <v>10/12</v>
          </cell>
          <cell r="BX32">
            <v>0</v>
          </cell>
          <cell r="BY32">
            <v>0</v>
          </cell>
          <cell r="BZ32">
            <v>0</v>
          </cell>
          <cell r="CA32">
            <v>0</v>
          </cell>
          <cell r="CB32">
            <v>0</v>
          </cell>
          <cell r="CC32">
            <v>0</v>
          </cell>
          <cell r="CD32">
            <v>0</v>
          </cell>
          <cell r="CE32">
            <v>0</v>
          </cell>
          <cell r="CF32">
            <v>0</v>
          </cell>
          <cell r="CG32">
            <v>0</v>
          </cell>
          <cell r="CH32">
            <v>0</v>
          </cell>
          <cell r="CI32" t="str">
            <v>349 HBT</v>
          </cell>
          <cell r="CJ32" t="str">
            <v>NHÂN VIÊN BÁN HÀNG</v>
          </cell>
          <cell r="CK32">
            <v>0</v>
          </cell>
          <cell r="CL32">
            <v>0</v>
          </cell>
          <cell r="CM32" t="str">
            <v>ĐỘC THÂN</v>
          </cell>
          <cell r="CN32">
            <v>0</v>
          </cell>
          <cell r="CO32">
            <v>0</v>
          </cell>
          <cell r="CP32">
            <v>0</v>
          </cell>
          <cell r="CQ32">
            <v>0</v>
          </cell>
          <cell r="CR32">
            <v>0</v>
          </cell>
          <cell r="CS32">
            <v>0</v>
          </cell>
          <cell r="CT32">
            <v>0</v>
          </cell>
          <cell r="CU32">
            <v>0</v>
          </cell>
          <cell r="CV32">
            <v>0</v>
          </cell>
          <cell r="CW32">
            <v>0</v>
          </cell>
          <cell r="CX32">
            <v>0</v>
          </cell>
          <cell r="CY32">
            <v>0</v>
          </cell>
          <cell r="CZ32">
            <v>0</v>
          </cell>
          <cell r="DA32" t="e">
            <v>#N/A</v>
          </cell>
          <cell r="DB32">
            <v>0</v>
          </cell>
        </row>
        <row r="33">
          <cell r="B33" t="str">
            <v>EQQ100179</v>
          </cell>
          <cell r="C33" t="str">
            <v>NGUYỄN THỊ THANH HƯƠNG</v>
          </cell>
          <cell r="D33" t="str">
            <v>NỮ</v>
          </cell>
          <cell r="E33">
            <v>38703</v>
          </cell>
          <cell r="F33" t="str">
            <v>104 HBT</v>
          </cell>
          <cell r="G33" t="str">
            <v>NHÂN VIÊN BẾP</v>
          </cell>
          <cell r="H33">
            <v>28</v>
          </cell>
          <cell r="I33">
            <v>10</v>
          </cell>
          <cell r="J33">
            <v>1959</v>
          </cell>
          <cell r="K33">
            <v>21851</v>
          </cell>
          <cell r="L33" t="str">
            <v>TP. HCM</v>
          </cell>
          <cell r="M33" t="str">
            <v>BÀ RỊA - VŨNG TÀU</v>
          </cell>
          <cell r="N33" t="str">
            <v>020532408</v>
          </cell>
          <cell r="O33">
            <v>40316</v>
          </cell>
          <cell r="P33" t="str">
            <v>TP. HCM</v>
          </cell>
          <cell r="Q33" t="str">
            <v>KINH</v>
          </cell>
          <cell r="R33" t="str">
            <v>KHÔNG</v>
          </cell>
          <cell r="S33" t="str">
            <v>256/11 PASTEUR, P. 8, Q. 3, TP. HCM</v>
          </cell>
          <cell r="T33" t="str">
            <v>TP. HCM</v>
          </cell>
          <cell r="U33" t="str">
            <v>256/11 PASTEUR, P. 8, Q. 3, TP. HCM</v>
          </cell>
          <cell r="V33" t="str">
            <v>TP. HCM</v>
          </cell>
          <cell r="W33" t="str">
            <v>256/11 PASTEUR, P. 8, Q. 3, TP. HCM</v>
          </cell>
          <cell r="X33" t="str">
            <v>TP. HCM</v>
          </cell>
          <cell r="Y33" t="str">
            <v>0071004741734</v>
          </cell>
          <cell r="Z33" t="str">
            <v>VIETCOMBANK</v>
          </cell>
          <cell r="AA33" t="str">
            <v>100100</v>
          </cell>
          <cell r="AB33" t="str">
            <v>8090288923</v>
          </cell>
          <cell r="AC33">
            <v>0</v>
          </cell>
          <cell r="AD33">
            <v>0</v>
          </cell>
          <cell r="AE33">
            <v>0</v>
          </cell>
          <cell r="AF33">
            <v>0</v>
          </cell>
          <cell r="AG33">
            <v>0</v>
          </cell>
          <cell r="AH33">
            <v>40725</v>
          </cell>
          <cell r="AI33">
            <v>41091</v>
          </cell>
          <cell r="AJ33">
            <v>41456</v>
          </cell>
          <cell r="AK33" t="str">
            <v>01 NĂM</v>
          </cell>
          <cell r="AL33" t="str">
            <v>01 NĂM</v>
          </cell>
          <cell r="AM33" t="str">
            <v>KXĐTH</v>
          </cell>
          <cell r="AN33">
            <v>41456</v>
          </cell>
          <cell r="AO33" t="str">
            <v>KXĐTH</v>
          </cell>
          <cell r="AP33">
            <v>0</v>
          </cell>
          <cell r="AQ33">
            <v>0</v>
          </cell>
          <cell r="AR33">
            <v>40909</v>
          </cell>
          <cell r="AS33" t="str">
            <v>7908170278</v>
          </cell>
          <cell r="AT33" t="str">
            <v>DN7793530600035</v>
          </cell>
          <cell r="AU33">
            <v>0</v>
          </cell>
          <cell r="AV33">
            <v>0</v>
          </cell>
          <cell r="AW33">
            <v>0</v>
          </cell>
          <cell r="AX33">
            <v>0</v>
          </cell>
          <cell r="AY33">
            <v>0</v>
          </cell>
          <cell r="AZ33">
            <v>0</v>
          </cell>
          <cell r="BA33">
            <v>0</v>
          </cell>
          <cell r="BB33">
            <v>0</v>
          </cell>
          <cell r="BC33">
            <v>0</v>
          </cell>
          <cell r="BD33">
            <v>0</v>
          </cell>
          <cell r="BE33" t="str">
            <v>9/12</v>
          </cell>
          <cell r="BF33">
            <v>0</v>
          </cell>
          <cell r="BG33">
            <v>0</v>
          </cell>
          <cell r="BH33">
            <v>41640</v>
          </cell>
          <cell r="BI33">
            <v>2889000</v>
          </cell>
          <cell r="BJ33">
            <v>0</v>
          </cell>
          <cell r="BK33">
            <v>0</v>
          </cell>
          <cell r="BL33">
            <v>0</v>
          </cell>
          <cell r="BM33">
            <v>0</v>
          </cell>
          <cell r="BN33">
            <v>0</v>
          </cell>
          <cell r="BO33">
            <v>0</v>
          </cell>
          <cell r="BP33">
            <v>4000</v>
          </cell>
          <cell r="BQ33">
            <v>1</v>
          </cell>
          <cell r="BR33" t="str">
            <v>HTQ HỒ CHÍ MINH</v>
          </cell>
          <cell r="BS33" t="str">
            <v>Fulltime</v>
          </cell>
          <cell r="BT33" t="str">
            <v>Quán 104 Hai Bà Trưng</v>
          </cell>
          <cell r="BU33" t="str">
            <v>NV. Bếp</v>
          </cell>
          <cell r="BV33">
            <v>0</v>
          </cell>
          <cell r="BW33" t="str">
            <v>9/12</v>
          </cell>
          <cell r="BX33">
            <v>0</v>
          </cell>
          <cell r="BY33">
            <v>0</v>
          </cell>
          <cell r="BZ33">
            <v>0</v>
          </cell>
          <cell r="CA33">
            <v>0</v>
          </cell>
          <cell r="CB33">
            <v>0</v>
          </cell>
          <cell r="CC33" t="str">
            <v>X</v>
          </cell>
          <cell r="CD33" t="str">
            <v>1952</v>
          </cell>
          <cell r="CE33">
            <v>0</v>
          </cell>
          <cell r="CF33">
            <v>0</v>
          </cell>
          <cell r="CG33">
            <v>0</v>
          </cell>
          <cell r="CH33">
            <v>0</v>
          </cell>
          <cell r="CI33" t="str">
            <v>104 HBT</v>
          </cell>
          <cell r="CJ33" t="str">
            <v>NHÂN VIÊN BẾP</v>
          </cell>
          <cell r="CK33">
            <v>0</v>
          </cell>
          <cell r="CL33">
            <v>0</v>
          </cell>
          <cell r="CM33" t="str">
            <v>KẾT HÔN</v>
          </cell>
          <cell r="CN33">
            <v>0</v>
          </cell>
          <cell r="CO33">
            <v>0</v>
          </cell>
          <cell r="CP33">
            <v>0</v>
          </cell>
          <cell r="CQ33">
            <v>0</v>
          </cell>
          <cell r="CR33">
            <v>0</v>
          </cell>
          <cell r="CS33" t="str">
            <v>NGUYỄN THANH SƠN</v>
          </cell>
          <cell r="CT33">
            <v>0</v>
          </cell>
          <cell r="CU33" t="str">
            <v>X</v>
          </cell>
          <cell r="CV33" t="str">
            <v>1952</v>
          </cell>
          <cell r="CW33" t="str">
            <v>THỢ HÀN</v>
          </cell>
          <cell r="CX33">
            <v>0</v>
          </cell>
          <cell r="CY33">
            <v>0</v>
          </cell>
          <cell r="CZ33">
            <v>0</v>
          </cell>
          <cell r="DA33" t="e">
            <v>#N/A</v>
          </cell>
          <cell r="DB33">
            <v>0</v>
          </cell>
        </row>
        <row r="34">
          <cell r="B34" t="str">
            <v>EQQ100183</v>
          </cell>
          <cell r="C34" t="str">
            <v>MAI HOÀNG NAM</v>
          </cell>
          <cell r="D34" t="str">
            <v>NAM</v>
          </cell>
          <cell r="E34">
            <v>40257</v>
          </cell>
          <cell r="F34" t="str">
            <v>274 VTS</v>
          </cell>
          <cell r="G34" t="str">
            <v>QUYỀN QUẢN LÝ QUÁN</v>
          </cell>
          <cell r="H34">
            <v>13</v>
          </cell>
          <cell r="I34">
            <v>6</v>
          </cell>
          <cell r="J34">
            <v>1988</v>
          </cell>
          <cell r="K34">
            <v>32307</v>
          </cell>
          <cell r="L34" t="str">
            <v>ĐỒNG NAI</v>
          </cell>
          <cell r="M34" t="str">
            <v>NAM ĐỊNH</v>
          </cell>
          <cell r="N34" t="str">
            <v>273242976</v>
          </cell>
          <cell r="O34">
            <v>37934</v>
          </cell>
          <cell r="P34" t="str">
            <v>BÀ RỊA - VŨNG TÀU</v>
          </cell>
          <cell r="Q34" t="str">
            <v>KINH</v>
          </cell>
          <cell r="R34" t="str">
            <v>KHÔNG</v>
          </cell>
          <cell r="S34" t="str">
            <v>TỔ 10, THÔN LÁNG CÁT, XÃ TÂN HẢI, H. TÂN THÀNH, BÀ RỊA - VŨNG TÀU</v>
          </cell>
          <cell r="T34" t="str">
            <v>BÀ RỊA - VŨNG TÀU</v>
          </cell>
          <cell r="U34" t="str">
            <v>499/75 QUANG TRUNG, P. 10, Q. GÒ VẤP, TP. HCM</v>
          </cell>
          <cell r="V34" t="str">
            <v>TP. HCM</v>
          </cell>
          <cell r="W34" t="str">
            <v>499/75 QUANG TRUNG, P. 10, Q. GÒ VẤP, TP. HCM</v>
          </cell>
          <cell r="X34" t="str">
            <v>0984122912</v>
          </cell>
          <cell r="Y34" t="str">
            <v>0071005465318</v>
          </cell>
          <cell r="Z34" t="str">
            <v>VIETCOMBANK</v>
          </cell>
          <cell r="AA34" t="str">
            <v>100245</v>
          </cell>
          <cell r="AB34" t="str">
            <v>8090612369</v>
          </cell>
          <cell r="AC34">
            <v>0</v>
          </cell>
          <cell r="AD34">
            <v>0</v>
          </cell>
          <cell r="AE34">
            <v>0</v>
          </cell>
          <cell r="AF34">
            <v>0</v>
          </cell>
          <cell r="AG34">
            <v>0</v>
          </cell>
          <cell r="AH34">
            <v>40725</v>
          </cell>
          <cell r="AI34">
            <v>41091</v>
          </cell>
          <cell r="AJ34">
            <v>41456</v>
          </cell>
          <cell r="AK34" t="str">
            <v>01 NĂM</v>
          </cell>
          <cell r="AL34" t="str">
            <v>01 NĂM</v>
          </cell>
          <cell r="AM34" t="str">
            <v>KXĐTH</v>
          </cell>
          <cell r="AN34">
            <v>41456</v>
          </cell>
          <cell r="AO34" t="str">
            <v>KXĐTH</v>
          </cell>
          <cell r="AP34">
            <v>0</v>
          </cell>
          <cell r="AQ34">
            <v>0</v>
          </cell>
          <cell r="AR34">
            <v>40909</v>
          </cell>
          <cell r="AS34" t="str">
            <v>7910448810</v>
          </cell>
          <cell r="AT34" t="str">
            <v>DN7793530600119</v>
          </cell>
          <cell r="AU34">
            <v>0</v>
          </cell>
          <cell r="AV34">
            <v>0</v>
          </cell>
          <cell r="AW34">
            <v>0</v>
          </cell>
          <cell r="AX34">
            <v>0</v>
          </cell>
          <cell r="AY34">
            <v>0</v>
          </cell>
          <cell r="AZ34">
            <v>0</v>
          </cell>
          <cell r="BA34">
            <v>0</v>
          </cell>
          <cell r="BB34">
            <v>0</v>
          </cell>
          <cell r="BC34">
            <v>0</v>
          </cell>
          <cell r="BD34" t="str">
            <v>4 HẠT</v>
          </cell>
          <cell r="BE34" t="str">
            <v>TC</v>
          </cell>
          <cell r="BF34">
            <v>0</v>
          </cell>
          <cell r="BG34">
            <v>0</v>
          </cell>
          <cell r="BH34">
            <v>41680</v>
          </cell>
          <cell r="BI34">
            <v>2889000</v>
          </cell>
          <cell r="BJ34">
            <v>1611000</v>
          </cell>
          <cell r="BK34">
            <v>0</v>
          </cell>
          <cell r="BL34">
            <v>200000</v>
          </cell>
          <cell r="BM34">
            <v>150000</v>
          </cell>
          <cell r="BN34">
            <v>0</v>
          </cell>
          <cell r="BO34">
            <v>0</v>
          </cell>
          <cell r="BP34">
            <v>4000</v>
          </cell>
          <cell r="BQ34">
            <v>1</v>
          </cell>
          <cell r="BR34" t="str">
            <v>HTQ HỒ CHÍ MINH</v>
          </cell>
          <cell r="BS34" t="str">
            <v>Fulltime</v>
          </cell>
          <cell r="BT34" t="str">
            <v>Quán 274 Võ Thị Sáu</v>
          </cell>
          <cell r="BU34" t="str">
            <v>Quyền QLQ</v>
          </cell>
          <cell r="BV34" t="str">
            <v>4 HẠT</v>
          </cell>
          <cell r="BW34" t="str">
            <v>TC</v>
          </cell>
          <cell r="BX34" t="str">
            <v>QUẢN TRỊ NHÀ HÀNG KHÁCH SẠN</v>
          </cell>
          <cell r="BY34">
            <v>0</v>
          </cell>
          <cell r="BZ34" t="str">
            <v xml:space="preserve">TRƯỞNG CA </v>
          </cell>
          <cell r="CA34">
            <v>0</v>
          </cell>
          <cell r="CB34">
            <v>40787</v>
          </cell>
          <cell r="CC34">
            <v>0</v>
          </cell>
          <cell r="CD34">
            <v>41938</v>
          </cell>
          <cell r="CE34">
            <v>0</v>
          </cell>
          <cell r="CF34">
            <v>0</v>
          </cell>
          <cell r="CG34">
            <v>0</v>
          </cell>
          <cell r="CH34">
            <v>0</v>
          </cell>
          <cell r="CI34" t="str">
            <v>Khiển trách bằng văn bản</v>
          </cell>
          <cell r="CJ34" t="str">
            <v>QUYỀN QUẢN LÝ QUÁN</v>
          </cell>
          <cell r="CK34">
            <v>41199</v>
          </cell>
          <cell r="CL34">
            <v>0</v>
          </cell>
          <cell r="CM34" t="str">
            <v>ĐỘC THÂN</v>
          </cell>
          <cell r="CN34">
            <v>0</v>
          </cell>
          <cell r="CO34">
            <v>0</v>
          </cell>
          <cell r="CP34">
            <v>0</v>
          </cell>
          <cell r="CQ34">
            <v>0</v>
          </cell>
          <cell r="CR34">
            <v>0</v>
          </cell>
          <cell r="CS34">
            <v>0</v>
          </cell>
          <cell r="CT34">
            <v>0</v>
          </cell>
          <cell r="CU34">
            <v>0</v>
          </cell>
          <cell r="CV34">
            <v>0</v>
          </cell>
          <cell r="CW34">
            <v>0</v>
          </cell>
          <cell r="CX34">
            <v>0</v>
          </cell>
          <cell r="CY34">
            <v>0</v>
          </cell>
          <cell r="CZ34">
            <v>0</v>
          </cell>
          <cell r="DA34" t="e">
            <v>#N/A</v>
          </cell>
          <cell r="DB34">
            <v>0</v>
          </cell>
        </row>
        <row r="35">
          <cell r="B35" t="str">
            <v>EQQ100187</v>
          </cell>
          <cell r="C35" t="str">
            <v>TRẦN THỊ PHƯƠNG THANH</v>
          </cell>
          <cell r="D35" t="str">
            <v>NỮ</v>
          </cell>
          <cell r="E35">
            <v>38404</v>
          </cell>
          <cell r="F35" t="str">
            <v>349 HBT</v>
          </cell>
          <cell r="G35" t="str">
            <v>NHÂN VIÊN THU NGÂN</v>
          </cell>
          <cell r="H35">
            <v>20</v>
          </cell>
          <cell r="I35">
            <v>1</v>
          </cell>
          <cell r="J35">
            <v>1985</v>
          </cell>
          <cell r="K35">
            <v>31067</v>
          </cell>
          <cell r="L35" t="str">
            <v>TP. HCM</v>
          </cell>
          <cell r="M35" t="str">
            <v>TP. HCM</v>
          </cell>
          <cell r="N35" t="str">
            <v>023762523</v>
          </cell>
          <cell r="O35">
            <v>39890</v>
          </cell>
          <cell r="P35" t="str">
            <v>TP. HCM</v>
          </cell>
          <cell r="Q35" t="str">
            <v>KINH</v>
          </cell>
          <cell r="R35" t="str">
            <v>KHÔNG</v>
          </cell>
          <cell r="S35" t="str">
            <v>59/17 CHU VĂN AN, P. 12, Q. BÌNH THẠNH, TP. HCM</v>
          </cell>
          <cell r="T35" t="str">
            <v>TP. HCM</v>
          </cell>
          <cell r="U35" t="str">
            <v>59/17 CHU VĂN AN, P. 12, Q. BÌNH THẠNH, TP. HCM</v>
          </cell>
          <cell r="V35" t="str">
            <v>TP. HCM</v>
          </cell>
          <cell r="W35" t="str">
            <v>59/17 CHU VĂN AN, P. 12, Q. BÌNH THẠNH, TP. HCM</v>
          </cell>
          <cell r="X35" t="str">
            <v>0909558068</v>
          </cell>
          <cell r="Y35" t="str">
            <v>0071004799512</v>
          </cell>
          <cell r="Z35" t="str">
            <v>VIETCOMBANK</v>
          </cell>
          <cell r="AA35" t="str">
            <v>100331</v>
          </cell>
          <cell r="AB35" t="str">
            <v>8090612383</v>
          </cell>
          <cell r="AC35">
            <v>0</v>
          </cell>
          <cell r="AD35">
            <v>0</v>
          </cell>
          <cell r="AE35">
            <v>0</v>
          </cell>
          <cell r="AF35">
            <v>0</v>
          </cell>
          <cell r="AG35">
            <v>0</v>
          </cell>
          <cell r="AH35">
            <v>40725</v>
          </cell>
          <cell r="AI35">
            <v>41091</v>
          </cell>
          <cell r="AJ35">
            <v>41456</v>
          </cell>
          <cell r="AK35" t="str">
            <v>01 NĂM</v>
          </cell>
          <cell r="AL35" t="str">
            <v>01 NĂM</v>
          </cell>
          <cell r="AM35" t="str">
            <v>KXĐTH</v>
          </cell>
          <cell r="AN35">
            <v>41456</v>
          </cell>
          <cell r="AO35" t="str">
            <v>KXĐTH</v>
          </cell>
          <cell r="AP35">
            <v>0</v>
          </cell>
          <cell r="AQ35">
            <v>0</v>
          </cell>
          <cell r="AR35">
            <v>40909</v>
          </cell>
          <cell r="AS35" t="str">
            <v>0207098487</v>
          </cell>
          <cell r="AT35" t="str">
            <v>DN7793530600011</v>
          </cell>
          <cell r="AU35">
            <v>0</v>
          </cell>
          <cell r="AV35">
            <v>0</v>
          </cell>
          <cell r="AW35">
            <v>0</v>
          </cell>
          <cell r="AX35">
            <v>0</v>
          </cell>
          <cell r="AY35">
            <v>0</v>
          </cell>
          <cell r="AZ35">
            <v>0</v>
          </cell>
          <cell r="BA35">
            <v>0</v>
          </cell>
          <cell r="BB35">
            <v>0</v>
          </cell>
          <cell r="BC35">
            <v>0</v>
          </cell>
          <cell r="BD35" t="str">
            <v>2 HẠT</v>
          </cell>
          <cell r="BE35" t="str">
            <v>11/12</v>
          </cell>
          <cell r="BF35">
            <v>0</v>
          </cell>
          <cell r="BG35">
            <v>0</v>
          </cell>
          <cell r="BH35">
            <v>41696</v>
          </cell>
          <cell r="BI35">
            <v>2889000</v>
          </cell>
          <cell r="BJ35">
            <v>191000</v>
          </cell>
          <cell r="BK35">
            <v>0</v>
          </cell>
          <cell r="BL35">
            <v>0</v>
          </cell>
          <cell r="BM35">
            <v>0</v>
          </cell>
          <cell r="BN35">
            <v>0</v>
          </cell>
          <cell r="BO35">
            <v>0</v>
          </cell>
          <cell r="BP35">
            <v>4000</v>
          </cell>
          <cell r="BQ35">
            <v>1</v>
          </cell>
          <cell r="BR35" t="str">
            <v>HTQ HỒ CHÍ MINH</v>
          </cell>
          <cell r="BS35" t="str">
            <v>Fulltime</v>
          </cell>
          <cell r="BT35" t="str">
            <v>Quán 349 Hai Bà Trưng</v>
          </cell>
          <cell r="BU35" t="str">
            <v>NV. Thu Ngân</v>
          </cell>
          <cell r="BV35" t="str">
            <v>2 HẠT</v>
          </cell>
          <cell r="BW35" t="str">
            <v>11/12</v>
          </cell>
          <cell r="BX35">
            <v>0</v>
          </cell>
          <cell r="BY35">
            <v>0</v>
          </cell>
          <cell r="BZ35">
            <v>0</v>
          </cell>
          <cell r="CA35">
            <v>0</v>
          </cell>
          <cell r="CB35">
            <v>0</v>
          </cell>
          <cell r="CC35" t="str">
            <v>X</v>
          </cell>
          <cell r="CD35" t="str">
            <v>1973</v>
          </cell>
          <cell r="CE35">
            <v>0</v>
          </cell>
          <cell r="CF35">
            <v>0</v>
          </cell>
          <cell r="CG35">
            <v>0</v>
          </cell>
          <cell r="CH35">
            <v>0</v>
          </cell>
          <cell r="CI35" t="str">
            <v>349 HBT</v>
          </cell>
          <cell r="CJ35" t="str">
            <v>NHÂN VIÊN THU NGÂN</v>
          </cell>
          <cell r="CK35">
            <v>0</v>
          </cell>
          <cell r="CL35">
            <v>0</v>
          </cell>
          <cell r="CM35" t="str">
            <v>KẾT HÔN</v>
          </cell>
          <cell r="CN35" t="str">
            <v>NGUYỄN THIỆN NHÂN; NGUYỄN THIỆN TÂM</v>
          </cell>
          <cell r="CO35" t="str">
            <v>2008; 2012</v>
          </cell>
          <cell r="CP35" t="str">
            <v>X</v>
          </cell>
          <cell r="CQ35" t="str">
            <v>X</v>
          </cell>
          <cell r="CR35">
            <v>2</v>
          </cell>
          <cell r="CS35" t="str">
            <v>NGUYỄN HUY HOÀNG</v>
          </cell>
          <cell r="CT35">
            <v>0</v>
          </cell>
          <cell r="CU35" t="str">
            <v>X</v>
          </cell>
          <cell r="CV35" t="str">
            <v>1973</v>
          </cell>
          <cell r="CW35" t="str">
            <v>NV</v>
          </cell>
          <cell r="CX35" t="str">
            <v>VP SỞ THÔNG TIN VÀ TRUYỂN THÔNG TPHCM</v>
          </cell>
          <cell r="CY35">
            <v>0</v>
          </cell>
          <cell r="CZ35">
            <v>0</v>
          </cell>
          <cell r="DA35" t="e">
            <v>#N/A</v>
          </cell>
          <cell r="DB35">
            <v>0</v>
          </cell>
        </row>
        <row r="36">
          <cell r="B36" t="str">
            <v>EQQ100189</v>
          </cell>
          <cell r="C36" t="str">
            <v>LÊ THỊ THU SƯƠNG</v>
          </cell>
          <cell r="D36" t="str">
            <v>NỮ</v>
          </cell>
          <cell r="E36">
            <v>40441</v>
          </cell>
          <cell r="F36" t="str">
            <v>272 XVNT</v>
          </cell>
          <cell r="G36" t="str">
            <v>TRƯỞNG CA</v>
          </cell>
          <cell r="H36">
            <v>17</v>
          </cell>
          <cell r="I36">
            <v>11</v>
          </cell>
          <cell r="J36">
            <v>1989</v>
          </cell>
          <cell r="K36">
            <v>32829</v>
          </cell>
          <cell r="L36" t="str">
            <v>BÌNH ĐỊNH</v>
          </cell>
          <cell r="M36" t="str">
            <v>BÌNH ĐỊNH</v>
          </cell>
          <cell r="N36" t="str">
            <v>215101751</v>
          </cell>
          <cell r="O36">
            <v>39303</v>
          </cell>
          <cell r="P36" t="str">
            <v>BÌNH ĐỊNH</v>
          </cell>
          <cell r="Q36" t="str">
            <v>KINH</v>
          </cell>
          <cell r="R36" t="str">
            <v>KHÔNG</v>
          </cell>
          <cell r="S36" t="str">
            <v>TÂY GIANG, TÂY SƠN, BÌNH ĐỊNH</v>
          </cell>
          <cell r="T36" t="str">
            <v>BÌNH ĐỊNH</v>
          </cell>
          <cell r="U36" t="str">
            <v>820/44 LÊ LỢI, P. 3, Q. GÒ VẤP, TP. HCM</v>
          </cell>
          <cell r="V36" t="str">
            <v>TP. HCM</v>
          </cell>
          <cell r="W36" t="str">
            <v>820/44 LÊ LỢI, P. 3, Q. GÒ VẤP, TP. HCM</v>
          </cell>
          <cell r="X36" t="str">
            <v>0985738831</v>
          </cell>
          <cell r="Y36" t="str">
            <v>0071005388292</v>
          </cell>
          <cell r="Z36" t="str">
            <v>VIETCOMBANK</v>
          </cell>
          <cell r="AA36" t="str">
            <v>100332</v>
          </cell>
          <cell r="AB36" t="str">
            <v>8090612390</v>
          </cell>
          <cell r="AC36">
            <v>0</v>
          </cell>
          <cell r="AD36">
            <v>0</v>
          </cell>
          <cell r="AE36">
            <v>0</v>
          </cell>
          <cell r="AF36">
            <v>0</v>
          </cell>
          <cell r="AG36">
            <v>0</v>
          </cell>
          <cell r="AH36">
            <v>40725</v>
          </cell>
          <cell r="AI36">
            <v>41091</v>
          </cell>
          <cell r="AJ36">
            <v>41456</v>
          </cell>
          <cell r="AK36" t="str">
            <v>01 NĂM</v>
          </cell>
          <cell r="AL36" t="str">
            <v>01 NĂM</v>
          </cell>
          <cell r="AM36" t="str">
            <v>KXĐTH</v>
          </cell>
          <cell r="AN36">
            <v>41456</v>
          </cell>
          <cell r="AO36" t="str">
            <v>KXĐTH</v>
          </cell>
          <cell r="AP36">
            <v>0</v>
          </cell>
          <cell r="AQ36">
            <v>0</v>
          </cell>
          <cell r="AR36">
            <v>40909</v>
          </cell>
          <cell r="AS36" t="str">
            <v>7911009883</v>
          </cell>
          <cell r="AT36" t="str">
            <v>DN7793530600162</v>
          </cell>
          <cell r="AU36">
            <v>0</v>
          </cell>
          <cell r="AV36">
            <v>0</v>
          </cell>
          <cell r="AW36">
            <v>0</v>
          </cell>
          <cell r="AX36">
            <v>0</v>
          </cell>
          <cell r="AY36">
            <v>0</v>
          </cell>
          <cell r="AZ36">
            <v>0</v>
          </cell>
          <cell r="BA36">
            <v>0</v>
          </cell>
          <cell r="BB36">
            <v>0</v>
          </cell>
          <cell r="BC36">
            <v>0</v>
          </cell>
          <cell r="BD36" t="str">
            <v>4 HẠT</v>
          </cell>
          <cell r="BE36" t="str">
            <v>12/12</v>
          </cell>
          <cell r="BF36">
            <v>0</v>
          </cell>
          <cell r="BG36">
            <v>0</v>
          </cell>
          <cell r="BH36">
            <v>41743</v>
          </cell>
          <cell r="BI36">
            <v>2889000</v>
          </cell>
          <cell r="BJ36">
            <v>1111000</v>
          </cell>
          <cell r="BK36">
            <v>0</v>
          </cell>
          <cell r="BL36">
            <v>0</v>
          </cell>
          <cell r="BM36">
            <v>0</v>
          </cell>
          <cell r="BN36">
            <v>0</v>
          </cell>
          <cell r="BO36">
            <v>0</v>
          </cell>
          <cell r="BP36">
            <v>4000</v>
          </cell>
          <cell r="BQ36">
            <v>1</v>
          </cell>
          <cell r="BR36" t="str">
            <v>HTQ HỒ CHÍ MINH</v>
          </cell>
          <cell r="BS36" t="str">
            <v>Fulltime</v>
          </cell>
          <cell r="BT36" t="str">
            <v>Quán 272 Xô Viết Nghệ Tĩnh</v>
          </cell>
          <cell r="BU36" t="str">
            <v>Trưởng Ca</v>
          </cell>
          <cell r="BV36" t="str">
            <v>4 HẠT</v>
          </cell>
          <cell r="BW36" t="str">
            <v>12/12</v>
          </cell>
          <cell r="BX36">
            <v>0</v>
          </cell>
          <cell r="BY36">
            <v>0</v>
          </cell>
          <cell r="BZ36">
            <v>0</v>
          </cell>
          <cell r="CA36">
            <v>0</v>
          </cell>
          <cell r="CB36">
            <v>0</v>
          </cell>
          <cell r="CC36">
            <v>0</v>
          </cell>
          <cell r="CD36">
            <v>41938</v>
          </cell>
          <cell r="CE36" t="str">
            <v>QUÁN 349 HAI BÀ TRƯNG</v>
          </cell>
          <cell r="CF36">
            <v>0</v>
          </cell>
          <cell r="CG36">
            <v>0</v>
          </cell>
          <cell r="CH36">
            <v>0</v>
          </cell>
          <cell r="CI36" t="str">
            <v>272 XVNT</v>
          </cell>
          <cell r="CJ36" t="str">
            <v>TRƯỞNG CA</v>
          </cell>
          <cell r="CK36">
            <v>0</v>
          </cell>
          <cell r="CL36">
            <v>0</v>
          </cell>
          <cell r="CM36" t="str">
            <v>ĐỘC THÂN</v>
          </cell>
          <cell r="CN36">
            <v>0</v>
          </cell>
          <cell r="CO36">
            <v>0</v>
          </cell>
          <cell r="CP36">
            <v>0</v>
          </cell>
          <cell r="CQ36">
            <v>0</v>
          </cell>
          <cell r="CR36">
            <v>0</v>
          </cell>
          <cell r="CS36">
            <v>0</v>
          </cell>
          <cell r="CT36">
            <v>0</v>
          </cell>
          <cell r="CU36">
            <v>0</v>
          </cell>
          <cell r="CV36">
            <v>0</v>
          </cell>
          <cell r="CW36">
            <v>0</v>
          </cell>
          <cell r="CX36">
            <v>0</v>
          </cell>
          <cell r="CY36">
            <v>0</v>
          </cell>
          <cell r="CZ36">
            <v>0</v>
          </cell>
          <cell r="DA36" t="e">
            <v>#N/A</v>
          </cell>
          <cell r="DB36">
            <v>0</v>
          </cell>
        </row>
        <row r="37">
          <cell r="B37" t="str">
            <v>EQQ100195</v>
          </cell>
          <cell r="C37" t="str">
            <v>PHẠM THỊ THANH LAM</v>
          </cell>
          <cell r="D37" t="str">
            <v>NỮ</v>
          </cell>
          <cell r="E37">
            <v>39356</v>
          </cell>
          <cell r="F37" t="str">
            <v>349 HBT</v>
          </cell>
          <cell r="G37" t="str">
            <v>NHÂN VIÊN BÁN HÀNG</v>
          </cell>
          <cell r="H37">
            <v>25</v>
          </cell>
          <cell r="I37">
            <v>10</v>
          </cell>
          <cell r="J37">
            <v>1988</v>
          </cell>
          <cell r="K37">
            <v>32441</v>
          </cell>
          <cell r="L37">
            <v>0</v>
          </cell>
          <cell r="M37">
            <v>0</v>
          </cell>
          <cell r="N37" t="str">
            <v>321333847</v>
          </cell>
          <cell r="O37">
            <v>38293</v>
          </cell>
          <cell r="P37" t="str">
            <v>BẾN TRE</v>
          </cell>
          <cell r="Q37" t="str">
            <v>KINH</v>
          </cell>
          <cell r="R37" t="str">
            <v>KHÔNG</v>
          </cell>
          <cell r="S37" t="str">
            <v>AN PHÚ TRUNG , BA TRỊ , BẾN TRE</v>
          </cell>
          <cell r="T37" t="str">
            <v>BẾN TRE</v>
          </cell>
          <cell r="U37" t="str">
            <v>P. 11, Q. PHÚ NHUẬN, TP. HCM</v>
          </cell>
          <cell r="V37" t="str">
            <v>TP. HCM</v>
          </cell>
          <cell r="W37" t="str">
            <v>P. 11, Q. PHÚ NHUẬN, TP. HCM</v>
          </cell>
          <cell r="X37" t="str">
            <v>TP. HCM</v>
          </cell>
          <cell r="Y37" t="str">
            <v>0071004943486</v>
          </cell>
          <cell r="Z37" t="str">
            <v>VIETCOMBANK</v>
          </cell>
          <cell r="AA37" t="str">
            <v>100334</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41816</v>
          </cell>
          <cell r="AT37">
            <v>0</v>
          </cell>
          <cell r="AU37">
            <v>0</v>
          </cell>
          <cell r="AV37">
            <v>41891</v>
          </cell>
          <cell r="AW37">
            <v>41816</v>
          </cell>
          <cell r="AX37">
            <v>0</v>
          </cell>
          <cell r="AY37">
            <v>0</v>
          </cell>
          <cell r="AZ37">
            <v>41891</v>
          </cell>
          <cell r="BA37">
            <v>0</v>
          </cell>
          <cell r="BB37">
            <v>41891</v>
          </cell>
          <cell r="BC37">
            <v>41816</v>
          </cell>
          <cell r="BD37">
            <v>0</v>
          </cell>
          <cell r="BE37" t="str">
            <v>12/12</v>
          </cell>
          <cell r="BF37">
            <v>41891</v>
          </cell>
          <cell r="BG37">
            <v>41816</v>
          </cell>
          <cell r="BH37">
            <v>0</v>
          </cell>
          <cell r="BI37">
            <v>0</v>
          </cell>
          <cell r="BJ37">
            <v>12000</v>
          </cell>
          <cell r="BK37">
            <v>0</v>
          </cell>
          <cell r="BL37">
            <v>0</v>
          </cell>
          <cell r="BM37">
            <v>0</v>
          </cell>
          <cell r="BN37">
            <v>0</v>
          </cell>
          <cell r="BO37">
            <v>0</v>
          </cell>
          <cell r="BP37">
            <v>0</v>
          </cell>
          <cell r="BQ37">
            <v>1</v>
          </cell>
          <cell r="BR37" t="str">
            <v>HTQ HỒ CHÍ MINH</v>
          </cell>
          <cell r="BS37" t="str">
            <v>Partime</v>
          </cell>
          <cell r="BT37" t="str">
            <v>Quán 349 Hai Bà Trưng</v>
          </cell>
          <cell r="BU37" t="str">
            <v>NV. Bán Hàng</v>
          </cell>
          <cell r="BV37">
            <v>0</v>
          </cell>
          <cell r="BW37" t="str">
            <v>12/12</v>
          </cell>
          <cell r="BX37">
            <v>0</v>
          </cell>
          <cell r="BY37">
            <v>0</v>
          </cell>
          <cell r="BZ37">
            <v>0</v>
          </cell>
          <cell r="CA37">
            <v>0</v>
          </cell>
          <cell r="CB37">
            <v>0</v>
          </cell>
          <cell r="CC37">
            <v>0</v>
          </cell>
          <cell r="CD37">
            <v>0</v>
          </cell>
          <cell r="CE37">
            <v>0</v>
          </cell>
          <cell r="CF37">
            <v>0</v>
          </cell>
          <cell r="CG37">
            <v>0</v>
          </cell>
          <cell r="CH37">
            <v>0</v>
          </cell>
          <cell r="CI37" t="str">
            <v>349 HBT</v>
          </cell>
          <cell r="CJ37" t="str">
            <v>NHÂN VIÊN BÁN HÀNG</v>
          </cell>
          <cell r="CK37">
            <v>0</v>
          </cell>
          <cell r="CL37">
            <v>0</v>
          </cell>
          <cell r="CM37" t="str">
            <v>ĐỘC THÂN</v>
          </cell>
          <cell r="CN37">
            <v>0</v>
          </cell>
          <cell r="CO37">
            <v>0</v>
          </cell>
          <cell r="CP37">
            <v>0</v>
          </cell>
          <cell r="CQ37">
            <v>0</v>
          </cell>
          <cell r="CR37">
            <v>0</v>
          </cell>
          <cell r="CS37">
            <v>0</v>
          </cell>
          <cell r="CT37">
            <v>0</v>
          </cell>
          <cell r="CU37">
            <v>0</v>
          </cell>
          <cell r="CV37">
            <v>0</v>
          </cell>
          <cell r="CW37">
            <v>0</v>
          </cell>
          <cell r="CX37">
            <v>0</v>
          </cell>
          <cell r="CY37">
            <v>0</v>
          </cell>
          <cell r="CZ37">
            <v>0</v>
          </cell>
          <cell r="DA37" t="e">
            <v>#N/A</v>
          </cell>
          <cell r="DB37">
            <v>0</v>
          </cell>
        </row>
        <row r="38">
          <cell r="B38" t="str">
            <v>EQQ100198</v>
          </cell>
          <cell r="C38" t="str">
            <v>NGUYỄN THỊ BÌNH</v>
          </cell>
          <cell r="D38" t="str">
            <v>NỮ</v>
          </cell>
          <cell r="E38">
            <v>39888</v>
          </cell>
          <cell r="F38" t="str">
            <v>07 NVC</v>
          </cell>
          <cell r="G38" t="str">
            <v>NHÂN VIÊN BẾP</v>
          </cell>
          <cell r="H38">
            <v>14</v>
          </cell>
          <cell r="I38">
            <v>2</v>
          </cell>
          <cell r="J38">
            <v>1971</v>
          </cell>
          <cell r="K38">
            <v>25978</v>
          </cell>
          <cell r="L38" t="str">
            <v>TP. HCM</v>
          </cell>
          <cell r="M38" t="str">
            <v>HÀ NỘI</v>
          </cell>
          <cell r="N38" t="str">
            <v>022357995</v>
          </cell>
          <cell r="O38">
            <v>38002</v>
          </cell>
          <cell r="P38" t="str">
            <v>TP. HCM</v>
          </cell>
          <cell r="Q38" t="str">
            <v>KINH</v>
          </cell>
          <cell r="R38" t="str">
            <v>KHÔNG</v>
          </cell>
          <cell r="S38" t="str">
            <v>77 QUANG TRUNG, P. 10, Q. GÒ VẤP, TP. HCM</v>
          </cell>
          <cell r="T38" t="str">
            <v>TP. HCM</v>
          </cell>
          <cell r="U38" t="str">
            <v>77 QUANG TRUNG, P. 10, Q. GÒ VẤP, TP. HCM</v>
          </cell>
          <cell r="V38" t="str">
            <v>TP. HCM</v>
          </cell>
          <cell r="W38" t="str">
            <v>77 QUANG TRUNG, P. 10, Q. GÒ VẤP, TP. HCM</v>
          </cell>
          <cell r="X38" t="str">
            <v>0903914207</v>
          </cell>
          <cell r="Y38" t="str">
            <v>0331003836929</v>
          </cell>
          <cell r="Z38" t="str">
            <v>VIETCOMBANK</v>
          </cell>
          <cell r="AA38" t="str">
            <v>100044</v>
          </cell>
          <cell r="AB38" t="str">
            <v>8090612425</v>
          </cell>
          <cell r="AC38">
            <v>0</v>
          </cell>
          <cell r="AD38">
            <v>0</v>
          </cell>
          <cell r="AE38">
            <v>0</v>
          </cell>
          <cell r="AF38">
            <v>0</v>
          </cell>
          <cell r="AG38">
            <v>0</v>
          </cell>
          <cell r="AH38">
            <v>40725</v>
          </cell>
          <cell r="AI38">
            <v>41091</v>
          </cell>
          <cell r="AJ38">
            <v>41456</v>
          </cell>
          <cell r="AK38" t="str">
            <v>01 NĂM</v>
          </cell>
          <cell r="AL38" t="str">
            <v>01 NĂM</v>
          </cell>
          <cell r="AM38" t="str">
            <v>KXĐTH</v>
          </cell>
          <cell r="AN38">
            <v>41456</v>
          </cell>
          <cell r="AO38" t="str">
            <v>KXĐTH</v>
          </cell>
          <cell r="AP38">
            <v>0</v>
          </cell>
          <cell r="AQ38">
            <v>0</v>
          </cell>
          <cell r="AR38">
            <v>40909</v>
          </cell>
          <cell r="AS38" t="str">
            <v>7909375832</v>
          </cell>
          <cell r="AT38" t="str">
            <v>DN7793530600076</v>
          </cell>
          <cell r="AU38">
            <v>0</v>
          </cell>
          <cell r="AV38">
            <v>0</v>
          </cell>
          <cell r="AW38">
            <v>0</v>
          </cell>
          <cell r="AX38">
            <v>0</v>
          </cell>
          <cell r="AY38">
            <v>0</v>
          </cell>
          <cell r="AZ38">
            <v>0</v>
          </cell>
          <cell r="BA38">
            <v>0</v>
          </cell>
          <cell r="BB38">
            <v>0</v>
          </cell>
          <cell r="BC38">
            <v>0</v>
          </cell>
          <cell r="BD38">
            <v>0</v>
          </cell>
          <cell r="BE38" t="str">
            <v>10/12</v>
          </cell>
          <cell r="BF38">
            <v>0</v>
          </cell>
          <cell r="BG38">
            <v>0</v>
          </cell>
          <cell r="BH38">
            <v>41640</v>
          </cell>
          <cell r="BI38">
            <v>2889000</v>
          </cell>
          <cell r="BJ38">
            <v>0</v>
          </cell>
          <cell r="BK38">
            <v>0</v>
          </cell>
          <cell r="BL38">
            <v>0</v>
          </cell>
          <cell r="BM38">
            <v>0</v>
          </cell>
          <cell r="BN38">
            <v>200000</v>
          </cell>
          <cell r="BO38">
            <v>0</v>
          </cell>
          <cell r="BP38">
            <v>4000</v>
          </cell>
          <cell r="BQ38">
            <v>1</v>
          </cell>
          <cell r="BR38" t="str">
            <v>HTQ HỒ CHÍ MINH</v>
          </cell>
          <cell r="BS38" t="str">
            <v>Fulltime</v>
          </cell>
          <cell r="BT38" t="str">
            <v>Quán Số 7 Nguyễn Văn Chiêm</v>
          </cell>
          <cell r="BU38" t="str">
            <v>NV. Bếp</v>
          </cell>
          <cell r="BV38">
            <v>0</v>
          </cell>
          <cell r="BW38" t="str">
            <v>10/12</v>
          </cell>
          <cell r="BX38">
            <v>0</v>
          </cell>
          <cell r="BY38">
            <v>0</v>
          </cell>
          <cell r="BZ38">
            <v>0</v>
          </cell>
          <cell r="CA38">
            <v>0</v>
          </cell>
          <cell r="CB38">
            <v>0</v>
          </cell>
          <cell r="CC38">
            <v>0</v>
          </cell>
          <cell r="CD38">
            <v>0</v>
          </cell>
          <cell r="CE38">
            <v>0</v>
          </cell>
          <cell r="CF38">
            <v>0</v>
          </cell>
          <cell r="CG38">
            <v>0</v>
          </cell>
          <cell r="CH38">
            <v>0</v>
          </cell>
          <cell r="CI38" t="str">
            <v>07 NVC</v>
          </cell>
          <cell r="CJ38" t="str">
            <v>NHÂN VIÊN BẾP</v>
          </cell>
          <cell r="CK38">
            <v>0</v>
          </cell>
          <cell r="CL38">
            <v>0</v>
          </cell>
          <cell r="CM38" t="str">
            <v>ĐỘC THÂN</v>
          </cell>
          <cell r="CN38">
            <v>0</v>
          </cell>
          <cell r="CO38">
            <v>0</v>
          </cell>
          <cell r="CP38">
            <v>0</v>
          </cell>
          <cell r="CQ38">
            <v>0</v>
          </cell>
          <cell r="CR38">
            <v>0</v>
          </cell>
          <cell r="CS38">
            <v>0</v>
          </cell>
          <cell r="CT38">
            <v>0</v>
          </cell>
          <cell r="CU38">
            <v>0</v>
          </cell>
          <cell r="CV38">
            <v>0</v>
          </cell>
          <cell r="CW38">
            <v>0</v>
          </cell>
          <cell r="CX38">
            <v>0</v>
          </cell>
          <cell r="CY38">
            <v>0</v>
          </cell>
          <cell r="CZ38">
            <v>0</v>
          </cell>
          <cell r="DA38" t="e">
            <v>#N/A</v>
          </cell>
          <cell r="DB38">
            <v>0</v>
          </cell>
        </row>
        <row r="39">
          <cell r="B39" t="str">
            <v>EQQ100199</v>
          </cell>
          <cell r="C39" t="str">
            <v>LÊ BÍCH THỦY</v>
          </cell>
          <cell r="D39" t="str">
            <v>NỮ</v>
          </cell>
          <cell r="E39">
            <v>39884</v>
          </cell>
          <cell r="F39" t="str">
            <v>219 LTT</v>
          </cell>
          <cell r="G39" t="str">
            <v>NHÂN VIÊN BẾP</v>
          </cell>
          <cell r="H39">
            <v>8</v>
          </cell>
          <cell r="I39">
            <v>3</v>
          </cell>
          <cell r="J39">
            <v>1963</v>
          </cell>
          <cell r="K39">
            <v>23078</v>
          </cell>
          <cell r="L39" t="str">
            <v>TP. HCM</v>
          </cell>
          <cell r="M39" t="str">
            <v>TP. HCM</v>
          </cell>
          <cell r="N39" t="str">
            <v>025140611</v>
          </cell>
          <cell r="O39">
            <v>39986</v>
          </cell>
          <cell r="P39" t="str">
            <v>TP. HCM</v>
          </cell>
          <cell r="Q39" t="str">
            <v>KINH</v>
          </cell>
          <cell r="R39" t="str">
            <v>KHÔNG</v>
          </cell>
          <cell r="S39" t="str">
            <v>107D/2, KHU PHỐ 1, P. TÂN HƯNG, Q. 7, TP. HCM</v>
          </cell>
          <cell r="T39" t="str">
            <v>TP. HCM</v>
          </cell>
          <cell r="U39" t="str">
            <v>107D/2, KHU PHỐ 1, P. TÂN HƯNG, Q. 7, TP. HCM</v>
          </cell>
          <cell r="V39" t="str">
            <v>TP. HCM</v>
          </cell>
          <cell r="W39" t="str">
            <v>107D/2, KHU PHỐ 1, P. TÂN HƯNG, Q. 7, TP. HCM</v>
          </cell>
          <cell r="X39" t="str">
            <v>01213704571</v>
          </cell>
          <cell r="Y39" t="str">
            <v>0331003836112</v>
          </cell>
          <cell r="Z39" t="str">
            <v>VIETCOMBANK</v>
          </cell>
          <cell r="AA39" t="str">
            <v>100246</v>
          </cell>
          <cell r="AB39" t="str">
            <v>8090612432</v>
          </cell>
          <cell r="AC39">
            <v>0</v>
          </cell>
          <cell r="AD39">
            <v>0</v>
          </cell>
          <cell r="AE39">
            <v>0</v>
          </cell>
          <cell r="AF39">
            <v>0</v>
          </cell>
          <cell r="AG39">
            <v>0</v>
          </cell>
          <cell r="AH39">
            <v>40725</v>
          </cell>
          <cell r="AI39">
            <v>41091</v>
          </cell>
          <cell r="AJ39">
            <v>41456</v>
          </cell>
          <cell r="AK39" t="str">
            <v>01 NĂM</v>
          </cell>
          <cell r="AL39" t="str">
            <v>01 NĂM</v>
          </cell>
          <cell r="AM39" t="str">
            <v>KXĐTH</v>
          </cell>
          <cell r="AN39">
            <v>41456</v>
          </cell>
          <cell r="AO39" t="str">
            <v>KXĐTH</v>
          </cell>
          <cell r="AP39">
            <v>0</v>
          </cell>
          <cell r="AQ39">
            <v>0</v>
          </cell>
          <cell r="AR39">
            <v>40909</v>
          </cell>
          <cell r="AS39" t="str">
            <v>7909375816</v>
          </cell>
          <cell r="AT39" t="str">
            <v>DN7793530600071</v>
          </cell>
          <cell r="AU39">
            <v>0</v>
          </cell>
          <cell r="AV39">
            <v>0</v>
          </cell>
          <cell r="AW39">
            <v>0</v>
          </cell>
          <cell r="AX39">
            <v>0</v>
          </cell>
          <cell r="AY39">
            <v>0</v>
          </cell>
          <cell r="AZ39">
            <v>0</v>
          </cell>
          <cell r="BA39">
            <v>0</v>
          </cell>
          <cell r="BB39">
            <v>0</v>
          </cell>
          <cell r="BC39">
            <v>0</v>
          </cell>
          <cell r="BD39">
            <v>0</v>
          </cell>
          <cell r="BE39" t="str">
            <v>7/12</v>
          </cell>
          <cell r="BF39">
            <v>0</v>
          </cell>
          <cell r="BG39">
            <v>0</v>
          </cell>
          <cell r="BH39">
            <v>41640</v>
          </cell>
          <cell r="BI39">
            <v>2889000</v>
          </cell>
          <cell r="BJ39">
            <v>0</v>
          </cell>
          <cell r="BK39">
            <v>0</v>
          </cell>
          <cell r="BL39">
            <v>0</v>
          </cell>
          <cell r="BM39">
            <v>0</v>
          </cell>
          <cell r="BN39">
            <v>0</v>
          </cell>
          <cell r="BO39">
            <v>0</v>
          </cell>
          <cell r="BP39">
            <v>4000</v>
          </cell>
          <cell r="BQ39">
            <v>1</v>
          </cell>
          <cell r="BR39" t="str">
            <v>HTQ HỒ CHÍ MINH</v>
          </cell>
          <cell r="BS39" t="str">
            <v>Fulltime</v>
          </cell>
          <cell r="BT39" t="str">
            <v>Quán 219 Lý Tự Trọng</v>
          </cell>
          <cell r="BU39" t="str">
            <v>NV. Bếp</v>
          </cell>
          <cell r="BV39" t="str">
            <v>CHÂU HOÀNG DUY; CHÂU MỸ DUYÊN</v>
          </cell>
          <cell r="BW39" t="str">
            <v>7/12</v>
          </cell>
          <cell r="BX39">
            <v>0</v>
          </cell>
          <cell r="BY39">
            <v>0</v>
          </cell>
          <cell r="BZ39">
            <v>0</v>
          </cell>
          <cell r="CA39">
            <v>0</v>
          </cell>
          <cell r="CB39">
            <v>0</v>
          </cell>
          <cell r="CC39" t="str">
            <v>X</v>
          </cell>
          <cell r="CD39">
            <v>41908</v>
          </cell>
          <cell r="CE39">
            <v>0</v>
          </cell>
          <cell r="CF39">
            <v>0</v>
          </cell>
          <cell r="CG39">
            <v>0</v>
          </cell>
          <cell r="CH39">
            <v>0</v>
          </cell>
          <cell r="CI39" t="str">
            <v>219 LTT</v>
          </cell>
          <cell r="CJ39" t="str">
            <v>NHÂN VIÊN BẾP</v>
          </cell>
          <cell r="CK39">
            <v>0</v>
          </cell>
          <cell r="CL39">
            <v>0</v>
          </cell>
          <cell r="CM39" t="str">
            <v>KẾT HÔN</v>
          </cell>
          <cell r="CN39" t="str">
            <v>CHÂU HOÀNG DUY; CHÂU MỸ DUYÊN</v>
          </cell>
          <cell r="CO39">
            <v>0</v>
          </cell>
          <cell r="CP39" t="str">
            <v>X</v>
          </cell>
          <cell r="CQ39" t="str">
            <v>X</v>
          </cell>
          <cell r="CR39">
            <v>2</v>
          </cell>
          <cell r="CS39" t="str">
            <v>CHÂU HÙNG DŨNG</v>
          </cell>
          <cell r="CT39">
            <v>0</v>
          </cell>
          <cell r="CU39" t="str">
            <v>X</v>
          </cell>
          <cell r="CV39" t="str">
            <v>1969</v>
          </cell>
          <cell r="CW39" t="str">
            <v>XÂY DỰNG</v>
          </cell>
          <cell r="CX39">
            <v>0</v>
          </cell>
          <cell r="CY39">
            <v>0</v>
          </cell>
          <cell r="CZ39">
            <v>0</v>
          </cell>
          <cell r="DA39" t="e">
            <v>#N/A</v>
          </cell>
          <cell r="DB39">
            <v>0</v>
          </cell>
        </row>
        <row r="40">
          <cell r="B40" t="str">
            <v>EQQ100206</v>
          </cell>
          <cell r="C40" t="str">
            <v>HỒ THỊ THU THẢO</v>
          </cell>
          <cell r="D40" t="str">
            <v>NỮ</v>
          </cell>
          <cell r="E40">
            <v>40112</v>
          </cell>
          <cell r="F40" t="str">
            <v>80 ĐK</v>
          </cell>
          <cell r="G40" t="str">
            <v>NHÂN VIÊN BẾP</v>
          </cell>
          <cell r="H40">
            <v>9</v>
          </cell>
          <cell r="I40">
            <v>9</v>
          </cell>
          <cell r="J40">
            <v>1974</v>
          </cell>
          <cell r="K40">
            <v>27281</v>
          </cell>
          <cell r="L40" t="str">
            <v>TP. HCM</v>
          </cell>
          <cell r="M40" t="str">
            <v>TP. HCM</v>
          </cell>
          <cell r="N40" t="str">
            <v>022671286</v>
          </cell>
          <cell r="O40">
            <v>40312</v>
          </cell>
          <cell r="P40" t="str">
            <v>TP. HCM</v>
          </cell>
          <cell r="Q40" t="str">
            <v>KINH</v>
          </cell>
          <cell r="R40" t="str">
            <v>KHÔNG</v>
          </cell>
          <cell r="S40" t="str">
            <v>103 CƯ XÁ ĐƯỜNG SẮT, LÝ THÁI TỔ, P. 1, Q. 3, TP. HCM</v>
          </cell>
          <cell r="T40" t="str">
            <v>TP. HCM</v>
          </cell>
          <cell r="U40" t="str">
            <v>103 CƯ XÁ ĐƯỜNG SẮT, LÝ THÁI TỔ, P. 1, Q. 3, TP. HCM</v>
          </cell>
          <cell r="V40" t="str">
            <v>TP. HCM</v>
          </cell>
          <cell r="W40" t="str">
            <v>103 CƯ XÁ ĐƯỜNG SẮT, LÝ THÁI TỔ, P. 1, Q. 3, TP. HCM</v>
          </cell>
          <cell r="X40" t="str">
            <v>0937551730</v>
          </cell>
          <cell r="Y40" t="str">
            <v>0331003878259</v>
          </cell>
          <cell r="Z40" t="str">
            <v>VIETCOMBANK</v>
          </cell>
          <cell r="AA40" t="str">
            <v>100247</v>
          </cell>
          <cell r="AB40" t="str">
            <v>8090612457</v>
          </cell>
          <cell r="AC40">
            <v>0</v>
          </cell>
          <cell r="AD40">
            <v>0</v>
          </cell>
          <cell r="AE40">
            <v>0</v>
          </cell>
          <cell r="AF40">
            <v>0</v>
          </cell>
          <cell r="AG40">
            <v>0</v>
          </cell>
          <cell r="AH40">
            <v>40725</v>
          </cell>
          <cell r="AI40">
            <v>41091</v>
          </cell>
          <cell r="AJ40">
            <v>41456</v>
          </cell>
          <cell r="AK40" t="str">
            <v>01 NĂM</v>
          </cell>
          <cell r="AL40" t="str">
            <v>01 NĂM</v>
          </cell>
          <cell r="AM40" t="str">
            <v>KXĐTH</v>
          </cell>
          <cell r="AN40">
            <v>41456</v>
          </cell>
          <cell r="AO40" t="str">
            <v>KXĐTH</v>
          </cell>
          <cell r="AP40">
            <v>0</v>
          </cell>
          <cell r="AQ40">
            <v>0</v>
          </cell>
          <cell r="AR40">
            <v>40909</v>
          </cell>
          <cell r="AS40" t="str">
            <v>7910206423</v>
          </cell>
          <cell r="AT40" t="str">
            <v>DN7793530600107</v>
          </cell>
          <cell r="AU40">
            <v>0</v>
          </cell>
          <cell r="AV40">
            <v>0</v>
          </cell>
          <cell r="AW40">
            <v>0</v>
          </cell>
          <cell r="AX40">
            <v>0</v>
          </cell>
          <cell r="AY40">
            <v>0</v>
          </cell>
          <cell r="AZ40">
            <v>0</v>
          </cell>
          <cell r="BA40">
            <v>0</v>
          </cell>
          <cell r="BB40">
            <v>0</v>
          </cell>
          <cell r="BC40">
            <v>0</v>
          </cell>
          <cell r="BD40">
            <v>0</v>
          </cell>
          <cell r="BE40" t="str">
            <v>9/12</v>
          </cell>
          <cell r="BF40">
            <v>0</v>
          </cell>
          <cell r="BG40">
            <v>0</v>
          </cell>
          <cell r="BH40">
            <v>41640</v>
          </cell>
          <cell r="BI40">
            <v>2889000</v>
          </cell>
          <cell r="BJ40">
            <v>0</v>
          </cell>
          <cell r="BK40">
            <v>0</v>
          </cell>
          <cell r="BL40">
            <v>0</v>
          </cell>
          <cell r="BM40">
            <v>0</v>
          </cell>
          <cell r="BN40">
            <v>0</v>
          </cell>
          <cell r="BO40">
            <v>0</v>
          </cell>
          <cell r="BP40">
            <v>4000</v>
          </cell>
          <cell r="BQ40">
            <v>1</v>
          </cell>
          <cell r="BR40" t="str">
            <v>HTQ HỒ CHÍ MINH</v>
          </cell>
          <cell r="BS40" t="str">
            <v>Fulltime</v>
          </cell>
          <cell r="BT40" t="str">
            <v>Quán 80 Đồng Khởi</v>
          </cell>
          <cell r="BU40" t="str">
            <v>NV. Bếp</v>
          </cell>
          <cell r="BV40" t="str">
            <v>NGUYỄN NGỌC MINH ANH</v>
          </cell>
          <cell r="BW40" t="str">
            <v>9/12</v>
          </cell>
          <cell r="BX40">
            <v>0</v>
          </cell>
          <cell r="BY40">
            <v>0</v>
          </cell>
          <cell r="BZ40">
            <v>0</v>
          </cell>
          <cell r="CA40">
            <v>0</v>
          </cell>
          <cell r="CB40">
            <v>0</v>
          </cell>
          <cell r="CC40" t="str">
            <v>X</v>
          </cell>
          <cell r="CD40">
            <v>41816</v>
          </cell>
          <cell r="CE40">
            <v>0</v>
          </cell>
          <cell r="CF40">
            <v>0</v>
          </cell>
          <cell r="CG40">
            <v>0</v>
          </cell>
          <cell r="CH40">
            <v>0</v>
          </cell>
          <cell r="CI40" t="str">
            <v>80 ĐK</v>
          </cell>
          <cell r="CJ40" t="str">
            <v>NHÂN VIÊN BẾP</v>
          </cell>
          <cell r="CK40">
            <v>0</v>
          </cell>
          <cell r="CL40">
            <v>0</v>
          </cell>
          <cell r="CM40" t="str">
            <v>KẾT HÔN</v>
          </cell>
          <cell r="CN40" t="str">
            <v>NGUYỄN NGỌC MINH ANH</v>
          </cell>
          <cell r="CO40" t="str">
            <v>2006</v>
          </cell>
          <cell r="CP40">
            <v>0</v>
          </cell>
          <cell r="CQ40">
            <v>0</v>
          </cell>
          <cell r="CR40">
            <v>1</v>
          </cell>
          <cell r="CS40" t="str">
            <v>NGUYỄN NGỌC MINH</v>
          </cell>
          <cell r="CT40">
            <v>0</v>
          </cell>
          <cell r="CU40" t="str">
            <v>X</v>
          </cell>
          <cell r="CV40">
            <v>0</v>
          </cell>
          <cell r="CW40">
            <v>0</v>
          </cell>
          <cell r="CX40">
            <v>0</v>
          </cell>
          <cell r="CY40">
            <v>0</v>
          </cell>
          <cell r="CZ40">
            <v>0</v>
          </cell>
          <cell r="DA40" t="e">
            <v>#N/A</v>
          </cell>
          <cell r="DB40">
            <v>0</v>
          </cell>
        </row>
        <row r="41">
          <cell r="B41" t="str">
            <v>EQQ100232</v>
          </cell>
          <cell r="C41" t="str">
            <v>TÔN NỮ THỊ THÙY</v>
          </cell>
          <cell r="D41" t="str">
            <v>NỮ</v>
          </cell>
          <cell r="E41">
            <v>39914</v>
          </cell>
          <cell r="F41" t="str">
            <v>249 HVT</v>
          </cell>
          <cell r="G41" t="str">
            <v>TRƯỞNG CA</v>
          </cell>
          <cell r="H41">
            <v>23</v>
          </cell>
          <cell r="I41">
            <v>11</v>
          </cell>
          <cell r="J41">
            <v>1985</v>
          </cell>
          <cell r="K41">
            <v>31374</v>
          </cell>
          <cell r="L41" t="str">
            <v>TP. HCM</v>
          </cell>
          <cell r="M41" t="str">
            <v>THỪA THIÊN HUẾ</v>
          </cell>
          <cell r="N41" t="str">
            <v>024115369</v>
          </cell>
          <cell r="O41">
            <v>37700</v>
          </cell>
          <cell r="P41" t="str">
            <v>TP. HCM</v>
          </cell>
          <cell r="Q41" t="str">
            <v>KINH</v>
          </cell>
          <cell r="R41" t="str">
            <v>KHÔNG</v>
          </cell>
          <cell r="S41" t="str">
            <v>32E/3 KHU PHỐ 2,  P. HIỆP THÀNH, Q. 12, TP. HCM</v>
          </cell>
          <cell r="T41" t="str">
            <v>TP. HCM</v>
          </cell>
          <cell r="U41" t="str">
            <v>32E/3 KHU PHỐ 2,  P. HIỆP THÀNH, Q. 12, TP. HCM</v>
          </cell>
          <cell r="V41" t="str">
            <v>TP. HCM</v>
          </cell>
          <cell r="W41" t="str">
            <v>32E/3 KHU PHỐ 2,  P. HIỆP THÀNH, Q. 12, TP. HCM</v>
          </cell>
          <cell r="X41" t="str">
            <v>0906958974</v>
          </cell>
          <cell r="Y41" t="str">
            <v>0071005304209</v>
          </cell>
          <cell r="Z41" t="str">
            <v>VIETCOMBANK</v>
          </cell>
          <cell r="AA41" t="str">
            <v>100482</v>
          </cell>
          <cell r="AB41" t="str">
            <v>8090612552</v>
          </cell>
          <cell r="AC41">
            <v>0</v>
          </cell>
          <cell r="AD41">
            <v>0</v>
          </cell>
          <cell r="AE41">
            <v>0</v>
          </cell>
          <cell r="AF41">
            <v>0</v>
          </cell>
          <cell r="AG41">
            <v>0</v>
          </cell>
          <cell r="AH41">
            <v>40725</v>
          </cell>
          <cell r="AI41">
            <v>41091</v>
          </cell>
          <cell r="AJ41">
            <v>41456</v>
          </cell>
          <cell r="AK41" t="str">
            <v>01 NĂM</v>
          </cell>
          <cell r="AL41" t="str">
            <v>01 NĂM</v>
          </cell>
          <cell r="AM41" t="str">
            <v>KXĐTH</v>
          </cell>
          <cell r="AN41">
            <v>41456</v>
          </cell>
          <cell r="AO41" t="str">
            <v>KXĐTH</v>
          </cell>
          <cell r="AP41">
            <v>0</v>
          </cell>
          <cell r="AQ41">
            <v>0</v>
          </cell>
          <cell r="AR41">
            <v>40909</v>
          </cell>
          <cell r="AS41" t="str">
            <v>7910206408</v>
          </cell>
          <cell r="AT41" t="str">
            <v>DN7793530600101</v>
          </cell>
          <cell r="AU41">
            <v>0</v>
          </cell>
          <cell r="AV41">
            <v>0</v>
          </cell>
          <cell r="AW41">
            <v>0</v>
          </cell>
          <cell r="AX41">
            <v>0</v>
          </cell>
          <cell r="AY41">
            <v>0</v>
          </cell>
          <cell r="AZ41">
            <v>0</v>
          </cell>
          <cell r="BA41">
            <v>0</v>
          </cell>
          <cell r="BB41">
            <v>0</v>
          </cell>
          <cell r="BC41">
            <v>0</v>
          </cell>
          <cell r="BD41" t="str">
            <v>4 HẠT</v>
          </cell>
          <cell r="BE41" t="str">
            <v>TC</v>
          </cell>
          <cell r="BF41">
            <v>0</v>
          </cell>
          <cell r="BG41">
            <v>0</v>
          </cell>
          <cell r="BH41">
            <v>41104</v>
          </cell>
          <cell r="BI41">
            <v>2889000</v>
          </cell>
          <cell r="BJ41">
            <v>1111000</v>
          </cell>
          <cell r="BK41">
            <v>41104</v>
          </cell>
          <cell r="BL41">
            <v>0</v>
          </cell>
          <cell r="BM41">
            <v>0</v>
          </cell>
          <cell r="BN41">
            <v>0</v>
          </cell>
          <cell r="BO41">
            <v>0</v>
          </cell>
          <cell r="BP41">
            <v>4000</v>
          </cell>
          <cell r="BQ41">
            <v>1</v>
          </cell>
          <cell r="BR41" t="str">
            <v>HTQ HỒ CHÍ MINH</v>
          </cell>
          <cell r="BS41" t="str">
            <v>Fulltime</v>
          </cell>
          <cell r="BT41" t="str">
            <v>Quán 249A Hoàng Văn Thụ</v>
          </cell>
          <cell r="BU41" t="str">
            <v>Trưởng Ca</v>
          </cell>
          <cell r="BV41" t="str">
            <v>4 HẠT</v>
          </cell>
          <cell r="BW41" t="str">
            <v>TC</v>
          </cell>
          <cell r="BX41" t="str">
            <v>QUẢN TRỊ NHÀ HÀNG KHÁCH SẠN</v>
          </cell>
          <cell r="BY41">
            <v>0</v>
          </cell>
          <cell r="BZ41" t="str">
            <v>TRƯỞNG BAR</v>
          </cell>
          <cell r="CA41" t="str">
            <v xml:space="preserve">TRƯỞNG CA </v>
          </cell>
          <cell r="CB41">
            <v>40886</v>
          </cell>
          <cell r="CC41">
            <v>41104</v>
          </cell>
          <cell r="CD41">
            <v>41785</v>
          </cell>
          <cell r="CE41" t="str">
            <v>QUÁN BIG C PANDORA</v>
          </cell>
          <cell r="CF41">
            <v>0</v>
          </cell>
          <cell r="CG41">
            <v>0</v>
          </cell>
          <cell r="CH41">
            <v>0</v>
          </cell>
          <cell r="CI41" t="str">
            <v>249 HVT</v>
          </cell>
          <cell r="CJ41" t="str">
            <v>TRƯỞNG CA</v>
          </cell>
          <cell r="CK41">
            <v>0</v>
          </cell>
          <cell r="CL41">
            <v>0</v>
          </cell>
          <cell r="CM41" t="str">
            <v>ĐỘC THÂN</v>
          </cell>
          <cell r="CN41">
            <v>0</v>
          </cell>
          <cell r="CO41">
            <v>0</v>
          </cell>
          <cell r="CP41">
            <v>0</v>
          </cell>
          <cell r="CQ41">
            <v>0</v>
          </cell>
          <cell r="CR41">
            <v>0</v>
          </cell>
          <cell r="CS41">
            <v>0</v>
          </cell>
          <cell r="CT41">
            <v>0</v>
          </cell>
          <cell r="CU41">
            <v>0</v>
          </cell>
          <cell r="CV41">
            <v>0</v>
          </cell>
          <cell r="CW41">
            <v>0</v>
          </cell>
          <cell r="CX41">
            <v>0</v>
          </cell>
          <cell r="CY41">
            <v>0</v>
          </cell>
          <cell r="CZ41">
            <v>0</v>
          </cell>
          <cell r="DA41" t="e">
            <v>#N/A</v>
          </cell>
          <cell r="DB41">
            <v>0</v>
          </cell>
        </row>
        <row r="42">
          <cell r="B42" t="str">
            <v>EQQ100234</v>
          </cell>
          <cell r="C42" t="str">
            <v>VŨ THỊ BÍCH HIỀN</v>
          </cell>
          <cell r="D42" t="str">
            <v>NỮ</v>
          </cell>
          <cell r="E42">
            <v>40121</v>
          </cell>
          <cell r="F42" t="str">
            <v>104 HBT</v>
          </cell>
          <cell r="G42" t="str">
            <v>TRƯỞNG CA</v>
          </cell>
          <cell r="H42">
            <v>14</v>
          </cell>
          <cell r="I42">
            <v>12</v>
          </cell>
          <cell r="J42">
            <v>1989</v>
          </cell>
          <cell r="K42">
            <v>32856</v>
          </cell>
          <cell r="L42" t="str">
            <v>GIA LAI</v>
          </cell>
          <cell r="M42" t="str">
            <v>NAM ĐỊNH</v>
          </cell>
          <cell r="N42" t="str">
            <v>230731635</v>
          </cell>
          <cell r="O42">
            <v>38255</v>
          </cell>
          <cell r="P42" t="str">
            <v>GIA LAI</v>
          </cell>
          <cell r="Q42" t="str">
            <v>KINH</v>
          </cell>
          <cell r="R42" t="str">
            <v>KHÔNG</v>
          </cell>
          <cell r="S42" t="str">
            <v>273 DUY TÂN, P. DIÊN HỒNG, TP. PLEIKU, GIA LAI</v>
          </cell>
          <cell r="T42" t="str">
            <v>GIA LAI</v>
          </cell>
          <cell r="U42" t="str">
            <v>QUANG TRUNG, P. 10, Q. GÒ VẤP, TP. HCM</v>
          </cell>
          <cell r="V42" t="str">
            <v>TP. HCM</v>
          </cell>
          <cell r="W42" t="str">
            <v>QUANG TRUNG, P. 10, Q. GÒ VẤP, TP. HCM</v>
          </cell>
          <cell r="X42" t="str">
            <v>01687235099</v>
          </cell>
          <cell r="Y42" t="str">
            <v>0071005350894</v>
          </cell>
          <cell r="Z42" t="str">
            <v>VIETCOMBANK</v>
          </cell>
          <cell r="AA42" t="str">
            <v>100101</v>
          </cell>
          <cell r="AB42" t="str">
            <v>8090612577</v>
          </cell>
          <cell r="AC42">
            <v>0</v>
          </cell>
          <cell r="AD42">
            <v>0</v>
          </cell>
          <cell r="AE42">
            <v>0</v>
          </cell>
          <cell r="AF42">
            <v>0</v>
          </cell>
          <cell r="AG42">
            <v>0</v>
          </cell>
          <cell r="AH42">
            <v>40725</v>
          </cell>
          <cell r="AI42">
            <v>41091</v>
          </cell>
          <cell r="AJ42">
            <v>41456</v>
          </cell>
          <cell r="AK42" t="str">
            <v>01 NĂM</v>
          </cell>
          <cell r="AL42" t="str">
            <v>01 NĂM</v>
          </cell>
          <cell r="AM42" t="str">
            <v>KXĐTH</v>
          </cell>
          <cell r="AN42">
            <v>41456</v>
          </cell>
          <cell r="AO42" t="str">
            <v>KXĐTH</v>
          </cell>
          <cell r="AP42">
            <v>0</v>
          </cell>
          <cell r="AQ42">
            <v>0</v>
          </cell>
          <cell r="AR42">
            <v>40909</v>
          </cell>
          <cell r="AS42" t="str">
            <v>7910206402</v>
          </cell>
          <cell r="AT42" t="str">
            <v>DN7793530600099</v>
          </cell>
          <cell r="AU42">
            <v>0</v>
          </cell>
          <cell r="AV42">
            <v>0</v>
          </cell>
          <cell r="AW42">
            <v>0</v>
          </cell>
          <cell r="AX42">
            <v>0</v>
          </cell>
          <cell r="AY42">
            <v>0</v>
          </cell>
          <cell r="AZ42">
            <v>0</v>
          </cell>
          <cell r="BA42">
            <v>0</v>
          </cell>
          <cell r="BB42">
            <v>0</v>
          </cell>
          <cell r="BC42">
            <v>0</v>
          </cell>
          <cell r="BD42" t="str">
            <v>4 HẠT</v>
          </cell>
          <cell r="BE42" t="str">
            <v>TC</v>
          </cell>
          <cell r="BF42">
            <v>0</v>
          </cell>
          <cell r="BG42">
            <v>0</v>
          </cell>
          <cell r="BH42">
            <v>41877</v>
          </cell>
          <cell r="BI42">
            <v>2889000</v>
          </cell>
          <cell r="BJ42">
            <v>1111000</v>
          </cell>
          <cell r="BK42">
            <v>0</v>
          </cell>
          <cell r="BL42">
            <v>0</v>
          </cell>
          <cell r="BM42">
            <v>0</v>
          </cell>
          <cell r="BN42">
            <v>0</v>
          </cell>
          <cell r="BO42">
            <v>0</v>
          </cell>
          <cell r="BP42">
            <v>4000</v>
          </cell>
          <cell r="BQ42">
            <v>1</v>
          </cell>
          <cell r="BR42" t="str">
            <v>HTQ HỒ CHÍ MINH</v>
          </cell>
          <cell r="BS42" t="str">
            <v>Fulltime</v>
          </cell>
          <cell r="BT42" t="str">
            <v>Quán 104 Hai Bà Trưng</v>
          </cell>
          <cell r="BU42" t="str">
            <v>Trưởng Ca</v>
          </cell>
          <cell r="BV42" t="str">
            <v>4 HẠT</v>
          </cell>
          <cell r="BW42" t="str">
            <v>TC</v>
          </cell>
          <cell r="BX42" t="str">
            <v>DU LỊCH</v>
          </cell>
          <cell r="BY42">
            <v>0</v>
          </cell>
          <cell r="BZ42">
            <v>0</v>
          </cell>
          <cell r="CA42">
            <v>0</v>
          </cell>
          <cell r="CB42">
            <v>0</v>
          </cell>
          <cell r="CC42">
            <v>0</v>
          </cell>
          <cell r="CD42">
            <v>41938</v>
          </cell>
          <cell r="CE42">
            <v>0</v>
          </cell>
          <cell r="CF42">
            <v>0</v>
          </cell>
          <cell r="CG42">
            <v>0</v>
          </cell>
          <cell r="CH42">
            <v>0</v>
          </cell>
          <cell r="CI42" t="str">
            <v>Khiển trách bằng văn bản</v>
          </cell>
          <cell r="CJ42" t="str">
            <v>TRƯỞNG CA</v>
          </cell>
          <cell r="CK42">
            <v>41199</v>
          </cell>
          <cell r="CL42">
            <v>0</v>
          </cell>
          <cell r="CM42" t="str">
            <v>ĐỘC THÂN</v>
          </cell>
          <cell r="CN42">
            <v>0</v>
          </cell>
          <cell r="CO42">
            <v>0</v>
          </cell>
          <cell r="CP42">
            <v>0</v>
          </cell>
          <cell r="CQ42">
            <v>0</v>
          </cell>
          <cell r="CR42">
            <v>0</v>
          </cell>
          <cell r="CS42">
            <v>0</v>
          </cell>
          <cell r="CT42">
            <v>0</v>
          </cell>
          <cell r="CU42">
            <v>0</v>
          </cell>
          <cell r="CV42">
            <v>0</v>
          </cell>
          <cell r="CW42">
            <v>0</v>
          </cell>
          <cell r="CX42">
            <v>0</v>
          </cell>
          <cell r="CY42">
            <v>0</v>
          </cell>
          <cell r="CZ42">
            <v>0</v>
          </cell>
          <cell r="DA42" t="e">
            <v>#N/A</v>
          </cell>
          <cell r="DB42">
            <v>0</v>
          </cell>
        </row>
        <row r="43">
          <cell r="B43" t="str">
            <v>EQQ100240</v>
          </cell>
          <cell r="C43" t="str">
            <v>NGUYỄN DUY TRIẾT</v>
          </cell>
          <cell r="D43" t="str">
            <v>NAM</v>
          </cell>
          <cell r="E43">
            <v>40140</v>
          </cell>
          <cell r="F43" t="str">
            <v>40 LTK</v>
          </cell>
          <cell r="G43" t="str">
            <v>TRƯỞNG CA</v>
          </cell>
          <cell r="H43">
            <v>9</v>
          </cell>
          <cell r="I43">
            <v>12</v>
          </cell>
          <cell r="J43">
            <v>1989</v>
          </cell>
          <cell r="K43">
            <v>32851</v>
          </cell>
          <cell r="L43" t="str">
            <v>TIỀN GIANG</v>
          </cell>
          <cell r="M43" t="str">
            <v>TIỀN GIANG</v>
          </cell>
          <cell r="N43" t="str">
            <v>312023625</v>
          </cell>
          <cell r="O43">
            <v>38189</v>
          </cell>
          <cell r="P43" t="str">
            <v>TIỀN GIANG</v>
          </cell>
          <cell r="Q43" t="str">
            <v>KINH</v>
          </cell>
          <cell r="R43" t="str">
            <v>KHÔNG</v>
          </cell>
          <cell r="S43" t="str">
            <v>AN THÁI ĐÔNG, CÁI BÈ, TIỀN GIANG</v>
          </cell>
          <cell r="T43" t="str">
            <v>TIỀN GIANG</v>
          </cell>
          <cell r="U43" t="str">
            <v>93/6/5S, P17, XÔ VIẾT NGHỆ TĨNH, Q. BÌNH THẠNH, TP. HCM</v>
          </cell>
          <cell r="V43" t="str">
            <v>TP. HCM</v>
          </cell>
          <cell r="W43" t="str">
            <v>93/6/5S, P17, XÔ VIẾT NGHỆ TĨNH, Q. BÌNH THẠNH, TP. HCM</v>
          </cell>
          <cell r="X43" t="str">
            <v>0908269161</v>
          </cell>
          <cell r="Y43" t="str">
            <v>0251002448902</v>
          </cell>
          <cell r="Z43" t="str">
            <v>VIETCOMBANK</v>
          </cell>
          <cell r="AA43" t="str">
            <v>100381</v>
          </cell>
          <cell r="AB43" t="str">
            <v>8090612584</v>
          </cell>
          <cell r="AC43">
            <v>0</v>
          </cell>
          <cell r="AD43">
            <v>0</v>
          </cell>
          <cell r="AE43">
            <v>0</v>
          </cell>
          <cell r="AF43">
            <v>0</v>
          </cell>
          <cell r="AG43">
            <v>0</v>
          </cell>
          <cell r="AH43">
            <v>40725</v>
          </cell>
          <cell r="AI43">
            <v>41091</v>
          </cell>
          <cell r="AJ43">
            <v>41456</v>
          </cell>
          <cell r="AK43" t="str">
            <v>01 NĂM</v>
          </cell>
          <cell r="AL43" t="str">
            <v>01 NĂM</v>
          </cell>
          <cell r="AM43" t="str">
            <v>KXĐTH</v>
          </cell>
          <cell r="AN43">
            <v>41456</v>
          </cell>
          <cell r="AO43" t="str">
            <v>KXĐTH</v>
          </cell>
          <cell r="AP43">
            <v>0</v>
          </cell>
          <cell r="AQ43">
            <v>0</v>
          </cell>
          <cell r="AR43">
            <v>40909</v>
          </cell>
          <cell r="AS43" t="str">
            <v>7910206406</v>
          </cell>
          <cell r="AT43" t="str">
            <v>DN7793530600100</v>
          </cell>
          <cell r="AU43">
            <v>0</v>
          </cell>
          <cell r="AV43">
            <v>0</v>
          </cell>
          <cell r="AW43">
            <v>0</v>
          </cell>
          <cell r="AX43">
            <v>0</v>
          </cell>
          <cell r="AY43">
            <v>0</v>
          </cell>
          <cell r="AZ43">
            <v>0</v>
          </cell>
          <cell r="BA43">
            <v>0</v>
          </cell>
          <cell r="BB43">
            <v>0</v>
          </cell>
          <cell r="BC43">
            <v>0</v>
          </cell>
          <cell r="BD43" t="str">
            <v>4 HẠT</v>
          </cell>
          <cell r="BE43" t="str">
            <v>TC</v>
          </cell>
          <cell r="BF43">
            <v>0</v>
          </cell>
          <cell r="BG43">
            <v>0</v>
          </cell>
          <cell r="BH43">
            <v>41055</v>
          </cell>
          <cell r="BI43">
            <v>2889000</v>
          </cell>
          <cell r="BJ43">
            <v>1111000</v>
          </cell>
          <cell r="BK43">
            <v>0</v>
          </cell>
          <cell r="BL43">
            <v>0</v>
          </cell>
          <cell r="BM43">
            <v>0</v>
          </cell>
          <cell r="BN43">
            <v>0</v>
          </cell>
          <cell r="BO43">
            <v>0</v>
          </cell>
          <cell r="BP43">
            <v>4000</v>
          </cell>
          <cell r="BQ43">
            <v>1</v>
          </cell>
          <cell r="BR43" t="str">
            <v>HTQ HỒ CHÍ MINH</v>
          </cell>
          <cell r="BS43" t="str">
            <v>Fulltime</v>
          </cell>
          <cell r="BT43" t="str">
            <v>Quán 40 Lý Thường Kiệt</v>
          </cell>
          <cell r="BU43" t="str">
            <v>Trưởng Ca</v>
          </cell>
          <cell r="BV43" t="str">
            <v>4 HẠT</v>
          </cell>
          <cell r="BW43" t="str">
            <v>TC</v>
          </cell>
          <cell r="BX43">
            <v>0</v>
          </cell>
          <cell r="BY43">
            <v>0</v>
          </cell>
          <cell r="BZ43" t="str">
            <v xml:space="preserve">TRƯỞNG CA </v>
          </cell>
          <cell r="CA43">
            <v>0</v>
          </cell>
          <cell r="CB43">
            <v>40812</v>
          </cell>
          <cell r="CC43">
            <v>0</v>
          </cell>
          <cell r="CD43">
            <v>41877</v>
          </cell>
          <cell r="CE43">
            <v>0</v>
          </cell>
          <cell r="CF43">
            <v>0</v>
          </cell>
          <cell r="CG43">
            <v>0</v>
          </cell>
          <cell r="CH43">
            <v>0</v>
          </cell>
          <cell r="CI43" t="str">
            <v>40 LTK</v>
          </cell>
          <cell r="CJ43" t="str">
            <v>TRƯỞNG CA</v>
          </cell>
          <cell r="CK43">
            <v>0</v>
          </cell>
          <cell r="CL43">
            <v>0</v>
          </cell>
          <cell r="CM43" t="str">
            <v>ĐỘC THÂN</v>
          </cell>
          <cell r="CN43">
            <v>0</v>
          </cell>
          <cell r="CO43">
            <v>0</v>
          </cell>
          <cell r="CP43">
            <v>0</v>
          </cell>
          <cell r="CQ43">
            <v>0</v>
          </cell>
          <cell r="CR43">
            <v>0</v>
          </cell>
          <cell r="CS43">
            <v>0</v>
          </cell>
          <cell r="CT43">
            <v>0</v>
          </cell>
          <cell r="CU43">
            <v>0</v>
          </cell>
          <cell r="CV43">
            <v>0</v>
          </cell>
          <cell r="CW43">
            <v>0</v>
          </cell>
          <cell r="CX43">
            <v>0</v>
          </cell>
          <cell r="CY43">
            <v>0</v>
          </cell>
          <cell r="CZ43">
            <v>0</v>
          </cell>
          <cell r="DA43" t="e">
            <v>#N/A</v>
          </cell>
          <cell r="DB43">
            <v>0</v>
          </cell>
        </row>
        <row r="44">
          <cell r="B44" t="str">
            <v>EQQ100247</v>
          </cell>
          <cell r="C44" t="str">
            <v>NGUYỄN VŨ DUY THĂNG</v>
          </cell>
          <cell r="D44" t="str">
            <v>NAM</v>
          </cell>
          <cell r="E44">
            <v>39356</v>
          </cell>
          <cell r="F44" t="str">
            <v>249 HVT</v>
          </cell>
          <cell r="G44" t="str">
            <v>QUẢN LÝ QUÁN</v>
          </cell>
          <cell r="H44">
            <v>15</v>
          </cell>
          <cell r="I44">
            <v>3</v>
          </cell>
          <cell r="J44">
            <v>1987</v>
          </cell>
          <cell r="K44">
            <v>31851</v>
          </cell>
          <cell r="L44" t="str">
            <v xml:space="preserve"> BÌNH THUẬN</v>
          </cell>
          <cell r="M44" t="str">
            <v>BÌNH THUẬN</v>
          </cell>
          <cell r="N44" t="str">
            <v>260986752</v>
          </cell>
          <cell r="O44">
            <v>37183</v>
          </cell>
          <cell r="P44" t="str">
            <v>BÌNH THUẬN</v>
          </cell>
          <cell r="Q44" t="str">
            <v>KINH</v>
          </cell>
          <cell r="R44" t="str">
            <v>KHÔNG</v>
          </cell>
          <cell r="S44" t="str">
            <v>21 TRẦN HƯNG ĐẠO, CHỢ LẦU, BẮC BÌNH, BÌNH THUẬN</v>
          </cell>
          <cell r="T44" t="str">
            <v>BÌNH THUẬN</v>
          </cell>
          <cell r="U44" t="str">
            <v>P. 11, Q. PHÚ NHUẬN, TP. HCM</v>
          </cell>
          <cell r="V44" t="str">
            <v>TP. HCM</v>
          </cell>
          <cell r="W44" t="str">
            <v>083 9915 195</v>
          </cell>
          <cell r="X44" t="str">
            <v>0977801935</v>
          </cell>
          <cell r="Y44" t="str">
            <v>0071004936262</v>
          </cell>
          <cell r="Z44" t="str">
            <v>VIETCOMBANK</v>
          </cell>
          <cell r="AA44" t="str">
            <v>100186</v>
          </cell>
          <cell r="AB44" t="str">
            <v>8090128214</v>
          </cell>
          <cell r="AC44">
            <v>0</v>
          </cell>
          <cell r="AD44">
            <v>0</v>
          </cell>
          <cell r="AE44">
            <v>0</v>
          </cell>
          <cell r="AF44">
            <v>0</v>
          </cell>
          <cell r="AG44">
            <v>0</v>
          </cell>
          <cell r="AH44">
            <v>40725</v>
          </cell>
          <cell r="AI44">
            <v>41091</v>
          </cell>
          <cell r="AJ44">
            <v>41456</v>
          </cell>
          <cell r="AK44" t="str">
            <v>01 NĂM</v>
          </cell>
          <cell r="AL44" t="str">
            <v>01 NĂM</v>
          </cell>
          <cell r="AM44" t="str">
            <v>KXĐTH</v>
          </cell>
          <cell r="AN44">
            <v>41456</v>
          </cell>
          <cell r="AO44" t="str">
            <v>KXĐTH</v>
          </cell>
          <cell r="AP44">
            <v>0</v>
          </cell>
          <cell r="AQ44">
            <v>0</v>
          </cell>
          <cell r="AR44">
            <v>40909</v>
          </cell>
          <cell r="AS44" t="str">
            <v>7909004996</v>
          </cell>
          <cell r="AT44" t="str">
            <v>DN7793530600049</v>
          </cell>
          <cell r="AU44">
            <v>0</v>
          </cell>
          <cell r="AV44">
            <v>0</v>
          </cell>
          <cell r="AW44">
            <v>0</v>
          </cell>
          <cell r="AX44">
            <v>0</v>
          </cell>
          <cell r="AY44">
            <v>0</v>
          </cell>
          <cell r="AZ44">
            <v>0</v>
          </cell>
          <cell r="BA44">
            <v>0</v>
          </cell>
          <cell r="BB44">
            <v>0</v>
          </cell>
          <cell r="BC44">
            <v>0</v>
          </cell>
          <cell r="BD44" t="str">
            <v>4 HẠT</v>
          </cell>
          <cell r="BE44" t="str">
            <v>12/12</v>
          </cell>
          <cell r="BF44">
            <v>0</v>
          </cell>
          <cell r="BG44">
            <v>0</v>
          </cell>
          <cell r="BH44">
            <v>41724</v>
          </cell>
          <cell r="BI44">
            <v>3130000</v>
          </cell>
          <cell r="BJ44">
            <v>3770000</v>
          </cell>
          <cell r="BK44">
            <v>0</v>
          </cell>
          <cell r="BL44">
            <v>200000</v>
          </cell>
          <cell r="BM44">
            <v>150000</v>
          </cell>
          <cell r="BN44">
            <v>0</v>
          </cell>
          <cell r="BO44">
            <v>0</v>
          </cell>
          <cell r="BP44">
            <v>4000</v>
          </cell>
          <cell r="BQ44">
            <v>1</v>
          </cell>
          <cell r="BR44" t="str">
            <v>HTQ HỒ CHÍ MINH</v>
          </cell>
          <cell r="BS44" t="str">
            <v>Fulltime</v>
          </cell>
          <cell r="BT44" t="str">
            <v>Quán 249A Hoàng Văn Thụ</v>
          </cell>
          <cell r="BU44" t="str">
            <v>Quản Lý Quán</v>
          </cell>
          <cell r="BV44" t="str">
            <v>4 HẠT</v>
          </cell>
          <cell r="BW44" t="str">
            <v>12/12</v>
          </cell>
          <cell r="BX44">
            <v>0</v>
          </cell>
          <cell r="BY44">
            <v>0</v>
          </cell>
          <cell r="BZ44" t="str">
            <v>QUẢN LÝ QUÁN</v>
          </cell>
          <cell r="CA44">
            <v>0</v>
          </cell>
          <cell r="CB44">
            <v>40812</v>
          </cell>
          <cell r="CC44">
            <v>0</v>
          </cell>
          <cell r="CD44">
            <v>0</v>
          </cell>
          <cell r="CE44">
            <v>0</v>
          </cell>
          <cell r="CF44">
            <v>0</v>
          </cell>
          <cell r="CG44">
            <v>0</v>
          </cell>
          <cell r="CH44">
            <v>0</v>
          </cell>
          <cell r="CI44" t="str">
            <v>Khiển trách bằng văn bản trong thời gian 03 tháng</v>
          </cell>
          <cell r="CJ44" t="str">
            <v>QUẢN LÝ QUÁN</v>
          </cell>
          <cell r="CK44">
            <v>41199</v>
          </cell>
          <cell r="CL44">
            <v>0</v>
          </cell>
          <cell r="CM44" t="str">
            <v>ĐỘC THÂN</v>
          </cell>
          <cell r="CN44">
            <v>0</v>
          </cell>
          <cell r="CO44">
            <v>0</v>
          </cell>
          <cell r="CP44">
            <v>0</v>
          </cell>
          <cell r="CQ44">
            <v>0</v>
          </cell>
          <cell r="CR44">
            <v>0</v>
          </cell>
          <cell r="CS44">
            <v>0</v>
          </cell>
          <cell r="CT44">
            <v>0</v>
          </cell>
          <cell r="CU44">
            <v>0</v>
          </cell>
          <cell r="CV44">
            <v>0</v>
          </cell>
          <cell r="CW44">
            <v>0</v>
          </cell>
          <cell r="CX44">
            <v>0</v>
          </cell>
          <cell r="CY44">
            <v>0</v>
          </cell>
          <cell r="CZ44">
            <v>0</v>
          </cell>
          <cell r="DA44" t="e">
            <v>#N/A</v>
          </cell>
          <cell r="DB44">
            <v>0</v>
          </cell>
        </row>
        <row r="45">
          <cell r="B45" t="str">
            <v>EQQ100272</v>
          </cell>
          <cell r="C45" t="str">
            <v>NGUYỄN THỊ HUỲNH LỢI</v>
          </cell>
          <cell r="D45" t="str">
            <v>NỮ</v>
          </cell>
          <cell r="E45">
            <v>40044</v>
          </cell>
          <cell r="F45" t="str">
            <v>349 HBT</v>
          </cell>
          <cell r="G45" t="str">
            <v>NHÂN VIÊN PHA CHẾ</v>
          </cell>
          <cell r="H45">
            <v>9</v>
          </cell>
          <cell r="I45">
            <v>5</v>
          </cell>
          <cell r="J45">
            <v>1991</v>
          </cell>
          <cell r="K45">
            <v>33367</v>
          </cell>
          <cell r="L45" t="str">
            <v>TP. HCM</v>
          </cell>
          <cell r="M45" t="str">
            <v>LONG AN</v>
          </cell>
          <cell r="N45" t="str">
            <v>024532503</v>
          </cell>
          <cell r="O45">
            <v>38856</v>
          </cell>
          <cell r="P45" t="str">
            <v>TP. HCM</v>
          </cell>
          <cell r="Q45" t="str">
            <v>KINH</v>
          </cell>
          <cell r="R45" t="str">
            <v>KHÔNG</v>
          </cell>
          <cell r="S45" t="str">
            <v>95/108/7 KHU PHỐ 1, P. TÂN KIỂNG, Q. 7, TP. HCM</v>
          </cell>
          <cell r="T45" t="str">
            <v>TP. HCM</v>
          </cell>
          <cell r="U45" t="str">
            <v>95/108/7 KHU PHỐ 1, P. TÂN KIỂNG, Q. 7, TP. HCM</v>
          </cell>
          <cell r="V45" t="str">
            <v>TP. HCM</v>
          </cell>
          <cell r="W45" t="str">
            <v>95/108/7 KHU PHỐ 1, P. TÂN KIỂNG, Q. 7, TP. HCM</v>
          </cell>
          <cell r="X45" t="str">
            <v>01657692015</v>
          </cell>
          <cell r="Y45" t="str">
            <v>0071005321719</v>
          </cell>
          <cell r="Z45" t="str">
            <v>VIETCOMBANK</v>
          </cell>
          <cell r="AA45" t="str">
            <v>100249</v>
          </cell>
          <cell r="AB45" t="str">
            <v>8090612753</v>
          </cell>
          <cell r="AC45">
            <v>0</v>
          </cell>
          <cell r="AD45">
            <v>0</v>
          </cell>
          <cell r="AE45">
            <v>0</v>
          </cell>
          <cell r="AF45">
            <v>0</v>
          </cell>
          <cell r="AG45">
            <v>0</v>
          </cell>
          <cell r="AH45">
            <v>40725</v>
          </cell>
          <cell r="AI45">
            <v>41091</v>
          </cell>
          <cell r="AJ45">
            <v>41456</v>
          </cell>
          <cell r="AK45" t="str">
            <v>01 NĂM</v>
          </cell>
          <cell r="AL45" t="str">
            <v>01 NĂM</v>
          </cell>
          <cell r="AM45" t="str">
            <v>KXĐTH</v>
          </cell>
          <cell r="AN45">
            <v>41456</v>
          </cell>
          <cell r="AO45" t="str">
            <v>KXĐTH</v>
          </cell>
          <cell r="AP45">
            <v>0</v>
          </cell>
          <cell r="AQ45">
            <v>0</v>
          </cell>
          <cell r="AR45">
            <v>40909</v>
          </cell>
          <cell r="AS45" t="str">
            <v>7910448848</v>
          </cell>
          <cell r="AT45" t="str">
            <v>DN7793530600136</v>
          </cell>
          <cell r="AU45">
            <v>0</v>
          </cell>
          <cell r="AV45">
            <v>0</v>
          </cell>
          <cell r="AW45">
            <v>0</v>
          </cell>
          <cell r="AX45">
            <v>0</v>
          </cell>
          <cell r="AY45">
            <v>0</v>
          </cell>
          <cell r="AZ45">
            <v>0</v>
          </cell>
          <cell r="BA45">
            <v>0</v>
          </cell>
          <cell r="BB45">
            <v>0</v>
          </cell>
          <cell r="BC45">
            <v>0</v>
          </cell>
          <cell r="BD45" t="str">
            <v>2 HẠT</v>
          </cell>
          <cell r="BE45" t="str">
            <v>12/12</v>
          </cell>
          <cell r="BF45">
            <v>0</v>
          </cell>
          <cell r="BG45">
            <v>0</v>
          </cell>
          <cell r="BH45">
            <v>41696</v>
          </cell>
          <cell r="BI45">
            <v>2889000</v>
          </cell>
          <cell r="BJ45">
            <v>191000</v>
          </cell>
          <cell r="BK45">
            <v>0</v>
          </cell>
          <cell r="BL45">
            <v>0</v>
          </cell>
          <cell r="BM45">
            <v>0</v>
          </cell>
          <cell r="BN45">
            <v>0</v>
          </cell>
          <cell r="BO45">
            <v>0</v>
          </cell>
          <cell r="BP45">
            <v>4000</v>
          </cell>
          <cell r="BQ45">
            <v>1</v>
          </cell>
          <cell r="BR45" t="str">
            <v>HTQ HỒ CHÍ MINH</v>
          </cell>
          <cell r="BS45" t="str">
            <v>Fulltime</v>
          </cell>
          <cell r="BT45" t="str">
            <v>Quán 349 Hai Bà Trưng</v>
          </cell>
          <cell r="BU45" t="str">
            <v>NV. Pha Chế</v>
          </cell>
          <cell r="BV45" t="str">
            <v>2 HẠT</v>
          </cell>
          <cell r="BW45" t="str">
            <v>12/12</v>
          </cell>
          <cell r="BX45">
            <v>0</v>
          </cell>
          <cell r="BY45">
            <v>0</v>
          </cell>
          <cell r="BZ45">
            <v>0</v>
          </cell>
          <cell r="CA45">
            <v>0</v>
          </cell>
          <cell r="CB45">
            <v>0</v>
          </cell>
          <cell r="CC45">
            <v>0</v>
          </cell>
          <cell r="CD45">
            <v>0</v>
          </cell>
          <cell r="CE45" t="str">
            <v>QUÁN 219 LÝ TỰ TRỌNG</v>
          </cell>
          <cell r="CF45" t="str">
            <v>QUÁN 128 HAI BÀ TRƯNG</v>
          </cell>
          <cell r="CG45">
            <v>0</v>
          </cell>
          <cell r="CH45">
            <v>0</v>
          </cell>
          <cell r="CI45" t="str">
            <v>349 HBT</v>
          </cell>
          <cell r="CJ45" t="str">
            <v>NHÂN VIÊN PHA CHẾ</v>
          </cell>
          <cell r="CK45">
            <v>0</v>
          </cell>
          <cell r="CL45">
            <v>0</v>
          </cell>
          <cell r="CM45" t="str">
            <v>ĐỘC THÂN</v>
          </cell>
          <cell r="CN45">
            <v>0</v>
          </cell>
          <cell r="CO45">
            <v>0</v>
          </cell>
          <cell r="CP45">
            <v>0</v>
          </cell>
          <cell r="CQ45">
            <v>0</v>
          </cell>
          <cell r="CR45">
            <v>0</v>
          </cell>
          <cell r="CS45">
            <v>0</v>
          </cell>
          <cell r="CT45">
            <v>0</v>
          </cell>
          <cell r="CU45">
            <v>0</v>
          </cell>
          <cell r="CV45">
            <v>0</v>
          </cell>
          <cell r="CW45">
            <v>0</v>
          </cell>
          <cell r="CX45">
            <v>0</v>
          </cell>
          <cell r="CY45">
            <v>0</v>
          </cell>
          <cell r="CZ45">
            <v>0</v>
          </cell>
          <cell r="DA45" t="e">
            <v>#N/A</v>
          </cell>
          <cell r="DB45">
            <v>0</v>
          </cell>
        </row>
        <row r="46">
          <cell r="B46" t="str">
            <v>EQQ100278</v>
          </cell>
          <cell r="C46" t="str">
            <v>THÁI TRIẾT VI</v>
          </cell>
          <cell r="D46" t="str">
            <v>NAM</v>
          </cell>
          <cell r="E46">
            <v>40252</v>
          </cell>
          <cell r="F46" t="str">
            <v>80 ĐK</v>
          </cell>
          <cell r="G46" t="str">
            <v>TRƯỞNG CA</v>
          </cell>
          <cell r="H46">
            <v>1</v>
          </cell>
          <cell r="I46">
            <v>8</v>
          </cell>
          <cell r="J46">
            <v>1988</v>
          </cell>
          <cell r="K46">
            <v>32356</v>
          </cell>
          <cell r="L46" t="str">
            <v>TP. HCM</v>
          </cell>
          <cell r="M46" t="str">
            <v>TIỀN GIANG</v>
          </cell>
          <cell r="N46" t="str">
            <v>024127631</v>
          </cell>
          <cell r="O46">
            <v>40234</v>
          </cell>
          <cell r="P46" t="str">
            <v>TP. HCM</v>
          </cell>
          <cell r="Q46" t="str">
            <v>KINH</v>
          </cell>
          <cell r="R46" t="str">
            <v>KHÔNG</v>
          </cell>
          <cell r="S46" t="str">
            <v>415 (CHỢ CẦU MUỐI) NGUYỄN THÁI HỌC, P. CẦU ÔNG LÃNH, Q. 1, TP. HCM</v>
          </cell>
          <cell r="T46" t="str">
            <v>TP. HCM</v>
          </cell>
          <cell r="U46" t="str">
            <v>415 (CHỢ CẦU MUỐI) NGUYỄN THÁI HỌC, P. CẦU ÔNG LÃNH, Q. 1, TP. HCM</v>
          </cell>
          <cell r="V46" t="str">
            <v>TP. HCM</v>
          </cell>
          <cell r="W46" t="str">
            <v>083 941 0019</v>
          </cell>
          <cell r="X46" t="str">
            <v>0993216650</v>
          </cell>
          <cell r="Y46" t="str">
            <v>0181003070753</v>
          </cell>
          <cell r="Z46" t="str">
            <v>VIETCOMBANK</v>
          </cell>
          <cell r="AA46" t="str">
            <v>100404</v>
          </cell>
          <cell r="AB46" t="str">
            <v>8090612785</v>
          </cell>
          <cell r="AC46">
            <v>0</v>
          </cell>
          <cell r="AD46">
            <v>0</v>
          </cell>
          <cell r="AE46">
            <v>0</v>
          </cell>
          <cell r="AF46">
            <v>0</v>
          </cell>
          <cell r="AG46">
            <v>0</v>
          </cell>
          <cell r="AH46">
            <v>40725</v>
          </cell>
          <cell r="AI46">
            <v>41091</v>
          </cell>
          <cell r="AJ46">
            <v>41456</v>
          </cell>
          <cell r="AK46" t="str">
            <v>01 NĂM</v>
          </cell>
          <cell r="AL46" t="str">
            <v>01 NĂM</v>
          </cell>
          <cell r="AM46" t="str">
            <v>KXĐTH</v>
          </cell>
          <cell r="AN46">
            <v>41456</v>
          </cell>
          <cell r="AO46" t="str">
            <v>KXĐTH</v>
          </cell>
          <cell r="AP46">
            <v>0</v>
          </cell>
          <cell r="AQ46">
            <v>0</v>
          </cell>
          <cell r="AR46">
            <v>40909</v>
          </cell>
          <cell r="AS46" t="str">
            <v>7908170270</v>
          </cell>
          <cell r="AT46" t="str">
            <v>DN7793530600031</v>
          </cell>
          <cell r="AU46">
            <v>0</v>
          </cell>
          <cell r="AV46">
            <v>0</v>
          </cell>
          <cell r="AW46">
            <v>0</v>
          </cell>
          <cell r="AX46">
            <v>0</v>
          </cell>
          <cell r="AY46">
            <v>0</v>
          </cell>
          <cell r="AZ46">
            <v>0</v>
          </cell>
          <cell r="BA46">
            <v>0</v>
          </cell>
          <cell r="BB46">
            <v>0</v>
          </cell>
          <cell r="BC46">
            <v>0</v>
          </cell>
          <cell r="BD46" t="str">
            <v>4 HẠT</v>
          </cell>
          <cell r="BE46" t="str">
            <v>11/12</v>
          </cell>
          <cell r="BF46">
            <v>0</v>
          </cell>
          <cell r="BG46">
            <v>0</v>
          </cell>
          <cell r="BH46">
            <v>41116</v>
          </cell>
          <cell r="BI46">
            <v>2889000</v>
          </cell>
          <cell r="BJ46">
            <v>1111000</v>
          </cell>
          <cell r="BK46">
            <v>41116</v>
          </cell>
          <cell r="BL46">
            <v>0</v>
          </cell>
          <cell r="BM46">
            <v>0</v>
          </cell>
          <cell r="BN46">
            <v>0</v>
          </cell>
          <cell r="BO46">
            <v>0</v>
          </cell>
          <cell r="BP46">
            <v>4000</v>
          </cell>
          <cell r="BQ46">
            <v>1</v>
          </cell>
          <cell r="BR46" t="str">
            <v>HTQ HỒ CHÍ MINH</v>
          </cell>
          <cell r="BS46" t="str">
            <v>Fulltime</v>
          </cell>
          <cell r="BT46" t="str">
            <v>Quán 80 Đồng Khởi</v>
          </cell>
          <cell r="BU46" t="str">
            <v>Trưởng Ca</v>
          </cell>
          <cell r="BV46" t="str">
            <v>4 HẠT</v>
          </cell>
          <cell r="BW46" t="str">
            <v>11/12</v>
          </cell>
          <cell r="BX46">
            <v>0</v>
          </cell>
          <cell r="BY46">
            <v>0</v>
          </cell>
          <cell r="BZ46" t="str">
            <v>TRƯỞNG BAR</v>
          </cell>
          <cell r="CA46" t="str">
            <v>TRƯỞNG CA</v>
          </cell>
          <cell r="CB46">
            <v>40971</v>
          </cell>
          <cell r="CC46">
            <v>41116</v>
          </cell>
          <cell r="CD46">
            <v>41785</v>
          </cell>
          <cell r="CE46">
            <v>0</v>
          </cell>
          <cell r="CF46">
            <v>0</v>
          </cell>
          <cell r="CG46">
            <v>0</v>
          </cell>
          <cell r="CH46">
            <v>0</v>
          </cell>
          <cell r="CI46" t="str">
            <v>Khiển trách bằng văn bản</v>
          </cell>
          <cell r="CJ46" t="str">
            <v>TRƯỞNG CA</v>
          </cell>
          <cell r="CK46">
            <v>41339</v>
          </cell>
          <cell r="CL46">
            <v>0</v>
          </cell>
          <cell r="CM46" t="str">
            <v>ĐỘC THÂN</v>
          </cell>
          <cell r="CN46">
            <v>0</v>
          </cell>
          <cell r="CO46">
            <v>0</v>
          </cell>
          <cell r="CP46">
            <v>0</v>
          </cell>
          <cell r="CQ46">
            <v>0</v>
          </cell>
          <cell r="CR46">
            <v>0</v>
          </cell>
          <cell r="CS46">
            <v>0</v>
          </cell>
          <cell r="CT46">
            <v>0</v>
          </cell>
          <cell r="CU46">
            <v>0</v>
          </cell>
          <cell r="CV46">
            <v>0</v>
          </cell>
          <cell r="CW46">
            <v>0</v>
          </cell>
          <cell r="CX46">
            <v>0</v>
          </cell>
          <cell r="CY46">
            <v>0</v>
          </cell>
          <cell r="CZ46">
            <v>0</v>
          </cell>
          <cell r="DA46" t="e">
            <v>#N/A</v>
          </cell>
          <cell r="DB46">
            <v>0</v>
          </cell>
        </row>
        <row r="47">
          <cell r="B47" t="str">
            <v>EQQ100282</v>
          </cell>
          <cell r="C47" t="str">
            <v>LÊ THỊ THANH THẢO</v>
          </cell>
          <cell r="D47" t="str">
            <v>NỮ</v>
          </cell>
          <cell r="E47">
            <v>39300</v>
          </cell>
          <cell r="F47" t="str">
            <v>197 ĐTH</v>
          </cell>
          <cell r="G47" t="str">
            <v>QUẢN LÝ QUÁN</v>
          </cell>
          <cell r="H47">
            <v>8</v>
          </cell>
          <cell r="I47">
            <v>7</v>
          </cell>
          <cell r="J47">
            <v>1983</v>
          </cell>
          <cell r="K47">
            <v>30505</v>
          </cell>
          <cell r="L47" t="str">
            <v>TP. HCM</v>
          </cell>
          <cell r="M47" t="str">
            <v>TP. HCM</v>
          </cell>
          <cell r="N47" t="str">
            <v>023808353</v>
          </cell>
          <cell r="O47">
            <v>40973</v>
          </cell>
          <cell r="P47" t="str">
            <v>TP. HCM</v>
          </cell>
          <cell r="Q47" t="str">
            <v>KINH</v>
          </cell>
          <cell r="R47" t="str">
            <v>KHÔNG</v>
          </cell>
          <cell r="S47" t="str">
            <v>397/11 LÊ QUANG SUNG, P. 9, Q. 6, TP. HCM</v>
          </cell>
          <cell r="T47" t="str">
            <v>TP. HCM</v>
          </cell>
          <cell r="U47" t="str">
            <v>397/11 LÊ QUANG SUNG, P. 9, Q. 6, TP. HCM</v>
          </cell>
          <cell r="V47" t="str">
            <v>TP. HCM</v>
          </cell>
          <cell r="W47" t="str">
            <v>397/11 LÊ QUANG SUNG, P. 9, Q. 6, TP. HCM</v>
          </cell>
          <cell r="X47" t="str">
            <v>0946187897</v>
          </cell>
          <cell r="Y47" t="str">
            <v>0071004799897</v>
          </cell>
          <cell r="Z47" t="str">
            <v>VIETCOMBANK</v>
          </cell>
          <cell r="AA47" t="str">
            <v>100382</v>
          </cell>
          <cell r="AB47" t="str">
            <v>8090127877</v>
          </cell>
          <cell r="AC47">
            <v>0</v>
          </cell>
          <cell r="AD47">
            <v>0</v>
          </cell>
          <cell r="AE47">
            <v>0</v>
          </cell>
          <cell r="AF47">
            <v>0</v>
          </cell>
          <cell r="AG47">
            <v>0</v>
          </cell>
          <cell r="AH47">
            <v>40725</v>
          </cell>
          <cell r="AI47">
            <v>41091</v>
          </cell>
          <cell r="AJ47">
            <v>41456</v>
          </cell>
          <cell r="AK47" t="str">
            <v>01 NĂM</v>
          </cell>
          <cell r="AL47" t="str">
            <v>01 NĂM</v>
          </cell>
          <cell r="AM47" t="str">
            <v>KXĐTH</v>
          </cell>
          <cell r="AN47">
            <v>41456</v>
          </cell>
          <cell r="AO47" t="str">
            <v>KXĐTH</v>
          </cell>
          <cell r="AP47">
            <v>0</v>
          </cell>
          <cell r="AQ47">
            <v>0</v>
          </cell>
          <cell r="AR47">
            <v>40909</v>
          </cell>
          <cell r="AS47" t="str">
            <v>7908170257</v>
          </cell>
          <cell r="AT47" t="str">
            <v>DN7793530600026</v>
          </cell>
          <cell r="AU47">
            <v>0</v>
          </cell>
          <cell r="AV47">
            <v>0</v>
          </cell>
          <cell r="AW47">
            <v>0</v>
          </cell>
          <cell r="AX47">
            <v>0</v>
          </cell>
          <cell r="AY47">
            <v>0</v>
          </cell>
          <cell r="AZ47">
            <v>0</v>
          </cell>
          <cell r="BA47">
            <v>0</v>
          </cell>
          <cell r="BB47">
            <v>0</v>
          </cell>
          <cell r="BC47">
            <v>0</v>
          </cell>
          <cell r="BD47" t="str">
            <v>4 HẠT</v>
          </cell>
          <cell r="BE47" t="str">
            <v>TC</v>
          </cell>
          <cell r="BF47">
            <v>0</v>
          </cell>
          <cell r="BG47">
            <v>0</v>
          </cell>
          <cell r="BH47">
            <v>41724</v>
          </cell>
          <cell r="BI47">
            <v>3130000</v>
          </cell>
          <cell r="BJ47">
            <v>3770000</v>
          </cell>
          <cell r="BK47">
            <v>0</v>
          </cell>
          <cell r="BL47">
            <v>200000</v>
          </cell>
          <cell r="BM47">
            <v>150000</v>
          </cell>
          <cell r="BN47">
            <v>0</v>
          </cell>
          <cell r="BO47">
            <v>0</v>
          </cell>
          <cell r="BP47">
            <v>4000</v>
          </cell>
          <cell r="BQ47">
            <v>1</v>
          </cell>
          <cell r="BR47" t="str">
            <v>HTQ HỒ CHÍ MINH</v>
          </cell>
          <cell r="BS47" t="str">
            <v>Fulltime</v>
          </cell>
          <cell r="BT47" t="str">
            <v>Quán 197 Đinh Tiên Hoàng</v>
          </cell>
          <cell r="BU47" t="str">
            <v>Quản Lý Quán</v>
          </cell>
          <cell r="BV47" t="str">
            <v>4 HẠT</v>
          </cell>
          <cell r="BW47" t="str">
            <v>TC</v>
          </cell>
          <cell r="BX47">
            <v>0</v>
          </cell>
          <cell r="BY47">
            <v>0</v>
          </cell>
          <cell r="BZ47" t="str">
            <v>QUẢN LÝ QUÁN</v>
          </cell>
          <cell r="CA47">
            <v>0</v>
          </cell>
          <cell r="CB47">
            <v>40795</v>
          </cell>
          <cell r="CC47">
            <v>0</v>
          </cell>
          <cell r="CD47">
            <v>0</v>
          </cell>
          <cell r="CE47">
            <v>0</v>
          </cell>
          <cell r="CF47">
            <v>0</v>
          </cell>
          <cell r="CG47">
            <v>0</v>
          </cell>
          <cell r="CH47">
            <v>0</v>
          </cell>
          <cell r="CI47" t="str">
            <v>197 ĐTH</v>
          </cell>
          <cell r="CJ47" t="str">
            <v>QUẢN LÝ QUÁN</v>
          </cell>
          <cell r="CK47">
            <v>0</v>
          </cell>
          <cell r="CL47">
            <v>0</v>
          </cell>
          <cell r="CM47" t="str">
            <v>ĐỘC THÂN</v>
          </cell>
          <cell r="CN47">
            <v>0</v>
          </cell>
          <cell r="CO47">
            <v>0</v>
          </cell>
          <cell r="CP47">
            <v>0</v>
          </cell>
          <cell r="CQ47">
            <v>0</v>
          </cell>
          <cell r="CR47">
            <v>0</v>
          </cell>
          <cell r="CS47">
            <v>0</v>
          </cell>
          <cell r="CT47">
            <v>0</v>
          </cell>
          <cell r="CU47">
            <v>0</v>
          </cell>
          <cell r="CV47">
            <v>0</v>
          </cell>
          <cell r="CW47">
            <v>0</v>
          </cell>
          <cell r="CX47">
            <v>0</v>
          </cell>
          <cell r="CY47">
            <v>0</v>
          </cell>
          <cell r="CZ47">
            <v>0</v>
          </cell>
          <cell r="DA47" t="e">
            <v>#N/A</v>
          </cell>
          <cell r="DB47">
            <v>0</v>
          </cell>
        </row>
        <row r="48">
          <cell r="B48" t="str">
            <v>EQQ100284</v>
          </cell>
          <cell r="C48" t="str">
            <v>DƯƠNG THỊ CHIỂU</v>
          </cell>
          <cell r="D48" t="str">
            <v>NỮ</v>
          </cell>
          <cell r="E48">
            <v>38688</v>
          </cell>
          <cell r="F48" t="str">
            <v>01 NT</v>
          </cell>
          <cell r="G48" t="str">
            <v>NHÂN VIÊN BẾP</v>
          </cell>
          <cell r="H48">
            <v>20</v>
          </cell>
          <cell r="I48">
            <v>11</v>
          </cell>
          <cell r="J48">
            <v>1972</v>
          </cell>
          <cell r="K48">
            <v>26623</v>
          </cell>
          <cell r="L48" t="str">
            <v>QUẢNG NGÃI</v>
          </cell>
          <cell r="M48" t="str">
            <v>QUẢNG NGÃI</v>
          </cell>
          <cell r="N48" t="str">
            <v>024175358</v>
          </cell>
          <cell r="O48">
            <v>37915</v>
          </cell>
          <cell r="P48" t="str">
            <v>TP. HCM</v>
          </cell>
          <cell r="Q48" t="str">
            <v>KINH</v>
          </cell>
          <cell r="R48" t="str">
            <v>KHÔNG</v>
          </cell>
          <cell r="S48" t="str">
            <v>S138/3 TÔN THẤT THUYẾT, P. 1, Q. 4, TP. HCM</v>
          </cell>
          <cell r="T48" t="str">
            <v>TP. HCM</v>
          </cell>
          <cell r="U48" t="str">
            <v>S138/3 TÔN THẤT THUYẾT P. 1, Q. 4, TP. HCM</v>
          </cell>
          <cell r="V48" t="str">
            <v>TP. HCM</v>
          </cell>
          <cell r="W48" t="str">
            <v>S138/3 TÔN THẤT THUYẾT P. 1, Q. 4, TP. HCM</v>
          </cell>
          <cell r="X48" t="str">
            <v>01265009001</v>
          </cell>
          <cell r="Y48" t="str">
            <v>0071005017194</v>
          </cell>
          <cell r="Z48" t="str">
            <v>VIETCOMBANK</v>
          </cell>
          <cell r="AA48" t="str">
            <v>100001</v>
          </cell>
          <cell r="AB48" t="str">
            <v>8090127813</v>
          </cell>
          <cell r="AC48">
            <v>0</v>
          </cell>
          <cell r="AD48">
            <v>0</v>
          </cell>
          <cell r="AE48">
            <v>0</v>
          </cell>
          <cell r="AF48">
            <v>0</v>
          </cell>
          <cell r="AG48">
            <v>0</v>
          </cell>
          <cell r="AH48">
            <v>40725</v>
          </cell>
          <cell r="AI48">
            <v>41091</v>
          </cell>
          <cell r="AJ48">
            <v>41456</v>
          </cell>
          <cell r="AK48" t="str">
            <v>01 NĂM</v>
          </cell>
          <cell r="AL48" t="str">
            <v>01 NĂM</v>
          </cell>
          <cell r="AM48" t="str">
            <v>KXĐTH</v>
          </cell>
          <cell r="AN48">
            <v>41456</v>
          </cell>
          <cell r="AO48" t="str">
            <v>KXĐTH</v>
          </cell>
          <cell r="AP48">
            <v>0</v>
          </cell>
          <cell r="AQ48">
            <v>0</v>
          </cell>
          <cell r="AR48">
            <v>40909</v>
          </cell>
          <cell r="AS48" t="str">
            <v>7908170263</v>
          </cell>
          <cell r="AT48" t="str">
            <v>DN7793530600029</v>
          </cell>
          <cell r="AU48">
            <v>0</v>
          </cell>
          <cell r="AV48">
            <v>0</v>
          </cell>
          <cell r="AW48">
            <v>0</v>
          </cell>
          <cell r="AX48">
            <v>0</v>
          </cell>
          <cell r="AY48">
            <v>0</v>
          </cell>
          <cell r="AZ48">
            <v>0</v>
          </cell>
          <cell r="BA48">
            <v>0</v>
          </cell>
          <cell r="BB48">
            <v>0</v>
          </cell>
          <cell r="BC48">
            <v>0</v>
          </cell>
          <cell r="BD48">
            <v>0</v>
          </cell>
          <cell r="BE48" t="str">
            <v>6/12</v>
          </cell>
          <cell r="BF48">
            <v>0</v>
          </cell>
          <cell r="BG48">
            <v>0</v>
          </cell>
          <cell r="BH48">
            <v>41640</v>
          </cell>
          <cell r="BI48">
            <v>2889000</v>
          </cell>
          <cell r="BJ48">
            <v>0</v>
          </cell>
          <cell r="BK48">
            <v>0</v>
          </cell>
          <cell r="BL48">
            <v>0</v>
          </cell>
          <cell r="BM48">
            <v>0</v>
          </cell>
          <cell r="BN48">
            <v>0</v>
          </cell>
          <cell r="BO48">
            <v>0</v>
          </cell>
          <cell r="BP48">
            <v>4000</v>
          </cell>
          <cell r="BQ48">
            <v>1</v>
          </cell>
          <cell r="BR48" t="str">
            <v>HTQ HỒ CHÍ MINH</v>
          </cell>
          <cell r="BS48" t="str">
            <v>Fulltime</v>
          </cell>
          <cell r="BT48" t="str">
            <v>Quán 01 Nguyễn Thông</v>
          </cell>
          <cell r="BU48" t="str">
            <v>NV. Bếp</v>
          </cell>
          <cell r="BV48">
            <v>0</v>
          </cell>
          <cell r="BW48" t="str">
            <v>6/12</v>
          </cell>
          <cell r="BX48">
            <v>0</v>
          </cell>
          <cell r="BY48">
            <v>0</v>
          </cell>
          <cell r="BZ48">
            <v>0</v>
          </cell>
          <cell r="CA48">
            <v>0</v>
          </cell>
          <cell r="CB48">
            <v>0</v>
          </cell>
          <cell r="CC48">
            <v>0</v>
          </cell>
          <cell r="CD48">
            <v>0</v>
          </cell>
          <cell r="CE48">
            <v>0</v>
          </cell>
          <cell r="CF48">
            <v>0</v>
          </cell>
          <cell r="CG48">
            <v>0</v>
          </cell>
          <cell r="CH48">
            <v>0</v>
          </cell>
          <cell r="CI48" t="str">
            <v>01 NT</v>
          </cell>
          <cell r="CJ48" t="str">
            <v>NHÂN VIÊN BẾP</v>
          </cell>
          <cell r="CK48">
            <v>0</v>
          </cell>
          <cell r="CL48">
            <v>0</v>
          </cell>
          <cell r="CM48" t="str">
            <v>ĐỘC THÂN</v>
          </cell>
          <cell r="CN48">
            <v>0</v>
          </cell>
          <cell r="CO48">
            <v>0</v>
          </cell>
          <cell r="CP48">
            <v>0</v>
          </cell>
          <cell r="CQ48">
            <v>0</v>
          </cell>
          <cell r="CR48">
            <v>0</v>
          </cell>
          <cell r="CS48">
            <v>0</v>
          </cell>
          <cell r="CT48">
            <v>0</v>
          </cell>
          <cell r="CU48">
            <v>0</v>
          </cell>
          <cell r="CV48">
            <v>0</v>
          </cell>
          <cell r="CW48">
            <v>0</v>
          </cell>
          <cell r="CX48">
            <v>0</v>
          </cell>
          <cell r="CY48">
            <v>0</v>
          </cell>
          <cell r="CZ48">
            <v>0</v>
          </cell>
          <cell r="DA48" t="e">
            <v>#N/A</v>
          </cell>
          <cell r="DB48">
            <v>0</v>
          </cell>
        </row>
        <row r="49">
          <cell r="B49" t="str">
            <v>EQQ100286</v>
          </cell>
          <cell r="C49" t="str">
            <v>NGUYỄN QUỐC PHÚ</v>
          </cell>
          <cell r="D49" t="str">
            <v>NAM</v>
          </cell>
          <cell r="E49">
            <v>40170</v>
          </cell>
          <cell r="F49" t="str">
            <v>PANDORA</v>
          </cell>
          <cell r="G49" t="str">
            <v>QUẢN LÝ QUÁN</v>
          </cell>
          <cell r="H49">
            <v>1</v>
          </cell>
          <cell r="I49">
            <v>3</v>
          </cell>
          <cell r="J49">
            <v>1986</v>
          </cell>
          <cell r="K49">
            <v>31472</v>
          </cell>
          <cell r="L49" t="str">
            <v>LONG AN</v>
          </cell>
          <cell r="M49" t="str">
            <v>LONG AN</v>
          </cell>
          <cell r="N49" t="str">
            <v>301230038</v>
          </cell>
          <cell r="O49">
            <v>37515</v>
          </cell>
          <cell r="P49" t="str">
            <v>LONG AN</v>
          </cell>
          <cell r="Q49" t="str">
            <v>KINH</v>
          </cell>
          <cell r="R49" t="str">
            <v>KHÔNG</v>
          </cell>
          <cell r="S49" t="str">
            <v>313 BÌNH TÂY, MỸ BÌNH, TÂN TRỤ, LONG AN</v>
          </cell>
          <cell r="T49" t="str">
            <v>LONG AN</v>
          </cell>
          <cell r="U49" t="str">
            <v>313 BÌNH TÂY, MỸ BÌNH, TÂN TRỤ, LONG AN</v>
          </cell>
          <cell r="V49" t="str">
            <v>TP. HCM</v>
          </cell>
          <cell r="W49">
            <v>0</v>
          </cell>
          <cell r="X49" t="str">
            <v>0975071986</v>
          </cell>
          <cell r="Y49" t="str">
            <v>0421003910918</v>
          </cell>
          <cell r="Z49" t="str">
            <v>VIETCOMBANK</v>
          </cell>
          <cell r="AA49" t="str">
            <v>100002</v>
          </cell>
          <cell r="AB49" t="str">
            <v>8090612802</v>
          </cell>
          <cell r="AC49">
            <v>0</v>
          </cell>
          <cell r="AD49">
            <v>0</v>
          </cell>
          <cell r="AE49">
            <v>0</v>
          </cell>
          <cell r="AF49">
            <v>0</v>
          </cell>
          <cell r="AG49">
            <v>0</v>
          </cell>
          <cell r="AH49">
            <v>40725</v>
          </cell>
          <cell r="AI49">
            <v>41091</v>
          </cell>
          <cell r="AJ49">
            <v>41456</v>
          </cell>
          <cell r="AK49" t="str">
            <v>01 NĂM</v>
          </cell>
          <cell r="AL49" t="str">
            <v>01 NĂM</v>
          </cell>
          <cell r="AM49" t="str">
            <v>KXĐTH</v>
          </cell>
          <cell r="AN49">
            <v>41456</v>
          </cell>
          <cell r="AO49" t="str">
            <v>KXĐTH</v>
          </cell>
          <cell r="AP49">
            <v>0</v>
          </cell>
          <cell r="AQ49">
            <v>0</v>
          </cell>
          <cell r="AR49">
            <v>40909</v>
          </cell>
          <cell r="AS49" t="str">
            <v>7910448829</v>
          </cell>
          <cell r="AT49" t="str">
            <v>DN7793530600127</v>
          </cell>
          <cell r="AU49">
            <v>0</v>
          </cell>
          <cell r="AV49">
            <v>0</v>
          </cell>
          <cell r="AW49">
            <v>0</v>
          </cell>
          <cell r="AX49">
            <v>0</v>
          </cell>
          <cell r="AY49">
            <v>0</v>
          </cell>
          <cell r="AZ49">
            <v>0</v>
          </cell>
          <cell r="BA49">
            <v>0</v>
          </cell>
          <cell r="BB49">
            <v>0</v>
          </cell>
          <cell r="BC49">
            <v>0</v>
          </cell>
          <cell r="BD49" t="str">
            <v>4 HẠT</v>
          </cell>
          <cell r="BE49" t="str">
            <v>ĐH</v>
          </cell>
          <cell r="BF49">
            <v>0</v>
          </cell>
          <cell r="BG49">
            <v>0</v>
          </cell>
          <cell r="BH49">
            <v>41055</v>
          </cell>
          <cell r="BI49">
            <v>3130000</v>
          </cell>
          <cell r="BJ49">
            <v>3030000</v>
          </cell>
          <cell r="BK49">
            <v>41162</v>
          </cell>
          <cell r="BL49">
            <v>200000</v>
          </cell>
          <cell r="BM49">
            <v>150000</v>
          </cell>
          <cell r="BN49">
            <v>0</v>
          </cell>
          <cell r="BO49">
            <v>0</v>
          </cell>
          <cell r="BP49">
            <v>4000</v>
          </cell>
          <cell r="BQ49">
            <v>1</v>
          </cell>
          <cell r="BR49" t="str">
            <v>HTQ HỒ CHÍ MINH</v>
          </cell>
          <cell r="BS49" t="str">
            <v>Fulltime</v>
          </cell>
          <cell r="BT49" t="str">
            <v>Quán Big C Cộng Hòa</v>
          </cell>
          <cell r="BU49" t="str">
            <v>Quản Lý Quán</v>
          </cell>
          <cell r="BV49" t="str">
            <v>4 HẠT</v>
          </cell>
          <cell r="BW49" t="str">
            <v>ĐH</v>
          </cell>
          <cell r="BX49">
            <v>0</v>
          </cell>
          <cell r="BY49">
            <v>0</v>
          </cell>
          <cell r="BZ49" t="str">
            <v>TRƯỞNG CA</v>
          </cell>
          <cell r="CA49" t="str">
            <v>QUYỀN QUẢN LÝ</v>
          </cell>
          <cell r="CB49">
            <v>40812</v>
          </cell>
          <cell r="CC49">
            <v>41162</v>
          </cell>
          <cell r="CD49">
            <v>0</v>
          </cell>
          <cell r="CE49">
            <v>0</v>
          </cell>
          <cell r="CF49">
            <v>0</v>
          </cell>
          <cell r="CG49">
            <v>0</v>
          </cell>
          <cell r="CH49">
            <v>0</v>
          </cell>
          <cell r="CI49" t="str">
            <v>PANDORA</v>
          </cell>
          <cell r="CJ49" t="str">
            <v>QUẢN LÝ QUÁN</v>
          </cell>
          <cell r="CK49">
            <v>0</v>
          </cell>
          <cell r="CL49">
            <v>0</v>
          </cell>
          <cell r="CM49" t="str">
            <v>ĐỘC THÂN</v>
          </cell>
          <cell r="CN49">
            <v>0</v>
          </cell>
          <cell r="CO49">
            <v>0</v>
          </cell>
          <cell r="CP49">
            <v>0</v>
          </cell>
          <cell r="CQ49">
            <v>0</v>
          </cell>
          <cell r="CR49">
            <v>0</v>
          </cell>
          <cell r="CS49">
            <v>0</v>
          </cell>
          <cell r="CT49">
            <v>0</v>
          </cell>
          <cell r="CU49">
            <v>0</v>
          </cell>
          <cell r="CV49">
            <v>0</v>
          </cell>
          <cell r="CW49">
            <v>0</v>
          </cell>
          <cell r="CX49">
            <v>0</v>
          </cell>
          <cell r="CY49">
            <v>0</v>
          </cell>
          <cell r="CZ49">
            <v>0</v>
          </cell>
          <cell r="DA49" t="e">
            <v>#N/A</v>
          </cell>
          <cell r="DB49">
            <v>0</v>
          </cell>
        </row>
        <row r="50">
          <cell r="B50" t="str">
            <v>EQQ100291</v>
          </cell>
          <cell r="C50" t="str">
            <v>VÕ THANH NHÂN</v>
          </cell>
          <cell r="D50" t="str">
            <v>NAM</v>
          </cell>
          <cell r="E50">
            <v>40385</v>
          </cell>
          <cell r="F50" t="str">
            <v>01 NT</v>
          </cell>
          <cell r="G50" t="str">
            <v>NHÂN VIÊN BẢO VỆ</v>
          </cell>
          <cell r="H50">
            <v>22</v>
          </cell>
          <cell r="I50">
            <v>12</v>
          </cell>
          <cell r="J50">
            <v>1982</v>
          </cell>
          <cell r="K50">
            <v>30307</v>
          </cell>
          <cell r="L50" t="str">
            <v>TIỀN GIANG</v>
          </cell>
          <cell r="M50" t="str">
            <v>TIỀN GIANG</v>
          </cell>
          <cell r="N50" t="str">
            <v>311880825</v>
          </cell>
          <cell r="O50">
            <v>37141</v>
          </cell>
          <cell r="P50" t="str">
            <v>TIỀN GIANG</v>
          </cell>
          <cell r="Q50" t="str">
            <v>KINH</v>
          </cell>
          <cell r="R50" t="str">
            <v>KHÔNG</v>
          </cell>
          <cell r="S50" t="str">
            <v>TỔ 18 , ẤP 1, AN HỮU, CÁI BÈ, TIỀN GIANG</v>
          </cell>
          <cell r="T50" t="str">
            <v>TIỀN GIANG</v>
          </cell>
          <cell r="U50" t="str">
            <v>93/6/5S, P17, XÔ VIẾT NGHỆ TĨNH, BÌNH THẠNH, TP.HCM</v>
          </cell>
          <cell r="V50" t="str">
            <v>TP. HCM</v>
          </cell>
          <cell r="W50" t="str">
            <v>93/6/5S, P17, XÔ VIẾT NGHỆ TĨNH, BÌNH THẠNH, TP.HCM</v>
          </cell>
          <cell r="X50" t="str">
            <v>0935222561</v>
          </cell>
          <cell r="Y50" t="str">
            <v>0071005730089</v>
          </cell>
          <cell r="Z50" t="str">
            <v>VIETCOMBANK</v>
          </cell>
          <cell r="AA50" t="str">
            <v>100003</v>
          </cell>
          <cell r="AB50" t="str">
            <v>0307311012</v>
          </cell>
          <cell r="AC50">
            <v>0</v>
          </cell>
          <cell r="AD50">
            <v>0</v>
          </cell>
          <cell r="AE50">
            <v>0</v>
          </cell>
          <cell r="AF50">
            <v>0</v>
          </cell>
          <cell r="AG50">
            <v>0</v>
          </cell>
          <cell r="AH50">
            <v>40725</v>
          </cell>
          <cell r="AI50">
            <v>41091</v>
          </cell>
          <cell r="AJ50">
            <v>41456</v>
          </cell>
          <cell r="AK50" t="str">
            <v>01 NĂM</v>
          </cell>
          <cell r="AL50" t="str">
            <v>01 NĂM</v>
          </cell>
          <cell r="AM50" t="str">
            <v>KXĐTH</v>
          </cell>
          <cell r="AN50">
            <v>41456</v>
          </cell>
          <cell r="AO50" t="str">
            <v>KXĐTH</v>
          </cell>
          <cell r="AP50">
            <v>0</v>
          </cell>
          <cell r="AQ50">
            <v>0</v>
          </cell>
          <cell r="AR50">
            <v>40909</v>
          </cell>
          <cell r="AS50" t="str">
            <v>7910448834</v>
          </cell>
          <cell r="AT50" t="str">
            <v>DN7793530600130</v>
          </cell>
          <cell r="AU50">
            <v>0</v>
          </cell>
          <cell r="AV50">
            <v>0</v>
          </cell>
          <cell r="AW50">
            <v>0</v>
          </cell>
          <cell r="AX50">
            <v>0</v>
          </cell>
          <cell r="AY50">
            <v>0</v>
          </cell>
          <cell r="AZ50">
            <v>0</v>
          </cell>
          <cell r="BA50">
            <v>0</v>
          </cell>
          <cell r="BB50">
            <v>0</v>
          </cell>
          <cell r="BC50">
            <v>0</v>
          </cell>
          <cell r="BD50">
            <v>0</v>
          </cell>
          <cell r="BE50" t="str">
            <v>12/12</v>
          </cell>
          <cell r="BF50">
            <v>0</v>
          </cell>
          <cell r="BG50">
            <v>0</v>
          </cell>
          <cell r="BH50">
            <v>41640</v>
          </cell>
          <cell r="BI50">
            <v>2889000</v>
          </cell>
          <cell r="BJ50">
            <v>0</v>
          </cell>
          <cell r="BK50">
            <v>0</v>
          </cell>
          <cell r="BL50">
            <v>0</v>
          </cell>
          <cell r="BM50">
            <v>0</v>
          </cell>
          <cell r="BN50">
            <v>0</v>
          </cell>
          <cell r="BO50">
            <v>0</v>
          </cell>
          <cell r="BP50">
            <v>4000</v>
          </cell>
          <cell r="BQ50">
            <v>1</v>
          </cell>
          <cell r="BR50" t="str">
            <v>HTQ HỒ CHÍ MINH</v>
          </cell>
          <cell r="BS50" t="str">
            <v>Fulltime</v>
          </cell>
          <cell r="BT50" t="str">
            <v>Quán 01 Nguyễn Thông</v>
          </cell>
          <cell r="BU50" t="str">
            <v>NV. Bảo Vệ</v>
          </cell>
          <cell r="BV50">
            <v>0</v>
          </cell>
          <cell r="BW50" t="str">
            <v>12/12</v>
          </cell>
          <cell r="BX50">
            <v>0</v>
          </cell>
          <cell r="BY50">
            <v>0</v>
          </cell>
          <cell r="BZ50">
            <v>0</v>
          </cell>
          <cell r="CA50">
            <v>0</v>
          </cell>
          <cell r="CB50">
            <v>0</v>
          </cell>
          <cell r="CC50">
            <v>0</v>
          </cell>
          <cell r="CD50">
            <v>0</v>
          </cell>
          <cell r="CE50">
            <v>0</v>
          </cell>
          <cell r="CF50">
            <v>0</v>
          </cell>
          <cell r="CG50">
            <v>0</v>
          </cell>
          <cell r="CH50">
            <v>0</v>
          </cell>
          <cell r="CI50" t="str">
            <v>01 NT</v>
          </cell>
          <cell r="CJ50" t="str">
            <v>NHÂN VIÊN BẢO VỆ</v>
          </cell>
          <cell r="CK50">
            <v>0</v>
          </cell>
          <cell r="CL50">
            <v>0</v>
          </cell>
          <cell r="CM50" t="str">
            <v>ĐỘC THÂN</v>
          </cell>
          <cell r="CN50">
            <v>0</v>
          </cell>
          <cell r="CO50">
            <v>0</v>
          </cell>
          <cell r="CP50">
            <v>0</v>
          </cell>
          <cell r="CQ50">
            <v>0</v>
          </cell>
          <cell r="CR50">
            <v>0</v>
          </cell>
          <cell r="CS50">
            <v>0</v>
          </cell>
          <cell r="CT50">
            <v>0</v>
          </cell>
          <cell r="CU50">
            <v>0</v>
          </cell>
          <cell r="CV50">
            <v>0</v>
          </cell>
          <cell r="CW50">
            <v>0</v>
          </cell>
          <cell r="CX50">
            <v>0</v>
          </cell>
          <cell r="CY50">
            <v>0</v>
          </cell>
          <cell r="CZ50">
            <v>0</v>
          </cell>
          <cell r="DA50" t="e">
            <v>#N/A</v>
          </cell>
          <cell r="DB50">
            <v>0</v>
          </cell>
        </row>
        <row r="51">
          <cell r="B51" t="str">
            <v>EQQ100294</v>
          </cell>
          <cell r="C51" t="str">
            <v>TRẦN VĂN VƯƠNG</v>
          </cell>
          <cell r="D51" t="str">
            <v>NAM</v>
          </cell>
          <cell r="E51">
            <v>40453</v>
          </cell>
          <cell r="F51" t="str">
            <v>44 HH</v>
          </cell>
          <cell r="G51" t="str">
            <v>QUYỀN QUẢN LÝ QUÁN</v>
          </cell>
          <cell r="H51">
            <v>20</v>
          </cell>
          <cell r="I51">
            <v>5</v>
          </cell>
          <cell r="J51">
            <v>1989</v>
          </cell>
          <cell r="K51">
            <v>32648</v>
          </cell>
          <cell r="L51" t="str">
            <v>KHÁNH HÒA</v>
          </cell>
          <cell r="M51" t="str">
            <v>BÌNH ĐỊNH</v>
          </cell>
          <cell r="N51" t="str">
            <v>225422003</v>
          </cell>
          <cell r="O51">
            <v>40128</v>
          </cell>
          <cell r="P51" t="str">
            <v>KHÁNH HÒA</v>
          </cell>
          <cell r="Q51" t="str">
            <v>KINH</v>
          </cell>
          <cell r="R51" t="str">
            <v>KHÔNG</v>
          </cell>
          <cell r="S51" t="str">
            <v>LINH TRUNG, CAM LINH, CAM RANH, KHÁNH HÒA</v>
          </cell>
          <cell r="T51" t="str">
            <v>KHÁNH HÒA</v>
          </cell>
          <cell r="U51" t="str">
            <v>372/45 ĐIỆN BIÊN PHỦ, P. 17, Q. BÌNH THẠNH, TP. HCM</v>
          </cell>
          <cell r="V51" t="str">
            <v>TP. HCM</v>
          </cell>
          <cell r="W51" t="str">
            <v>372/45 ĐIỆN BIÊN PHỦ, P. 17, Q. BÌNH THẠNH, TP. HCM</v>
          </cell>
          <cell r="X51" t="str">
            <v>0908433915</v>
          </cell>
          <cell r="Y51" t="str">
            <v>0071000593881</v>
          </cell>
          <cell r="Z51" t="str">
            <v>VCB / HCM</v>
          </cell>
          <cell r="AA51" t="str">
            <v>100348</v>
          </cell>
          <cell r="AB51" t="str">
            <v>8090612866</v>
          </cell>
          <cell r="AC51">
            <v>0</v>
          </cell>
          <cell r="AD51">
            <v>0</v>
          </cell>
          <cell r="AE51">
            <v>0</v>
          </cell>
          <cell r="AF51">
            <v>0</v>
          </cell>
          <cell r="AG51">
            <v>0</v>
          </cell>
          <cell r="AH51">
            <v>40725</v>
          </cell>
          <cell r="AI51">
            <v>41091</v>
          </cell>
          <cell r="AJ51">
            <v>41456</v>
          </cell>
          <cell r="AK51" t="str">
            <v>01 NĂM</v>
          </cell>
          <cell r="AL51" t="str">
            <v>01 NĂM</v>
          </cell>
          <cell r="AM51" t="str">
            <v>KXĐTH</v>
          </cell>
          <cell r="AN51">
            <v>41456</v>
          </cell>
          <cell r="AO51" t="str">
            <v>KXĐTH</v>
          </cell>
          <cell r="AP51">
            <v>0</v>
          </cell>
          <cell r="AQ51">
            <v>0</v>
          </cell>
          <cell r="AR51">
            <v>40909</v>
          </cell>
          <cell r="AS51" t="str">
            <v>7911001170</v>
          </cell>
          <cell r="AT51" t="str">
            <v>DN7793530600150</v>
          </cell>
          <cell r="AU51">
            <v>0</v>
          </cell>
          <cell r="AV51">
            <v>0</v>
          </cell>
          <cell r="AW51">
            <v>0</v>
          </cell>
          <cell r="AX51">
            <v>0</v>
          </cell>
          <cell r="AY51">
            <v>0</v>
          </cell>
          <cell r="AZ51">
            <v>0</v>
          </cell>
          <cell r="BA51">
            <v>0</v>
          </cell>
          <cell r="BB51">
            <v>0</v>
          </cell>
          <cell r="BC51">
            <v>0</v>
          </cell>
          <cell r="BD51" t="str">
            <v>4 HẠT</v>
          </cell>
          <cell r="BE51" t="str">
            <v>12/12</v>
          </cell>
          <cell r="BF51">
            <v>0</v>
          </cell>
          <cell r="BG51">
            <v>0</v>
          </cell>
          <cell r="BH51">
            <v>41908</v>
          </cell>
          <cell r="BI51">
            <v>2889000</v>
          </cell>
          <cell r="BJ51">
            <v>1611000</v>
          </cell>
          <cell r="BK51">
            <v>0</v>
          </cell>
          <cell r="BL51">
            <v>200000</v>
          </cell>
          <cell r="BM51">
            <v>150000</v>
          </cell>
          <cell r="BN51">
            <v>0</v>
          </cell>
          <cell r="BO51">
            <v>0</v>
          </cell>
          <cell r="BP51">
            <v>4000</v>
          </cell>
          <cell r="BQ51">
            <v>1</v>
          </cell>
          <cell r="BR51" t="str">
            <v>HTQ HỒ CHÍ MINH</v>
          </cell>
          <cell r="BS51" t="str">
            <v>Fulltime</v>
          </cell>
          <cell r="BT51" t="str">
            <v>Quán 44 Hoa Hồng</v>
          </cell>
          <cell r="BU51" t="str">
            <v>Quyền QLQ</v>
          </cell>
          <cell r="BV51" t="str">
            <v>4 HẠT</v>
          </cell>
          <cell r="BW51" t="str">
            <v>12/12</v>
          </cell>
          <cell r="BX51">
            <v>0</v>
          </cell>
          <cell r="BY51">
            <v>0</v>
          </cell>
          <cell r="BZ51" t="str">
            <v>TRƯỞNG CA</v>
          </cell>
          <cell r="CA51">
            <v>0</v>
          </cell>
          <cell r="CB51">
            <v>41272</v>
          </cell>
          <cell r="CC51">
            <v>0</v>
          </cell>
          <cell r="CD51">
            <v>41969</v>
          </cell>
          <cell r="CE51">
            <v>0</v>
          </cell>
          <cell r="CF51">
            <v>0</v>
          </cell>
          <cell r="CG51">
            <v>0</v>
          </cell>
          <cell r="CH51">
            <v>0</v>
          </cell>
          <cell r="CI51" t="str">
            <v>44 HH</v>
          </cell>
          <cell r="CJ51" t="str">
            <v>QUYỀN QUẢN LÝ QUÁN</v>
          </cell>
          <cell r="CK51">
            <v>0</v>
          </cell>
          <cell r="CL51">
            <v>0</v>
          </cell>
          <cell r="CM51" t="str">
            <v>ĐỘC THÂN</v>
          </cell>
          <cell r="CN51">
            <v>0</v>
          </cell>
          <cell r="CO51">
            <v>0</v>
          </cell>
          <cell r="CP51">
            <v>0</v>
          </cell>
          <cell r="CQ51">
            <v>0</v>
          </cell>
          <cell r="CR51">
            <v>0</v>
          </cell>
          <cell r="CS51">
            <v>0</v>
          </cell>
          <cell r="CT51">
            <v>0</v>
          </cell>
          <cell r="CU51">
            <v>0</v>
          </cell>
          <cell r="CV51">
            <v>0</v>
          </cell>
          <cell r="CW51">
            <v>0</v>
          </cell>
          <cell r="CX51">
            <v>0</v>
          </cell>
          <cell r="CY51">
            <v>0</v>
          </cell>
          <cell r="CZ51">
            <v>0</v>
          </cell>
          <cell r="DA51" t="e">
            <v>#N/A</v>
          </cell>
          <cell r="DB51">
            <v>0</v>
          </cell>
        </row>
        <row r="52">
          <cell r="B52" t="str">
            <v>EQQ100295</v>
          </cell>
          <cell r="C52" t="str">
            <v>TRÀ THỊ BÌNH</v>
          </cell>
          <cell r="D52" t="str">
            <v>NỮ</v>
          </cell>
          <cell r="E52">
            <v>40369</v>
          </cell>
          <cell r="F52" t="str">
            <v>VINCOM</v>
          </cell>
          <cell r="G52" t="str">
            <v>TRƯỞNG CA</v>
          </cell>
          <cell r="H52">
            <v>12</v>
          </cell>
          <cell r="I52">
            <v>10</v>
          </cell>
          <cell r="J52">
            <v>1990</v>
          </cell>
          <cell r="K52">
            <v>33158</v>
          </cell>
          <cell r="L52" t="str">
            <v>QUẢNG NAM</v>
          </cell>
          <cell r="M52" t="str">
            <v>QUẢNG NAM</v>
          </cell>
          <cell r="N52" t="str">
            <v>205325909</v>
          </cell>
          <cell r="O52">
            <v>40233</v>
          </cell>
          <cell r="P52" t="str">
            <v>QUẢNG NAM</v>
          </cell>
          <cell r="Q52" t="str">
            <v>KINH</v>
          </cell>
          <cell r="R52" t="str">
            <v>KHÔNG</v>
          </cell>
          <cell r="S52" t="str">
            <v>TỔ 5, THÔN 5, BÌNH ĐỊNH BẮC, THĂNG BÌNH, QUẢNG NAM</v>
          </cell>
          <cell r="T52" t="str">
            <v>QUẢNG NAM</v>
          </cell>
          <cell r="U52" t="str">
            <v>295/2 KHA VẠN CÂN, P. HIỆP BÌNH CHÁNH, Q. THỦ ĐỨC, TP. HCM</v>
          </cell>
          <cell r="V52" t="str">
            <v>TP. HCM</v>
          </cell>
          <cell r="W52" t="str">
            <v>295/2 KHA VẠN CÂN, P. HIỆP BÌNH CHÁNH, Q. THỦ ĐỨC, TP. HCM</v>
          </cell>
          <cell r="X52" t="str">
            <v>01677383772</v>
          </cell>
          <cell r="Y52" t="str">
            <v>0371003960917</v>
          </cell>
          <cell r="Z52" t="str">
            <v>VIETCOMBANK</v>
          </cell>
          <cell r="AA52" t="str">
            <v>100046</v>
          </cell>
          <cell r="AB52" t="str">
            <v>8090612873</v>
          </cell>
          <cell r="AC52">
            <v>0</v>
          </cell>
          <cell r="AD52">
            <v>0</v>
          </cell>
          <cell r="AE52">
            <v>0</v>
          </cell>
          <cell r="AF52">
            <v>0</v>
          </cell>
          <cell r="AG52">
            <v>0</v>
          </cell>
          <cell r="AH52">
            <v>40725</v>
          </cell>
          <cell r="AI52">
            <v>41091</v>
          </cell>
          <cell r="AJ52">
            <v>41456</v>
          </cell>
          <cell r="AK52" t="str">
            <v>01 NĂM</v>
          </cell>
          <cell r="AL52" t="str">
            <v>01 NĂM</v>
          </cell>
          <cell r="AM52" t="str">
            <v>KXĐTH</v>
          </cell>
          <cell r="AN52">
            <v>41456</v>
          </cell>
          <cell r="AO52" t="str">
            <v>KXĐTH</v>
          </cell>
          <cell r="AP52">
            <v>0</v>
          </cell>
          <cell r="AQ52">
            <v>0</v>
          </cell>
          <cell r="AR52">
            <v>40909</v>
          </cell>
          <cell r="AS52" t="str">
            <v>7911009896</v>
          </cell>
          <cell r="AT52" t="str">
            <v>DN7793530600169</v>
          </cell>
          <cell r="AU52">
            <v>0</v>
          </cell>
          <cell r="AV52">
            <v>0</v>
          </cell>
          <cell r="AW52">
            <v>0</v>
          </cell>
          <cell r="AX52">
            <v>0</v>
          </cell>
          <cell r="AY52">
            <v>0</v>
          </cell>
          <cell r="AZ52">
            <v>0</v>
          </cell>
          <cell r="BA52">
            <v>0</v>
          </cell>
          <cell r="BB52">
            <v>0</v>
          </cell>
          <cell r="BC52">
            <v>0</v>
          </cell>
          <cell r="BD52" t="str">
            <v>4 HẠT</v>
          </cell>
          <cell r="BE52" t="str">
            <v>TC</v>
          </cell>
          <cell r="BF52">
            <v>0</v>
          </cell>
          <cell r="BG52">
            <v>0</v>
          </cell>
          <cell r="BH52">
            <v>40965</v>
          </cell>
          <cell r="BI52">
            <v>2889000</v>
          </cell>
          <cell r="BJ52">
            <v>1111000</v>
          </cell>
          <cell r="BK52">
            <v>0</v>
          </cell>
          <cell r="BL52">
            <v>0</v>
          </cell>
          <cell r="BM52">
            <v>0</v>
          </cell>
          <cell r="BN52">
            <v>0</v>
          </cell>
          <cell r="BO52">
            <v>0</v>
          </cell>
          <cell r="BP52">
            <v>4000</v>
          </cell>
          <cell r="BQ52">
            <v>1</v>
          </cell>
          <cell r="BR52" t="str">
            <v>HTQ HỒ CHÍ MINH</v>
          </cell>
          <cell r="BS52" t="str">
            <v>Fulltime</v>
          </cell>
          <cell r="BT52" t="str">
            <v>Quán 171 Đồng Khởi</v>
          </cell>
          <cell r="BU52" t="str">
            <v>Trưởng Ca</v>
          </cell>
          <cell r="BV52" t="str">
            <v>4 HẠT</v>
          </cell>
          <cell r="BW52" t="str">
            <v>TC</v>
          </cell>
          <cell r="BX52" t="str">
            <v>NHÀ HÀNG, KHÁCH SẠN</v>
          </cell>
          <cell r="BY52">
            <v>0</v>
          </cell>
          <cell r="BZ52">
            <v>0</v>
          </cell>
          <cell r="CA52">
            <v>0</v>
          </cell>
          <cell r="CB52">
            <v>0</v>
          </cell>
          <cell r="CC52">
            <v>0</v>
          </cell>
          <cell r="CD52">
            <v>41938</v>
          </cell>
          <cell r="CE52" t="str">
            <v>QUÁN 07 NGUYỄN VĂN CHIÊM</v>
          </cell>
          <cell r="CF52" t="str">
            <v>QUÁN 07 NGUYỄN VĂN CHIÊM</v>
          </cell>
          <cell r="CG52">
            <v>0</v>
          </cell>
          <cell r="CH52">
            <v>0</v>
          </cell>
          <cell r="CI52" t="str">
            <v>VINCOM</v>
          </cell>
          <cell r="CJ52" t="str">
            <v>TRƯỞNG CA</v>
          </cell>
          <cell r="CK52">
            <v>0</v>
          </cell>
          <cell r="CL52">
            <v>0</v>
          </cell>
          <cell r="CM52" t="str">
            <v>ĐỘC THÂN</v>
          </cell>
          <cell r="CN52">
            <v>0</v>
          </cell>
          <cell r="CO52">
            <v>0</v>
          </cell>
          <cell r="CP52">
            <v>0</v>
          </cell>
          <cell r="CQ52">
            <v>0</v>
          </cell>
          <cell r="CR52">
            <v>0</v>
          </cell>
          <cell r="CS52">
            <v>0</v>
          </cell>
          <cell r="CT52">
            <v>0</v>
          </cell>
          <cell r="CU52">
            <v>0</v>
          </cell>
          <cell r="CV52">
            <v>0</v>
          </cell>
          <cell r="CW52">
            <v>0</v>
          </cell>
          <cell r="CX52">
            <v>0</v>
          </cell>
          <cell r="CY52">
            <v>0</v>
          </cell>
          <cell r="CZ52">
            <v>0</v>
          </cell>
          <cell r="DA52" t="e">
            <v>#N/A</v>
          </cell>
          <cell r="DB52">
            <v>0</v>
          </cell>
        </row>
        <row r="53">
          <cell r="B53" t="str">
            <v>EQQ100296</v>
          </cell>
          <cell r="C53" t="str">
            <v>LÊ THỊ THANH THÚY</v>
          </cell>
          <cell r="D53" t="str">
            <v>NỮ</v>
          </cell>
          <cell r="E53">
            <v>40467</v>
          </cell>
          <cell r="F53" t="str">
            <v>219 LTT</v>
          </cell>
          <cell r="G53" t="str">
            <v>QUẢN LÝ QUÁN</v>
          </cell>
          <cell r="H53">
            <v>4</v>
          </cell>
          <cell r="I53">
            <v>4</v>
          </cell>
          <cell r="J53">
            <v>1986</v>
          </cell>
          <cell r="K53">
            <v>31506</v>
          </cell>
          <cell r="L53" t="str">
            <v>TP. HCM</v>
          </cell>
          <cell r="M53" t="str">
            <v>TP. HCM</v>
          </cell>
          <cell r="N53" t="str">
            <v>024044759</v>
          </cell>
          <cell r="O53">
            <v>37491</v>
          </cell>
          <cell r="P53" t="str">
            <v>TP. HCM</v>
          </cell>
          <cell r="Q53" t="str">
            <v>KINH</v>
          </cell>
          <cell r="R53" t="str">
            <v>KHÔNG</v>
          </cell>
          <cell r="S53" t="str">
            <v>02 PHẠM BÂN, P. 13, Q. 5, TP. HCM</v>
          </cell>
          <cell r="T53" t="str">
            <v>TP. HCM</v>
          </cell>
          <cell r="U53" t="str">
            <v>02 PHẠM BÂN, P. 13, Q. 5, TP. HCM</v>
          </cell>
          <cell r="V53" t="str">
            <v>TP. HCM</v>
          </cell>
          <cell r="W53" t="str">
            <v>02 PHẠM BÂN, P. 13, Q. 5, TP. HCM</v>
          </cell>
          <cell r="X53" t="str">
            <v>0902599169</v>
          </cell>
          <cell r="Y53" t="str">
            <v>0331003959241</v>
          </cell>
          <cell r="Z53" t="str">
            <v>VCB / BEN THANH</v>
          </cell>
          <cell r="AA53" t="str">
            <v>100047</v>
          </cell>
          <cell r="AB53" t="str">
            <v>8090612880</v>
          </cell>
          <cell r="AC53">
            <v>0</v>
          </cell>
          <cell r="AD53">
            <v>0</v>
          </cell>
          <cell r="AE53">
            <v>0</v>
          </cell>
          <cell r="AF53">
            <v>0</v>
          </cell>
          <cell r="AG53">
            <v>0</v>
          </cell>
          <cell r="AH53">
            <v>40725</v>
          </cell>
          <cell r="AI53">
            <v>41091</v>
          </cell>
          <cell r="AJ53">
            <v>41456</v>
          </cell>
          <cell r="AK53" t="str">
            <v>01 NĂM</v>
          </cell>
          <cell r="AL53" t="str">
            <v>01 NĂM</v>
          </cell>
          <cell r="AM53" t="str">
            <v>KXĐTH</v>
          </cell>
          <cell r="AN53">
            <v>41456</v>
          </cell>
          <cell r="AO53" t="str">
            <v>KXĐTH</v>
          </cell>
          <cell r="AP53">
            <v>0</v>
          </cell>
          <cell r="AQ53">
            <v>0</v>
          </cell>
          <cell r="AR53">
            <v>40909</v>
          </cell>
          <cell r="AS53" t="str">
            <v>7911001186</v>
          </cell>
          <cell r="AT53" t="str">
            <v>DN7793530600156</v>
          </cell>
          <cell r="AU53">
            <v>0</v>
          </cell>
          <cell r="AV53">
            <v>0</v>
          </cell>
          <cell r="AW53">
            <v>0</v>
          </cell>
          <cell r="AX53">
            <v>0</v>
          </cell>
          <cell r="AY53">
            <v>0</v>
          </cell>
          <cell r="AZ53">
            <v>0</v>
          </cell>
          <cell r="BA53">
            <v>0</v>
          </cell>
          <cell r="BB53">
            <v>0</v>
          </cell>
          <cell r="BC53">
            <v>0</v>
          </cell>
          <cell r="BD53" t="str">
            <v>4 HẠT</v>
          </cell>
          <cell r="BE53" t="str">
            <v>TC</v>
          </cell>
          <cell r="BF53">
            <v>0</v>
          </cell>
          <cell r="BG53">
            <v>0</v>
          </cell>
          <cell r="BH53">
            <v>41665</v>
          </cell>
          <cell r="BI53">
            <v>3130000</v>
          </cell>
          <cell r="BJ53">
            <v>3030000</v>
          </cell>
          <cell r="BK53">
            <v>0</v>
          </cell>
          <cell r="BL53">
            <v>200000</v>
          </cell>
          <cell r="BM53">
            <v>150000</v>
          </cell>
          <cell r="BN53">
            <v>0</v>
          </cell>
          <cell r="BO53">
            <v>0</v>
          </cell>
          <cell r="BP53">
            <v>4000</v>
          </cell>
          <cell r="BQ53">
            <v>1</v>
          </cell>
          <cell r="BR53" t="str">
            <v>HTQ HỒ CHÍ MINH</v>
          </cell>
          <cell r="BS53" t="str">
            <v>Fulltime</v>
          </cell>
          <cell r="BT53" t="str">
            <v>Quán 219 Lý Tự Trọng</v>
          </cell>
          <cell r="BU53" t="str">
            <v>Quản Lý Quán</v>
          </cell>
          <cell r="BV53" t="str">
            <v>4 HẠT</v>
          </cell>
          <cell r="BW53" t="str">
            <v>TC</v>
          </cell>
          <cell r="BX53" t="str">
            <v>QUẢN TRỊ NHÀ HÀNG KHÁCH SẠN</v>
          </cell>
          <cell r="BY53">
            <v>0</v>
          </cell>
          <cell r="BZ53" t="str">
            <v xml:space="preserve">TRƯỞNG CA </v>
          </cell>
          <cell r="CA53">
            <v>0</v>
          </cell>
          <cell r="CB53">
            <v>40787</v>
          </cell>
          <cell r="CC53">
            <v>0</v>
          </cell>
          <cell r="CD53">
            <v>0</v>
          </cell>
          <cell r="CE53">
            <v>0</v>
          </cell>
          <cell r="CF53">
            <v>0</v>
          </cell>
          <cell r="CG53">
            <v>0</v>
          </cell>
          <cell r="CH53">
            <v>0</v>
          </cell>
          <cell r="CI53" t="str">
            <v>219 LTT</v>
          </cell>
          <cell r="CJ53" t="str">
            <v>QUẢN LÝ QUÁN</v>
          </cell>
          <cell r="CK53">
            <v>0</v>
          </cell>
          <cell r="CL53">
            <v>0</v>
          </cell>
          <cell r="CM53" t="str">
            <v>ĐỘC THÂN</v>
          </cell>
          <cell r="CN53">
            <v>0</v>
          </cell>
          <cell r="CO53">
            <v>0</v>
          </cell>
          <cell r="CP53">
            <v>0</v>
          </cell>
          <cell r="CQ53">
            <v>0</v>
          </cell>
          <cell r="CR53">
            <v>0</v>
          </cell>
          <cell r="CS53">
            <v>0</v>
          </cell>
          <cell r="CT53">
            <v>0</v>
          </cell>
          <cell r="CU53">
            <v>0</v>
          </cell>
          <cell r="CV53">
            <v>0</v>
          </cell>
          <cell r="CW53">
            <v>0</v>
          </cell>
          <cell r="CX53">
            <v>0</v>
          </cell>
          <cell r="CY53">
            <v>0</v>
          </cell>
          <cell r="CZ53">
            <v>0</v>
          </cell>
          <cell r="DA53" t="e">
            <v>#N/A</v>
          </cell>
          <cell r="DB53">
            <v>0</v>
          </cell>
        </row>
        <row r="54">
          <cell r="B54" t="str">
            <v>EQQ100336</v>
          </cell>
          <cell r="C54" t="str">
            <v>NGUYỄN THỊ HOÀNG YẾN</v>
          </cell>
          <cell r="D54" t="str">
            <v>NỮ</v>
          </cell>
          <cell r="E54">
            <v>40483</v>
          </cell>
          <cell r="F54" t="str">
            <v>184 LĐH</v>
          </cell>
          <cell r="G54" t="str">
            <v>QUẢN LÝ QUÁN</v>
          </cell>
          <cell r="H54">
            <v>9</v>
          </cell>
          <cell r="I54">
            <v>1</v>
          </cell>
          <cell r="J54">
            <v>1988</v>
          </cell>
          <cell r="K54">
            <v>32151</v>
          </cell>
          <cell r="L54" t="str">
            <v xml:space="preserve"> BẾN TRE</v>
          </cell>
          <cell r="M54" t="str">
            <v>BẾN TRE</v>
          </cell>
          <cell r="N54" t="str">
            <v>321266706</v>
          </cell>
          <cell r="O54">
            <v>37720</v>
          </cell>
          <cell r="P54" t="str">
            <v>BẾN TRE</v>
          </cell>
          <cell r="Q54" t="str">
            <v>KINH</v>
          </cell>
          <cell r="R54" t="str">
            <v>KHÔNG</v>
          </cell>
          <cell r="S54" t="str">
            <v>79 HÒA THANH, AN HIỆP, CHÂU THÀNH, BẾN TRE</v>
          </cell>
          <cell r="T54" t="str">
            <v>BẾN TRE</v>
          </cell>
          <cell r="U54" t="str">
            <v>43/5/31 ĐƯỜNG SỐ 10, P. 8, Q. GÒ VẤP, TP. HCM</v>
          </cell>
          <cell r="V54" t="str">
            <v>TP. HCM</v>
          </cell>
          <cell r="W54" t="str">
            <v>43/5/31 ĐƯỜNG SỐ 10, P. 8, Q. GÒ VẤP, TP. HCM</v>
          </cell>
          <cell r="X54" t="str">
            <v>01695905443</v>
          </cell>
          <cell r="Y54" t="str">
            <v>0331000397245</v>
          </cell>
          <cell r="Z54" t="str">
            <v>VCB / BEN THANH</v>
          </cell>
          <cell r="AA54" t="str">
            <v>100161</v>
          </cell>
          <cell r="AB54" t="str">
            <v>8090613186</v>
          </cell>
          <cell r="AC54">
            <v>0</v>
          </cell>
          <cell r="AD54">
            <v>0</v>
          </cell>
          <cell r="AE54">
            <v>0</v>
          </cell>
          <cell r="AF54">
            <v>0</v>
          </cell>
          <cell r="AG54">
            <v>0</v>
          </cell>
          <cell r="AH54">
            <v>40725</v>
          </cell>
          <cell r="AI54">
            <v>41091</v>
          </cell>
          <cell r="AJ54">
            <v>41456</v>
          </cell>
          <cell r="AK54" t="str">
            <v>01 NĂM</v>
          </cell>
          <cell r="AL54" t="str">
            <v>01 NĂM</v>
          </cell>
          <cell r="AM54" t="str">
            <v>KXĐTH</v>
          </cell>
          <cell r="AN54">
            <v>41456</v>
          </cell>
          <cell r="AO54" t="str">
            <v>KXĐTH</v>
          </cell>
          <cell r="AP54">
            <v>0</v>
          </cell>
          <cell r="AQ54">
            <v>0</v>
          </cell>
          <cell r="AR54">
            <v>40909</v>
          </cell>
          <cell r="AS54" t="str">
            <v>7911009890</v>
          </cell>
          <cell r="AT54" t="str">
            <v>DN7793530600168</v>
          </cell>
          <cell r="AU54">
            <v>0</v>
          </cell>
          <cell r="AV54">
            <v>0</v>
          </cell>
          <cell r="AW54">
            <v>0</v>
          </cell>
          <cell r="AX54">
            <v>0</v>
          </cell>
          <cell r="AY54">
            <v>0</v>
          </cell>
          <cell r="AZ54">
            <v>0</v>
          </cell>
          <cell r="BA54">
            <v>0</v>
          </cell>
          <cell r="BB54">
            <v>0</v>
          </cell>
          <cell r="BC54">
            <v>0</v>
          </cell>
          <cell r="BD54" t="str">
            <v>4 HẠT</v>
          </cell>
          <cell r="BE54" t="str">
            <v>CĐ</v>
          </cell>
          <cell r="BF54">
            <v>0</v>
          </cell>
          <cell r="BG54">
            <v>0</v>
          </cell>
          <cell r="BH54">
            <v>41055</v>
          </cell>
          <cell r="BI54">
            <v>3130000</v>
          </cell>
          <cell r="BJ54">
            <v>3030000</v>
          </cell>
          <cell r="BK54">
            <v>41147</v>
          </cell>
          <cell r="BL54">
            <v>200000</v>
          </cell>
          <cell r="BM54">
            <v>150000</v>
          </cell>
          <cell r="BN54">
            <v>0</v>
          </cell>
          <cell r="BO54">
            <v>0</v>
          </cell>
          <cell r="BP54">
            <v>4000</v>
          </cell>
          <cell r="BQ54">
            <v>1</v>
          </cell>
          <cell r="BR54" t="str">
            <v>HTQ HỒ CHÍ MINH</v>
          </cell>
          <cell r="BS54" t="str">
            <v>Fulltime</v>
          </cell>
          <cell r="BT54" t="str">
            <v>Quán Pakson</v>
          </cell>
          <cell r="BU54" t="str">
            <v>Quản Lý Quán</v>
          </cell>
          <cell r="BV54" t="str">
            <v>4 HẠT</v>
          </cell>
          <cell r="BW54" t="str">
            <v>CĐ</v>
          </cell>
          <cell r="BX54">
            <v>0</v>
          </cell>
          <cell r="BY54">
            <v>0</v>
          </cell>
          <cell r="BZ54" t="str">
            <v>TRƯỞNG CA</v>
          </cell>
          <cell r="CA54" t="str">
            <v>QUYỀN QUẢN LÝ</v>
          </cell>
          <cell r="CB54">
            <v>40994</v>
          </cell>
          <cell r="CC54">
            <v>41147</v>
          </cell>
          <cell r="CD54" t="str">
            <v>1984</v>
          </cell>
          <cell r="CE54">
            <v>0</v>
          </cell>
          <cell r="CF54">
            <v>0</v>
          </cell>
          <cell r="CG54">
            <v>0</v>
          </cell>
          <cell r="CH54">
            <v>0</v>
          </cell>
          <cell r="CI54" t="str">
            <v>184 LĐH</v>
          </cell>
          <cell r="CJ54" t="str">
            <v>QUẢN LÝ QUÁN</v>
          </cell>
          <cell r="CK54">
            <v>0</v>
          </cell>
          <cell r="CL54">
            <v>0</v>
          </cell>
          <cell r="CM54" t="str">
            <v>KẾT HÔN</v>
          </cell>
          <cell r="CN54">
            <v>0</v>
          </cell>
          <cell r="CO54">
            <v>0</v>
          </cell>
          <cell r="CP54">
            <v>0</v>
          </cell>
          <cell r="CQ54">
            <v>0</v>
          </cell>
          <cell r="CR54">
            <v>0</v>
          </cell>
          <cell r="CS54" t="str">
            <v>TRẦN QUỐC NGHĨA</v>
          </cell>
          <cell r="CT54">
            <v>0</v>
          </cell>
          <cell r="CU54" t="str">
            <v>X</v>
          </cell>
          <cell r="CV54" t="str">
            <v>1984</v>
          </cell>
          <cell r="CW54">
            <v>0</v>
          </cell>
          <cell r="CX54">
            <v>0</v>
          </cell>
          <cell r="CY54">
            <v>0</v>
          </cell>
          <cell r="CZ54">
            <v>0</v>
          </cell>
          <cell r="DA54" t="e">
            <v>#N/A</v>
          </cell>
          <cell r="DB54">
            <v>0</v>
          </cell>
        </row>
        <row r="55">
          <cell r="B55" t="str">
            <v>EQQ100376</v>
          </cell>
          <cell r="C55" t="str">
            <v>LÊ THỊ LỆ HUYỀN</v>
          </cell>
          <cell r="D55" t="str">
            <v>NỮ</v>
          </cell>
          <cell r="E55">
            <v>40497</v>
          </cell>
          <cell r="F55" t="str">
            <v>274 VTS</v>
          </cell>
          <cell r="G55" t="str">
            <v>TRƯỞNG CA</v>
          </cell>
          <cell r="H55">
            <v>12</v>
          </cell>
          <cell r="I55">
            <v>2</v>
          </cell>
          <cell r="J55">
            <v>1990</v>
          </cell>
          <cell r="K55">
            <v>32916</v>
          </cell>
          <cell r="L55" t="str">
            <v>KHÁNH HÒA</v>
          </cell>
          <cell r="M55" t="str">
            <v>KHÁNH HÒA</v>
          </cell>
          <cell r="N55" t="str">
            <v>225369052</v>
          </cell>
          <cell r="O55">
            <v>39711</v>
          </cell>
          <cell r="P55" t="str">
            <v>KHÁNH HÒA</v>
          </cell>
          <cell r="Q55" t="str">
            <v>KINH</v>
          </cell>
          <cell r="R55" t="str">
            <v>KHÔNG</v>
          </cell>
          <cell r="S55" t="str">
            <v>VĨNH TRUNG, CAM AN NAM, CAM LÂM, KHÁNH HÒA</v>
          </cell>
          <cell r="T55" t="str">
            <v>KHÁNH HÒA</v>
          </cell>
          <cell r="U55" t="str">
            <v>51E NGÔ TẤT TỐ, P. 22, Q. BÌNH THẠNH, TP. HCM</v>
          </cell>
          <cell r="V55" t="str">
            <v>TP. HCM</v>
          </cell>
          <cell r="W55" t="str">
            <v>51E NGÔ TẤT TỐ, P. 22, Q. BÌNH THẠNH, TP. HCM</v>
          </cell>
          <cell r="X55" t="str">
            <v>0923142328</v>
          </cell>
          <cell r="Y55" t="str">
            <v>0371000397331</v>
          </cell>
          <cell r="Z55" t="str">
            <v>VCB / TAN DINH</v>
          </cell>
          <cell r="AA55" t="str">
            <v>100462</v>
          </cell>
          <cell r="AB55" t="str">
            <v>8090611774</v>
          </cell>
          <cell r="AC55">
            <v>0</v>
          </cell>
          <cell r="AD55">
            <v>0</v>
          </cell>
          <cell r="AE55">
            <v>0</v>
          </cell>
          <cell r="AF55">
            <v>0</v>
          </cell>
          <cell r="AG55">
            <v>0</v>
          </cell>
          <cell r="AH55">
            <v>40725</v>
          </cell>
          <cell r="AI55">
            <v>41091</v>
          </cell>
          <cell r="AJ55">
            <v>41456</v>
          </cell>
          <cell r="AK55" t="str">
            <v>01 NĂM</v>
          </cell>
          <cell r="AL55" t="str">
            <v>01 NĂM</v>
          </cell>
          <cell r="AM55" t="str">
            <v>KXĐTH</v>
          </cell>
          <cell r="AN55">
            <v>41456</v>
          </cell>
          <cell r="AO55" t="str">
            <v>KXĐTH</v>
          </cell>
          <cell r="AP55">
            <v>0</v>
          </cell>
          <cell r="AQ55">
            <v>0</v>
          </cell>
          <cell r="AR55">
            <v>40909</v>
          </cell>
          <cell r="AS55" t="str">
            <v>7911175533</v>
          </cell>
          <cell r="AT55" t="str">
            <v>DN7793530600176</v>
          </cell>
          <cell r="AU55">
            <v>0</v>
          </cell>
          <cell r="AV55">
            <v>0</v>
          </cell>
          <cell r="AW55">
            <v>0</v>
          </cell>
          <cell r="AX55">
            <v>0</v>
          </cell>
          <cell r="AY55">
            <v>0</v>
          </cell>
          <cell r="AZ55">
            <v>0</v>
          </cell>
          <cell r="BA55">
            <v>0</v>
          </cell>
          <cell r="BB55">
            <v>0</v>
          </cell>
          <cell r="BC55">
            <v>0</v>
          </cell>
          <cell r="BD55" t="str">
            <v>4 HẠT</v>
          </cell>
          <cell r="BE55" t="str">
            <v>12/12</v>
          </cell>
          <cell r="BF55">
            <v>0</v>
          </cell>
          <cell r="BG55">
            <v>0</v>
          </cell>
          <cell r="BH55">
            <v>41170</v>
          </cell>
          <cell r="BI55">
            <v>2889000</v>
          </cell>
          <cell r="BJ55">
            <v>1111000</v>
          </cell>
          <cell r="BK55">
            <v>41170</v>
          </cell>
          <cell r="BL55">
            <v>0</v>
          </cell>
          <cell r="BM55">
            <v>0</v>
          </cell>
          <cell r="BN55">
            <v>0</v>
          </cell>
          <cell r="BO55">
            <v>0</v>
          </cell>
          <cell r="BP55">
            <v>4000</v>
          </cell>
          <cell r="BQ55">
            <v>1</v>
          </cell>
          <cell r="BR55" t="str">
            <v>HTQ HỒ CHÍ MINH</v>
          </cell>
          <cell r="BS55" t="str">
            <v>Fulltime</v>
          </cell>
          <cell r="BT55" t="str">
            <v>Quán 274 Võ Thị Sáu</v>
          </cell>
          <cell r="BU55" t="str">
            <v>Trưởng Ca</v>
          </cell>
          <cell r="BV55" t="str">
            <v>4 HẠT</v>
          </cell>
          <cell r="BW55" t="str">
            <v>12/12</v>
          </cell>
          <cell r="BX55">
            <v>0</v>
          </cell>
          <cell r="BY55">
            <v>0</v>
          </cell>
          <cell r="BZ55" t="str">
            <v>TRƯỞNG BAR</v>
          </cell>
          <cell r="CA55" t="str">
            <v>TRƯỞNG CA</v>
          </cell>
          <cell r="CB55">
            <v>41025</v>
          </cell>
          <cell r="CC55">
            <v>41170</v>
          </cell>
          <cell r="CD55">
            <v>41908</v>
          </cell>
          <cell r="CE55" t="str">
            <v>QUÁN 97 PHÓ ĐỨC CHÍNH</v>
          </cell>
          <cell r="CF55">
            <v>0</v>
          </cell>
          <cell r="CG55">
            <v>0</v>
          </cell>
          <cell r="CH55">
            <v>0</v>
          </cell>
          <cell r="CI55" t="str">
            <v>274 VTS</v>
          </cell>
          <cell r="CJ55" t="str">
            <v>TRƯỞNG CA</v>
          </cell>
          <cell r="CK55">
            <v>0</v>
          </cell>
          <cell r="CL55">
            <v>0</v>
          </cell>
          <cell r="CM55" t="str">
            <v>ĐỘC THÂN</v>
          </cell>
          <cell r="CN55">
            <v>0</v>
          </cell>
          <cell r="CO55">
            <v>0</v>
          </cell>
          <cell r="CP55">
            <v>0</v>
          </cell>
          <cell r="CQ55">
            <v>0</v>
          </cell>
          <cell r="CR55">
            <v>0</v>
          </cell>
          <cell r="CS55">
            <v>0</v>
          </cell>
          <cell r="CT55">
            <v>0</v>
          </cell>
          <cell r="CU55">
            <v>0</v>
          </cell>
          <cell r="CV55">
            <v>0</v>
          </cell>
          <cell r="CW55">
            <v>0</v>
          </cell>
          <cell r="CX55">
            <v>0</v>
          </cell>
          <cell r="CY55">
            <v>0</v>
          </cell>
          <cell r="CZ55">
            <v>0</v>
          </cell>
          <cell r="DA55" t="e">
            <v>#N/A</v>
          </cell>
          <cell r="DB55">
            <v>0</v>
          </cell>
        </row>
        <row r="56">
          <cell r="B56" t="str">
            <v>EQQ100378</v>
          </cell>
          <cell r="C56" t="str">
            <v>HỒ VIẾT NHẪN</v>
          </cell>
          <cell r="D56" t="str">
            <v>NAM</v>
          </cell>
          <cell r="E56">
            <v>40494</v>
          </cell>
          <cell r="F56" t="str">
            <v>BẾP TỔNG HCM</v>
          </cell>
          <cell r="G56" t="str">
            <v xml:space="preserve">TỔ TRƯỞNG BẾP </v>
          </cell>
          <cell r="H56">
            <v>28</v>
          </cell>
          <cell r="I56">
            <v>11</v>
          </cell>
          <cell r="J56">
            <v>1989</v>
          </cell>
          <cell r="K56">
            <v>32840</v>
          </cell>
          <cell r="L56" t="str">
            <v>THỪA THIÊN HUẾ</v>
          </cell>
          <cell r="M56" t="str">
            <v>THỪA THIÊN HUẾ</v>
          </cell>
          <cell r="N56" t="str">
            <v>191637391</v>
          </cell>
          <cell r="O56">
            <v>38140</v>
          </cell>
          <cell r="P56" t="str">
            <v>THỪA THIÊN HUẾ</v>
          </cell>
          <cell r="Q56" t="str">
            <v>KINH</v>
          </cell>
          <cell r="R56" t="str">
            <v>PHẬT</v>
          </cell>
          <cell r="S56" t="str">
            <v>PHỔ LẠI, QUẢNG VINH, QUẢNG ĐIỀN, THỪA THIÊN HUẾ</v>
          </cell>
          <cell r="T56" t="str">
            <v>THỪA THIÊN HUẾ</v>
          </cell>
          <cell r="U56" t="str">
            <v>PHỔ LẠI, QUẢNG VINH, QUẢNG ĐIỀN, THỪA THIÊN HUẾ</v>
          </cell>
          <cell r="V56" t="str">
            <v>TP. HCM</v>
          </cell>
          <cell r="W56" t="str">
            <v>PHỔ LẠI, QUẢNG VINH, QUẢNG ĐIỀN, THỪA THIÊN HUẾ</v>
          </cell>
          <cell r="X56" t="str">
            <v>01222796135</v>
          </cell>
          <cell r="Y56" t="str">
            <v>0371003875965</v>
          </cell>
          <cell r="Z56" t="str">
            <v>VCB / TAN DINH</v>
          </cell>
          <cell r="AA56" t="str">
            <v>100475</v>
          </cell>
          <cell r="AB56" t="str">
            <v>8300949361</v>
          </cell>
          <cell r="AC56">
            <v>0</v>
          </cell>
          <cell r="AD56">
            <v>0</v>
          </cell>
          <cell r="AE56">
            <v>0</v>
          </cell>
          <cell r="AF56">
            <v>0</v>
          </cell>
          <cell r="AG56">
            <v>0</v>
          </cell>
          <cell r="AH56">
            <v>40725</v>
          </cell>
          <cell r="AI56">
            <v>41091</v>
          </cell>
          <cell r="AJ56">
            <v>41456</v>
          </cell>
          <cell r="AK56" t="str">
            <v>01 NĂM</v>
          </cell>
          <cell r="AL56" t="str">
            <v>01 NĂM</v>
          </cell>
          <cell r="AM56" t="str">
            <v>KXĐTH</v>
          </cell>
          <cell r="AN56">
            <v>41456</v>
          </cell>
          <cell r="AO56" t="str">
            <v>KXĐTH</v>
          </cell>
          <cell r="AP56">
            <v>0</v>
          </cell>
          <cell r="AQ56">
            <v>0</v>
          </cell>
          <cell r="AR56">
            <v>40909</v>
          </cell>
          <cell r="AS56" t="str">
            <v>7910208915</v>
          </cell>
          <cell r="AT56" t="str">
            <v>DN7793530600110</v>
          </cell>
          <cell r="AU56">
            <v>0</v>
          </cell>
          <cell r="AV56">
            <v>0</v>
          </cell>
          <cell r="AW56">
            <v>0</v>
          </cell>
          <cell r="AX56">
            <v>0</v>
          </cell>
          <cell r="AY56">
            <v>0</v>
          </cell>
          <cell r="AZ56">
            <v>0</v>
          </cell>
          <cell r="BA56">
            <v>0</v>
          </cell>
          <cell r="BB56">
            <v>0</v>
          </cell>
          <cell r="BC56">
            <v>0</v>
          </cell>
          <cell r="BD56">
            <v>0</v>
          </cell>
          <cell r="BE56" t="str">
            <v>TC</v>
          </cell>
          <cell r="BF56">
            <v>0</v>
          </cell>
          <cell r="BG56">
            <v>0</v>
          </cell>
          <cell r="BH56">
            <v>41390</v>
          </cell>
          <cell r="BI56">
            <v>2889000</v>
          </cell>
          <cell r="BJ56">
            <v>2111000</v>
          </cell>
          <cell r="BK56">
            <v>750000</v>
          </cell>
          <cell r="BL56">
            <v>0</v>
          </cell>
          <cell r="BM56">
            <v>0</v>
          </cell>
          <cell r="BN56">
            <v>0</v>
          </cell>
          <cell r="BO56">
            <v>0</v>
          </cell>
          <cell r="BP56">
            <v>4000</v>
          </cell>
          <cell r="BQ56">
            <v>1</v>
          </cell>
          <cell r="BR56" t="str">
            <v>HTQ HỒ CHÍ MINH</v>
          </cell>
          <cell r="BS56" t="str">
            <v>Fulltime</v>
          </cell>
          <cell r="BT56" t="str">
            <v>Bếp Tổng HCM</v>
          </cell>
          <cell r="BU56" t="str">
            <v>Tổ Trưởng Bếp</v>
          </cell>
          <cell r="BV56">
            <v>0</v>
          </cell>
          <cell r="BW56" t="str">
            <v>TC</v>
          </cell>
          <cell r="BX56" t="str">
            <v>DU LỊCH</v>
          </cell>
          <cell r="BY56">
            <v>0</v>
          </cell>
          <cell r="BZ56" t="str">
            <v>TỔ TRƯỞNG BẾP</v>
          </cell>
          <cell r="CA56">
            <v>0</v>
          </cell>
          <cell r="CB56">
            <v>41390</v>
          </cell>
          <cell r="CC56">
            <v>0</v>
          </cell>
          <cell r="CD56">
            <v>0</v>
          </cell>
          <cell r="CE56">
            <v>0</v>
          </cell>
          <cell r="CF56">
            <v>0</v>
          </cell>
          <cell r="CG56">
            <v>0</v>
          </cell>
          <cell r="CH56">
            <v>0</v>
          </cell>
          <cell r="CI56" t="str">
            <v>BẾP TỔNG HCM</v>
          </cell>
          <cell r="CJ56" t="str">
            <v xml:space="preserve">TỔ TRƯỞNG BẾP </v>
          </cell>
          <cell r="CK56">
            <v>0</v>
          </cell>
          <cell r="CL56">
            <v>0</v>
          </cell>
          <cell r="CM56" t="str">
            <v>ĐỘC THÂN</v>
          </cell>
          <cell r="CN56">
            <v>0</v>
          </cell>
          <cell r="CO56">
            <v>0</v>
          </cell>
          <cell r="CP56">
            <v>0</v>
          </cell>
          <cell r="CQ56">
            <v>0</v>
          </cell>
          <cell r="CR56">
            <v>0</v>
          </cell>
          <cell r="CS56">
            <v>0</v>
          </cell>
          <cell r="CT56">
            <v>0</v>
          </cell>
          <cell r="CU56">
            <v>0</v>
          </cell>
          <cell r="CV56">
            <v>0</v>
          </cell>
          <cell r="CW56">
            <v>0</v>
          </cell>
          <cell r="CX56">
            <v>0</v>
          </cell>
          <cell r="CY56">
            <v>0</v>
          </cell>
          <cell r="CZ56">
            <v>0</v>
          </cell>
          <cell r="DA56" t="e">
            <v>#N/A</v>
          </cell>
          <cell r="DB56">
            <v>0</v>
          </cell>
        </row>
        <row r="57">
          <cell r="B57" t="str">
            <v>EQQ100422</v>
          </cell>
          <cell r="C57" t="str">
            <v>TRƯƠNG QUANG LỘC</v>
          </cell>
          <cell r="D57" t="str">
            <v>NAM</v>
          </cell>
          <cell r="E57">
            <v>40695</v>
          </cell>
          <cell r="F57" t="str">
            <v>274 VTS</v>
          </cell>
          <cell r="G57" t="str">
            <v>NHÂN VIÊN PHỤC VỤ</v>
          </cell>
          <cell r="H57">
            <v>17</v>
          </cell>
          <cell r="I57">
            <v>9</v>
          </cell>
          <cell r="J57">
            <v>1991</v>
          </cell>
          <cell r="K57">
            <v>33498</v>
          </cell>
          <cell r="L57" t="str">
            <v>TP. HCM</v>
          </cell>
          <cell r="M57" t="str">
            <v>TP. HCM</v>
          </cell>
          <cell r="N57" t="str">
            <v>024513958</v>
          </cell>
          <cell r="O57">
            <v>38911</v>
          </cell>
          <cell r="P57" t="str">
            <v>TP. HCM</v>
          </cell>
          <cell r="Q57" t="str">
            <v>KINH</v>
          </cell>
          <cell r="R57" t="str">
            <v>PHẬT</v>
          </cell>
          <cell r="S57" t="str">
            <v>80/90L TRẦN QUANG DIỆU, P. 14, Q. 3, TP. HCM</v>
          </cell>
          <cell r="T57" t="str">
            <v>TP. HCM</v>
          </cell>
          <cell r="U57" t="str">
            <v>80/90L TRẦN QUANG DIỆU, P. 14, Q. 3, TP. HCM</v>
          </cell>
          <cell r="V57" t="str">
            <v>TP. HCM</v>
          </cell>
          <cell r="W57" t="str">
            <v>80/90L TRẦN QUANG DIỆU, P. 14, Q. 3, TP. HCM</v>
          </cell>
          <cell r="X57" t="str">
            <v>0932090543</v>
          </cell>
          <cell r="Y57" t="str">
            <v>0721000517211</v>
          </cell>
          <cell r="Z57" t="str">
            <v>VCB / KY DONG</v>
          </cell>
          <cell r="AA57" t="str">
            <v>100188</v>
          </cell>
          <cell r="AB57" t="str">
            <v>8300949587</v>
          </cell>
          <cell r="AC57">
            <v>0</v>
          </cell>
          <cell r="AD57">
            <v>0</v>
          </cell>
          <cell r="AE57">
            <v>0</v>
          </cell>
          <cell r="AF57">
            <v>0</v>
          </cell>
          <cell r="AG57">
            <v>0</v>
          </cell>
          <cell r="AH57">
            <v>40877</v>
          </cell>
          <cell r="AI57">
            <v>41243</v>
          </cell>
          <cell r="AJ57">
            <v>41608</v>
          </cell>
          <cell r="AK57" t="str">
            <v>01 NĂM</v>
          </cell>
          <cell r="AL57" t="str">
            <v>01 NĂM</v>
          </cell>
          <cell r="AM57" t="str">
            <v>KXĐTH</v>
          </cell>
          <cell r="AN57">
            <v>41608</v>
          </cell>
          <cell r="AO57" t="str">
            <v>KXĐTH</v>
          </cell>
          <cell r="AP57">
            <v>0</v>
          </cell>
          <cell r="AQ57">
            <v>0</v>
          </cell>
          <cell r="AR57">
            <v>40909</v>
          </cell>
          <cell r="AS57" t="str">
            <v>7912006502</v>
          </cell>
          <cell r="AT57" t="str">
            <v>DN7793530600219</v>
          </cell>
          <cell r="AU57">
            <v>0</v>
          </cell>
          <cell r="AV57">
            <v>0</v>
          </cell>
          <cell r="AW57">
            <v>0</v>
          </cell>
          <cell r="AX57">
            <v>0</v>
          </cell>
          <cell r="AY57">
            <v>0</v>
          </cell>
          <cell r="AZ57">
            <v>0</v>
          </cell>
          <cell r="BA57">
            <v>0</v>
          </cell>
          <cell r="BB57">
            <v>0</v>
          </cell>
          <cell r="BC57">
            <v>0</v>
          </cell>
          <cell r="BD57" t="str">
            <v>2 HẠT</v>
          </cell>
          <cell r="BE57" t="str">
            <v>12/12</v>
          </cell>
          <cell r="BF57">
            <v>0</v>
          </cell>
          <cell r="BG57">
            <v>0</v>
          </cell>
          <cell r="BH57">
            <v>41696</v>
          </cell>
          <cell r="BI57">
            <v>2889000</v>
          </cell>
          <cell r="BJ57">
            <v>191000</v>
          </cell>
          <cell r="BK57">
            <v>0</v>
          </cell>
          <cell r="BL57">
            <v>0</v>
          </cell>
          <cell r="BM57">
            <v>0</v>
          </cell>
          <cell r="BN57">
            <v>0</v>
          </cell>
          <cell r="BO57">
            <v>0</v>
          </cell>
          <cell r="BP57">
            <v>4000</v>
          </cell>
          <cell r="BQ57">
            <v>1</v>
          </cell>
          <cell r="BR57" t="str">
            <v>HTQ HỒ CHÍ MINH</v>
          </cell>
          <cell r="BS57" t="str">
            <v>Fulltime</v>
          </cell>
          <cell r="BT57" t="str">
            <v>Quán 274 Võ Thị Sáu</v>
          </cell>
          <cell r="BU57" t="str">
            <v>NV. Phục Vụ</v>
          </cell>
          <cell r="BV57" t="str">
            <v>2 HẠT</v>
          </cell>
          <cell r="BW57" t="str">
            <v>12/12</v>
          </cell>
          <cell r="BX57">
            <v>0</v>
          </cell>
          <cell r="BY57">
            <v>0</v>
          </cell>
          <cell r="BZ57">
            <v>0</v>
          </cell>
          <cell r="CA57">
            <v>0</v>
          </cell>
          <cell r="CB57">
            <v>0</v>
          </cell>
          <cell r="CC57">
            <v>0</v>
          </cell>
          <cell r="CD57">
            <v>0</v>
          </cell>
          <cell r="CE57">
            <v>0</v>
          </cell>
          <cell r="CF57">
            <v>0</v>
          </cell>
          <cell r="CG57">
            <v>0</v>
          </cell>
          <cell r="CH57">
            <v>0</v>
          </cell>
          <cell r="CI57" t="str">
            <v>274 VTS</v>
          </cell>
          <cell r="CJ57" t="str">
            <v>NHÂN VIÊN PHỤC VỤ</v>
          </cell>
          <cell r="CK57">
            <v>0</v>
          </cell>
          <cell r="CL57">
            <v>0</v>
          </cell>
          <cell r="CM57" t="str">
            <v>ĐỘC THÂN</v>
          </cell>
          <cell r="CN57">
            <v>0</v>
          </cell>
          <cell r="CO57">
            <v>0</v>
          </cell>
          <cell r="CP57">
            <v>0</v>
          </cell>
          <cell r="CQ57">
            <v>0</v>
          </cell>
          <cell r="CR57">
            <v>0</v>
          </cell>
          <cell r="CS57">
            <v>0</v>
          </cell>
          <cell r="CT57">
            <v>0</v>
          </cell>
          <cell r="CU57">
            <v>0</v>
          </cell>
          <cell r="CV57">
            <v>0</v>
          </cell>
          <cell r="CW57">
            <v>0</v>
          </cell>
          <cell r="CX57">
            <v>0</v>
          </cell>
          <cell r="CY57">
            <v>0</v>
          </cell>
          <cell r="CZ57">
            <v>0</v>
          </cell>
          <cell r="DA57" t="e">
            <v>#N/A</v>
          </cell>
          <cell r="DB57">
            <v>0</v>
          </cell>
        </row>
        <row r="58">
          <cell r="B58" t="str">
            <v>EQQ100447</v>
          </cell>
          <cell r="C58" t="str">
            <v>TRẦN THỊ HẢI YẾN</v>
          </cell>
          <cell r="D58" t="str">
            <v>NỮ</v>
          </cell>
          <cell r="E58">
            <v>40598</v>
          </cell>
          <cell r="F58" t="str">
            <v>07 NVC</v>
          </cell>
          <cell r="G58" t="str">
            <v>NHÂN VIÊN PHỤC VỤ</v>
          </cell>
          <cell r="H58">
            <v>2</v>
          </cell>
          <cell r="I58">
            <v>7</v>
          </cell>
          <cell r="J58">
            <v>1990</v>
          </cell>
          <cell r="K58">
            <v>33056</v>
          </cell>
          <cell r="L58" t="str">
            <v>GIA LAI</v>
          </cell>
          <cell r="M58" t="str">
            <v>HẢI DƯƠNG</v>
          </cell>
          <cell r="N58" t="str">
            <v>230774305</v>
          </cell>
          <cell r="O58">
            <v>38589</v>
          </cell>
          <cell r="P58" t="str">
            <v>GIA LAI</v>
          </cell>
          <cell r="Q58" t="str">
            <v>KINH</v>
          </cell>
          <cell r="R58" t="str">
            <v>KHÔNG</v>
          </cell>
          <cell r="S58" t="str">
            <v>THỐNG NHẤT, PLEIKU, GIA LAI</v>
          </cell>
          <cell r="T58" t="str">
            <v>GIA LAI</v>
          </cell>
          <cell r="U58" t="str">
            <v>6/12 ĐƯỜNG SỐ 2, QUANG TRUNG, P. 10, Q. GÒ VẤP, TP. HCM</v>
          </cell>
          <cell r="V58" t="str">
            <v>TP. HCM</v>
          </cell>
          <cell r="W58" t="str">
            <v>6/12 ĐƯỜNG SỐ 2, QUANG TRUNG, P. 10, Q. GÒ VẤP, TP. HCM</v>
          </cell>
          <cell r="X58" t="str">
            <v>TP. HCM</v>
          </cell>
          <cell r="Y58" t="str">
            <v>0371000399234</v>
          </cell>
          <cell r="Z58" t="str">
            <v>VCB / TAN DINH</v>
          </cell>
          <cell r="AA58" t="str">
            <v>100051</v>
          </cell>
          <cell r="AB58" t="str">
            <v>8300949643</v>
          </cell>
          <cell r="AC58">
            <v>0</v>
          </cell>
          <cell r="AD58">
            <v>0</v>
          </cell>
          <cell r="AE58">
            <v>0</v>
          </cell>
          <cell r="AF58">
            <v>0</v>
          </cell>
          <cell r="AG58">
            <v>0</v>
          </cell>
          <cell r="AH58">
            <v>40725</v>
          </cell>
          <cell r="AI58">
            <v>41091</v>
          </cell>
          <cell r="AJ58">
            <v>41456</v>
          </cell>
          <cell r="AK58" t="str">
            <v>01 NĂM</v>
          </cell>
          <cell r="AL58" t="str">
            <v>01 NĂM</v>
          </cell>
          <cell r="AM58" t="str">
            <v>KXĐTH</v>
          </cell>
          <cell r="AN58">
            <v>41456</v>
          </cell>
          <cell r="AO58" t="str">
            <v>KXĐTH</v>
          </cell>
          <cell r="AP58">
            <v>0</v>
          </cell>
          <cell r="AQ58">
            <v>0</v>
          </cell>
          <cell r="AR58">
            <v>40909</v>
          </cell>
          <cell r="AS58" t="str">
            <v>7911502011</v>
          </cell>
          <cell r="AT58" t="str">
            <v>DN7793530600187</v>
          </cell>
          <cell r="AU58">
            <v>0</v>
          </cell>
          <cell r="AV58">
            <v>0</v>
          </cell>
          <cell r="AW58">
            <v>0</v>
          </cell>
          <cell r="AX58">
            <v>0</v>
          </cell>
          <cell r="AY58">
            <v>0</v>
          </cell>
          <cell r="AZ58">
            <v>0</v>
          </cell>
          <cell r="BA58">
            <v>0</v>
          </cell>
          <cell r="BB58">
            <v>0</v>
          </cell>
          <cell r="BC58">
            <v>0</v>
          </cell>
          <cell r="BD58" t="str">
            <v>3 HẠT</v>
          </cell>
          <cell r="BE58" t="str">
            <v>TC</v>
          </cell>
          <cell r="BF58">
            <v>0</v>
          </cell>
          <cell r="BG58">
            <v>0</v>
          </cell>
          <cell r="BH58">
            <v>40965</v>
          </cell>
          <cell r="BI58">
            <v>2889000</v>
          </cell>
          <cell r="BJ58">
            <v>511000</v>
          </cell>
          <cell r="BK58">
            <v>0</v>
          </cell>
          <cell r="BL58">
            <v>0</v>
          </cell>
          <cell r="BM58">
            <v>0</v>
          </cell>
          <cell r="BN58">
            <v>500000</v>
          </cell>
          <cell r="BO58">
            <v>0</v>
          </cell>
          <cell r="BP58">
            <v>4000</v>
          </cell>
          <cell r="BQ58">
            <v>1</v>
          </cell>
          <cell r="BR58" t="str">
            <v>HTQ HỒ CHÍ MINH</v>
          </cell>
          <cell r="BS58" t="str">
            <v>Fulltime</v>
          </cell>
          <cell r="BT58" t="str">
            <v>Quán Số 7 Nguyễn Văn Chiêm</v>
          </cell>
          <cell r="BU58" t="str">
            <v>NV. Phục Vụ</v>
          </cell>
          <cell r="BV58" t="str">
            <v>3 HẠT</v>
          </cell>
          <cell r="BW58" t="str">
            <v>TC</v>
          </cell>
          <cell r="BX58" t="str">
            <v>NHÀ HÀNG, KHÁCH SẠN</v>
          </cell>
          <cell r="BY58">
            <v>0</v>
          </cell>
          <cell r="BZ58">
            <v>0</v>
          </cell>
          <cell r="CA58">
            <v>0</v>
          </cell>
          <cell r="CB58">
            <v>0</v>
          </cell>
          <cell r="CC58">
            <v>0</v>
          </cell>
          <cell r="CD58">
            <v>0</v>
          </cell>
          <cell r="CE58">
            <v>0</v>
          </cell>
          <cell r="CF58">
            <v>0</v>
          </cell>
          <cell r="CG58">
            <v>0</v>
          </cell>
          <cell r="CH58">
            <v>0</v>
          </cell>
          <cell r="CI58" t="str">
            <v>07 NVC</v>
          </cell>
          <cell r="CJ58" t="str">
            <v>NHÂN VIÊN PHỤC VỤ</v>
          </cell>
          <cell r="CK58">
            <v>0</v>
          </cell>
          <cell r="CL58">
            <v>0</v>
          </cell>
          <cell r="CM58" t="str">
            <v>ĐỘC THÂN</v>
          </cell>
          <cell r="CN58">
            <v>0</v>
          </cell>
          <cell r="CO58">
            <v>0</v>
          </cell>
          <cell r="CP58">
            <v>0</v>
          </cell>
          <cell r="CQ58">
            <v>0</v>
          </cell>
          <cell r="CR58">
            <v>0</v>
          </cell>
          <cell r="CS58">
            <v>0</v>
          </cell>
          <cell r="CT58">
            <v>0</v>
          </cell>
          <cell r="CU58">
            <v>0</v>
          </cell>
          <cell r="CV58">
            <v>0</v>
          </cell>
          <cell r="CW58">
            <v>0</v>
          </cell>
          <cell r="CX58">
            <v>0</v>
          </cell>
          <cell r="CY58">
            <v>0</v>
          </cell>
          <cell r="CZ58">
            <v>0</v>
          </cell>
          <cell r="DA58" t="e">
            <v>#N/A</v>
          </cell>
          <cell r="DB58">
            <v>0</v>
          </cell>
        </row>
        <row r="59">
          <cell r="B59" t="str">
            <v>EQQ100455</v>
          </cell>
          <cell r="C59" t="str">
            <v>ĐỖ TRẦN HOÀNG VŨ</v>
          </cell>
          <cell r="D59" t="str">
            <v>NAM</v>
          </cell>
          <cell r="E59">
            <v>40612</v>
          </cell>
          <cell r="F59" t="str">
            <v>349 HBT</v>
          </cell>
          <cell r="G59" t="str">
            <v>TRƯỞNG CA</v>
          </cell>
          <cell r="H59">
            <v>11</v>
          </cell>
          <cell r="I59">
            <v>6</v>
          </cell>
          <cell r="J59">
            <v>1989</v>
          </cell>
          <cell r="K59">
            <v>32670</v>
          </cell>
          <cell r="L59" t="str">
            <v>LONG AN</v>
          </cell>
          <cell r="M59" t="str">
            <v>LONG AN</v>
          </cell>
          <cell r="N59" t="str">
            <v>301297634</v>
          </cell>
          <cell r="O59">
            <v>38161</v>
          </cell>
          <cell r="P59" t="str">
            <v>LONG AN</v>
          </cell>
          <cell r="Q59" t="str">
            <v>KINH</v>
          </cell>
          <cell r="R59" t="str">
            <v>KHÔNG</v>
          </cell>
          <cell r="S59" t="str">
            <v>56/48 ĐƯỜNG 30/4, HỘI XUÂN, TẦM VU, LONG AN</v>
          </cell>
          <cell r="T59" t="str">
            <v>LONG AN</v>
          </cell>
          <cell r="U59" t="str">
            <v>85/10 PHẠM VIẾT CHÁNH, P. 19, Q. BÌNH THẠNH, TP. HCM</v>
          </cell>
          <cell r="V59" t="str">
            <v>TP. HCM</v>
          </cell>
          <cell r="W59" t="str">
            <v>85/10 PHẠM VIẾT CHÁNH, P. 19, Q. BÌNH THẠNH, TP. HCM</v>
          </cell>
          <cell r="X59" t="str">
            <v>01223273472</v>
          </cell>
          <cell r="Y59" t="str">
            <v>0071000621628</v>
          </cell>
          <cell r="Z59" t="str">
            <v>VCB / HCM</v>
          </cell>
          <cell r="AA59" t="str">
            <v>100052</v>
          </cell>
          <cell r="AB59" t="str">
            <v>8300949668</v>
          </cell>
          <cell r="AC59">
            <v>0</v>
          </cell>
          <cell r="AD59">
            <v>0</v>
          </cell>
          <cell r="AE59">
            <v>0</v>
          </cell>
          <cell r="AF59">
            <v>0</v>
          </cell>
          <cell r="AG59">
            <v>0</v>
          </cell>
          <cell r="AH59">
            <v>40877</v>
          </cell>
          <cell r="AI59">
            <v>41243</v>
          </cell>
          <cell r="AJ59">
            <v>41608</v>
          </cell>
          <cell r="AK59" t="str">
            <v>01 NĂM</v>
          </cell>
          <cell r="AL59" t="str">
            <v>01 NĂM</v>
          </cell>
          <cell r="AM59" t="str">
            <v>KXĐTH</v>
          </cell>
          <cell r="AN59">
            <v>41608</v>
          </cell>
          <cell r="AO59" t="str">
            <v>KXĐTH</v>
          </cell>
          <cell r="AP59">
            <v>0</v>
          </cell>
          <cell r="AQ59">
            <v>0</v>
          </cell>
          <cell r="AR59">
            <v>40909</v>
          </cell>
          <cell r="AS59" t="str">
            <v>7912006494</v>
          </cell>
          <cell r="AT59" t="str">
            <v>DN7793530600211</v>
          </cell>
          <cell r="AU59">
            <v>0</v>
          </cell>
          <cell r="AV59">
            <v>0</v>
          </cell>
          <cell r="AW59">
            <v>0</v>
          </cell>
          <cell r="AX59">
            <v>0</v>
          </cell>
          <cell r="AY59">
            <v>0</v>
          </cell>
          <cell r="AZ59">
            <v>0</v>
          </cell>
          <cell r="BA59">
            <v>0</v>
          </cell>
          <cell r="BB59">
            <v>0</v>
          </cell>
          <cell r="BC59">
            <v>0</v>
          </cell>
          <cell r="BD59" t="str">
            <v>4 HẠT</v>
          </cell>
          <cell r="BE59" t="str">
            <v>TC</v>
          </cell>
          <cell r="BF59">
            <v>0</v>
          </cell>
          <cell r="BG59">
            <v>0</v>
          </cell>
          <cell r="BH59">
            <v>41877</v>
          </cell>
          <cell r="BI59">
            <v>2889000</v>
          </cell>
          <cell r="BJ59">
            <v>1111000</v>
          </cell>
          <cell r="BK59">
            <v>0</v>
          </cell>
          <cell r="BL59">
            <v>0</v>
          </cell>
          <cell r="BM59">
            <v>0</v>
          </cell>
          <cell r="BN59">
            <v>0</v>
          </cell>
          <cell r="BO59">
            <v>0</v>
          </cell>
          <cell r="BP59">
            <v>4000</v>
          </cell>
          <cell r="BQ59">
            <v>1</v>
          </cell>
          <cell r="BR59" t="str">
            <v>HTQ HỒ CHÍ MINH</v>
          </cell>
          <cell r="BS59" t="str">
            <v>Fulltime</v>
          </cell>
          <cell r="BT59" t="str">
            <v>Quán 349 Hai Bà Trưng</v>
          </cell>
          <cell r="BU59" t="str">
            <v>Trưởng Ca</v>
          </cell>
          <cell r="BV59" t="str">
            <v>4 HẠT</v>
          </cell>
          <cell r="BW59" t="str">
            <v>TC</v>
          </cell>
          <cell r="BX59" t="str">
            <v>NHÀ HÀNG, KHÁCH SẠN</v>
          </cell>
          <cell r="BY59">
            <v>0</v>
          </cell>
          <cell r="BZ59">
            <v>0</v>
          </cell>
          <cell r="CA59">
            <v>0</v>
          </cell>
          <cell r="CB59">
            <v>0</v>
          </cell>
          <cell r="CC59">
            <v>0</v>
          </cell>
          <cell r="CD59">
            <v>0</v>
          </cell>
          <cell r="CE59">
            <v>0</v>
          </cell>
          <cell r="CF59">
            <v>0</v>
          </cell>
          <cell r="CG59">
            <v>0</v>
          </cell>
          <cell r="CH59">
            <v>0</v>
          </cell>
          <cell r="CI59" t="str">
            <v>349 HBT</v>
          </cell>
          <cell r="CJ59" t="str">
            <v>TRƯỞNG CA</v>
          </cell>
          <cell r="CK59">
            <v>0</v>
          </cell>
          <cell r="CL59">
            <v>0</v>
          </cell>
          <cell r="CM59" t="str">
            <v>ĐỘC THÂN</v>
          </cell>
          <cell r="CN59">
            <v>0</v>
          </cell>
          <cell r="CO59">
            <v>0</v>
          </cell>
          <cell r="CP59">
            <v>0</v>
          </cell>
          <cell r="CQ59">
            <v>0</v>
          </cell>
          <cell r="CR59">
            <v>0</v>
          </cell>
          <cell r="CS59">
            <v>0</v>
          </cell>
          <cell r="CT59">
            <v>0</v>
          </cell>
          <cell r="CU59">
            <v>0</v>
          </cell>
          <cell r="CV59">
            <v>0</v>
          </cell>
          <cell r="CW59">
            <v>0</v>
          </cell>
          <cell r="CX59">
            <v>0</v>
          </cell>
          <cell r="CY59">
            <v>0</v>
          </cell>
          <cell r="CZ59">
            <v>0</v>
          </cell>
          <cell r="DA59" t="e">
            <v>#N/A</v>
          </cell>
          <cell r="DB59">
            <v>0</v>
          </cell>
        </row>
        <row r="60">
          <cell r="B60" t="str">
            <v>EQQ100458</v>
          </cell>
          <cell r="C60" t="str">
            <v>LÊ HOÀNG MINH</v>
          </cell>
          <cell r="D60" t="str">
            <v>NAM</v>
          </cell>
          <cell r="E60">
            <v>40619</v>
          </cell>
          <cell r="F60" t="str">
            <v>603 THĐ</v>
          </cell>
          <cell r="G60" t="str">
            <v>NHÂN VIÊN PHA CHẾ</v>
          </cell>
          <cell r="H60">
            <v>14</v>
          </cell>
          <cell r="I60">
            <v>5</v>
          </cell>
          <cell r="J60">
            <v>1991</v>
          </cell>
          <cell r="K60">
            <v>33372</v>
          </cell>
          <cell r="L60" t="str">
            <v>AN GIANG</v>
          </cell>
          <cell r="M60" t="str">
            <v>AN GIANG</v>
          </cell>
          <cell r="N60" t="str">
            <v>351946050</v>
          </cell>
          <cell r="O60">
            <v>40445</v>
          </cell>
          <cell r="P60" t="str">
            <v>AN GIANG</v>
          </cell>
          <cell r="Q60" t="str">
            <v>KINH</v>
          </cell>
          <cell r="R60" t="str">
            <v>KHÔNG</v>
          </cell>
          <cell r="S60" t="str">
            <v>LONG THỊ B, P. LONG HƯNG, THỊ XÃ TÂN CHÂU, AN GIANG</v>
          </cell>
          <cell r="T60" t="str">
            <v>AN GIANG</v>
          </cell>
          <cell r="U60" t="str">
            <v>43/5/31 ĐƯỜNG SỐ 10, P. 8, Q. GÒ VẤP, TP. HCM</v>
          </cell>
          <cell r="V60" t="str">
            <v>TP. HCM</v>
          </cell>
          <cell r="W60" t="str">
            <v>43/5/31 ĐƯỜNG SỐ 10, P. 8, Q. GÒ VẤP, TP. HCM</v>
          </cell>
          <cell r="X60" t="str">
            <v>0166 6470097</v>
          </cell>
          <cell r="Y60" t="str">
            <v>0071000615491</v>
          </cell>
          <cell r="Z60" t="str">
            <v>VCB / HCM</v>
          </cell>
          <cell r="AA60" t="str">
            <v>100386</v>
          </cell>
          <cell r="AB60" t="str">
            <v>8300949675</v>
          </cell>
          <cell r="AC60">
            <v>0</v>
          </cell>
          <cell r="AD60">
            <v>0</v>
          </cell>
          <cell r="AE60">
            <v>0</v>
          </cell>
          <cell r="AF60">
            <v>0</v>
          </cell>
          <cell r="AG60">
            <v>0</v>
          </cell>
          <cell r="AH60">
            <v>40725</v>
          </cell>
          <cell r="AI60">
            <v>41091</v>
          </cell>
          <cell r="AJ60">
            <v>41456</v>
          </cell>
          <cell r="AK60" t="str">
            <v>01 NĂM</v>
          </cell>
          <cell r="AL60" t="str">
            <v>01 NĂM</v>
          </cell>
          <cell r="AM60" t="str">
            <v>KXĐTH</v>
          </cell>
          <cell r="AN60">
            <v>41456</v>
          </cell>
          <cell r="AO60" t="str">
            <v>KXĐTH</v>
          </cell>
          <cell r="AP60">
            <v>0</v>
          </cell>
          <cell r="AQ60">
            <v>0</v>
          </cell>
          <cell r="AR60">
            <v>40909</v>
          </cell>
          <cell r="AS60" t="str">
            <v>7911502019</v>
          </cell>
          <cell r="AT60" t="str">
            <v>DN7793530600194</v>
          </cell>
          <cell r="AU60">
            <v>0</v>
          </cell>
          <cell r="AV60">
            <v>0</v>
          </cell>
          <cell r="AW60">
            <v>0</v>
          </cell>
          <cell r="AX60">
            <v>0</v>
          </cell>
          <cell r="AY60">
            <v>0</v>
          </cell>
          <cell r="AZ60">
            <v>0</v>
          </cell>
          <cell r="BA60">
            <v>0</v>
          </cell>
          <cell r="BB60">
            <v>0</v>
          </cell>
          <cell r="BC60">
            <v>0</v>
          </cell>
          <cell r="BD60" t="str">
            <v>3 HẠT</v>
          </cell>
          <cell r="BE60" t="str">
            <v>9/12</v>
          </cell>
          <cell r="BF60">
            <v>0</v>
          </cell>
          <cell r="BG60">
            <v>0</v>
          </cell>
          <cell r="BH60">
            <v>41696</v>
          </cell>
          <cell r="BI60">
            <v>2889000</v>
          </cell>
          <cell r="BJ60">
            <v>191000</v>
          </cell>
          <cell r="BK60">
            <v>0</v>
          </cell>
          <cell r="BL60">
            <v>0</v>
          </cell>
          <cell r="BM60">
            <v>0</v>
          </cell>
          <cell r="BN60">
            <v>0</v>
          </cell>
          <cell r="BO60">
            <v>0</v>
          </cell>
          <cell r="BP60">
            <v>4000</v>
          </cell>
          <cell r="BQ60">
            <v>1</v>
          </cell>
          <cell r="BR60" t="str">
            <v>HTQ HỒ CHÍ MINH</v>
          </cell>
          <cell r="BS60" t="str">
            <v>Fulltime</v>
          </cell>
          <cell r="BT60" t="str">
            <v>Quán 603 Trần Hưng Đạo</v>
          </cell>
          <cell r="BU60" t="str">
            <v>NV. Pha Chế</v>
          </cell>
          <cell r="BV60" t="str">
            <v>3 HẠT</v>
          </cell>
          <cell r="BW60" t="str">
            <v>9/12</v>
          </cell>
          <cell r="BX60">
            <v>0</v>
          </cell>
          <cell r="BY60">
            <v>0</v>
          </cell>
          <cell r="BZ60">
            <v>0</v>
          </cell>
          <cell r="CA60">
            <v>0</v>
          </cell>
          <cell r="CB60">
            <v>0</v>
          </cell>
          <cell r="CC60">
            <v>0</v>
          </cell>
          <cell r="CD60">
            <v>0</v>
          </cell>
          <cell r="CE60">
            <v>0</v>
          </cell>
          <cell r="CF60">
            <v>0</v>
          </cell>
          <cell r="CG60">
            <v>0</v>
          </cell>
          <cell r="CH60">
            <v>0</v>
          </cell>
          <cell r="CI60" t="str">
            <v>603 THĐ</v>
          </cell>
          <cell r="CJ60" t="str">
            <v>NHÂN VIÊN PHA CHẾ</v>
          </cell>
          <cell r="CK60">
            <v>0</v>
          </cell>
          <cell r="CL60">
            <v>0</v>
          </cell>
          <cell r="CM60" t="str">
            <v>ĐỘC THÂN</v>
          </cell>
          <cell r="CN60">
            <v>0</v>
          </cell>
          <cell r="CO60">
            <v>0</v>
          </cell>
          <cell r="CP60">
            <v>0</v>
          </cell>
          <cell r="CQ60">
            <v>0</v>
          </cell>
          <cell r="CR60">
            <v>0</v>
          </cell>
          <cell r="CS60">
            <v>0</v>
          </cell>
          <cell r="CT60">
            <v>0</v>
          </cell>
          <cell r="CU60">
            <v>0</v>
          </cell>
          <cell r="CV60">
            <v>0</v>
          </cell>
          <cell r="CW60">
            <v>0</v>
          </cell>
          <cell r="CX60">
            <v>0</v>
          </cell>
          <cell r="CY60">
            <v>0</v>
          </cell>
          <cell r="CZ60">
            <v>0</v>
          </cell>
          <cell r="DA60" t="e">
            <v>#N/A</v>
          </cell>
          <cell r="DB60">
            <v>0</v>
          </cell>
        </row>
        <row r="61">
          <cell r="B61" t="str">
            <v>EQQ100464</v>
          </cell>
          <cell r="C61" t="str">
            <v>NGUYỄN THỊ YẾN PHƯỢNG</v>
          </cell>
          <cell r="D61" t="str">
            <v>NỮ</v>
          </cell>
          <cell r="E61">
            <v>40610</v>
          </cell>
          <cell r="F61" t="str">
            <v>211 NTH</v>
          </cell>
          <cell r="G61" t="str">
            <v>NHÂN VIÊN BẾP</v>
          </cell>
          <cell r="H61">
            <v>20</v>
          </cell>
          <cell r="I61">
            <v>6</v>
          </cell>
          <cell r="J61">
            <v>1969</v>
          </cell>
          <cell r="K61">
            <v>25374</v>
          </cell>
          <cell r="L61" t="str">
            <v>BẾN TRE</v>
          </cell>
          <cell r="M61" t="str">
            <v>BẾN TRE</v>
          </cell>
          <cell r="N61" t="str">
            <v>024337403</v>
          </cell>
          <cell r="O61">
            <v>38495</v>
          </cell>
          <cell r="P61" t="str">
            <v>TP. HCM</v>
          </cell>
          <cell r="Q61" t="str">
            <v>KINH</v>
          </cell>
          <cell r="R61" t="str">
            <v>PHẬT</v>
          </cell>
          <cell r="S61" t="str">
            <v>41 TÔN THẤT THUYẾT, P. 1, Q. 4, TP. HCM</v>
          </cell>
          <cell r="T61" t="str">
            <v>TP. HCM</v>
          </cell>
          <cell r="U61" t="str">
            <v>41 TÔN THẤT THUYẾT, P. 1, Q. 4, TP. HCM</v>
          </cell>
          <cell r="V61" t="str">
            <v>TP. HCM</v>
          </cell>
          <cell r="W61" t="str">
            <v>41 TÔN THẤT THUYẾT, P. 1, Q. 4, TP. HCM</v>
          </cell>
          <cell r="X61" t="str">
            <v>TP. HCM</v>
          </cell>
          <cell r="Y61" t="str">
            <v>0071005017112</v>
          </cell>
          <cell r="Z61" t="str">
            <v>VCB / HCM</v>
          </cell>
          <cell r="AA61" t="str">
            <v>100162</v>
          </cell>
          <cell r="AB61" t="str">
            <v>8092728390</v>
          </cell>
          <cell r="AC61">
            <v>0</v>
          </cell>
          <cell r="AD61">
            <v>0</v>
          </cell>
          <cell r="AE61">
            <v>0</v>
          </cell>
          <cell r="AF61">
            <v>0</v>
          </cell>
          <cell r="AG61">
            <v>0</v>
          </cell>
          <cell r="AH61">
            <v>40877</v>
          </cell>
          <cell r="AI61">
            <v>41243</v>
          </cell>
          <cell r="AJ61">
            <v>41608</v>
          </cell>
          <cell r="AK61" t="str">
            <v>01 NĂM</v>
          </cell>
          <cell r="AL61" t="str">
            <v>01 NĂM</v>
          </cell>
          <cell r="AM61" t="str">
            <v>KXĐTH</v>
          </cell>
          <cell r="AN61">
            <v>41608</v>
          </cell>
          <cell r="AO61" t="str">
            <v>KXĐTH</v>
          </cell>
          <cell r="AP61">
            <v>0</v>
          </cell>
          <cell r="AQ61">
            <v>0</v>
          </cell>
          <cell r="AR61">
            <v>40909</v>
          </cell>
          <cell r="AS61" t="str">
            <v>7912006487</v>
          </cell>
          <cell r="AT61" t="str">
            <v>DN7793530600204</v>
          </cell>
          <cell r="AU61">
            <v>0</v>
          </cell>
          <cell r="AV61">
            <v>0</v>
          </cell>
          <cell r="AW61">
            <v>0</v>
          </cell>
          <cell r="AX61">
            <v>0</v>
          </cell>
          <cell r="AY61">
            <v>0</v>
          </cell>
          <cell r="AZ61">
            <v>0</v>
          </cell>
          <cell r="BA61">
            <v>0</v>
          </cell>
          <cell r="BB61">
            <v>0</v>
          </cell>
          <cell r="BC61">
            <v>0</v>
          </cell>
          <cell r="BD61">
            <v>0</v>
          </cell>
          <cell r="BE61" t="str">
            <v>6/12</v>
          </cell>
          <cell r="BF61">
            <v>0</v>
          </cell>
          <cell r="BG61">
            <v>0</v>
          </cell>
          <cell r="BH61">
            <v>41640</v>
          </cell>
          <cell r="BI61">
            <v>2889000</v>
          </cell>
          <cell r="BJ61">
            <v>0</v>
          </cell>
          <cell r="BK61">
            <v>0</v>
          </cell>
          <cell r="BL61">
            <v>0</v>
          </cell>
          <cell r="BM61">
            <v>0</v>
          </cell>
          <cell r="BN61">
            <v>0</v>
          </cell>
          <cell r="BO61">
            <v>0</v>
          </cell>
          <cell r="BP61">
            <v>4000</v>
          </cell>
          <cell r="BQ61">
            <v>1</v>
          </cell>
          <cell r="BR61" t="str">
            <v>HTQ HỒ CHÍ MINH</v>
          </cell>
          <cell r="BS61" t="str">
            <v>Fulltime</v>
          </cell>
          <cell r="BT61" t="str">
            <v>Quán 211 Nguyễn Thái Học</v>
          </cell>
          <cell r="BU61" t="str">
            <v>NV. Bếp</v>
          </cell>
          <cell r="BV61" t="str">
            <v>NGÔ MỸ QUYÊN</v>
          </cell>
          <cell r="BW61" t="str">
            <v>6/12</v>
          </cell>
          <cell r="BX61">
            <v>0</v>
          </cell>
          <cell r="BY61">
            <v>0</v>
          </cell>
          <cell r="BZ61">
            <v>0</v>
          </cell>
          <cell r="CA61">
            <v>0</v>
          </cell>
          <cell r="CB61">
            <v>0</v>
          </cell>
          <cell r="CC61" t="str">
            <v>X</v>
          </cell>
          <cell r="CD61" t="str">
            <v>1970</v>
          </cell>
          <cell r="CE61">
            <v>0</v>
          </cell>
          <cell r="CF61">
            <v>0</v>
          </cell>
          <cell r="CG61">
            <v>0</v>
          </cell>
          <cell r="CH61">
            <v>0</v>
          </cell>
          <cell r="CI61" t="str">
            <v>211 NTH</v>
          </cell>
          <cell r="CJ61" t="str">
            <v>NHÂN VIÊN BẾP</v>
          </cell>
          <cell r="CK61">
            <v>0</v>
          </cell>
          <cell r="CL61">
            <v>0</v>
          </cell>
          <cell r="CM61" t="str">
            <v>KẾT HÔN</v>
          </cell>
          <cell r="CN61" t="str">
            <v>NGÔ MỸ QUYÊN</v>
          </cell>
          <cell r="CO61" t="str">
            <v>2000</v>
          </cell>
          <cell r="CP61">
            <v>0</v>
          </cell>
          <cell r="CQ61" t="str">
            <v>X</v>
          </cell>
          <cell r="CR61">
            <v>1</v>
          </cell>
          <cell r="CS61" t="str">
            <v>NGÔ VĂN LỢI</v>
          </cell>
          <cell r="CT61">
            <v>0</v>
          </cell>
          <cell r="CU61" t="str">
            <v>X</v>
          </cell>
          <cell r="CV61" t="str">
            <v>1970</v>
          </cell>
          <cell r="CW61" t="str">
            <v>LAO ĐỘNG PHỔ THÔNG</v>
          </cell>
          <cell r="CX61">
            <v>0</v>
          </cell>
          <cell r="CY61">
            <v>0</v>
          </cell>
          <cell r="CZ61">
            <v>0</v>
          </cell>
          <cell r="DA61" t="e">
            <v>#N/A</v>
          </cell>
          <cell r="DB61">
            <v>0</v>
          </cell>
        </row>
        <row r="62">
          <cell r="B62" t="str">
            <v>EQQ100465</v>
          </cell>
          <cell r="C62" t="str">
            <v>MAI LY SA</v>
          </cell>
          <cell r="D62" t="str">
            <v>NỮ</v>
          </cell>
          <cell r="E62">
            <v>40600</v>
          </cell>
          <cell r="F62" t="str">
            <v>264 NKKN</v>
          </cell>
          <cell r="G62" t="str">
            <v>NHÂN VIÊN THU NGÂN</v>
          </cell>
          <cell r="H62">
            <v>12</v>
          </cell>
          <cell r="I62">
            <v>12</v>
          </cell>
          <cell r="J62">
            <v>1986</v>
          </cell>
          <cell r="K62">
            <v>31758</v>
          </cell>
          <cell r="L62" t="str">
            <v>BÌNH ĐỊNH</v>
          </cell>
          <cell r="M62" t="str">
            <v>THÁI BÌNH</v>
          </cell>
          <cell r="N62" t="str">
            <v>215030122</v>
          </cell>
          <cell r="O62">
            <v>37817</v>
          </cell>
          <cell r="P62" t="str">
            <v>BÌNH ĐỊNH</v>
          </cell>
          <cell r="Q62" t="str">
            <v>KINH</v>
          </cell>
          <cell r="R62" t="str">
            <v>KHÔNG</v>
          </cell>
          <cell r="S62" t="str">
            <v>294B TRẦN PHÚ, P. 8, Q. 5, TP. HCM</v>
          </cell>
          <cell r="T62" t="str">
            <v>BÌNH ĐỊNH</v>
          </cell>
          <cell r="U62" t="str">
            <v>294B TRẦN PHÚ, P. 8, Q. 5, TP. HCM</v>
          </cell>
          <cell r="V62" t="str">
            <v>TP. HCM</v>
          </cell>
          <cell r="W62" t="str">
            <v>294B TRẦN PHÚ, P. 8, Q. 5, TP. HCM</v>
          </cell>
          <cell r="X62" t="str">
            <v>0907783730</v>
          </cell>
          <cell r="Y62" t="str">
            <v>0071000608619</v>
          </cell>
          <cell r="Z62" t="str">
            <v>VCB / HCM</v>
          </cell>
          <cell r="AA62" t="str">
            <v>100336</v>
          </cell>
          <cell r="AB62" t="str">
            <v>8300949682</v>
          </cell>
          <cell r="AC62">
            <v>0</v>
          </cell>
          <cell r="AD62">
            <v>0</v>
          </cell>
          <cell r="AE62">
            <v>0</v>
          </cell>
          <cell r="AF62">
            <v>0</v>
          </cell>
          <cell r="AG62">
            <v>0</v>
          </cell>
          <cell r="AH62">
            <v>40725</v>
          </cell>
          <cell r="AI62">
            <v>41091</v>
          </cell>
          <cell r="AJ62">
            <v>41456</v>
          </cell>
          <cell r="AK62" t="str">
            <v>01 NĂM</v>
          </cell>
          <cell r="AL62" t="str">
            <v>01 NĂM</v>
          </cell>
          <cell r="AM62" t="str">
            <v>KXĐTH</v>
          </cell>
          <cell r="AN62">
            <v>41456</v>
          </cell>
          <cell r="AO62" t="str">
            <v>KXĐTH</v>
          </cell>
          <cell r="AP62">
            <v>0</v>
          </cell>
          <cell r="AQ62">
            <v>0</v>
          </cell>
          <cell r="AR62">
            <v>40909</v>
          </cell>
          <cell r="AS62" t="str">
            <v>7911502015</v>
          </cell>
          <cell r="AT62" t="str">
            <v>DN7793530600190</v>
          </cell>
          <cell r="AU62">
            <v>0</v>
          </cell>
          <cell r="AV62">
            <v>0</v>
          </cell>
          <cell r="AW62">
            <v>0</v>
          </cell>
          <cell r="AX62">
            <v>0</v>
          </cell>
          <cell r="AY62">
            <v>0</v>
          </cell>
          <cell r="AZ62">
            <v>0</v>
          </cell>
          <cell r="BA62">
            <v>0</v>
          </cell>
          <cell r="BB62">
            <v>0</v>
          </cell>
          <cell r="BC62">
            <v>0</v>
          </cell>
          <cell r="BD62" t="str">
            <v>3 HẠT</v>
          </cell>
          <cell r="BE62" t="str">
            <v>12/12</v>
          </cell>
          <cell r="BF62">
            <v>0</v>
          </cell>
          <cell r="BG62">
            <v>0</v>
          </cell>
          <cell r="BH62">
            <v>41548</v>
          </cell>
          <cell r="BI62">
            <v>2889000</v>
          </cell>
          <cell r="BJ62">
            <v>295500</v>
          </cell>
          <cell r="BK62">
            <v>0</v>
          </cell>
          <cell r="BL62">
            <v>0</v>
          </cell>
          <cell r="BM62">
            <v>0</v>
          </cell>
          <cell r="BN62">
            <v>0</v>
          </cell>
          <cell r="BO62">
            <v>0</v>
          </cell>
          <cell r="BP62">
            <v>4000</v>
          </cell>
          <cell r="BQ62">
            <v>1</v>
          </cell>
          <cell r="BR62" t="str">
            <v>HTQ HỒ CHÍ MINH</v>
          </cell>
          <cell r="BS62" t="str">
            <v>Fulltime</v>
          </cell>
          <cell r="BT62" t="str">
            <v>Quán 264 Nam Kỳ Khởi Nghĩa</v>
          </cell>
          <cell r="BU62" t="str">
            <v>NV. Thu Ngân</v>
          </cell>
          <cell r="BV62" t="str">
            <v>3 HẠT</v>
          </cell>
          <cell r="BW62" t="str">
            <v>12/12</v>
          </cell>
          <cell r="BX62">
            <v>0</v>
          </cell>
          <cell r="BY62">
            <v>0</v>
          </cell>
          <cell r="BZ62">
            <v>0</v>
          </cell>
          <cell r="CA62">
            <v>0</v>
          </cell>
          <cell r="CB62">
            <v>0</v>
          </cell>
          <cell r="CC62">
            <v>0</v>
          </cell>
          <cell r="CD62">
            <v>0</v>
          </cell>
          <cell r="CE62">
            <v>0</v>
          </cell>
          <cell r="CF62">
            <v>0</v>
          </cell>
          <cell r="CG62">
            <v>0</v>
          </cell>
          <cell r="CH62">
            <v>0</v>
          </cell>
          <cell r="CI62" t="str">
            <v>264 NKKN</v>
          </cell>
          <cell r="CJ62" t="str">
            <v>NHÂN VIÊN THU NGÂN</v>
          </cell>
          <cell r="CK62">
            <v>0</v>
          </cell>
          <cell r="CL62">
            <v>0</v>
          </cell>
          <cell r="CM62" t="str">
            <v>ĐỘC THÂN</v>
          </cell>
          <cell r="CN62">
            <v>0</v>
          </cell>
          <cell r="CO62">
            <v>0</v>
          </cell>
          <cell r="CP62">
            <v>0</v>
          </cell>
          <cell r="CQ62">
            <v>0</v>
          </cell>
          <cell r="CR62">
            <v>0</v>
          </cell>
          <cell r="CS62">
            <v>0</v>
          </cell>
          <cell r="CT62">
            <v>0</v>
          </cell>
          <cell r="CU62">
            <v>0</v>
          </cell>
          <cell r="CV62">
            <v>0</v>
          </cell>
          <cell r="CW62">
            <v>0</v>
          </cell>
          <cell r="CX62">
            <v>0</v>
          </cell>
          <cell r="CY62">
            <v>0</v>
          </cell>
          <cell r="CZ62">
            <v>0</v>
          </cell>
          <cell r="DA62" t="e">
            <v>#N/A</v>
          </cell>
          <cell r="DB62">
            <v>0</v>
          </cell>
        </row>
        <row r="63">
          <cell r="B63" t="str">
            <v>EQQ100474</v>
          </cell>
          <cell r="C63" t="str">
            <v>LÊ MINH TRUNG</v>
          </cell>
          <cell r="D63" t="str">
            <v>NAM</v>
          </cell>
          <cell r="E63">
            <v>40241</v>
          </cell>
          <cell r="F63" t="str">
            <v>01 NT</v>
          </cell>
          <cell r="G63" t="str">
            <v>NHÂN VIÊN PHA CHẾ</v>
          </cell>
          <cell r="H63">
            <v>1</v>
          </cell>
          <cell r="I63">
            <v>12</v>
          </cell>
          <cell r="J63">
            <v>1991</v>
          </cell>
          <cell r="K63">
            <v>33573</v>
          </cell>
          <cell r="L63" t="str">
            <v>THỪA THIÊN HUẾ</v>
          </cell>
          <cell r="M63" t="str">
            <v>THỪA THIÊN HUẾ</v>
          </cell>
          <cell r="N63" t="str">
            <v>191729516</v>
          </cell>
          <cell r="O63">
            <v>38924</v>
          </cell>
          <cell r="P63" t="str">
            <v>THỪA THIÊN HUẾ</v>
          </cell>
          <cell r="Q63" t="str">
            <v>KINH</v>
          </cell>
          <cell r="R63" t="str">
            <v>KHÔNG</v>
          </cell>
          <cell r="S63" t="str">
            <v>TÂY THÀNH, QUẢNG THÀNH, QUẢNG ĐIỀN, THỪA THIÊN HUẾ</v>
          </cell>
          <cell r="T63" t="str">
            <v>THỪA THIÊN HUẾ</v>
          </cell>
          <cell r="U63" t="str">
            <v>TÂY THÀNH, QUẢNG THÀNH, QUẢNG ĐIỀN, THỪA THIÊN HUẾ</v>
          </cell>
          <cell r="V63" t="str">
            <v>TP. HCM</v>
          </cell>
          <cell r="W63">
            <v>0</v>
          </cell>
          <cell r="X63" t="str">
            <v>0908618254</v>
          </cell>
          <cell r="Y63" t="str">
            <v>0071005035572</v>
          </cell>
          <cell r="Z63" t="str">
            <v>VCB / HCM</v>
          </cell>
          <cell r="AA63" t="str">
            <v>100004</v>
          </cell>
          <cell r="AB63" t="str">
            <v>8300949717</v>
          </cell>
          <cell r="AC63">
            <v>0</v>
          </cell>
          <cell r="AD63">
            <v>0</v>
          </cell>
          <cell r="AE63">
            <v>0</v>
          </cell>
          <cell r="AF63">
            <v>0</v>
          </cell>
          <cell r="AG63">
            <v>0</v>
          </cell>
          <cell r="AH63">
            <v>40877</v>
          </cell>
          <cell r="AI63">
            <v>41243</v>
          </cell>
          <cell r="AJ63">
            <v>41608</v>
          </cell>
          <cell r="AK63" t="str">
            <v>01 NĂM</v>
          </cell>
          <cell r="AL63" t="str">
            <v>01 NĂM</v>
          </cell>
          <cell r="AM63" t="str">
            <v>KXĐTH</v>
          </cell>
          <cell r="AN63">
            <v>41608</v>
          </cell>
          <cell r="AO63" t="str">
            <v>KXĐTH</v>
          </cell>
          <cell r="AP63">
            <v>0</v>
          </cell>
          <cell r="AQ63">
            <v>0</v>
          </cell>
          <cell r="AR63">
            <v>40909</v>
          </cell>
          <cell r="AS63" t="str">
            <v>7912006488</v>
          </cell>
          <cell r="AT63" t="str">
            <v>DN7793530600205</v>
          </cell>
          <cell r="AU63">
            <v>0</v>
          </cell>
          <cell r="AV63">
            <v>0</v>
          </cell>
          <cell r="AW63">
            <v>0</v>
          </cell>
          <cell r="AX63">
            <v>0</v>
          </cell>
          <cell r="AY63">
            <v>0</v>
          </cell>
          <cell r="AZ63">
            <v>0</v>
          </cell>
          <cell r="BA63">
            <v>0</v>
          </cell>
          <cell r="BB63">
            <v>0</v>
          </cell>
          <cell r="BC63">
            <v>0</v>
          </cell>
          <cell r="BD63" t="str">
            <v>2 HẠT</v>
          </cell>
          <cell r="BE63" t="str">
            <v>9/12</v>
          </cell>
          <cell r="BF63">
            <v>0</v>
          </cell>
          <cell r="BG63">
            <v>0</v>
          </cell>
          <cell r="BH63">
            <v>41696</v>
          </cell>
          <cell r="BI63">
            <v>2889000</v>
          </cell>
          <cell r="BJ63">
            <v>191000</v>
          </cell>
          <cell r="BK63">
            <v>0</v>
          </cell>
          <cell r="BL63">
            <v>0</v>
          </cell>
          <cell r="BM63">
            <v>0</v>
          </cell>
          <cell r="BN63">
            <v>0</v>
          </cell>
          <cell r="BO63">
            <v>0</v>
          </cell>
          <cell r="BP63">
            <v>4000</v>
          </cell>
          <cell r="BQ63">
            <v>1</v>
          </cell>
          <cell r="BR63" t="str">
            <v>HTQ HỒ CHÍ MINH</v>
          </cell>
          <cell r="BS63" t="str">
            <v>Fulltime</v>
          </cell>
          <cell r="BT63" t="str">
            <v>Quán 01 Nguyễn Thông</v>
          </cell>
          <cell r="BU63" t="str">
            <v>NV. Pha Chế</v>
          </cell>
          <cell r="BV63" t="str">
            <v>2 HẠT</v>
          </cell>
          <cell r="BW63" t="str">
            <v>9/12</v>
          </cell>
          <cell r="BX63">
            <v>0</v>
          </cell>
          <cell r="BY63">
            <v>0</v>
          </cell>
          <cell r="BZ63">
            <v>0</v>
          </cell>
          <cell r="CA63">
            <v>0</v>
          </cell>
          <cell r="CB63">
            <v>0</v>
          </cell>
          <cell r="CC63">
            <v>0</v>
          </cell>
          <cell r="CD63">
            <v>0</v>
          </cell>
          <cell r="CE63">
            <v>0</v>
          </cell>
          <cell r="CF63">
            <v>0</v>
          </cell>
          <cell r="CG63">
            <v>0</v>
          </cell>
          <cell r="CH63">
            <v>0</v>
          </cell>
          <cell r="CI63" t="str">
            <v>01 NT</v>
          </cell>
          <cell r="CJ63" t="str">
            <v>NHÂN VIÊN PHA CHẾ</v>
          </cell>
          <cell r="CK63">
            <v>0</v>
          </cell>
          <cell r="CL63">
            <v>0</v>
          </cell>
          <cell r="CM63" t="str">
            <v>KẾT HÔN</v>
          </cell>
          <cell r="CN63">
            <v>0</v>
          </cell>
          <cell r="CO63">
            <v>0</v>
          </cell>
          <cell r="CP63">
            <v>0</v>
          </cell>
          <cell r="CQ63">
            <v>0</v>
          </cell>
          <cell r="CR63">
            <v>0</v>
          </cell>
          <cell r="CS63">
            <v>0</v>
          </cell>
          <cell r="CT63">
            <v>0</v>
          </cell>
          <cell r="CU63">
            <v>0</v>
          </cell>
          <cell r="CV63">
            <v>0</v>
          </cell>
          <cell r="CW63">
            <v>0</v>
          </cell>
          <cell r="CX63">
            <v>0</v>
          </cell>
          <cell r="CY63">
            <v>0</v>
          </cell>
          <cell r="CZ63">
            <v>0</v>
          </cell>
          <cell r="DA63" t="e">
            <v>#N/A</v>
          </cell>
          <cell r="DB63">
            <v>0</v>
          </cell>
        </row>
        <row r="64">
          <cell r="B64" t="str">
            <v>EQQ100486</v>
          </cell>
          <cell r="C64" t="str">
            <v>LỤC VŨ MINH</v>
          </cell>
          <cell r="D64" t="str">
            <v>NAM</v>
          </cell>
          <cell r="E64">
            <v>40658</v>
          </cell>
          <cell r="F64" t="str">
            <v>44 CL</v>
          </cell>
          <cell r="G64" t="str">
            <v>NHÂN VIÊN PHA CHẾ</v>
          </cell>
          <cell r="H64">
            <v>10</v>
          </cell>
          <cell r="I64">
            <v>1</v>
          </cell>
          <cell r="J64">
            <v>1992</v>
          </cell>
          <cell r="K64">
            <v>33613</v>
          </cell>
          <cell r="L64" t="str">
            <v>TP. HCM</v>
          </cell>
          <cell r="M64" t="str">
            <v>TRUNG QUỐC</v>
          </cell>
          <cell r="N64" t="str">
            <v>024689198</v>
          </cell>
          <cell r="O64">
            <v>40571</v>
          </cell>
          <cell r="P64" t="str">
            <v>TP. HCM</v>
          </cell>
          <cell r="Q64" t="str">
            <v>HOA</v>
          </cell>
          <cell r="R64" t="str">
            <v>PHẬT</v>
          </cell>
          <cell r="S64" t="str">
            <v>4 TRẦN HÒA, P. 10, Q. 5, TP. HCM</v>
          </cell>
          <cell r="T64" t="str">
            <v>TP. HCM</v>
          </cell>
          <cell r="U64" t="str">
            <v>4 TRẦN HÒA, P. 10, Q. 5, TP. HCM</v>
          </cell>
          <cell r="V64" t="str">
            <v>TP. HCM</v>
          </cell>
          <cell r="W64" t="str">
            <v>4 TRẦN HÒA, P. 10, Q. 5, TP. HCM</v>
          </cell>
          <cell r="X64" t="str">
            <v>01668528908</v>
          </cell>
          <cell r="Y64" t="str">
            <v>0071000623474</v>
          </cell>
          <cell r="Z64" t="str">
            <v>VCB / HCM</v>
          </cell>
          <cell r="AA64" t="str">
            <v>100463</v>
          </cell>
          <cell r="AB64" t="str">
            <v>8300949724</v>
          </cell>
          <cell r="AC64">
            <v>0</v>
          </cell>
          <cell r="AD64">
            <v>0</v>
          </cell>
          <cell r="AE64">
            <v>0</v>
          </cell>
          <cell r="AF64">
            <v>0</v>
          </cell>
          <cell r="AG64">
            <v>0</v>
          </cell>
          <cell r="AH64">
            <v>40877</v>
          </cell>
          <cell r="AI64">
            <v>41243</v>
          </cell>
          <cell r="AJ64">
            <v>41608</v>
          </cell>
          <cell r="AK64" t="str">
            <v>01 NĂM</v>
          </cell>
          <cell r="AL64" t="str">
            <v>01 NĂM</v>
          </cell>
          <cell r="AM64" t="str">
            <v>KXĐTH</v>
          </cell>
          <cell r="AN64">
            <v>41608</v>
          </cell>
          <cell r="AO64" t="str">
            <v>KXĐTH</v>
          </cell>
          <cell r="AP64">
            <v>0</v>
          </cell>
          <cell r="AQ64">
            <v>0</v>
          </cell>
          <cell r="AR64">
            <v>40909</v>
          </cell>
          <cell r="AS64" t="str">
            <v>7912006516</v>
          </cell>
          <cell r="AT64" t="str">
            <v>DN7793530600233</v>
          </cell>
          <cell r="AU64">
            <v>0</v>
          </cell>
          <cell r="AV64">
            <v>0</v>
          </cell>
          <cell r="AW64">
            <v>0</v>
          </cell>
          <cell r="AX64">
            <v>0</v>
          </cell>
          <cell r="AY64">
            <v>0</v>
          </cell>
          <cell r="AZ64">
            <v>0</v>
          </cell>
          <cell r="BA64">
            <v>0</v>
          </cell>
          <cell r="BB64">
            <v>0</v>
          </cell>
          <cell r="BC64">
            <v>0</v>
          </cell>
          <cell r="BD64" t="str">
            <v>2 HẠT</v>
          </cell>
          <cell r="BE64" t="str">
            <v>TC</v>
          </cell>
          <cell r="BF64">
            <v>0</v>
          </cell>
          <cell r="BG64">
            <v>0</v>
          </cell>
          <cell r="BH64">
            <v>41573</v>
          </cell>
          <cell r="BI64">
            <v>2889000</v>
          </cell>
          <cell r="BJ64">
            <v>295500</v>
          </cell>
          <cell r="BK64">
            <v>0</v>
          </cell>
          <cell r="BL64">
            <v>0</v>
          </cell>
          <cell r="BM64">
            <v>0</v>
          </cell>
          <cell r="BN64">
            <v>0</v>
          </cell>
          <cell r="BO64">
            <v>0</v>
          </cell>
          <cell r="BP64">
            <v>4000</v>
          </cell>
          <cell r="BQ64">
            <v>1</v>
          </cell>
          <cell r="BR64" t="str">
            <v>HTQ HỒ CHÍ MINH</v>
          </cell>
          <cell r="BS64" t="str">
            <v>Fulltime</v>
          </cell>
          <cell r="BT64" t="str">
            <v>Quán 44 Cửu Long</v>
          </cell>
          <cell r="BU64" t="str">
            <v>NV. Pha Chế</v>
          </cell>
          <cell r="BV64" t="str">
            <v>2 HẠT</v>
          </cell>
          <cell r="BW64" t="str">
            <v>TC</v>
          </cell>
          <cell r="BX64">
            <v>0</v>
          </cell>
          <cell r="BY64">
            <v>0</v>
          </cell>
          <cell r="BZ64">
            <v>0</v>
          </cell>
          <cell r="CA64">
            <v>0</v>
          </cell>
          <cell r="CB64">
            <v>0</v>
          </cell>
          <cell r="CC64">
            <v>0</v>
          </cell>
          <cell r="CD64">
            <v>0</v>
          </cell>
          <cell r="CE64">
            <v>0</v>
          </cell>
          <cell r="CF64">
            <v>0</v>
          </cell>
          <cell r="CG64">
            <v>0</v>
          </cell>
          <cell r="CH64">
            <v>0</v>
          </cell>
          <cell r="CI64" t="str">
            <v>44 CL</v>
          </cell>
          <cell r="CJ64" t="str">
            <v>NHÂN VIÊN PHA CHẾ</v>
          </cell>
          <cell r="CK64">
            <v>0</v>
          </cell>
          <cell r="CL64">
            <v>0</v>
          </cell>
          <cell r="CM64" t="str">
            <v>ĐỘC THÂN</v>
          </cell>
          <cell r="CN64">
            <v>0</v>
          </cell>
          <cell r="CO64">
            <v>0</v>
          </cell>
          <cell r="CP64">
            <v>0</v>
          </cell>
          <cell r="CQ64">
            <v>0</v>
          </cell>
          <cell r="CR64">
            <v>0</v>
          </cell>
          <cell r="CS64">
            <v>0</v>
          </cell>
          <cell r="CT64">
            <v>0</v>
          </cell>
          <cell r="CU64">
            <v>0</v>
          </cell>
          <cell r="CV64">
            <v>0</v>
          </cell>
          <cell r="CW64">
            <v>0</v>
          </cell>
          <cell r="CX64">
            <v>0</v>
          </cell>
          <cell r="CY64">
            <v>0</v>
          </cell>
          <cell r="CZ64">
            <v>0</v>
          </cell>
          <cell r="DA64" t="e">
            <v>#N/A</v>
          </cell>
          <cell r="DB64">
            <v>0</v>
          </cell>
        </row>
        <row r="65">
          <cell r="B65" t="str">
            <v>EQQ100495</v>
          </cell>
          <cell r="C65" t="str">
            <v>QUAN LÝ THANH TRÚC</v>
          </cell>
          <cell r="D65" t="str">
            <v>NỮ</v>
          </cell>
          <cell r="E65">
            <v>40657</v>
          </cell>
          <cell r="F65" t="str">
            <v>06 ĐK</v>
          </cell>
          <cell r="G65" t="str">
            <v>NHÂN VIÊN PHA CHẾ</v>
          </cell>
          <cell r="H65">
            <v>5</v>
          </cell>
          <cell r="I65">
            <v>1</v>
          </cell>
          <cell r="J65">
            <v>1991</v>
          </cell>
          <cell r="K65">
            <v>33243</v>
          </cell>
          <cell r="L65" t="str">
            <v>TP. HCM</v>
          </cell>
          <cell r="M65" t="str">
            <v>TP. HCM</v>
          </cell>
          <cell r="N65" t="str">
            <v>024457377</v>
          </cell>
          <cell r="O65">
            <v>38764</v>
          </cell>
          <cell r="P65" t="str">
            <v>TP. HCM</v>
          </cell>
          <cell r="Q65" t="str">
            <v>KINH</v>
          </cell>
          <cell r="R65" t="str">
            <v>THIÊN CHÚA</v>
          </cell>
          <cell r="S65" t="str">
            <v>134/409 TRẦN HƯNG ĐẠO, P. PHẠM NGŨ LÃO, Q. 1, TP. HCM</v>
          </cell>
          <cell r="T65" t="str">
            <v>TP. HCM</v>
          </cell>
          <cell r="U65" t="str">
            <v>134/409 TRẦN HƯNG ĐẠO, P. PHẠM NGŨ LÃO, Q. 1, TP. HCM</v>
          </cell>
          <cell r="V65" t="str">
            <v>TP. HCM</v>
          </cell>
          <cell r="W65" t="str">
            <v>134/409 TRẦN HƯNG ĐẠO, P. PHẠM NGŨ LÃO, Q. 1, TP. HCM</v>
          </cell>
          <cell r="X65" t="str">
            <v>TP. HCM</v>
          </cell>
          <cell r="Y65" t="str">
            <v>0071000623480</v>
          </cell>
          <cell r="Z65" t="str">
            <v>VCB / HCM</v>
          </cell>
          <cell r="AA65" t="str">
            <v>100406</v>
          </cell>
          <cell r="AB65" t="str">
            <v>8300949756</v>
          </cell>
          <cell r="AC65">
            <v>0</v>
          </cell>
          <cell r="AD65">
            <v>0</v>
          </cell>
          <cell r="AE65">
            <v>0</v>
          </cell>
          <cell r="AF65" t="str">
            <v>TV</v>
          </cell>
          <cell r="AG65">
            <v>0</v>
          </cell>
          <cell r="AH65">
            <v>40877</v>
          </cell>
          <cell r="AI65">
            <v>41243</v>
          </cell>
          <cell r="AJ65">
            <v>41608</v>
          </cell>
          <cell r="AK65" t="str">
            <v>01 NĂM</v>
          </cell>
          <cell r="AL65" t="str">
            <v>01 NĂM</v>
          </cell>
          <cell r="AM65" t="str">
            <v>KXĐTH</v>
          </cell>
          <cell r="AN65">
            <v>41608</v>
          </cell>
          <cell r="AO65" t="str">
            <v>KXĐTH</v>
          </cell>
          <cell r="AP65">
            <v>0</v>
          </cell>
          <cell r="AQ65">
            <v>0</v>
          </cell>
          <cell r="AR65">
            <v>40909</v>
          </cell>
          <cell r="AS65" t="str">
            <v>7912006510</v>
          </cell>
          <cell r="AT65" t="str">
            <v>DN7793530600227</v>
          </cell>
          <cell r="AU65">
            <v>0</v>
          </cell>
          <cell r="AV65">
            <v>0</v>
          </cell>
          <cell r="AW65">
            <v>0</v>
          </cell>
          <cell r="AX65">
            <v>0</v>
          </cell>
          <cell r="AY65">
            <v>0</v>
          </cell>
          <cell r="AZ65">
            <v>0</v>
          </cell>
          <cell r="BA65">
            <v>0</v>
          </cell>
          <cell r="BB65">
            <v>0</v>
          </cell>
          <cell r="BC65">
            <v>0</v>
          </cell>
          <cell r="BD65" t="str">
            <v>2 HẠT</v>
          </cell>
          <cell r="BE65" t="str">
            <v>TC</v>
          </cell>
          <cell r="BF65">
            <v>0</v>
          </cell>
          <cell r="BG65">
            <v>0</v>
          </cell>
          <cell r="BH65">
            <v>41696</v>
          </cell>
          <cell r="BI65">
            <v>2889000</v>
          </cell>
          <cell r="BJ65">
            <v>191000</v>
          </cell>
          <cell r="BK65">
            <v>0</v>
          </cell>
          <cell r="BL65">
            <v>0</v>
          </cell>
          <cell r="BM65">
            <v>0</v>
          </cell>
          <cell r="BN65">
            <v>500000</v>
          </cell>
          <cell r="BO65">
            <v>0</v>
          </cell>
          <cell r="BP65">
            <v>4000</v>
          </cell>
          <cell r="BQ65">
            <v>1</v>
          </cell>
          <cell r="BR65" t="str">
            <v>HTQ HỒ CHÍ MINH</v>
          </cell>
          <cell r="BS65" t="str">
            <v>Fulltime</v>
          </cell>
          <cell r="BT65" t="str">
            <v>Quán 6A Đồng Khởi</v>
          </cell>
          <cell r="BU65" t="str">
            <v>NV. Pha Chế</v>
          </cell>
          <cell r="BV65" t="str">
            <v>2 HẠT</v>
          </cell>
          <cell r="BW65" t="str">
            <v>TC</v>
          </cell>
          <cell r="BX65">
            <v>0</v>
          </cell>
          <cell r="BY65">
            <v>0</v>
          </cell>
          <cell r="BZ65">
            <v>0</v>
          </cell>
          <cell r="CA65">
            <v>0</v>
          </cell>
          <cell r="CB65">
            <v>0</v>
          </cell>
          <cell r="CC65" t="str">
            <v>X</v>
          </cell>
          <cell r="CD65">
            <v>0</v>
          </cell>
          <cell r="CE65">
            <v>0</v>
          </cell>
          <cell r="CF65">
            <v>0</v>
          </cell>
          <cell r="CG65">
            <v>0</v>
          </cell>
          <cell r="CH65">
            <v>0</v>
          </cell>
          <cell r="CI65" t="str">
            <v>06 ĐK</v>
          </cell>
          <cell r="CJ65" t="str">
            <v>NHÂN VIÊN PHA CHẾ</v>
          </cell>
          <cell r="CK65">
            <v>0</v>
          </cell>
          <cell r="CL65">
            <v>0</v>
          </cell>
          <cell r="CM65" t="str">
            <v>ĐỘC THÂN</v>
          </cell>
          <cell r="CN65">
            <v>0</v>
          </cell>
          <cell r="CO65">
            <v>0</v>
          </cell>
          <cell r="CP65">
            <v>0</v>
          </cell>
          <cell r="CQ65">
            <v>0</v>
          </cell>
          <cell r="CR65">
            <v>0</v>
          </cell>
          <cell r="CS65" t="str">
            <v>HUỲNH LƯU TÚ CƯỜNG</v>
          </cell>
          <cell r="CT65">
            <v>0</v>
          </cell>
          <cell r="CU65" t="str">
            <v>X</v>
          </cell>
          <cell r="CV65">
            <v>0</v>
          </cell>
          <cell r="CW65">
            <v>0</v>
          </cell>
          <cell r="CX65">
            <v>0</v>
          </cell>
          <cell r="CY65">
            <v>0</v>
          </cell>
          <cell r="CZ65">
            <v>0</v>
          </cell>
          <cell r="DA65" t="e">
            <v>#N/A</v>
          </cell>
          <cell r="DB65">
            <v>0</v>
          </cell>
        </row>
        <row r="66">
          <cell r="B66" t="str">
            <v>EQQ100511</v>
          </cell>
          <cell r="C66" t="str">
            <v>LÊ THỊ NGA</v>
          </cell>
          <cell r="D66" t="str">
            <v>NỮ</v>
          </cell>
          <cell r="E66">
            <v>40710</v>
          </cell>
          <cell r="F66" t="str">
            <v>QUÁN ĐÀ NẴNG</v>
          </cell>
          <cell r="G66" t="str">
            <v>TRƯỞNG CA</v>
          </cell>
          <cell r="H66">
            <v>20</v>
          </cell>
          <cell r="I66">
            <v>2</v>
          </cell>
          <cell r="J66">
            <v>1988</v>
          </cell>
          <cell r="K66">
            <v>32193</v>
          </cell>
          <cell r="L66" t="str">
            <v>ĐẮK LẮK</v>
          </cell>
          <cell r="M66" t="str">
            <v>ĐẮK LẮK</v>
          </cell>
          <cell r="N66" t="str">
            <v>240911861</v>
          </cell>
          <cell r="O66">
            <v>37931</v>
          </cell>
          <cell r="P66" t="str">
            <v>ĐẮK LẮK</v>
          </cell>
          <cell r="Q66" t="str">
            <v>KINH</v>
          </cell>
          <cell r="R66" t="str">
            <v>THIÊN CHÚA</v>
          </cell>
          <cell r="S66" t="str">
            <v>THÔN 10, HÒA THẮNG, BUÔN MA THUỘT, ĐẮK LẮK</v>
          </cell>
          <cell r="T66" t="str">
            <v>ĐẮK LẮK</v>
          </cell>
          <cell r="U66" t="str">
            <v>146/59/48/23B VŨ TÙNG, P. 2, Q. BÌNH THẠNH, TP. HCM</v>
          </cell>
          <cell r="V66" t="str">
            <v>ĐÀ NẴNG</v>
          </cell>
          <cell r="W66" t="str">
            <v>146/59/48/23B VŨ TÙNG, P. 2, Q. BÌNH THẠNH, TP. HCM</v>
          </cell>
          <cell r="X66" t="str">
            <v>0903713523</v>
          </cell>
          <cell r="Y66" t="str">
            <v>0421003904149</v>
          </cell>
          <cell r="Z66" t="str">
            <v>VCB / PHU THO</v>
          </cell>
          <cell r="AA66" t="str">
            <v>100226</v>
          </cell>
          <cell r="AB66" t="str">
            <v>8300949805</v>
          </cell>
          <cell r="AC66">
            <v>0</v>
          </cell>
          <cell r="AD66">
            <v>0</v>
          </cell>
          <cell r="AE66">
            <v>0</v>
          </cell>
          <cell r="AF66">
            <v>0</v>
          </cell>
          <cell r="AG66">
            <v>0</v>
          </cell>
          <cell r="AH66">
            <v>40877</v>
          </cell>
          <cell r="AI66">
            <v>41243</v>
          </cell>
          <cell r="AJ66">
            <v>41608</v>
          </cell>
          <cell r="AK66" t="str">
            <v>01 NĂM</v>
          </cell>
          <cell r="AL66" t="str">
            <v>01 NĂM</v>
          </cell>
          <cell r="AM66" t="str">
            <v>KXĐTH</v>
          </cell>
          <cell r="AN66">
            <v>41608</v>
          </cell>
          <cell r="AO66" t="str">
            <v>KXĐTH</v>
          </cell>
          <cell r="AP66">
            <v>0</v>
          </cell>
          <cell r="AQ66">
            <v>0</v>
          </cell>
          <cell r="AR66">
            <v>40909</v>
          </cell>
          <cell r="AS66" t="str">
            <v>7912006503</v>
          </cell>
          <cell r="AT66" t="str">
            <v>DN7793530600220</v>
          </cell>
          <cell r="AU66">
            <v>0</v>
          </cell>
          <cell r="AV66">
            <v>0</v>
          </cell>
          <cell r="AW66">
            <v>0</v>
          </cell>
          <cell r="AX66">
            <v>0</v>
          </cell>
          <cell r="AY66">
            <v>0</v>
          </cell>
          <cell r="AZ66">
            <v>0</v>
          </cell>
          <cell r="BA66">
            <v>0</v>
          </cell>
          <cell r="BB66">
            <v>0</v>
          </cell>
          <cell r="BC66">
            <v>0</v>
          </cell>
          <cell r="BD66" t="str">
            <v>4 HẠT</v>
          </cell>
          <cell r="BE66" t="str">
            <v>TC</v>
          </cell>
          <cell r="BF66">
            <v>0</v>
          </cell>
          <cell r="BG66">
            <v>0</v>
          </cell>
          <cell r="BH66">
            <v>41543</v>
          </cell>
          <cell r="BI66">
            <v>2568000</v>
          </cell>
          <cell r="BJ66">
            <v>1432000</v>
          </cell>
          <cell r="BK66">
            <v>0</v>
          </cell>
          <cell r="BL66">
            <v>0</v>
          </cell>
          <cell r="BM66">
            <v>0</v>
          </cell>
          <cell r="BN66">
            <v>0</v>
          </cell>
          <cell r="BO66">
            <v>0</v>
          </cell>
          <cell r="BP66">
            <v>4000</v>
          </cell>
          <cell r="BQ66">
            <v>1</v>
          </cell>
          <cell r="BR66" t="str">
            <v>CN ĐÀ NẴNG</v>
          </cell>
          <cell r="BS66" t="str">
            <v>Fulltime</v>
          </cell>
          <cell r="BT66" t="str">
            <v>Quán 138 Nguyễn Thị Minh Khai</v>
          </cell>
          <cell r="BU66" t="str">
            <v>Trưởng Ca</v>
          </cell>
          <cell r="BV66" t="str">
            <v>4 HẠT</v>
          </cell>
          <cell r="BW66" t="str">
            <v>TC</v>
          </cell>
          <cell r="BX66" t="str">
            <v>KẾ TOÁN</v>
          </cell>
          <cell r="BY66">
            <v>0</v>
          </cell>
          <cell r="BZ66">
            <v>0</v>
          </cell>
          <cell r="CA66">
            <v>0</v>
          </cell>
          <cell r="CB66">
            <v>0</v>
          </cell>
          <cell r="CC66">
            <v>0</v>
          </cell>
          <cell r="CD66">
            <v>0</v>
          </cell>
          <cell r="CE66">
            <v>0</v>
          </cell>
          <cell r="CF66">
            <v>0</v>
          </cell>
          <cell r="CG66">
            <v>0</v>
          </cell>
          <cell r="CH66">
            <v>0</v>
          </cell>
          <cell r="CI66" t="str">
            <v>QUÁN ĐÀ NẴNG</v>
          </cell>
          <cell r="CJ66" t="str">
            <v>TRƯỞNG CA</v>
          </cell>
          <cell r="CK66">
            <v>0</v>
          </cell>
          <cell r="CL66">
            <v>0</v>
          </cell>
          <cell r="CM66" t="str">
            <v>ĐỘC THÂN</v>
          </cell>
          <cell r="CN66">
            <v>0</v>
          </cell>
          <cell r="CO66">
            <v>0</v>
          </cell>
          <cell r="CP66">
            <v>0</v>
          </cell>
          <cell r="CQ66">
            <v>0</v>
          </cell>
          <cell r="CR66">
            <v>0</v>
          </cell>
          <cell r="CS66">
            <v>0</v>
          </cell>
          <cell r="CT66">
            <v>0</v>
          </cell>
          <cell r="CU66">
            <v>0</v>
          </cell>
          <cell r="CV66">
            <v>0</v>
          </cell>
          <cell r="CW66">
            <v>0</v>
          </cell>
          <cell r="CX66">
            <v>0</v>
          </cell>
          <cell r="CY66">
            <v>0</v>
          </cell>
          <cell r="CZ66">
            <v>0</v>
          </cell>
          <cell r="DA66" t="e">
            <v>#N/A</v>
          </cell>
          <cell r="DB66">
            <v>0</v>
          </cell>
        </row>
        <row r="67">
          <cell r="B67" t="str">
            <v>EQQ100512</v>
          </cell>
          <cell r="C67" t="str">
            <v>VÕ THỊ THANH THÚY</v>
          </cell>
          <cell r="D67" t="str">
            <v>NỮ</v>
          </cell>
          <cell r="E67">
            <v>40706</v>
          </cell>
          <cell r="F67" t="str">
            <v>PANDORA</v>
          </cell>
          <cell r="G67" t="str">
            <v>TRƯỞNG CA</v>
          </cell>
          <cell r="H67">
            <v>1</v>
          </cell>
          <cell r="I67">
            <v>7</v>
          </cell>
          <cell r="J67">
            <v>1991</v>
          </cell>
          <cell r="K67">
            <v>33420</v>
          </cell>
          <cell r="L67" t="str">
            <v>BÌNH ĐỊNH</v>
          </cell>
          <cell r="M67" t="str">
            <v>BÌNH ĐỊNH</v>
          </cell>
          <cell r="N67" t="str">
            <v>215193027</v>
          </cell>
          <cell r="O67">
            <v>39259</v>
          </cell>
          <cell r="P67" t="str">
            <v>BÌNH ĐỊNH</v>
          </cell>
          <cell r="Q67" t="str">
            <v>KINH</v>
          </cell>
          <cell r="R67" t="str">
            <v>KHÔNG</v>
          </cell>
          <cell r="S67" t="str">
            <v>QUANG TRUNG, QUY NHƠN, BÌNH ĐỊNH</v>
          </cell>
          <cell r="T67" t="str">
            <v>BÌNH ĐỊNH</v>
          </cell>
          <cell r="U67" t="str">
            <v>46 NGUYỄN VĂN CÔNG, Q. GÒ VẤP, TP. HCM</v>
          </cell>
          <cell r="V67" t="str">
            <v>TP. HCM</v>
          </cell>
          <cell r="W67" t="str">
            <v>46 NGUYỄN VĂN CÔNG, Q. GÒ VẤP, TP. HCM</v>
          </cell>
          <cell r="X67" t="str">
            <v>01664327099</v>
          </cell>
          <cell r="Y67" t="str">
            <v>0071000630487</v>
          </cell>
          <cell r="Z67" t="str">
            <v>VCB / HCM</v>
          </cell>
          <cell r="AA67" t="str">
            <v>100350</v>
          </cell>
          <cell r="AB67" t="str">
            <v>8300949812</v>
          </cell>
          <cell r="AC67">
            <v>0</v>
          </cell>
          <cell r="AD67">
            <v>0</v>
          </cell>
          <cell r="AE67">
            <v>0</v>
          </cell>
          <cell r="AF67">
            <v>0</v>
          </cell>
          <cell r="AG67">
            <v>0</v>
          </cell>
          <cell r="AH67">
            <v>40877</v>
          </cell>
          <cell r="AI67">
            <v>41243</v>
          </cell>
          <cell r="AJ67">
            <v>41608</v>
          </cell>
          <cell r="AK67" t="str">
            <v>01 NĂM</v>
          </cell>
          <cell r="AL67" t="str">
            <v>01 NĂM</v>
          </cell>
          <cell r="AM67" t="str">
            <v>KXĐTH</v>
          </cell>
          <cell r="AN67">
            <v>41608</v>
          </cell>
          <cell r="AO67" t="str">
            <v>KXĐTH</v>
          </cell>
          <cell r="AP67">
            <v>0</v>
          </cell>
          <cell r="AQ67">
            <v>0</v>
          </cell>
          <cell r="AR67">
            <v>40909</v>
          </cell>
          <cell r="AS67" t="str">
            <v>7912006518</v>
          </cell>
          <cell r="AT67" t="str">
            <v>DN7793530600235</v>
          </cell>
          <cell r="AU67">
            <v>0</v>
          </cell>
          <cell r="AV67">
            <v>0</v>
          </cell>
          <cell r="AW67">
            <v>0</v>
          </cell>
          <cell r="AX67">
            <v>0</v>
          </cell>
          <cell r="AY67">
            <v>0</v>
          </cell>
          <cell r="AZ67">
            <v>0</v>
          </cell>
          <cell r="BA67">
            <v>0</v>
          </cell>
          <cell r="BB67">
            <v>0</v>
          </cell>
          <cell r="BC67">
            <v>0</v>
          </cell>
          <cell r="BD67" t="str">
            <v>4 HẠT</v>
          </cell>
          <cell r="BE67" t="str">
            <v>CĐ</v>
          </cell>
          <cell r="BF67">
            <v>0</v>
          </cell>
          <cell r="BG67">
            <v>0</v>
          </cell>
          <cell r="BH67">
            <v>40812</v>
          </cell>
          <cell r="BI67">
            <v>2889000</v>
          </cell>
          <cell r="BJ67">
            <v>1111000</v>
          </cell>
          <cell r="BK67">
            <v>0</v>
          </cell>
          <cell r="BL67">
            <v>0</v>
          </cell>
          <cell r="BM67">
            <v>0</v>
          </cell>
          <cell r="BN67">
            <v>0</v>
          </cell>
          <cell r="BO67">
            <v>0</v>
          </cell>
          <cell r="BP67">
            <v>4000</v>
          </cell>
          <cell r="BQ67">
            <v>1</v>
          </cell>
          <cell r="BR67" t="str">
            <v>HTQ HỒ CHÍ MINH</v>
          </cell>
          <cell r="BS67" t="str">
            <v>Fulltime</v>
          </cell>
          <cell r="BT67" t="str">
            <v>Quán Big C Cộng Hòa</v>
          </cell>
          <cell r="BU67" t="str">
            <v>Trưởng Ca</v>
          </cell>
          <cell r="BV67" t="str">
            <v>4 HẠT</v>
          </cell>
          <cell r="BW67" t="str">
            <v>CĐ</v>
          </cell>
          <cell r="BX67" t="str">
            <v>KẾ TOÁN</v>
          </cell>
          <cell r="BY67">
            <v>0</v>
          </cell>
          <cell r="BZ67">
            <v>0</v>
          </cell>
          <cell r="CA67">
            <v>0</v>
          </cell>
          <cell r="CB67">
            <v>0</v>
          </cell>
          <cell r="CC67">
            <v>0</v>
          </cell>
          <cell r="CD67">
            <v>41846</v>
          </cell>
          <cell r="CE67">
            <v>0</v>
          </cell>
          <cell r="CF67">
            <v>0</v>
          </cell>
          <cell r="CG67">
            <v>0</v>
          </cell>
          <cell r="CH67">
            <v>0</v>
          </cell>
          <cell r="CI67" t="str">
            <v>PANDORA</v>
          </cell>
          <cell r="CJ67" t="str">
            <v>TRƯỞNG CA</v>
          </cell>
          <cell r="CK67">
            <v>0</v>
          </cell>
          <cell r="CL67">
            <v>0</v>
          </cell>
          <cell r="CM67" t="str">
            <v>ĐỘC THÂN</v>
          </cell>
          <cell r="CN67">
            <v>0</v>
          </cell>
          <cell r="CO67">
            <v>0</v>
          </cell>
          <cell r="CP67">
            <v>0</v>
          </cell>
          <cell r="CQ67">
            <v>0</v>
          </cell>
          <cell r="CR67">
            <v>0</v>
          </cell>
          <cell r="CS67">
            <v>0</v>
          </cell>
          <cell r="CT67">
            <v>0</v>
          </cell>
          <cell r="CU67">
            <v>0</v>
          </cell>
          <cell r="CV67">
            <v>0</v>
          </cell>
          <cell r="CW67">
            <v>0</v>
          </cell>
          <cell r="CX67">
            <v>0</v>
          </cell>
          <cell r="CY67">
            <v>0</v>
          </cell>
          <cell r="CZ67">
            <v>0</v>
          </cell>
          <cell r="DA67" t="e">
            <v>#N/A</v>
          </cell>
          <cell r="DB67">
            <v>0</v>
          </cell>
        </row>
        <row r="68">
          <cell r="B68" t="str">
            <v>EQQ100516</v>
          </cell>
          <cell r="C68" t="str">
            <v>NGUYỄN QUÝ LỘC</v>
          </cell>
          <cell r="D68" t="str">
            <v>NAM</v>
          </cell>
          <cell r="E68">
            <v>40711</v>
          </cell>
          <cell r="F68" t="str">
            <v>07 NVC</v>
          </cell>
          <cell r="G68" t="str">
            <v>TRƯỞNG CA</v>
          </cell>
          <cell r="H68">
            <v>28</v>
          </cell>
          <cell r="I68">
            <v>11</v>
          </cell>
          <cell r="J68">
            <v>1983</v>
          </cell>
          <cell r="K68">
            <v>30648</v>
          </cell>
          <cell r="L68" t="str">
            <v>TP. HCM</v>
          </cell>
          <cell r="M68" t="str">
            <v>HÀ NỘI</v>
          </cell>
          <cell r="N68" t="str">
            <v>023596424</v>
          </cell>
          <cell r="O68">
            <v>39941</v>
          </cell>
          <cell r="P68" t="str">
            <v>TP. HCM</v>
          </cell>
          <cell r="Q68" t="str">
            <v>KINH</v>
          </cell>
          <cell r="R68" t="str">
            <v>PHẬT</v>
          </cell>
          <cell r="S68" t="str">
            <v>68/10 TRẦN QUANG KHẢI, P. TÂN ĐỊNH, Q. 1, TP. HCM</v>
          </cell>
          <cell r="T68" t="str">
            <v>TP. HCM</v>
          </cell>
          <cell r="U68" t="str">
            <v>68/10 TRẦN QUANG KHẢI, P. TÂN ĐỊNH, Q. 1, TP. HCM</v>
          </cell>
          <cell r="V68" t="str">
            <v>TP. HCM</v>
          </cell>
          <cell r="W68" t="str">
            <v>68/10 TRẦN QUANG KHẢI, P. TÂN ĐỊNH, Q. 1, TP. HCM</v>
          </cell>
          <cell r="X68" t="str">
            <v>0939332227</v>
          </cell>
          <cell r="Y68" t="str">
            <v>0071000631278</v>
          </cell>
          <cell r="Z68" t="str">
            <v>VCB / HCM</v>
          </cell>
          <cell r="AA68" t="str">
            <v>100056</v>
          </cell>
          <cell r="AB68" t="str">
            <v>8071966718</v>
          </cell>
          <cell r="AC68">
            <v>0</v>
          </cell>
          <cell r="AD68">
            <v>0</v>
          </cell>
          <cell r="AE68">
            <v>0</v>
          </cell>
          <cell r="AF68">
            <v>0</v>
          </cell>
          <cell r="AG68">
            <v>0</v>
          </cell>
          <cell r="AH68">
            <v>40877</v>
          </cell>
          <cell r="AI68">
            <v>41243</v>
          </cell>
          <cell r="AJ68">
            <v>41608</v>
          </cell>
          <cell r="AK68" t="str">
            <v>01 NĂM</v>
          </cell>
          <cell r="AL68" t="str">
            <v>01 NĂM</v>
          </cell>
          <cell r="AM68" t="str">
            <v>KXĐTH</v>
          </cell>
          <cell r="AN68">
            <v>41608</v>
          </cell>
          <cell r="AO68" t="str">
            <v>KXĐTH</v>
          </cell>
          <cell r="AP68">
            <v>0</v>
          </cell>
          <cell r="AQ68">
            <v>0</v>
          </cell>
          <cell r="AR68">
            <v>40909</v>
          </cell>
          <cell r="AS68" t="str">
            <v>7912006497</v>
          </cell>
          <cell r="AT68" t="str">
            <v>DN7793530600214</v>
          </cell>
          <cell r="AU68">
            <v>0</v>
          </cell>
          <cell r="AV68">
            <v>0</v>
          </cell>
          <cell r="AW68">
            <v>0</v>
          </cell>
          <cell r="AX68">
            <v>0</v>
          </cell>
          <cell r="AY68">
            <v>0</v>
          </cell>
          <cell r="AZ68">
            <v>0</v>
          </cell>
          <cell r="BA68">
            <v>0</v>
          </cell>
          <cell r="BB68">
            <v>0</v>
          </cell>
          <cell r="BC68">
            <v>0</v>
          </cell>
          <cell r="BD68" t="str">
            <v>4 HẠT</v>
          </cell>
          <cell r="BE68" t="str">
            <v>CĐ</v>
          </cell>
          <cell r="BF68">
            <v>0</v>
          </cell>
          <cell r="BG68">
            <v>0</v>
          </cell>
          <cell r="BH68">
            <v>41573</v>
          </cell>
          <cell r="BI68">
            <v>2889000</v>
          </cell>
          <cell r="BJ68">
            <v>1111000</v>
          </cell>
          <cell r="BK68">
            <v>0</v>
          </cell>
          <cell r="BL68">
            <v>0</v>
          </cell>
          <cell r="BM68">
            <v>0</v>
          </cell>
          <cell r="BN68">
            <v>500000</v>
          </cell>
          <cell r="BO68">
            <v>0</v>
          </cell>
          <cell r="BP68">
            <v>4000</v>
          </cell>
          <cell r="BQ68">
            <v>1</v>
          </cell>
          <cell r="BR68" t="str">
            <v>HTQ HỒ CHÍ MINH</v>
          </cell>
          <cell r="BS68" t="str">
            <v>Fulltime</v>
          </cell>
          <cell r="BT68" t="str">
            <v>Quán Số 7 Nguyễn Văn Chiêm</v>
          </cell>
          <cell r="BU68" t="str">
            <v>Trưởng Ca</v>
          </cell>
          <cell r="BV68" t="str">
            <v>4 HẠT</v>
          </cell>
          <cell r="BW68" t="str">
            <v>CĐ</v>
          </cell>
          <cell r="BX68" t="str">
            <v>THIẾT KẾ ĐỒ HỌA</v>
          </cell>
          <cell r="BY68">
            <v>0</v>
          </cell>
          <cell r="BZ68">
            <v>0</v>
          </cell>
          <cell r="CA68">
            <v>0</v>
          </cell>
          <cell r="CB68">
            <v>0</v>
          </cell>
          <cell r="CC68">
            <v>0</v>
          </cell>
          <cell r="CD68">
            <v>0</v>
          </cell>
          <cell r="CE68">
            <v>0</v>
          </cell>
          <cell r="CF68">
            <v>0</v>
          </cell>
          <cell r="CG68">
            <v>0</v>
          </cell>
          <cell r="CH68">
            <v>0</v>
          </cell>
          <cell r="CI68" t="str">
            <v>07 NVC</v>
          </cell>
          <cell r="CJ68" t="str">
            <v>TRƯỞNG CA</v>
          </cell>
          <cell r="CK68">
            <v>0</v>
          </cell>
          <cell r="CL68">
            <v>0</v>
          </cell>
          <cell r="CM68" t="str">
            <v>ĐỘC THÂN</v>
          </cell>
          <cell r="CN68">
            <v>0</v>
          </cell>
          <cell r="CO68">
            <v>0</v>
          </cell>
          <cell r="CP68">
            <v>0</v>
          </cell>
          <cell r="CQ68">
            <v>0</v>
          </cell>
          <cell r="CR68">
            <v>0</v>
          </cell>
          <cell r="CS68">
            <v>0</v>
          </cell>
          <cell r="CT68">
            <v>0</v>
          </cell>
          <cell r="CU68">
            <v>0</v>
          </cell>
          <cell r="CV68">
            <v>0</v>
          </cell>
          <cell r="CW68">
            <v>0</v>
          </cell>
          <cell r="CX68">
            <v>0</v>
          </cell>
          <cell r="CY68">
            <v>0</v>
          </cell>
          <cell r="CZ68">
            <v>0</v>
          </cell>
          <cell r="DA68" t="e">
            <v>#N/A</v>
          </cell>
          <cell r="DB68">
            <v>0</v>
          </cell>
        </row>
        <row r="69">
          <cell r="B69" t="str">
            <v>EQQ100518</v>
          </cell>
          <cell r="C69" t="str">
            <v>HUỲNH THỊ TIÊN</v>
          </cell>
          <cell r="D69" t="str">
            <v>NỮ</v>
          </cell>
          <cell r="E69">
            <v>40714</v>
          </cell>
          <cell r="F69" t="str">
            <v>07 NVC</v>
          </cell>
          <cell r="G69" t="str">
            <v>TRƯỞNG CA</v>
          </cell>
          <cell r="H69">
            <v>23</v>
          </cell>
          <cell r="I69">
            <v>10</v>
          </cell>
          <cell r="J69">
            <v>1989</v>
          </cell>
          <cell r="K69">
            <v>32804</v>
          </cell>
          <cell r="L69" t="str">
            <v>QUẢNG NGÃI</v>
          </cell>
          <cell r="M69" t="str">
            <v>QUẢNG NGÃI</v>
          </cell>
          <cell r="N69" t="str">
            <v>212307015</v>
          </cell>
          <cell r="O69">
            <v>38835</v>
          </cell>
          <cell r="P69" t="str">
            <v>QUẢNG NGÃI</v>
          </cell>
          <cell r="Q69" t="str">
            <v>KINH</v>
          </cell>
          <cell r="R69" t="str">
            <v>KHÔNG</v>
          </cell>
          <cell r="S69" t="str">
            <v>ĐỘI 1, ĐÔNG LỔ, BÌNH THUẬN, BÌNH SƠN, QUẢNG NGÃI</v>
          </cell>
          <cell r="T69" t="str">
            <v>QUẢNG NGÃI</v>
          </cell>
          <cell r="U69" t="str">
            <v>36 ĐƯỜNG 41, KP 4, P. THẢO ĐIỀN, Q. 2, TP. HCM</v>
          </cell>
          <cell r="V69" t="str">
            <v>TP. HCM</v>
          </cell>
          <cell r="W69" t="str">
            <v>36 ĐƯỜNG 41, KP 4, P. THẢO ĐIỀN, Q. 2, TP. HCM</v>
          </cell>
          <cell r="X69" t="str">
            <v>0938049490</v>
          </cell>
          <cell r="Y69" t="str">
            <v>0531000271798</v>
          </cell>
          <cell r="Z69" t="str">
            <v>VCB / BINH THANH</v>
          </cell>
          <cell r="AA69" t="str">
            <v>100057</v>
          </cell>
          <cell r="AB69" t="str">
            <v>8300949844</v>
          </cell>
          <cell r="AC69">
            <v>0</v>
          </cell>
          <cell r="AD69">
            <v>0</v>
          </cell>
          <cell r="AE69">
            <v>0</v>
          </cell>
          <cell r="AF69">
            <v>0</v>
          </cell>
          <cell r="AG69">
            <v>0</v>
          </cell>
          <cell r="AH69">
            <v>40877</v>
          </cell>
          <cell r="AI69">
            <v>41243</v>
          </cell>
          <cell r="AJ69">
            <v>41608</v>
          </cell>
          <cell r="AK69" t="str">
            <v>01 NĂM</v>
          </cell>
          <cell r="AL69" t="str">
            <v>01 NĂM</v>
          </cell>
          <cell r="AM69" t="str">
            <v>KXĐTH</v>
          </cell>
          <cell r="AN69">
            <v>41608</v>
          </cell>
          <cell r="AO69" t="str">
            <v>KXĐTH</v>
          </cell>
          <cell r="AP69">
            <v>0</v>
          </cell>
          <cell r="AQ69">
            <v>0</v>
          </cell>
          <cell r="AR69">
            <v>40909</v>
          </cell>
          <cell r="AS69" t="str">
            <v>7912006521</v>
          </cell>
          <cell r="AT69" t="str">
            <v>DN7793530600238</v>
          </cell>
          <cell r="AU69">
            <v>0</v>
          </cell>
          <cell r="AV69">
            <v>0</v>
          </cell>
          <cell r="AW69">
            <v>0</v>
          </cell>
          <cell r="AX69">
            <v>0</v>
          </cell>
          <cell r="AY69">
            <v>0</v>
          </cell>
          <cell r="AZ69">
            <v>0</v>
          </cell>
          <cell r="BA69">
            <v>0</v>
          </cell>
          <cell r="BB69">
            <v>0</v>
          </cell>
          <cell r="BC69">
            <v>0</v>
          </cell>
          <cell r="BD69" t="str">
            <v>4 HẠT</v>
          </cell>
          <cell r="BE69" t="str">
            <v>CĐ</v>
          </cell>
          <cell r="BF69">
            <v>0</v>
          </cell>
          <cell r="BG69">
            <v>0</v>
          </cell>
          <cell r="BH69">
            <v>41208</v>
          </cell>
          <cell r="BI69">
            <v>2889000</v>
          </cell>
          <cell r="BJ69">
            <v>1111000</v>
          </cell>
          <cell r="BK69">
            <v>0</v>
          </cell>
          <cell r="BL69">
            <v>0</v>
          </cell>
          <cell r="BM69">
            <v>0</v>
          </cell>
          <cell r="BN69">
            <v>500000</v>
          </cell>
          <cell r="BO69">
            <v>0</v>
          </cell>
          <cell r="BP69">
            <v>4000</v>
          </cell>
          <cell r="BQ69">
            <v>1</v>
          </cell>
          <cell r="BR69" t="str">
            <v>HTQ HỒ CHÍ MINH</v>
          </cell>
          <cell r="BS69" t="str">
            <v>Fulltime</v>
          </cell>
          <cell r="BT69" t="str">
            <v>Quán Số 7 Nguyễn Văn Chiêm</v>
          </cell>
          <cell r="BU69" t="str">
            <v>Trưởng Ca</v>
          </cell>
          <cell r="BV69" t="str">
            <v>4 HẠT</v>
          </cell>
          <cell r="BW69" t="str">
            <v>CĐ</v>
          </cell>
          <cell r="BX69" t="str">
            <v>HƯỚNG DẪN VIÊN DU LỊCH</v>
          </cell>
          <cell r="BY69" t="str">
            <v>B ANH VĂN</v>
          </cell>
          <cell r="BZ69">
            <v>0</v>
          </cell>
          <cell r="CA69">
            <v>0</v>
          </cell>
          <cell r="CB69">
            <v>0</v>
          </cell>
          <cell r="CC69">
            <v>0</v>
          </cell>
          <cell r="CD69">
            <v>0</v>
          </cell>
          <cell r="CE69" t="str">
            <v>PHÒNG ĐIỀU HÀNH</v>
          </cell>
          <cell r="CF69">
            <v>0</v>
          </cell>
          <cell r="CG69">
            <v>0</v>
          </cell>
          <cell r="CH69">
            <v>0</v>
          </cell>
          <cell r="CI69" t="str">
            <v>07 NVC</v>
          </cell>
          <cell r="CJ69" t="str">
            <v>TRƯỞNG CA</v>
          </cell>
          <cell r="CK69">
            <v>0</v>
          </cell>
          <cell r="CL69">
            <v>0</v>
          </cell>
          <cell r="CM69" t="str">
            <v>ĐỘC THÂN</v>
          </cell>
          <cell r="CN69">
            <v>0</v>
          </cell>
          <cell r="CO69">
            <v>0</v>
          </cell>
          <cell r="CP69">
            <v>0</v>
          </cell>
          <cell r="CQ69">
            <v>0</v>
          </cell>
          <cell r="CR69">
            <v>0</v>
          </cell>
          <cell r="CS69">
            <v>0</v>
          </cell>
          <cell r="CT69">
            <v>0</v>
          </cell>
          <cell r="CU69">
            <v>0</v>
          </cell>
          <cell r="CV69">
            <v>0</v>
          </cell>
          <cell r="CW69">
            <v>0</v>
          </cell>
          <cell r="CX69">
            <v>0</v>
          </cell>
          <cell r="CY69">
            <v>0</v>
          </cell>
          <cell r="CZ69">
            <v>0</v>
          </cell>
          <cell r="DA69" t="e">
            <v>#N/A</v>
          </cell>
          <cell r="DB69">
            <v>0</v>
          </cell>
        </row>
        <row r="70">
          <cell r="B70" t="str">
            <v>EQQ100541</v>
          </cell>
          <cell r="C70" t="str">
            <v>KIM THANH NGÂN</v>
          </cell>
          <cell r="D70" t="str">
            <v>NỮ</v>
          </cell>
          <cell r="E70">
            <v>40736</v>
          </cell>
          <cell r="F70" t="str">
            <v>587 NK</v>
          </cell>
          <cell r="G70" t="str">
            <v>TRƯỞNG CA TẬP SỰ</v>
          </cell>
          <cell r="H70">
            <v>2</v>
          </cell>
          <cell r="I70">
            <v>8</v>
          </cell>
          <cell r="J70">
            <v>1988</v>
          </cell>
          <cell r="K70">
            <v>32357</v>
          </cell>
          <cell r="L70" t="str">
            <v>TP. HCM</v>
          </cell>
          <cell r="M70" t="str">
            <v>TP. HCM</v>
          </cell>
          <cell r="N70" t="str">
            <v>024265135</v>
          </cell>
          <cell r="O70">
            <v>38184</v>
          </cell>
          <cell r="P70" t="str">
            <v>TP. HCM</v>
          </cell>
          <cell r="Q70" t="str">
            <v>KINH</v>
          </cell>
          <cell r="R70" t="str">
            <v>PHẬT</v>
          </cell>
          <cell r="S70" t="str">
            <v>94/44 TRẦN KHẮC CHÂN, P. 9, Q. PHÚ NHUẬN, TP. HCM</v>
          </cell>
          <cell r="T70" t="str">
            <v>TP. HCM</v>
          </cell>
          <cell r="U70" t="str">
            <v>103/7 NGUYỄN TIỂU LA, P. 5, Q. 10, TP. HCM</v>
          </cell>
          <cell r="V70" t="str">
            <v>TP. HCM</v>
          </cell>
          <cell r="W70" t="str">
            <v>103/7 NGUYỄN TIỂU LA, P. 5, Q. 10, TP. HCM</v>
          </cell>
          <cell r="X70" t="str">
            <v>0906856879</v>
          </cell>
          <cell r="Y70" t="str">
            <v>0071000634971</v>
          </cell>
          <cell r="Z70" t="str">
            <v>VCB / HCM</v>
          </cell>
          <cell r="AA70" t="str">
            <v>100118</v>
          </cell>
          <cell r="AB70" t="str">
            <v>8300949876</v>
          </cell>
          <cell r="AC70">
            <v>0</v>
          </cell>
          <cell r="AD70">
            <v>0</v>
          </cell>
          <cell r="AE70">
            <v>0</v>
          </cell>
          <cell r="AF70">
            <v>0</v>
          </cell>
          <cell r="AG70">
            <v>0</v>
          </cell>
          <cell r="AH70">
            <v>40902</v>
          </cell>
          <cell r="AI70">
            <v>41268</v>
          </cell>
          <cell r="AJ70">
            <v>41633</v>
          </cell>
          <cell r="AK70" t="str">
            <v>01 NĂM</v>
          </cell>
          <cell r="AL70" t="str">
            <v>01 NĂM</v>
          </cell>
          <cell r="AM70" t="str">
            <v>KXĐTH</v>
          </cell>
          <cell r="AN70">
            <v>41633</v>
          </cell>
          <cell r="AO70" t="str">
            <v>KXĐTH</v>
          </cell>
          <cell r="AP70">
            <v>0</v>
          </cell>
          <cell r="AQ70">
            <v>0</v>
          </cell>
          <cell r="AR70">
            <v>40909</v>
          </cell>
          <cell r="AS70" t="str">
            <v>7912006491</v>
          </cell>
          <cell r="AT70" t="str">
            <v>DN7793530600208</v>
          </cell>
          <cell r="AU70">
            <v>0</v>
          </cell>
          <cell r="AV70">
            <v>0</v>
          </cell>
          <cell r="AW70">
            <v>0</v>
          </cell>
          <cell r="AX70">
            <v>0</v>
          </cell>
          <cell r="AY70">
            <v>0</v>
          </cell>
          <cell r="AZ70">
            <v>0</v>
          </cell>
          <cell r="BA70">
            <v>0</v>
          </cell>
          <cell r="BB70">
            <v>0</v>
          </cell>
          <cell r="BC70">
            <v>0</v>
          </cell>
          <cell r="BD70" t="str">
            <v>4 HẠT</v>
          </cell>
          <cell r="BE70" t="str">
            <v>12/12</v>
          </cell>
          <cell r="BF70">
            <v>0</v>
          </cell>
          <cell r="BG70">
            <v>0</v>
          </cell>
          <cell r="BH70">
            <v>41938</v>
          </cell>
          <cell r="BI70">
            <v>2889000</v>
          </cell>
          <cell r="BJ70">
            <v>1111000</v>
          </cell>
          <cell r="BK70">
            <v>0</v>
          </cell>
          <cell r="BL70">
            <v>0</v>
          </cell>
          <cell r="BM70">
            <v>0</v>
          </cell>
          <cell r="BN70">
            <v>0</v>
          </cell>
          <cell r="BO70">
            <v>0</v>
          </cell>
          <cell r="BP70">
            <v>4000</v>
          </cell>
          <cell r="BQ70">
            <v>1</v>
          </cell>
          <cell r="BR70" t="str">
            <v>HTQ HỒ CHÍ MINH</v>
          </cell>
          <cell r="BS70" t="str">
            <v>Fulltime</v>
          </cell>
          <cell r="BT70" t="str">
            <v>Quán 587 Nguyễn Kiệm</v>
          </cell>
          <cell r="BU70" t="str">
            <v>Trưởng Ca Tập Sự</v>
          </cell>
          <cell r="BV70" t="str">
            <v>4 HẠT</v>
          </cell>
          <cell r="BW70" t="str">
            <v>12/12</v>
          </cell>
          <cell r="BX70">
            <v>0</v>
          </cell>
          <cell r="BY70">
            <v>0</v>
          </cell>
          <cell r="BZ70">
            <v>0</v>
          </cell>
          <cell r="CA70">
            <v>0</v>
          </cell>
          <cell r="CB70">
            <v>0</v>
          </cell>
          <cell r="CC70">
            <v>0</v>
          </cell>
          <cell r="CD70">
            <v>41899</v>
          </cell>
          <cell r="CE70">
            <v>0</v>
          </cell>
          <cell r="CF70">
            <v>0</v>
          </cell>
          <cell r="CG70">
            <v>0</v>
          </cell>
          <cell r="CH70">
            <v>0</v>
          </cell>
          <cell r="CI70" t="str">
            <v>587 NK</v>
          </cell>
          <cell r="CJ70" t="str">
            <v>TRƯỞNG CA TẬP SỰ</v>
          </cell>
          <cell r="CK70">
            <v>0</v>
          </cell>
          <cell r="CL70">
            <v>0</v>
          </cell>
          <cell r="CM70" t="str">
            <v>ĐỘC THÂN</v>
          </cell>
          <cell r="CN70">
            <v>0</v>
          </cell>
          <cell r="CO70">
            <v>0</v>
          </cell>
          <cell r="CP70">
            <v>0</v>
          </cell>
          <cell r="CQ70">
            <v>0</v>
          </cell>
          <cell r="CR70">
            <v>0</v>
          </cell>
          <cell r="CS70">
            <v>0</v>
          </cell>
          <cell r="CT70">
            <v>0</v>
          </cell>
          <cell r="CU70">
            <v>0</v>
          </cell>
          <cell r="CV70">
            <v>0</v>
          </cell>
          <cell r="CW70">
            <v>0</v>
          </cell>
          <cell r="CX70">
            <v>0</v>
          </cell>
          <cell r="CY70">
            <v>0</v>
          </cell>
          <cell r="CZ70">
            <v>0</v>
          </cell>
          <cell r="DA70" t="e">
            <v>#N/A</v>
          </cell>
          <cell r="DB70">
            <v>0</v>
          </cell>
        </row>
        <row r="71">
          <cell r="B71" t="str">
            <v>EQQ100544</v>
          </cell>
          <cell r="C71" t="str">
            <v>VĂN TRỌNG PHÚ</v>
          </cell>
          <cell r="D71" t="str">
            <v>NAM</v>
          </cell>
          <cell r="E71">
            <v>40732</v>
          </cell>
          <cell r="F71" t="str">
            <v>264 NKKN</v>
          </cell>
          <cell r="G71" t="str">
            <v>TRƯỞNG CA</v>
          </cell>
          <cell r="H71">
            <v>15</v>
          </cell>
          <cell r="I71">
            <v>2</v>
          </cell>
          <cell r="J71">
            <v>1991</v>
          </cell>
          <cell r="K71">
            <v>33284</v>
          </cell>
          <cell r="L71" t="str">
            <v>BẠC LIÊU</v>
          </cell>
          <cell r="M71" t="str">
            <v>BẠC LIÊU</v>
          </cell>
          <cell r="N71" t="str">
            <v>385502359</v>
          </cell>
          <cell r="O71">
            <v>39461</v>
          </cell>
          <cell r="P71" t="str">
            <v>BẠC LIÊU</v>
          </cell>
          <cell r="Q71" t="str">
            <v>KINH</v>
          </cell>
          <cell r="R71" t="str">
            <v>KHÔNG</v>
          </cell>
          <cell r="S71" t="str">
            <v>AN KHOA, VĨNH MỸ B , HÒA BÌNH, BẠC LIÊU</v>
          </cell>
          <cell r="T71" t="str">
            <v>BẠC LIÊU</v>
          </cell>
          <cell r="U71" t="str">
            <v>861 TRẦN XUÂN SOẠN, P. TÂN HƯNG, Q. 7, TP. HCM</v>
          </cell>
          <cell r="V71" t="str">
            <v>TP. HCM</v>
          </cell>
          <cell r="W71" t="str">
            <v>861 TRẦN XUÂN SOẠN, P. TÂN HƯNG, Q. 7, TP. HCM</v>
          </cell>
          <cell r="X71" t="str">
            <v>01267444480</v>
          </cell>
          <cell r="Y71" t="str">
            <v>0071000634572</v>
          </cell>
          <cell r="Z71" t="str">
            <v>VIETCOMBANK</v>
          </cell>
          <cell r="AA71" t="str">
            <v>100005</v>
          </cell>
          <cell r="AB71" t="str">
            <v>8300949883</v>
          </cell>
          <cell r="AC71">
            <v>0</v>
          </cell>
          <cell r="AD71">
            <v>0</v>
          </cell>
          <cell r="AE71">
            <v>0</v>
          </cell>
          <cell r="AF71">
            <v>0</v>
          </cell>
          <cell r="AG71">
            <v>0</v>
          </cell>
          <cell r="AH71">
            <v>40898</v>
          </cell>
          <cell r="AI71">
            <v>41264</v>
          </cell>
          <cell r="AJ71">
            <v>41629</v>
          </cell>
          <cell r="AK71" t="str">
            <v>01 NĂM</v>
          </cell>
          <cell r="AL71" t="str">
            <v>01 NĂM</v>
          </cell>
          <cell r="AM71" t="str">
            <v>KXĐTH</v>
          </cell>
          <cell r="AN71">
            <v>41629</v>
          </cell>
          <cell r="AO71" t="str">
            <v>KXĐTH</v>
          </cell>
          <cell r="AP71">
            <v>0</v>
          </cell>
          <cell r="AQ71">
            <v>0</v>
          </cell>
          <cell r="AR71">
            <v>40909</v>
          </cell>
          <cell r="AS71" t="str">
            <v>7912006492</v>
          </cell>
          <cell r="AT71" t="str">
            <v>DN7793530600209</v>
          </cell>
          <cell r="AU71">
            <v>0</v>
          </cell>
          <cell r="AV71">
            <v>0</v>
          </cell>
          <cell r="AW71">
            <v>0</v>
          </cell>
          <cell r="AX71">
            <v>0</v>
          </cell>
          <cell r="AY71">
            <v>0</v>
          </cell>
          <cell r="AZ71">
            <v>0</v>
          </cell>
          <cell r="BA71">
            <v>0</v>
          </cell>
          <cell r="BB71">
            <v>0</v>
          </cell>
          <cell r="BC71">
            <v>0</v>
          </cell>
          <cell r="BD71" t="str">
            <v>4 HẠT</v>
          </cell>
          <cell r="BE71" t="str">
            <v>12/12</v>
          </cell>
          <cell r="BF71">
            <v>0</v>
          </cell>
          <cell r="BG71">
            <v>0</v>
          </cell>
          <cell r="BH71">
            <v>41573</v>
          </cell>
          <cell r="BI71">
            <v>2889000</v>
          </cell>
          <cell r="BJ71">
            <v>1571000</v>
          </cell>
          <cell r="BK71">
            <v>0</v>
          </cell>
          <cell r="BL71">
            <v>0</v>
          </cell>
          <cell r="BM71">
            <v>0</v>
          </cell>
          <cell r="BN71">
            <v>0</v>
          </cell>
          <cell r="BO71">
            <v>0</v>
          </cell>
          <cell r="BP71">
            <v>4000</v>
          </cell>
          <cell r="BQ71">
            <v>1</v>
          </cell>
          <cell r="BR71" t="str">
            <v>HTQ HỒ CHÍ MINH</v>
          </cell>
          <cell r="BS71" t="str">
            <v>Fulltime</v>
          </cell>
          <cell r="BT71" t="str">
            <v>Quán 264 Nam Kỳ Khởi Nghĩa</v>
          </cell>
          <cell r="BU71" t="str">
            <v>Trưởng Ca</v>
          </cell>
          <cell r="BV71" t="str">
            <v>4 HẠT</v>
          </cell>
          <cell r="BW71" t="str">
            <v>12/12</v>
          </cell>
          <cell r="BX71">
            <v>0</v>
          </cell>
          <cell r="BY71" t="str">
            <v>B ANH VĂN</v>
          </cell>
          <cell r="BZ71" t="str">
            <v>TRƯỞNG CA</v>
          </cell>
          <cell r="CA71">
            <v>0</v>
          </cell>
          <cell r="CB71">
            <v>41078</v>
          </cell>
          <cell r="CC71">
            <v>0</v>
          </cell>
          <cell r="CD71">
            <v>0</v>
          </cell>
          <cell r="CE71">
            <v>0</v>
          </cell>
          <cell r="CF71">
            <v>0</v>
          </cell>
          <cell r="CG71">
            <v>0</v>
          </cell>
          <cell r="CH71">
            <v>0</v>
          </cell>
          <cell r="CI71" t="str">
            <v>264 NKKN</v>
          </cell>
          <cell r="CJ71" t="str">
            <v>TRƯỞNG CA</v>
          </cell>
          <cell r="CK71">
            <v>0</v>
          </cell>
          <cell r="CL71">
            <v>0</v>
          </cell>
          <cell r="CM71" t="str">
            <v>ĐỘC THÂN</v>
          </cell>
          <cell r="CN71">
            <v>0</v>
          </cell>
          <cell r="CO71">
            <v>0</v>
          </cell>
          <cell r="CP71">
            <v>0</v>
          </cell>
          <cell r="CQ71">
            <v>0</v>
          </cell>
          <cell r="CR71">
            <v>0</v>
          </cell>
          <cell r="CS71">
            <v>0</v>
          </cell>
          <cell r="CT71">
            <v>0</v>
          </cell>
          <cell r="CU71">
            <v>0</v>
          </cell>
          <cell r="CV71">
            <v>0</v>
          </cell>
          <cell r="CW71">
            <v>0</v>
          </cell>
          <cell r="CX71">
            <v>0</v>
          </cell>
          <cell r="CY71">
            <v>0</v>
          </cell>
          <cell r="CZ71">
            <v>0</v>
          </cell>
          <cell r="DA71" t="e">
            <v>#N/A</v>
          </cell>
          <cell r="DB71">
            <v>0</v>
          </cell>
        </row>
        <row r="72">
          <cell r="B72" t="str">
            <v>EQQ100548</v>
          </cell>
          <cell r="C72" t="str">
            <v>NGUYỄN TRẦN THÙY NỮ</v>
          </cell>
          <cell r="D72" t="str">
            <v>NỮ</v>
          </cell>
          <cell r="E72">
            <v>40740</v>
          </cell>
          <cell r="F72" t="str">
            <v>07 NVC</v>
          </cell>
          <cell r="G72" t="str">
            <v>NHÂN VIÊN PHỤC VỤ</v>
          </cell>
          <cell r="H72">
            <v>29</v>
          </cell>
          <cell r="I72">
            <v>7</v>
          </cell>
          <cell r="J72">
            <v>1990</v>
          </cell>
          <cell r="K72">
            <v>33083</v>
          </cell>
          <cell r="L72" t="str">
            <v>ĐẮK LẮK</v>
          </cell>
          <cell r="M72" t="str">
            <v>PHÚ YÊN</v>
          </cell>
          <cell r="N72" t="str">
            <v>241162530</v>
          </cell>
          <cell r="O72">
            <v>39169</v>
          </cell>
          <cell r="P72" t="str">
            <v>ĐẮK LẮK</v>
          </cell>
          <cell r="Q72" t="str">
            <v>KINH</v>
          </cell>
          <cell r="R72" t="str">
            <v>THIÊN CHÚA</v>
          </cell>
          <cell r="S72" t="str">
            <v>THÔN TÂN HÀ, P. THỐNG NHẤT, THỊ XÃ BUÔN HỒ, ĐẮK LẮK</v>
          </cell>
          <cell r="T72" t="str">
            <v>ĐẮK LẮK</v>
          </cell>
          <cell r="U72" t="str">
            <v>54/9/53 QUANG TRUNG, P. 10, Q. GÒ VẤP, TP. HCM</v>
          </cell>
          <cell r="V72" t="str">
            <v>TP. HCM</v>
          </cell>
          <cell r="W72" t="str">
            <v>54/9/53 QUANG TRUNG, P. 10, Q. GÒ VẤP, TP. HCM</v>
          </cell>
          <cell r="X72" t="str">
            <v>0908195075</v>
          </cell>
          <cell r="Y72" t="str">
            <v>0071000636340</v>
          </cell>
          <cell r="Z72" t="str">
            <v>VCB / HCM</v>
          </cell>
          <cell r="AA72" t="str">
            <v>100059</v>
          </cell>
          <cell r="AB72" t="str">
            <v>8300949890</v>
          </cell>
          <cell r="AC72">
            <v>0</v>
          </cell>
          <cell r="AD72">
            <v>0</v>
          </cell>
          <cell r="AE72">
            <v>0</v>
          </cell>
          <cell r="AF72">
            <v>0</v>
          </cell>
          <cell r="AG72">
            <v>0</v>
          </cell>
          <cell r="AH72">
            <v>40906</v>
          </cell>
          <cell r="AI72">
            <v>41272</v>
          </cell>
          <cell r="AJ72">
            <v>41637</v>
          </cell>
          <cell r="AK72" t="str">
            <v>01 NĂM</v>
          </cell>
          <cell r="AL72" t="str">
            <v>01 NĂM</v>
          </cell>
          <cell r="AM72" t="str">
            <v>KXĐTH</v>
          </cell>
          <cell r="AN72">
            <v>41637</v>
          </cell>
          <cell r="AO72" t="str">
            <v>KXĐTH</v>
          </cell>
          <cell r="AP72">
            <v>0</v>
          </cell>
          <cell r="AQ72">
            <v>0</v>
          </cell>
          <cell r="AR72">
            <v>40909</v>
          </cell>
          <cell r="AS72" t="str">
            <v>7912006499</v>
          </cell>
          <cell r="AT72" t="str">
            <v>DN7793530600216</v>
          </cell>
          <cell r="AU72">
            <v>0</v>
          </cell>
          <cell r="AV72">
            <v>0</v>
          </cell>
          <cell r="AW72">
            <v>0</v>
          </cell>
          <cell r="AX72">
            <v>0</v>
          </cell>
          <cell r="AY72">
            <v>0</v>
          </cell>
          <cell r="AZ72">
            <v>0</v>
          </cell>
          <cell r="BA72">
            <v>0</v>
          </cell>
          <cell r="BB72">
            <v>0</v>
          </cell>
          <cell r="BC72">
            <v>0</v>
          </cell>
          <cell r="BD72" t="str">
            <v>3 HẠT</v>
          </cell>
          <cell r="BE72" t="str">
            <v>TC</v>
          </cell>
          <cell r="BF72">
            <v>0</v>
          </cell>
          <cell r="BG72">
            <v>0</v>
          </cell>
          <cell r="BH72">
            <v>41696</v>
          </cell>
          <cell r="BI72">
            <v>2889000</v>
          </cell>
          <cell r="BJ72">
            <v>191000</v>
          </cell>
          <cell r="BK72">
            <v>0</v>
          </cell>
          <cell r="BL72">
            <v>0</v>
          </cell>
          <cell r="BM72">
            <v>0</v>
          </cell>
          <cell r="BN72">
            <v>500000</v>
          </cell>
          <cell r="BO72">
            <v>0</v>
          </cell>
          <cell r="BP72">
            <v>4000</v>
          </cell>
          <cell r="BQ72">
            <v>1</v>
          </cell>
          <cell r="BR72" t="str">
            <v>HTQ HỒ CHÍ MINH</v>
          </cell>
          <cell r="BS72" t="str">
            <v>Fulltime</v>
          </cell>
          <cell r="BT72" t="str">
            <v>Quán Số 7 Nguyễn Văn Chiêm</v>
          </cell>
          <cell r="BU72" t="str">
            <v>NV. Phục Vụ</v>
          </cell>
          <cell r="BV72" t="str">
            <v>3 HẠT</v>
          </cell>
          <cell r="BW72" t="str">
            <v>TC</v>
          </cell>
          <cell r="BX72" t="str">
            <v>NHÀ HÀNG, KHÁCH SẠN</v>
          </cell>
          <cell r="BY72">
            <v>0</v>
          </cell>
          <cell r="BZ72">
            <v>0</v>
          </cell>
          <cell r="CA72">
            <v>0</v>
          </cell>
          <cell r="CB72">
            <v>0</v>
          </cell>
          <cell r="CC72">
            <v>0</v>
          </cell>
          <cell r="CD72">
            <v>0</v>
          </cell>
          <cell r="CE72">
            <v>0</v>
          </cell>
          <cell r="CF72">
            <v>0</v>
          </cell>
          <cell r="CG72">
            <v>0</v>
          </cell>
          <cell r="CH72">
            <v>0</v>
          </cell>
          <cell r="CI72" t="str">
            <v>07 NVC</v>
          </cell>
          <cell r="CJ72" t="str">
            <v>NHÂN VIÊN PHỤC VỤ</v>
          </cell>
          <cell r="CK72">
            <v>0</v>
          </cell>
          <cell r="CL72">
            <v>0</v>
          </cell>
          <cell r="CM72" t="str">
            <v>ĐỘC THÂN</v>
          </cell>
          <cell r="CN72">
            <v>0</v>
          </cell>
          <cell r="CO72">
            <v>0</v>
          </cell>
          <cell r="CP72">
            <v>0</v>
          </cell>
          <cell r="CQ72">
            <v>0</v>
          </cell>
          <cell r="CR72">
            <v>0</v>
          </cell>
          <cell r="CS72">
            <v>0</v>
          </cell>
          <cell r="CT72">
            <v>0</v>
          </cell>
          <cell r="CU72">
            <v>0</v>
          </cell>
          <cell r="CV72">
            <v>0</v>
          </cell>
          <cell r="CW72">
            <v>0</v>
          </cell>
          <cell r="CX72">
            <v>0</v>
          </cell>
          <cell r="CY72">
            <v>0</v>
          </cell>
          <cell r="CZ72">
            <v>0</v>
          </cell>
          <cell r="DA72" t="e">
            <v>#N/A</v>
          </cell>
          <cell r="DB72">
            <v>0</v>
          </cell>
        </row>
        <row r="73">
          <cell r="B73" t="str">
            <v>EQQ100550</v>
          </cell>
          <cell r="C73" t="str">
            <v>VŨ ĐỨC QUÂN</v>
          </cell>
          <cell r="D73" t="str">
            <v>NAM</v>
          </cell>
          <cell r="E73">
            <v>40740</v>
          </cell>
          <cell r="F73" t="str">
            <v>19B PNT</v>
          </cell>
          <cell r="G73" t="str">
            <v>NHÂN VIÊN PHỤC VỤ CF T7</v>
          </cell>
          <cell r="H73">
            <v>13</v>
          </cell>
          <cell r="I73">
            <v>3</v>
          </cell>
          <cell r="J73">
            <v>1987</v>
          </cell>
          <cell r="K73">
            <v>31849</v>
          </cell>
          <cell r="L73" t="str">
            <v>TP. HCM</v>
          </cell>
          <cell r="M73" t="str">
            <v>NINH BÌNH</v>
          </cell>
          <cell r="N73" t="str">
            <v>024123088</v>
          </cell>
          <cell r="O73">
            <v>39007</v>
          </cell>
          <cell r="P73" t="str">
            <v>TP. HCM</v>
          </cell>
          <cell r="Q73" t="str">
            <v>KINH</v>
          </cell>
          <cell r="R73" t="str">
            <v>THIÊN CHÚA</v>
          </cell>
          <cell r="S73" t="str">
            <v>16 CHIẾN THẮNG, P. 9, Q. PHÚ NHUẬN, TP. HCM</v>
          </cell>
          <cell r="T73" t="str">
            <v>TP. HCM</v>
          </cell>
          <cell r="U73" t="str">
            <v>16 CHIẾN THẮNG, P. 9, Q. PHÚ NHUẬN, TP. HCM</v>
          </cell>
          <cell r="V73" t="str">
            <v>TP. HCM</v>
          </cell>
          <cell r="W73" t="str">
            <v>16 CHIẾN THẮNG, P. 9, Q. PHÚ NHUẬN, TP. HCM</v>
          </cell>
          <cell r="X73" t="str">
            <v>0903379070</v>
          </cell>
          <cell r="Y73" t="str">
            <v>0071000635103</v>
          </cell>
          <cell r="Z73" t="str">
            <v>VCB / HCM</v>
          </cell>
          <cell r="AA73" t="str">
            <v>100314</v>
          </cell>
          <cell r="AB73" t="str">
            <v>8300949900</v>
          </cell>
          <cell r="AC73">
            <v>0</v>
          </cell>
          <cell r="AD73">
            <v>0</v>
          </cell>
          <cell r="AE73">
            <v>0</v>
          </cell>
          <cell r="AF73">
            <v>0</v>
          </cell>
          <cell r="AG73">
            <v>0</v>
          </cell>
          <cell r="AH73">
            <v>40906</v>
          </cell>
          <cell r="AI73">
            <v>41272</v>
          </cell>
          <cell r="AJ73">
            <v>41637</v>
          </cell>
          <cell r="AK73" t="str">
            <v>01 NĂM</v>
          </cell>
          <cell r="AL73" t="str">
            <v>01 NĂM</v>
          </cell>
          <cell r="AM73" t="str">
            <v>KXĐTH</v>
          </cell>
          <cell r="AN73">
            <v>41637</v>
          </cell>
          <cell r="AO73" t="str">
            <v>KXĐTH</v>
          </cell>
          <cell r="AP73">
            <v>0</v>
          </cell>
          <cell r="AQ73">
            <v>0</v>
          </cell>
          <cell r="AR73">
            <v>40909</v>
          </cell>
          <cell r="AS73" t="str">
            <v>7912006500</v>
          </cell>
          <cell r="AT73" t="str">
            <v>DN7793530600217</v>
          </cell>
          <cell r="AU73">
            <v>0</v>
          </cell>
          <cell r="AV73">
            <v>0</v>
          </cell>
          <cell r="AW73">
            <v>0</v>
          </cell>
          <cell r="AX73">
            <v>0</v>
          </cell>
          <cell r="AY73">
            <v>0</v>
          </cell>
          <cell r="AZ73">
            <v>0</v>
          </cell>
          <cell r="BA73">
            <v>0</v>
          </cell>
          <cell r="BB73">
            <v>0</v>
          </cell>
          <cell r="BC73">
            <v>0</v>
          </cell>
          <cell r="BD73" t="str">
            <v>3 HẠT</v>
          </cell>
          <cell r="BE73" t="str">
            <v>10/12</v>
          </cell>
          <cell r="BF73">
            <v>0</v>
          </cell>
          <cell r="BG73">
            <v>0</v>
          </cell>
          <cell r="BH73">
            <v>40965</v>
          </cell>
          <cell r="BI73">
            <v>2889000</v>
          </cell>
          <cell r="BJ73">
            <v>511000</v>
          </cell>
          <cell r="BK73">
            <v>0</v>
          </cell>
          <cell r="BL73">
            <v>0</v>
          </cell>
          <cell r="BM73">
            <v>0</v>
          </cell>
          <cell r="BN73">
            <v>500000</v>
          </cell>
          <cell r="BO73">
            <v>0</v>
          </cell>
          <cell r="BP73">
            <v>4000</v>
          </cell>
          <cell r="BQ73">
            <v>1</v>
          </cell>
          <cell r="BR73" t="str">
            <v>HTQ HỒ CHÍ MINH</v>
          </cell>
          <cell r="BS73" t="str">
            <v>Fulltime</v>
          </cell>
          <cell r="BT73" t="str">
            <v>Quán 19B-Phạm Ngọc Thạch</v>
          </cell>
          <cell r="BU73" t="str">
            <v>NV. Phục Vụ CF T7</v>
          </cell>
          <cell r="BV73" t="str">
            <v>3 HẠT</v>
          </cell>
          <cell r="BW73" t="str">
            <v>10/12</v>
          </cell>
          <cell r="BX73">
            <v>0</v>
          </cell>
          <cell r="BY73">
            <v>0</v>
          </cell>
          <cell r="BZ73">
            <v>0</v>
          </cell>
          <cell r="CA73">
            <v>0</v>
          </cell>
          <cell r="CB73">
            <v>0</v>
          </cell>
          <cell r="CC73">
            <v>0</v>
          </cell>
          <cell r="CD73">
            <v>0</v>
          </cell>
          <cell r="CE73">
            <v>0</v>
          </cell>
          <cell r="CF73">
            <v>0</v>
          </cell>
          <cell r="CG73">
            <v>0</v>
          </cell>
          <cell r="CH73">
            <v>0</v>
          </cell>
          <cell r="CI73" t="str">
            <v>19B PNT</v>
          </cell>
          <cell r="CJ73" t="str">
            <v>NHÂN VIÊN PHỤC VỤ CF T7</v>
          </cell>
          <cell r="CK73">
            <v>0</v>
          </cell>
          <cell r="CL73">
            <v>0</v>
          </cell>
          <cell r="CM73" t="str">
            <v>ĐỘC THÂN</v>
          </cell>
          <cell r="CN73">
            <v>0</v>
          </cell>
          <cell r="CO73">
            <v>0</v>
          </cell>
          <cell r="CP73">
            <v>0</v>
          </cell>
          <cell r="CQ73">
            <v>0</v>
          </cell>
          <cell r="CR73">
            <v>0</v>
          </cell>
          <cell r="CS73">
            <v>0</v>
          </cell>
          <cell r="CT73">
            <v>0</v>
          </cell>
          <cell r="CU73">
            <v>0</v>
          </cell>
          <cell r="CV73">
            <v>0</v>
          </cell>
          <cell r="CW73">
            <v>0</v>
          </cell>
          <cell r="CX73">
            <v>0</v>
          </cell>
          <cell r="CY73">
            <v>0</v>
          </cell>
          <cell r="CZ73">
            <v>0</v>
          </cell>
          <cell r="DA73" t="e">
            <v>#N/A</v>
          </cell>
          <cell r="DB73">
            <v>0</v>
          </cell>
        </row>
        <row r="74">
          <cell r="B74" t="str">
            <v>EQQ100560</v>
          </cell>
          <cell r="C74" t="str">
            <v>ĐOÀN LÊ MAI THẢO</v>
          </cell>
          <cell r="D74" t="str">
            <v>NỮ</v>
          </cell>
          <cell r="E74">
            <v>40757</v>
          </cell>
          <cell r="F74" t="str">
            <v>43 TS</v>
          </cell>
          <cell r="G74" t="str">
            <v>TRƯỞNG CA TẬP SỰ</v>
          </cell>
          <cell r="H74">
            <v>5</v>
          </cell>
          <cell r="I74">
            <v>4</v>
          </cell>
          <cell r="J74">
            <v>1993</v>
          </cell>
          <cell r="K74">
            <v>34064</v>
          </cell>
          <cell r="L74" t="str">
            <v>BẾN TRE</v>
          </cell>
          <cell r="M74" t="str">
            <v>BẾN TRE</v>
          </cell>
          <cell r="N74" t="str">
            <v>321454142</v>
          </cell>
          <cell r="O74">
            <v>39591</v>
          </cell>
          <cell r="P74" t="str">
            <v>BẾN TRE</v>
          </cell>
          <cell r="Q74" t="str">
            <v>KINH</v>
          </cell>
          <cell r="R74" t="str">
            <v>KHÔNG</v>
          </cell>
          <cell r="S74" t="str">
            <v>290A BÌNH AN, TƯỜNG ĐA, CHÂU THÀNH, BẾN TRE</v>
          </cell>
          <cell r="T74" t="str">
            <v>BẾN TRE</v>
          </cell>
          <cell r="U74" t="str">
            <v>70 THÂN NHÂN TRUNG, P. 13, Q. TÂN BÌNH, TP. HCM</v>
          </cell>
          <cell r="V74" t="str">
            <v>TP. HCM</v>
          </cell>
          <cell r="W74" t="str">
            <v>70 THÂN NHÂN TRUNG, P. 13, Q. TÂN BÌNH, TP. HCM</v>
          </cell>
          <cell r="X74" t="str">
            <v>01675683732</v>
          </cell>
          <cell r="Y74" t="str">
            <v>0071000639788</v>
          </cell>
          <cell r="Z74" t="str">
            <v>VIETCOMBANK</v>
          </cell>
          <cell r="AA74" t="str">
            <v>100351</v>
          </cell>
          <cell r="AB74" t="str">
            <v>8300949957</v>
          </cell>
          <cell r="AC74">
            <v>0</v>
          </cell>
          <cell r="AD74">
            <v>0</v>
          </cell>
          <cell r="AE74">
            <v>0</v>
          </cell>
          <cell r="AF74">
            <v>0</v>
          </cell>
          <cell r="AG74">
            <v>0</v>
          </cell>
          <cell r="AH74">
            <v>40923</v>
          </cell>
          <cell r="AI74">
            <v>41289</v>
          </cell>
          <cell r="AJ74">
            <v>41654</v>
          </cell>
          <cell r="AK74" t="str">
            <v>01 NĂM</v>
          </cell>
          <cell r="AL74" t="str">
            <v>01 NĂM</v>
          </cell>
          <cell r="AM74" t="str">
            <v>KXĐTH</v>
          </cell>
          <cell r="AN74">
            <v>41654</v>
          </cell>
          <cell r="AO74" t="str">
            <v>KXĐTH</v>
          </cell>
          <cell r="AP74">
            <v>0</v>
          </cell>
          <cell r="AQ74">
            <v>0</v>
          </cell>
          <cell r="AR74">
            <v>40909</v>
          </cell>
          <cell r="AS74" t="str">
            <v>7912007235</v>
          </cell>
          <cell r="AT74" t="str">
            <v>DN7793530600249</v>
          </cell>
          <cell r="AU74">
            <v>0</v>
          </cell>
          <cell r="AV74">
            <v>0</v>
          </cell>
          <cell r="AW74">
            <v>0</v>
          </cell>
          <cell r="AX74">
            <v>0</v>
          </cell>
          <cell r="AY74">
            <v>0</v>
          </cell>
          <cell r="AZ74">
            <v>0</v>
          </cell>
          <cell r="BA74">
            <v>0</v>
          </cell>
          <cell r="BB74">
            <v>0</v>
          </cell>
          <cell r="BC74">
            <v>0</v>
          </cell>
          <cell r="BD74" t="str">
            <v>4 HẠT</v>
          </cell>
          <cell r="BE74" t="str">
            <v>12/12</v>
          </cell>
          <cell r="BF74">
            <v>0</v>
          </cell>
          <cell r="BG74">
            <v>0</v>
          </cell>
          <cell r="BH74">
            <v>41938</v>
          </cell>
          <cell r="BI74">
            <v>2889000</v>
          </cell>
          <cell r="BJ74">
            <v>1111000</v>
          </cell>
          <cell r="BK74">
            <v>0</v>
          </cell>
          <cell r="BL74">
            <v>0</v>
          </cell>
          <cell r="BM74">
            <v>0</v>
          </cell>
          <cell r="BN74">
            <v>0</v>
          </cell>
          <cell r="BO74">
            <v>0</v>
          </cell>
          <cell r="BP74">
            <v>4000</v>
          </cell>
          <cell r="BQ74">
            <v>1</v>
          </cell>
          <cell r="BR74" t="str">
            <v>HTQ HỒ CHÍ MINH</v>
          </cell>
          <cell r="BS74" t="str">
            <v>Fulltime</v>
          </cell>
          <cell r="BT74" t="str">
            <v xml:space="preserve">Quán A43 Trường Sơn </v>
          </cell>
          <cell r="BU74" t="str">
            <v>Trưởng Ca Tập Sự</v>
          </cell>
          <cell r="BV74" t="str">
            <v>4 HẠT</v>
          </cell>
          <cell r="BW74" t="str">
            <v>12/12</v>
          </cell>
          <cell r="BX74">
            <v>0</v>
          </cell>
          <cell r="BY74">
            <v>0</v>
          </cell>
          <cell r="BZ74">
            <v>0</v>
          </cell>
          <cell r="CA74">
            <v>0</v>
          </cell>
          <cell r="CB74">
            <v>0</v>
          </cell>
          <cell r="CC74">
            <v>0</v>
          </cell>
          <cell r="CD74">
            <v>0</v>
          </cell>
          <cell r="CE74">
            <v>0</v>
          </cell>
          <cell r="CF74">
            <v>0</v>
          </cell>
          <cell r="CG74">
            <v>0</v>
          </cell>
          <cell r="CH74">
            <v>0</v>
          </cell>
          <cell r="CI74" t="str">
            <v>43 TS</v>
          </cell>
          <cell r="CJ74" t="str">
            <v>TRƯỞNG CA TẬP SỰ</v>
          </cell>
          <cell r="CK74">
            <v>0</v>
          </cell>
          <cell r="CL74">
            <v>0</v>
          </cell>
          <cell r="CM74" t="str">
            <v>ĐỘC THÂN</v>
          </cell>
          <cell r="CN74">
            <v>0</v>
          </cell>
          <cell r="CO74">
            <v>0</v>
          </cell>
          <cell r="CP74">
            <v>0</v>
          </cell>
          <cell r="CQ74">
            <v>0</v>
          </cell>
          <cell r="CR74">
            <v>0</v>
          </cell>
          <cell r="CS74">
            <v>0</v>
          </cell>
          <cell r="CT74">
            <v>0</v>
          </cell>
          <cell r="CU74">
            <v>0</v>
          </cell>
          <cell r="CV74">
            <v>0</v>
          </cell>
          <cell r="CW74">
            <v>0</v>
          </cell>
          <cell r="CX74">
            <v>0</v>
          </cell>
          <cell r="CY74">
            <v>0</v>
          </cell>
          <cell r="CZ74">
            <v>0</v>
          </cell>
          <cell r="DA74" t="e">
            <v>#N/A</v>
          </cell>
          <cell r="DB74">
            <v>0</v>
          </cell>
        </row>
        <row r="75">
          <cell r="B75" t="str">
            <v>EQQ100577</v>
          </cell>
          <cell r="C75" t="str">
            <v>LƯU THIỆN PHÚC</v>
          </cell>
          <cell r="D75" t="str">
            <v>NAM</v>
          </cell>
          <cell r="E75">
            <v>40791</v>
          </cell>
          <cell r="F75" t="str">
            <v>06 ĐK</v>
          </cell>
          <cell r="G75" t="str">
            <v>TRƯỞNG CA TẬP SỰ</v>
          </cell>
          <cell r="H75">
            <v>13</v>
          </cell>
          <cell r="I75">
            <v>3</v>
          </cell>
          <cell r="J75">
            <v>1993</v>
          </cell>
          <cell r="K75">
            <v>34041</v>
          </cell>
          <cell r="L75" t="str">
            <v>TP. HCM</v>
          </cell>
          <cell r="M75" t="str">
            <v>TP. HCM</v>
          </cell>
          <cell r="N75" t="str">
            <v>025200752</v>
          </cell>
          <cell r="O75">
            <v>40122</v>
          </cell>
          <cell r="P75" t="str">
            <v>TP. HCM</v>
          </cell>
          <cell r="Q75" t="str">
            <v>KINH</v>
          </cell>
          <cell r="R75" t="str">
            <v>THIÊN CHÚA</v>
          </cell>
          <cell r="S75" t="str">
            <v>255/8 BÙI HỮU NGHĨA, P. 1, Q. BÌNH THẠNH, TP. HCM</v>
          </cell>
          <cell r="T75" t="str">
            <v>TP. HCM</v>
          </cell>
          <cell r="U75" t="str">
            <v>214A BÙI HỮU NGHĨA, P. 2, Q. BÌNH THẠNH, TP. HCM</v>
          </cell>
          <cell r="V75" t="str">
            <v>TP. HCM</v>
          </cell>
          <cell r="W75" t="str">
            <v>214A BÙI HỮU NGHĨA, P. 2, Q. BÌNH THẠNH, TP. HCM</v>
          </cell>
          <cell r="X75" t="str">
            <v>01217315021</v>
          </cell>
          <cell r="Y75" t="str">
            <v>0371000402576</v>
          </cell>
          <cell r="Z75" t="str">
            <v>VIETCOMBANK</v>
          </cell>
          <cell r="AA75" t="str">
            <v>100119</v>
          </cell>
          <cell r="AB75" t="str">
            <v>8300949996</v>
          </cell>
          <cell r="AC75">
            <v>0</v>
          </cell>
          <cell r="AD75">
            <v>0</v>
          </cell>
          <cell r="AE75">
            <v>0</v>
          </cell>
          <cell r="AF75">
            <v>0</v>
          </cell>
          <cell r="AG75">
            <v>0</v>
          </cell>
          <cell r="AH75">
            <v>40973</v>
          </cell>
          <cell r="AI75">
            <v>41338</v>
          </cell>
          <cell r="AJ75">
            <v>41703</v>
          </cell>
          <cell r="AK75" t="str">
            <v>01 NĂM</v>
          </cell>
          <cell r="AL75" t="str">
            <v>01 NĂM</v>
          </cell>
          <cell r="AM75" t="str">
            <v>KXĐTH</v>
          </cell>
          <cell r="AN75">
            <v>41703</v>
          </cell>
          <cell r="AO75" t="str">
            <v>KXĐTH</v>
          </cell>
          <cell r="AP75">
            <v>0</v>
          </cell>
          <cell r="AQ75">
            <v>0</v>
          </cell>
          <cell r="AR75">
            <v>40969</v>
          </cell>
          <cell r="AS75" t="str">
            <v>7912009788</v>
          </cell>
          <cell r="AT75" t="str">
            <v>DN7793530600268</v>
          </cell>
          <cell r="AU75">
            <v>0</v>
          </cell>
          <cell r="AV75">
            <v>0</v>
          </cell>
          <cell r="AW75">
            <v>0</v>
          </cell>
          <cell r="AX75">
            <v>0</v>
          </cell>
          <cell r="AY75">
            <v>0</v>
          </cell>
          <cell r="AZ75">
            <v>0</v>
          </cell>
          <cell r="BA75">
            <v>0</v>
          </cell>
          <cell r="BB75">
            <v>0</v>
          </cell>
          <cell r="BC75">
            <v>0</v>
          </cell>
          <cell r="BD75" t="str">
            <v>4 HẠT</v>
          </cell>
          <cell r="BE75" t="str">
            <v>12/12</v>
          </cell>
          <cell r="BF75">
            <v>0</v>
          </cell>
          <cell r="BG75">
            <v>0</v>
          </cell>
          <cell r="BH75">
            <v>41908</v>
          </cell>
          <cell r="BI75">
            <v>2889000</v>
          </cell>
          <cell r="BJ75">
            <v>811000</v>
          </cell>
          <cell r="BK75">
            <v>0</v>
          </cell>
          <cell r="BL75">
            <v>0</v>
          </cell>
          <cell r="BM75">
            <v>0</v>
          </cell>
          <cell r="BN75">
            <v>500000</v>
          </cell>
          <cell r="BO75">
            <v>0</v>
          </cell>
          <cell r="BP75">
            <v>4000</v>
          </cell>
          <cell r="BQ75">
            <v>1</v>
          </cell>
          <cell r="BR75" t="str">
            <v>HTQ HỒ CHÍ MINH</v>
          </cell>
          <cell r="BS75" t="str">
            <v>Fulltime</v>
          </cell>
          <cell r="BT75" t="str">
            <v>Quán 6A Đồng Khởi</v>
          </cell>
          <cell r="BU75" t="str">
            <v>Trưởng Ca Tập Sự</v>
          </cell>
          <cell r="BV75" t="str">
            <v>4 HẠT</v>
          </cell>
          <cell r="BW75" t="str">
            <v>12/12</v>
          </cell>
          <cell r="BX75">
            <v>0</v>
          </cell>
          <cell r="BY75">
            <v>0</v>
          </cell>
          <cell r="BZ75">
            <v>0</v>
          </cell>
          <cell r="CA75">
            <v>0</v>
          </cell>
          <cell r="CB75">
            <v>0</v>
          </cell>
          <cell r="CC75">
            <v>0</v>
          </cell>
          <cell r="CD75">
            <v>41938</v>
          </cell>
          <cell r="CE75">
            <v>0</v>
          </cell>
          <cell r="CF75">
            <v>0</v>
          </cell>
          <cell r="CG75">
            <v>0</v>
          </cell>
          <cell r="CH75">
            <v>0</v>
          </cell>
          <cell r="CI75" t="str">
            <v>06 ĐK</v>
          </cell>
          <cell r="CJ75" t="str">
            <v>TRƯỞNG CA TẬP SỰ</v>
          </cell>
          <cell r="CK75">
            <v>0</v>
          </cell>
          <cell r="CL75">
            <v>0</v>
          </cell>
          <cell r="CM75" t="str">
            <v>ĐỘC THÂN</v>
          </cell>
          <cell r="CN75">
            <v>0</v>
          </cell>
          <cell r="CO75">
            <v>0</v>
          </cell>
          <cell r="CP75">
            <v>0</v>
          </cell>
          <cell r="CQ75">
            <v>0</v>
          </cell>
          <cell r="CR75">
            <v>0</v>
          </cell>
          <cell r="CS75">
            <v>0</v>
          </cell>
          <cell r="CT75">
            <v>0</v>
          </cell>
          <cell r="CU75">
            <v>0</v>
          </cell>
          <cell r="CV75">
            <v>0</v>
          </cell>
          <cell r="CW75">
            <v>0</v>
          </cell>
          <cell r="CX75">
            <v>0</v>
          </cell>
          <cell r="CY75">
            <v>0</v>
          </cell>
          <cell r="CZ75">
            <v>0</v>
          </cell>
          <cell r="DA75" t="e">
            <v>#N/A</v>
          </cell>
          <cell r="DB75">
            <v>0</v>
          </cell>
        </row>
        <row r="76">
          <cell r="B76" t="str">
            <v>EQQ100582</v>
          </cell>
          <cell r="C76" t="str">
            <v>ĐỖ THỊ NHÂN</v>
          </cell>
          <cell r="D76" t="str">
            <v>NỮ</v>
          </cell>
          <cell r="E76">
            <v>40799</v>
          </cell>
          <cell r="F76" t="str">
            <v>06 ĐK</v>
          </cell>
          <cell r="G76" t="str">
            <v>NHÂN VIÊN PHA CHẾ</v>
          </cell>
          <cell r="H76">
            <v>18</v>
          </cell>
          <cell r="I76">
            <v>9</v>
          </cell>
          <cell r="J76">
            <v>1992</v>
          </cell>
          <cell r="K76">
            <v>33865</v>
          </cell>
          <cell r="L76" t="str">
            <v>QUẢNG NAM</v>
          </cell>
          <cell r="M76" t="str">
            <v>QUẢNG NAM</v>
          </cell>
          <cell r="N76" t="str">
            <v>205696832</v>
          </cell>
          <cell r="O76">
            <v>40287</v>
          </cell>
          <cell r="P76" t="str">
            <v>QUẢNG NAM</v>
          </cell>
          <cell r="Q76" t="str">
            <v>KINH</v>
          </cell>
          <cell r="R76" t="str">
            <v>PHẬT</v>
          </cell>
          <cell r="S76" t="str">
            <v>TRUNG PHƯỚC 3, QUẾ TRUNG, NÔNG SƠN, QUẢNG NGÃI</v>
          </cell>
          <cell r="T76" t="str">
            <v>QUẢNG NAM</v>
          </cell>
          <cell r="U76" t="str">
            <v>45D2 CHU VĂN AN, P. 26, Q. BÌNH THẠNH, TP. HCM</v>
          </cell>
          <cell r="V76" t="str">
            <v>TP. HCM</v>
          </cell>
          <cell r="W76" t="str">
            <v>45D2 CHU VĂN AN, P. 26, Q. BÌNH THẠNH, TP. HCM</v>
          </cell>
          <cell r="X76" t="str">
            <v>0934806875</v>
          </cell>
          <cell r="Y76" t="str">
            <v>0371000403017</v>
          </cell>
          <cell r="Z76" t="str">
            <v>VIETCOMBANK</v>
          </cell>
          <cell r="AA76" t="str">
            <v>100193</v>
          </cell>
          <cell r="AB76" t="str">
            <v>8300950007</v>
          </cell>
          <cell r="AC76">
            <v>0</v>
          </cell>
          <cell r="AD76">
            <v>0</v>
          </cell>
          <cell r="AE76">
            <v>0</v>
          </cell>
          <cell r="AF76">
            <v>0</v>
          </cell>
          <cell r="AG76">
            <v>0</v>
          </cell>
          <cell r="AH76">
            <v>40981</v>
          </cell>
          <cell r="AI76">
            <v>41346</v>
          </cell>
          <cell r="AJ76">
            <v>41711</v>
          </cell>
          <cell r="AK76" t="str">
            <v>01 NĂM</v>
          </cell>
          <cell r="AL76" t="str">
            <v>01 NĂM</v>
          </cell>
          <cell r="AM76" t="str">
            <v>KXĐTH</v>
          </cell>
          <cell r="AN76">
            <v>41711</v>
          </cell>
          <cell r="AO76" t="str">
            <v>KXĐTH</v>
          </cell>
          <cell r="AP76">
            <v>0</v>
          </cell>
          <cell r="AQ76">
            <v>0</v>
          </cell>
          <cell r="AR76">
            <v>40969</v>
          </cell>
          <cell r="AS76" t="str">
            <v>7912009789</v>
          </cell>
          <cell r="AT76" t="str">
            <v>DN7793530600269</v>
          </cell>
          <cell r="AU76">
            <v>0</v>
          </cell>
          <cell r="AV76">
            <v>0</v>
          </cell>
          <cell r="AW76">
            <v>0</v>
          </cell>
          <cell r="AX76">
            <v>0</v>
          </cell>
          <cell r="AY76">
            <v>0</v>
          </cell>
          <cell r="AZ76">
            <v>0</v>
          </cell>
          <cell r="BA76">
            <v>0</v>
          </cell>
          <cell r="BB76">
            <v>0</v>
          </cell>
          <cell r="BC76">
            <v>0</v>
          </cell>
          <cell r="BD76" t="str">
            <v>2 HẠT</v>
          </cell>
          <cell r="BE76" t="str">
            <v>12/12</v>
          </cell>
          <cell r="BF76">
            <v>0</v>
          </cell>
          <cell r="BG76">
            <v>0</v>
          </cell>
          <cell r="BH76">
            <v>41634</v>
          </cell>
          <cell r="BI76">
            <v>2889000</v>
          </cell>
          <cell r="BJ76">
            <v>295500</v>
          </cell>
          <cell r="BK76">
            <v>0</v>
          </cell>
          <cell r="BL76">
            <v>0</v>
          </cell>
          <cell r="BM76">
            <v>0</v>
          </cell>
          <cell r="BN76">
            <v>500000</v>
          </cell>
          <cell r="BO76">
            <v>0</v>
          </cell>
          <cell r="BP76">
            <v>4000</v>
          </cell>
          <cell r="BQ76">
            <v>1</v>
          </cell>
          <cell r="BR76" t="str">
            <v>HTQ HỒ CHÍ MINH</v>
          </cell>
          <cell r="BS76" t="str">
            <v>Fulltime</v>
          </cell>
          <cell r="BT76" t="str">
            <v>Quán 6A Đồng Khởi</v>
          </cell>
          <cell r="BU76" t="str">
            <v>NV. Pha Chế</v>
          </cell>
          <cell r="BV76" t="str">
            <v>2 HẠT</v>
          </cell>
          <cell r="BW76" t="str">
            <v>12/12</v>
          </cell>
          <cell r="BX76">
            <v>0</v>
          </cell>
          <cell r="BY76">
            <v>0</v>
          </cell>
          <cell r="BZ76">
            <v>0</v>
          </cell>
          <cell r="CA76">
            <v>0</v>
          </cell>
          <cell r="CB76">
            <v>0</v>
          </cell>
          <cell r="CC76">
            <v>0</v>
          </cell>
          <cell r="CD76">
            <v>41938</v>
          </cell>
          <cell r="CE76" t="str">
            <v>QUÁN 07 NGUYỄN VĂN CHIÊM</v>
          </cell>
          <cell r="CF76">
            <v>0</v>
          </cell>
          <cell r="CG76">
            <v>0</v>
          </cell>
          <cell r="CH76">
            <v>0</v>
          </cell>
          <cell r="CI76" t="str">
            <v>06 ĐK</v>
          </cell>
          <cell r="CJ76" t="str">
            <v>NHÂN VIÊN PHA CHẾ</v>
          </cell>
          <cell r="CK76">
            <v>0</v>
          </cell>
          <cell r="CL76">
            <v>0</v>
          </cell>
          <cell r="CM76" t="str">
            <v>ĐỘC THÂN</v>
          </cell>
          <cell r="CN76">
            <v>0</v>
          </cell>
          <cell r="CO76">
            <v>0</v>
          </cell>
          <cell r="CP76">
            <v>0</v>
          </cell>
          <cell r="CQ76">
            <v>0</v>
          </cell>
          <cell r="CR76">
            <v>0</v>
          </cell>
          <cell r="CS76">
            <v>0</v>
          </cell>
          <cell r="CT76">
            <v>0</v>
          </cell>
          <cell r="CU76">
            <v>0</v>
          </cell>
          <cell r="CV76">
            <v>0</v>
          </cell>
          <cell r="CW76">
            <v>0</v>
          </cell>
          <cell r="CX76">
            <v>0</v>
          </cell>
          <cell r="CY76">
            <v>0</v>
          </cell>
          <cell r="CZ76">
            <v>0</v>
          </cell>
          <cell r="DA76" t="e">
            <v>#N/A</v>
          </cell>
          <cell r="DB76">
            <v>0</v>
          </cell>
        </row>
        <row r="77">
          <cell r="B77" t="str">
            <v>EQQ100584</v>
          </cell>
          <cell r="C77" t="str">
            <v>NGUYỄN QUANG HUY</v>
          </cell>
          <cell r="D77" t="str">
            <v>NAM</v>
          </cell>
          <cell r="E77">
            <v>40812</v>
          </cell>
          <cell r="F77" t="str">
            <v>07 NVC</v>
          </cell>
          <cell r="G77" t="str">
            <v>QUẢN LÝ QUÁN</v>
          </cell>
          <cell r="H77">
            <v>20</v>
          </cell>
          <cell r="I77">
            <v>11</v>
          </cell>
          <cell r="J77">
            <v>1977</v>
          </cell>
          <cell r="K77">
            <v>28449</v>
          </cell>
          <cell r="L77" t="str">
            <v>PHÚ THỌ</v>
          </cell>
          <cell r="M77" t="str">
            <v>PHÚ THỌ</v>
          </cell>
          <cell r="N77" t="str">
            <v>131483356</v>
          </cell>
          <cell r="O77">
            <v>40749</v>
          </cell>
          <cell r="P77" t="str">
            <v>PHÚ THỌ</v>
          </cell>
          <cell r="Q77" t="str">
            <v>KINH</v>
          </cell>
          <cell r="R77" t="str">
            <v>KHÔNG</v>
          </cell>
          <cell r="S77" t="str">
            <v>P. BẠCH HẠC, TP. VIỆT TRÌ, PHÚ THỌ</v>
          </cell>
          <cell r="T77" t="str">
            <v>PHÚ THỌ</v>
          </cell>
          <cell r="U77" t="str">
            <v>763/2/36/16 TRƯỜNG CHINH, P. TÂY THẠNH, Q. TÂN PHÚ, TP. HCM</v>
          </cell>
          <cell r="V77" t="str">
            <v>TP. HCM</v>
          </cell>
          <cell r="W77" t="str">
            <v>763/2/36/16 TRƯỜNG CHINH, P. TÂY THẠNH, Q. TÂN PHÚ, TP. HCM</v>
          </cell>
          <cell r="X77" t="str">
            <v>0907399279</v>
          </cell>
          <cell r="Y77" t="str">
            <v>0371000403615</v>
          </cell>
          <cell r="Z77" t="str">
            <v>VIETCOMBANK</v>
          </cell>
          <cell r="AA77" t="str">
            <v>100352</v>
          </cell>
          <cell r="AB77" t="str">
            <v>8074310480</v>
          </cell>
          <cell r="AC77">
            <v>2</v>
          </cell>
          <cell r="AD77">
            <v>0</v>
          </cell>
          <cell r="AE77">
            <v>0</v>
          </cell>
          <cell r="AF77">
            <v>0</v>
          </cell>
          <cell r="AG77">
            <v>0</v>
          </cell>
          <cell r="AH77">
            <v>40893</v>
          </cell>
          <cell r="AI77">
            <v>41259</v>
          </cell>
          <cell r="AJ77">
            <v>41624</v>
          </cell>
          <cell r="AK77" t="str">
            <v>01 NĂM</v>
          </cell>
          <cell r="AL77" t="str">
            <v>01 NĂM</v>
          </cell>
          <cell r="AM77" t="str">
            <v>KXĐTH</v>
          </cell>
          <cell r="AN77">
            <v>41624</v>
          </cell>
          <cell r="AO77" t="str">
            <v>KXĐTH</v>
          </cell>
          <cell r="AP77">
            <v>0</v>
          </cell>
          <cell r="AQ77">
            <v>0</v>
          </cell>
          <cell r="AR77">
            <v>40909</v>
          </cell>
          <cell r="AS77" t="str">
            <v>0206002199</v>
          </cell>
          <cell r="AT77" t="str">
            <v>DN7793530600201</v>
          </cell>
          <cell r="AU77">
            <v>0</v>
          </cell>
          <cell r="AV77">
            <v>0</v>
          </cell>
          <cell r="AW77">
            <v>0</v>
          </cell>
          <cell r="AX77">
            <v>0</v>
          </cell>
          <cell r="AY77">
            <v>0</v>
          </cell>
          <cell r="AZ77">
            <v>0</v>
          </cell>
          <cell r="BA77">
            <v>0</v>
          </cell>
          <cell r="BB77">
            <v>0</v>
          </cell>
          <cell r="BC77">
            <v>0</v>
          </cell>
          <cell r="BD77" t="str">
            <v>4 HẠT</v>
          </cell>
          <cell r="BE77" t="str">
            <v>CC</v>
          </cell>
          <cell r="BF77">
            <v>0</v>
          </cell>
          <cell r="BG77">
            <v>0</v>
          </cell>
          <cell r="BH77">
            <v>41724</v>
          </cell>
          <cell r="BI77">
            <v>3550000</v>
          </cell>
          <cell r="BJ77">
            <v>6225000</v>
          </cell>
          <cell r="BK77">
            <v>0</v>
          </cell>
          <cell r="BL77">
            <v>200000</v>
          </cell>
          <cell r="BM77">
            <v>150000</v>
          </cell>
          <cell r="BN77">
            <v>1000000</v>
          </cell>
          <cell r="BO77">
            <v>0</v>
          </cell>
          <cell r="BP77">
            <v>4000</v>
          </cell>
          <cell r="BQ77">
            <v>1</v>
          </cell>
          <cell r="BR77" t="str">
            <v>HTQ HỒ CHÍ MINH</v>
          </cell>
          <cell r="BS77" t="str">
            <v>Fulltime</v>
          </cell>
          <cell r="BT77" t="str">
            <v>Quán Số 7 Nguyễn Văn Chiêm</v>
          </cell>
          <cell r="BU77" t="str">
            <v>Quản Lý Quán</v>
          </cell>
          <cell r="BV77" t="str">
            <v>4 HẠT</v>
          </cell>
          <cell r="BW77" t="str">
            <v>CC</v>
          </cell>
          <cell r="BX77" t="str">
            <v>QUẢN TRỊ KINH DOANH</v>
          </cell>
          <cell r="BY77" t="str">
            <v>QUẢN TRỊ KINH DOANH</v>
          </cell>
          <cell r="BZ77">
            <v>0</v>
          </cell>
          <cell r="CA77">
            <v>0</v>
          </cell>
          <cell r="CB77">
            <v>0</v>
          </cell>
          <cell r="CC77">
            <v>0</v>
          </cell>
          <cell r="CD77">
            <v>0</v>
          </cell>
          <cell r="CE77">
            <v>0</v>
          </cell>
          <cell r="CF77">
            <v>0</v>
          </cell>
          <cell r="CG77">
            <v>0</v>
          </cell>
          <cell r="CH77">
            <v>0</v>
          </cell>
          <cell r="CI77" t="str">
            <v>07 NVC</v>
          </cell>
          <cell r="CJ77" t="str">
            <v>QUẢN LÝ QUÁN</v>
          </cell>
          <cell r="CK77">
            <v>0</v>
          </cell>
          <cell r="CL77">
            <v>0</v>
          </cell>
          <cell r="CM77" t="str">
            <v>ĐỘC THÂN</v>
          </cell>
          <cell r="CN77">
            <v>0</v>
          </cell>
          <cell r="CO77">
            <v>0</v>
          </cell>
          <cell r="CP77">
            <v>0</v>
          </cell>
          <cell r="CQ77">
            <v>0</v>
          </cell>
          <cell r="CR77">
            <v>0</v>
          </cell>
          <cell r="CS77">
            <v>0</v>
          </cell>
          <cell r="CT77">
            <v>0</v>
          </cell>
          <cell r="CU77">
            <v>0</v>
          </cell>
          <cell r="CV77">
            <v>0</v>
          </cell>
          <cell r="CW77">
            <v>0</v>
          </cell>
          <cell r="CX77">
            <v>0</v>
          </cell>
          <cell r="CY77">
            <v>0</v>
          </cell>
          <cell r="CZ77">
            <v>0</v>
          </cell>
          <cell r="DA77" t="e">
            <v>#N/A</v>
          </cell>
          <cell r="DB77">
            <v>0</v>
          </cell>
        </row>
        <row r="78">
          <cell r="B78" t="str">
            <v>EQQ100594</v>
          </cell>
          <cell r="C78" t="str">
            <v>NGUYỄN THỊ HOÀNG NƯƠNG</v>
          </cell>
          <cell r="D78" t="str">
            <v>NỮ</v>
          </cell>
          <cell r="E78">
            <v>40838</v>
          </cell>
          <cell r="F78" t="str">
            <v>264 NKKN</v>
          </cell>
          <cell r="G78" t="str">
            <v>TRƯỞNG CA</v>
          </cell>
          <cell r="H78">
            <v>12</v>
          </cell>
          <cell r="I78">
            <v>9</v>
          </cell>
          <cell r="J78">
            <v>1987</v>
          </cell>
          <cell r="K78">
            <v>32032</v>
          </cell>
          <cell r="L78" t="str">
            <v>TP. HCM</v>
          </cell>
          <cell r="M78" t="str">
            <v>QUẢNG NGÃI</v>
          </cell>
          <cell r="N78" t="str">
            <v>024020252</v>
          </cell>
          <cell r="O78">
            <v>37390</v>
          </cell>
          <cell r="P78" t="str">
            <v>TP. HCM</v>
          </cell>
          <cell r="Q78" t="str">
            <v>KINH</v>
          </cell>
          <cell r="R78" t="str">
            <v>KHÔNG</v>
          </cell>
          <cell r="S78" t="str">
            <v>23/16 NHẬT TẢO, P. 4, Q. 10, TP. HCM</v>
          </cell>
          <cell r="T78" t="str">
            <v>TP. HCM</v>
          </cell>
          <cell r="U78" t="str">
            <v>23/16 NHẬT TẢO, P. 4, Q. 10, TP. HCM</v>
          </cell>
          <cell r="V78" t="str">
            <v>TP. HCM</v>
          </cell>
          <cell r="W78" t="str">
            <v>23/16 NHẬT TẢO, P. 4, Q. 10, TP. HCM</v>
          </cell>
          <cell r="X78" t="str">
            <v>0913491510</v>
          </cell>
          <cell r="Y78" t="str">
            <v>0071000656635</v>
          </cell>
          <cell r="Z78" t="str">
            <v>VIETCOMBANK</v>
          </cell>
          <cell r="AA78" t="str">
            <v>100006</v>
          </cell>
          <cell r="AB78" t="str">
            <v>8300950014</v>
          </cell>
          <cell r="AC78">
            <v>0</v>
          </cell>
          <cell r="AD78">
            <v>0</v>
          </cell>
          <cell r="AE78" t="str">
            <v>HS 26/10/2014 - 26/04/2015</v>
          </cell>
          <cell r="AF78">
            <v>0</v>
          </cell>
          <cell r="AG78">
            <v>0</v>
          </cell>
          <cell r="AH78">
            <v>41005</v>
          </cell>
          <cell r="AI78">
            <v>41370</v>
          </cell>
          <cell r="AJ78">
            <v>41735</v>
          </cell>
          <cell r="AK78" t="str">
            <v>01 NĂM</v>
          </cell>
          <cell r="AL78" t="str">
            <v>01 NĂM</v>
          </cell>
          <cell r="AM78" t="str">
            <v>KXĐTH</v>
          </cell>
          <cell r="AN78">
            <v>41735</v>
          </cell>
          <cell r="AO78" t="str">
            <v>KXĐTH</v>
          </cell>
          <cell r="AP78">
            <v>0</v>
          </cell>
          <cell r="AQ78">
            <v>0</v>
          </cell>
          <cell r="AR78">
            <v>41000</v>
          </cell>
          <cell r="AS78" t="str">
            <v>7912012391</v>
          </cell>
          <cell r="AT78" t="str">
            <v>DN7793530600281</v>
          </cell>
          <cell r="AU78">
            <v>0</v>
          </cell>
          <cell r="AV78">
            <v>0</v>
          </cell>
          <cell r="AW78">
            <v>0</v>
          </cell>
          <cell r="AX78">
            <v>0</v>
          </cell>
          <cell r="AY78">
            <v>0</v>
          </cell>
          <cell r="AZ78">
            <v>0</v>
          </cell>
          <cell r="BA78">
            <v>0</v>
          </cell>
          <cell r="BB78">
            <v>0</v>
          </cell>
          <cell r="BC78">
            <v>0</v>
          </cell>
          <cell r="BD78" t="str">
            <v>4 HẠT</v>
          </cell>
          <cell r="BE78" t="str">
            <v>12/12</v>
          </cell>
          <cell r="BF78">
            <v>0</v>
          </cell>
          <cell r="BG78">
            <v>0</v>
          </cell>
          <cell r="BH78">
            <v>41548</v>
          </cell>
          <cell r="BI78">
            <v>2889000</v>
          </cell>
          <cell r="BJ78">
            <v>1571000</v>
          </cell>
          <cell r="BK78">
            <v>0</v>
          </cell>
          <cell r="BL78">
            <v>0</v>
          </cell>
          <cell r="BM78">
            <v>0</v>
          </cell>
          <cell r="BN78">
            <v>0</v>
          </cell>
          <cell r="BO78">
            <v>0</v>
          </cell>
          <cell r="BP78">
            <v>4000</v>
          </cell>
          <cell r="BQ78">
            <v>1</v>
          </cell>
          <cell r="BR78" t="str">
            <v>HTQ HỒ CHÍ MINH</v>
          </cell>
          <cell r="BS78" t="str">
            <v>Fulltime</v>
          </cell>
          <cell r="BT78" t="str">
            <v>Quán 264 Nam Kỳ Khởi Nghĩa</v>
          </cell>
          <cell r="BU78" t="str">
            <v>Trưởng Ca</v>
          </cell>
          <cell r="BV78" t="str">
            <v>4 HẠT</v>
          </cell>
          <cell r="BW78" t="str">
            <v>12/12</v>
          </cell>
          <cell r="BX78">
            <v>0</v>
          </cell>
          <cell r="BY78" t="str">
            <v>A TIN HỌC</v>
          </cell>
          <cell r="BZ78" t="str">
            <v>TRƯỞNG BAR</v>
          </cell>
          <cell r="CA78" t="str">
            <v>TRƯỞNG CA</v>
          </cell>
          <cell r="CB78">
            <v>41078</v>
          </cell>
          <cell r="CC78">
            <v>0</v>
          </cell>
          <cell r="CD78">
            <v>0</v>
          </cell>
          <cell r="CE78" t="str">
            <v>QUÁN 02 SÔNG ĐÀ</v>
          </cell>
          <cell r="CF78" t="str">
            <v>QUÁN 128 HAI BÀ TRƯNG</v>
          </cell>
          <cell r="CG78">
            <v>0</v>
          </cell>
          <cell r="CH78">
            <v>0</v>
          </cell>
          <cell r="CI78" t="str">
            <v>264 NKKN</v>
          </cell>
          <cell r="CJ78" t="str">
            <v>TRƯỞNG CA</v>
          </cell>
          <cell r="CK78">
            <v>0</v>
          </cell>
          <cell r="CL78">
            <v>0</v>
          </cell>
          <cell r="CM78" t="str">
            <v>ĐỘC THÂN</v>
          </cell>
          <cell r="CN78">
            <v>0</v>
          </cell>
          <cell r="CO78">
            <v>0</v>
          </cell>
          <cell r="CP78">
            <v>0</v>
          </cell>
          <cell r="CQ78">
            <v>0</v>
          </cell>
          <cell r="CR78">
            <v>0</v>
          </cell>
          <cell r="CS78">
            <v>0</v>
          </cell>
          <cell r="CT78">
            <v>0</v>
          </cell>
          <cell r="CU78">
            <v>0</v>
          </cell>
          <cell r="CV78">
            <v>0</v>
          </cell>
          <cell r="CW78">
            <v>0</v>
          </cell>
          <cell r="CX78">
            <v>0</v>
          </cell>
          <cell r="CY78">
            <v>0</v>
          </cell>
          <cell r="CZ78">
            <v>0</v>
          </cell>
          <cell r="DA78" t="e">
            <v>#N/A</v>
          </cell>
          <cell r="DB78">
            <v>0</v>
          </cell>
        </row>
        <row r="79">
          <cell r="B79" t="str">
            <v>EQQ100620</v>
          </cell>
          <cell r="C79" t="str">
            <v>TRIỆU VĨ LỘC</v>
          </cell>
          <cell r="D79" t="str">
            <v>NAM</v>
          </cell>
          <cell r="E79">
            <v>40842</v>
          </cell>
          <cell r="F79" t="str">
            <v>44 HH</v>
          </cell>
          <cell r="G79" t="str">
            <v>NHÂN VIÊN PHỤC VỤ</v>
          </cell>
          <cell r="H79">
            <v>15</v>
          </cell>
          <cell r="I79">
            <v>2</v>
          </cell>
          <cell r="J79">
            <v>1991</v>
          </cell>
          <cell r="K79">
            <v>33284</v>
          </cell>
          <cell r="L79" t="str">
            <v>TP. HCM</v>
          </cell>
          <cell r="M79" t="str">
            <v>TP. HCM</v>
          </cell>
          <cell r="N79" t="str">
            <v>024519748</v>
          </cell>
          <cell r="O79">
            <v>38889</v>
          </cell>
          <cell r="P79" t="str">
            <v>TP. HCM</v>
          </cell>
          <cell r="Q79" t="str">
            <v>KINH</v>
          </cell>
          <cell r="R79" t="str">
            <v>KHÔNG</v>
          </cell>
          <cell r="S79" t="str">
            <v>119/1 TRẦN TUẤN KHẢI, P. 5, Q. 5, TP. HCM</v>
          </cell>
          <cell r="T79" t="str">
            <v>TP. HCM</v>
          </cell>
          <cell r="U79" t="str">
            <v>17/7 QUANG TRUNG, P. 11, Q. GÒ VẤP, TP. HCM</v>
          </cell>
          <cell r="V79" t="str">
            <v>TP. HCM</v>
          </cell>
          <cell r="W79" t="str">
            <v>17/7 QUANG TRUNG, P. 11, Q. GÒ VẤP, TP. HCM</v>
          </cell>
          <cell r="X79" t="str">
            <v>01212547499</v>
          </cell>
          <cell r="Y79" t="str">
            <v>0331003919537</v>
          </cell>
          <cell r="Z79" t="str">
            <v>VIETCOMBANK</v>
          </cell>
          <cell r="AA79" t="str">
            <v>100206</v>
          </cell>
          <cell r="AB79" t="str">
            <v>8090289109</v>
          </cell>
          <cell r="AC79">
            <v>0</v>
          </cell>
          <cell r="AD79">
            <v>0</v>
          </cell>
          <cell r="AE79">
            <v>0</v>
          </cell>
          <cell r="AF79">
            <v>0</v>
          </cell>
          <cell r="AG79">
            <v>0</v>
          </cell>
          <cell r="AH79">
            <v>41025</v>
          </cell>
          <cell r="AI79">
            <v>41390</v>
          </cell>
          <cell r="AJ79">
            <v>41755</v>
          </cell>
          <cell r="AK79" t="str">
            <v>01 NĂM</v>
          </cell>
          <cell r="AL79" t="str">
            <v>01 NĂM</v>
          </cell>
          <cell r="AM79" t="str">
            <v>KXĐTH</v>
          </cell>
          <cell r="AN79">
            <v>41755</v>
          </cell>
          <cell r="AO79" t="str">
            <v>KXĐTH</v>
          </cell>
          <cell r="AP79">
            <v>0</v>
          </cell>
          <cell r="AQ79">
            <v>0</v>
          </cell>
          <cell r="AR79">
            <v>41030</v>
          </cell>
          <cell r="AS79" t="str">
            <v>7910448859</v>
          </cell>
          <cell r="AT79" t="str">
            <v>DN7793530600295</v>
          </cell>
          <cell r="AU79">
            <v>0</v>
          </cell>
          <cell r="AV79">
            <v>0</v>
          </cell>
          <cell r="AW79">
            <v>0</v>
          </cell>
          <cell r="AX79">
            <v>0</v>
          </cell>
          <cell r="AY79">
            <v>0</v>
          </cell>
          <cell r="AZ79">
            <v>0</v>
          </cell>
          <cell r="BA79">
            <v>0</v>
          </cell>
          <cell r="BB79">
            <v>0</v>
          </cell>
          <cell r="BC79">
            <v>0</v>
          </cell>
          <cell r="BD79" t="str">
            <v>2 HẠT</v>
          </cell>
          <cell r="BE79" t="str">
            <v>12/12</v>
          </cell>
          <cell r="BF79">
            <v>0</v>
          </cell>
          <cell r="BG79">
            <v>0</v>
          </cell>
          <cell r="BH79">
            <v>41696</v>
          </cell>
          <cell r="BI79">
            <v>2889000</v>
          </cell>
          <cell r="BJ79">
            <v>191000</v>
          </cell>
          <cell r="BK79">
            <v>0</v>
          </cell>
          <cell r="BL79">
            <v>0</v>
          </cell>
          <cell r="BM79">
            <v>0</v>
          </cell>
          <cell r="BN79">
            <v>0</v>
          </cell>
          <cell r="BO79">
            <v>0</v>
          </cell>
          <cell r="BP79">
            <v>4000</v>
          </cell>
          <cell r="BQ79">
            <v>1</v>
          </cell>
          <cell r="BR79" t="str">
            <v>HTQ HỒ CHÍ MINH</v>
          </cell>
          <cell r="BS79" t="str">
            <v>Fulltime</v>
          </cell>
          <cell r="BT79" t="str">
            <v>Quán 44 Hoa Hồng</v>
          </cell>
          <cell r="BU79" t="str">
            <v>NV. Phục Vụ</v>
          </cell>
          <cell r="BV79" t="str">
            <v>2 HẠT</v>
          </cell>
          <cell r="BW79" t="str">
            <v>12/12</v>
          </cell>
          <cell r="BX79">
            <v>0</v>
          </cell>
          <cell r="BY79">
            <v>0</v>
          </cell>
          <cell r="BZ79">
            <v>0</v>
          </cell>
          <cell r="CA79">
            <v>0</v>
          </cell>
          <cell r="CB79">
            <v>0</v>
          </cell>
          <cell r="CC79">
            <v>0</v>
          </cell>
          <cell r="CD79">
            <v>41938</v>
          </cell>
          <cell r="CE79" t="str">
            <v>QUÁN 207 NGUYỂN VĂN TRỖI</v>
          </cell>
          <cell r="CF79">
            <v>0</v>
          </cell>
          <cell r="CG79">
            <v>0</v>
          </cell>
          <cell r="CH79">
            <v>0</v>
          </cell>
          <cell r="CI79" t="str">
            <v>44 HH</v>
          </cell>
          <cell r="CJ79" t="str">
            <v>NHÂN VIÊN PHỤC VỤ</v>
          </cell>
          <cell r="CK79">
            <v>0</v>
          </cell>
          <cell r="CL79">
            <v>0</v>
          </cell>
          <cell r="CM79" t="str">
            <v>ĐỘC THÂN</v>
          </cell>
          <cell r="CN79">
            <v>0</v>
          </cell>
          <cell r="CO79">
            <v>0</v>
          </cell>
          <cell r="CP79">
            <v>0</v>
          </cell>
          <cell r="CQ79">
            <v>0</v>
          </cell>
          <cell r="CR79">
            <v>0</v>
          </cell>
          <cell r="CS79">
            <v>0</v>
          </cell>
          <cell r="CT79">
            <v>0</v>
          </cell>
          <cell r="CU79">
            <v>0</v>
          </cell>
          <cell r="CV79">
            <v>0</v>
          </cell>
          <cell r="CW79">
            <v>0</v>
          </cell>
          <cell r="CX79">
            <v>0</v>
          </cell>
          <cell r="CY79">
            <v>0</v>
          </cell>
          <cell r="CZ79">
            <v>0</v>
          </cell>
          <cell r="DA79" t="e">
            <v>#N/A</v>
          </cell>
          <cell r="DB79">
            <v>0</v>
          </cell>
        </row>
        <row r="80">
          <cell r="B80" t="str">
            <v>EQQ100627</v>
          </cell>
          <cell r="C80" t="str">
            <v>NGUYỄN TẤN HƯNG</v>
          </cell>
          <cell r="D80" t="str">
            <v>NAM</v>
          </cell>
          <cell r="E80">
            <v>40860</v>
          </cell>
          <cell r="F80" t="str">
            <v>603 THĐ</v>
          </cell>
          <cell r="G80" t="str">
            <v>NHÂN VIÊN PHA CHẾ</v>
          </cell>
          <cell r="H80">
            <v>4</v>
          </cell>
          <cell r="I80">
            <v>2</v>
          </cell>
          <cell r="J80">
            <v>1992</v>
          </cell>
          <cell r="K80">
            <v>33638</v>
          </cell>
          <cell r="L80" t="str">
            <v>LONG AN</v>
          </cell>
          <cell r="M80" t="str">
            <v>LONG AN</v>
          </cell>
          <cell r="N80" t="str">
            <v>301423200</v>
          </cell>
          <cell r="O80">
            <v>39265</v>
          </cell>
          <cell r="P80" t="str">
            <v>LONG AN</v>
          </cell>
          <cell r="Q80" t="str">
            <v>KINH</v>
          </cell>
          <cell r="R80" t="str">
            <v>KHÔNG</v>
          </cell>
          <cell r="S80" t="str">
            <v>TỔ 2, ẤP 1, PHƯỚC VĨNH TÂY, CẦN GIUỘC, LONG AN</v>
          </cell>
          <cell r="T80" t="str">
            <v>LONG AN</v>
          </cell>
          <cell r="U80" t="str">
            <v>ĐƯỜNG SỐ 5, PHẠM HÙNG, Q. 8, TP. HCM</v>
          </cell>
          <cell r="V80" t="str">
            <v>TP. HCM</v>
          </cell>
          <cell r="W80" t="str">
            <v>ĐƯỜNG SỐ 5, PHẠM HÙNG, Q. 8, TP. HCM</v>
          </cell>
          <cell r="X80" t="str">
            <v>0989650597</v>
          </cell>
          <cell r="Y80" t="str">
            <v>0071000670638</v>
          </cell>
          <cell r="Z80" t="str">
            <v>VIETCOMBANK</v>
          </cell>
          <cell r="AA80" t="str">
            <v>100388</v>
          </cell>
          <cell r="AB80" t="str">
            <v>8182672142</v>
          </cell>
          <cell r="AC80">
            <v>0</v>
          </cell>
          <cell r="AD80">
            <v>0</v>
          </cell>
          <cell r="AE80">
            <v>0</v>
          </cell>
          <cell r="AF80">
            <v>0</v>
          </cell>
          <cell r="AG80">
            <v>0</v>
          </cell>
          <cell r="AH80">
            <v>41042</v>
          </cell>
          <cell r="AI80">
            <v>41407</v>
          </cell>
          <cell r="AJ80">
            <v>41772</v>
          </cell>
          <cell r="AK80" t="str">
            <v>01 NĂM</v>
          </cell>
          <cell r="AL80" t="str">
            <v>01 NĂM</v>
          </cell>
          <cell r="AM80" t="str">
            <v>KXĐTH</v>
          </cell>
          <cell r="AN80">
            <v>41772</v>
          </cell>
          <cell r="AO80" t="str">
            <v>KXĐTH</v>
          </cell>
          <cell r="AP80">
            <v>0</v>
          </cell>
          <cell r="AQ80">
            <v>0</v>
          </cell>
          <cell r="AR80">
            <v>41030</v>
          </cell>
          <cell r="AS80" t="str">
            <v>7912016322</v>
          </cell>
          <cell r="AT80" t="str">
            <v>DN7793530600297</v>
          </cell>
          <cell r="AU80">
            <v>0</v>
          </cell>
          <cell r="AV80">
            <v>0</v>
          </cell>
          <cell r="AW80">
            <v>0</v>
          </cell>
          <cell r="AX80">
            <v>0</v>
          </cell>
          <cell r="AY80">
            <v>0</v>
          </cell>
          <cell r="AZ80">
            <v>0</v>
          </cell>
          <cell r="BA80">
            <v>0</v>
          </cell>
          <cell r="BB80">
            <v>0</v>
          </cell>
          <cell r="BC80">
            <v>0</v>
          </cell>
          <cell r="BD80" t="str">
            <v>2 HẠT</v>
          </cell>
          <cell r="BE80" t="str">
            <v>TC</v>
          </cell>
          <cell r="BF80">
            <v>0</v>
          </cell>
          <cell r="BG80">
            <v>0</v>
          </cell>
          <cell r="BH80">
            <v>41696</v>
          </cell>
          <cell r="BI80">
            <v>2889000</v>
          </cell>
          <cell r="BJ80">
            <v>191000</v>
          </cell>
          <cell r="BK80">
            <v>0</v>
          </cell>
          <cell r="BL80">
            <v>0</v>
          </cell>
          <cell r="BM80">
            <v>0</v>
          </cell>
          <cell r="BN80">
            <v>0</v>
          </cell>
          <cell r="BO80">
            <v>0</v>
          </cell>
          <cell r="BP80">
            <v>4000</v>
          </cell>
          <cell r="BQ80">
            <v>1</v>
          </cell>
          <cell r="BR80" t="str">
            <v>HTQ HỒ CHÍ MINH</v>
          </cell>
          <cell r="BS80" t="str">
            <v>Fulltime</v>
          </cell>
          <cell r="BT80" t="str">
            <v>Quán 603 Trần Hưng Đạo</v>
          </cell>
          <cell r="BU80" t="str">
            <v>NV. Pha Chế</v>
          </cell>
          <cell r="BV80" t="str">
            <v>2 HẠT</v>
          </cell>
          <cell r="BW80" t="str">
            <v>TC</v>
          </cell>
          <cell r="BX80" t="str">
            <v>QUẢN TRỊ KINH DOANH</v>
          </cell>
          <cell r="BY80">
            <v>0</v>
          </cell>
          <cell r="BZ80">
            <v>0</v>
          </cell>
          <cell r="CA80">
            <v>0</v>
          </cell>
          <cell r="CB80">
            <v>0</v>
          </cell>
          <cell r="CC80">
            <v>0</v>
          </cell>
          <cell r="CD80">
            <v>0</v>
          </cell>
          <cell r="CE80">
            <v>0</v>
          </cell>
          <cell r="CF80">
            <v>0</v>
          </cell>
          <cell r="CG80">
            <v>0</v>
          </cell>
          <cell r="CH80">
            <v>0</v>
          </cell>
          <cell r="CI80" t="str">
            <v>603 THĐ</v>
          </cell>
          <cell r="CJ80" t="str">
            <v>NHÂN VIÊN PHA CHẾ</v>
          </cell>
          <cell r="CK80">
            <v>0</v>
          </cell>
          <cell r="CL80">
            <v>0</v>
          </cell>
          <cell r="CM80" t="str">
            <v>ĐỘC THÂN</v>
          </cell>
          <cell r="CN80">
            <v>0</v>
          </cell>
          <cell r="CO80">
            <v>0</v>
          </cell>
          <cell r="CP80">
            <v>0</v>
          </cell>
          <cell r="CQ80">
            <v>0</v>
          </cell>
          <cell r="CR80">
            <v>0</v>
          </cell>
          <cell r="CS80">
            <v>0</v>
          </cell>
          <cell r="CT80">
            <v>0</v>
          </cell>
          <cell r="CU80">
            <v>0</v>
          </cell>
          <cell r="CV80">
            <v>0</v>
          </cell>
          <cell r="CW80">
            <v>0</v>
          </cell>
          <cell r="CX80">
            <v>0</v>
          </cell>
          <cell r="CY80">
            <v>0</v>
          </cell>
          <cell r="CZ80">
            <v>0</v>
          </cell>
          <cell r="DA80" t="e">
            <v>#N/A</v>
          </cell>
          <cell r="DB80">
            <v>0</v>
          </cell>
        </row>
        <row r="81">
          <cell r="B81" t="str">
            <v>EQQ100676</v>
          </cell>
          <cell r="C81" t="str">
            <v>NGUYỄN BẢO LAN</v>
          </cell>
          <cell r="D81" t="str">
            <v>NỮ</v>
          </cell>
          <cell r="E81">
            <v>40871</v>
          </cell>
          <cell r="F81" t="str">
            <v>G7-STC</v>
          </cell>
          <cell r="G81" t="str">
            <v>TRƯỞNG KIOSK</v>
          </cell>
          <cell r="H81">
            <v>10</v>
          </cell>
          <cell r="I81">
            <v>11</v>
          </cell>
          <cell r="J81">
            <v>1992</v>
          </cell>
          <cell r="K81">
            <v>33918</v>
          </cell>
          <cell r="L81" t="str">
            <v>TP. HCM</v>
          </cell>
          <cell r="M81" t="str">
            <v>HƯNG YÊN</v>
          </cell>
          <cell r="N81" t="str">
            <v>024616413</v>
          </cell>
          <cell r="O81">
            <v>39146</v>
          </cell>
          <cell r="P81" t="str">
            <v>TP. HCM</v>
          </cell>
          <cell r="Q81" t="str">
            <v>KINH</v>
          </cell>
          <cell r="R81" t="str">
            <v>KHÔNG</v>
          </cell>
          <cell r="S81" t="str">
            <v>41/6 TRẦN NHẬT DUẬT, P. TÂN ĐỊNH, Q. 1, TP. HCM</v>
          </cell>
          <cell r="T81" t="str">
            <v>TP. HCM</v>
          </cell>
          <cell r="U81" t="str">
            <v>41/6 TRẦN NHẬT DUẬT, P. TÂN ĐỊNH, Q. 1, TP. HCM</v>
          </cell>
          <cell r="V81" t="str">
            <v>TP. HCM</v>
          </cell>
          <cell r="W81" t="str">
            <v>41/6 TRẦN NHẬT DUẬT, P. TÂN ĐỊNH, Q. 1, TP. HCM</v>
          </cell>
          <cell r="X81" t="str">
            <v>01286343581</v>
          </cell>
          <cell r="Y81" t="str">
            <v>0071000675884</v>
          </cell>
          <cell r="Z81" t="str">
            <v>VIETCOMBANK</v>
          </cell>
          <cell r="AA81" t="str">
            <v>100515</v>
          </cell>
          <cell r="AB81" t="str">
            <v>8300950173</v>
          </cell>
          <cell r="AC81">
            <v>0</v>
          </cell>
          <cell r="AD81">
            <v>0</v>
          </cell>
          <cell r="AE81">
            <v>0</v>
          </cell>
          <cell r="AF81">
            <v>0</v>
          </cell>
          <cell r="AG81">
            <v>0</v>
          </cell>
          <cell r="AH81">
            <v>41053</v>
          </cell>
          <cell r="AI81">
            <v>41418</v>
          </cell>
          <cell r="AJ81">
            <v>41783</v>
          </cell>
          <cell r="AK81" t="str">
            <v>01 NĂM</v>
          </cell>
          <cell r="AL81" t="str">
            <v>01 NĂM</v>
          </cell>
          <cell r="AM81" t="str">
            <v>KXĐTH</v>
          </cell>
          <cell r="AN81">
            <v>41783</v>
          </cell>
          <cell r="AO81" t="str">
            <v>KXĐTH</v>
          </cell>
          <cell r="AP81">
            <v>0</v>
          </cell>
          <cell r="AQ81">
            <v>0</v>
          </cell>
          <cell r="AR81">
            <v>41061</v>
          </cell>
          <cell r="AS81" t="str">
            <v>7912018211</v>
          </cell>
          <cell r="AT81" t="str">
            <v>DN7793530600336</v>
          </cell>
          <cell r="AU81">
            <v>0</v>
          </cell>
          <cell r="AV81">
            <v>0</v>
          </cell>
          <cell r="AW81">
            <v>0</v>
          </cell>
          <cell r="AX81">
            <v>0</v>
          </cell>
          <cell r="AY81">
            <v>0</v>
          </cell>
          <cell r="AZ81">
            <v>0</v>
          </cell>
          <cell r="BA81">
            <v>0</v>
          </cell>
          <cell r="BB81">
            <v>0</v>
          </cell>
          <cell r="BC81">
            <v>0</v>
          </cell>
          <cell r="BD81">
            <v>0</v>
          </cell>
          <cell r="BE81" t="str">
            <v>12/12</v>
          </cell>
          <cell r="BF81">
            <v>0</v>
          </cell>
          <cell r="BG81">
            <v>0</v>
          </cell>
          <cell r="BH81">
            <v>41451</v>
          </cell>
          <cell r="BI81">
            <v>2889000</v>
          </cell>
          <cell r="BJ81">
            <v>471000</v>
          </cell>
          <cell r="BK81">
            <v>0</v>
          </cell>
          <cell r="BL81">
            <v>0</v>
          </cell>
          <cell r="BM81">
            <v>0</v>
          </cell>
          <cell r="BN81">
            <v>0</v>
          </cell>
          <cell r="BO81">
            <v>0</v>
          </cell>
          <cell r="BP81">
            <v>4000</v>
          </cell>
          <cell r="BQ81">
            <v>1</v>
          </cell>
          <cell r="BR81" t="str">
            <v>HTQ HỒ CHÍ MINH</v>
          </cell>
          <cell r="BS81" t="str">
            <v>Fulltime</v>
          </cell>
          <cell r="BT81" t="str">
            <v>Quán G7- Saigon Trade Center</v>
          </cell>
          <cell r="BU81" t="str">
            <v>Trưởng Kiosk</v>
          </cell>
          <cell r="BV81">
            <v>0</v>
          </cell>
          <cell r="BW81" t="str">
            <v>12/12</v>
          </cell>
          <cell r="BX81">
            <v>0</v>
          </cell>
          <cell r="BY81">
            <v>0</v>
          </cell>
          <cell r="BZ81" t="str">
            <v>TRƯỞNG KIOSK</v>
          </cell>
          <cell r="CA81">
            <v>0</v>
          </cell>
          <cell r="CB81">
            <v>41244</v>
          </cell>
          <cell r="CC81">
            <v>0</v>
          </cell>
          <cell r="CD81">
            <v>41877</v>
          </cell>
          <cell r="CE81">
            <v>0</v>
          </cell>
          <cell r="CF81">
            <v>0</v>
          </cell>
          <cell r="CG81">
            <v>0</v>
          </cell>
          <cell r="CH81">
            <v>0</v>
          </cell>
          <cell r="CI81" t="str">
            <v>G7-STC</v>
          </cell>
          <cell r="CJ81" t="str">
            <v>TRƯỞNG KIOSK</v>
          </cell>
          <cell r="CK81">
            <v>0</v>
          </cell>
          <cell r="CL81">
            <v>0</v>
          </cell>
          <cell r="CM81" t="str">
            <v>ĐỘC THÂN</v>
          </cell>
          <cell r="CN81">
            <v>0</v>
          </cell>
          <cell r="CO81">
            <v>0</v>
          </cell>
          <cell r="CP81">
            <v>0</v>
          </cell>
          <cell r="CQ81">
            <v>0</v>
          </cell>
          <cell r="CR81">
            <v>0</v>
          </cell>
          <cell r="CS81">
            <v>0</v>
          </cell>
          <cell r="CT81">
            <v>0</v>
          </cell>
          <cell r="CU81">
            <v>0</v>
          </cell>
          <cell r="CV81">
            <v>0</v>
          </cell>
          <cell r="CW81">
            <v>0</v>
          </cell>
          <cell r="CX81">
            <v>0</v>
          </cell>
          <cell r="CY81">
            <v>0</v>
          </cell>
          <cell r="CZ81">
            <v>0</v>
          </cell>
          <cell r="DA81" t="e">
            <v>#N/A</v>
          </cell>
          <cell r="DB81">
            <v>0</v>
          </cell>
        </row>
        <row r="82">
          <cell r="B82" t="str">
            <v>EQQ100681</v>
          </cell>
          <cell r="C82" t="str">
            <v>HÔ LÊ THÙY LINH</v>
          </cell>
          <cell r="D82" t="str">
            <v>NỮ</v>
          </cell>
          <cell r="E82">
            <v>40871</v>
          </cell>
          <cell r="F82" t="str">
            <v>778 ĐBP</v>
          </cell>
          <cell r="G82" t="str">
            <v>TRƯỞNG CA</v>
          </cell>
          <cell r="H82">
            <v>17</v>
          </cell>
          <cell r="I82">
            <v>6</v>
          </cell>
          <cell r="J82">
            <v>1992</v>
          </cell>
          <cell r="K82">
            <v>33772</v>
          </cell>
          <cell r="L82" t="str">
            <v>TP. HCM</v>
          </cell>
          <cell r="M82" t="str">
            <v>AN GIANG</v>
          </cell>
          <cell r="N82" t="str">
            <v>024930614</v>
          </cell>
          <cell r="O82">
            <v>40840</v>
          </cell>
          <cell r="P82" t="str">
            <v>TP. HCM</v>
          </cell>
          <cell r="Q82" t="str">
            <v>CHĂM</v>
          </cell>
          <cell r="R82" t="str">
            <v>KHÔNG</v>
          </cell>
          <cell r="S82" t="str">
            <v>266/35A BẾN VÂN ĐỒN, P. 2, Q. 4, TP. HCM</v>
          </cell>
          <cell r="T82" t="str">
            <v>TP. HCM</v>
          </cell>
          <cell r="U82" t="str">
            <v>266/35A BẾN VÂN ĐỒN, P. 2, Q. 4, TP. HCM</v>
          </cell>
          <cell r="V82" t="str">
            <v>TP. HCM</v>
          </cell>
          <cell r="W82" t="str">
            <v>266/35A BẾN VÂN ĐỒN, P. 2, Q. 4, TP. HCM</v>
          </cell>
          <cell r="X82" t="str">
            <v>0932927176</v>
          </cell>
          <cell r="Y82" t="str">
            <v>0071000591652</v>
          </cell>
          <cell r="Z82" t="str">
            <v>VIETCOMBANK</v>
          </cell>
          <cell r="AA82" t="str">
            <v>100144</v>
          </cell>
          <cell r="AB82">
            <v>0</v>
          </cell>
          <cell r="AC82">
            <v>0</v>
          </cell>
          <cell r="AD82">
            <v>0</v>
          </cell>
          <cell r="AE82">
            <v>0</v>
          </cell>
          <cell r="AF82">
            <v>0</v>
          </cell>
          <cell r="AG82">
            <v>0</v>
          </cell>
          <cell r="AH82">
            <v>41053</v>
          </cell>
          <cell r="AI82">
            <v>41418</v>
          </cell>
          <cell r="AJ82">
            <v>41783</v>
          </cell>
          <cell r="AK82" t="str">
            <v>01 NĂM</v>
          </cell>
          <cell r="AL82" t="str">
            <v>01 NĂM</v>
          </cell>
          <cell r="AM82" t="str">
            <v>KXĐTH</v>
          </cell>
          <cell r="AN82">
            <v>41783</v>
          </cell>
          <cell r="AO82" t="str">
            <v>KXĐTH</v>
          </cell>
          <cell r="AP82">
            <v>0</v>
          </cell>
          <cell r="AQ82">
            <v>0</v>
          </cell>
          <cell r="AR82">
            <v>41061</v>
          </cell>
          <cell r="AS82" t="str">
            <v>7912018217</v>
          </cell>
          <cell r="AT82" t="str">
            <v>DN7793530600342</v>
          </cell>
          <cell r="AU82">
            <v>0</v>
          </cell>
          <cell r="AV82">
            <v>0</v>
          </cell>
          <cell r="AW82">
            <v>0</v>
          </cell>
          <cell r="AX82">
            <v>0</v>
          </cell>
          <cell r="AY82">
            <v>0</v>
          </cell>
          <cell r="AZ82">
            <v>0</v>
          </cell>
          <cell r="BA82">
            <v>0</v>
          </cell>
          <cell r="BB82">
            <v>0</v>
          </cell>
          <cell r="BC82">
            <v>0</v>
          </cell>
          <cell r="BD82" t="str">
            <v>4 HẠT</v>
          </cell>
          <cell r="BE82" t="str">
            <v>TC</v>
          </cell>
          <cell r="BF82">
            <v>0</v>
          </cell>
          <cell r="BG82">
            <v>0</v>
          </cell>
          <cell r="BH82">
            <v>41712</v>
          </cell>
          <cell r="BI82">
            <v>2889000</v>
          </cell>
          <cell r="BJ82">
            <v>1111000</v>
          </cell>
          <cell r="BK82">
            <v>0</v>
          </cell>
          <cell r="BL82">
            <v>0</v>
          </cell>
          <cell r="BM82">
            <v>0</v>
          </cell>
          <cell r="BN82">
            <v>0</v>
          </cell>
          <cell r="BO82">
            <v>0</v>
          </cell>
          <cell r="BP82">
            <v>4000</v>
          </cell>
          <cell r="BQ82">
            <v>1</v>
          </cell>
          <cell r="BR82" t="str">
            <v>HTQ HỒ CHÍ MINH</v>
          </cell>
          <cell r="BS82" t="str">
            <v>Fulltime</v>
          </cell>
          <cell r="BT82" t="str">
            <v>Quán 778 Điện Biên Phủ</v>
          </cell>
          <cell r="BU82" t="str">
            <v>Trưởng Ca</v>
          </cell>
          <cell r="BV82" t="str">
            <v>4 HẠT</v>
          </cell>
          <cell r="BW82" t="str">
            <v>TC</v>
          </cell>
          <cell r="BX82" t="str">
            <v>NHÀ HÀNG, KHÁCH SẠN</v>
          </cell>
          <cell r="BY82">
            <v>0</v>
          </cell>
          <cell r="BZ82">
            <v>0</v>
          </cell>
          <cell r="CA82">
            <v>0</v>
          </cell>
          <cell r="CB82">
            <v>0</v>
          </cell>
          <cell r="CC82">
            <v>0</v>
          </cell>
          <cell r="CD82">
            <v>41908</v>
          </cell>
          <cell r="CE82">
            <v>0</v>
          </cell>
          <cell r="CF82">
            <v>0</v>
          </cell>
          <cell r="CG82">
            <v>0</v>
          </cell>
          <cell r="CH82">
            <v>0</v>
          </cell>
          <cell r="CI82" t="str">
            <v>778 ĐBP</v>
          </cell>
          <cell r="CJ82" t="str">
            <v>TRƯỞNG CA</v>
          </cell>
          <cell r="CK82">
            <v>0</v>
          </cell>
          <cell r="CL82">
            <v>0</v>
          </cell>
          <cell r="CM82" t="str">
            <v>ĐỘC THÂN</v>
          </cell>
          <cell r="CN82">
            <v>0</v>
          </cell>
          <cell r="CO82">
            <v>0</v>
          </cell>
          <cell r="CP82">
            <v>0</v>
          </cell>
          <cell r="CQ82">
            <v>0</v>
          </cell>
          <cell r="CR82">
            <v>0</v>
          </cell>
          <cell r="CS82">
            <v>0</v>
          </cell>
          <cell r="CT82">
            <v>0</v>
          </cell>
          <cell r="CU82">
            <v>0</v>
          </cell>
          <cell r="CV82">
            <v>0</v>
          </cell>
          <cell r="CW82">
            <v>0</v>
          </cell>
          <cell r="CX82">
            <v>0</v>
          </cell>
          <cell r="CY82">
            <v>0</v>
          </cell>
          <cell r="CZ82">
            <v>0</v>
          </cell>
          <cell r="DA82" t="e">
            <v>#N/A</v>
          </cell>
          <cell r="DB82">
            <v>0</v>
          </cell>
        </row>
        <row r="83">
          <cell r="B83" t="str">
            <v>EQQ100689</v>
          </cell>
          <cell r="C83" t="str">
            <v>LÝ HỒNG NGA</v>
          </cell>
          <cell r="D83" t="str">
            <v>NỮ</v>
          </cell>
          <cell r="E83">
            <v>40871</v>
          </cell>
          <cell r="F83" t="str">
            <v>262 KH</v>
          </cell>
          <cell r="G83" t="str">
            <v>NHÂN VIÊN BẾP</v>
          </cell>
          <cell r="H83">
            <v>4</v>
          </cell>
          <cell r="I83">
            <v>3</v>
          </cell>
          <cell r="J83">
            <v>1983</v>
          </cell>
          <cell r="K83">
            <v>30379</v>
          </cell>
          <cell r="L83" t="str">
            <v>TP. HCM</v>
          </cell>
          <cell r="M83" t="str">
            <v>TP. HCM</v>
          </cell>
          <cell r="N83" t="str">
            <v>023598843</v>
          </cell>
          <cell r="O83">
            <v>36308</v>
          </cell>
          <cell r="P83" t="str">
            <v>TP. HCM</v>
          </cell>
          <cell r="Q83" t="str">
            <v>KINH</v>
          </cell>
          <cell r="R83" t="str">
            <v>KHÔNG</v>
          </cell>
          <cell r="S83" t="str">
            <v>314/9 LƯU HỮU PHƯỚC, P. 15, Q. 8, TP. HCM</v>
          </cell>
          <cell r="T83" t="str">
            <v>TP. HCM</v>
          </cell>
          <cell r="U83" t="str">
            <v>314/9 LƯU HỮU PHƯỚC, P. 15, Q. 8, TP. HCM</v>
          </cell>
          <cell r="V83" t="str">
            <v>TP. HCM</v>
          </cell>
          <cell r="W83" t="str">
            <v>314/9 LƯU HỮU PHƯỚC, P. 15, Q. 8, TP. HCM</v>
          </cell>
          <cell r="X83" t="str">
            <v>01228889901</v>
          </cell>
          <cell r="Y83" t="str">
            <v>0181002238099</v>
          </cell>
          <cell r="Z83" t="str">
            <v>VIETCOMBANK</v>
          </cell>
          <cell r="AA83" t="str">
            <v>100146</v>
          </cell>
          <cell r="AB83" t="str">
            <v>8003341411</v>
          </cell>
          <cell r="AC83">
            <v>0</v>
          </cell>
          <cell r="AD83">
            <v>0</v>
          </cell>
          <cell r="AE83">
            <v>0</v>
          </cell>
          <cell r="AF83">
            <v>0</v>
          </cell>
          <cell r="AG83">
            <v>0</v>
          </cell>
          <cell r="AH83">
            <v>41038</v>
          </cell>
          <cell r="AI83">
            <v>41403</v>
          </cell>
          <cell r="AJ83">
            <v>41768</v>
          </cell>
          <cell r="AK83" t="str">
            <v>01 NĂM</v>
          </cell>
          <cell r="AL83" t="str">
            <v>01 NĂM</v>
          </cell>
          <cell r="AM83" t="str">
            <v>KXĐTH</v>
          </cell>
          <cell r="AN83">
            <v>41768</v>
          </cell>
          <cell r="AO83" t="str">
            <v>KXĐTH</v>
          </cell>
          <cell r="AP83">
            <v>0</v>
          </cell>
          <cell r="AQ83">
            <v>0</v>
          </cell>
          <cell r="AR83">
            <v>41030</v>
          </cell>
          <cell r="AS83" t="str">
            <v>0204008211</v>
          </cell>
          <cell r="AT83">
            <v>0</v>
          </cell>
          <cell r="AU83">
            <v>0</v>
          </cell>
          <cell r="AV83">
            <v>0</v>
          </cell>
          <cell r="AW83">
            <v>0</v>
          </cell>
          <cell r="AX83">
            <v>0</v>
          </cell>
          <cell r="AY83">
            <v>0</v>
          </cell>
          <cell r="AZ83">
            <v>0</v>
          </cell>
          <cell r="BA83">
            <v>0</v>
          </cell>
          <cell r="BB83">
            <v>0</v>
          </cell>
          <cell r="BC83">
            <v>0</v>
          </cell>
          <cell r="BD83">
            <v>0</v>
          </cell>
          <cell r="BE83" t="str">
            <v>12/12</v>
          </cell>
          <cell r="BF83">
            <v>0</v>
          </cell>
          <cell r="BG83">
            <v>0</v>
          </cell>
          <cell r="BH83">
            <v>41640</v>
          </cell>
          <cell r="BI83">
            <v>2889000</v>
          </cell>
          <cell r="BJ83">
            <v>0</v>
          </cell>
          <cell r="BK83">
            <v>0</v>
          </cell>
          <cell r="BL83">
            <v>0</v>
          </cell>
          <cell r="BM83">
            <v>0</v>
          </cell>
          <cell r="BN83">
            <v>0</v>
          </cell>
          <cell r="BO83">
            <v>0</v>
          </cell>
          <cell r="BP83">
            <v>4000</v>
          </cell>
          <cell r="BQ83">
            <v>1</v>
          </cell>
          <cell r="BR83" t="str">
            <v>HTQ HỒ CHÍ MINH</v>
          </cell>
          <cell r="BS83" t="str">
            <v>Fulltime</v>
          </cell>
          <cell r="BT83" t="str">
            <v>Quán 262 Khánh Hội</v>
          </cell>
          <cell r="BU83" t="str">
            <v>NV. Bếp</v>
          </cell>
          <cell r="BV83">
            <v>0</v>
          </cell>
          <cell r="BW83" t="str">
            <v>12/12</v>
          </cell>
          <cell r="BX83">
            <v>0</v>
          </cell>
          <cell r="BY83">
            <v>0</v>
          </cell>
          <cell r="BZ83">
            <v>0</v>
          </cell>
          <cell r="CA83">
            <v>0</v>
          </cell>
          <cell r="CB83">
            <v>0</v>
          </cell>
          <cell r="CC83">
            <v>0</v>
          </cell>
          <cell r="CD83">
            <v>0</v>
          </cell>
          <cell r="CE83">
            <v>0</v>
          </cell>
          <cell r="CF83">
            <v>0</v>
          </cell>
          <cell r="CG83">
            <v>0</v>
          </cell>
          <cell r="CH83">
            <v>0</v>
          </cell>
          <cell r="CI83" t="str">
            <v>262 KH</v>
          </cell>
          <cell r="CJ83" t="str">
            <v>NHÂN VIÊN BẾP</v>
          </cell>
          <cell r="CK83">
            <v>0</v>
          </cell>
          <cell r="CL83">
            <v>0</v>
          </cell>
          <cell r="CM83" t="str">
            <v>ĐỘC THÂN</v>
          </cell>
          <cell r="CN83">
            <v>0</v>
          </cell>
          <cell r="CO83">
            <v>0</v>
          </cell>
          <cell r="CP83">
            <v>0</v>
          </cell>
          <cell r="CQ83">
            <v>0</v>
          </cell>
          <cell r="CR83">
            <v>0</v>
          </cell>
          <cell r="CS83">
            <v>0</v>
          </cell>
          <cell r="CT83">
            <v>0</v>
          </cell>
          <cell r="CU83">
            <v>0</v>
          </cell>
          <cell r="CV83">
            <v>0</v>
          </cell>
          <cell r="CW83">
            <v>0</v>
          </cell>
          <cell r="CX83">
            <v>0</v>
          </cell>
          <cell r="CY83">
            <v>0</v>
          </cell>
          <cell r="CZ83">
            <v>0</v>
          </cell>
          <cell r="DA83" t="e">
            <v>#N/A</v>
          </cell>
          <cell r="DB83">
            <v>0</v>
          </cell>
        </row>
        <row r="84">
          <cell r="B84" t="str">
            <v>EQQ100692</v>
          </cell>
          <cell r="C84" t="str">
            <v>PHAN THỊ LỆ PHƯƠNG</v>
          </cell>
          <cell r="D84" t="str">
            <v>NỮ</v>
          </cell>
          <cell r="E84">
            <v>40871</v>
          </cell>
          <cell r="F84" t="str">
            <v>PHÒNG ĐIỀU HÀNH G7&amp;KIOSK</v>
          </cell>
          <cell r="G84" t="str">
            <v>GIÁM SÁT KIOSK</v>
          </cell>
          <cell r="H84">
            <v>27</v>
          </cell>
          <cell r="I84">
            <v>4</v>
          </cell>
          <cell r="J84">
            <v>1988</v>
          </cell>
          <cell r="K84">
            <v>32260</v>
          </cell>
          <cell r="L84" t="str">
            <v>ĐẮK LẮK</v>
          </cell>
          <cell r="M84" t="str">
            <v>BÌNH ĐỊNH</v>
          </cell>
          <cell r="N84" t="str">
            <v>241045346</v>
          </cell>
          <cell r="O84">
            <v>38618</v>
          </cell>
          <cell r="P84" t="str">
            <v>ĐẮK LẮK</v>
          </cell>
          <cell r="Q84" t="str">
            <v>KINH</v>
          </cell>
          <cell r="R84" t="str">
            <v>KHÔNG</v>
          </cell>
          <cell r="S84" t="str">
            <v>THÔN 9, HÒA THẮNG, BUÔN MA THUỘT, ĐẮK LẮK</v>
          </cell>
          <cell r="T84" t="str">
            <v>ĐẮK LẮK</v>
          </cell>
          <cell r="U84" t="str">
            <v>KHU PHỐ 3, P. THẠNH LỘC, Q. 12, TP. HCM</v>
          </cell>
          <cell r="V84" t="str">
            <v>TP. HCM</v>
          </cell>
          <cell r="W84" t="str">
            <v>KHU PHỐ 3, P. THẠNH LỘC, Q. 12, TP. HCM</v>
          </cell>
          <cell r="X84" t="str">
            <v>01659082273</v>
          </cell>
          <cell r="Y84" t="str">
            <v>0371000404437</v>
          </cell>
          <cell r="Z84" t="str">
            <v>VIETCOMBANK</v>
          </cell>
          <cell r="AA84" t="str">
            <v>100521</v>
          </cell>
          <cell r="AB84" t="str">
            <v>8300950208</v>
          </cell>
          <cell r="AC84">
            <v>0</v>
          </cell>
          <cell r="AD84">
            <v>0</v>
          </cell>
          <cell r="AE84">
            <v>0</v>
          </cell>
          <cell r="AF84">
            <v>0</v>
          </cell>
          <cell r="AG84">
            <v>0</v>
          </cell>
          <cell r="AH84">
            <v>41053</v>
          </cell>
          <cell r="AI84">
            <v>41418</v>
          </cell>
          <cell r="AJ84">
            <v>41783</v>
          </cell>
          <cell r="AK84" t="str">
            <v>01 NĂM</v>
          </cell>
          <cell r="AL84" t="str">
            <v>01 NĂM</v>
          </cell>
          <cell r="AM84" t="str">
            <v>KXĐTH</v>
          </cell>
          <cell r="AN84">
            <v>41783</v>
          </cell>
          <cell r="AO84" t="str">
            <v>KXĐTH</v>
          </cell>
          <cell r="AP84">
            <v>0</v>
          </cell>
          <cell r="AQ84">
            <v>0</v>
          </cell>
          <cell r="AR84">
            <v>41061</v>
          </cell>
          <cell r="AS84" t="str">
            <v>7912018212</v>
          </cell>
          <cell r="AT84" t="str">
            <v>DN7793530600337</v>
          </cell>
          <cell r="AU84">
            <v>0</v>
          </cell>
          <cell r="AV84">
            <v>0</v>
          </cell>
          <cell r="AW84">
            <v>0</v>
          </cell>
          <cell r="AX84">
            <v>0</v>
          </cell>
          <cell r="AY84">
            <v>0</v>
          </cell>
          <cell r="AZ84">
            <v>0</v>
          </cell>
          <cell r="BA84">
            <v>0</v>
          </cell>
          <cell r="BB84">
            <v>0</v>
          </cell>
          <cell r="BC84">
            <v>0</v>
          </cell>
          <cell r="BD84">
            <v>0</v>
          </cell>
          <cell r="BE84" t="str">
            <v>CĐ</v>
          </cell>
          <cell r="BF84">
            <v>0</v>
          </cell>
          <cell r="BG84">
            <v>0</v>
          </cell>
          <cell r="BH84">
            <v>41913</v>
          </cell>
          <cell r="BI84">
            <v>2889000</v>
          </cell>
          <cell r="BJ84">
            <v>2611000</v>
          </cell>
          <cell r="BK84">
            <v>700000</v>
          </cell>
          <cell r="BL84">
            <v>200000</v>
          </cell>
          <cell r="BM84">
            <v>100000</v>
          </cell>
          <cell r="BN84">
            <v>0</v>
          </cell>
          <cell r="BO84">
            <v>0</v>
          </cell>
          <cell r="BP84">
            <v>4000</v>
          </cell>
          <cell r="BQ84">
            <v>1</v>
          </cell>
          <cell r="BR84" t="str">
            <v>VP HỒ CHÍ MINH</v>
          </cell>
          <cell r="BS84" t="str">
            <v>Fulltime</v>
          </cell>
          <cell r="BT84" t="str">
            <v>Phòng Điều Hành G7&amp;Kiosk</v>
          </cell>
          <cell r="BU84" t="str">
            <v>Giám Sát Kiosk</v>
          </cell>
          <cell r="BV84">
            <v>0</v>
          </cell>
          <cell r="BW84" t="str">
            <v>CĐ</v>
          </cell>
          <cell r="BX84" t="str">
            <v>KẾ TOÁN</v>
          </cell>
          <cell r="BY84" t="str">
            <v>B TIN HỌC</v>
          </cell>
          <cell r="BZ84" t="str">
            <v>TRƯỞNG KIOSK</v>
          </cell>
          <cell r="CA84">
            <v>0</v>
          </cell>
          <cell r="CB84">
            <v>41085</v>
          </cell>
          <cell r="CC84">
            <v>0</v>
          </cell>
          <cell r="CD84">
            <v>41852</v>
          </cell>
          <cell r="CE84">
            <v>0</v>
          </cell>
          <cell r="CF84">
            <v>0</v>
          </cell>
          <cell r="CG84">
            <v>0</v>
          </cell>
          <cell r="CH84">
            <v>0</v>
          </cell>
          <cell r="CI84" t="str">
            <v>PHÒNG ĐIỀU HÀNH G7&amp;KIOSK</v>
          </cell>
          <cell r="CJ84" t="str">
            <v>GIÁM SÁT KIOSK</v>
          </cell>
          <cell r="CK84">
            <v>0</v>
          </cell>
          <cell r="CL84">
            <v>0</v>
          </cell>
          <cell r="CM84" t="str">
            <v>ĐỘC THÂN</v>
          </cell>
          <cell r="CN84">
            <v>0</v>
          </cell>
          <cell r="CO84">
            <v>0</v>
          </cell>
          <cell r="CP84">
            <v>0</v>
          </cell>
          <cell r="CQ84">
            <v>0</v>
          </cell>
          <cell r="CR84">
            <v>0</v>
          </cell>
          <cell r="CS84">
            <v>0</v>
          </cell>
          <cell r="CT84">
            <v>0</v>
          </cell>
          <cell r="CU84">
            <v>0</v>
          </cell>
          <cell r="CV84">
            <v>0</v>
          </cell>
          <cell r="CW84">
            <v>0</v>
          </cell>
          <cell r="CX84">
            <v>0</v>
          </cell>
          <cell r="CY84">
            <v>0</v>
          </cell>
          <cell r="CZ84">
            <v>0</v>
          </cell>
          <cell r="DA84" t="e">
            <v>#N/A</v>
          </cell>
          <cell r="DB84">
            <v>0</v>
          </cell>
        </row>
        <row r="85">
          <cell r="B85" t="str">
            <v>EQQ100694</v>
          </cell>
          <cell r="C85" t="str">
            <v>TRẦN THỊ KIM</v>
          </cell>
          <cell r="D85" t="str">
            <v>NỮ</v>
          </cell>
          <cell r="E85">
            <v>40871</v>
          </cell>
          <cell r="F85" t="str">
            <v>FSOFT</v>
          </cell>
          <cell r="G85" t="str">
            <v>TRƯỞNG CA TẬP SỰ</v>
          </cell>
          <cell r="H85" t="str">
            <v>Quán Fsoft - Quận 9</v>
          </cell>
          <cell r="I85" t="str">
            <v>TC. Tập sự</v>
          </cell>
          <cell r="J85" t="str">
            <v>1989</v>
          </cell>
          <cell r="K85" t="str">
            <v>1989</v>
          </cell>
          <cell r="L85" t="str">
            <v>QUẢNG NAM</v>
          </cell>
          <cell r="M85" t="str">
            <v>QUẢNG NAM</v>
          </cell>
          <cell r="N85" t="str">
            <v>205369731</v>
          </cell>
          <cell r="O85">
            <v>38559</v>
          </cell>
          <cell r="P85" t="str">
            <v>QUẢNG NAM</v>
          </cell>
          <cell r="Q85" t="str">
            <v>KINH</v>
          </cell>
          <cell r="R85" t="str">
            <v>KHÔNG</v>
          </cell>
          <cell r="S85" t="str">
            <v>THÔN 2, QUẾ HIỆP, QUẾ SƠN, QUẢNG NAM.</v>
          </cell>
          <cell r="T85" t="str">
            <v>QUẢNG NAM</v>
          </cell>
          <cell r="U85" t="str">
            <v>650/12 PHẠM VĂN HAI, P. 3, Q. TÂN BÌNH, TP. HCM</v>
          </cell>
          <cell r="V85" t="str">
            <v>TP. HCM</v>
          </cell>
          <cell r="W85" t="str">
            <v>650/12 PHẠM VĂN HAI, P. 3, Q. TÂN BÌNH, TP. HCM</v>
          </cell>
          <cell r="X85" t="str">
            <v>0934718617</v>
          </cell>
          <cell r="Y85" t="str">
            <v>0071000675205</v>
          </cell>
          <cell r="Z85" t="str">
            <v>VIETCOMBANK</v>
          </cell>
          <cell r="AA85" t="str">
            <v>100497</v>
          </cell>
          <cell r="AB85" t="str">
            <v>8095667058</v>
          </cell>
          <cell r="AC85">
            <v>0</v>
          </cell>
          <cell r="AD85">
            <v>0</v>
          </cell>
          <cell r="AE85">
            <v>0</v>
          </cell>
          <cell r="AF85">
            <v>0</v>
          </cell>
          <cell r="AG85">
            <v>0</v>
          </cell>
          <cell r="AH85">
            <v>41053</v>
          </cell>
          <cell r="AI85">
            <v>41418</v>
          </cell>
          <cell r="AJ85">
            <v>41783</v>
          </cell>
          <cell r="AK85" t="str">
            <v>01 NĂM</v>
          </cell>
          <cell r="AL85" t="str">
            <v>01 NĂM</v>
          </cell>
          <cell r="AM85" t="str">
            <v>KXĐTH</v>
          </cell>
          <cell r="AN85">
            <v>41783</v>
          </cell>
          <cell r="AO85" t="str">
            <v>KXĐTH</v>
          </cell>
          <cell r="AP85">
            <v>0</v>
          </cell>
          <cell r="AQ85">
            <v>0</v>
          </cell>
          <cell r="AR85">
            <v>41061</v>
          </cell>
          <cell r="AS85" t="str">
            <v>7912018213</v>
          </cell>
          <cell r="AT85" t="str">
            <v>DN7793530600338</v>
          </cell>
          <cell r="AU85">
            <v>0</v>
          </cell>
          <cell r="AV85">
            <v>0</v>
          </cell>
          <cell r="AW85">
            <v>0</v>
          </cell>
          <cell r="AX85">
            <v>0</v>
          </cell>
          <cell r="AY85">
            <v>0</v>
          </cell>
          <cell r="AZ85">
            <v>0</v>
          </cell>
          <cell r="BA85">
            <v>0</v>
          </cell>
          <cell r="BB85">
            <v>0</v>
          </cell>
          <cell r="BC85">
            <v>0</v>
          </cell>
          <cell r="BD85">
            <v>0</v>
          </cell>
          <cell r="BE85" t="str">
            <v>CĐ</v>
          </cell>
          <cell r="BF85">
            <v>0</v>
          </cell>
          <cell r="BG85">
            <v>0</v>
          </cell>
          <cell r="BH85">
            <v>41938</v>
          </cell>
          <cell r="BI85">
            <v>2889000</v>
          </cell>
          <cell r="BJ85">
            <v>811000</v>
          </cell>
          <cell r="BK85">
            <v>0</v>
          </cell>
          <cell r="BL85">
            <v>0</v>
          </cell>
          <cell r="BM85">
            <v>0</v>
          </cell>
          <cell r="BN85">
            <v>0</v>
          </cell>
          <cell r="BO85">
            <v>0</v>
          </cell>
          <cell r="BP85">
            <v>4000</v>
          </cell>
          <cell r="BQ85">
            <v>1</v>
          </cell>
          <cell r="BR85" t="str">
            <v>HTQ HỒ CHÍ MINH</v>
          </cell>
          <cell r="BS85" t="str">
            <v>Fulltime</v>
          </cell>
          <cell r="BT85" t="str">
            <v>Quán Fsoft - Quận 9</v>
          </cell>
          <cell r="BU85" t="str">
            <v>TC. Tập sự</v>
          </cell>
          <cell r="BV85">
            <v>0</v>
          </cell>
          <cell r="BW85" t="str">
            <v>CĐ</v>
          </cell>
          <cell r="BX85" t="str">
            <v>MARKETING</v>
          </cell>
          <cell r="BY85" t="str">
            <v>B ANH VĂN, B TIN HỌC</v>
          </cell>
          <cell r="BZ85" t="str">
            <v>TRƯỞNG KIOSK</v>
          </cell>
          <cell r="CA85">
            <v>0</v>
          </cell>
          <cell r="CB85">
            <v>41153</v>
          </cell>
          <cell r="CC85">
            <v>0</v>
          </cell>
          <cell r="CD85">
            <v>41938</v>
          </cell>
          <cell r="CE85" t="str">
            <v>G7 SAIGON TRADE CENTER</v>
          </cell>
          <cell r="CF85" t="str">
            <v>CORNER CHU VĂN AN</v>
          </cell>
          <cell r="CG85">
            <v>0</v>
          </cell>
          <cell r="CH85">
            <v>0</v>
          </cell>
          <cell r="CI85" t="str">
            <v>FSOFT</v>
          </cell>
          <cell r="CJ85" t="str">
            <v>TRƯỞNG CA TẬP SỰ</v>
          </cell>
          <cell r="CK85">
            <v>0</v>
          </cell>
          <cell r="CL85">
            <v>0</v>
          </cell>
          <cell r="CM85" t="str">
            <v>ĐỘC THÂN</v>
          </cell>
          <cell r="CN85">
            <v>0</v>
          </cell>
          <cell r="CO85">
            <v>0</v>
          </cell>
          <cell r="CP85">
            <v>0</v>
          </cell>
          <cell r="CQ85">
            <v>0</v>
          </cell>
          <cell r="CR85">
            <v>0</v>
          </cell>
          <cell r="CS85">
            <v>0</v>
          </cell>
          <cell r="CT85">
            <v>0</v>
          </cell>
          <cell r="CU85">
            <v>0</v>
          </cell>
          <cell r="CV85">
            <v>0</v>
          </cell>
          <cell r="CW85">
            <v>0</v>
          </cell>
          <cell r="CX85">
            <v>0</v>
          </cell>
          <cell r="CY85">
            <v>0</v>
          </cell>
          <cell r="CZ85">
            <v>0</v>
          </cell>
          <cell r="DA85" t="e">
            <v>#N/A</v>
          </cell>
          <cell r="DB85">
            <v>0</v>
          </cell>
        </row>
        <row r="86">
          <cell r="B86" t="str">
            <v>EQQ100705</v>
          </cell>
          <cell r="C86" t="str">
            <v>TRẦN QUANG</v>
          </cell>
          <cell r="D86" t="str">
            <v>NAM</v>
          </cell>
          <cell r="E86">
            <v>40878</v>
          </cell>
          <cell r="F86" t="str">
            <v>VINCOM</v>
          </cell>
          <cell r="G86" t="str">
            <v>NHÂN VIÊN PHA CHẾ</v>
          </cell>
          <cell r="H86">
            <v>16</v>
          </cell>
          <cell r="I86">
            <v>7</v>
          </cell>
          <cell r="J86">
            <v>1993</v>
          </cell>
          <cell r="K86">
            <v>34166</v>
          </cell>
          <cell r="L86" t="str">
            <v>TP. HCM</v>
          </cell>
          <cell r="M86" t="str">
            <v>THỪA THIÊN HUẾ</v>
          </cell>
          <cell r="N86" t="str">
            <v>024921195</v>
          </cell>
          <cell r="O86">
            <v>39577</v>
          </cell>
          <cell r="P86" t="str">
            <v>TP. HCM</v>
          </cell>
          <cell r="Q86" t="str">
            <v>KINH</v>
          </cell>
          <cell r="R86" t="str">
            <v>KHÔNG</v>
          </cell>
          <cell r="S86" t="str">
            <v>81/1/3 HUỲNH MẪN ĐẠT, P. 19, Q. BÌNH THẠNH, TP. HCM</v>
          </cell>
          <cell r="T86" t="str">
            <v>TP. HCM</v>
          </cell>
          <cell r="U86" t="str">
            <v>81/1/3 HUỲNH MẪN ĐẠT, P. 19, Q. BÌNH THẠNH, TP. HCM</v>
          </cell>
          <cell r="V86" t="str">
            <v>TP. HCM</v>
          </cell>
          <cell r="W86" t="str">
            <v>81/1/3 HUỲNH MẪN ĐẠT, P. 19, Q. BÌNH THẠNH, TP. HCM</v>
          </cell>
          <cell r="X86" t="str">
            <v>0906966725</v>
          </cell>
          <cell r="Y86" t="str">
            <v>0531000278439</v>
          </cell>
          <cell r="Z86" t="str">
            <v>VIETCOMBANK</v>
          </cell>
          <cell r="AA86" t="str">
            <v>100504</v>
          </cell>
          <cell r="AB86" t="str">
            <v>8300950254</v>
          </cell>
          <cell r="AC86">
            <v>0</v>
          </cell>
          <cell r="AD86">
            <v>0</v>
          </cell>
          <cell r="AE86">
            <v>0</v>
          </cell>
          <cell r="AF86">
            <v>0</v>
          </cell>
          <cell r="AG86">
            <v>0</v>
          </cell>
          <cell r="AH86">
            <v>41061</v>
          </cell>
          <cell r="AI86">
            <v>41426</v>
          </cell>
          <cell r="AJ86">
            <v>41791</v>
          </cell>
          <cell r="AK86" t="str">
            <v>01 NĂM</v>
          </cell>
          <cell r="AL86" t="str">
            <v>01 NĂM</v>
          </cell>
          <cell r="AM86" t="str">
            <v>KXĐTH</v>
          </cell>
          <cell r="AN86">
            <v>41791</v>
          </cell>
          <cell r="AO86" t="str">
            <v>KXĐTH</v>
          </cell>
          <cell r="AP86">
            <v>0</v>
          </cell>
          <cell r="AQ86">
            <v>0</v>
          </cell>
          <cell r="AR86">
            <v>41061</v>
          </cell>
          <cell r="AS86" t="str">
            <v>7912018219</v>
          </cell>
          <cell r="AT86" t="str">
            <v>DN7793530600344</v>
          </cell>
          <cell r="AU86">
            <v>0</v>
          </cell>
          <cell r="AV86">
            <v>0</v>
          </cell>
          <cell r="AW86">
            <v>0</v>
          </cell>
          <cell r="AX86">
            <v>0</v>
          </cell>
          <cell r="AY86">
            <v>0</v>
          </cell>
          <cell r="AZ86">
            <v>0</v>
          </cell>
          <cell r="BA86">
            <v>0</v>
          </cell>
          <cell r="BB86">
            <v>0</v>
          </cell>
          <cell r="BC86">
            <v>0</v>
          </cell>
          <cell r="BD86" t="str">
            <v>3 HẠT</v>
          </cell>
          <cell r="BE86" t="str">
            <v>12/12</v>
          </cell>
          <cell r="BF86">
            <v>0</v>
          </cell>
          <cell r="BG86">
            <v>0</v>
          </cell>
          <cell r="BH86">
            <v>41640</v>
          </cell>
          <cell r="BI86">
            <v>2889000</v>
          </cell>
          <cell r="BJ86">
            <v>0</v>
          </cell>
          <cell r="BK86">
            <v>0</v>
          </cell>
          <cell r="BL86">
            <v>0</v>
          </cell>
          <cell r="BM86">
            <v>0</v>
          </cell>
          <cell r="BN86">
            <v>0</v>
          </cell>
          <cell r="BO86">
            <v>0</v>
          </cell>
          <cell r="BP86">
            <v>4000</v>
          </cell>
          <cell r="BQ86">
            <v>1</v>
          </cell>
          <cell r="BR86" t="str">
            <v>HTQ HỒ CHÍ MINH</v>
          </cell>
          <cell r="BS86" t="str">
            <v>Fulltime</v>
          </cell>
          <cell r="BT86" t="str">
            <v>Quán 171 Đồng Khởi</v>
          </cell>
          <cell r="BU86" t="str">
            <v>NV. Pha Chế</v>
          </cell>
          <cell r="BV86" t="str">
            <v>3 HẠT</v>
          </cell>
          <cell r="BW86" t="str">
            <v>12/12</v>
          </cell>
          <cell r="BX86">
            <v>0</v>
          </cell>
          <cell r="BY86">
            <v>0</v>
          </cell>
          <cell r="BZ86">
            <v>0</v>
          </cell>
          <cell r="CA86">
            <v>0</v>
          </cell>
          <cell r="CB86">
            <v>0</v>
          </cell>
          <cell r="CC86">
            <v>0</v>
          </cell>
          <cell r="CD86">
            <v>41877</v>
          </cell>
          <cell r="CE86" t="str">
            <v>QUÁN 272 XÔ VIẾT NGHỆ TĨNH</v>
          </cell>
          <cell r="CF86">
            <v>0</v>
          </cell>
          <cell r="CG86">
            <v>0</v>
          </cell>
          <cell r="CH86">
            <v>0</v>
          </cell>
          <cell r="CI86" t="str">
            <v>VINCOM</v>
          </cell>
          <cell r="CJ86" t="str">
            <v>NHÂN VIÊN PHA CHẾ</v>
          </cell>
          <cell r="CK86">
            <v>0</v>
          </cell>
          <cell r="CL86">
            <v>0</v>
          </cell>
          <cell r="CM86" t="str">
            <v>ĐỘC THÂN</v>
          </cell>
          <cell r="CN86">
            <v>0</v>
          </cell>
          <cell r="CO86">
            <v>0</v>
          </cell>
          <cell r="CP86">
            <v>0</v>
          </cell>
          <cell r="CQ86">
            <v>0</v>
          </cell>
          <cell r="CR86">
            <v>0</v>
          </cell>
          <cell r="CS86">
            <v>0</v>
          </cell>
          <cell r="CT86">
            <v>0</v>
          </cell>
          <cell r="CU86">
            <v>0</v>
          </cell>
          <cell r="CV86">
            <v>0</v>
          </cell>
          <cell r="CW86">
            <v>0</v>
          </cell>
          <cell r="CX86">
            <v>0</v>
          </cell>
          <cell r="CY86">
            <v>0</v>
          </cell>
          <cell r="CZ86">
            <v>0</v>
          </cell>
          <cell r="DA86" t="e">
            <v>#N/A</v>
          </cell>
          <cell r="DB86">
            <v>0</v>
          </cell>
        </row>
        <row r="87">
          <cell r="B87" t="str">
            <v>EQQ100707</v>
          </cell>
          <cell r="C87" t="str">
            <v>NGUYỄN THỊ MAI</v>
          </cell>
          <cell r="D87" t="str">
            <v>NỮ</v>
          </cell>
          <cell r="E87">
            <v>40878</v>
          </cell>
          <cell r="F87" t="str">
            <v>19B PNT</v>
          </cell>
          <cell r="G87" t="str">
            <v>TỔ TRƯỞNG PHA CHẾ</v>
          </cell>
          <cell r="H87">
            <v>23</v>
          </cell>
          <cell r="I87">
            <v>7</v>
          </cell>
          <cell r="J87">
            <v>1990</v>
          </cell>
          <cell r="K87">
            <v>33077</v>
          </cell>
          <cell r="L87" t="str">
            <v>BÌNH PHƯỚC</v>
          </cell>
          <cell r="M87" t="str">
            <v>BÌNH TRỊ THIÊN</v>
          </cell>
          <cell r="N87" t="str">
            <v>285266489</v>
          </cell>
          <cell r="O87">
            <v>39860</v>
          </cell>
          <cell r="P87" t="str">
            <v>BÌNH PHƯỚC</v>
          </cell>
          <cell r="Q87" t="str">
            <v>KINH</v>
          </cell>
          <cell r="R87" t="str">
            <v>KHÔNG</v>
          </cell>
          <cell r="S87" t="str">
            <v>ẤP 11B, LỘC THIỆN, LỘC NINH, BÌNH PHƯỚC</v>
          </cell>
          <cell r="T87" t="str">
            <v>BÌNH PHƯỚC</v>
          </cell>
          <cell r="U87" t="str">
            <v>215/15/7 QUANG TRUNG, P. 10, Q. GÒ VẤP, TP. HCM</v>
          </cell>
          <cell r="V87" t="str">
            <v>TP. HCM</v>
          </cell>
          <cell r="W87" t="str">
            <v>215/15/7 QUANG TRUNG, P. 10, Q. GÒ VẤP, TP. HCM</v>
          </cell>
          <cell r="X87" t="str">
            <v>0985963397</v>
          </cell>
          <cell r="Y87" t="str">
            <v>0331003915836</v>
          </cell>
          <cell r="Z87" t="str">
            <v>VIETCOMBANK</v>
          </cell>
          <cell r="AA87" t="str">
            <v>100409</v>
          </cell>
          <cell r="AB87">
            <v>0</v>
          </cell>
          <cell r="AC87">
            <v>0</v>
          </cell>
          <cell r="AD87">
            <v>0</v>
          </cell>
          <cell r="AE87">
            <v>0</v>
          </cell>
          <cell r="AF87">
            <v>0</v>
          </cell>
          <cell r="AG87">
            <v>0</v>
          </cell>
          <cell r="AH87">
            <v>41061</v>
          </cell>
          <cell r="AI87">
            <v>41426</v>
          </cell>
          <cell r="AJ87">
            <v>41791</v>
          </cell>
          <cell r="AK87" t="str">
            <v>01 NĂM</v>
          </cell>
          <cell r="AL87" t="str">
            <v>01 NĂM</v>
          </cell>
          <cell r="AM87" t="str">
            <v>KXĐTH</v>
          </cell>
          <cell r="AN87">
            <v>41791</v>
          </cell>
          <cell r="AO87" t="str">
            <v>KXĐTH</v>
          </cell>
          <cell r="AP87">
            <v>0</v>
          </cell>
          <cell r="AQ87">
            <v>0</v>
          </cell>
          <cell r="AR87">
            <v>41061</v>
          </cell>
          <cell r="AS87" t="str">
            <v>7912018220</v>
          </cell>
          <cell r="AT87" t="str">
            <v>DN7793530600345</v>
          </cell>
          <cell r="AU87">
            <v>0</v>
          </cell>
          <cell r="AV87">
            <v>0</v>
          </cell>
          <cell r="AW87">
            <v>0</v>
          </cell>
          <cell r="AX87">
            <v>0</v>
          </cell>
          <cell r="AY87">
            <v>0</v>
          </cell>
          <cell r="AZ87">
            <v>0</v>
          </cell>
          <cell r="BA87">
            <v>0</v>
          </cell>
          <cell r="BB87">
            <v>0</v>
          </cell>
          <cell r="BC87">
            <v>0</v>
          </cell>
          <cell r="BD87" t="str">
            <v>3 HẠT</v>
          </cell>
          <cell r="BE87" t="str">
            <v>TC</v>
          </cell>
          <cell r="BF87">
            <v>0</v>
          </cell>
          <cell r="BG87">
            <v>0</v>
          </cell>
          <cell r="BH87">
            <v>41755</v>
          </cell>
          <cell r="BI87">
            <v>2889000</v>
          </cell>
          <cell r="BJ87">
            <v>191000</v>
          </cell>
          <cell r="BK87">
            <v>500000</v>
          </cell>
          <cell r="BL87">
            <v>0</v>
          </cell>
          <cell r="BM87">
            <v>0</v>
          </cell>
          <cell r="BN87">
            <v>0</v>
          </cell>
          <cell r="BO87">
            <v>0</v>
          </cell>
          <cell r="BP87">
            <v>4000</v>
          </cell>
          <cell r="BQ87">
            <v>1</v>
          </cell>
          <cell r="BR87" t="str">
            <v>HTQ HỒ CHÍ MINH</v>
          </cell>
          <cell r="BS87" t="str">
            <v>Fulltime</v>
          </cell>
          <cell r="BT87" t="str">
            <v>Quán 19B-Phạm Ngọc Thạch</v>
          </cell>
          <cell r="BU87" t="str">
            <v>Tổ Trưởng Pha Chế</v>
          </cell>
          <cell r="BV87" t="str">
            <v>3 HẠT</v>
          </cell>
          <cell r="BW87" t="str">
            <v>TC</v>
          </cell>
          <cell r="BX87" t="str">
            <v>KẾ TOÁN</v>
          </cell>
          <cell r="BY87">
            <v>0</v>
          </cell>
          <cell r="BZ87">
            <v>0</v>
          </cell>
          <cell r="CA87">
            <v>0</v>
          </cell>
          <cell r="CB87">
            <v>0</v>
          </cell>
          <cell r="CC87">
            <v>0</v>
          </cell>
          <cell r="CD87">
            <v>41953</v>
          </cell>
          <cell r="CE87">
            <v>0</v>
          </cell>
          <cell r="CF87">
            <v>0</v>
          </cell>
          <cell r="CG87">
            <v>0</v>
          </cell>
          <cell r="CH87">
            <v>0</v>
          </cell>
          <cell r="CI87" t="str">
            <v>19B PNT</v>
          </cell>
          <cell r="CJ87" t="str">
            <v>TỔ TRƯỞNG PHA CHẾ</v>
          </cell>
          <cell r="CK87">
            <v>0</v>
          </cell>
          <cell r="CL87">
            <v>0</v>
          </cell>
          <cell r="CM87" t="str">
            <v>ĐỘC THÂN</v>
          </cell>
          <cell r="CN87">
            <v>0</v>
          </cell>
          <cell r="CO87">
            <v>0</v>
          </cell>
          <cell r="CP87">
            <v>0</v>
          </cell>
          <cell r="CQ87">
            <v>0</v>
          </cell>
          <cell r="CR87">
            <v>0</v>
          </cell>
          <cell r="CS87">
            <v>0</v>
          </cell>
          <cell r="CT87">
            <v>0</v>
          </cell>
          <cell r="CU87">
            <v>0</v>
          </cell>
          <cell r="CV87">
            <v>0</v>
          </cell>
          <cell r="CW87">
            <v>0</v>
          </cell>
          <cell r="CX87">
            <v>0</v>
          </cell>
          <cell r="CY87">
            <v>0</v>
          </cell>
          <cell r="CZ87">
            <v>0</v>
          </cell>
          <cell r="DA87" t="e">
            <v>#N/A</v>
          </cell>
          <cell r="DB87">
            <v>0</v>
          </cell>
        </row>
        <row r="88">
          <cell r="B88" t="str">
            <v>EQQ100730</v>
          </cell>
          <cell r="C88" t="str">
            <v>NGUYỄN THỊ THANH XUÂN</v>
          </cell>
          <cell r="D88" t="str">
            <v>NỮ</v>
          </cell>
          <cell r="E88">
            <v>40886</v>
          </cell>
          <cell r="F88" t="str">
            <v>249 HVT</v>
          </cell>
          <cell r="G88" t="str">
            <v>TỔ TRƯỞNG PHA CHẾ</v>
          </cell>
          <cell r="H88">
            <v>17</v>
          </cell>
          <cell r="I88">
            <v>6</v>
          </cell>
          <cell r="J88">
            <v>1985</v>
          </cell>
          <cell r="K88">
            <v>31215</v>
          </cell>
          <cell r="L88" t="str">
            <v>TP. HCM</v>
          </cell>
          <cell r="M88" t="str">
            <v>HƯNG YÊN</v>
          </cell>
          <cell r="N88" t="str">
            <v>023913260</v>
          </cell>
          <cell r="O88">
            <v>37046</v>
          </cell>
          <cell r="P88" t="str">
            <v>TP. HCM</v>
          </cell>
          <cell r="Q88" t="str">
            <v>KINH</v>
          </cell>
          <cell r="R88" t="str">
            <v>KHÔNG</v>
          </cell>
          <cell r="S88" t="str">
            <v>316 PHÚ HÒA, P. 8, Q. TÂN BÌNH, TP. HCM</v>
          </cell>
          <cell r="T88" t="str">
            <v>TP. HCM</v>
          </cell>
          <cell r="U88" t="str">
            <v>316 PHÚ HÒA, P. 8, Q. TÂN BÌNH, TP. HCM</v>
          </cell>
          <cell r="V88" t="str">
            <v>TP. HCM</v>
          </cell>
          <cell r="W88" t="str">
            <v>316 PHÚ HÒA, P. 8, Q. TÂN BÌNH, TP. HCM</v>
          </cell>
          <cell r="X88" t="str">
            <v>0983975581</v>
          </cell>
          <cell r="Y88" t="str">
            <v>0251002491368</v>
          </cell>
          <cell r="Z88" t="str">
            <v>VIETCOMBANK</v>
          </cell>
          <cell r="AA88" t="str">
            <v>100263</v>
          </cell>
          <cell r="AB88" t="str">
            <v>0308493125</v>
          </cell>
          <cell r="AC88">
            <v>0</v>
          </cell>
          <cell r="AD88">
            <v>0</v>
          </cell>
          <cell r="AE88">
            <v>0</v>
          </cell>
          <cell r="AF88">
            <v>0</v>
          </cell>
          <cell r="AG88">
            <v>0</v>
          </cell>
          <cell r="AH88">
            <v>41038</v>
          </cell>
          <cell r="AI88">
            <v>41403</v>
          </cell>
          <cell r="AJ88">
            <v>41768</v>
          </cell>
          <cell r="AK88" t="str">
            <v>01 NĂM</v>
          </cell>
          <cell r="AL88" t="str">
            <v>01 NĂM</v>
          </cell>
          <cell r="AM88" t="str">
            <v>KXĐTH</v>
          </cell>
          <cell r="AN88">
            <v>41768</v>
          </cell>
          <cell r="AO88" t="str">
            <v>KXĐTH</v>
          </cell>
          <cell r="AP88">
            <v>0</v>
          </cell>
          <cell r="AQ88">
            <v>0</v>
          </cell>
          <cell r="AR88">
            <v>41030</v>
          </cell>
          <cell r="AS88" t="str">
            <v>7912016348</v>
          </cell>
          <cell r="AT88" t="str">
            <v>DN7793530600323</v>
          </cell>
          <cell r="AU88">
            <v>0</v>
          </cell>
          <cell r="AV88">
            <v>0</v>
          </cell>
          <cell r="AW88">
            <v>0</v>
          </cell>
          <cell r="AX88">
            <v>0</v>
          </cell>
          <cell r="AY88">
            <v>0</v>
          </cell>
          <cell r="AZ88">
            <v>0</v>
          </cell>
          <cell r="BA88">
            <v>0</v>
          </cell>
          <cell r="BB88">
            <v>0</v>
          </cell>
          <cell r="BC88">
            <v>0</v>
          </cell>
          <cell r="BD88" t="str">
            <v>3 HẠT</v>
          </cell>
          <cell r="BE88" t="str">
            <v>CĐ</v>
          </cell>
          <cell r="BF88">
            <v>0</v>
          </cell>
          <cell r="BG88">
            <v>0</v>
          </cell>
          <cell r="BH88">
            <v>41696</v>
          </cell>
          <cell r="BI88">
            <v>2889000</v>
          </cell>
          <cell r="BJ88">
            <v>191000</v>
          </cell>
          <cell r="BK88">
            <v>500000</v>
          </cell>
          <cell r="BL88">
            <v>0</v>
          </cell>
          <cell r="BM88">
            <v>0</v>
          </cell>
          <cell r="BN88">
            <v>0</v>
          </cell>
          <cell r="BO88">
            <v>0</v>
          </cell>
          <cell r="BP88">
            <v>4000</v>
          </cell>
          <cell r="BQ88">
            <v>1</v>
          </cell>
          <cell r="BR88" t="str">
            <v>HTQ HỒ CHÍ MINH</v>
          </cell>
          <cell r="BS88" t="str">
            <v>Fulltime</v>
          </cell>
          <cell r="BT88" t="str">
            <v>Quán 249A Hoàng Văn Thụ</v>
          </cell>
          <cell r="BU88" t="str">
            <v>Tổ Trưởng Pha Chế</v>
          </cell>
          <cell r="BV88" t="str">
            <v>3 HẠT</v>
          </cell>
          <cell r="BW88" t="str">
            <v>CĐ</v>
          </cell>
          <cell r="BX88" t="str">
            <v>GIÁO DỤC MẦM NON</v>
          </cell>
          <cell r="BY88" t="str">
            <v>PHA CHẾ THỨC UỐNG</v>
          </cell>
          <cell r="BZ88">
            <v>0</v>
          </cell>
          <cell r="CA88">
            <v>0</v>
          </cell>
          <cell r="CB88">
            <v>0</v>
          </cell>
          <cell r="CC88">
            <v>0</v>
          </cell>
          <cell r="CD88">
            <v>41938</v>
          </cell>
          <cell r="CE88">
            <v>0</v>
          </cell>
          <cell r="CF88">
            <v>0</v>
          </cell>
          <cell r="CG88">
            <v>0</v>
          </cell>
          <cell r="CH88">
            <v>0</v>
          </cell>
          <cell r="CI88" t="str">
            <v>249 HVT</v>
          </cell>
          <cell r="CJ88" t="str">
            <v>TỔ TRƯỞNG PHA CHẾ</v>
          </cell>
          <cell r="CK88">
            <v>0</v>
          </cell>
          <cell r="CL88">
            <v>0</v>
          </cell>
          <cell r="CM88" t="str">
            <v>ĐỘC THÂN</v>
          </cell>
          <cell r="CN88">
            <v>0</v>
          </cell>
          <cell r="CO88">
            <v>0</v>
          </cell>
          <cell r="CP88">
            <v>0</v>
          </cell>
          <cell r="CQ88">
            <v>0</v>
          </cell>
          <cell r="CR88">
            <v>0</v>
          </cell>
          <cell r="CS88">
            <v>0</v>
          </cell>
          <cell r="CT88">
            <v>0</v>
          </cell>
          <cell r="CU88">
            <v>0</v>
          </cell>
          <cell r="CV88">
            <v>0</v>
          </cell>
          <cell r="CW88">
            <v>0</v>
          </cell>
          <cell r="CX88">
            <v>0</v>
          </cell>
          <cell r="CY88">
            <v>0</v>
          </cell>
          <cell r="CZ88">
            <v>0</v>
          </cell>
          <cell r="DA88" t="e">
            <v>#N/A</v>
          </cell>
          <cell r="DB88">
            <v>0</v>
          </cell>
        </row>
        <row r="89">
          <cell r="B89" t="str">
            <v>EQQ100743</v>
          </cell>
          <cell r="C89" t="str">
            <v>NGUYỄN THỊ LỢI</v>
          </cell>
          <cell r="D89" t="str">
            <v>NỮ</v>
          </cell>
          <cell r="E89">
            <v>40901</v>
          </cell>
          <cell r="F89" t="str">
            <v>249 HVT</v>
          </cell>
          <cell r="G89" t="str">
            <v>NHÂN VIÊN BẾP</v>
          </cell>
          <cell r="H89">
            <v>23</v>
          </cell>
          <cell r="I89">
            <v>3</v>
          </cell>
          <cell r="J89">
            <v>1953</v>
          </cell>
          <cell r="K89">
            <v>19441</v>
          </cell>
          <cell r="L89" t="str">
            <v>TP. HCM</v>
          </cell>
          <cell r="M89" t="str">
            <v>TP. HCM</v>
          </cell>
          <cell r="N89" t="str">
            <v>020302241</v>
          </cell>
          <cell r="O89">
            <v>37404</v>
          </cell>
          <cell r="P89" t="str">
            <v>TP. HCM</v>
          </cell>
          <cell r="Q89" t="str">
            <v>KINH</v>
          </cell>
          <cell r="R89" t="str">
            <v>KHÔNG</v>
          </cell>
          <cell r="S89" t="str">
            <v>40/24 LAM SƠN, P. 6, Q. BÌNH THẠNH, TP. HCM</v>
          </cell>
          <cell r="T89" t="str">
            <v>TP. HCM</v>
          </cell>
          <cell r="U89" t="str">
            <v>40/24 LAM SƠN, P. 6, Q. BÌNH THẠNH, TP. HCM</v>
          </cell>
          <cell r="V89" t="str">
            <v>TP. HCM</v>
          </cell>
          <cell r="W89" t="str">
            <v>40/24 LAM SƠN, P. 6, Q. BÌNH THẠNH, TP. HCM</v>
          </cell>
          <cell r="X89" t="str">
            <v>0909474538</v>
          </cell>
          <cell r="Y89" t="str">
            <v>0371000404664</v>
          </cell>
          <cell r="Z89" t="str">
            <v>VIETCOMBANK</v>
          </cell>
          <cell r="AA89" t="str">
            <v>100264</v>
          </cell>
          <cell r="AB89" t="str">
            <v>8302741859</v>
          </cell>
          <cell r="AC89">
            <v>0</v>
          </cell>
          <cell r="AD89">
            <v>0</v>
          </cell>
          <cell r="AE89">
            <v>0</v>
          </cell>
          <cell r="AF89">
            <v>0</v>
          </cell>
          <cell r="AG89">
            <v>0</v>
          </cell>
          <cell r="AH89">
            <v>41053</v>
          </cell>
          <cell r="AI89">
            <v>41418</v>
          </cell>
          <cell r="AJ89">
            <v>41783</v>
          </cell>
          <cell r="AK89" t="str">
            <v>01 NĂM</v>
          </cell>
          <cell r="AL89" t="str">
            <v>01 NĂM</v>
          </cell>
          <cell r="AM89" t="str">
            <v>KXĐTH</v>
          </cell>
          <cell r="AN89">
            <v>41783</v>
          </cell>
          <cell r="AO89" t="str">
            <v>KXĐTH</v>
          </cell>
          <cell r="AP89">
            <v>0</v>
          </cell>
          <cell r="AQ89">
            <v>0</v>
          </cell>
          <cell r="AR89">
            <v>41061</v>
          </cell>
          <cell r="AS89" t="str">
            <v>7912018226</v>
          </cell>
          <cell r="AT89" t="str">
            <v>DN7793530600351</v>
          </cell>
          <cell r="AU89">
            <v>0</v>
          </cell>
          <cell r="AV89">
            <v>0</v>
          </cell>
          <cell r="AW89">
            <v>0</v>
          </cell>
          <cell r="AX89">
            <v>0</v>
          </cell>
          <cell r="AY89">
            <v>0</v>
          </cell>
          <cell r="AZ89">
            <v>0</v>
          </cell>
          <cell r="BA89">
            <v>0</v>
          </cell>
          <cell r="BB89">
            <v>0</v>
          </cell>
          <cell r="BC89">
            <v>0</v>
          </cell>
          <cell r="BD89">
            <v>0</v>
          </cell>
          <cell r="BE89" t="str">
            <v>8/12</v>
          </cell>
          <cell r="BF89">
            <v>0</v>
          </cell>
          <cell r="BG89">
            <v>0</v>
          </cell>
          <cell r="BH89">
            <v>41640</v>
          </cell>
          <cell r="BI89">
            <v>2889000</v>
          </cell>
          <cell r="BJ89">
            <v>0</v>
          </cell>
          <cell r="BK89">
            <v>0</v>
          </cell>
          <cell r="BL89">
            <v>0</v>
          </cell>
          <cell r="BM89">
            <v>0</v>
          </cell>
          <cell r="BN89">
            <v>0</v>
          </cell>
          <cell r="BO89">
            <v>0</v>
          </cell>
          <cell r="BP89">
            <v>4000</v>
          </cell>
          <cell r="BQ89">
            <v>1</v>
          </cell>
          <cell r="BR89" t="str">
            <v>HTQ HỒ CHÍ MINH</v>
          </cell>
          <cell r="BS89" t="str">
            <v>Fulltime</v>
          </cell>
          <cell r="BT89" t="str">
            <v>Quán 249A Hoàng Văn Thụ</v>
          </cell>
          <cell r="BU89" t="str">
            <v>NV. Bếp</v>
          </cell>
          <cell r="BV89">
            <v>0</v>
          </cell>
          <cell r="BW89" t="str">
            <v>8/12</v>
          </cell>
          <cell r="BX89">
            <v>0</v>
          </cell>
          <cell r="BY89">
            <v>0</v>
          </cell>
          <cell r="BZ89">
            <v>0</v>
          </cell>
          <cell r="CA89">
            <v>0</v>
          </cell>
          <cell r="CB89">
            <v>0</v>
          </cell>
          <cell r="CC89">
            <v>0</v>
          </cell>
          <cell r="CD89">
            <v>0</v>
          </cell>
          <cell r="CE89">
            <v>0</v>
          </cell>
          <cell r="CF89">
            <v>0</v>
          </cell>
          <cell r="CG89">
            <v>0</v>
          </cell>
          <cell r="CH89">
            <v>0</v>
          </cell>
          <cell r="CI89" t="str">
            <v>249 HVT</v>
          </cell>
          <cell r="CJ89" t="str">
            <v>NHÂN VIÊN BẾP</v>
          </cell>
          <cell r="CK89">
            <v>0</v>
          </cell>
          <cell r="CL89">
            <v>0</v>
          </cell>
          <cell r="CM89" t="str">
            <v>ĐỘC THÂN</v>
          </cell>
          <cell r="CN89">
            <v>0</v>
          </cell>
          <cell r="CO89">
            <v>0</v>
          </cell>
          <cell r="CP89">
            <v>0</v>
          </cell>
          <cell r="CQ89">
            <v>0</v>
          </cell>
          <cell r="CR89">
            <v>0</v>
          </cell>
          <cell r="CS89">
            <v>0</v>
          </cell>
          <cell r="CT89">
            <v>0</v>
          </cell>
          <cell r="CU89">
            <v>0</v>
          </cell>
          <cell r="CV89">
            <v>0</v>
          </cell>
          <cell r="CW89">
            <v>0</v>
          </cell>
          <cell r="CX89">
            <v>0</v>
          </cell>
          <cell r="CY89">
            <v>0</v>
          </cell>
          <cell r="CZ89">
            <v>0</v>
          </cell>
          <cell r="DA89" t="e">
            <v>#N/A</v>
          </cell>
          <cell r="DB89">
            <v>0</v>
          </cell>
        </row>
        <row r="90">
          <cell r="B90" t="str">
            <v>EQQ100749</v>
          </cell>
          <cell r="C90" t="str">
            <v>NGUYỄN HOÀNG PHƯƠNG THẢO</v>
          </cell>
          <cell r="D90" t="str">
            <v>NỮ</v>
          </cell>
          <cell r="E90">
            <v>40913</v>
          </cell>
          <cell r="F90" t="str">
            <v>02 SĐ</v>
          </cell>
          <cell r="G90" t="str">
            <v>TRƯỞNG CA</v>
          </cell>
          <cell r="H90">
            <v>24</v>
          </cell>
          <cell r="I90">
            <v>11</v>
          </cell>
          <cell r="J90">
            <v>1987</v>
          </cell>
          <cell r="K90">
            <v>32105</v>
          </cell>
          <cell r="L90" t="str">
            <v>TP. HCM</v>
          </cell>
          <cell r="M90" t="str">
            <v>HÀ NỘI</v>
          </cell>
          <cell r="N90" t="str">
            <v>024051081</v>
          </cell>
          <cell r="O90">
            <v>40632</v>
          </cell>
          <cell r="P90" t="str">
            <v>TP. HCM</v>
          </cell>
          <cell r="Q90" t="str">
            <v>KINH</v>
          </cell>
          <cell r="R90" t="str">
            <v>KHÔNG</v>
          </cell>
          <cell r="S90" t="str">
            <v>371/40/1E TRƯỜNG CHINH, P. 14, Q. TÂN BÌNH, TP. HCM</v>
          </cell>
          <cell r="T90" t="str">
            <v>TP. HCM</v>
          </cell>
          <cell r="U90" t="str">
            <v>371/40/1E TRƯỜNG CHINH, P. 14, Q. TÂN BÌNH, TP. HCM</v>
          </cell>
          <cell r="V90" t="str">
            <v>TP. HCM</v>
          </cell>
          <cell r="W90" t="str">
            <v>371/40/1E TRƯỜNG CHINH, P. 14, Q. TÂN BÌNH, TP. HCM</v>
          </cell>
          <cell r="X90" t="str">
            <v>0938938603</v>
          </cell>
          <cell r="Y90" t="str">
            <v>0531000279088</v>
          </cell>
          <cell r="Z90" t="str">
            <v>VIETCOMBANK</v>
          </cell>
          <cell r="AA90" t="str">
            <v>100411</v>
          </cell>
          <cell r="AB90" t="str">
            <v>8109291288</v>
          </cell>
          <cell r="AC90">
            <v>0</v>
          </cell>
          <cell r="AD90">
            <v>0</v>
          </cell>
          <cell r="AE90">
            <v>0</v>
          </cell>
          <cell r="AF90">
            <v>0</v>
          </cell>
          <cell r="AG90">
            <v>0</v>
          </cell>
          <cell r="AH90">
            <v>41053</v>
          </cell>
          <cell r="AI90">
            <v>41418</v>
          </cell>
          <cell r="AJ90">
            <v>41783</v>
          </cell>
          <cell r="AK90" t="str">
            <v>01 NĂM</v>
          </cell>
          <cell r="AL90" t="str">
            <v>01 NĂM</v>
          </cell>
          <cell r="AM90" t="str">
            <v>KXĐTH</v>
          </cell>
          <cell r="AN90">
            <v>41783</v>
          </cell>
          <cell r="AO90" t="str">
            <v>KXĐTH</v>
          </cell>
          <cell r="AP90">
            <v>0</v>
          </cell>
          <cell r="AQ90">
            <v>0</v>
          </cell>
          <cell r="AR90">
            <v>41061</v>
          </cell>
          <cell r="AS90" t="str">
            <v>7910049364</v>
          </cell>
          <cell r="AT90" t="str">
            <v>DN7793530600333</v>
          </cell>
          <cell r="AU90">
            <v>0</v>
          </cell>
          <cell r="AV90">
            <v>0</v>
          </cell>
          <cell r="AW90">
            <v>0</v>
          </cell>
          <cell r="AX90">
            <v>0</v>
          </cell>
          <cell r="AY90">
            <v>0</v>
          </cell>
          <cell r="AZ90">
            <v>0</v>
          </cell>
          <cell r="BA90">
            <v>0</v>
          </cell>
          <cell r="BB90">
            <v>0</v>
          </cell>
          <cell r="BC90">
            <v>0</v>
          </cell>
          <cell r="BD90" t="str">
            <v>4 HẠT</v>
          </cell>
          <cell r="BE90" t="str">
            <v>12/12</v>
          </cell>
          <cell r="BF90">
            <v>0</v>
          </cell>
          <cell r="BG90">
            <v>0</v>
          </cell>
          <cell r="BH90">
            <v>41208</v>
          </cell>
          <cell r="BI90">
            <v>2889000</v>
          </cell>
          <cell r="BJ90">
            <v>1611000</v>
          </cell>
          <cell r="BK90">
            <v>0</v>
          </cell>
          <cell r="BL90">
            <v>0</v>
          </cell>
          <cell r="BM90">
            <v>0</v>
          </cell>
          <cell r="BN90">
            <v>0</v>
          </cell>
          <cell r="BO90">
            <v>0</v>
          </cell>
          <cell r="BP90">
            <v>4000</v>
          </cell>
          <cell r="BQ90">
            <v>1</v>
          </cell>
          <cell r="BR90" t="str">
            <v>HTQ HỒ CHÍ MINH</v>
          </cell>
          <cell r="BS90" t="str">
            <v>Fulltime</v>
          </cell>
          <cell r="BT90" t="str">
            <v>Quán 02 Sông Đà</v>
          </cell>
          <cell r="BU90" t="str">
            <v>Trưởng Ca</v>
          </cell>
          <cell r="BV90" t="str">
            <v>4 HẠT</v>
          </cell>
          <cell r="BW90" t="str">
            <v>12/12</v>
          </cell>
          <cell r="BX90">
            <v>0</v>
          </cell>
          <cell r="BY90">
            <v>0</v>
          </cell>
          <cell r="BZ90" t="str">
            <v>CHUYÊN VIÊN CÀ PHÊ</v>
          </cell>
          <cell r="CA90">
            <v>0</v>
          </cell>
          <cell r="CB90">
            <v>41147</v>
          </cell>
          <cell r="CC90">
            <v>0</v>
          </cell>
          <cell r="CD90">
            <v>41877</v>
          </cell>
          <cell r="CE90" t="str">
            <v>PHÒNG ĐIỀU HÀNH</v>
          </cell>
          <cell r="CF90">
            <v>0</v>
          </cell>
          <cell r="CG90">
            <v>0</v>
          </cell>
          <cell r="CH90">
            <v>0</v>
          </cell>
          <cell r="CI90" t="str">
            <v>02 SĐ</v>
          </cell>
          <cell r="CJ90" t="str">
            <v>TRƯỞNG CA</v>
          </cell>
          <cell r="CK90">
            <v>0</v>
          </cell>
          <cell r="CL90">
            <v>0</v>
          </cell>
          <cell r="CM90" t="str">
            <v>ĐỘC THÂN</v>
          </cell>
          <cell r="CN90">
            <v>0</v>
          </cell>
          <cell r="CO90">
            <v>0</v>
          </cell>
          <cell r="CP90">
            <v>0</v>
          </cell>
          <cell r="CQ90">
            <v>0</v>
          </cell>
          <cell r="CR90">
            <v>0</v>
          </cell>
          <cell r="CS90">
            <v>0</v>
          </cell>
          <cell r="CT90">
            <v>0</v>
          </cell>
          <cell r="CU90">
            <v>0</v>
          </cell>
          <cell r="CV90">
            <v>0</v>
          </cell>
          <cell r="CW90">
            <v>0</v>
          </cell>
          <cell r="CX90">
            <v>0</v>
          </cell>
          <cell r="CY90">
            <v>0</v>
          </cell>
          <cell r="CZ90">
            <v>0</v>
          </cell>
          <cell r="DA90" t="e">
            <v>#N/A</v>
          </cell>
          <cell r="DB90">
            <v>0</v>
          </cell>
        </row>
        <row r="91">
          <cell r="B91" t="str">
            <v>EQQ100783</v>
          </cell>
          <cell r="C91" t="str">
            <v>PHẠM THỊ THANH SANG</v>
          </cell>
          <cell r="D91" t="str">
            <v>NỮ</v>
          </cell>
          <cell r="E91">
            <v>40953</v>
          </cell>
          <cell r="F91" t="str">
            <v>01 NT</v>
          </cell>
          <cell r="G91" t="str">
            <v>NHÂN VIÊN PHA CHẾ</v>
          </cell>
          <cell r="H91">
            <v>27</v>
          </cell>
          <cell r="I91">
            <v>5</v>
          </cell>
          <cell r="J91">
            <v>1993</v>
          </cell>
          <cell r="K91">
            <v>34116</v>
          </cell>
          <cell r="L91" t="str">
            <v>BÌNH ĐỊNH</v>
          </cell>
          <cell r="M91" t="str">
            <v>NGHỆ AN</v>
          </cell>
          <cell r="N91" t="str">
            <v>025063886</v>
          </cell>
          <cell r="O91">
            <v>40751</v>
          </cell>
          <cell r="P91" t="str">
            <v>TP. HCM</v>
          </cell>
          <cell r="Q91" t="str">
            <v>KINH</v>
          </cell>
          <cell r="R91" t="str">
            <v>KHÔNG</v>
          </cell>
          <cell r="S91" t="str">
            <v>120/71 THÍCH QUẢNG ĐỨC, P. 4, Q. PHÚ NHUẬN, TP. HCM</v>
          </cell>
          <cell r="T91" t="str">
            <v>TP. HCM</v>
          </cell>
          <cell r="U91" t="str">
            <v>120/71 THÍCH QUẢNG ĐỨC, P. 4, Q. PHÚ NHUẬN, TP. HCM</v>
          </cell>
          <cell r="V91" t="str">
            <v>TP. HCM</v>
          </cell>
          <cell r="W91" t="str">
            <v>120/71 THÍCH QUẢNG ĐỨC, P. 4, Q. PHÚ NHUẬN, TP. HCM</v>
          </cell>
          <cell r="X91" t="str">
            <v>0909859347</v>
          </cell>
          <cell r="Y91" t="str">
            <v>0071000687748</v>
          </cell>
          <cell r="Z91" t="str">
            <v>VIETCOMBANK</v>
          </cell>
          <cell r="AA91" t="str">
            <v>100337</v>
          </cell>
          <cell r="AB91" t="str">
            <v>8302741915</v>
          </cell>
          <cell r="AC91">
            <v>0</v>
          </cell>
          <cell r="AD91">
            <v>0</v>
          </cell>
          <cell r="AE91">
            <v>0</v>
          </cell>
          <cell r="AF91">
            <v>0</v>
          </cell>
          <cell r="AG91">
            <v>0</v>
          </cell>
          <cell r="AH91">
            <v>41104</v>
          </cell>
          <cell r="AI91">
            <v>41469</v>
          </cell>
          <cell r="AJ91">
            <v>41834</v>
          </cell>
          <cell r="AK91" t="str">
            <v>01 NĂM</v>
          </cell>
          <cell r="AL91" t="str">
            <v>01 NĂM</v>
          </cell>
          <cell r="AM91" t="str">
            <v>KXĐTH</v>
          </cell>
          <cell r="AN91">
            <v>41834</v>
          </cell>
          <cell r="AO91" t="str">
            <v>KXĐTH</v>
          </cell>
          <cell r="AP91">
            <v>0</v>
          </cell>
          <cell r="AQ91">
            <v>0</v>
          </cell>
          <cell r="AR91">
            <v>41091</v>
          </cell>
          <cell r="AS91" t="str">
            <v>7912288752</v>
          </cell>
          <cell r="AT91" t="str">
            <v>DN7793530600365</v>
          </cell>
          <cell r="AU91">
            <v>0</v>
          </cell>
          <cell r="AV91">
            <v>0</v>
          </cell>
          <cell r="AW91">
            <v>0</v>
          </cell>
          <cell r="AX91">
            <v>0</v>
          </cell>
          <cell r="AY91">
            <v>0</v>
          </cell>
          <cell r="AZ91">
            <v>0</v>
          </cell>
          <cell r="BA91">
            <v>0</v>
          </cell>
          <cell r="BB91">
            <v>0</v>
          </cell>
          <cell r="BC91">
            <v>0</v>
          </cell>
          <cell r="BD91" t="str">
            <v>2 HẠT</v>
          </cell>
          <cell r="BE91" t="str">
            <v>CĐ</v>
          </cell>
          <cell r="BF91">
            <v>0</v>
          </cell>
          <cell r="BG91">
            <v>0</v>
          </cell>
          <cell r="BH91">
            <v>41696</v>
          </cell>
          <cell r="BI91">
            <v>2889000</v>
          </cell>
          <cell r="BJ91">
            <v>191000</v>
          </cell>
          <cell r="BK91">
            <v>0</v>
          </cell>
          <cell r="BL91">
            <v>0</v>
          </cell>
          <cell r="BM91">
            <v>0</v>
          </cell>
          <cell r="BN91">
            <v>0</v>
          </cell>
          <cell r="BO91">
            <v>0</v>
          </cell>
          <cell r="BP91">
            <v>4000</v>
          </cell>
          <cell r="BQ91">
            <v>1</v>
          </cell>
          <cell r="BR91" t="str">
            <v>HTQ HỒ CHÍ MINH</v>
          </cell>
          <cell r="BS91" t="str">
            <v>Fulltime</v>
          </cell>
          <cell r="BT91" t="str">
            <v>Quán 01 Nguyễn Thông</v>
          </cell>
          <cell r="BU91" t="str">
            <v>NV. Pha Chế</v>
          </cell>
          <cell r="BV91" t="str">
            <v>2 HẠT</v>
          </cell>
          <cell r="BW91" t="str">
            <v>CĐ</v>
          </cell>
          <cell r="BX91" t="str">
            <v>KẾ TOÁN</v>
          </cell>
          <cell r="BY91">
            <v>0</v>
          </cell>
          <cell r="BZ91">
            <v>0</v>
          </cell>
          <cell r="CA91">
            <v>0</v>
          </cell>
          <cell r="CB91">
            <v>0</v>
          </cell>
          <cell r="CC91">
            <v>0</v>
          </cell>
          <cell r="CD91">
            <v>41938</v>
          </cell>
          <cell r="CE91">
            <v>0</v>
          </cell>
          <cell r="CF91">
            <v>0</v>
          </cell>
          <cell r="CG91">
            <v>0</v>
          </cell>
          <cell r="CH91">
            <v>0</v>
          </cell>
          <cell r="CI91" t="str">
            <v>01 NT</v>
          </cell>
          <cell r="CJ91" t="str">
            <v>NHÂN VIÊN PHA CHẾ</v>
          </cell>
          <cell r="CK91">
            <v>0</v>
          </cell>
          <cell r="CL91">
            <v>0</v>
          </cell>
          <cell r="CM91" t="str">
            <v>ĐỘC THÂN</v>
          </cell>
          <cell r="CN91">
            <v>0</v>
          </cell>
          <cell r="CO91">
            <v>0</v>
          </cell>
          <cell r="CP91">
            <v>0</v>
          </cell>
          <cell r="CQ91">
            <v>0</v>
          </cell>
          <cell r="CR91">
            <v>0</v>
          </cell>
          <cell r="CS91">
            <v>0</v>
          </cell>
          <cell r="CT91">
            <v>0</v>
          </cell>
          <cell r="CU91">
            <v>0</v>
          </cell>
          <cell r="CV91">
            <v>0</v>
          </cell>
          <cell r="CW91">
            <v>0</v>
          </cell>
          <cell r="CX91">
            <v>0</v>
          </cell>
          <cell r="CY91">
            <v>0</v>
          </cell>
          <cell r="CZ91">
            <v>0</v>
          </cell>
          <cell r="DA91" t="e">
            <v>#N/A</v>
          </cell>
          <cell r="DB91">
            <v>0</v>
          </cell>
        </row>
        <row r="92">
          <cell r="B92" t="str">
            <v>EQQ100798</v>
          </cell>
          <cell r="C92" t="str">
            <v>TRẦN PHƯƠNG DUNG</v>
          </cell>
          <cell r="D92" t="str">
            <v>NỮ</v>
          </cell>
          <cell r="E92">
            <v>40967</v>
          </cell>
          <cell r="F92" t="str">
            <v>349 HBT</v>
          </cell>
          <cell r="G92" t="str">
            <v>NHÂN VIÊN PHA CHẾ</v>
          </cell>
          <cell r="H92">
            <v>20</v>
          </cell>
          <cell r="I92">
            <v>6</v>
          </cell>
          <cell r="J92">
            <v>1993</v>
          </cell>
          <cell r="K92">
            <v>34140</v>
          </cell>
          <cell r="L92" t="str">
            <v>TP. HCM</v>
          </cell>
          <cell r="M92" t="str">
            <v>TP. HCM</v>
          </cell>
          <cell r="N92" t="str">
            <v>024893811</v>
          </cell>
          <cell r="O92">
            <v>39648</v>
          </cell>
          <cell r="P92" t="str">
            <v>TP. HCM</v>
          </cell>
          <cell r="Q92" t="str">
            <v>KINH</v>
          </cell>
          <cell r="R92" t="str">
            <v>KHÔNG</v>
          </cell>
          <cell r="S92" t="str">
            <v>50/25/5 DUY TÂN, P. 15, Q. PHÚ NHUẬN, TP. HCM</v>
          </cell>
          <cell r="T92" t="str">
            <v>TP. HCM</v>
          </cell>
          <cell r="U92" t="str">
            <v>50/25/5 DUY TÂN, P. 15, Q. PHÚ NHUẬN, TP. HCM</v>
          </cell>
          <cell r="V92" t="str">
            <v>TP. HCM</v>
          </cell>
          <cell r="W92" t="str">
            <v>50/25/5 DUY TÂN, P. 15, Q. PHÚ NHUẬN, TP. HCM</v>
          </cell>
          <cell r="X92" t="str">
            <v>01265001030</v>
          </cell>
          <cell r="Y92" t="str">
            <v>0721000525524</v>
          </cell>
          <cell r="Z92" t="str">
            <v>VIETCOMBANK</v>
          </cell>
          <cell r="AA92" t="str">
            <v>100373</v>
          </cell>
          <cell r="AB92" t="str">
            <v>8302741922</v>
          </cell>
          <cell r="AC92">
            <v>0</v>
          </cell>
          <cell r="AD92">
            <v>0</v>
          </cell>
          <cell r="AE92">
            <v>0</v>
          </cell>
          <cell r="AF92">
            <v>0</v>
          </cell>
          <cell r="AG92">
            <v>0</v>
          </cell>
          <cell r="AH92">
            <v>41119</v>
          </cell>
          <cell r="AI92">
            <v>41484</v>
          </cell>
          <cell r="AJ92">
            <v>41849</v>
          </cell>
          <cell r="AK92" t="str">
            <v>01 NĂM</v>
          </cell>
          <cell r="AL92" t="str">
            <v>01 NĂM</v>
          </cell>
          <cell r="AM92" t="str">
            <v>KXĐTH</v>
          </cell>
          <cell r="AN92">
            <v>41849</v>
          </cell>
          <cell r="AO92" t="str">
            <v>KXĐTH</v>
          </cell>
          <cell r="AP92">
            <v>0</v>
          </cell>
          <cell r="AQ92">
            <v>0</v>
          </cell>
          <cell r="AR92">
            <v>41122</v>
          </cell>
          <cell r="AS92" t="str">
            <v>7912291398</v>
          </cell>
          <cell r="AT92" t="str">
            <v>DN7793530600373</v>
          </cell>
          <cell r="AU92">
            <v>0</v>
          </cell>
          <cell r="AV92">
            <v>0</v>
          </cell>
          <cell r="AW92">
            <v>0</v>
          </cell>
          <cell r="AX92">
            <v>0</v>
          </cell>
          <cell r="AY92">
            <v>0</v>
          </cell>
          <cell r="AZ92">
            <v>0</v>
          </cell>
          <cell r="BA92">
            <v>0</v>
          </cell>
          <cell r="BB92">
            <v>0</v>
          </cell>
          <cell r="BC92">
            <v>0</v>
          </cell>
          <cell r="BD92" t="str">
            <v>3 HẠT</v>
          </cell>
          <cell r="BE92" t="str">
            <v>CĐ</v>
          </cell>
          <cell r="BF92">
            <v>0</v>
          </cell>
          <cell r="BG92">
            <v>0</v>
          </cell>
          <cell r="BH92">
            <v>0</v>
          </cell>
          <cell r="BI92">
            <v>2889000</v>
          </cell>
          <cell r="BJ92">
            <v>511000</v>
          </cell>
          <cell r="BK92">
            <v>0</v>
          </cell>
          <cell r="BL92">
            <v>0</v>
          </cell>
          <cell r="BM92">
            <v>0</v>
          </cell>
          <cell r="BN92">
            <v>0</v>
          </cell>
          <cell r="BO92">
            <v>0</v>
          </cell>
          <cell r="BP92">
            <v>4000</v>
          </cell>
          <cell r="BQ92">
            <v>1</v>
          </cell>
          <cell r="BR92" t="str">
            <v>HTQ HỒ CHÍ MINH</v>
          </cell>
          <cell r="BS92" t="str">
            <v>Fulltime</v>
          </cell>
          <cell r="BT92" t="str">
            <v>Quán 349 Hai Bà Trưng</v>
          </cell>
          <cell r="BU92" t="str">
            <v>NV. Pha Chế</v>
          </cell>
          <cell r="BV92" t="str">
            <v>3 HẠT</v>
          </cell>
          <cell r="BW92" t="str">
            <v>CĐ</v>
          </cell>
          <cell r="BX92" t="str">
            <v>NHÀ HÀNG, KHÁCH SẠN</v>
          </cell>
          <cell r="BY92">
            <v>0</v>
          </cell>
          <cell r="BZ92">
            <v>0</v>
          </cell>
          <cell r="CA92">
            <v>0</v>
          </cell>
          <cell r="CB92">
            <v>0</v>
          </cell>
          <cell r="CC92">
            <v>0</v>
          </cell>
          <cell r="CD92">
            <v>0</v>
          </cell>
          <cell r="CE92" t="str">
            <v>QUÁN 587 NGUYỄN KIỆM</v>
          </cell>
          <cell r="CF92">
            <v>0</v>
          </cell>
          <cell r="CG92">
            <v>0</v>
          </cell>
          <cell r="CH92">
            <v>0</v>
          </cell>
          <cell r="CI92" t="str">
            <v>349 HBT</v>
          </cell>
          <cell r="CJ92" t="str">
            <v>NHÂN VIÊN PHA CHẾ</v>
          </cell>
          <cell r="CK92">
            <v>0</v>
          </cell>
          <cell r="CL92">
            <v>0</v>
          </cell>
          <cell r="CM92" t="str">
            <v>ĐỘC THÂN</v>
          </cell>
          <cell r="CN92">
            <v>0</v>
          </cell>
          <cell r="CO92">
            <v>0</v>
          </cell>
          <cell r="CP92">
            <v>0</v>
          </cell>
          <cell r="CQ92">
            <v>0</v>
          </cell>
          <cell r="CR92">
            <v>0</v>
          </cell>
          <cell r="CS92">
            <v>0</v>
          </cell>
          <cell r="CT92">
            <v>0</v>
          </cell>
          <cell r="CU92">
            <v>0</v>
          </cell>
          <cell r="CV92">
            <v>0</v>
          </cell>
          <cell r="CW92">
            <v>0</v>
          </cell>
          <cell r="CX92">
            <v>0</v>
          </cell>
          <cell r="CY92">
            <v>0</v>
          </cell>
          <cell r="CZ92">
            <v>0</v>
          </cell>
          <cell r="DA92" t="e">
            <v>#N/A</v>
          </cell>
          <cell r="DB92">
            <v>0</v>
          </cell>
        </row>
        <row r="93">
          <cell r="B93" t="str">
            <v>EQQ100808</v>
          </cell>
          <cell r="C93" t="str">
            <v>NGUYỄN VĂN ĐANG</v>
          </cell>
          <cell r="D93" t="str">
            <v>NAM</v>
          </cell>
          <cell r="E93">
            <v>40971</v>
          </cell>
          <cell r="F93" t="str">
            <v>184 LĐH</v>
          </cell>
          <cell r="G93" t="str">
            <v>TRƯỞNG CA</v>
          </cell>
          <cell r="H93">
            <v>23</v>
          </cell>
          <cell r="I93">
            <v>8</v>
          </cell>
          <cell r="J93">
            <v>1991</v>
          </cell>
          <cell r="K93">
            <v>33473</v>
          </cell>
          <cell r="L93" t="str">
            <v>ĐỒNG THÁP</v>
          </cell>
          <cell r="M93" t="str">
            <v>CAMPUCHIA</v>
          </cell>
          <cell r="N93" t="str">
            <v>341550614</v>
          </cell>
          <cell r="O93">
            <v>38953</v>
          </cell>
          <cell r="P93" t="str">
            <v>ĐỒNG THÁP</v>
          </cell>
          <cell r="Q93" t="str">
            <v>KINH</v>
          </cell>
          <cell r="R93" t="str">
            <v>KHÔNG</v>
          </cell>
          <cell r="S93" t="str">
            <v>KHÓM 5, P. AN THẠNH, HỒNG NGỰ, ĐỒNG THÁP</v>
          </cell>
          <cell r="T93" t="str">
            <v>ĐỒNG THÁP</v>
          </cell>
          <cell r="U93" t="str">
            <v>KHÓM 5, P. AN THẠNH, HỒNG NGỰ, ĐỒNG THÁP</v>
          </cell>
          <cell r="V93" t="str">
            <v>TP. HCM</v>
          </cell>
          <cell r="W93">
            <v>0</v>
          </cell>
          <cell r="X93" t="str">
            <v>01255828297</v>
          </cell>
          <cell r="Y93" t="str">
            <v>0501000007782</v>
          </cell>
          <cell r="Z93" t="str">
            <v>VIETCOMBANK</v>
          </cell>
          <cell r="AA93" t="str">
            <v>100315</v>
          </cell>
          <cell r="AB93" t="str">
            <v>8302741961</v>
          </cell>
          <cell r="AC93">
            <v>0</v>
          </cell>
          <cell r="AD93">
            <v>0</v>
          </cell>
          <cell r="AE93">
            <v>0</v>
          </cell>
          <cell r="AF93">
            <v>0</v>
          </cell>
          <cell r="AG93">
            <v>0</v>
          </cell>
          <cell r="AH93">
            <v>41123</v>
          </cell>
          <cell r="AI93">
            <v>41488</v>
          </cell>
          <cell r="AJ93">
            <v>41853</v>
          </cell>
          <cell r="AK93" t="str">
            <v>01 NĂM</v>
          </cell>
          <cell r="AL93" t="str">
            <v>01 NĂM</v>
          </cell>
          <cell r="AM93" t="str">
            <v>KXĐTH</v>
          </cell>
          <cell r="AN93">
            <v>41853</v>
          </cell>
          <cell r="AO93" t="str">
            <v>KXĐTH</v>
          </cell>
          <cell r="AP93">
            <v>0</v>
          </cell>
          <cell r="AQ93">
            <v>0</v>
          </cell>
          <cell r="AR93">
            <v>41122</v>
          </cell>
          <cell r="AS93" t="str">
            <v>7912291401</v>
          </cell>
          <cell r="AT93" t="str">
            <v>DN7793530600376</v>
          </cell>
          <cell r="AU93">
            <v>0</v>
          </cell>
          <cell r="AV93">
            <v>0</v>
          </cell>
          <cell r="AW93">
            <v>0</v>
          </cell>
          <cell r="AX93">
            <v>0</v>
          </cell>
          <cell r="AY93">
            <v>0</v>
          </cell>
          <cell r="AZ93">
            <v>0</v>
          </cell>
          <cell r="BA93">
            <v>0</v>
          </cell>
          <cell r="BB93">
            <v>0</v>
          </cell>
          <cell r="BC93">
            <v>0</v>
          </cell>
          <cell r="BD93" t="str">
            <v>4 HẠT</v>
          </cell>
          <cell r="BE93" t="str">
            <v>TC</v>
          </cell>
          <cell r="BF93">
            <v>0</v>
          </cell>
          <cell r="BG93">
            <v>0</v>
          </cell>
          <cell r="BH93">
            <v>41712</v>
          </cell>
          <cell r="BI93">
            <v>2889000</v>
          </cell>
          <cell r="BJ93">
            <v>1111000</v>
          </cell>
          <cell r="BK93">
            <v>0</v>
          </cell>
          <cell r="BL93">
            <v>0</v>
          </cell>
          <cell r="BM93">
            <v>0</v>
          </cell>
          <cell r="BN93">
            <v>0</v>
          </cell>
          <cell r="BO93">
            <v>0</v>
          </cell>
          <cell r="BP93">
            <v>4000</v>
          </cell>
          <cell r="BQ93">
            <v>1</v>
          </cell>
          <cell r="BR93" t="str">
            <v>HTQ HỒ CHÍ MINH</v>
          </cell>
          <cell r="BS93" t="str">
            <v>Fulltime</v>
          </cell>
          <cell r="BT93" t="str">
            <v>Quán Pakson</v>
          </cell>
          <cell r="BU93" t="str">
            <v>Trưởng Ca</v>
          </cell>
          <cell r="BV93" t="str">
            <v>4 HẠT</v>
          </cell>
          <cell r="BW93" t="str">
            <v>TC</v>
          </cell>
          <cell r="BX93" t="str">
            <v>DU LỊCH</v>
          </cell>
          <cell r="BY93">
            <v>0</v>
          </cell>
          <cell r="BZ93">
            <v>0</v>
          </cell>
          <cell r="CA93">
            <v>0</v>
          </cell>
          <cell r="CB93">
            <v>0</v>
          </cell>
          <cell r="CC93">
            <v>0</v>
          </cell>
          <cell r="CD93">
            <v>41969</v>
          </cell>
          <cell r="CE93">
            <v>0</v>
          </cell>
          <cell r="CF93">
            <v>0</v>
          </cell>
          <cell r="CG93">
            <v>0</v>
          </cell>
          <cell r="CH93">
            <v>0</v>
          </cell>
          <cell r="CI93" t="str">
            <v>184 LĐH</v>
          </cell>
          <cell r="CJ93" t="str">
            <v>TRƯỞNG CA</v>
          </cell>
          <cell r="CK93">
            <v>0</v>
          </cell>
          <cell r="CL93">
            <v>0</v>
          </cell>
          <cell r="CM93" t="str">
            <v>ĐỘC THÂN</v>
          </cell>
          <cell r="CN93">
            <v>0</v>
          </cell>
          <cell r="CO93">
            <v>0</v>
          </cell>
          <cell r="CP93">
            <v>0</v>
          </cell>
          <cell r="CQ93">
            <v>0</v>
          </cell>
          <cell r="CR93">
            <v>0</v>
          </cell>
          <cell r="CS93">
            <v>0</v>
          </cell>
          <cell r="CT93">
            <v>0</v>
          </cell>
          <cell r="CU93">
            <v>0</v>
          </cell>
          <cell r="CV93">
            <v>0</v>
          </cell>
          <cell r="CW93">
            <v>0</v>
          </cell>
          <cell r="CX93">
            <v>0</v>
          </cell>
          <cell r="CY93">
            <v>0</v>
          </cell>
          <cell r="CZ93">
            <v>0</v>
          </cell>
          <cell r="DA93" t="e">
            <v>#N/A</v>
          </cell>
          <cell r="DB93">
            <v>0</v>
          </cell>
        </row>
        <row r="94">
          <cell r="B94" t="str">
            <v>EQQ100830</v>
          </cell>
          <cell r="C94" t="str">
            <v>NGÔ XUÂN TRÍ</v>
          </cell>
          <cell r="D94" t="str">
            <v>NAM</v>
          </cell>
          <cell r="E94">
            <v>40973</v>
          </cell>
          <cell r="F94" t="str">
            <v>19B PNT</v>
          </cell>
          <cell r="G94" t="str">
            <v>QUYỀN QUẢN LÝ QUÁN</v>
          </cell>
          <cell r="H94">
            <v>8</v>
          </cell>
          <cell r="I94">
            <v>4</v>
          </cell>
          <cell r="J94">
            <v>1992</v>
          </cell>
          <cell r="K94">
            <v>33702</v>
          </cell>
          <cell r="L94" t="str">
            <v>ĐỒNG NAI</v>
          </cell>
          <cell r="M94" t="str">
            <v>TP. HCM</v>
          </cell>
          <cell r="N94" t="str">
            <v>272068541</v>
          </cell>
          <cell r="O94">
            <v>38922</v>
          </cell>
          <cell r="P94" t="str">
            <v>ĐỒNG NAI</v>
          </cell>
          <cell r="Q94" t="str">
            <v>KINH</v>
          </cell>
          <cell r="R94" t="str">
            <v>KHÔNG</v>
          </cell>
          <cell r="S94" t="str">
            <v>KDC 18, ẤP 2, PHÚ HÒA, ĐỊNH QUÁN, ĐỒNG NAI</v>
          </cell>
          <cell r="T94" t="str">
            <v>ĐỒNG NAI</v>
          </cell>
          <cell r="U94" t="str">
            <v>KDC 18, ẤP 2, PHÚ HÒA, ĐỊNH QUÁN, ĐỒNG NAI</v>
          </cell>
          <cell r="V94" t="str">
            <v>TP. HCM</v>
          </cell>
          <cell r="W94">
            <v>0</v>
          </cell>
          <cell r="X94" t="str">
            <v>01674642287</v>
          </cell>
          <cell r="Y94" t="str">
            <v>0501000017896</v>
          </cell>
          <cell r="Z94" t="str">
            <v>VIETCOMBANK</v>
          </cell>
          <cell r="AA94" t="str">
            <v>100354</v>
          </cell>
          <cell r="AB94" t="str">
            <v>8302760611</v>
          </cell>
          <cell r="AC94">
            <v>0</v>
          </cell>
          <cell r="AD94">
            <v>0</v>
          </cell>
          <cell r="AE94">
            <v>0</v>
          </cell>
          <cell r="AF94">
            <v>0</v>
          </cell>
          <cell r="AG94">
            <v>0</v>
          </cell>
          <cell r="AH94">
            <v>41125</v>
          </cell>
          <cell r="AI94">
            <v>41490</v>
          </cell>
          <cell r="AJ94">
            <v>41855</v>
          </cell>
          <cell r="AK94" t="str">
            <v>01 NĂM</v>
          </cell>
          <cell r="AL94" t="str">
            <v>01 NĂM</v>
          </cell>
          <cell r="AM94" t="str">
            <v>KXĐTH</v>
          </cell>
          <cell r="AN94">
            <v>41855</v>
          </cell>
          <cell r="AO94" t="str">
            <v>KXĐTH</v>
          </cell>
          <cell r="AP94">
            <v>0</v>
          </cell>
          <cell r="AQ94">
            <v>0</v>
          </cell>
          <cell r="AR94">
            <v>41122</v>
          </cell>
          <cell r="AS94" t="str">
            <v>7912291413</v>
          </cell>
          <cell r="AT94" t="str">
            <v>DN7793530600388</v>
          </cell>
          <cell r="AU94">
            <v>0</v>
          </cell>
          <cell r="AV94">
            <v>0</v>
          </cell>
          <cell r="AW94">
            <v>0</v>
          </cell>
          <cell r="AX94">
            <v>0</v>
          </cell>
          <cell r="AY94">
            <v>0</v>
          </cell>
          <cell r="AZ94">
            <v>0</v>
          </cell>
          <cell r="BA94">
            <v>0</v>
          </cell>
          <cell r="BB94">
            <v>0</v>
          </cell>
          <cell r="BC94">
            <v>0</v>
          </cell>
          <cell r="BD94" t="str">
            <v>4 HẠT</v>
          </cell>
          <cell r="BE94" t="str">
            <v>12/12</v>
          </cell>
          <cell r="BF94">
            <v>0</v>
          </cell>
          <cell r="BG94">
            <v>0</v>
          </cell>
          <cell r="BH94">
            <v>41969</v>
          </cell>
          <cell r="BI94">
            <v>2889000</v>
          </cell>
          <cell r="BJ94">
            <v>1611000</v>
          </cell>
          <cell r="BK94">
            <v>0</v>
          </cell>
          <cell r="BL94">
            <v>200000</v>
          </cell>
          <cell r="BM94">
            <v>150000</v>
          </cell>
          <cell r="BN94">
            <v>0</v>
          </cell>
          <cell r="BO94">
            <v>0</v>
          </cell>
          <cell r="BP94">
            <v>4000</v>
          </cell>
          <cell r="BQ94">
            <v>1</v>
          </cell>
          <cell r="BR94" t="str">
            <v>HTQ HỒ CHÍ MINH</v>
          </cell>
          <cell r="BS94" t="str">
            <v>Fulltime</v>
          </cell>
          <cell r="BT94" t="str">
            <v>Quán 19B-Phạm Ngọc Thạch</v>
          </cell>
          <cell r="BU94" t="str">
            <v>Quyền QLQ</v>
          </cell>
          <cell r="BV94" t="str">
            <v>4 HẠT</v>
          </cell>
          <cell r="BW94" t="str">
            <v>12/12</v>
          </cell>
          <cell r="BX94">
            <v>0</v>
          </cell>
          <cell r="BY94" t="str">
            <v>A TIN HOC</v>
          </cell>
          <cell r="BZ94">
            <v>0</v>
          </cell>
          <cell r="CA94">
            <v>0</v>
          </cell>
          <cell r="CB94">
            <v>0</v>
          </cell>
          <cell r="CC94">
            <v>0</v>
          </cell>
          <cell r="CD94">
            <v>41969</v>
          </cell>
          <cell r="CE94">
            <v>0</v>
          </cell>
          <cell r="CF94">
            <v>0</v>
          </cell>
          <cell r="CG94">
            <v>0</v>
          </cell>
          <cell r="CH94">
            <v>0</v>
          </cell>
          <cell r="CI94" t="str">
            <v>19B PNT</v>
          </cell>
          <cell r="CJ94" t="str">
            <v>QUYỀN QUẢN LÝ QUÁN</v>
          </cell>
          <cell r="CK94">
            <v>0</v>
          </cell>
          <cell r="CL94">
            <v>0</v>
          </cell>
          <cell r="CM94" t="str">
            <v>ĐỘC THÂN</v>
          </cell>
          <cell r="CN94">
            <v>0</v>
          </cell>
          <cell r="CO94">
            <v>0</v>
          </cell>
          <cell r="CP94">
            <v>0</v>
          </cell>
          <cell r="CQ94">
            <v>0</v>
          </cell>
          <cell r="CR94">
            <v>0</v>
          </cell>
          <cell r="CS94">
            <v>0</v>
          </cell>
          <cell r="CT94">
            <v>0</v>
          </cell>
          <cell r="CU94">
            <v>0</v>
          </cell>
          <cell r="CV94">
            <v>0</v>
          </cell>
          <cell r="CW94">
            <v>0</v>
          </cell>
          <cell r="CX94">
            <v>0</v>
          </cell>
          <cell r="CY94">
            <v>0</v>
          </cell>
          <cell r="CZ94">
            <v>0</v>
          </cell>
          <cell r="DA94" t="e">
            <v>#N/A</v>
          </cell>
          <cell r="DB94">
            <v>0</v>
          </cell>
        </row>
        <row r="95">
          <cell r="B95" t="str">
            <v>EQQ100832</v>
          </cell>
          <cell r="C95" t="str">
            <v>LƯƠNG THỊ THÚY NHUNG</v>
          </cell>
          <cell r="D95" t="str">
            <v>NỮ</v>
          </cell>
          <cell r="E95">
            <v>40973</v>
          </cell>
          <cell r="F95" t="str">
            <v>40 LTK</v>
          </cell>
          <cell r="G95" t="str">
            <v>TRƯỞNG CA</v>
          </cell>
          <cell r="H95">
            <v>29</v>
          </cell>
          <cell r="I95">
            <v>10</v>
          </cell>
          <cell r="J95">
            <v>1988</v>
          </cell>
          <cell r="K95">
            <v>32445</v>
          </cell>
          <cell r="L95" t="str">
            <v>TP. HCM</v>
          </cell>
          <cell r="M95" t="str">
            <v>TP. HCM</v>
          </cell>
          <cell r="N95" t="str">
            <v>024273067</v>
          </cell>
          <cell r="O95">
            <v>38194</v>
          </cell>
          <cell r="P95" t="str">
            <v>TP. HCM</v>
          </cell>
          <cell r="Q95" t="str">
            <v>KINH</v>
          </cell>
          <cell r="R95" t="str">
            <v>KHÔNG</v>
          </cell>
          <cell r="S95" t="str">
            <v>479/29/15 HƯƠNG LỘ 2, P. BÌNH TRỊ ĐÔNG, Q. BÌNH TÂN, TP. HCM</v>
          </cell>
          <cell r="T95" t="str">
            <v>TP. HCM</v>
          </cell>
          <cell r="U95" t="str">
            <v>479/29/15 HƯƠNG LỘ 2, P. BÌNH TRỊ ĐÔNG, Q. BÌNH TÂN, TP. HCM</v>
          </cell>
          <cell r="V95" t="str">
            <v>TP. HCM</v>
          </cell>
          <cell r="W95" t="str">
            <v>479/29/15 HƯƠNG LỘ 2, P. BÌNH TRỊ ĐÔNG, Q. BÌNH TÂN, TP. HCM</v>
          </cell>
          <cell r="X95" t="str">
            <v>01658481319</v>
          </cell>
          <cell r="Y95" t="str">
            <v>0251002678322</v>
          </cell>
          <cell r="Z95" t="str">
            <v>VIETCOMBANK</v>
          </cell>
          <cell r="AA95" t="str">
            <v>100131</v>
          </cell>
          <cell r="AB95" t="str">
            <v>8302760636</v>
          </cell>
          <cell r="AC95">
            <v>0</v>
          </cell>
          <cell r="AD95">
            <v>0</v>
          </cell>
          <cell r="AE95">
            <v>0</v>
          </cell>
          <cell r="AF95">
            <v>0</v>
          </cell>
          <cell r="AG95">
            <v>0</v>
          </cell>
          <cell r="AH95">
            <v>41125</v>
          </cell>
          <cell r="AI95">
            <v>41490</v>
          </cell>
          <cell r="AJ95">
            <v>41855</v>
          </cell>
          <cell r="AK95" t="str">
            <v>01 NĂM</v>
          </cell>
          <cell r="AL95" t="str">
            <v>01 NĂM</v>
          </cell>
          <cell r="AM95" t="str">
            <v>KXĐTH</v>
          </cell>
          <cell r="AN95">
            <v>41855</v>
          </cell>
          <cell r="AO95" t="str">
            <v>KXĐTH</v>
          </cell>
          <cell r="AP95">
            <v>0</v>
          </cell>
          <cell r="AQ95">
            <v>0</v>
          </cell>
          <cell r="AR95">
            <v>41122</v>
          </cell>
          <cell r="AS95" t="str">
            <v>7912291415</v>
          </cell>
          <cell r="AT95">
            <v>0</v>
          </cell>
          <cell r="AU95">
            <v>0</v>
          </cell>
          <cell r="AV95">
            <v>0</v>
          </cell>
          <cell r="AW95">
            <v>0</v>
          </cell>
          <cell r="AX95">
            <v>0</v>
          </cell>
          <cell r="AY95">
            <v>0</v>
          </cell>
          <cell r="AZ95">
            <v>0</v>
          </cell>
          <cell r="BA95">
            <v>0</v>
          </cell>
          <cell r="BB95">
            <v>0</v>
          </cell>
          <cell r="BC95">
            <v>0</v>
          </cell>
          <cell r="BD95" t="str">
            <v>4 HẠT</v>
          </cell>
          <cell r="BE95" t="str">
            <v>12/12</v>
          </cell>
          <cell r="BF95">
            <v>0</v>
          </cell>
          <cell r="BG95">
            <v>0</v>
          </cell>
          <cell r="BH95">
            <v>41969</v>
          </cell>
          <cell r="BI95">
            <v>2889000</v>
          </cell>
          <cell r="BJ95">
            <v>1111000</v>
          </cell>
          <cell r="BK95">
            <v>0</v>
          </cell>
          <cell r="BL95">
            <v>0</v>
          </cell>
          <cell r="BM95">
            <v>0</v>
          </cell>
          <cell r="BN95">
            <v>0</v>
          </cell>
          <cell r="BO95">
            <v>0</v>
          </cell>
          <cell r="BP95">
            <v>4000</v>
          </cell>
          <cell r="BQ95">
            <v>1</v>
          </cell>
          <cell r="BR95" t="str">
            <v>HTQ HỒ CHÍ MINH</v>
          </cell>
          <cell r="BS95" t="str">
            <v>Fulltime</v>
          </cell>
          <cell r="BT95" t="str">
            <v>Quán 40 Lý Thường Kiệt</v>
          </cell>
          <cell r="BU95" t="str">
            <v>Trưởng Ca</v>
          </cell>
          <cell r="BV95" t="str">
            <v>4 HẠT</v>
          </cell>
          <cell r="BW95" t="str">
            <v>12/12</v>
          </cell>
          <cell r="BX95">
            <v>0</v>
          </cell>
          <cell r="BY95">
            <v>0</v>
          </cell>
          <cell r="BZ95">
            <v>0</v>
          </cell>
          <cell r="CA95">
            <v>0</v>
          </cell>
          <cell r="CB95">
            <v>0</v>
          </cell>
          <cell r="CC95">
            <v>0</v>
          </cell>
          <cell r="CD95">
            <v>41908</v>
          </cell>
          <cell r="CE95" t="str">
            <v>QUÁN 40 LÝ THƯỜNG KIỆT</v>
          </cell>
          <cell r="CF95">
            <v>0</v>
          </cell>
          <cell r="CG95">
            <v>0</v>
          </cell>
          <cell r="CH95">
            <v>0</v>
          </cell>
          <cell r="CI95" t="str">
            <v>40 LTK</v>
          </cell>
          <cell r="CJ95" t="str">
            <v>TRƯỞNG CA TẬP SỰ</v>
          </cell>
          <cell r="CK95">
            <v>0</v>
          </cell>
          <cell r="CL95">
            <v>0</v>
          </cell>
          <cell r="CM95" t="str">
            <v>ĐỘC THÂN</v>
          </cell>
          <cell r="CN95">
            <v>0</v>
          </cell>
          <cell r="CO95">
            <v>0</v>
          </cell>
          <cell r="CP95">
            <v>0</v>
          </cell>
          <cell r="CQ95">
            <v>0</v>
          </cell>
          <cell r="CR95">
            <v>0</v>
          </cell>
          <cell r="CS95">
            <v>0</v>
          </cell>
          <cell r="CT95">
            <v>0</v>
          </cell>
          <cell r="CU95">
            <v>0</v>
          </cell>
          <cell r="CV95">
            <v>0</v>
          </cell>
          <cell r="CW95">
            <v>0</v>
          </cell>
          <cell r="CX95">
            <v>0</v>
          </cell>
          <cell r="CY95">
            <v>0</v>
          </cell>
          <cell r="CZ95">
            <v>0</v>
          </cell>
          <cell r="DA95" t="e">
            <v>#N/A</v>
          </cell>
          <cell r="DB95">
            <v>0</v>
          </cell>
        </row>
        <row r="96">
          <cell r="B96" t="str">
            <v>EQQ100840</v>
          </cell>
          <cell r="C96" t="str">
            <v>DƯƠNG NGỌC DIỄM</v>
          </cell>
          <cell r="D96" t="str">
            <v>NỮ</v>
          </cell>
          <cell r="E96">
            <v>40975</v>
          </cell>
          <cell r="F96" t="str">
            <v>02 SĐ</v>
          </cell>
          <cell r="G96" t="str">
            <v>NHÂN VIÊN PHỤC VỤ</v>
          </cell>
          <cell r="H96">
            <v>12</v>
          </cell>
          <cell r="I96">
            <v>9</v>
          </cell>
          <cell r="J96">
            <v>1992</v>
          </cell>
          <cell r="K96">
            <v>33859</v>
          </cell>
          <cell r="L96" t="str">
            <v>AN GIANG</v>
          </cell>
          <cell r="M96" t="str">
            <v>AN GIANG</v>
          </cell>
          <cell r="N96" t="str">
            <v>352107164</v>
          </cell>
          <cell r="O96">
            <v>39534</v>
          </cell>
          <cell r="P96" t="str">
            <v>AN GIANG</v>
          </cell>
          <cell r="Q96" t="str">
            <v>KINH</v>
          </cell>
          <cell r="R96" t="str">
            <v>KHÔNG</v>
          </cell>
          <cell r="S96" t="str">
            <v>THỊ TRẤN CHỢ MỚI, CHỢ MỚI, AN GIANG</v>
          </cell>
          <cell r="T96" t="str">
            <v>AN GIANG</v>
          </cell>
          <cell r="U96" t="str">
            <v>92/21/12 XÔ VIẾT NGHỆ TĨNH, Q. BÌNH THẠNH, TP. HCM</v>
          </cell>
          <cell r="V96" t="str">
            <v>TP. HCM</v>
          </cell>
          <cell r="W96" t="str">
            <v>92/21/12 XÔ VIẾT NGHỆ TĨNH, Q. BÌNH THẠNH, TP. HCM</v>
          </cell>
          <cell r="X96" t="str">
            <v>01253114141</v>
          </cell>
          <cell r="Y96" t="str">
            <v>0531000280290</v>
          </cell>
          <cell r="Z96" t="str">
            <v>VIETCOMBANK</v>
          </cell>
          <cell r="AA96" t="str">
            <v>100486</v>
          </cell>
          <cell r="AB96" t="str">
            <v>8302760668</v>
          </cell>
          <cell r="AC96">
            <v>0</v>
          </cell>
          <cell r="AD96">
            <v>0</v>
          </cell>
          <cell r="AE96" t="str">
            <v>HS 26/10/2014 - 26/04/2015</v>
          </cell>
          <cell r="AF96">
            <v>0</v>
          </cell>
          <cell r="AG96">
            <v>0</v>
          </cell>
          <cell r="AH96">
            <v>41127</v>
          </cell>
          <cell r="AI96">
            <v>41492</v>
          </cell>
          <cell r="AJ96">
            <v>41857</v>
          </cell>
          <cell r="AK96" t="str">
            <v>01 NĂM</v>
          </cell>
          <cell r="AL96" t="str">
            <v>01 NĂM</v>
          </cell>
          <cell r="AM96" t="str">
            <v>KXĐTH</v>
          </cell>
          <cell r="AN96">
            <v>41857</v>
          </cell>
          <cell r="AO96" t="str">
            <v>KXĐTH</v>
          </cell>
          <cell r="AP96">
            <v>0</v>
          </cell>
          <cell r="AQ96">
            <v>0</v>
          </cell>
          <cell r="AR96">
            <v>41122</v>
          </cell>
          <cell r="AS96" t="str">
            <v>7912291419</v>
          </cell>
          <cell r="AT96" t="str">
            <v>DN7793530600394</v>
          </cell>
          <cell r="AU96">
            <v>0</v>
          </cell>
          <cell r="AV96">
            <v>0</v>
          </cell>
          <cell r="AW96">
            <v>0</v>
          </cell>
          <cell r="AX96">
            <v>0</v>
          </cell>
          <cell r="AY96">
            <v>0</v>
          </cell>
          <cell r="AZ96">
            <v>0</v>
          </cell>
          <cell r="BA96">
            <v>0</v>
          </cell>
          <cell r="BB96">
            <v>0</v>
          </cell>
          <cell r="BC96">
            <v>0</v>
          </cell>
          <cell r="BD96" t="str">
            <v>3 HẠT</v>
          </cell>
          <cell r="BE96" t="str">
            <v>TC</v>
          </cell>
          <cell r="BF96">
            <v>0</v>
          </cell>
          <cell r="BG96">
            <v>0</v>
          </cell>
          <cell r="BH96">
            <v>41696</v>
          </cell>
          <cell r="BI96">
            <v>2889000</v>
          </cell>
          <cell r="BJ96">
            <v>191000</v>
          </cell>
          <cell r="BK96">
            <v>0</v>
          </cell>
          <cell r="BL96">
            <v>0</v>
          </cell>
          <cell r="BM96">
            <v>0</v>
          </cell>
          <cell r="BN96">
            <v>0</v>
          </cell>
          <cell r="BO96">
            <v>0</v>
          </cell>
          <cell r="BP96">
            <v>4000</v>
          </cell>
          <cell r="BQ96">
            <v>1</v>
          </cell>
          <cell r="BR96" t="str">
            <v>HTQ HỒ CHÍ MINH</v>
          </cell>
          <cell r="BS96" t="str">
            <v>Fulltime</v>
          </cell>
          <cell r="BT96" t="str">
            <v>Quán 02 Sông Đà</v>
          </cell>
          <cell r="BU96" t="str">
            <v>NV. Phục Vụ</v>
          </cell>
          <cell r="BV96" t="str">
            <v>3 HẠT</v>
          </cell>
          <cell r="BW96" t="str">
            <v>TC</v>
          </cell>
          <cell r="BX96" t="str">
            <v>KẾ TOÁN</v>
          </cell>
          <cell r="BY96">
            <v>0</v>
          </cell>
          <cell r="BZ96">
            <v>0</v>
          </cell>
          <cell r="CA96">
            <v>0</v>
          </cell>
          <cell r="CB96">
            <v>0</v>
          </cell>
          <cell r="CC96">
            <v>0</v>
          </cell>
          <cell r="CD96">
            <v>0</v>
          </cell>
          <cell r="CE96" t="str">
            <v>QUÁN 07 NGUYỄN VĂN CHIÊM</v>
          </cell>
          <cell r="CF96">
            <v>0</v>
          </cell>
          <cell r="CG96">
            <v>0</v>
          </cell>
          <cell r="CH96">
            <v>0</v>
          </cell>
          <cell r="CI96" t="str">
            <v>02 SĐ</v>
          </cell>
          <cell r="CJ96" t="str">
            <v>NHÂN VIÊN PHỤC VỤ</v>
          </cell>
          <cell r="CK96">
            <v>0</v>
          </cell>
          <cell r="CL96">
            <v>0</v>
          </cell>
          <cell r="CM96" t="str">
            <v>ĐỘC THÂN</v>
          </cell>
          <cell r="CN96">
            <v>0</v>
          </cell>
          <cell r="CO96">
            <v>0</v>
          </cell>
          <cell r="CP96">
            <v>0</v>
          </cell>
          <cell r="CQ96">
            <v>0</v>
          </cell>
          <cell r="CR96">
            <v>0</v>
          </cell>
          <cell r="CS96">
            <v>0</v>
          </cell>
          <cell r="CT96">
            <v>0</v>
          </cell>
          <cell r="CU96">
            <v>0</v>
          </cell>
          <cell r="CV96">
            <v>0</v>
          </cell>
          <cell r="CW96">
            <v>0</v>
          </cell>
          <cell r="CX96">
            <v>0</v>
          </cell>
          <cell r="CY96">
            <v>0</v>
          </cell>
          <cell r="CZ96">
            <v>0</v>
          </cell>
          <cell r="DA96" t="e">
            <v>#N/A</v>
          </cell>
          <cell r="DB96">
            <v>0</v>
          </cell>
        </row>
        <row r="97">
          <cell r="B97" t="str">
            <v>EQQ100849</v>
          </cell>
          <cell r="C97" t="str">
            <v>THÂN VĂN TRỌNG</v>
          </cell>
          <cell r="D97" t="str">
            <v>NAM</v>
          </cell>
          <cell r="E97">
            <v>40984</v>
          </cell>
          <cell r="F97" t="str">
            <v>PANDORA</v>
          </cell>
          <cell r="G97" t="str">
            <v>NHÂN VIÊN PHỤC VỤ</v>
          </cell>
          <cell r="H97">
            <v>14</v>
          </cell>
          <cell r="I97">
            <v>5</v>
          </cell>
          <cell r="J97">
            <v>1988</v>
          </cell>
          <cell r="K97">
            <v>32277</v>
          </cell>
          <cell r="L97" t="str">
            <v>ĐÀ NẴNG</v>
          </cell>
          <cell r="M97" t="str">
            <v>QUẢNG NAM</v>
          </cell>
          <cell r="N97" t="str">
            <v>024487000</v>
          </cell>
          <cell r="O97">
            <v>38790</v>
          </cell>
          <cell r="P97" t="str">
            <v>TP. HCM</v>
          </cell>
          <cell r="Q97" t="str">
            <v>KINH</v>
          </cell>
          <cell r="R97" t="str">
            <v>KHÔNG</v>
          </cell>
          <cell r="S97" t="str">
            <v>87/2 BÀU CÁT 9, P. 11, Q. TÂN BÌNH, TP. HCM</v>
          </cell>
          <cell r="T97" t="str">
            <v>TP. HCM</v>
          </cell>
          <cell r="U97" t="str">
            <v>87/2 BÀU CÁT 9, P. 11, Q. TÂN BÌNH, TP. HCM</v>
          </cell>
          <cell r="V97" t="str">
            <v>TP. HCM</v>
          </cell>
          <cell r="W97" t="str">
            <v>87/2 BÀU CÁT 9, P. 11, Q. TÂN BÌNH, TP. HCM</v>
          </cell>
          <cell r="X97" t="str">
            <v>01222478332</v>
          </cell>
          <cell r="Y97" t="str">
            <v>0251002678485</v>
          </cell>
          <cell r="Z97" t="str">
            <v>VIETCOMBANK</v>
          </cell>
          <cell r="AA97" t="str">
            <v>100339</v>
          </cell>
          <cell r="AB97" t="str">
            <v>8302760682</v>
          </cell>
          <cell r="AC97">
            <v>0</v>
          </cell>
          <cell r="AD97">
            <v>0</v>
          </cell>
          <cell r="AE97">
            <v>0</v>
          </cell>
          <cell r="AF97">
            <v>0</v>
          </cell>
          <cell r="AG97">
            <v>0</v>
          </cell>
          <cell r="AH97">
            <v>41136</v>
          </cell>
          <cell r="AI97">
            <v>41501</v>
          </cell>
          <cell r="AJ97">
            <v>41866</v>
          </cell>
          <cell r="AK97" t="str">
            <v>01 NĂM</v>
          </cell>
          <cell r="AL97" t="str">
            <v>01 NĂM</v>
          </cell>
          <cell r="AM97" t="str">
            <v>KXĐTH</v>
          </cell>
          <cell r="AN97">
            <v>41866</v>
          </cell>
          <cell r="AO97" t="str">
            <v>KXĐTH</v>
          </cell>
          <cell r="AP97">
            <v>0</v>
          </cell>
          <cell r="AQ97">
            <v>0</v>
          </cell>
          <cell r="AR97">
            <v>41122</v>
          </cell>
          <cell r="AS97" t="str">
            <v>7912291422</v>
          </cell>
          <cell r="AT97" t="str">
            <v>DN7793530600397</v>
          </cell>
          <cell r="AU97">
            <v>0</v>
          </cell>
          <cell r="AV97">
            <v>0</v>
          </cell>
          <cell r="AW97">
            <v>0</v>
          </cell>
          <cell r="AX97">
            <v>0</v>
          </cell>
          <cell r="AY97">
            <v>0</v>
          </cell>
          <cell r="AZ97">
            <v>0</v>
          </cell>
          <cell r="BA97">
            <v>0</v>
          </cell>
          <cell r="BB97">
            <v>0</v>
          </cell>
          <cell r="BC97">
            <v>0</v>
          </cell>
          <cell r="BD97" t="str">
            <v>2 HẠT</v>
          </cell>
          <cell r="BE97" t="str">
            <v>TC</v>
          </cell>
          <cell r="BF97">
            <v>0</v>
          </cell>
          <cell r="BG97">
            <v>0</v>
          </cell>
          <cell r="BH97">
            <v>41696</v>
          </cell>
          <cell r="BI97">
            <v>2889000</v>
          </cell>
          <cell r="BJ97">
            <v>191000</v>
          </cell>
          <cell r="BK97">
            <v>0</v>
          </cell>
          <cell r="BL97">
            <v>0</v>
          </cell>
          <cell r="BM97">
            <v>0</v>
          </cell>
          <cell r="BN97">
            <v>0</v>
          </cell>
          <cell r="BO97">
            <v>0</v>
          </cell>
          <cell r="BP97">
            <v>4000</v>
          </cell>
          <cell r="BQ97">
            <v>1</v>
          </cell>
          <cell r="BR97" t="str">
            <v>HTQ HỒ CHÍ MINH</v>
          </cell>
          <cell r="BS97" t="str">
            <v>Fulltime</v>
          </cell>
          <cell r="BT97" t="str">
            <v>Quán Big C Cộng Hòa</v>
          </cell>
          <cell r="BU97" t="str">
            <v>NV. Phục Vụ</v>
          </cell>
          <cell r="BV97" t="str">
            <v>2 HẠT</v>
          </cell>
          <cell r="BW97" t="str">
            <v>TC</v>
          </cell>
          <cell r="BX97" t="str">
            <v>NHÀ HÀNG, KHÁCH SẠN</v>
          </cell>
          <cell r="BY97">
            <v>0</v>
          </cell>
          <cell r="BZ97">
            <v>0</v>
          </cell>
          <cell r="CA97">
            <v>0</v>
          </cell>
          <cell r="CB97">
            <v>0</v>
          </cell>
          <cell r="CC97">
            <v>0</v>
          </cell>
          <cell r="CD97">
            <v>41969</v>
          </cell>
          <cell r="CE97">
            <v>0</v>
          </cell>
          <cell r="CF97">
            <v>0</v>
          </cell>
          <cell r="CG97">
            <v>0</v>
          </cell>
          <cell r="CH97">
            <v>0</v>
          </cell>
          <cell r="CI97" t="str">
            <v>PANDORA</v>
          </cell>
          <cell r="CJ97" t="str">
            <v>NHÂN VIÊN PHỤC VỤ</v>
          </cell>
          <cell r="CK97">
            <v>0</v>
          </cell>
          <cell r="CL97">
            <v>0</v>
          </cell>
          <cell r="CM97" t="str">
            <v>ĐỘC THÂN</v>
          </cell>
          <cell r="CN97">
            <v>0</v>
          </cell>
          <cell r="CO97">
            <v>0</v>
          </cell>
          <cell r="CP97">
            <v>0</v>
          </cell>
          <cell r="CQ97">
            <v>0</v>
          </cell>
          <cell r="CR97">
            <v>0</v>
          </cell>
          <cell r="CS97">
            <v>0</v>
          </cell>
          <cell r="CT97">
            <v>0</v>
          </cell>
          <cell r="CU97">
            <v>0</v>
          </cell>
          <cell r="CV97">
            <v>0</v>
          </cell>
          <cell r="CW97">
            <v>0</v>
          </cell>
          <cell r="CX97">
            <v>0</v>
          </cell>
          <cell r="CY97">
            <v>0</v>
          </cell>
          <cell r="CZ97">
            <v>0</v>
          </cell>
          <cell r="DA97" t="e">
            <v>#N/A</v>
          </cell>
          <cell r="DB97">
            <v>0</v>
          </cell>
        </row>
        <row r="98">
          <cell r="B98" t="str">
            <v>EQQ100854</v>
          </cell>
          <cell r="C98" t="str">
            <v>NGUYỄN HUỲNH PHỤNG TIÊN</v>
          </cell>
          <cell r="D98" t="str">
            <v>NỮ</v>
          </cell>
          <cell r="E98">
            <v>40994</v>
          </cell>
          <cell r="F98" t="str">
            <v>274 VTS</v>
          </cell>
          <cell r="G98" t="str">
            <v>NHÂN VIÊN PHỤC VỤ</v>
          </cell>
          <cell r="H98">
            <v>14</v>
          </cell>
          <cell r="I98">
            <v>8</v>
          </cell>
          <cell r="J98">
            <v>1991</v>
          </cell>
          <cell r="K98">
            <v>33464</v>
          </cell>
          <cell r="L98" t="str">
            <v>TP. HCM</v>
          </cell>
          <cell r="M98" t="str">
            <v>TP. HCM</v>
          </cell>
          <cell r="N98" t="str">
            <v>024576930</v>
          </cell>
          <cell r="O98">
            <v>40124</v>
          </cell>
          <cell r="P98" t="str">
            <v>TP. HCM</v>
          </cell>
          <cell r="Q98" t="str">
            <v>KINH</v>
          </cell>
          <cell r="R98" t="str">
            <v>KHÔNG</v>
          </cell>
          <cell r="S98" t="str">
            <v>480/90/20 BÌNH QUỚI, P. 28, Q. BÌNH THẠNH, TP. HCM</v>
          </cell>
          <cell r="T98" t="str">
            <v>TP. HCM</v>
          </cell>
          <cell r="U98" t="str">
            <v>480/90/20 BÌNH QUỚI, P. 28, Q. BÌNH THẠNH, TP. HCM</v>
          </cell>
          <cell r="V98" t="str">
            <v>TP. HCM</v>
          </cell>
          <cell r="W98" t="str">
            <v>480/90/20 BÌNH QUỚI, P. 28, Q. BÌNH THẠNH, TP. HCM</v>
          </cell>
          <cell r="X98" t="str">
            <v>01647086091</v>
          </cell>
          <cell r="Y98" t="str">
            <v>0531000281306</v>
          </cell>
          <cell r="Z98" t="str">
            <v>VIETCOMBANK</v>
          </cell>
          <cell r="AA98" t="str">
            <v>100505</v>
          </cell>
          <cell r="AB98" t="str">
            <v>8302760731</v>
          </cell>
          <cell r="AC98">
            <v>0</v>
          </cell>
          <cell r="AD98">
            <v>0</v>
          </cell>
          <cell r="AE98">
            <v>0</v>
          </cell>
          <cell r="AF98">
            <v>0</v>
          </cell>
          <cell r="AG98">
            <v>0</v>
          </cell>
          <cell r="AH98">
            <v>41146</v>
          </cell>
          <cell r="AI98">
            <v>41511</v>
          </cell>
          <cell r="AJ98">
            <v>41876</v>
          </cell>
          <cell r="AK98" t="str">
            <v>01 NĂM</v>
          </cell>
          <cell r="AL98" t="str">
            <v>01 NĂM</v>
          </cell>
          <cell r="AM98" t="str">
            <v>KXĐTH</v>
          </cell>
          <cell r="AN98">
            <v>41876</v>
          </cell>
          <cell r="AO98" t="str">
            <v>KXĐTH</v>
          </cell>
          <cell r="AP98">
            <v>0</v>
          </cell>
          <cell r="AQ98">
            <v>0</v>
          </cell>
          <cell r="AR98">
            <v>41153</v>
          </cell>
          <cell r="AS98" t="str">
            <v>7912348047</v>
          </cell>
          <cell r="AT98" t="str">
            <v>DN7793530600414</v>
          </cell>
          <cell r="AU98">
            <v>0</v>
          </cell>
          <cell r="AV98">
            <v>0</v>
          </cell>
          <cell r="AW98">
            <v>0</v>
          </cell>
          <cell r="AX98">
            <v>0</v>
          </cell>
          <cell r="AY98">
            <v>0</v>
          </cell>
          <cell r="AZ98">
            <v>0</v>
          </cell>
          <cell r="BA98">
            <v>0</v>
          </cell>
          <cell r="BB98">
            <v>0</v>
          </cell>
          <cell r="BC98">
            <v>0</v>
          </cell>
          <cell r="BD98" t="str">
            <v>3 HẠT</v>
          </cell>
          <cell r="BE98" t="str">
            <v>12/12</v>
          </cell>
          <cell r="BF98">
            <v>0</v>
          </cell>
          <cell r="BG98">
            <v>0</v>
          </cell>
          <cell r="BH98">
            <v>41696</v>
          </cell>
          <cell r="BI98">
            <v>2889000</v>
          </cell>
          <cell r="BJ98">
            <v>841000</v>
          </cell>
          <cell r="BK98">
            <v>0</v>
          </cell>
          <cell r="BL98">
            <v>0</v>
          </cell>
          <cell r="BM98">
            <v>0</v>
          </cell>
          <cell r="BN98">
            <v>0</v>
          </cell>
          <cell r="BO98">
            <v>0</v>
          </cell>
          <cell r="BP98">
            <v>4000</v>
          </cell>
          <cell r="BQ98">
            <v>1</v>
          </cell>
          <cell r="BR98" t="str">
            <v>HTQ HỒ CHÍ MINH</v>
          </cell>
          <cell r="BS98" t="str">
            <v>Fulltime</v>
          </cell>
          <cell r="BT98" t="str">
            <v>Quán 274 Võ Thị Sáu</v>
          </cell>
          <cell r="BU98" t="str">
            <v>NV. Phục Vụ</v>
          </cell>
          <cell r="BV98" t="str">
            <v>3 HẠT</v>
          </cell>
          <cell r="BW98" t="str">
            <v>12/12</v>
          </cell>
          <cell r="BX98">
            <v>0</v>
          </cell>
          <cell r="BY98">
            <v>0</v>
          </cell>
          <cell r="BZ98">
            <v>0</v>
          </cell>
          <cell r="CA98">
            <v>0</v>
          </cell>
          <cell r="CB98">
            <v>0</v>
          </cell>
          <cell r="CC98">
            <v>0</v>
          </cell>
          <cell r="CD98">
            <v>0</v>
          </cell>
          <cell r="CE98" t="str">
            <v>QUÁN 157-159 D2</v>
          </cell>
          <cell r="CF98">
            <v>0</v>
          </cell>
          <cell r="CG98">
            <v>0</v>
          </cell>
          <cell r="CH98">
            <v>0</v>
          </cell>
          <cell r="CI98" t="str">
            <v>274 VTS</v>
          </cell>
          <cell r="CJ98" t="str">
            <v>NHÂN VIÊN PHỤC VỤ</v>
          </cell>
          <cell r="CK98">
            <v>0</v>
          </cell>
          <cell r="CL98">
            <v>0</v>
          </cell>
          <cell r="CM98" t="str">
            <v>ĐỘC THÂN</v>
          </cell>
          <cell r="CN98">
            <v>0</v>
          </cell>
          <cell r="CO98">
            <v>0</v>
          </cell>
          <cell r="CP98">
            <v>0</v>
          </cell>
          <cell r="CQ98">
            <v>0</v>
          </cell>
          <cell r="CR98">
            <v>0</v>
          </cell>
          <cell r="CS98">
            <v>0</v>
          </cell>
          <cell r="CT98">
            <v>0</v>
          </cell>
          <cell r="CU98">
            <v>0</v>
          </cell>
          <cell r="CV98">
            <v>0</v>
          </cell>
          <cell r="CW98">
            <v>0</v>
          </cell>
          <cell r="CX98">
            <v>0</v>
          </cell>
          <cell r="CY98">
            <v>0</v>
          </cell>
          <cell r="CZ98">
            <v>0</v>
          </cell>
          <cell r="DA98" t="e">
            <v>#N/A</v>
          </cell>
          <cell r="DB98">
            <v>0</v>
          </cell>
        </row>
        <row r="99">
          <cell r="B99" t="str">
            <v>EQQ100858</v>
          </cell>
          <cell r="C99" t="str">
            <v>TRẦN NGỌC ĐÔNG PHƯƠNG</v>
          </cell>
          <cell r="D99" t="str">
            <v>NỮ</v>
          </cell>
          <cell r="E99">
            <v>40994</v>
          </cell>
          <cell r="F99" t="str">
            <v>104 HBT</v>
          </cell>
          <cell r="G99" t="str">
            <v>NHÂN VIÊN PHA CHẾ</v>
          </cell>
          <cell r="H99">
            <v>12</v>
          </cell>
          <cell r="I99">
            <v>11</v>
          </cell>
          <cell r="J99">
            <v>1990</v>
          </cell>
          <cell r="K99">
            <v>33189</v>
          </cell>
          <cell r="L99" t="str">
            <v xml:space="preserve"> BÌNH THUẬN</v>
          </cell>
          <cell r="M99" t="str">
            <v>ĐẮK LẮK</v>
          </cell>
          <cell r="N99" t="str">
            <v>261240149</v>
          </cell>
          <cell r="O99">
            <v>39388</v>
          </cell>
          <cell r="P99" t="str">
            <v>BÌNH THUẬN</v>
          </cell>
          <cell r="Q99" t="str">
            <v>KINH</v>
          </cell>
          <cell r="R99" t="str">
            <v>KHÔNG</v>
          </cell>
          <cell r="S99" t="str">
            <v>KHU PHỐ 3, PHÚ TÀI, PHAN THIẾT, BÌNH THUẬN</v>
          </cell>
          <cell r="T99" t="str">
            <v>BÌNH THUẬN</v>
          </cell>
          <cell r="U99" t="str">
            <v>217/C6 XÔ VIẾT NGHỆ TĨNH, Q. BÌNH THẠNH, TP. HCM</v>
          </cell>
          <cell r="V99" t="str">
            <v>TP. HCM</v>
          </cell>
          <cell r="W99" t="str">
            <v>217/C6 XÔ VIẾT NGHỆ TĨNH, Q. BÌNH THẠNH, TP. HCM</v>
          </cell>
          <cell r="X99" t="str">
            <v>0942049281</v>
          </cell>
          <cell r="Y99" t="str">
            <v>0371000405869</v>
          </cell>
          <cell r="Z99" t="str">
            <v>VIETCOMBANK</v>
          </cell>
          <cell r="AA99" t="str">
            <v>100507</v>
          </cell>
          <cell r="AB99" t="str">
            <v>8302760756</v>
          </cell>
          <cell r="AC99">
            <v>0</v>
          </cell>
          <cell r="AD99">
            <v>0</v>
          </cell>
          <cell r="AE99">
            <v>0</v>
          </cell>
          <cell r="AF99">
            <v>0</v>
          </cell>
          <cell r="AG99">
            <v>0</v>
          </cell>
          <cell r="AH99">
            <v>41146</v>
          </cell>
          <cell r="AI99">
            <v>41511</v>
          </cell>
          <cell r="AJ99">
            <v>41876</v>
          </cell>
          <cell r="AK99" t="str">
            <v>01 NĂM</v>
          </cell>
          <cell r="AL99" t="str">
            <v>01 NĂM</v>
          </cell>
          <cell r="AM99" t="str">
            <v>KXĐTH</v>
          </cell>
          <cell r="AN99">
            <v>41876</v>
          </cell>
          <cell r="AO99" t="str">
            <v>KXĐTH</v>
          </cell>
          <cell r="AP99">
            <v>0</v>
          </cell>
          <cell r="AQ99">
            <v>0</v>
          </cell>
          <cell r="AR99">
            <v>41153</v>
          </cell>
          <cell r="AS99" t="str">
            <v>7912348049</v>
          </cell>
          <cell r="AT99" t="str">
            <v>DN7793530600416</v>
          </cell>
          <cell r="AU99">
            <v>0</v>
          </cell>
          <cell r="AV99">
            <v>0</v>
          </cell>
          <cell r="AW99">
            <v>0</v>
          </cell>
          <cell r="AX99">
            <v>0</v>
          </cell>
          <cell r="AY99">
            <v>0</v>
          </cell>
          <cell r="AZ99">
            <v>0</v>
          </cell>
          <cell r="BA99">
            <v>0</v>
          </cell>
          <cell r="BB99">
            <v>0</v>
          </cell>
          <cell r="BC99">
            <v>0</v>
          </cell>
          <cell r="BD99" t="str">
            <v>2 HẠT</v>
          </cell>
          <cell r="BE99" t="str">
            <v>12/12</v>
          </cell>
          <cell r="BF99">
            <v>0</v>
          </cell>
          <cell r="BG99">
            <v>0</v>
          </cell>
          <cell r="BH99">
            <v>41696</v>
          </cell>
          <cell r="BI99">
            <v>2889000</v>
          </cell>
          <cell r="BJ99">
            <v>191000</v>
          </cell>
          <cell r="BK99">
            <v>0</v>
          </cell>
          <cell r="BL99">
            <v>0</v>
          </cell>
          <cell r="BM99">
            <v>0</v>
          </cell>
          <cell r="BN99">
            <v>0</v>
          </cell>
          <cell r="BO99">
            <v>0</v>
          </cell>
          <cell r="BP99">
            <v>4000</v>
          </cell>
          <cell r="BQ99">
            <v>1</v>
          </cell>
          <cell r="BR99" t="str">
            <v>HTQ HỒ CHÍ MINH</v>
          </cell>
          <cell r="BS99" t="str">
            <v>Fulltime</v>
          </cell>
          <cell r="BT99" t="str">
            <v>Quán 104 Hai Bà Trưng</v>
          </cell>
          <cell r="BU99" t="str">
            <v>NV. Pha Chế</v>
          </cell>
          <cell r="BV99" t="str">
            <v>2 HẠT</v>
          </cell>
          <cell r="BW99" t="str">
            <v>12/12</v>
          </cell>
          <cell r="BX99">
            <v>0</v>
          </cell>
          <cell r="BY99">
            <v>0</v>
          </cell>
          <cell r="BZ99">
            <v>0</v>
          </cell>
          <cell r="CA99">
            <v>0</v>
          </cell>
          <cell r="CB99">
            <v>0</v>
          </cell>
          <cell r="CC99">
            <v>0</v>
          </cell>
          <cell r="CD99">
            <v>41816</v>
          </cell>
          <cell r="CE99" t="str">
            <v>QUÁN 157-159 D2</v>
          </cell>
          <cell r="CF99">
            <v>0</v>
          </cell>
          <cell r="CG99">
            <v>0</v>
          </cell>
          <cell r="CH99">
            <v>0</v>
          </cell>
          <cell r="CI99" t="str">
            <v>104 HBT</v>
          </cell>
          <cell r="CJ99" t="str">
            <v>NHÂN VIÊN PHA CHẾ</v>
          </cell>
          <cell r="CK99">
            <v>0</v>
          </cell>
          <cell r="CL99">
            <v>0</v>
          </cell>
          <cell r="CM99" t="str">
            <v>ĐỘC THÂN</v>
          </cell>
          <cell r="CN99">
            <v>0</v>
          </cell>
          <cell r="CO99">
            <v>0</v>
          </cell>
          <cell r="CP99">
            <v>0</v>
          </cell>
          <cell r="CQ99">
            <v>0</v>
          </cell>
          <cell r="CR99">
            <v>0</v>
          </cell>
          <cell r="CS99">
            <v>0</v>
          </cell>
          <cell r="CT99">
            <v>0</v>
          </cell>
          <cell r="CU99">
            <v>0</v>
          </cell>
          <cell r="CV99">
            <v>0</v>
          </cell>
          <cell r="CW99">
            <v>0</v>
          </cell>
          <cell r="CX99">
            <v>0</v>
          </cell>
          <cell r="CY99">
            <v>0</v>
          </cell>
          <cell r="CZ99">
            <v>0</v>
          </cell>
          <cell r="DA99" t="e">
            <v>#N/A</v>
          </cell>
          <cell r="DB99">
            <v>0</v>
          </cell>
        </row>
        <row r="100">
          <cell r="B100" t="str">
            <v>EQQ100877</v>
          </cell>
          <cell r="C100" t="str">
            <v>VŨ ĐÌNH HÙNG</v>
          </cell>
          <cell r="D100" t="str">
            <v>NAM</v>
          </cell>
          <cell r="E100">
            <v>41004</v>
          </cell>
          <cell r="F100" t="str">
            <v>603 THĐ</v>
          </cell>
          <cell r="G100" t="str">
            <v>QUẢN LÝ QUÁN</v>
          </cell>
          <cell r="H100">
            <v>30</v>
          </cell>
          <cell r="I100">
            <v>4</v>
          </cell>
          <cell r="J100">
            <v>1990</v>
          </cell>
          <cell r="K100">
            <v>32993</v>
          </cell>
          <cell r="L100" t="str">
            <v>THANH HÓA</v>
          </cell>
          <cell r="M100" t="str">
            <v>THANH HÓA</v>
          </cell>
          <cell r="N100" t="str">
            <v>172681157</v>
          </cell>
          <cell r="O100">
            <v>39458</v>
          </cell>
          <cell r="P100" t="str">
            <v>THANH HÓA</v>
          </cell>
          <cell r="Q100" t="str">
            <v>KINH</v>
          </cell>
          <cell r="R100" t="str">
            <v>KHÔNG</v>
          </cell>
          <cell r="S100" t="str">
            <v>MINH THẮNG, MINH LỘC, HẬU LỘC, THANH HÓA</v>
          </cell>
          <cell r="T100" t="str">
            <v>THANH HÓA</v>
          </cell>
          <cell r="U100" t="str">
            <v>44/2 NGÔ TẤT TỐ, P. 19, Q. BÌNH THẠNH, TP. HCM</v>
          </cell>
          <cell r="V100" t="str">
            <v>TP. HCM</v>
          </cell>
          <cell r="W100" t="str">
            <v>44/2 NGÔ TẤT TỐ, P. 19, Q. BÌNH THẠNH, TP. HCM</v>
          </cell>
          <cell r="X100" t="str">
            <v>0978951301</v>
          </cell>
          <cell r="Y100" t="str">
            <v>0531000277449</v>
          </cell>
          <cell r="Z100" t="str">
            <v>VIETCOMBANK</v>
          </cell>
          <cell r="AA100" t="str">
            <v>100284</v>
          </cell>
          <cell r="AB100" t="str">
            <v>8067284007</v>
          </cell>
          <cell r="AC100">
            <v>0</v>
          </cell>
          <cell r="AD100">
            <v>0</v>
          </cell>
          <cell r="AE100">
            <v>0</v>
          </cell>
          <cell r="AF100">
            <v>0</v>
          </cell>
          <cell r="AG100">
            <v>0</v>
          </cell>
          <cell r="AH100">
            <v>41156</v>
          </cell>
          <cell r="AI100">
            <v>41521</v>
          </cell>
          <cell r="AJ100">
            <v>41886</v>
          </cell>
          <cell r="AK100" t="str">
            <v>01 NĂM</v>
          </cell>
          <cell r="AL100" t="str">
            <v>01 NĂM</v>
          </cell>
          <cell r="AM100" t="str">
            <v>KXĐTH</v>
          </cell>
          <cell r="AN100">
            <v>41886</v>
          </cell>
          <cell r="AO100" t="str">
            <v>KXĐTH</v>
          </cell>
          <cell r="AP100">
            <v>0</v>
          </cell>
          <cell r="AQ100">
            <v>0</v>
          </cell>
          <cell r="AR100">
            <v>41153</v>
          </cell>
          <cell r="AS100" t="str">
            <v>7912348052</v>
          </cell>
          <cell r="AT100" t="str">
            <v>DN7793530600419</v>
          </cell>
          <cell r="AU100">
            <v>0</v>
          </cell>
          <cell r="AV100">
            <v>0</v>
          </cell>
          <cell r="AW100">
            <v>0</v>
          </cell>
          <cell r="AX100">
            <v>0</v>
          </cell>
          <cell r="AY100">
            <v>0</v>
          </cell>
          <cell r="AZ100">
            <v>0</v>
          </cell>
          <cell r="BA100">
            <v>0</v>
          </cell>
          <cell r="BB100">
            <v>0</v>
          </cell>
          <cell r="BC100">
            <v>0</v>
          </cell>
          <cell r="BD100" t="str">
            <v>4 HẠT</v>
          </cell>
          <cell r="BE100" t="str">
            <v>TC</v>
          </cell>
          <cell r="BF100">
            <v>0</v>
          </cell>
          <cell r="BG100">
            <v>0</v>
          </cell>
          <cell r="BH100">
            <v>41791</v>
          </cell>
          <cell r="BI100">
            <v>3130000</v>
          </cell>
          <cell r="BJ100">
            <v>3030000</v>
          </cell>
          <cell r="BK100">
            <v>0</v>
          </cell>
          <cell r="BL100">
            <v>200000</v>
          </cell>
          <cell r="BM100">
            <v>150000</v>
          </cell>
          <cell r="BN100">
            <v>0</v>
          </cell>
          <cell r="BO100">
            <v>0</v>
          </cell>
          <cell r="BP100">
            <v>4000</v>
          </cell>
          <cell r="BQ100">
            <v>1</v>
          </cell>
          <cell r="BR100" t="str">
            <v>HTQ HỒ CHÍ MINH</v>
          </cell>
          <cell r="BS100" t="str">
            <v>Fulltime</v>
          </cell>
          <cell r="BT100" t="str">
            <v>Quán 603 Trần Hưng Đạo</v>
          </cell>
          <cell r="BU100" t="str">
            <v>Quản Lý Quán</v>
          </cell>
          <cell r="BV100" t="str">
            <v>4 HẠT</v>
          </cell>
          <cell r="BW100" t="str">
            <v>TC</v>
          </cell>
          <cell r="BX100" t="str">
            <v>QUẢN TRỊ KINH DOANH</v>
          </cell>
          <cell r="BY100">
            <v>0</v>
          </cell>
          <cell r="BZ100" t="str">
            <v>TRƯỞNG CA</v>
          </cell>
          <cell r="CA100">
            <v>0</v>
          </cell>
          <cell r="CB100">
            <v>41272</v>
          </cell>
          <cell r="CC100">
            <v>0</v>
          </cell>
          <cell r="CD100">
            <v>0</v>
          </cell>
          <cell r="CE100">
            <v>0</v>
          </cell>
          <cell r="CF100">
            <v>0</v>
          </cell>
          <cell r="CG100">
            <v>0</v>
          </cell>
          <cell r="CH100">
            <v>0</v>
          </cell>
          <cell r="CI100" t="str">
            <v>603 THĐ</v>
          </cell>
          <cell r="CJ100" t="str">
            <v>QUẢN LÝ QUÁN</v>
          </cell>
          <cell r="CK100">
            <v>0</v>
          </cell>
          <cell r="CL100">
            <v>0</v>
          </cell>
          <cell r="CM100" t="str">
            <v>ĐỘC THÂN</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t="e">
            <v>#N/A</v>
          </cell>
          <cell r="DB100">
            <v>0</v>
          </cell>
        </row>
        <row r="101">
          <cell r="B101" t="str">
            <v>EQQ100885</v>
          </cell>
          <cell r="C101" t="str">
            <v>NGÔ QUANG BÌNH</v>
          </cell>
          <cell r="D101" t="str">
            <v>NAM</v>
          </cell>
          <cell r="E101">
            <v>41008</v>
          </cell>
          <cell r="F101" t="str">
            <v>07 NVC</v>
          </cell>
          <cell r="G101" t="str">
            <v>TRƯỞNG CA TẬP SỰ</v>
          </cell>
          <cell r="H101">
            <v>22</v>
          </cell>
          <cell r="I101">
            <v>4</v>
          </cell>
          <cell r="J101">
            <v>1984</v>
          </cell>
          <cell r="K101">
            <v>30794</v>
          </cell>
          <cell r="L101" t="str">
            <v>ĐỒNG THÁP</v>
          </cell>
          <cell r="M101" t="str">
            <v>ĐỒNG THÁP</v>
          </cell>
          <cell r="N101" t="str">
            <v>341178847</v>
          </cell>
          <cell r="O101">
            <v>38350</v>
          </cell>
          <cell r="P101" t="str">
            <v>ĐỒNG THÁP</v>
          </cell>
          <cell r="Q101" t="str">
            <v>KINH</v>
          </cell>
          <cell r="R101" t="str">
            <v>KHÔNG</v>
          </cell>
          <cell r="S101" t="str">
            <v>TỔ 61, KHÓM MỸ LONG, P. 3, TP. CAO LÃNH, ĐỒNG THÁP</v>
          </cell>
          <cell r="T101" t="str">
            <v>ĐỒNG THÁP</v>
          </cell>
          <cell r="U101" t="str">
            <v>128 LÔ E CC NGUYỄN THIỆN THUẬT, Q. 3, TP. HCM</v>
          </cell>
          <cell r="V101" t="str">
            <v>TP. HCM</v>
          </cell>
          <cell r="W101" t="str">
            <v>128 LÔ E CC NGUYỄN THIỆN THUẬT, Q. 3, TP. HCM</v>
          </cell>
          <cell r="X101" t="str">
            <v>0909928752</v>
          </cell>
          <cell r="Y101" t="str">
            <v>0371000405927</v>
          </cell>
          <cell r="Z101" t="str">
            <v>VIETCOMBANK</v>
          </cell>
          <cell r="AA101" t="str">
            <v>100467</v>
          </cell>
          <cell r="AB101" t="str">
            <v>8302760844</v>
          </cell>
          <cell r="AC101">
            <v>0</v>
          </cell>
          <cell r="AD101">
            <v>0</v>
          </cell>
          <cell r="AE101">
            <v>0</v>
          </cell>
          <cell r="AF101">
            <v>0</v>
          </cell>
          <cell r="AG101">
            <v>0</v>
          </cell>
          <cell r="AH101">
            <v>41160</v>
          </cell>
          <cell r="AI101">
            <v>41525</v>
          </cell>
          <cell r="AJ101">
            <v>41890</v>
          </cell>
          <cell r="AK101" t="str">
            <v>01 NĂM</v>
          </cell>
          <cell r="AL101" t="str">
            <v>01 NĂM</v>
          </cell>
          <cell r="AM101" t="str">
            <v>KXĐTH</v>
          </cell>
          <cell r="AN101">
            <v>41890</v>
          </cell>
          <cell r="AO101" t="str">
            <v>KXĐTH</v>
          </cell>
          <cell r="AP101">
            <v>0</v>
          </cell>
          <cell r="AQ101">
            <v>0</v>
          </cell>
          <cell r="AR101">
            <v>41153</v>
          </cell>
          <cell r="AS101" t="str">
            <v>9709213974</v>
          </cell>
          <cell r="AT101" t="str">
            <v>DN7793530600436</v>
          </cell>
          <cell r="AU101">
            <v>0</v>
          </cell>
          <cell r="AV101">
            <v>0</v>
          </cell>
          <cell r="AW101">
            <v>0</v>
          </cell>
          <cell r="AX101">
            <v>0</v>
          </cell>
          <cell r="AY101">
            <v>0</v>
          </cell>
          <cell r="AZ101">
            <v>0</v>
          </cell>
          <cell r="BA101">
            <v>0</v>
          </cell>
          <cell r="BB101">
            <v>0</v>
          </cell>
          <cell r="BC101">
            <v>0</v>
          </cell>
          <cell r="BD101" t="str">
            <v>3 HẠT</v>
          </cell>
          <cell r="BE101" t="str">
            <v>12/12</v>
          </cell>
          <cell r="BF101">
            <v>0</v>
          </cell>
          <cell r="BG101">
            <v>0</v>
          </cell>
          <cell r="BH101">
            <v>41969</v>
          </cell>
          <cell r="BI101">
            <v>2889000</v>
          </cell>
          <cell r="BJ101">
            <v>811000</v>
          </cell>
          <cell r="BK101">
            <v>0</v>
          </cell>
          <cell r="BL101">
            <v>0</v>
          </cell>
          <cell r="BM101">
            <v>0</v>
          </cell>
          <cell r="BN101">
            <v>500000</v>
          </cell>
          <cell r="BO101">
            <v>0</v>
          </cell>
          <cell r="BP101">
            <v>4000</v>
          </cell>
          <cell r="BQ101">
            <v>1</v>
          </cell>
          <cell r="BR101" t="str">
            <v>HTQ HỒ CHÍ MINH</v>
          </cell>
          <cell r="BS101" t="str">
            <v>Fulltime</v>
          </cell>
          <cell r="BT101" t="str">
            <v>Quán Số 7 Nguyễn Văn Chiêm</v>
          </cell>
          <cell r="BU101" t="str">
            <v>TC. Tập sự</v>
          </cell>
          <cell r="BV101" t="str">
            <v>3 HẠT</v>
          </cell>
          <cell r="BW101" t="str">
            <v>12/12</v>
          </cell>
          <cell r="BX101">
            <v>0</v>
          </cell>
          <cell r="BY101">
            <v>0</v>
          </cell>
          <cell r="BZ101">
            <v>0</v>
          </cell>
          <cell r="CA101">
            <v>0</v>
          </cell>
          <cell r="CB101">
            <v>0</v>
          </cell>
          <cell r="CC101">
            <v>0</v>
          </cell>
          <cell r="CD101">
            <v>41969</v>
          </cell>
          <cell r="CE101" t="str">
            <v>QUÁN 07 NGUYỄN VĂN CHIÊM</v>
          </cell>
          <cell r="CF101">
            <v>0</v>
          </cell>
          <cell r="CG101">
            <v>0</v>
          </cell>
          <cell r="CH101">
            <v>0</v>
          </cell>
          <cell r="CI101" t="str">
            <v>07 NVC</v>
          </cell>
          <cell r="CJ101" t="str">
            <v>TRƯỞNG CA TẬP SỰ</v>
          </cell>
          <cell r="CK101">
            <v>0</v>
          </cell>
          <cell r="CL101">
            <v>0</v>
          </cell>
          <cell r="CM101" t="str">
            <v>ĐỘC THÂN</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t="e">
            <v>#N/A</v>
          </cell>
          <cell r="DB101">
            <v>0</v>
          </cell>
        </row>
        <row r="102">
          <cell r="B102" t="str">
            <v>EQQ100891</v>
          </cell>
          <cell r="C102" t="str">
            <v>HUỲNH ĐẶNG NGỌC THUY</v>
          </cell>
          <cell r="D102" t="str">
            <v>NỮ</v>
          </cell>
          <cell r="E102">
            <v>41008</v>
          </cell>
          <cell r="F102" t="str">
            <v>104 HBT</v>
          </cell>
          <cell r="G102" t="str">
            <v>NHÂN VIÊN THU NGÂN</v>
          </cell>
          <cell r="H102">
            <v>17</v>
          </cell>
          <cell r="I102">
            <v>12</v>
          </cell>
          <cell r="J102">
            <v>1988</v>
          </cell>
          <cell r="K102">
            <v>32494</v>
          </cell>
          <cell r="L102" t="str">
            <v>BẾN TRE</v>
          </cell>
          <cell r="M102" t="str">
            <v>BẾN TRE</v>
          </cell>
          <cell r="N102" t="str">
            <v>321290161</v>
          </cell>
          <cell r="O102">
            <v>37911</v>
          </cell>
          <cell r="P102" t="str">
            <v>BẾN TRE</v>
          </cell>
          <cell r="Q102" t="str">
            <v>KINH</v>
          </cell>
          <cell r="R102" t="str">
            <v>KHÔNG</v>
          </cell>
          <cell r="S102" t="str">
            <v>608 ẤP 2, HƯNG NHƯỢNG, GIỒNG TRÔM, BẾN TRE</v>
          </cell>
          <cell r="T102" t="str">
            <v>BẾN TRE</v>
          </cell>
          <cell r="U102" t="str">
            <v>50B/52A TỔ 14 KHU C, KP 1, LÝ PHỤC MAN, P. BÌNH THUẬN, Q. 7, TP. HCM</v>
          </cell>
          <cell r="V102" t="str">
            <v>TP. HCM</v>
          </cell>
          <cell r="W102" t="str">
            <v>50B/52A TỔ 14 KHU C, KP 1, LÝ PHỤC MAN, P. BÌNH THUẬN, Q. 7, TP. HCM</v>
          </cell>
          <cell r="X102" t="str">
            <v>01666060349</v>
          </cell>
          <cell r="Y102" t="str">
            <v>0181002219431</v>
          </cell>
          <cell r="Z102" t="str">
            <v>VIETCOMBANK</v>
          </cell>
          <cell r="AA102" t="str">
            <v>100069</v>
          </cell>
          <cell r="AB102" t="str">
            <v>8098042720</v>
          </cell>
          <cell r="AC102">
            <v>0</v>
          </cell>
          <cell r="AD102">
            <v>0</v>
          </cell>
          <cell r="AE102">
            <v>0</v>
          </cell>
          <cell r="AF102">
            <v>0</v>
          </cell>
          <cell r="AG102">
            <v>0</v>
          </cell>
          <cell r="AH102">
            <v>41160</v>
          </cell>
          <cell r="AI102">
            <v>41525</v>
          </cell>
          <cell r="AJ102">
            <v>41890</v>
          </cell>
          <cell r="AK102" t="str">
            <v>01 NĂM</v>
          </cell>
          <cell r="AL102" t="str">
            <v>01 NĂM</v>
          </cell>
          <cell r="AM102" t="str">
            <v>KXĐTH</v>
          </cell>
          <cell r="AN102">
            <v>41890</v>
          </cell>
          <cell r="AO102" t="str">
            <v>KXĐTH</v>
          </cell>
          <cell r="AP102">
            <v>0</v>
          </cell>
          <cell r="AQ102">
            <v>0</v>
          </cell>
          <cell r="AR102">
            <v>41153</v>
          </cell>
          <cell r="AS102" t="str">
            <v>7912348055</v>
          </cell>
          <cell r="AT102" t="str">
            <v>DN7793530600422</v>
          </cell>
          <cell r="AU102">
            <v>0</v>
          </cell>
          <cell r="AV102">
            <v>0</v>
          </cell>
          <cell r="AW102">
            <v>0</v>
          </cell>
          <cell r="AX102">
            <v>0</v>
          </cell>
          <cell r="AY102">
            <v>0</v>
          </cell>
          <cell r="AZ102">
            <v>0</v>
          </cell>
          <cell r="BA102">
            <v>0</v>
          </cell>
          <cell r="BB102">
            <v>0</v>
          </cell>
          <cell r="BC102">
            <v>0</v>
          </cell>
          <cell r="BD102" t="str">
            <v>3 HẠT</v>
          </cell>
          <cell r="BE102" t="str">
            <v>TC</v>
          </cell>
          <cell r="BF102">
            <v>0</v>
          </cell>
          <cell r="BG102">
            <v>0</v>
          </cell>
          <cell r="BH102">
            <v>0</v>
          </cell>
          <cell r="BI102">
            <v>2889000</v>
          </cell>
          <cell r="BJ102">
            <v>511000</v>
          </cell>
          <cell r="BK102">
            <v>0</v>
          </cell>
          <cell r="BL102">
            <v>0</v>
          </cell>
          <cell r="BM102">
            <v>0</v>
          </cell>
          <cell r="BN102">
            <v>0</v>
          </cell>
          <cell r="BO102">
            <v>0</v>
          </cell>
          <cell r="BP102">
            <v>4000</v>
          </cell>
          <cell r="BQ102">
            <v>1</v>
          </cell>
          <cell r="BR102" t="str">
            <v>HTQ HỒ CHÍ MINH</v>
          </cell>
          <cell r="BS102" t="str">
            <v>Fulltime</v>
          </cell>
          <cell r="BT102" t="str">
            <v>Quán 104 Hai Bà Trưng</v>
          </cell>
          <cell r="BU102" t="str">
            <v>NV. Thu Ngân</v>
          </cell>
          <cell r="BV102" t="str">
            <v>3 HẠT</v>
          </cell>
          <cell r="BW102" t="str">
            <v>TC</v>
          </cell>
          <cell r="BX102" t="str">
            <v>TIN HỌC - KẾ TOÁN</v>
          </cell>
          <cell r="BY102" t="str">
            <v>A TIN HỌC</v>
          </cell>
          <cell r="BZ102">
            <v>0</v>
          </cell>
          <cell r="CA102">
            <v>0</v>
          </cell>
          <cell r="CB102">
            <v>0</v>
          </cell>
          <cell r="CC102">
            <v>0</v>
          </cell>
          <cell r="CD102">
            <v>41969</v>
          </cell>
          <cell r="CE102" t="str">
            <v>QUÁN 07 NGUYỄN VĂN CHIÊM</v>
          </cell>
          <cell r="CF102">
            <v>0</v>
          </cell>
          <cell r="CG102">
            <v>0</v>
          </cell>
          <cell r="CH102">
            <v>0</v>
          </cell>
          <cell r="CI102" t="str">
            <v>104 HBT</v>
          </cell>
          <cell r="CJ102" t="str">
            <v>NHÂN VIÊN THU NGÂN</v>
          </cell>
          <cell r="CK102">
            <v>0</v>
          </cell>
          <cell r="CL102">
            <v>0</v>
          </cell>
          <cell r="CM102" t="str">
            <v>ĐỘC THÂN</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t="e">
            <v>#N/A</v>
          </cell>
          <cell r="DB102">
            <v>0</v>
          </cell>
        </row>
        <row r="103">
          <cell r="B103" t="str">
            <v>EQQ100898</v>
          </cell>
          <cell r="C103" t="str">
            <v>TRẦN THỊ PHƯỢNG</v>
          </cell>
          <cell r="D103" t="str">
            <v>NỮ</v>
          </cell>
          <cell r="E103">
            <v>41008</v>
          </cell>
          <cell r="F103" t="str">
            <v>19B PNT</v>
          </cell>
          <cell r="G103" t="str">
            <v>NHÂN VIÊN PHỤC VỤ</v>
          </cell>
          <cell r="H103">
            <v>11</v>
          </cell>
          <cell r="I103">
            <v>7</v>
          </cell>
          <cell r="J103">
            <v>1991</v>
          </cell>
          <cell r="K103">
            <v>33430</v>
          </cell>
          <cell r="L103" t="str">
            <v>ĐỒNG NAI</v>
          </cell>
          <cell r="M103" t="str">
            <v>VĨNH LONG</v>
          </cell>
          <cell r="N103" t="str">
            <v>272132791</v>
          </cell>
          <cell r="O103">
            <v>40836</v>
          </cell>
          <cell r="P103" t="str">
            <v>ĐỒNG NAI</v>
          </cell>
          <cell r="Q103" t="str">
            <v>KINH</v>
          </cell>
          <cell r="R103" t="str">
            <v>KHÔNG</v>
          </cell>
          <cell r="S103" t="str">
            <v>LÁNG LỚN, XUÂN MỸ, CẨM MỸ, ĐỒNG NAI</v>
          </cell>
          <cell r="T103" t="str">
            <v>ĐỒNG NAI</v>
          </cell>
          <cell r="U103" t="str">
            <v>274/5 NGUYỄN VĂN ĐẬU, P. 11, Q. BÌNH THẠNH, TP. HCM</v>
          </cell>
          <cell r="V103" t="str">
            <v>TP. HCM</v>
          </cell>
          <cell r="W103" t="str">
            <v>274/5 NGUYỄN VĂN ĐẬU, P. 11, Q. BÌNH THẠNH, TP. HCM</v>
          </cell>
          <cell r="X103" t="str">
            <v>0975597610</v>
          </cell>
          <cell r="Y103" t="str">
            <v>0071005559346</v>
          </cell>
          <cell r="Z103" t="str">
            <v>VIETCOMBANK</v>
          </cell>
          <cell r="AA103" t="str">
            <v>100070</v>
          </cell>
          <cell r="AB103" t="str">
            <v>8302760890</v>
          </cell>
          <cell r="AC103">
            <v>0</v>
          </cell>
          <cell r="AD103">
            <v>0</v>
          </cell>
          <cell r="AE103">
            <v>0</v>
          </cell>
          <cell r="AF103">
            <v>0</v>
          </cell>
          <cell r="AG103">
            <v>0</v>
          </cell>
          <cell r="AH103">
            <v>41193</v>
          </cell>
          <cell r="AI103">
            <v>41558</v>
          </cell>
          <cell r="AJ103">
            <v>41923</v>
          </cell>
          <cell r="AK103" t="str">
            <v>01 NĂM</v>
          </cell>
          <cell r="AL103" t="str">
            <v>01 NĂM</v>
          </cell>
          <cell r="AM103" t="str">
            <v>KXĐTH</v>
          </cell>
          <cell r="AN103">
            <v>41923</v>
          </cell>
          <cell r="AO103" t="str">
            <v>KXĐTH</v>
          </cell>
          <cell r="AP103">
            <v>0</v>
          </cell>
          <cell r="AQ103">
            <v>0</v>
          </cell>
          <cell r="AR103">
            <v>41183</v>
          </cell>
          <cell r="AS103" t="str">
            <v>7912350205</v>
          </cell>
          <cell r="AT103" t="str">
            <v>DN7793530600442</v>
          </cell>
          <cell r="AU103">
            <v>0</v>
          </cell>
          <cell r="AV103">
            <v>0</v>
          </cell>
          <cell r="AW103">
            <v>0</v>
          </cell>
          <cell r="AX103">
            <v>0</v>
          </cell>
          <cell r="AY103">
            <v>0</v>
          </cell>
          <cell r="AZ103">
            <v>0</v>
          </cell>
          <cell r="BA103">
            <v>0</v>
          </cell>
          <cell r="BB103">
            <v>0</v>
          </cell>
          <cell r="BC103">
            <v>0</v>
          </cell>
          <cell r="BD103" t="str">
            <v>3 HẠT</v>
          </cell>
          <cell r="BE103" t="str">
            <v>TC</v>
          </cell>
          <cell r="BF103">
            <v>0</v>
          </cell>
          <cell r="BG103">
            <v>0</v>
          </cell>
          <cell r="BH103">
            <v>0</v>
          </cell>
          <cell r="BI103">
            <v>2889000</v>
          </cell>
          <cell r="BJ103">
            <v>511000</v>
          </cell>
          <cell r="BK103">
            <v>0</v>
          </cell>
          <cell r="BL103">
            <v>0</v>
          </cell>
          <cell r="BM103">
            <v>0</v>
          </cell>
          <cell r="BN103">
            <v>0</v>
          </cell>
          <cell r="BO103">
            <v>0</v>
          </cell>
          <cell r="BP103">
            <v>4000</v>
          </cell>
          <cell r="BQ103">
            <v>1</v>
          </cell>
          <cell r="BR103" t="str">
            <v>HTQ HỒ CHÍ MINH</v>
          </cell>
          <cell r="BS103" t="str">
            <v>Fulltime</v>
          </cell>
          <cell r="BT103" t="str">
            <v>Quán 19B-Phạm Ngọc Thạch</v>
          </cell>
          <cell r="BU103" t="str">
            <v>NV. Phục Vụ</v>
          </cell>
          <cell r="BV103" t="str">
            <v>3 HẠT</v>
          </cell>
          <cell r="BW103" t="str">
            <v>TC</v>
          </cell>
          <cell r="BX103" t="str">
            <v>QUẢN TRỊ KINH DOANH</v>
          </cell>
          <cell r="BY103">
            <v>0</v>
          </cell>
          <cell r="BZ103">
            <v>0</v>
          </cell>
          <cell r="CA103">
            <v>0</v>
          </cell>
          <cell r="CB103">
            <v>0</v>
          </cell>
          <cell r="CC103">
            <v>0</v>
          </cell>
          <cell r="CD103">
            <v>41969</v>
          </cell>
          <cell r="CE103">
            <v>0</v>
          </cell>
          <cell r="CF103">
            <v>0</v>
          </cell>
          <cell r="CG103">
            <v>0</v>
          </cell>
          <cell r="CH103">
            <v>0</v>
          </cell>
          <cell r="CI103" t="str">
            <v>19B PNT</v>
          </cell>
          <cell r="CJ103" t="str">
            <v>NHÂN VIÊN PHỤC VỤ</v>
          </cell>
          <cell r="CK103">
            <v>0</v>
          </cell>
          <cell r="CL103">
            <v>0</v>
          </cell>
          <cell r="CM103" t="str">
            <v>ĐỘC THÂN</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t="e">
            <v>#N/A</v>
          </cell>
          <cell r="DB103">
            <v>0</v>
          </cell>
        </row>
        <row r="104">
          <cell r="B104" t="str">
            <v>EQQ100901</v>
          </cell>
          <cell r="C104" t="str">
            <v>ĐÀO THỊ ÁNH NGUYỆT</v>
          </cell>
          <cell r="D104" t="str">
            <v>NỮ</v>
          </cell>
          <cell r="E104">
            <v>41008</v>
          </cell>
          <cell r="F104" t="str">
            <v>274 VTS</v>
          </cell>
          <cell r="G104" t="str">
            <v>NHÂN VIÊN PHỤC VỤ</v>
          </cell>
          <cell r="H104">
            <v>12</v>
          </cell>
          <cell r="I104">
            <v>4</v>
          </cell>
          <cell r="J104">
            <v>1989</v>
          </cell>
          <cell r="K104">
            <v>32610</v>
          </cell>
          <cell r="L104" t="str">
            <v>ĐỒNG NAI</v>
          </cell>
          <cell r="M104" t="str">
            <v>QUẢNG TRỊ</v>
          </cell>
          <cell r="N104" t="str">
            <v>273280813</v>
          </cell>
          <cell r="O104">
            <v>38370</v>
          </cell>
          <cell r="P104" t="str">
            <v>BÀ RỊA - VŨNG TÀU</v>
          </cell>
          <cell r="Q104" t="str">
            <v>KINH</v>
          </cell>
          <cell r="R104" t="str">
            <v>KHÔNG</v>
          </cell>
          <cell r="S104" t="str">
            <v>CHÒI ĐỒNG, CÙ BỊ, CHÂU ĐỨC, BÀ RỊA - VŨNG TÀU</v>
          </cell>
          <cell r="T104" t="str">
            <v>BÀ RỊA - VŨNG TÀU</v>
          </cell>
          <cell r="U104" t="str">
            <v>606/151, ĐƯỜNG 3/2, P. 14, Q. 10, TP. HCM</v>
          </cell>
          <cell r="V104" t="str">
            <v>TP. HCM</v>
          </cell>
          <cell r="W104" t="str">
            <v>606/151, ĐƯỜNG 3/2, P. 14, Q. 10, TP. HCM</v>
          </cell>
          <cell r="X104" t="str">
            <v>01222997706</v>
          </cell>
          <cell r="Y104" t="str">
            <v>0421000417393</v>
          </cell>
          <cell r="Z104" t="str">
            <v>VIETCOMBANK</v>
          </cell>
          <cell r="AA104" t="str">
            <v>100071</v>
          </cell>
          <cell r="AB104" t="str">
            <v>8302760900</v>
          </cell>
          <cell r="AC104">
            <v>0</v>
          </cell>
          <cell r="AD104">
            <v>0</v>
          </cell>
          <cell r="AE104">
            <v>0</v>
          </cell>
          <cell r="AF104">
            <v>0</v>
          </cell>
          <cell r="AG104">
            <v>0</v>
          </cell>
          <cell r="AH104">
            <v>41160</v>
          </cell>
          <cell r="AI104">
            <v>41525</v>
          </cell>
          <cell r="AJ104">
            <v>41890</v>
          </cell>
          <cell r="AK104" t="str">
            <v>01 NĂM</v>
          </cell>
          <cell r="AL104" t="str">
            <v>01 NĂM</v>
          </cell>
          <cell r="AM104" t="str">
            <v>KXĐTH</v>
          </cell>
          <cell r="AN104">
            <v>41890</v>
          </cell>
          <cell r="AO104" t="str">
            <v>KXĐTH</v>
          </cell>
          <cell r="AP104">
            <v>0</v>
          </cell>
          <cell r="AQ104">
            <v>0</v>
          </cell>
          <cell r="AR104">
            <v>41153</v>
          </cell>
          <cell r="AS104" t="str">
            <v>7912348060</v>
          </cell>
          <cell r="AT104" t="str">
            <v>DN7793530600427</v>
          </cell>
          <cell r="AU104">
            <v>0</v>
          </cell>
          <cell r="AV104">
            <v>0</v>
          </cell>
          <cell r="AW104">
            <v>0</v>
          </cell>
          <cell r="AX104">
            <v>0</v>
          </cell>
          <cell r="AY104">
            <v>0</v>
          </cell>
          <cell r="AZ104">
            <v>0</v>
          </cell>
          <cell r="BA104">
            <v>0</v>
          </cell>
          <cell r="BB104">
            <v>0</v>
          </cell>
          <cell r="BC104">
            <v>0</v>
          </cell>
          <cell r="BD104" t="str">
            <v>3 HẠT</v>
          </cell>
          <cell r="BE104" t="str">
            <v>12/12</v>
          </cell>
          <cell r="BF104">
            <v>0</v>
          </cell>
          <cell r="BG104">
            <v>0</v>
          </cell>
          <cell r="BH104">
            <v>0</v>
          </cell>
          <cell r="BI104">
            <v>2889000</v>
          </cell>
          <cell r="BJ104">
            <v>511000</v>
          </cell>
          <cell r="BK104">
            <v>0</v>
          </cell>
          <cell r="BL104">
            <v>0</v>
          </cell>
          <cell r="BM104">
            <v>0</v>
          </cell>
          <cell r="BN104">
            <v>0</v>
          </cell>
          <cell r="BO104">
            <v>0</v>
          </cell>
          <cell r="BP104">
            <v>4000</v>
          </cell>
          <cell r="BQ104">
            <v>1</v>
          </cell>
          <cell r="BR104" t="str">
            <v>HTQ HỒ CHÍ MINH</v>
          </cell>
          <cell r="BS104" t="str">
            <v>Fulltime</v>
          </cell>
          <cell r="BT104" t="str">
            <v>Quán 274 Võ Thị Sáu</v>
          </cell>
          <cell r="BU104" t="str">
            <v>NV. Phục Vụ</v>
          </cell>
          <cell r="BV104" t="str">
            <v>3 HẠT</v>
          </cell>
          <cell r="BW104" t="str">
            <v>12/12</v>
          </cell>
          <cell r="BX104">
            <v>0</v>
          </cell>
          <cell r="BY104">
            <v>0</v>
          </cell>
          <cell r="BZ104">
            <v>0</v>
          </cell>
          <cell r="CA104">
            <v>0</v>
          </cell>
          <cell r="CB104">
            <v>0</v>
          </cell>
          <cell r="CC104">
            <v>0</v>
          </cell>
          <cell r="CD104">
            <v>41816</v>
          </cell>
          <cell r="CE104">
            <v>0</v>
          </cell>
          <cell r="CF104">
            <v>0</v>
          </cell>
          <cell r="CG104">
            <v>0</v>
          </cell>
          <cell r="CH104">
            <v>0</v>
          </cell>
          <cell r="CI104" t="str">
            <v>274 VTS</v>
          </cell>
          <cell r="CJ104" t="str">
            <v>NHÂN VIÊN PHỤC VỤ</v>
          </cell>
          <cell r="CK104">
            <v>0</v>
          </cell>
          <cell r="CL104">
            <v>0</v>
          </cell>
          <cell r="CM104" t="str">
            <v>ĐỘC THÂN</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t="e">
            <v>#N/A</v>
          </cell>
          <cell r="DB104">
            <v>0</v>
          </cell>
        </row>
        <row r="105">
          <cell r="B105" t="str">
            <v>EQQ100906</v>
          </cell>
          <cell r="C105" t="str">
            <v>NGUYỄN THỊ ÚT THẢO</v>
          </cell>
          <cell r="D105" t="str">
            <v>NỮ</v>
          </cell>
          <cell r="E105">
            <v>41015</v>
          </cell>
          <cell r="F105" t="str">
            <v>603 THĐ</v>
          </cell>
          <cell r="G105" t="str">
            <v>TRƯỞNG CA TẬP SỰ</v>
          </cell>
          <cell r="H105">
            <v>28</v>
          </cell>
          <cell r="I105">
            <v>12</v>
          </cell>
          <cell r="J105">
            <v>1991</v>
          </cell>
          <cell r="K105">
            <v>33600</v>
          </cell>
          <cell r="L105" t="str">
            <v>TP. HCM</v>
          </cell>
          <cell r="M105" t="str">
            <v>ĐỒNG THÁP</v>
          </cell>
          <cell r="N105" t="str">
            <v>024629621</v>
          </cell>
          <cell r="O105">
            <v>39097</v>
          </cell>
          <cell r="P105" t="str">
            <v>TP. HCM</v>
          </cell>
          <cell r="Q105" t="str">
            <v>KINH</v>
          </cell>
          <cell r="R105" t="str">
            <v>KHÔNG</v>
          </cell>
          <cell r="S105" t="str">
            <v>CĂN HỘ A8-13 (TẦNG 9), LÔ A, C/CƯ TÂN MỸ, P. TÂN PHÚ, Q. 7, TP. HCM</v>
          </cell>
          <cell r="T105" t="str">
            <v>TP. HCM</v>
          </cell>
          <cell r="U105" t="str">
            <v>CĂN HỘ A8-13 (TẦNG 9), LÔ A, C/CƯ TÂN MỸ, P. TÂN PHÚ, Q. 7, TP. HCM</v>
          </cell>
          <cell r="V105" t="str">
            <v>TP. HCM</v>
          </cell>
          <cell r="W105" t="str">
            <v>CĂN HỘ A8-13 (TẦNG 9), LÔ A, C/CƯ TÂN MỸ, P. TÂN PHÚ, Q. 7, TP. HCM</v>
          </cell>
          <cell r="X105" t="str">
            <v>01677551356</v>
          </cell>
          <cell r="Y105" t="str">
            <v>0071000696014</v>
          </cell>
          <cell r="Z105" t="str">
            <v>VIETCOMBANK</v>
          </cell>
          <cell r="AA105" t="str">
            <v>100390</v>
          </cell>
          <cell r="AB105" t="str">
            <v>8126699398</v>
          </cell>
          <cell r="AC105">
            <v>0</v>
          </cell>
          <cell r="AD105">
            <v>0</v>
          </cell>
          <cell r="AE105">
            <v>0</v>
          </cell>
          <cell r="AF105">
            <v>0</v>
          </cell>
          <cell r="AG105">
            <v>0</v>
          </cell>
          <cell r="AH105">
            <v>41167</v>
          </cell>
          <cell r="AI105">
            <v>41532</v>
          </cell>
          <cell r="AJ105">
            <v>41897</v>
          </cell>
          <cell r="AK105" t="str">
            <v>01 NĂM</v>
          </cell>
          <cell r="AL105" t="str">
            <v>01 NĂM</v>
          </cell>
          <cell r="AM105" t="str">
            <v>KXĐTH</v>
          </cell>
          <cell r="AN105">
            <v>41897</v>
          </cell>
          <cell r="AO105" t="str">
            <v>KXĐTH</v>
          </cell>
          <cell r="AP105">
            <v>0</v>
          </cell>
          <cell r="AQ105">
            <v>0</v>
          </cell>
          <cell r="AR105">
            <v>41153</v>
          </cell>
          <cell r="AS105" t="str">
            <v>7912348062</v>
          </cell>
          <cell r="AT105" t="str">
            <v>DN7793530600429</v>
          </cell>
          <cell r="AU105">
            <v>0</v>
          </cell>
          <cell r="AV105">
            <v>0</v>
          </cell>
          <cell r="AW105">
            <v>0</v>
          </cell>
          <cell r="AX105">
            <v>0</v>
          </cell>
          <cell r="AY105">
            <v>0</v>
          </cell>
          <cell r="AZ105">
            <v>0</v>
          </cell>
          <cell r="BA105">
            <v>0</v>
          </cell>
          <cell r="BB105">
            <v>0</v>
          </cell>
          <cell r="BC105">
            <v>0</v>
          </cell>
          <cell r="BD105" t="str">
            <v>4 HẠT</v>
          </cell>
          <cell r="BE105" t="str">
            <v>12/12</v>
          </cell>
          <cell r="BF105">
            <v>0</v>
          </cell>
          <cell r="BG105">
            <v>0</v>
          </cell>
          <cell r="BH105">
            <v>41908</v>
          </cell>
          <cell r="BI105">
            <v>2889000</v>
          </cell>
          <cell r="BJ105">
            <v>811000</v>
          </cell>
          <cell r="BK105">
            <v>0</v>
          </cell>
          <cell r="BL105">
            <v>0</v>
          </cell>
          <cell r="BM105">
            <v>0</v>
          </cell>
          <cell r="BN105">
            <v>0</v>
          </cell>
          <cell r="BO105">
            <v>0</v>
          </cell>
          <cell r="BP105">
            <v>4000</v>
          </cell>
          <cell r="BQ105">
            <v>1</v>
          </cell>
          <cell r="BR105" t="str">
            <v>HTQ HỒ CHÍ MINH</v>
          </cell>
          <cell r="BS105" t="str">
            <v>Fulltime</v>
          </cell>
          <cell r="BT105" t="str">
            <v>Quán 603 Trần Hưng Đạo</v>
          </cell>
          <cell r="BU105" t="str">
            <v>Trưởng Ca Tập Sự</v>
          </cell>
          <cell r="BV105" t="str">
            <v>4 HẠT</v>
          </cell>
          <cell r="BW105" t="str">
            <v>12/12</v>
          </cell>
          <cell r="BX105">
            <v>0</v>
          </cell>
          <cell r="BY105">
            <v>0</v>
          </cell>
          <cell r="BZ105">
            <v>0</v>
          </cell>
          <cell r="CA105">
            <v>0</v>
          </cell>
          <cell r="CB105">
            <v>0</v>
          </cell>
          <cell r="CC105">
            <v>0</v>
          </cell>
          <cell r="CD105">
            <v>41908</v>
          </cell>
          <cell r="CE105" t="str">
            <v>QUÁN 603 TRẦN HƯNG ĐẠO</v>
          </cell>
          <cell r="CF105">
            <v>0</v>
          </cell>
          <cell r="CG105">
            <v>0</v>
          </cell>
          <cell r="CH105">
            <v>0</v>
          </cell>
          <cell r="CI105" t="str">
            <v>603 THĐ</v>
          </cell>
          <cell r="CJ105" t="str">
            <v>TRƯỞNG CA TẬP SỰ</v>
          </cell>
          <cell r="CK105">
            <v>0</v>
          </cell>
          <cell r="CL105">
            <v>0</v>
          </cell>
          <cell r="CM105" t="str">
            <v>ĐỘC THÂN</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t="e">
            <v>#N/A</v>
          </cell>
          <cell r="DB105">
            <v>0</v>
          </cell>
        </row>
        <row r="106">
          <cell r="B106" t="str">
            <v>EQQ100912</v>
          </cell>
          <cell r="C106" t="str">
            <v>ĐOÀN CẨM XUYẾN</v>
          </cell>
          <cell r="D106" t="str">
            <v>NỮ</v>
          </cell>
          <cell r="E106">
            <v>41166</v>
          </cell>
          <cell r="F106" t="str">
            <v>43 TS</v>
          </cell>
          <cell r="G106" t="str">
            <v>NHÂN VIÊN BẾP</v>
          </cell>
          <cell r="H106">
            <v>20</v>
          </cell>
          <cell r="I106">
            <v>3</v>
          </cell>
          <cell r="J106">
            <v>1952</v>
          </cell>
          <cell r="K106">
            <v>19073</v>
          </cell>
          <cell r="L106" t="str">
            <v>CAMPUCHIA</v>
          </cell>
          <cell r="M106" t="str">
            <v>ĐỒNG THÁP</v>
          </cell>
          <cell r="N106" t="str">
            <v>020851311</v>
          </cell>
          <cell r="O106">
            <v>39434</v>
          </cell>
          <cell r="P106" t="str">
            <v>TP. HCM</v>
          </cell>
          <cell r="Q106" t="str">
            <v>KINH</v>
          </cell>
          <cell r="R106" t="str">
            <v>KHÔNG</v>
          </cell>
          <cell r="S106" t="str">
            <v>34/39/8 ĐINH TIÊN HOÀNG, P. 1, Q. BÌNH THẠNH</v>
          </cell>
          <cell r="T106" t="str">
            <v>TP. HCM</v>
          </cell>
          <cell r="U106" t="str">
            <v>489A/21/100 HUỲNH VĂN BÁNH, P. 13, Q. PHÚ NHUẬN, TP. HCM</v>
          </cell>
          <cell r="V106" t="str">
            <v>TP. HCM</v>
          </cell>
          <cell r="W106" t="str">
            <v>489A/21/100 HUỲNH VĂN BÁNH, P. 13, Q. PHÚ NHUẬN, TP. HCM</v>
          </cell>
          <cell r="X106" t="str">
            <v>01259089212</v>
          </cell>
          <cell r="Y106" t="str">
            <v>0371000406175</v>
          </cell>
          <cell r="Z106" t="str">
            <v>VIETCOMBANK</v>
          </cell>
          <cell r="AA106" t="str">
            <v>100358</v>
          </cell>
          <cell r="AB106" t="str">
            <v>8302760925</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41816</v>
          </cell>
          <cell r="AT106">
            <v>0</v>
          </cell>
          <cell r="AU106">
            <v>0</v>
          </cell>
          <cell r="AV106">
            <v>41891</v>
          </cell>
          <cell r="AW106">
            <v>41816</v>
          </cell>
          <cell r="AX106">
            <v>0</v>
          </cell>
          <cell r="AY106">
            <v>0</v>
          </cell>
          <cell r="AZ106">
            <v>41891</v>
          </cell>
          <cell r="BA106">
            <v>0</v>
          </cell>
          <cell r="BB106">
            <v>41891</v>
          </cell>
          <cell r="BC106">
            <v>41816</v>
          </cell>
          <cell r="BD106">
            <v>0</v>
          </cell>
          <cell r="BE106" t="str">
            <v>9/12</v>
          </cell>
          <cell r="BF106">
            <v>41891</v>
          </cell>
          <cell r="BG106">
            <v>41816</v>
          </cell>
          <cell r="BH106">
            <v>41640</v>
          </cell>
          <cell r="BI106">
            <v>2889000</v>
          </cell>
          <cell r="BJ106">
            <v>0</v>
          </cell>
          <cell r="BK106">
            <v>0</v>
          </cell>
          <cell r="BL106">
            <v>0</v>
          </cell>
          <cell r="BM106">
            <v>0</v>
          </cell>
          <cell r="BN106">
            <v>0</v>
          </cell>
          <cell r="BO106">
            <v>0</v>
          </cell>
          <cell r="BP106">
            <v>4000</v>
          </cell>
          <cell r="BQ106">
            <v>1</v>
          </cell>
          <cell r="BR106" t="str">
            <v>HTQ HỒ CHÍ MINH</v>
          </cell>
          <cell r="BS106" t="str">
            <v>Fulltime</v>
          </cell>
          <cell r="BT106" t="str">
            <v xml:space="preserve">Quán A43 Trường Sơn </v>
          </cell>
          <cell r="BU106" t="str">
            <v>NV. Bếp</v>
          </cell>
          <cell r="BV106">
            <v>0</v>
          </cell>
          <cell r="BW106" t="str">
            <v>9/12</v>
          </cell>
          <cell r="BX106">
            <v>0</v>
          </cell>
          <cell r="BY106">
            <v>0</v>
          </cell>
          <cell r="BZ106">
            <v>0</v>
          </cell>
          <cell r="CA106">
            <v>0</v>
          </cell>
          <cell r="CB106">
            <v>0</v>
          </cell>
          <cell r="CC106" t="str">
            <v>X</v>
          </cell>
          <cell r="CD106">
            <v>0</v>
          </cell>
          <cell r="CE106">
            <v>0</v>
          </cell>
          <cell r="CF106">
            <v>0</v>
          </cell>
          <cell r="CG106">
            <v>0</v>
          </cell>
          <cell r="CH106">
            <v>0</v>
          </cell>
          <cell r="CI106" t="str">
            <v>43 TS</v>
          </cell>
          <cell r="CJ106" t="str">
            <v>NHÂN VIÊN BẾP</v>
          </cell>
          <cell r="CK106">
            <v>0</v>
          </cell>
          <cell r="CL106">
            <v>0</v>
          </cell>
          <cell r="CM106" t="str">
            <v>KẾT HÔN</v>
          </cell>
          <cell r="CN106">
            <v>0</v>
          </cell>
          <cell r="CO106">
            <v>0</v>
          </cell>
          <cell r="CP106">
            <v>0</v>
          </cell>
          <cell r="CQ106">
            <v>0</v>
          </cell>
          <cell r="CR106">
            <v>0</v>
          </cell>
          <cell r="CS106">
            <v>0</v>
          </cell>
          <cell r="CT106">
            <v>0</v>
          </cell>
          <cell r="CU106" t="str">
            <v>X</v>
          </cell>
          <cell r="CV106">
            <v>0</v>
          </cell>
          <cell r="CW106">
            <v>0</v>
          </cell>
          <cell r="CX106">
            <v>0</v>
          </cell>
          <cell r="CY106">
            <v>0</v>
          </cell>
          <cell r="CZ106">
            <v>0</v>
          </cell>
          <cell r="DA106" t="e">
            <v>#N/A</v>
          </cell>
          <cell r="DB106">
            <v>0</v>
          </cell>
        </row>
        <row r="107">
          <cell r="B107" t="str">
            <v>EQQ100914</v>
          </cell>
          <cell r="C107" t="str">
            <v>TRẦN QUỐC VŨ</v>
          </cell>
          <cell r="D107" t="str">
            <v>NAM</v>
          </cell>
          <cell r="E107">
            <v>40994</v>
          </cell>
          <cell r="F107" t="str">
            <v>FSOFT</v>
          </cell>
          <cell r="G107" t="str">
            <v>QUẢN LÝ QUÁN</v>
          </cell>
          <cell r="H107">
            <v>5</v>
          </cell>
          <cell r="I107">
            <v>8</v>
          </cell>
          <cell r="J107">
            <v>1988</v>
          </cell>
          <cell r="K107">
            <v>32360</v>
          </cell>
          <cell r="L107" t="str">
            <v>TP. HCM</v>
          </cell>
          <cell r="M107" t="str">
            <v>BÌNH DƯƠNG</v>
          </cell>
          <cell r="N107" t="str">
            <v>280880303</v>
          </cell>
          <cell r="O107">
            <v>40672</v>
          </cell>
          <cell r="P107" t="str">
            <v>BÌNH DƯƠNG</v>
          </cell>
          <cell r="Q107" t="str">
            <v>KINH</v>
          </cell>
          <cell r="R107" t="str">
            <v>KHÔNG</v>
          </cell>
          <cell r="S107" t="str">
            <v>16/1 TÂN HÒA, ĐÔNG HÒA, DĨ AN, BÌNH DƯƠNG</v>
          </cell>
          <cell r="T107" t="str">
            <v>BÌNH DƯƠNG</v>
          </cell>
          <cell r="U107" t="str">
            <v>16/1 TÂN HÒA, ĐÔNG HÒA, DĨ AN, BÌNH DƯƠNG</v>
          </cell>
          <cell r="V107" t="str">
            <v>TP. HCM</v>
          </cell>
          <cell r="W107" t="str">
            <v>16/1 TÂN HÒA, ĐÔNG HÒA, DĨ AN, BÌNH DƯƠNG</v>
          </cell>
          <cell r="X107" t="str">
            <v>01296967696</v>
          </cell>
          <cell r="Y107" t="str">
            <v>0531000281189</v>
          </cell>
          <cell r="Z107" t="str">
            <v>VIETCOMBANK</v>
          </cell>
          <cell r="AA107" t="str">
            <v>100207</v>
          </cell>
          <cell r="AB107" t="str">
            <v>8302760932</v>
          </cell>
          <cell r="AC107">
            <v>0</v>
          </cell>
          <cell r="AD107">
            <v>0</v>
          </cell>
          <cell r="AE107" t="str">
            <v>NKL 16/07/2014 - 09/11/2014</v>
          </cell>
          <cell r="AF107">
            <v>0</v>
          </cell>
          <cell r="AG107">
            <v>0</v>
          </cell>
          <cell r="AH107">
            <v>41055</v>
          </cell>
          <cell r="AI107">
            <v>41420</v>
          </cell>
          <cell r="AJ107">
            <v>41785</v>
          </cell>
          <cell r="AK107" t="str">
            <v>01 NĂM</v>
          </cell>
          <cell r="AL107" t="str">
            <v>01 NĂM</v>
          </cell>
          <cell r="AM107" t="str">
            <v>KXĐTH</v>
          </cell>
          <cell r="AN107">
            <v>41785</v>
          </cell>
          <cell r="AO107" t="str">
            <v>KXĐTH</v>
          </cell>
          <cell r="AP107">
            <v>0</v>
          </cell>
          <cell r="AQ107">
            <v>0</v>
          </cell>
          <cell r="AR107">
            <v>41061</v>
          </cell>
          <cell r="AS107" t="str">
            <v>7912018227</v>
          </cell>
          <cell r="AT107" t="str">
            <v>DN7793530600352</v>
          </cell>
          <cell r="AU107">
            <v>0</v>
          </cell>
          <cell r="AV107">
            <v>0</v>
          </cell>
          <cell r="AW107">
            <v>0</v>
          </cell>
          <cell r="AX107">
            <v>0</v>
          </cell>
          <cell r="AY107">
            <v>0</v>
          </cell>
          <cell r="AZ107">
            <v>0</v>
          </cell>
          <cell r="BA107">
            <v>0</v>
          </cell>
          <cell r="BB107">
            <v>0</v>
          </cell>
          <cell r="BC107">
            <v>0</v>
          </cell>
          <cell r="BD107" t="str">
            <v>4 HẠT</v>
          </cell>
          <cell r="BE107" t="str">
            <v>CĐ</v>
          </cell>
          <cell r="BF107">
            <v>0</v>
          </cell>
          <cell r="BG107">
            <v>0</v>
          </cell>
          <cell r="BH107">
            <v>41543</v>
          </cell>
          <cell r="BI107">
            <v>3130000</v>
          </cell>
          <cell r="BJ107">
            <v>3910000</v>
          </cell>
          <cell r="BK107">
            <v>0</v>
          </cell>
          <cell r="BL107">
            <v>200000</v>
          </cell>
          <cell r="BM107">
            <v>150000</v>
          </cell>
          <cell r="BN107">
            <v>0</v>
          </cell>
          <cell r="BO107">
            <v>0</v>
          </cell>
          <cell r="BP107">
            <v>4000</v>
          </cell>
          <cell r="BQ107">
            <v>1</v>
          </cell>
          <cell r="BR107" t="str">
            <v>HTQ HỒ CHÍ MINH</v>
          </cell>
          <cell r="BS107" t="str">
            <v>Fulltime</v>
          </cell>
          <cell r="BT107" t="str">
            <v>Quán Fsoft - Quận 9</v>
          </cell>
          <cell r="BU107" t="str">
            <v>Quản Lý Quán</v>
          </cell>
          <cell r="BV107" t="str">
            <v>4 HẠT</v>
          </cell>
          <cell r="BW107" t="str">
            <v>CĐ</v>
          </cell>
          <cell r="BX107" t="str">
            <v>CÔNG NGHỆ HÓA DẦU</v>
          </cell>
          <cell r="BY107">
            <v>0</v>
          </cell>
          <cell r="BZ107">
            <v>0</v>
          </cell>
          <cell r="CA107">
            <v>0</v>
          </cell>
          <cell r="CB107" t="str">
            <v>X</v>
          </cell>
          <cell r="CC107">
            <v>0</v>
          </cell>
          <cell r="CD107">
            <v>41953</v>
          </cell>
          <cell r="CE107" t="str">
            <v>QUÁN 207 NGUYỂN VĂN TRỖI</v>
          </cell>
          <cell r="CF107">
            <v>0</v>
          </cell>
          <cell r="CG107">
            <v>0</v>
          </cell>
          <cell r="CH107">
            <v>0</v>
          </cell>
          <cell r="CI107" t="str">
            <v>FSOFT</v>
          </cell>
          <cell r="CJ107" t="str">
            <v>QUẢN LÝ QUÁN</v>
          </cell>
          <cell r="CK107">
            <v>0</v>
          </cell>
          <cell r="CL107">
            <v>0</v>
          </cell>
          <cell r="CM107" t="str">
            <v>KẾT HÔN</v>
          </cell>
          <cell r="CN107">
            <v>0</v>
          </cell>
          <cell r="CO107">
            <v>0</v>
          </cell>
          <cell r="CP107">
            <v>0</v>
          </cell>
          <cell r="CQ107">
            <v>0</v>
          </cell>
          <cell r="CR107">
            <v>0</v>
          </cell>
          <cell r="CS107" t="str">
            <v>LƯƠNG THỊ NGỌC PHƯỢNG</v>
          </cell>
          <cell r="CT107" t="str">
            <v>X</v>
          </cell>
          <cell r="CU107">
            <v>0</v>
          </cell>
          <cell r="CV107" t="str">
            <v>1988</v>
          </cell>
          <cell r="CW107">
            <v>0</v>
          </cell>
          <cell r="CX107">
            <v>0</v>
          </cell>
          <cell r="CY107">
            <v>0</v>
          </cell>
          <cell r="CZ107">
            <v>0</v>
          </cell>
          <cell r="DA107" t="e">
            <v>#N/A</v>
          </cell>
          <cell r="DB107">
            <v>0</v>
          </cell>
        </row>
        <row r="108">
          <cell r="B108" t="str">
            <v>EQQ100916</v>
          </cell>
          <cell r="C108" t="str">
            <v>ĐỖ THỊ BÍCH LÀI</v>
          </cell>
          <cell r="D108" t="str">
            <v>NỮ</v>
          </cell>
          <cell r="E108">
            <v>41008</v>
          </cell>
          <cell r="F108" t="str">
            <v>PHÒNG ĐIỀU HÀNH</v>
          </cell>
          <cell r="G108" t="str">
            <v>TRỢ LÝ GĐĐH CÀ PHÊ THỨ 7</v>
          </cell>
          <cell r="H108">
            <v>22</v>
          </cell>
          <cell r="I108">
            <v>9</v>
          </cell>
          <cell r="J108">
            <v>1985</v>
          </cell>
          <cell r="K108">
            <v>31312</v>
          </cell>
          <cell r="L108" t="str">
            <v>BÌNH ĐỊNH</v>
          </cell>
          <cell r="M108" t="str">
            <v>BÌNH ĐỊNH</v>
          </cell>
          <cell r="N108" t="str">
            <v>211782161</v>
          </cell>
          <cell r="O108">
            <v>41310</v>
          </cell>
          <cell r="P108" t="str">
            <v>BÌNH ĐỊNH</v>
          </cell>
          <cell r="Q108" t="str">
            <v>KINH</v>
          </cell>
          <cell r="R108" t="str">
            <v>KHÔNG</v>
          </cell>
          <cell r="S108" t="str">
            <v>PHƯỚC HÒA, TUY PHƯỚC, BÌNH ĐỊNH</v>
          </cell>
          <cell r="T108" t="str">
            <v>BÌNH ĐỊNH</v>
          </cell>
          <cell r="U108" t="str">
            <v>397A BẾN CHƯƠNG DƯƠNG, NGUYỄN CẢNH CHÂN, Q. 1, TP. HCM</v>
          </cell>
          <cell r="V108" t="str">
            <v>TP. HCM</v>
          </cell>
          <cell r="W108" t="str">
            <v>397A BẾN CHƯƠNG DƯƠNG, NGUYỄN CẢNH CHÂN, Q. 1, TP. HCM</v>
          </cell>
          <cell r="X108" t="str">
            <v>0985350598</v>
          </cell>
          <cell r="Y108" t="str">
            <v>0051000205887</v>
          </cell>
          <cell r="Z108" t="str">
            <v>VIETCOMBANK</v>
          </cell>
          <cell r="AA108" t="str">
            <v>100316</v>
          </cell>
          <cell r="AB108" t="str">
            <v>8089703290</v>
          </cell>
          <cell r="AC108">
            <v>0</v>
          </cell>
          <cell r="AD108">
            <v>0</v>
          </cell>
          <cell r="AE108">
            <v>0</v>
          </cell>
          <cell r="AF108">
            <v>0</v>
          </cell>
          <cell r="AG108">
            <v>0</v>
          </cell>
          <cell r="AH108">
            <v>41069</v>
          </cell>
          <cell r="AI108">
            <v>41434</v>
          </cell>
          <cell r="AJ108">
            <v>41799</v>
          </cell>
          <cell r="AK108" t="str">
            <v>01 NĂM</v>
          </cell>
          <cell r="AL108" t="str">
            <v>01 NĂM</v>
          </cell>
          <cell r="AM108" t="str">
            <v>KXĐTH</v>
          </cell>
          <cell r="AN108">
            <v>41799</v>
          </cell>
          <cell r="AO108" t="str">
            <v>KXĐTH</v>
          </cell>
          <cell r="AP108">
            <v>0</v>
          </cell>
          <cell r="AQ108">
            <v>0</v>
          </cell>
          <cell r="AR108">
            <v>41061</v>
          </cell>
          <cell r="AS108" t="str">
            <v>2027006234</v>
          </cell>
          <cell r="AT108" t="str">
            <v>DN7793530600331</v>
          </cell>
          <cell r="AU108">
            <v>0</v>
          </cell>
          <cell r="AV108">
            <v>0</v>
          </cell>
          <cell r="AW108">
            <v>0</v>
          </cell>
          <cell r="AX108">
            <v>0</v>
          </cell>
          <cell r="AY108">
            <v>0</v>
          </cell>
          <cell r="AZ108">
            <v>0</v>
          </cell>
          <cell r="BA108">
            <v>0</v>
          </cell>
          <cell r="BB108">
            <v>0</v>
          </cell>
          <cell r="BC108">
            <v>0</v>
          </cell>
          <cell r="BD108" t="str">
            <v>4 HẠT</v>
          </cell>
          <cell r="BE108" t="str">
            <v>TC</v>
          </cell>
          <cell r="BF108">
            <v>0</v>
          </cell>
          <cell r="BG108">
            <v>0</v>
          </cell>
          <cell r="BH108">
            <v>41938</v>
          </cell>
          <cell r="BI108">
            <v>3550000</v>
          </cell>
          <cell r="BJ108">
            <v>5080000</v>
          </cell>
          <cell r="BK108">
            <v>0</v>
          </cell>
          <cell r="BL108">
            <v>200000</v>
          </cell>
          <cell r="BM108">
            <v>150000</v>
          </cell>
          <cell r="BN108">
            <v>0</v>
          </cell>
          <cell r="BO108">
            <v>25000</v>
          </cell>
          <cell r="BP108">
            <v>120000</v>
          </cell>
          <cell r="BQ108">
            <v>1</v>
          </cell>
          <cell r="BR108" t="str">
            <v>VP HỒ CHÍ MINH</v>
          </cell>
          <cell r="BS108" t="str">
            <v>Fulltime</v>
          </cell>
          <cell r="BT108" t="str">
            <v>Phòng Điều Hành</v>
          </cell>
          <cell r="BU108" t="str">
            <v>Trợ lý GĐĐH CF T7</v>
          </cell>
          <cell r="BV108" t="str">
            <v>4 HẠT</v>
          </cell>
          <cell r="BW108" t="str">
            <v>TC</v>
          </cell>
          <cell r="BX108" t="str">
            <v>THƯ KÝ</v>
          </cell>
          <cell r="BY108">
            <v>0</v>
          </cell>
          <cell r="BZ108">
            <v>0</v>
          </cell>
          <cell r="CA108">
            <v>0</v>
          </cell>
          <cell r="CB108">
            <v>0</v>
          </cell>
          <cell r="CC108">
            <v>0</v>
          </cell>
          <cell r="CD108">
            <v>0</v>
          </cell>
          <cell r="CE108">
            <v>0</v>
          </cell>
          <cell r="CF108">
            <v>0</v>
          </cell>
          <cell r="CG108">
            <v>0</v>
          </cell>
          <cell r="CH108">
            <v>0</v>
          </cell>
          <cell r="CI108" t="str">
            <v>PHÒNG ĐIỀU HÀNH</v>
          </cell>
          <cell r="CJ108" t="str">
            <v>TRỢ LÝ GĐĐH CÀ PHÊ THỨ 7</v>
          </cell>
          <cell r="CK108">
            <v>0</v>
          </cell>
          <cell r="CL108">
            <v>0</v>
          </cell>
          <cell r="CM108" t="str">
            <v>ĐỘC THÂN</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t="e">
            <v>#N/A</v>
          </cell>
          <cell r="DB108">
            <v>0</v>
          </cell>
        </row>
        <row r="109">
          <cell r="B109" t="str">
            <v>EQQ100919</v>
          </cell>
          <cell r="C109" t="str">
            <v>TRẦN XUÂN THỦY</v>
          </cell>
          <cell r="D109" t="str">
            <v>NỮ</v>
          </cell>
          <cell r="E109">
            <v>41008</v>
          </cell>
          <cell r="F109" t="str">
            <v>264 NKKN</v>
          </cell>
          <cell r="G109" t="str">
            <v>QUẢN LÝ QUÁN</v>
          </cell>
          <cell r="H109">
            <v>30</v>
          </cell>
          <cell r="I109">
            <v>6</v>
          </cell>
          <cell r="J109">
            <v>1988</v>
          </cell>
          <cell r="K109">
            <v>32324</v>
          </cell>
          <cell r="L109" t="str">
            <v>TP. HCM</v>
          </cell>
          <cell r="M109" t="str">
            <v>ĐỒNG THÁP</v>
          </cell>
          <cell r="N109" t="str">
            <v>024245745</v>
          </cell>
          <cell r="O109">
            <v>40241</v>
          </cell>
          <cell r="P109" t="str">
            <v>TP. HCM</v>
          </cell>
          <cell r="Q109" t="str">
            <v>KINH</v>
          </cell>
          <cell r="R109" t="str">
            <v>KHÔNG</v>
          </cell>
          <cell r="S109" t="str">
            <v>295 Ụ CÂY, P. 10, Q. 8, TP. HCM</v>
          </cell>
          <cell r="T109" t="str">
            <v>TP. HCM</v>
          </cell>
          <cell r="U109" t="str">
            <v>295 Ụ CÂY, P. 10, Q. 8, TP. HCM</v>
          </cell>
          <cell r="V109" t="str">
            <v>TP. HCM</v>
          </cell>
          <cell r="W109" t="str">
            <v>295 Ụ CÂY, P. 10, Q. 8, TP. HCM</v>
          </cell>
          <cell r="X109" t="str">
            <v>0934042710</v>
          </cell>
          <cell r="Y109" t="str">
            <v>0181002868200</v>
          </cell>
          <cell r="Z109" t="str">
            <v>VIETCOMBANK</v>
          </cell>
          <cell r="AA109" t="str">
            <v>100122</v>
          </cell>
          <cell r="AB109" t="str">
            <v>8302760971</v>
          </cell>
          <cell r="AC109">
            <v>0</v>
          </cell>
          <cell r="AD109">
            <v>0</v>
          </cell>
          <cell r="AE109">
            <v>0</v>
          </cell>
          <cell r="AF109">
            <v>0</v>
          </cell>
          <cell r="AG109">
            <v>0</v>
          </cell>
          <cell r="AH109">
            <v>41069</v>
          </cell>
          <cell r="AI109">
            <v>41434</v>
          </cell>
          <cell r="AJ109">
            <v>41799</v>
          </cell>
          <cell r="AK109" t="str">
            <v>01 NĂM</v>
          </cell>
          <cell r="AL109" t="str">
            <v>01 NĂM</v>
          </cell>
          <cell r="AM109" t="str">
            <v>KXĐTH</v>
          </cell>
          <cell r="AN109">
            <v>41799</v>
          </cell>
          <cell r="AO109" t="str">
            <v>KXĐTH</v>
          </cell>
          <cell r="AP109">
            <v>0</v>
          </cell>
          <cell r="AQ109">
            <v>0</v>
          </cell>
          <cell r="AR109">
            <v>41061</v>
          </cell>
          <cell r="AS109" t="str">
            <v>7909348064</v>
          </cell>
          <cell r="AT109" t="str">
            <v>DN7793530600332</v>
          </cell>
          <cell r="AU109">
            <v>0</v>
          </cell>
          <cell r="AV109">
            <v>0</v>
          </cell>
          <cell r="AW109">
            <v>0</v>
          </cell>
          <cell r="AX109">
            <v>0</v>
          </cell>
          <cell r="AY109">
            <v>0</v>
          </cell>
          <cell r="AZ109">
            <v>0</v>
          </cell>
          <cell r="BA109">
            <v>0</v>
          </cell>
          <cell r="BB109">
            <v>0</v>
          </cell>
          <cell r="BC109">
            <v>0</v>
          </cell>
          <cell r="BD109" t="str">
            <v>4 HẠT</v>
          </cell>
          <cell r="BE109" t="str">
            <v>ĐH</v>
          </cell>
          <cell r="BF109">
            <v>0</v>
          </cell>
          <cell r="BG109">
            <v>0</v>
          </cell>
          <cell r="BH109">
            <v>41573</v>
          </cell>
          <cell r="BI109">
            <v>3140000</v>
          </cell>
          <cell r="BJ109">
            <v>4780000</v>
          </cell>
          <cell r="BK109">
            <v>0</v>
          </cell>
          <cell r="BL109">
            <v>200000</v>
          </cell>
          <cell r="BM109">
            <v>150000</v>
          </cell>
          <cell r="BN109">
            <v>0</v>
          </cell>
          <cell r="BO109">
            <v>0</v>
          </cell>
          <cell r="BP109">
            <v>4000</v>
          </cell>
          <cell r="BQ109">
            <v>1</v>
          </cell>
          <cell r="BR109" t="str">
            <v>HTQ HỒ CHÍ MINH</v>
          </cell>
          <cell r="BS109" t="str">
            <v>Fulltime</v>
          </cell>
          <cell r="BT109" t="str">
            <v>Quán 264 Nam Kỳ Khởi Nghĩa</v>
          </cell>
          <cell r="BU109" t="str">
            <v>Quản Lý Quán</v>
          </cell>
          <cell r="BV109" t="str">
            <v>4 HẠT</v>
          </cell>
          <cell r="BW109" t="str">
            <v>ĐH</v>
          </cell>
          <cell r="BX109" t="str">
            <v>QUẢN TRỊ KINH DOANH</v>
          </cell>
          <cell r="BY109">
            <v>0</v>
          </cell>
          <cell r="BZ109">
            <v>0</v>
          </cell>
          <cell r="CA109">
            <v>0</v>
          </cell>
          <cell r="CB109">
            <v>0</v>
          </cell>
          <cell r="CC109">
            <v>0</v>
          </cell>
          <cell r="CD109">
            <v>0</v>
          </cell>
          <cell r="CE109" t="str">
            <v>QUÁN 349 HAI BÀ TRƯNG</v>
          </cell>
          <cell r="CF109">
            <v>0</v>
          </cell>
          <cell r="CG109">
            <v>0</v>
          </cell>
          <cell r="CH109">
            <v>0</v>
          </cell>
          <cell r="CI109" t="str">
            <v>264 NKKN</v>
          </cell>
          <cell r="CJ109" t="str">
            <v>QUẢN LÝ QUÁN</v>
          </cell>
          <cell r="CK109">
            <v>0</v>
          </cell>
          <cell r="CL109">
            <v>0</v>
          </cell>
          <cell r="CM109" t="str">
            <v>ĐỘC THÂN</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t="e">
            <v>#N/A</v>
          </cell>
          <cell r="DB109">
            <v>0</v>
          </cell>
        </row>
        <row r="110">
          <cell r="B110" t="str">
            <v>EQQ100922</v>
          </cell>
          <cell r="C110" t="str">
            <v>NGUYỄN THỊ DIỄM PHÚC</v>
          </cell>
          <cell r="D110" t="str">
            <v>NỮ</v>
          </cell>
          <cell r="E110">
            <v>41018</v>
          </cell>
          <cell r="F110" t="str">
            <v>02 BTX</v>
          </cell>
          <cell r="G110" t="str">
            <v>NHÂN VIÊN PHA CHẾ</v>
          </cell>
          <cell r="H110">
            <v>25</v>
          </cell>
          <cell r="I110">
            <v>11</v>
          </cell>
          <cell r="J110">
            <v>1991</v>
          </cell>
          <cell r="K110">
            <v>33567</v>
          </cell>
          <cell r="L110" t="str">
            <v>TIỀN GIANG</v>
          </cell>
          <cell r="M110" t="str">
            <v>TIỀN GIANG</v>
          </cell>
          <cell r="N110" t="str">
            <v>312190457</v>
          </cell>
          <cell r="O110">
            <v>39665</v>
          </cell>
          <cell r="P110" t="str">
            <v>TIỀN GIANG</v>
          </cell>
          <cell r="Q110" t="str">
            <v>KINH</v>
          </cell>
          <cell r="R110" t="str">
            <v>KHÔNG</v>
          </cell>
          <cell r="S110" t="str">
            <v>TÂN THỚI, TÂN PHÚ ĐÔNG, TIỀN GIANG</v>
          </cell>
          <cell r="T110" t="str">
            <v>TIỀN GIANG</v>
          </cell>
          <cell r="U110" t="str">
            <v>756/39/2 ĐÒAN VĂN BƠ, P. 16, Q. 4, TP. HCM</v>
          </cell>
          <cell r="V110" t="str">
            <v>TP. HCM</v>
          </cell>
          <cell r="W110" t="str">
            <v>756/39/2 ĐÒAN VĂN BƠ, P. 16, Q. 4, TP. HCM</v>
          </cell>
          <cell r="X110" t="str">
            <v>0986363451</v>
          </cell>
          <cell r="Y110" t="str">
            <v>0071000659031</v>
          </cell>
          <cell r="Z110" t="str">
            <v>VIETCOMBANK</v>
          </cell>
          <cell r="AA110" t="str">
            <v>100285</v>
          </cell>
          <cell r="AB110" t="str">
            <v>8014938866</v>
          </cell>
          <cell r="AC110">
            <v>0</v>
          </cell>
          <cell r="AD110">
            <v>0</v>
          </cell>
          <cell r="AE110">
            <v>0</v>
          </cell>
          <cell r="AF110">
            <v>0</v>
          </cell>
          <cell r="AG110">
            <v>0</v>
          </cell>
          <cell r="AH110">
            <v>41170</v>
          </cell>
          <cell r="AI110">
            <v>41535</v>
          </cell>
          <cell r="AJ110">
            <v>41900</v>
          </cell>
          <cell r="AK110" t="str">
            <v>01 NĂM</v>
          </cell>
          <cell r="AL110" t="str">
            <v>01 NĂM</v>
          </cell>
          <cell r="AM110" t="str">
            <v>KXĐTH</v>
          </cell>
          <cell r="AN110">
            <v>41900</v>
          </cell>
          <cell r="AO110" t="str">
            <v>KXĐTH</v>
          </cell>
          <cell r="AP110">
            <v>0</v>
          </cell>
          <cell r="AQ110">
            <v>0</v>
          </cell>
          <cell r="AR110">
            <v>41183</v>
          </cell>
          <cell r="AS110" t="str">
            <v>7912143620</v>
          </cell>
          <cell r="AT110" t="str">
            <v>DN7793530600469</v>
          </cell>
          <cell r="AU110">
            <v>0</v>
          </cell>
          <cell r="AV110">
            <v>0</v>
          </cell>
          <cell r="AW110">
            <v>0</v>
          </cell>
          <cell r="AX110">
            <v>0</v>
          </cell>
          <cell r="AY110">
            <v>0</v>
          </cell>
          <cell r="AZ110">
            <v>0</v>
          </cell>
          <cell r="BA110">
            <v>0</v>
          </cell>
          <cell r="BB110">
            <v>0</v>
          </cell>
          <cell r="BC110">
            <v>0</v>
          </cell>
          <cell r="BD110" t="str">
            <v>3 HẠT</v>
          </cell>
          <cell r="BE110" t="str">
            <v>12/12</v>
          </cell>
          <cell r="BF110">
            <v>0</v>
          </cell>
          <cell r="BG110">
            <v>0</v>
          </cell>
          <cell r="BH110">
            <v>41696</v>
          </cell>
          <cell r="BI110">
            <v>2889000</v>
          </cell>
          <cell r="BJ110">
            <v>191000</v>
          </cell>
          <cell r="BK110">
            <v>0</v>
          </cell>
          <cell r="BL110">
            <v>0</v>
          </cell>
          <cell r="BM110">
            <v>0</v>
          </cell>
          <cell r="BN110">
            <v>0</v>
          </cell>
          <cell r="BO110">
            <v>0</v>
          </cell>
          <cell r="BP110">
            <v>4000</v>
          </cell>
          <cell r="BQ110">
            <v>1</v>
          </cell>
          <cell r="BR110" t="str">
            <v>HTQ HỒ CHÍ MINH</v>
          </cell>
          <cell r="BS110" t="str">
            <v>Fulltime</v>
          </cell>
          <cell r="BT110" t="str">
            <v>Quán 02 Bùi Thị Xuân</v>
          </cell>
          <cell r="BU110" t="str">
            <v>NV. Pha Chế</v>
          </cell>
          <cell r="BV110" t="str">
            <v>3 HẠT</v>
          </cell>
          <cell r="BW110" t="str">
            <v>12/12</v>
          </cell>
          <cell r="BX110">
            <v>0</v>
          </cell>
          <cell r="BY110">
            <v>0</v>
          </cell>
          <cell r="BZ110">
            <v>0</v>
          </cell>
          <cell r="CA110">
            <v>0</v>
          </cell>
          <cell r="CB110">
            <v>0</v>
          </cell>
          <cell r="CC110">
            <v>0</v>
          </cell>
          <cell r="CD110">
            <v>41877</v>
          </cell>
          <cell r="CE110" t="str">
            <v>QUÁN 26BC LÊ LỢI</v>
          </cell>
          <cell r="CF110">
            <v>0</v>
          </cell>
          <cell r="CG110">
            <v>0</v>
          </cell>
          <cell r="CH110">
            <v>0</v>
          </cell>
          <cell r="CI110" t="str">
            <v>02 BTX</v>
          </cell>
          <cell r="CJ110" t="str">
            <v>NHÂN VIÊN PHA CHẾ</v>
          </cell>
          <cell r="CK110">
            <v>0</v>
          </cell>
          <cell r="CL110">
            <v>0</v>
          </cell>
          <cell r="CM110" t="str">
            <v>ĐỘC THÂN</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t="e">
            <v>#N/A</v>
          </cell>
          <cell r="DB110">
            <v>0</v>
          </cell>
        </row>
        <row r="111">
          <cell r="B111" t="str">
            <v>EQQ100943</v>
          </cell>
          <cell r="C111" t="str">
            <v>NGUYỄN QUỐC DŨNG</v>
          </cell>
          <cell r="D111" t="str">
            <v>NAM</v>
          </cell>
          <cell r="E111">
            <v>41032</v>
          </cell>
          <cell r="F111" t="str">
            <v>80 ĐK</v>
          </cell>
          <cell r="G111" t="str">
            <v>NHÂN VIÊN PHỤC VỤ</v>
          </cell>
          <cell r="H111">
            <v>3</v>
          </cell>
          <cell r="I111">
            <v>8</v>
          </cell>
          <cell r="J111">
            <v>1991</v>
          </cell>
          <cell r="K111">
            <v>33453</v>
          </cell>
          <cell r="L111" t="str">
            <v>NINH THUẬN</v>
          </cell>
          <cell r="M111" t="str">
            <v>KHÁNH HÒA</v>
          </cell>
          <cell r="N111" t="str">
            <v>264367842</v>
          </cell>
          <cell r="O111">
            <v>39317</v>
          </cell>
          <cell r="P111" t="str">
            <v>NINH THUẬN</v>
          </cell>
          <cell r="Q111" t="str">
            <v>KINH</v>
          </cell>
          <cell r="R111" t="str">
            <v>KHÔNG</v>
          </cell>
          <cell r="S111" t="str">
            <v>THANH SƠN, PHAN RANG, THÁP CHÀM, NINH THUẬN</v>
          </cell>
          <cell r="T111" t="str">
            <v>NINH THUẬN</v>
          </cell>
          <cell r="U111" t="str">
            <v>68/38 TRẦN QUANG KHẢI, Q. 1, TP. HCM</v>
          </cell>
          <cell r="V111" t="str">
            <v>TP. HCM</v>
          </cell>
          <cell r="W111" t="str">
            <v>68/38 TRẦN QUANG KHẢI, Q. 1, TP. HCM</v>
          </cell>
          <cell r="X111" t="str">
            <v>0121250632</v>
          </cell>
          <cell r="Y111" t="str">
            <v>0441000631730</v>
          </cell>
          <cell r="Z111" t="str">
            <v>VIETCOMBANK</v>
          </cell>
          <cell r="AA111" t="str">
            <v>100124</v>
          </cell>
          <cell r="AB111" t="str">
            <v>8302761083</v>
          </cell>
          <cell r="AC111">
            <v>0</v>
          </cell>
          <cell r="AD111">
            <v>0</v>
          </cell>
          <cell r="AE111">
            <v>0</v>
          </cell>
          <cell r="AF111">
            <v>0</v>
          </cell>
          <cell r="AG111">
            <v>0</v>
          </cell>
          <cell r="AH111">
            <v>41184</v>
          </cell>
          <cell r="AI111">
            <v>41549</v>
          </cell>
          <cell r="AJ111">
            <v>41914</v>
          </cell>
          <cell r="AK111" t="str">
            <v>01 NĂM</v>
          </cell>
          <cell r="AL111" t="str">
            <v>01 NĂM</v>
          </cell>
          <cell r="AM111" t="str">
            <v>KXĐTH</v>
          </cell>
          <cell r="AN111">
            <v>41914</v>
          </cell>
          <cell r="AO111" t="str">
            <v>KXĐTH</v>
          </cell>
          <cell r="AP111">
            <v>0</v>
          </cell>
          <cell r="AQ111">
            <v>0</v>
          </cell>
          <cell r="AR111">
            <v>41183</v>
          </cell>
          <cell r="AS111" t="str">
            <v>7912350211</v>
          </cell>
          <cell r="AT111" t="str">
            <v>DN7793530600448</v>
          </cell>
          <cell r="AU111">
            <v>0</v>
          </cell>
          <cell r="AV111">
            <v>0</v>
          </cell>
          <cell r="AW111">
            <v>0</v>
          </cell>
          <cell r="AX111">
            <v>0</v>
          </cell>
          <cell r="AY111">
            <v>0</v>
          </cell>
          <cell r="AZ111">
            <v>0</v>
          </cell>
          <cell r="BA111">
            <v>0</v>
          </cell>
          <cell r="BB111">
            <v>0</v>
          </cell>
          <cell r="BC111">
            <v>0</v>
          </cell>
          <cell r="BD111" t="str">
            <v>2 HẠT</v>
          </cell>
          <cell r="BE111" t="str">
            <v>TC</v>
          </cell>
          <cell r="BF111">
            <v>0</v>
          </cell>
          <cell r="BG111">
            <v>0</v>
          </cell>
          <cell r="BH111">
            <v>41640</v>
          </cell>
          <cell r="BI111">
            <v>2889000</v>
          </cell>
          <cell r="BJ111">
            <v>0</v>
          </cell>
          <cell r="BK111">
            <v>0</v>
          </cell>
          <cell r="BL111">
            <v>0</v>
          </cell>
          <cell r="BM111">
            <v>0</v>
          </cell>
          <cell r="BN111">
            <v>0</v>
          </cell>
          <cell r="BO111">
            <v>0</v>
          </cell>
          <cell r="BP111">
            <v>4000</v>
          </cell>
          <cell r="BQ111">
            <v>1</v>
          </cell>
          <cell r="BR111" t="str">
            <v>HTQ HỒ CHÍ MINH</v>
          </cell>
          <cell r="BS111" t="str">
            <v>Fulltime</v>
          </cell>
          <cell r="BT111" t="str">
            <v>Quán 80 Đồng Khởi</v>
          </cell>
          <cell r="BU111" t="str">
            <v>NV. Phục Vụ</v>
          </cell>
          <cell r="BV111" t="str">
            <v>2 HẠT</v>
          </cell>
          <cell r="BW111" t="str">
            <v>TC</v>
          </cell>
          <cell r="BX111" t="str">
            <v>THIẾT KẾ ĐỒ HỌA</v>
          </cell>
          <cell r="BY111">
            <v>0</v>
          </cell>
          <cell r="BZ111">
            <v>0</v>
          </cell>
          <cell r="CA111">
            <v>0</v>
          </cell>
          <cell r="CB111">
            <v>0</v>
          </cell>
          <cell r="CC111">
            <v>0</v>
          </cell>
          <cell r="CD111">
            <v>41846</v>
          </cell>
          <cell r="CE111">
            <v>0</v>
          </cell>
          <cell r="CF111">
            <v>0</v>
          </cell>
          <cell r="CG111">
            <v>0</v>
          </cell>
          <cell r="CH111">
            <v>0</v>
          </cell>
          <cell r="CI111" t="str">
            <v>80 ĐK</v>
          </cell>
          <cell r="CJ111" t="str">
            <v>NHÂN VIÊN PHỤC VỤ</v>
          </cell>
          <cell r="CK111">
            <v>0</v>
          </cell>
          <cell r="CL111">
            <v>0</v>
          </cell>
          <cell r="CM111" t="str">
            <v>ĐỘC THÂN</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t="e">
            <v>#N/A</v>
          </cell>
          <cell r="DB111">
            <v>0</v>
          </cell>
        </row>
        <row r="112">
          <cell r="B112" t="str">
            <v>EQQ100946</v>
          </cell>
          <cell r="C112" t="str">
            <v>NGUYỄN MẠNH HÀ</v>
          </cell>
          <cell r="D112" t="str">
            <v>NAM</v>
          </cell>
          <cell r="E112">
            <v>41034</v>
          </cell>
          <cell r="F112" t="str">
            <v>43 TS</v>
          </cell>
          <cell r="G112" t="str">
            <v>TRƯỞNG CA</v>
          </cell>
          <cell r="H112">
            <v>17</v>
          </cell>
          <cell r="I112">
            <v>1</v>
          </cell>
          <cell r="J112">
            <v>1985</v>
          </cell>
          <cell r="K112">
            <v>31064</v>
          </cell>
          <cell r="L112" t="str">
            <v>TP. HCM</v>
          </cell>
          <cell r="M112" t="str">
            <v>HÀ NỘI</v>
          </cell>
          <cell r="N112" t="str">
            <v>012909469</v>
          </cell>
          <cell r="O112">
            <v>40759</v>
          </cell>
          <cell r="P112" t="str">
            <v>HÀ NỘI</v>
          </cell>
          <cell r="Q112" t="str">
            <v>KINH</v>
          </cell>
          <cell r="R112" t="str">
            <v>KHÔNG</v>
          </cell>
          <cell r="S112" t="str">
            <v>P11 K2 BÁCH KHOA, HAI BÀ TRƯNG, HÀ NỘI</v>
          </cell>
          <cell r="T112" t="str">
            <v>HÀ NỘI</v>
          </cell>
          <cell r="U112" t="str">
            <v>737/57/04 LẠC LONG QUÂN, P. 10, Q. TÂN BÌNH, TP. HCM</v>
          </cell>
          <cell r="V112" t="str">
            <v>TP. HCM</v>
          </cell>
          <cell r="W112" t="str">
            <v>737/57/04 LẠC LONG QUÂN, P. 10, Q. TÂN BÌNH, TP. HCM</v>
          </cell>
          <cell r="X112" t="str">
            <v>0909992020</v>
          </cell>
          <cell r="Y112" t="str">
            <v>0251001780399</v>
          </cell>
          <cell r="Z112" t="str">
            <v>VIETCOMBANK</v>
          </cell>
          <cell r="AA112" t="str">
            <v>100007</v>
          </cell>
          <cell r="AB112" t="str">
            <v>8300947371</v>
          </cell>
          <cell r="AC112">
            <v>0</v>
          </cell>
          <cell r="AD112">
            <v>0</v>
          </cell>
          <cell r="AE112">
            <v>0</v>
          </cell>
          <cell r="AF112">
            <v>0</v>
          </cell>
          <cell r="AG112">
            <v>0</v>
          </cell>
          <cell r="AH112">
            <v>41186</v>
          </cell>
          <cell r="AI112">
            <v>41551</v>
          </cell>
          <cell r="AJ112">
            <v>41916</v>
          </cell>
          <cell r="AK112" t="str">
            <v>01 NĂM</v>
          </cell>
          <cell r="AL112" t="str">
            <v>01 NĂM</v>
          </cell>
          <cell r="AM112" t="str">
            <v>KXĐTH</v>
          </cell>
          <cell r="AN112">
            <v>41916</v>
          </cell>
          <cell r="AO112" t="str">
            <v>KXĐTH</v>
          </cell>
          <cell r="AP112">
            <v>0</v>
          </cell>
          <cell r="AQ112">
            <v>0</v>
          </cell>
          <cell r="AR112">
            <v>41183</v>
          </cell>
          <cell r="AS112" t="str">
            <v>7912395405</v>
          </cell>
          <cell r="AT112" t="str">
            <v>DN7793530600474</v>
          </cell>
          <cell r="AU112">
            <v>0</v>
          </cell>
          <cell r="AV112">
            <v>0</v>
          </cell>
          <cell r="AW112">
            <v>0</v>
          </cell>
          <cell r="AX112">
            <v>0</v>
          </cell>
          <cell r="AY112">
            <v>0</v>
          </cell>
          <cell r="AZ112">
            <v>0</v>
          </cell>
          <cell r="BA112">
            <v>0</v>
          </cell>
          <cell r="BB112">
            <v>0</v>
          </cell>
          <cell r="BC112">
            <v>0</v>
          </cell>
          <cell r="BD112" t="str">
            <v>4 HẠT</v>
          </cell>
          <cell r="BE112" t="str">
            <v>12/12</v>
          </cell>
          <cell r="BF112">
            <v>0</v>
          </cell>
          <cell r="BG112">
            <v>0</v>
          </cell>
          <cell r="BH112">
            <v>41908</v>
          </cell>
          <cell r="BI112">
            <v>2889000</v>
          </cell>
          <cell r="BJ112">
            <v>1111000</v>
          </cell>
          <cell r="BK112">
            <v>0</v>
          </cell>
          <cell r="BL112">
            <v>0</v>
          </cell>
          <cell r="BM112">
            <v>0</v>
          </cell>
          <cell r="BN112">
            <v>0</v>
          </cell>
          <cell r="BO112">
            <v>0</v>
          </cell>
          <cell r="BP112">
            <v>4000</v>
          </cell>
          <cell r="BQ112">
            <v>1</v>
          </cell>
          <cell r="BR112" t="str">
            <v>HTQ HỒ CHÍ MINH</v>
          </cell>
          <cell r="BS112" t="str">
            <v>Fulltime</v>
          </cell>
          <cell r="BT112" t="str">
            <v xml:space="preserve">Quán A43 Trường Sơn </v>
          </cell>
          <cell r="BU112" t="str">
            <v>Trưởng Ca</v>
          </cell>
          <cell r="BV112" t="str">
            <v>4 HẠT</v>
          </cell>
          <cell r="BW112" t="str">
            <v>12/12</v>
          </cell>
          <cell r="BX112">
            <v>0</v>
          </cell>
          <cell r="BY112">
            <v>0</v>
          </cell>
          <cell r="BZ112">
            <v>0</v>
          </cell>
          <cell r="CA112">
            <v>0</v>
          </cell>
          <cell r="CB112">
            <v>0</v>
          </cell>
          <cell r="CC112">
            <v>0</v>
          </cell>
          <cell r="CD112">
            <v>41908</v>
          </cell>
          <cell r="CE112" t="str">
            <v>QUÁN 1 NGUYỄN THÔNG</v>
          </cell>
          <cell r="CF112" t="str">
            <v>QUÁN 02 SÔNG ĐÀ</v>
          </cell>
          <cell r="CG112">
            <v>0</v>
          </cell>
          <cell r="CH112">
            <v>0</v>
          </cell>
          <cell r="CI112" t="str">
            <v>43 TS</v>
          </cell>
          <cell r="CJ112" t="str">
            <v>TRƯỞNG CA</v>
          </cell>
          <cell r="CK112">
            <v>0</v>
          </cell>
          <cell r="CL112">
            <v>0</v>
          </cell>
          <cell r="CM112" t="str">
            <v>ĐỘC THÂN</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t="e">
            <v>#N/A</v>
          </cell>
          <cell r="DB112">
            <v>0</v>
          </cell>
        </row>
        <row r="113">
          <cell r="B113" t="str">
            <v>EQQ100954</v>
          </cell>
          <cell r="C113" t="str">
            <v>LÊ NGUYỄN THANH NGỌC</v>
          </cell>
          <cell r="D113" t="str">
            <v>NỮ</v>
          </cell>
          <cell r="E113">
            <v>41041</v>
          </cell>
          <cell r="F113" t="str">
            <v>02 BTX</v>
          </cell>
          <cell r="G113" t="str">
            <v>TRƯỞNG CA TẬP SỰ</v>
          </cell>
          <cell r="H113">
            <v>10</v>
          </cell>
          <cell r="I113">
            <v>6</v>
          </cell>
          <cell r="J113">
            <v>1991</v>
          </cell>
          <cell r="K113">
            <v>33399</v>
          </cell>
          <cell r="L113" t="str">
            <v>TP. HCM</v>
          </cell>
          <cell r="M113" t="str">
            <v>TP. HCM</v>
          </cell>
          <cell r="N113" t="str">
            <v>024417609</v>
          </cell>
          <cell r="O113">
            <v>38657</v>
          </cell>
          <cell r="P113" t="str">
            <v>TP. HCM</v>
          </cell>
          <cell r="Q113" t="str">
            <v>KINH</v>
          </cell>
          <cell r="R113" t="str">
            <v>KHÔNG</v>
          </cell>
          <cell r="S113" t="str">
            <v>670/22 LÊ HỒNG PHONG, P. 10, Q. 10, TP. HCM</v>
          </cell>
          <cell r="T113" t="str">
            <v>TP. HCM</v>
          </cell>
          <cell r="U113" t="str">
            <v>670/22 LÊ HỒNG PHONG, P. 10, Q. 10, TP. HCM</v>
          </cell>
          <cell r="V113" t="str">
            <v>TP. HCM</v>
          </cell>
          <cell r="W113" t="str">
            <v>670/22 LÊ HỒNG PHONG, P. 10, Q. 10, TP. HCM</v>
          </cell>
          <cell r="X113" t="str">
            <v>01223499346</v>
          </cell>
          <cell r="Y113" t="str">
            <v>0071000700248</v>
          </cell>
          <cell r="Z113" t="str">
            <v>VIETCOMBANK</v>
          </cell>
          <cell r="AA113" t="str">
            <v>100252</v>
          </cell>
          <cell r="AB113" t="str">
            <v>8302761118</v>
          </cell>
          <cell r="AC113">
            <v>0</v>
          </cell>
          <cell r="AD113">
            <v>0</v>
          </cell>
          <cell r="AE113">
            <v>41981</v>
          </cell>
          <cell r="AF113" t="str">
            <v>TV</v>
          </cell>
          <cell r="AG113" t="str">
            <v>CHƯA BÀN GIAO</v>
          </cell>
          <cell r="AH113">
            <v>41396</v>
          </cell>
          <cell r="AI113">
            <v>41761</v>
          </cell>
          <cell r="AJ113">
            <v>0</v>
          </cell>
          <cell r="AK113" t="str">
            <v>01 NĂM</v>
          </cell>
          <cell r="AL113" t="str">
            <v>01 NĂM</v>
          </cell>
          <cell r="AM113">
            <v>0</v>
          </cell>
          <cell r="AN113">
            <v>41761</v>
          </cell>
          <cell r="AO113">
            <v>42125</v>
          </cell>
          <cell r="AP113">
            <v>0</v>
          </cell>
          <cell r="AQ113">
            <v>0</v>
          </cell>
          <cell r="AR113">
            <v>41395</v>
          </cell>
          <cell r="AS113" t="str">
            <v>7913149914</v>
          </cell>
          <cell r="AT113" t="str">
            <v>DN7793530600629</v>
          </cell>
          <cell r="AU113">
            <v>0</v>
          </cell>
          <cell r="AV113">
            <v>0</v>
          </cell>
          <cell r="AW113">
            <v>0</v>
          </cell>
          <cell r="AX113">
            <v>0</v>
          </cell>
          <cell r="AY113">
            <v>0</v>
          </cell>
          <cell r="AZ113">
            <v>0</v>
          </cell>
          <cell r="BA113">
            <v>0</v>
          </cell>
          <cell r="BB113">
            <v>0</v>
          </cell>
          <cell r="BC113">
            <v>0</v>
          </cell>
          <cell r="BD113" t="str">
            <v>3 HẠT</v>
          </cell>
          <cell r="BE113" t="str">
            <v>CĐ</v>
          </cell>
          <cell r="BF113">
            <v>0</v>
          </cell>
          <cell r="BG113">
            <v>0</v>
          </cell>
          <cell r="BH113">
            <v>41938</v>
          </cell>
          <cell r="BI113">
            <v>2889000</v>
          </cell>
          <cell r="BJ113">
            <v>811000</v>
          </cell>
          <cell r="BK113">
            <v>0</v>
          </cell>
          <cell r="BL113">
            <v>0</v>
          </cell>
          <cell r="BM113">
            <v>0</v>
          </cell>
          <cell r="BN113">
            <v>0</v>
          </cell>
          <cell r="BO113">
            <v>0</v>
          </cell>
          <cell r="BP113">
            <v>4000</v>
          </cell>
          <cell r="BQ113">
            <v>1</v>
          </cell>
          <cell r="BR113" t="str">
            <v>HTQ HỒ CHÍ MINH</v>
          </cell>
          <cell r="BS113" t="str">
            <v>Fulltime</v>
          </cell>
          <cell r="BT113" t="str">
            <v>Quán 02 Bùi Thị Xuân</v>
          </cell>
          <cell r="BU113" t="str">
            <v>TC. Tập sự</v>
          </cell>
          <cell r="BV113" t="str">
            <v>3 HẠT</v>
          </cell>
          <cell r="BW113" t="str">
            <v>CĐ</v>
          </cell>
          <cell r="BX113" t="str">
            <v>TÀI CHÍNH NGÂN HÀNG</v>
          </cell>
          <cell r="BY113">
            <v>0</v>
          </cell>
          <cell r="BZ113">
            <v>0</v>
          </cell>
          <cell r="CA113">
            <v>0</v>
          </cell>
          <cell r="CB113">
            <v>0</v>
          </cell>
          <cell r="CC113">
            <v>0</v>
          </cell>
          <cell r="CD113">
            <v>41938</v>
          </cell>
          <cell r="CE113">
            <v>0</v>
          </cell>
          <cell r="CF113">
            <v>0</v>
          </cell>
          <cell r="CG113">
            <v>0</v>
          </cell>
          <cell r="CH113">
            <v>0</v>
          </cell>
          <cell r="CI113" t="str">
            <v>02 BTX</v>
          </cell>
          <cell r="CJ113" t="str">
            <v>TRƯỞNG CA TẬP SỰ</v>
          </cell>
          <cell r="CK113">
            <v>0</v>
          </cell>
          <cell r="CL113">
            <v>0</v>
          </cell>
          <cell r="CM113" t="str">
            <v>ĐỘC THÂN</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t="e">
            <v>#N/A</v>
          </cell>
          <cell r="DB113">
            <v>0</v>
          </cell>
        </row>
        <row r="114">
          <cell r="B114" t="str">
            <v>EQQ100961</v>
          </cell>
          <cell r="C114" t="str">
            <v>NGUYỄN BẢO TRÂN</v>
          </cell>
          <cell r="D114" t="str">
            <v>NỮ</v>
          </cell>
          <cell r="E114">
            <v>41043</v>
          </cell>
          <cell r="F114" t="str">
            <v>43 TS</v>
          </cell>
          <cell r="G114" t="str">
            <v>NHÂN VIÊN PHA CHẾ</v>
          </cell>
          <cell r="H114">
            <v>21</v>
          </cell>
          <cell r="I114">
            <v>11</v>
          </cell>
          <cell r="J114">
            <v>1993</v>
          </cell>
          <cell r="K114">
            <v>34294</v>
          </cell>
          <cell r="L114" t="str">
            <v>TP. HCM</v>
          </cell>
          <cell r="M114" t="str">
            <v>BẮC NINH</v>
          </cell>
          <cell r="N114" t="str">
            <v>024984433</v>
          </cell>
          <cell r="O114">
            <v>39604</v>
          </cell>
          <cell r="P114" t="str">
            <v>TP. HCM</v>
          </cell>
          <cell r="Q114" t="str">
            <v>KINH</v>
          </cell>
          <cell r="R114" t="str">
            <v>KHÔNG</v>
          </cell>
          <cell r="S114" t="str">
            <v>425/16/1 PHẠM VĂN HAI, P. 3, Q. TÂN BÌNH, TP. HCM</v>
          </cell>
          <cell r="T114" t="str">
            <v>TP. HCM</v>
          </cell>
          <cell r="U114" t="str">
            <v>425/16/1 PHẠM VĂN HAI, P. 3, Q. TÂN BÌNH, TP. HCM</v>
          </cell>
          <cell r="V114" t="str">
            <v>TP. HCM</v>
          </cell>
          <cell r="W114" t="str">
            <v>425/16/1 PHẠM VĂN HAI, P. 3, Q. TÂN BÌNH, TP. HCM</v>
          </cell>
          <cell r="X114" t="str">
            <v>01262014411</v>
          </cell>
          <cell r="Y114" t="str">
            <v>0071000700788</v>
          </cell>
          <cell r="Z114" t="str">
            <v>VIETCOMBANK</v>
          </cell>
          <cell r="AA114" t="str">
            <v>100134</v>
          </cell>
          <cell r="AB114" t="str">
            <v>8302761132</v>
          </cell>
          <cell r="AC114">
            <v>0</v>
          </cell>
          <cell r="AD114">
            <v>0</v>
          </cell>
          <cell r="AE114">
            <v>0</v>
          </cell>
          <cell r="AF114">
            <v>0</v>
          </cell>
          <cell r="AG114">
            <v>0</v>
          </cell>
          <cell r="AH114">
            <v>41396</v>
          </cell>
          <cell r="AI114">
            <v>41761</v>
          </cell>
          <cell r="AJ114">
            <v>0</v>
          </cell>
          <cell r="AK114" t="str">
            <v>01 NĂM</v>
          </cell>
          <cell r="AL114" t="str">
            <v>01 NĂM</v>
          </cell>
          <cell r="AM114">
            <v>0</v>
          </cell>
          <cell r="AN114">
            <v>41761</v>
          </cell>
          <cell r="AO114">
            <v>42125</v>
          </cell>
          <cell r="AP114">
            <v>0</v>
          </cell>
          <cell r="AQ114">
            <v>0</v>
          </cell>
          <cell r="AR114">
            <v>41395</v>
          </cell>
          <cell r="AS114" t="str">
            <v>7913149915</v>
          </cell>
          <cell r="AT114" t="str">
            <v>DN7793530600630</v>
          </cell>
          <cell r="AU114">
            <v>0</v>
          </cell>
          <cell r="AV114">
            <v>0</v>
          </cell>
          <cell r="AW114">
            <v>0</v>
          </cell>
          <cell r="AX114">
            <v>0</v>
          </cell>
          <cell r="AY114">
            <v>0</v>
          </cell>
          <cell r="AZ114">
            <v>0</v>
          </cell>
          <cell r="BA114">
            <v>0</v>
          </cell>
          <cell r="BB114">
            <v>0</v>
          </cell>
          <cell r="BC114">
            <v>0</v>
          </cell>
          <cell r="BD114" t="str">
            <v>2 HẠT</v>
          </cell>
          <cell r="BE114" t="str">
            <v>CĐ</v>
          </cell>
          <cell r="BF114">
            <v>0</v>
          </cell>
          <cell r="BG114">
            <v>0</v>
          </cell>
          <cell r="BH114">
            <v>41640</v>
          </cell>
          <cell r="BI114">
            <v>2889000</v>
          </cell>
          <cell r="BJ114">
            <v>0</v>
          </cell>
          <cell r="BK114">
            <v>0</v>
          </cell>
          <cell r="BL114">
            <v>0</v>
          </cell>
          <cell r="BM114">
            <v>0</v>
          </cell>
          <cell r="BN114">
            <v>0</v>
          </cell>
          <cell r="BO114">
            <v>0</v>
          </cell>
          <cell r="BP114">
            <v>4000</v>
          </cell>
          <cell r="BQ114">
            <v>1</v>
          </cell>
          <cell r="BR114" t="str">
            <v>HTQ HỒ CHÍ MINH</v>
          </cell>
          <cell r="BS114" t="str">
            <v>Fulltime</v>
          </cell>
          <cell r="BT114" t="str">
            <v xml:space="preserve">Quán A43 Trường Sơn </v>
          </cell>
          <cell r="BU114" t="str">
            <v>NV. Pha Chế</v>
          </cell>
          <cell r="BV114" t="str">
            <v>2 HẠT</v>
          </cell>
          <cell r="BW114" t="str">
            <v>CĐ</v>
          </cell>
          <cell r="BX114" t="str">
            <v>TÀI CHÍNH</v>
          </cell>
          <cell r="BY114">
            <v>0</v>
          </cell>
          <cell r="BZ114">
            <v>0</v>
          </cell>
          <cell r="CA114">
            <v>0</v>
          </cell>
          <cell r="CB114">
            <v>0</v>
          </cell>
          <cell r="CC114">
            <v>0</v>
          </cell>
          <cell r="CD114">
            <v>0</v>
          </cell>
          <cell r="CE114">
            <v>0</v>
          </cell>
          <cell r="CF114">
            <v>0</v>
          </cell>
          <cell r="CG114">
            <v>0</v>
          </cell>
          <cell r="CH114">
            <v>0</v>
          </cell>
          <cell r="CI114" t="str">
            <v>43 TS</v>
          </cell>
          <cell r="CJ114" t="str">
            <v>NHÂN VIÊN PHA CHẾ</v>
          </cell>
          <cell r="CK114">
            <v>0</v>
          </cell>
          <cell r="CL114">
            <v>0</v>
          </cell>
          <cell r="CM114" t="str">
            <v>ĐỘC THÂN</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t="e">
            <v>#N/A</v>
          </cell>
          <cell r="DB114">
            <v>0</v>
          </cell>
        </row>
        <row r="115">
          <cell r="B115" t="str">
            <v>EQQ100981</v>
          </cell>
          <cell r="C115" t="str">
            <v>ĐINH THỊ NGỌC ÁNH</v>
          </cell>
          <cell r="D115" t="str">
            <v>NỮ</v>
          </cell>
          <cell r="E115">
            <v>41043</v>
          </cell>
          <cell r="F115" t="str">
            <v>349 HBT</v>
          </cell>
          <cell r="G115" t="str">
            <v>TRƯỞNG CA TẬP SỰ</v>
          </cell>
          <cell r="H115">
            <v>23</v>
          </cell>
          <cell r="I115">
            <v>4</v>
          </cell>
          <cell r="J115">
            <v>1992</v>
          </cell>
          <cell r="K115">
            <v>33717</v>
          </cell>
          <cell r="L115" t="str">
            <v>ĐỒNG NAI</v>
          </cell>
          <cell r="M115" t="str">
            <v>HÀ NAM NINH</v>
          </cell>
          <cell r="N115" t="str">
            <v>272016559</v>
          </cell>
          <cell r="O115">
            <v>38846</v>
          </cell>
          <cell r="P115" t="str">
            <v>ĐỒNG NAI</v>
          </cell>
          <cell r="Q115" t="str">
            <v>KINH</v>
          </cell>
          <cell r="R115" t="str">
            <v>KHÔNG</v>
          </cell>
          <cell r="S115" t="str">
            <v>DỐC MƠ 3, GIA TÂN 1, THỐNG NHẤT, ĐỒNG NAI</v>
          </cell>
          <cell r="T115" t="str">
            <v>ĐỒNG NAI</v>
          </cell>
          <cell r="U115" t="str">
            <v>71/15 VẠN KIẾP, P.3, Q. BÌNH THẠNH, TP. HCM</v>
          </cell>
          <cell r="V115" t="str">
            <v>TP. HCM</v>
          </cell>
          <cell r="W115" t="str">
            <v>71/15 VẠN KIẾP, P.3, Q. BÌNH THẠNH, TP. HCM</v>
          </cell>
          <cell r="X115" t="str">
            <v>01693759012</v>
          </cell>
          <cell r="Y115" t="str">
            <v>0721000527461</v>
          </cell>
          <cell r="Z115" t="str">
            <v>VIETCOMBANK</v>
          </cell>
          <cell r="AA115" t="str">
            <v>100073</v>
          </cell>
          <cell r="AB115" t="str">
            <v>8302761189</v>
          </cell>
          <cell r="AC115">
            <v>0</v>
          </cell>
          <cell r="AD115">
            <v>0</v>
          </cell>
          <cell r="AE115">
            <v>0</v>
          </cell>
          <cell r="AF115">
            <v>0</v>
          </cell>
          <cell r="AG115">
            <v>0</v>
          </cell>
          <cell r="AH115">
            <v>41195</v>
          </cell>
          <cell r="AI115">
            <v>41560</v>
          </cell>
          <cell r="AJ115">
            <v>41925</v>
          </cell>
          <cell r="AK115" t="str">
            <v>01 NĂM</v>
          </cell>
          <cell r="AL115" t="str">
            <v>01 NĂM</v>
          </cell>
          <cell r="AM115" t="str">
            <v>KXĐTH</v>
          </cell>
          <cell r="AN115">
            <v>41925</v>
          </cell>
          <cell r="AO115" t="str">
            <v>KXĐTH</v>
          </cell>
          <cell r="AP115">
            <v>0</v>
          </cell>
          <cell r="AQ115">
            <v>0</v>
          </cell>
          <cell r="AR115">
            <v>41183</v>
          </cell>
          <cell r="AS115" t="str">
            <v>7912395402</v>
          </cell>
          <cell r="AT115" t="str">
            <v>DN7793530600471</v>
          </cell>
          <cell r="AU115">
            <v>0</v>
          </cell>
          <cell r="AV115">
            <v>0</v>
          </cell>
          <cell r="AW115">
            <v>0</v>
          </cell>
          <cell r="AX115">
            <v>0</v>
          </cell>
          <cell r="AY115">
            <v>0</v>
          </cell>
          <cell r="AZ115">
            <v>0</v>
          </cell>
          <cell r="BA115">
            <v>0</v>
          </cell>
          <cell r="BB115">
            <v>0</v>
          </cell>
          <cell r="BC115">
            <v>0</v>
          </cell>
          <cell r="BD115" t="str">
            <v>3 HẠT</v>
          </cell>
          <cell r="BE115" t="str">
            <v>CĐ</v>
          </cell>
          <cell r="BF115">
            <v>0</v>
          </cell>
          <cell r="BG115">
            <v>0</v>
          </cell>
          <cell r="BH115">
            <v>41938</v>
          </cell>
          <cell r="BI115">
            <v>2889000</v>
          </cell>
          <cell r="BJ115">
            <v>811000</v>
          </cell>
          <cell r="BK115">
            <v>0</v>
          </cell>
          <cell r="BL115">
            <v>0</v>
          </cell>
          <cell r="BM115">
            <v>0</v>
          </cell>
          <cell r="BN115">
            <v>0</v>
          </cell>
          <cell r="BO115">
            <v>0</v>
          </cell>
          <cell r="BP115">
            <v>4000</v>
          </cell>
          <cell r="BQ115">
            <v>1</v>
          </cell>
          <cell r="BR115" t="str">
            <v>HTQ HỒ CHÍ MINH</v>
          </cell>
          <cell r="BS115" t="str">
            <v>Fulltime</v>
          </cell>
          <cell r="BT115" t="str">
            <v>Quán 349 Hai Bà Trưng</v>
          </cell>
          <cell r="BU115" t="str">
            <v>TC. Tập sự</v>
          </cell>
          <cell r="BV115" t="str">
            <v>3 HẠT</v>
          </cell>
          <cell r="BW115" t="str">
            <v>CĐ</v>
          </cell>
          <cell r="BX115" t="str">
            <v>KINH TẾ</v>
          </cell>
          <cell r="BY115">
            <v>0</v>
          </cell>
          <cell r="BZ115">
            <v>0</v>
          </cell>
          <cell r="CA115">
            <v>0</v>
          </cell>
          <cell r="CB115">
            <v>0</v>
          </cell>
          <cell r="CC115">
            <v>0</v>
          </cell>
          <cell r="CD115">
            <v>41938</v>
          </cell>
          <cell r="CE115" t="str">
            <v>QUÁN 07 NGUYỄN VĂN CHIÊM</v>
          </cell>
          <cell r="CF115">
            <v>0</v>
          </cell>
          <cell r="CG115">
            <v>0</v>
          </cell>
          <cell r="CH115">
            <v>0</v>
          </cell>
          <cell r="CI115" t="str">
            <v>349 HBT</v>
          </cell>
          <cell r="CJ115" t="str">
            <v>TRƯỞNG CA TẬP SỰ</v>
          </cell>
          <cell r="CK115">
            <v>0</v>
          </cell>
          <cell r="CL115">
            <v>0</v>
          </cell>
          <cell r="CM115" t="str">
            <v>ĐỘC THÂN</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t="e">
            <v>#N/A</v>
          </cell>
          <cell r="DB115">
            <v>0</v>
          </cell>
        </row>
        <row r="116">
          <cell r="B116" t="str">
            <v>EQQ101002</v>
          </cell>
          <cell r="C116" t="str">
            <v>NGUYỄN VŨ PHƯƠNG ANH</v>
          </cell>
          <cell r="D116" t="str">
            <v>NỮ</v>
          </cell>
          <cell r="E116">
            <v>41061</v>
          </cell>
          <cell r="F116" t="str">
            <v>06 ĐK</v>
          </cell>
          <cell r="G116" t="str">
            <v>QUẢN LÝ QUÁN</v>
          </cell>
          <cell r="H116">
            <v>7</v>
          </cell>
          <cell r="I116">
            <v>9</v>
          </cell>
          <cell r="J116">
            <v>1983</v>
          </cell>
          <cell r="K116">
            <v>30566</v>
          </cell>
          <cell r="L116" t="str">
            <v>ĐỒNG NAI</v>
          </cell>
          <cell r="M116" t="str">
            <v>HÀ NAM</v>
          </cell>
          <cell r="N116" t="str">
            <v>023448673</v>
          </cell>
          <cell r="O116">
            <v>36333</v>
          </cell>
          <cell r="P116" t="str">
            <v>TP. HCM</v>
          </cell>
          <cell r="Q116" t="str">
            <v>KINH</v>
          </cell>
          <cell r="R116" t="str">
            <v>KHÔNG</v>
          </cell>
          <cell r="S116" t="str">
            <v>489A/21/98 HUỲNH VĂN BÁNH, P. 13, Q. PHÚ NHUẬN, TP. HCM</v>
          </cell>
          <cell r="T116" t="str">
            <v>TP. HCM</v>
          </cell>
          <cell r="U116" t="str">
            <v>489A/21/100 HUỲNH VĂN BÁNH, P. 13, Q. PHÚ NHUẬN, TP. HCM</v>
          </cell>
          <cell r="V116" t="str">
            <v>TP. HCM</v>
          </cell>
          <cell r="W116" t="str">
            <v>489A/21/100 HUỲNH VĂN BÁNH, P. 13, Q. PHÚ NHUẬN, TP. HCM</v>
          </cell>
          <cell r="X116" t="str">
            <v>0909959261</v>
          </cell>
          <cell r="Y116" t="str">
            <v>0441000632775</v>
          </cell>
          <cell r="Z116" t="str">
            <v>VIETCOMBANK</v>
          </cell>
          <cell r="AA116" t="str">
            <v>100414</v>
          </cell>
          <cell r="AB116" t="str">
            <v>8032121989</v>
          </cell>
          <cell r="AC116">
            <v>0</v>
          </cell>
          <cell r="AD116">
            <v>0</v>
          </cell>
          <cell r="AE116">
            <v>0</v>
          </cell>
          <cell r="AF116">
            <v>0</v>
          </cell>
          <cell r="AG116">
            <v>0</v>
          </cell>
          <cell r="AH116">
            <v>41122</v>
          </cell>
          <cell r="AI116">
            <v>41487</v>
          </cell>
          <cell r="AJ116">
            <v>41852</v>
          </cell>
          <cell r="AK116" t="str">
            <v>01 NĂM</v>
          </cell>
          <cell r="AL116" t="str">
            <v>01 NĂM</v>
          </cell>
          <cell r="AM116" t="str">
            <v>KXĐTH</v>
          </cell>
          <cell r="AN116">
            <v>41852</v>
          </cell>
          <cell r="AO116" t="str">
            <v>KXĐTH</v>
          </cell>
          <cell r="AP116">
            <v>0</v>
          </cell>
          <cell r="AQ116">
            <v>0</v>
          </cell>
          <cell r="AR116">
            <v>41122</v>
          </cell>
          <cell r="AS116" t="str">
            <v>7912292315</v>
          </cell>
          <cell r="AT116" t="str">
            <v>DN7793530600403</v>
          </cell>
          <cell r="AU116">
            <v>0</v>
          </cell>
          <cell r="AV116">
            <v>0</v>
          </cell>
          <cell r="AW116">
            <v>0</v>
          </cell>
          <cell r="AX116">
            <v>0</v>
          </cell>
          <cell r="AY116">
            <v>0</v>
          </cell>
          <cell r="AZ116">
            <v>0</v>
          </cell>
          <cell r="BA116">
            <v>0</v>
          </cell>
          <cell r="BB116">
            <v>0</v>
          </cell>
          <cell r="BC116">
            <v>0</v>
          </cell>
          <cell r="BD116" t="str">
            <v>4 HẠT</v>
          </cell>
          <cell r="BE116" t="str">
            <v>ĐH</v>
          </cell>
          <cell r="BF116">
            <v>0</v>
          </cell>
          <cell r="BG116">
            <v>0</v>
          </cell>
          <cell r="BH116">
            <v>0</v>
          </cell>
          <cell r="BI116">
            <v>3400000</v>
          </cell>
          <cell r="BJ116">
            <v>4300000</v>
          </cell>
          <cell r="BK116">
            <v>0</v>
          </cell>
          <cell r="BL116">
            <v>200000</v>
          </cell>
          <cell r="BM116">
            <v>150000</v>
          </cell>
          <cell r="BN116">
            <v>500000</v>
          </cell>
          <cell r="BO116">
            <v>0</v>
          </cell>
          <cell r="BP116">
            <v>4000</v>
          </cell>
          <cell r="BQ116">
            <v>1</v>
          </cell>
          <cell r="BR116" t="str">
            <v>HTQ HỒ CHÍ MINH</v>
          </cell>
          <cell r="BS116" t="str">
            <v>Fulltime</v>
          </cell>
          <cell r="BT116" t="str">
            <v>Quán 6A Đồng Khởi</v>
          </cell>
          <cell r="BU116" t="str">
            <v>Quản Lý Quán</v>
          </cell>
          <cell r="BV116" t="str">
            <v>4 HẠT</v>
          </cell>
          <cell r="BW116" t="str">
            <v>ĐH</v>
          </cell>
          <cell r="BX116" t="str">
            <v>QUẢN TRỊ KINH DOANH</v>
          </cell>
          <cell r="BY116">
            <v>0</v>
          </cell>
          <cell r="BZ116">
            <v>0</v>
          </cell>
          <cell r="CA116">
            <v>0</v>
          </cell>
          <cell r="CB116">
            <v>0</v>
          </cell>
          <cell r="CC116">
            <v>0</v>
          </cell>
          <cell r="CD116">
            <v>0</v>
          </cell>
          <cell r="CE116">
            <v>0</v>
          </cell>
          <cell r="CF116">
            <v>0</v>
          </cell>
          <cell r="CG116">
            <v>0</v>
          </cell>
          <cell r="CH116">
            <v>0</v>
          </cell>
          <cell r="CI116" t="str">
            <v>06 ĐK</v>
          </cell>
          <cell r="CJ116" t="str">
            <v>QUẢN LÝ QUÁN</v>
          </cell>
          <cell r="CK116">
            <v>0</v>
          </cell>
          <cell r="CL116">
            <v>0</v>
          </cell>
          <cell r="CM116" t="str">
            <v>KẾT HÔN</v>
          </cell>
          <cell r="CN116" t="str">
            <v>VÕ THIÊN HUY</v>
          </cell>
          <cell r="CO116" t="str">
            <v>2011</v>
          </cell>
          <cell r="CP116" t="str">
            <v>X</v>
          </cell>
          <cell r="CQ116">
            <v>0</v>
          </cell>
          <cell r="CR116">
            <v>0</v>
          </cell>
          <cell r="CS116">
            <v>0</v>
          </cell>
          <cell r="CT116">
            <v>0</v>
          </cell>
          <cell r="CU116">
            <v>0</v>
          </cell>
          <cell r="CV116">
            <v>0</v>
          </cell>
          <cell r="CW116">
            <v>0</v>
          </cell>
          <cell r="CX116">
            <v>0</v>
          </cell>
          <cell r="CY116">
            <v>0</v>
          </cell>
          <cell r="CZ116">
            <v>0</v>
          </cell>
          <cell r="DA116" t="e">
            <v>#N/A</v>
          </cell>
          <cell r="DB116">
            <v>0</v>
          </cell>
        </row>
        <row r="117">
          <cell r="B117" t="str">
            <v>EQQ101041</v>
          </cell>
          <cell r="C117" t="str">
            <v>PHẠM VĂN CƯỜNG</v>
          </cell>
          <cell r="D117" t="str">
            <v>NAM</v>
          </cell>
          <cell r="E117">
            <v>41086</v>
          </cell>
          <cell r="F117" t="str">
            <v>01 NT</v>
          </cell>
          <cell r="G117" t="str">
            <v>QUYỀN QUẢN LÝ QUÁN</v>
          </cell>
          <cell r="H117">
            <v>5</v>
          </cell>
          <cell r="I117">
            <v>4</v>
          </cell>
          <cell r="J117">
            <v>1987</v>
          </cell>
          <cell r="K117">
            <v>31872</v>
          </cell>
          <cell r="L117" t="str">
            <v>THANH HÓA</v>
          </cell>
          <cell r="M117" t="str">
            <v>THANH HÓA</v>
          </cell>
          <cell r="N117" t="str">
            <v>250722563</v>
          </cell>
          <cell r="O117">
            <v>39113</v>
          </cell>
          <cell r="P117" t="str">
            <v>LÂM ĐỒNG</v>
          </cell>
          <cell r="Q117" t="str">
            <v>KINH</v>
          </cell>
          <cell r="R117" t="str">
            <v>KHÔNG</v>
          </cell>
          <cell r="S117" t="str">
            <v>TỔ 7, XUÂN THÀNH, XUÂN THỌ, TP. ĐÀ LẠT, LÂM ĐỒNG</v>
          </cell>
          <cell r="T117" t="str">
            <v>LÂM ĐỒNG</v>
          </cell>
          <cell r="U117" t="str">
            <v>113/42 NĂM CHÂU, P. 11, Q. TÂN BÌNH, TP. HCM</v>
          </cell>
          <cell r="V117" t="str">
            <v>TP. HCM</v>
          </cell>
          <cell r="W117" t="str">
            <v>113/42 NĂM CHÂU, P. 11, Q. TÂN BÌNH, TP. HCM</v>
          </cell>
          <cell r="X117" t="str">
            <v>0934900298</v>
          </cell>
          <cell r="Y117" t="str">
            <v>0251002661114</v>
          </cell>
          <cell r="Z117" t="str">
            <v>VIETCOMBANK</v>
          </cell>
          <cell r="AA117" t="str">
            <v>100076</v>
          </cell>
          <cell r="AB117" t="str">
            <v>8302761291</v>
          </cell>
          <cell r="AC117">
            <v>0</v>
          </cell>
          <cell r="AD117">
            <v>0</v>
          </cell>
          <cell r="AE117">
            <v>0</v>
          </cell>
          <cell r="AF117">
            <v>0</v>
          </cell>
          <cell r="AG117">
            <v>0</v>
          </cell>
          <cell r="AH117">
            <v>41238</v>
          </cell>
          <cell r="AI117">
            <v>41603</v>
          </cell>
          <cell r="AJ117">
            <v>41968</v>
          </cell>
          <cell r="AK117" t="str">
            <v>01 NĂM</v>
          </cell>
          <cell r="AL117" t="str">
            <v>01 NĂM</v>
          </cell>
          <cell r="AM117" t="str">
            <v>KXĐTH</v>
          </cell>
          <cell r="AN117">
            <v>41968</v>
          </cell>
          <cell r="AO117" t="str">
            <v>KXĐTH</v>
          </cell>
          <cell r="AP117">
            <v>0</v>
          </cell>
          <cell r="AQ117">
            <v>0</v>
          </cell>
          <cell r="AR117">
            <v>41244</v>
          </cell>
          <cell r="AS117" t="str">
            <v>7912412718</v>
          </cell>
          <cell r="AT117" t="str">
            <v>DN7793530600501</v>
          </cell>
          <cell r="AU117">
            <v>0</v>
          </cell>
          <cell r="AV117">
            <v>0</v>
          </cell>
          <cell r="AW117">
            <v>0</v>
          </cell>
          <cell r="AX117">
            <v>0</v>
          </cell>
          <cell r="AY117">
            <v>0</v>
          </cell>
          <cell r="AZ117">
            <v>0</v>
          </cell>
          <cell r="BA117">
            <v>0</v>
          </cell>
          <cell r="BB117">
            <v>0</v>
          </cell>
          <cell r="BC117">
            <v>0</v>
          </cell>
          <cell r="BD117" t="str">
            <v>4 HẠT</v>
          </cell>
          <cell r="BE117" t="str">
            <v>TC</v>
          </cell>
          <cell r="BF117">
            <v>0</v>
          </cell>
          <cell r="BG117">
            <v>0</v>
          </cell>
          <cell r="BH117">
            <v>41969</v>
          </cell>
          <cell r="BI117">
            <v>2889000</v>
          </cell>
          <cell r="BJ117">
            <v>1611000</v>
          </cell>
          <cell r="BK117">
            <v>0</v>
          </cell>
          <cell r="BL117">
            <v>200000</v>
          </cell>
          <cell r="BM117">
            <v>150000</v>
          </cell>
          <cell r="BN117">
            <v>0</v>
          </cell>
          <cell r="BO117">
            <v>0</v>
          </cell>
          <cell r="BP117">
            <v>4000</v>
          </cell>
          <cell r="BQ117">
            <v>1</v>
          </cell>
          <cell r="BR117" t="str">
            <v>HTQ HỒ CHÍ MINH</v>
          </cell>
          <cell r="BS117" t="str">
            <v>Fulltime</v>
          </cell>
          <cell r="BT117" t="str">
            <v>Quán 01 Nguyễn Thông</v>
          </cell>
          <cell r="BU117" t="str">
            <v>Quyền QLQ</v>
          </cell>
          <cell r="BV117" t="str">
            <v>4 HẠT</v>
          </cell>
          <cell r="BW117" t="str">
            <v>TC</v>
          </cell>
          <cell r="BX117" t="str">
            <v>PHA CHẾ RƯỢU-COCKTAIL</v>
          </cell>
          <cell r="BY117" t="str">
            <v>PHA CHẾ RƯỢU</v>
          </cell>
          <cell r="BZ117">
            <v>0</v>
          </cell>
          <cell r="CA117">
            <v>0</v>
          </cell>
          <cell r="CB117">
            <v>0</v>
          </cell>
          <cell r="CC117">
            <v>0</v>
          </cell>
          <cell r="CD117">
            <v>41908</v>
          </cell>
          <cell r="CE117">
            <v>0</v>
          </cell>
          <cell r="CF117">
            <v>0</v>
          </cell>
          <cell r="CG117">
            <v>0</v>
          </cell>
          <cell r="CH117">
            <v>0</v>
          </cell>
          <cell r="CI117" t="str">
            <v>01 NT</v>
          </cell>
          <cell r="CJ117" t="str">
            <v>QUYỀN QUẢN LÝ QUÁN</v>
          </cell>
          <cell r="CK117">
            <v>0</v>
          </cell>
          <cell r="CL117">
            <v>0</v>
          </cell>
          <cell r="CM117" t="str">
            <v>ĐỘC THÂN</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t="e">
            <v>#N/A</v>
          </cell>
          <cell r="DB117">
            <v>0</v>
          </cell>
        </row>
        <row r="118">
          <cell r="B118" t="str">
            <v>EQQ101042</v>
          </cell>
          <cell r="C118" t="str">
            <v>TRẦN HOÀNG THANH TÂM</v>
          </cell>
          <cell r="D118" t="str">
            <v>NAM</v>
          </cell>
          <cell r="E118">
            <v>41087</v>
          </cell>
          <cell r="F118" t="str">
            <v>211 NTH</v>
          </cell>
          <cell r="G118" t="str">
            <v>TRƯỞNG CA TẬP SỰ</v>
          </cell>
          <cell r="H118">
            <v>1</v>
          </cell>
          <cell r="I118">
            <v>6</v>
          </cell>
          <cell r="J118">
            <v>1992</v>
          </cell>
          <cell r="K118">
            <v>33756</v>
          </cell>
          <cell r="L118" t="str">
            <v>TP. HCM</v>
          </cell>
          <cell r="M118" t="str">
            <v>TP. HCM</v>
          </cell>
          <cell r="N118" t="str">
            <v>024693176</v>
          </cell>
          <cell r="O118">
            <v>39294</v>
          </cell>
          <cell r="P118" t="str">
            <v>TP. HCM</v>
          </cell>
          <cell r="Q118" t="str">
            <v>KINH</v>
          </cell>
          <cell r="R118" t="str">
            <v>KHÔNG</v>
          </cell>
          <cell r="S118" t="str">
            <v>1041/62/85 KP5, TRẦN XUÂN SOẠN, P. TÂN HƯNG, Q. 7, TP. HCM</v>
          </cell>
          <cell r="T118" t="str">
            <v>TP. HCM</v>
          </cell>
          <cell r="U118" t="str">
            <v>1041/62/85 KP5, TRẦN XUÂN SOẠN, P. TÂN HƯNG, Q. 7, TP. HCM</v>
          </cell>
          <cell r="V118" t="str">
            <v>TP. HCM</v>
          </cell>
          <cell r="W118" t="str">
            <v>1041/62/85 KP5, TRẦN XUÂN SOẠN, P. TÂN HƯNG, Q. 7, TP. HCM</v>
          </cell>
          <cell r="X118" t="str">
            <v>0909868764</v>
          </cell>
          <cell r="Y118" t="str">
            <v>0181003346798</v>
          </cell>
          <cell r="Z118" t="str">
            <v>VIETCOMBANK</v>
          </cell>
          <cell r="AA118" t="str">
            <v>100392</v>
          </cell>
          <cell r="AB118" t="str">
            <v>8302761301</v>
          </cell>
          <cell r="AC118">
            <v>0</v>
          </cell>
          <cell r="AD118">
            <v>0</v>
          </cell>
          <cell r="AE118">
            <v>0</v>
          </cell>
          <cell r="AF118">
            <v>0</v>
          </cell>
          <cell r="AG118">
            <v>0</v>
          </cell>
          <cell r="AH118">
            <v>41239</v>
          </cell>
          <cell r="AI118">
            <v>41604</v>
          </cell>
          <cell r="AJ118">
            <v>41969</v>
          </cell>
          <cell r="AK118" t="str">
            <v>01 NĂM</v>
          </cell>
          <cell r="AL118" t="str">
            <v>01 NĂM</v>
          </cell>
          <cell r="AM118" t="str">
            <v>KXĐTH</v>
          </cell>
          <cell r="AN118">
            <v>41969</v>
          </cell>
          <cell r="AO118" t="str">
            <v>KXĐTH</v>
          </cell>
          <cell r="AP118">
            <v>0</v>
          </cell>
          <cell r="AQ118">
            <v>0</v>
          </cell>
          <cell r="AR118">
            <v>41244</v>
          </cell>
          <cell r="AS118" t="str">
            <v>7912412719</v>
          </cell>
          <cell r="AT118" t="str">
            <v>DN7793530600502</v>
          </cell>
          <cell r="AU118">
            <v>0</v>
          </cell>
          <cell r="AV118">
            <v>0</v>
          </cell>
          <cell r="AW118">
            <v>0</v>
          </cell>
          <cell r="AX118">
            <v>0</v>
          </cell>
          <cell r="AY118">
            <v>0</v>
          </cell>
          <cell r="AZ118">
            <v>0</v>
          </cell>
          <cell r="BA118">
            <v>0</v>
          </cell>
          <cell r="BB118">
            <v>0</v>
          </cell>
          <cell r="BC118">
            <v>0</v>
          </cell>
          <cell r="BD118" t="str">
            <v>3 HẠT</v>
          </cell>
          <cell r="BE118" t="str">
            <v>CĐ</v>
          </cell>
          <cell r="BF118">
            <v>0</v>
          </cell>
          <cell r="BG118">
            <v>0</v>
          </cell>
          <cell r="BH118">
            <v>41908</v>
          </cell>
          <cell r="BI118">
            <v>2889000</v>
          </cell>
          <cell r="BJ118">
            <v>811000</v>
          </cell>
          <cell r="BK118">
            <v>0</v>
          </cell>
          <cell r="BL118">
            <v>0</v>
          </cell>
          <cell r="BM118">
            <v>0</v>
          </cell>
          <cell r="BN118">
            <v>0</v>
          </cell>
          <cell r="BO118">
            <v>0</v>
          </cell>
          <cell r="BP118">
            <v>4000</v>
          </cell>
          <cell r="BQ118">
            <v>1</v>
          </cell>
          <cell r="BR118" t="str">
            <v>HTQ HỒ CHÍ MINH</v>
          </cell>
          <cell r="BS118" t="str">
            <v>Fulltime</v>
          </cell>
          <cell r="BT118" t="str">
            <v>Quán 211 Nguyễn Thái Học</v>
          </cell>
          <cell r="BU118" t="str">
            <v>Trưởng Ca Tập Sự</v>
          </cell>
          <cell r="BV118" t="str">
            <v>3 HẠT</v>
          </cell>
          <cell r="BW118" t="str">
            <v>CĐ</v>
          </cell>
          <cell r="BX118">
            <v>0</v>
          </cell>
          <cell r="BY118">
            <v>0</v>
          </cell>
          <cell r="BZ118">
            <v>0</v>
          </cell>
          <cell r="CA118">
            <v>0</v>
          </cell>
          <cell r="CB118">
            <v>0</v>
          </cell>
          <cell r="CC118">
            <v>0</v>
          </cell>
          <cell r="CD118">
            <v>41938</v>
          </cell>
          <cell r="CE118">
            <v>0</v>
          </cell>
          <cell r="CF118">
            <v>0</v>
          </cell>
          <cell r="CG118">
            <v>0</v>
          </cell>
          <cell r="CH118">
            <v>0</v>
          </cell>
          <cell r="CI118" t="str">
            <v>211 NTH</v>
          </cell>
          <cell r="CJ118" t="str">
            <v>TRƯỞNG CA TẬP SỰ</v>
          </cell>
          <cell r="CK118">
            <v>0</v>
          </cell>
          <cell r="CL118">
            <v>0</v>
          </cell>
          <cell r="CM118" t="str">
            <v>ĐỘC THÂN</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t="e">
            <v>#N/A</v>
          </cell>
          <cell r="DB118">
            <v>0</v>
          </cell>
        </row>
        <row r="119">
          <cell r="B119" t="str">
            <v>EQQ101047</v>
          </cell>
          <cell r="C119" t="str">
            <v>VŨ MINH DŨNG</v>
          </cell>
          <cell r="D119" t="str">
            <v>NAM</v>
          </cell>
          <cell r="E119">
            <v>41091</v>
          </cell>
          <cell r="F119" t="str">
            <v>44 HH</v>
          </cell>
          <cell r="G119" t="str">
            <v>TRƯỞNG CA</v>
          </cell>
          <cell r="H119">
            <v>6</v>
          </cell>
          <cell r="I119">
            <v>2</v>
          </cell>
          <cell r="J119">
            <v>1987</v>
          </cell>
          <cell r="K119">
            <v>31814</v>
          </cell>
          <cell r="L119" t="str">
            <v>TP. HCM</v>
          </cell>
          <cell r="M119" t="str">
            <v>ĐÀ NẴNG</v>
          </cell>
          <cell r="N119" t="str">
            <v>024661254</v>
          </cell>
          <cell r="O119">
            <v>39071</v>
          </cell>
          <cell r="P119" t="str">
            <v>TP. HCM</v>
          </cell>
          <cell r="Q119" t="str">
            <v>KINH</v>
          </cell>
          <cell r="R119" t="str">
            <v xml:space="preserve">KHÔNG </v>
          </cell>
          <cell r="S119" t="str">
            <v>173/34/3/37E DƯƠNG QUẢNG HÀM, P. 5, Q. GÒ VẤP, TP. HCM</v>
          </cell>
          <cell r="T119" t="str">
            <v>TP. HCM</v>
          </cell>
          <cell r="U119" t="str">
            <v>173/34/3/37E DƯƠNG QUẢNG HÀM, P. 5, Q. GÒ VẤP, TP. HCM</v>
          </cell>
          <cell r="V119" t="str">
            <v>TP. HCM</v>
          </cell>
          <cell r="W119" t="str">
            <v>173/34/3/37E DƯƠNG QUẢNG HÀM, P. 5, Q. GÒ VẤP, TP. HCM</v>
          </cell>
          <cell r="X119" t="str">
            <v>0908002372</v>
          </cell>
          <cell r="Y119" t="str">
            <v>0071000709995</v>
          </cell>
          <cell r="Z119" t="str">
            <v>VIETCOMBANK</v>
          </cell>
          <cell r="AA119" t="str">
            <v>100318</v>
          </cell>
          <cell r="AB119" t="str">
            <v>8122712954</v>
          </cell>
          <cell r="AC119">
            <v>0</v>
          </cell>
          <cell r="AD119">
            <v>0</v>
          </cell>
          <cell r="AE119">
            <v>0</v>
          </cell>
          <cell r="AF119">
            <v>0</v>
          </cell>
          <cell r="AG119">
            <v>0</v>
          </cell>
          <cell r="AH119">
            <v>41243</v>
          </cell>
          <cell r="AI119">
            <v>41608</v>
          </cell>
          <cell r="AJ119">
            <v>41973</v>
          </cell>
          <cell r="AK119" t="str">
            <v>01 NĂM</v>
          </cell>
          <cell r="AL119" t="str">
            <v>01 NĂM</v>
          </cell>
          <cell r="AM119" t="str">
            <v>KXĐTH</v>
          </cell>
          <cell r="AN119">
            <v>41973</v>
          </cell>
          <cell r="AO119" t="str">
            <v>KXĐTH</v>
          </cell>
          <cell r="AP119">
            <v>0</v>
          </cell>
          <cell r="AQ119">
            <v>0</v>
          </cell>
          <cell r="AR119">
            <v>41244</v>
          </cell>
          <cell r="AS119" t="str">
            <v>7912412720</v>
          </cell>
          <cell r="AT119" t="str">
            <v>DN7793530600503</v>
          </cell>
          <cell r="AU119">
            <v>0</v>
          </cell>
          <cell r="AV119">
            <v>0</v>
          </cell>
          <cell r="AW119">
            <v>0</v>
          </cell>
          <cell r="AX119">
            <v>0</v>
          </cell>
          <cell r="AY119">
            <v>0</v>
          </cell>
          <cell r="AZ119">
            <v>0</v>
          </cell>
          <cell r="BA119">
            <v>0</v>
          </cell>
          <cell r="BB119">
            <v>0</v>
          </cell>
          <cell r="BC119">
            <v>0</v>
          </cell>
          <cell r="BD119" t="str">
            <v>4 HẠT</v>
          </cell>
          <cell r="BE119" t="str">
            <v>12/12</v>
          </cell>
          <cell r="BF119">
            <v>0</v>
          </cell>
          <cell r="BG119">
            <v>0</v>
          </cell>
          <cell r="BH119">
            <v>41908</v>
          </cell>
          <cell r="BI119">
            <v>2889000</v>
          </cell>
          <cell r="BJ119">
            <v>1111000</v>
          </cell>
          <cell r="BK119">
            <v>0</v>
          </cell>
          <cell r="BL119">
            <v>0</v>
          </cell>
          <cell r="BM119">
            <v>0</v>
          </cell>
          <cell r="BN119">
            <v>0</v>
          </cell>
          <cell r="BO119">
            <v>0</v>
          </cell>
          <cell r="BP119">
            <v>4000</v>
          </cell>
          <cell r="BQ119">
            <v>1</v>
          </cell>
          <cell r="BR119" t="str">
            <v>HTQ HỒ CHÍ MINH</v>
          </cell>
          <cell r="BS119" t="str">
            <v>Fulltime</v>
          </cell>
          <cell r="BT119" t="str">
            <v>Quán 44 Hoa Hồng</v>
          </cell>
          <cell r="BU119" t="str">
            <v>Trưởng Ca</v>
          </cell>
          <cell r="BV119" t="str">
            <v>4 HẠT</v>
          </cell>
          <cell r="BW119" t="str">
            <v>12/12</v>
          </cell>
          <cell r="BX119" t="str">
            <v>LÁI XE</v>
          </cell>
          <cell r="BY119">
            <v>0</v>
          </cell>
          <cell r="BZ119">
            <v>0</v>
          </cell>
          <cell r="CA119">
            <v>0</v>
          </cell>
          <cell r="CB119">
            <v>0</v>
          </cell>
          <cell r="CC119">
            <v>0</v>
          </cell>
          <cell r="CD119">
            <v>41969</v>
          </cell>
          <cell r="CE119" t="str">
            <v>QUÁN 249 HOÀNG VĂN THỤ</v>
          </cell>
          <cell r="CF119">
            <v>0</v>
          </cell>
          <cell r="CG119">
            <v>0</v>
          </cell>
          <cell r="CH119">
            <v>0</v>
          </cell>
          <cell r="CI119" t="str">
            <v>44 HH</v>
          </cell>
          <cell r="CJ119" t="str">
            <v>TRƯỞNG CA</v>
          </cell>
          <cell r="CK119">
            <v>0</v>
          </cell>
          <cell r="CL119">
            <v>0</v>
          </cell>
          <cell r="CM119" t="str">
            <v>ĐỘC THÂN</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t="e">
            <v>#N/A</v>
          </cell>
          <cell r="DB119">
            <v>0</v>
          </cell>
        </row>
        <row r="120">
          <cell r="B120" t="str">
            <v>EQQ101083</v>
          </cell>
          <cell r="C120" t="str">
            <v>NGUYỄN THỊ THÙY TRANG</v>
          </cell>
          <cell r="D120" t="str">
            <v>NỮ</v>
          </cell>
          <cell r="E120">
            <v>41113</v>
          </cell>
          <cell r="F120" t="str">
            <v>PANDORA</v>
          </cell>
          <cell r="G120" t="str">
            <v>TRƯỞNG CA</v>
          </cell>
          <cell r="H120">
            <v>12</v>
          </cell>
          <cell r="I120">
            <v>2</v>
          </cell>
          <cell r="J120">
            <v>1991</v>
          </cell>
          <cell r="K120">
            <v>33281</v>
          </cell>
          <cell r="L120" t="str">
            <v>TP. HCM</v>
          </cell>
          <cell r="M120" t="str">
            <v>LONG AN</v>
          </cell>
          <cell r="N120" t="str">
            <v>301401983</v>
          </cell>
          <cell r="O120">
            <v>39034</v>
          </cell>
          <cell r="P120" t="str">
            <v>LONG AN</v>
          </cell>
          <cell r="Q120" t="str">
            <v>KINH</v>
          </cell>
          <cell r="R120" t="str">
            <v xml:space="preserve">KHÔNG </v>
          </cell>
          <cell r="S120" t="str">
            <v>ĐỨC HÒA HẠ, ĐỨC HÒA, LONG AN</v>
          </cell>
          <cell r="T120" t="str">
            <v>LONG AN</v>
          </cell>
          <cell r="U120" t="str">
            <v>769/257A PHẠM THẾ HIỂN, P. 4, Q. 8, TP. HCM</v>
          </cell>
          <cell r="V120" t="str">
            <v>TP. HCM</v>
          </cell>
          <cell r="W120" t="str">
            <v>769/257A PHẠM THẾ HIỂN, P. 4, Q. 8, TP. HCM</v>
          </cell>
          <cell r="X120" t="str">
            <v>01222944429</v>
          </cell>
          <cell r="Y120" t="str">
            <v>0071000713170</v>
          </cell>
          <cell r="Z120" t="str">
            <v>VIETCOMBANK</v>
          </cell>
          <cell r="AA120" t="str">
            <v>100420</v>
          </cell>
          <cell r="AB120" t="str">
            <v>8303641085</v>
          </cell>
          <cell r="AC120">
            <v>0</v>
          </cell>
          <cell r="AD120">
            <v>0</v>
          </cell>
          <cell r="AE120" t="str">
            <v>HS 01/08/2014 - 01/02/2015</v>
          </cell>
          <cell r="AF120">
            <v>0</v>
          </cell>
          <cell r="AG120">
            <v>0</v>
          </cell>
          <cell r="AH120">
            <v>41265</v>
          </cell>
          <cell r="AI120">
            <v>41630</v>
          </cell>
          <cell r="AJ120">
            <v>41995</v>
          </cell>
          <cell r="AK120" t="str">
            <v>01 NĂM</v>
          </cell>
          <cell r="AL120" t="str">
            <v>01 NĂM</v>
          </cell>
          <cell r="AM120" t="str">
            <v>KXĐTH</v>
          </cell>
          <cell r="AN120">
            <v>41995</v>
          </cell>
          <cell r="AO120" t="str">
            <v>KXĐTH</v>
          </cell>
          <cell r="AP120">
            <v>0</v>
          </cell>
          <cell r="AQ120">
            <v>0</v>
          </cell>
          <cell r="AR120">
            <v>41275</v>
          </cell>
          <cell r="AS120" t="str">
            <v>7913001456</v>
          </cell>
          <cell r="AT120" t="str">
            <v>DN7793530600510</v>
          </cell>
          <cell r="AU120">
            <v>0</v>
          </cell>
          <cell r="AV120">
            <v>0</v>
          </cell>
          <cell r="AW120">
            <v>0</v>
          </cell>
          <cell r="AX120">
            <v>0</v>
          </cell>
          <cell r="AY120">
            <v>0</v>
          </cell>
          <cell r="AZ120">
            <v>0</v>
          </cell>
          <cell r="BA120">
            <v>0</v>
          </cell>
          <cell r="BB120">
            <v>0</v>
          </cell>
          <cell r="BC120">
            <v>0</v>
          </cell>
          <cell r="BD120" t="str">
            <v>4 HẠT</v>
          </cell>
          <cell r="BE120" t="str">
            <v>CĐ</v>
          </cell>
          <cell r="BF120">
            <v>0</v>
          </cell>
          <cell r="BG120">
            <v>0</v>
          </cell>
          <cell r="BH120">
            <v>41402</v>
          </cell>
          <cell r="BI120">
            <v>2889000</v>
          </cell>
          <cell r="BJ120">
            <v>1111000</v>
          </cell>
          <cell r="BK120">
            <v>0</v>
          </cell>
          <cell r="BL120">
            <v>0</v>
          </cell>
          <cell r="BM120">
            <v>0</v>
          </cell>
          <cell r="BN120">
            <v>0</v>
          </cell>
          <cell r="BO120">
            <v>0</v>
          </cell>
          <cell r="BP120">
            <v>4000</v>
          </cell>
          <cell r="BQ120">
            <v>1</v>
          </cell>
          <cell r="BR120" t="str">
            <v>HTQ HỒ CHÍ MINH</v>
          </cell>
          <cell r="BS120" t="str">
            <v>Fulltime</v>
          </cell>
          <cell r="BT120" t="str">
            <v>Quán Big C Cộng Hòa</v>
          </cell>
          <cell r="BU120" t="str">
            <v>Trưởng Ca</v>
          </cell>
          <cell r="BV120" t="str">
            <v>4 HẠT</v>
          </cell>
          <cell r="BW120" t="str">
            <v>CĐ</v>
          </cell>
          <cell r="BX120" t="str">
            <v>TÀI CHÍNH - TÍNH DỤNG</v>
          </cell>
          <cell r="BY120">
            <v>0</v>
          </cell>
          <cell r="BZ120">
            <v>0</v>
          </cell>
          <cell r="CA120">
            <v>0</v>
          </cell>
          <cell r="CB120">
            <v>0</v>
          </cell>
          <cell r="CC120">
            <v>0</v>
          </cell>
          <cell r="CD120">
            <v>0</v>
          </cell>
          <cell r="CE120" t="str">
            <v>PHÒNG ĐIỀU HÀNH</v>
          </cell>
          <cell r="CF120">
            <v>0</v>
          </cell>
          <cell r="CG120">
            <v>0</v>
          </cell>
          <cell r="CH120">
            <v>0</v>
          </cell>
          <cell r="CI120" t="str">
            <v>PANDORA</v>
          </cell>
          <cell r="CJ120" t="str">
            <v>TRƯỞNG CA</v>
          </cell>
          <cell r="CK120">
            <v>0</v>
          </cell>
          <cell r="CL120">
            <v>0</v>
          </cell>
          <cell r="CM120" t="str">
            <v>ĐỘC THÂN</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t="e">
            <v>#N/A</v>
          </cell>
          <cell r="DB120">
            <v>0</v>
          </cell>
        </row>
        <row r="121">
          <cell r="B121" t="str">
            <v>EQQ101096</v>
          </cell>
          <cell r="C121" t="str">
            <v>NGUYỄN ANH TUẤN</v>
          </cell>
          <cell r="D121" t="str">
            <v>NAM</v>
          </cell>
          <cell r="E121">
            <v>41105</v>
          </cell>
          <cell r="F121" t="str">
            <v>07 NVC</v>
          </cell>
          <cell r="G121" t="str">
            <v>NHÂN VIÊN PHỤC VỤ</v>
          </cell>
          <cell r="H121">
            <v>9</v>
          </cell>
          <cell r="I121">
            <v>12</v>
          </cell>
          <cell r="J121">
            <v>1986</v>
          </cell>
          <cell r="K121">
            <v>31755</v>
          </cell>
          <cell r="L121" t="str">
            <v>VĨNH LONG</v>
          </cell>
          <cell r="M121" t="str">
            <v>VĨNH LONG</v>
          </cell>
          <cell r="N121" t="str">
            <v>331518465</v>
          </cell>
          <cell r="O121">
            <v>39637</v>
          </cell>
          <cell r="P121" t="str">
            <v>VĨNH LONG</v>
          </cell>
          <cell r="Q121" t="str">
            <v xml:space="preserve">KINH </v>
          </cell>
          <cell r="R121" t="str">
            <v>KHÔNG</v>
          </cell>
          <cell r="S121" t="str">
            <v>73/15R KHÓM 4, P. 3, TP. VĨNH LONG, VĨNH LONG</v>
          </cell>
          <cell r="T121" t="str">
            <v>VĨNH LONG</v>
          </cell>
          <cell r="U121" t="str">
            <v>157/89 DƯƠNG BÁ TRẠC, P. 1, Q. 8, TP. HCM</v>
          </cell>
          <cell r="V121" t="str">
            <v>TP. HCM</v>
          </cell>
          <cell r="W121" t="str">
            <v>157/89 DƯƠNG BÁ TRẠC, P. 1, Q. 8, TP. HCM</v>
          </cell>
          <cell r="X121" t="str">
            <v>0906674698</v>
          </cell>
          <cell r="Y121" t="str">
            <v>0071000719095</v>
          </cell>
          <cell r="Z121" t="str">
            <v>VIETCOMBANK</v>
          </cell>
          <cell r="AA121" t="str">
            <v>100078</v>
          </cell>
          <cell r="AB121" t="str">
            <v>8303641141</v>
          </cell>
          <cell r="AC121">
            <v>0</v>
          </cell>
          <cell r="AD121">
            <v>0</v>
          </cell>
          <cell r="AE121">
            <v>0</v>
          </cell>
          <cell r="AF121">
            <v>0</v>
          </cell>
          <cell r="AG121">
            <v>0</v>
          </cell>
          <cell r="AH121">
            <v>41257</v>
          </cell>
          <cell r="AI121">
            <v>41622</v>
          </cell>
          <cell r="AJ121">
            <v>41987</v>
          </cell>
          <cell r="AK121" t="str">
            <v>01 NĂM</v>
          </cell>
          <cell r="AL121" t="str">
            <v>01 NĂM</v>
          </cell>
          <cell r="AM121" t="str">
            <v>01 NĂM</v>
          </cell>
          <cell r="AN121">
            <v>41987</v>
          </cell>
          <cell r="AO121" t="str">
            <v>KXĐTH</v>
          </cell>
          <cell r="AP121">
            <v>0</v>
          </cell>
          <cell r="AQ121">
            <v>0</v>
          </cell>
          <cell r="AR121">
            <v>41244</v>
          </cell>
          <cell r="AS121" t="str">
            <v>7913001478</v>
          </cell>
          <cell r="AT121" t="str">
            <v>DN7793530600532</v>
          </cell>
          <cell r="AU121">
            <v>0</v>
          </cell>
          <cell r="AV121">
            <v>0</v>
          </cell>
          <cell r="AW121">
            <v>0</v>
          </cell>
          <cell r="AX121">
            <v>0</v>
          </cell>
          <cell r="AY121">
            <v>0</v>
          </cell>
          <cell r="AZ121">
            <v>0</v>
          </cell>
          <cell r="BA121">
            <v>0</v>
          </cell>
          <cell r="BB121">
            <v>0</v>
          </cell>
          <cell r="BC121">
            <v>0</v>
          </cell>
          <cell r="BD121" t="str">
            <v>1 HẠT</v>
          </cell>
          <cell r="BE121" t="str">
            <v>12/12</v>
          </cell>
          <cell r="BF121">
            <v>0</v>
          </cell>
          <cell r="BG121">
            <v>0</v>
          </cell>
          <cell r="BH121">
            <v>41640</v>
          </cell>
          <cell r="BI121">
            <v>2889000</v>
          </cell>
          <cell r="BJ121">
            <v>0</v>
          </cell>
          <cell r="BK121">
            <v>0</v>
          </cell>
          <cell r="BL121">
            <v>0</v>
          </cell>
          <cell r="BM121">
            <v>0</v>
          </cell>
          <cell r="BN121">
            <v>500000</v>
          </cell>
          <cell r="BO121">
            <v>0</v>
          </cell>
          <cell r="BP121">
            <v>4000</v>
          </cell>
          <cell r="BQ121">
            <v>1</v>
          </cell>
          <cell r="BR121" t="str">
            <v>HTQ HỒ CHÍ MINH</v>
          </cell>
          <cell r="BS121" t="str">
            <v>Fulltime</v>
          </cell>
          <cell r="BT121" t="str">
            <v>Quán Số 7 Nguyễn Văn Chiêm</v>
          </cell>
          <cell r="BU121" t="str">
            <v>NV. Phục Vụ</v>
          </cell>
          <cell r="BV121" t="str">
            <v>1 HẠT</v>
          </cell>
          <cell r="BW121" t="str">
            <v>12/12</v>
          </cell>
          <cell r="BX121">
            <v>0</v>
          </cell>
          <cell r="BY121">
            <v>0</v>
          </cell>
          <cell r="BZ121">
            <v>0</v>
          </cell>
          <cell r="CA121">
            <v>0</v>
          </cell>
          <cell r="CB121">
            <v>0</v>
          </cell>
          <cell r="CC121">
            <v>0</v>
          </cell>
          <cell r="CD121">
            <v>0</v>
          </cell>
          <cell r="CE121">
            <v>0</v>
          </cell>
          <cell r="CF121">
            <v>0</v>
          </cell>
          <cell r="CG121">
            <v>0</v>
          </cell>
          <cell r="CH121">
            <v>0</v>
          </cell>
          <cell r="CI121" t="str">
            <v>07 NVC</v>
          </cell>
          <cell r="CJ121" t="str">
            <v>NHÂN VIÊN PHỤC VỤ</v>
          </cell>
          <cell r="CK121">
            <v>0</v>
          </cell>
          <cell r="CL121">
            <v>0</v>
          </cell>
          <cell r="CM121" t="str">
            <v>ĐỘC THÂN</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t="e">
            <v>#N/A</v>
          </cell>
          <cell r="DB121">
            <v>0</v>
          </cell>
        </row>
        <row r="122">
          <cell r="B122" t="str">
            <v>EQQ101104</v>
          </cell>
          <cell r="C122" t="str">
            <v>HOÀNG THỊ NAM HÀ</v>
          </cell>
          <cell r="D122" t="str">
            <v>NỮ</v>
          </cell>
          <cell r="E122">
            <v>41117</v>
          </cell>
          <cell r="F122" t="str">
            <v>PANDORA</v>
          </cell>
          <cell r="G122" t="str">
            <v>NHÂN VIÊN BẾP</v>
          </cell>
          <cell r="H122">
            <v>7</v>
          </cell>
          <cell r="I122">
            <v>7</v>
          </cell>
          <cell r="J122">
            <v>1965</v>
          </cell>
          <cell r="K122">
            <v>23930</v>
          </cell>
          <cell r="L122" t="str">
            <v>TP. HCM</v>
          </cell>
          <cell r="M122" t="str">
            <v>HÀ NỘI</v>
          </cell>
          <cell r="N122" t="str">
            <v>021698210</v>
          </cell>
          <cell r="O122">
            <v>40723</v>
          </cell>
          <cell r="P122" t="str">
            <v>TP. HCM</v>
          </cell>
          <cell r="Q122" t="str">
            <v>KINH</v>
          </cell>
          <cell r="R122" t="str">
            <v>KHÔNG</v>
          </cell>
          <cell r="S122" t="str">
            <v>371/40/1E TRƯỜNG CHINH, P. 14, Q. TÂN BÌNH, TP. HCM</v>
          </cell>
          <cell r="T122" t="str">
            <v>TP. HCM</v>
          </cell>
          <cell r="U122" t="str">
            <v>38/20 LAM SƠN, P. 2, Q. TÂN BÌNH, TP. HCM</v>
          </cell>
          <cell r="V122" t="str">
            <v>TP. HCM</v>
          </cell>
          <cell r="W122" t="str">
            <v>38/20 LAM SƠN, P. 2, Q. TÂN BÌNH, TP. HCM</v>
          </cell>
          <cell r="X122" t="str">
            <v>0978815821</v>
          </cell>
          <cell r="Y122" t="str">
            <v>0441000634942</v>
          </cell>
          <cell r="Z122" t="str">
            <v>VIETCOMBANK</v>
          </cell>
          <cell r="AA122" t="str">
            <v>100490</v>
          </cell>
          <cell r="AB122" t="str">
            <v>8303641166</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41816</v>
          </cell>
          <cell r="AT122">
            <v>0</v>
          </cell>
          <cell r="AU122">
            <v>0</v>
          </cell>
          <cell r="AV122">
            <v>41891</v>
          </cell>
          <cell r="AW122">
            <v>41816</v>
          </cell>
          <cell r="AX122">
            <v>0</v>
          </cell>
          <cell r="AY122">
            <v>0</v>
          </cell>
          <cell r="AZ122">
            <v>41891</v>
          </cell>
          <cell r="BA122">
            <v>0</v>
          </cell>
          <cell r="BB122">
            <v>41891</v>
          </cell>
          <cell r="BC122">
            <v>41816</v>
          </cell>
          <cell r="BD122">
            <v>0</v>
          </cell>
          <cell r="BE122" t="str">
            <v>9/12</v>
          </cell>
          <cell r="BF122">
            <v>41891</v>
          </cell>
          <cell r="BG122">
            <v>41816</v>
          </cell>
          <cell r="BH122">
            <v>41640</v>
          </cell>
          <cell r="BI122">
            <v>2889000</v>
          </cell>
          <cell r="BJ122">
            <v>0</v>
          </cell>
          <cell r="BK122">
            <v>0</v>
          </cell>
          <cell r="BL122">
            <v>0</v>
          </cell>
          <cell r="BM122">
            <v>0</v>
          </cell>
          <cell r="BN122">
            <v>0</v>
          </cell>
          <cell r="BO122">
            <v>0</v>
          </cell>
          <cell r="BP122">
            <v>4000</v>
          </cell>
          <cell r="BQ122">
            <v>1</v>
          </cell>
          <cell r="BR122" t="str">
            <v>HTQ HỒ CHÍ MINH</v>
          </cell>
          <cell r="BS122" t="str">
            <v>Fulltime</v>
          </cell>
          <cell r="BT122" t="str">
            <v>Quán Big C Cộng Hòa</v>
          </cell>
          <cell r="BU122" t="str">
            <v>NV. Bếp</v>
          </cell>
          <cell r="BV122" t="str">
            <v>NGUYỄN HOÀNG PHƯƠNG THẢO; NGUYỄN HOÀNG TRUNG HIẾU</v>
          </cell>
          <cell r="BW122" t="str">
            <v>9/12</v>
          </cell>
          <cell r="BX122">
            <v>0</v>
          </cell>
          <cell r="BY122">
            <v>0</v>
          </cell>
          <cell r="BZ122">
            <v>0</v>
          </cell>
          <cell r="CA122">
            <v>0</v>
          </cell>
          <cell r="CB122">
            <v>0</v>
          </cell>
          <cell r="CC122" t="str">
            <v>X</v>
          </cell>
          <cell r="CD122" t="str">
            <v>1960</v>
          </cell>
          <cell r="CE122">
            <v>0</v>
          </cell>
          <cell r="CF122">
            <v>0</v>
          </cell>
          <cell r="CG122">
            <v>0</v>
          </cell>
          <cell r="CH122">
            <v>0</v>
          </cell>
          <cell r="CI122" t="str">
            <v>PANDORA</v>
          </cell>
          <cell r="CJ122" t="str">
            <v>NHÂN VIÊN BẾP</v>
          </cell>
          <cell r="CK122">
            <v>0</v>
          </cell>
          <cell r="CL122">
            <v>0</v>
          </cell>
          <cell r="CM122" t="str">
            <v>KẾT HÔN</v>
          </cell>
          <cell r="CN122" t="str">
            <v>NGUYỄN HOÀNG PHƯƠNG THẢO; NGUYỄN HOÀNG TRUNG HIẾU</v>
          </cell>
          <cell r="CO122" t="str">
            <v>1987; 1994</v>
          </cell>
          <cell r="CP122" t="str">
            <v>X</v>
          </cell>
          <cell r="CQ122" t="str">
            <v>X</v>
          </cell>
          <cell r="CR122">
            <v>2</v>
          </cell>
          <cell r="CS122" t="str">
            <v>NGUYỄN VĂN CHƯƠNG</v>
          </cell>
          <cell r="CT122">
            <v>0</v>
          </cell>
          <cell r="CU122" t="str">
            <v>X</v>
          </cell>
          <cell r="CV122" t="str">
            <v>1960</v>
          </cell>
          <cell r="CW122" t="str">
            <v>BẢO VỆ</v>
          </cell>
          <cell r="CX122" t="str">
            <v>NGÂN HÀNG SCB</v>
          </cell>
          <cell r="CY122">
            <v>0</v>
          </cell>
          <cell r="CZ122">
            <v>0</v>
          </cell>
          <cell r="DA122" t="e">
            <v>#N/A</v>
          </cell>
          <cell r="DB122">
            <v>0</v>
          </cell>
        </row>
        <row r="123">
          <cell r="B123" t="str">
            <v>EQQ101128</v>
          </cell>
          <cell r="C123" t="str">
            <v>ĐINH THỊ THÚY BÌNH</v>
          </cell>
          <cell r="D123" t="str">
            <v>NỮ</v>
          </cell>
          <cell r="E123">
            <v>41116</v>
          </cell>
          <cell r="F123" t="str">
            <v>CORNER-95THT</v>
          </cell>
          <cell r="G123" t="str">
            <v>TRƯỞNG KIOSK</v>
          </cell>
          <cell r="H123">
            <v>1</v>
          </cell>
          <cell r="I123">
            <v>2</v>
          </cell>
          <cell r="J123">
            <v>1992</v>
          </cell>
          <cell r="K123">
            <v>33635</v>
          </cell>
          <cell r="L123" t="str">
            <v>QUẢNG NAM</v>
          </cell>
          <cell r="M123" t="str">
            <v>QUẢNG NAM</v>
          </cell>
          <cell r="N123" t="str">
            <v>205640579</v>
          </cell>
          <cell r="O123">
            <v>39959</v>
          </cell>
          <cell r="P123" t="str">
            <v>QUẢNG NAM</v>
          </cell>
          <cell r="Q123" t="str">
            <v>KINH</v>
          </cell>
          <cell r="R123" t="str">
            <v>KHÔNG</v>
          </cell>
          <cell r="S123" t="str">
            <v>QUẾ HIỆP, QUẾ SƠN, QUẢNG NAM</v>
          </cell>
          <cell r="T123" t="str">
            <v>QUẢNG NAM</v>
          </cell>
          <cell r="U123" t="str">
            <v>174/188 CHU VĂN AN, P. 12, Q. BÌNH THẠNH, TP. HCM</v>
          </cell>
          <cell r="V123" t="str">
            <v>TP. HCM</v>
          </cell>
          <cell r="W123" t="str">
            <v>174/188 CHU VĂN AN, P. 12, Q. BÌNH THẠNH, TP. HCM</v>
          </cell>
          <cell r="X123" t="str">
            <v>01674283622</v>
          </cell>
          <cell r="Y123" t="str">
            <v>0071000714308</v>
          </cell>
          <cell r="Z123" t="str">
            <v>VIETCOMBANK</v>
          </cell>
          <cell r="AA123" t="str">
            <v>100519</v>
          </cell>
          <cell r="AB123" t="str">
            <v>8303641335</v>
          </cell>
          <cell r="AC123">
            <v>0</v>
          </cell>
          <cell r="AD123">
            <v>0</v>
          </cell>
          <cell r="AE123">
            <v>0</v>
          </cell>
          <cell r="AF123">
            <v>0</v>
          </cell>
          <cell r="AG123">
            <v>0</v>
          </cell>
          <cell r="AH123">
            <v>41268</v>
          </cell>
          <cell r="AI123">
            <v>41633</v>
          </cell>
          <cell r="AJ123">
            <v>41998</v>
          </cell>
          <cell r="AK123" t="str">
            <v>01 NĂM</v>
          </cell>
          <cell r="AL123" t="str">
            <v>01 NĂM</v>
          </cell>
          <cell r="AM123" t="str">
            <v>01 NĂM</v>
          </cell>
          <cell r="AN123">
            <v>41998</v>
          </cell>
          <cell r="AO123" t="str">
            <v>KXĐTH</v>
          </cell>
          <cell r="AP123">
            <v>0</v>
          </cell>
          <cell r="AQ123">
            <v>0</v>
          </cell>
          <cell r="AR123">
            <v>41275</v>
          </cell>
          <cell r="AS123" t="str">
            <v>7913001472</v>
          </cell>
          <cell r="AT123" t="str">
            <v>DN7793530600526</v>
          </cell>
          <cell r="AU123">
            <v>0</v>
          </cell>
          <cell r="AV123">
            <v>0</v>
          </cell>
          <cell r="AW123">
            <v>0</v>
          </cell>
          <cell r="AX123">
            <v>0</v>
          </cell>
          <cell r="AY123">
            <v>0</v>
          </cell>
          <cell r="AZ123">
            <v>0</v>
          </cell>
          <cell r="BA123">
            <v>0</v>
          </cell>
          <cell r="BB123">
            <v>0</v>
          </cell>
          <cell r="BC123">
            <v>0</v>
          </cell>
          <cell r="BD123">
            <v>0</v>
          </cell>
          <cell r="BE123" t="str">
            <v>CĐ</v>
          </cell>
          <cell r="BF123">
            <v>0</v>
          </cell>
          <cell r="BG123">
            <v>0</v>
          </cell>
          <cell r="BH123">
            <v>41395</v>
          </cell>
          <cell r="BI123">
            <v>2889000</v>
          </cell>
          <cell r="BJ123">
            <v>471000</v>
          </cell>
          <cell r="BK123">
            <v>0</v>
          </cell>
          <cell r="BL123">
            <v>0</v>
          </cell>
          <cell r="BM123">
            <v>0</v>
          </cell>
          <cell r="BN123">
            <v>0</v>
          </cell>
          <cell r="BO123">
            <v>0</v>
          </cell>
          <cell r="BP123">
            <v>4000</v>
          </cell>
          <cell r="BQ123">
            <v>1</v>
          </cell>
          <cell r="BR123" t="str">
            <v>HTQ HỒ CHÍ MINH</v>
          </cell>
          <cell r="BS123" t="str">
            <v>Fulltime</v>
          </cell>
          <cell r="BT123" t="str">
            <v>Quán Corner - Trần Hữu Trang</v>
          </cell>
          <cell r="BU123" t="str">
            <v>Trưởng Kiosk</v>
          </cell>
          <cell r="BV123">
            <v>0</v>
          </cell>
          <cell r="BW123" t="str">
            <v>CĐ</v>
          </cell>
          <cell r="BX123" t="str">
            <v>KẾ TOÁN</v>
          </cell>
          <cell r="BY123" t="str">
            <v>ANH VĂN B</v>
          </cell>
          <cell r="BZ123" t="str">
            <v>TRƯỞNG KIOSK</v>
          </cell>
          <cell r="CA123">
            <v>0</v>
          </cell>
          <cell r="CB123">
            <v>41395</v>
          </cell>
          <cell r="CC123">
            <v>0</v>
          </cell>
          <cell r="CD123">
            <v>0</v>
          </cell>
          <cell r="CE123" t="str">
            <v>G7 HOÀNG VĂN THỤ</v>
          </cell>
          <cell r="CF123">
            <v>0</v>
          </cell>
          <cell r="CG123">
            <v>0</v>
          </cell>
          <cell r="CH123">
            <v>0</v>
          </cell>
          <cell r="CI123" t="str">
            <v>CORNER-95THT</v>
          </cell>
          <cell r="CJ123" t="str">
            <v>TRƯỞNG KIOSK</v>
          </cell>
          <cell r="CK123">
            <v>0</v>
          </cell>
          <cell r="CL123">
            <v>0</v>
          </cell>
          <cell r="CM123" t="str">
            <v>ĐỘC THÂN</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t="e">
            <v>#N/A</v>
          </cell>
          <cell r="DB123">
            <v>0</v>
          </cell>
        </row>
        <row r="124">
          <cell r="B124" t="str">
            <v>EQQ101133</v>
          </cell>
          <cell r="C124" t="str">
            <v>NGUYỄN QUANG ĐẠI</v>
          </cell>
          <cell r="D124" t="str">
            <v>NAM</v>
          </cell>
          <cell r="E124">
            <v>41136</v>
          </cell>
          <cell r="F124" t="str">
            <v>02 BTX</v>
          </cell>
          <cell r="G124" t="str">
            <v>TRƯỞNG CA</v>
          </cell>
          <cell r="H124">
            <v>11</v>
          </cell>
          <cell r="I124">
            <v>2</v>
          </cell>
          <cell r="J124">
            <v>1989</v>
          </cell>
          <cell r="K124">
            <v>32550</v>
          </cell>
          <cell r="L124" t="str">
            <v>BÌNH ĐỊNH</v>
          </cell>
          <cell r="M124" t="str">
            <v>BÌNH ĐỊNH</v>
          </cell>
          <cell r="N124" t="str">
            <v>261099956</v>
          </cell>
          <cell r="O124">
            <v>38138</v>
          </cell>
          <cell r="P124" t="str">
            <v>BÌNH THUẬN</v>
          </cell>
          <cell r="Q124" t="str">
            <v>KINH</v>
          </cell>
          <cell r="R124" t="str">
            <v>PHẬT</v>
          </cell>
          <cell r="S124" t="str">
            <v>5 LẬP PHƯỚC, TÂN LẬP, HÀM THUẬN NAM, BÌNH THUẬN</v>
          </cell>
          <cell r="T124" t="str">
            <v>BÌNH THUẬN</v>
          </cell>
          <cell r="U124" t="str">
            <v>113 ĐẶNG DUNG, P. TÂN ĐỊNH, Q. 1, TP. HCM</v>
          </cell>
          <cell r="V124" t="str">
            <v>TP. HCM</v>
          </cell>
          <cell r="W124" t="str">
            <v>113 ĐẶNG DUNG, P. TÂN ĐỊNH, Q. 1, TP. HCM</v>
          </cell>
          <cell r="X124" t="str">
            <v>0903015079</v>
          </cell>
          <cell r="Y124" t="str">
            <v>0721000529169</v>
          </cell>
          <cell r="Z124" t="str">
            <v>VIETCOMBANK</v>
          </cell>
          <cell r="AA124" t="str">
            <v>100197</v>
          </cell>
          <cell r="AB124" t="str">
            <v>8121052575</v>
          </cell>
          <cell r="AC124">
            <v>0</v>
          </cell>
          <cell r="AD124">
            <v>0</v>
          </cell>
          <cell r="AE124">
            <v>0</v>
          </cell>
          <cell r="AF124">
            <v>0</v>
          </cell>
          <cell r="AG124">
            <v>0</v>
          </cell>
          <cell r="AH124">
            <v>41197</v>
          </cell>
          <cell r="AI124">
            <v>41562</v>
          </cell>
          <cell r="AJ124">
            <v>41927</v>
          </cell>
          <cell r="AK124" t="str">
            <v>01 NĂM</v>
          </cell>
          <cell r="AL124" t="str">
            <v>01 NĂM</v>
          </cell>
          <cell r="AM124" t="str">
            <v>KXĐTH</v>
          </cell>
          <cell r="AN124">
            <v>41927</v>
          </cell>
          <cell r="AO124" t="str">
            <v>KXĐTH</v>
          </cell>
          <cell r="AP124">
            <v>0</v>
          </cell>
          <cell r="AQ124">
            <v>0</v>
          </cell>
          <cell r="AR124">
            <v>41183</v>
          </cell>
          <cell r="AS124" t="str">
            <v>7912350212</v>
          </cell>
          <cell r="AT124" t="str">
            <v>DN7793530600449</v>
          </cell>
          <cell r="AU124">
            <v>0</v>
          </cell>
          <cell r="AV124">
            <v>0</v>
          </cell>
          <cell r="AW124">
            <v>0</v>
          </cell>
          <cell r="AX124">
            <v>0</v>
          </cell>
          <cell r="AY124">
            <v>0</v>
          </cell>
          <cell r="AZ124">
            <v>0</v>
          </cell>
          <cell r="BA124">
            <v>0</v>
          </cell>
          <cell r="BB124">
            <v>0</v>
          </cell>
          <cell r="BC124">
            <v>0</v>
          </cell>
          <cell r="BD124" t="str">
            <v>4 HẠT</v>
          </cell>
          <cell r="BE124" t="str">
            <v>ĐH</v>
          </cell>
          <cell r="BF124">
            <v>0</v>
          </cell>
          <cell r="BG124">
            <v>0</v>
          </cell>
          <cell r="BH124">
            <v>41543</v>
          </cell>
          <cell r="BI124">
            <v>2889000</v>
          </cell>
          <cell r="BJ124">
            <v>1571000</v>
          </cell>
          <cell r="BK124">
            <v>0</v>
          </cell>
          <cell r="BL124">
            <v>0</v>
          </cell>
          <cell r="BM124">
            <v>0</v>
          </cell>
          <cell r="BN124">
            <v>0</v>
          </cell>
          <cell r="BO124">
            <v>0</v>
          </cell>
          <cell r="BP124">
            <v>4000</v>
          </cell>
          <cell r="BQ124">
            <v>1</v>
          </cell>
          <cell r="BR124" t="str">
            <v>HTQ HỒ CHÍ MINH</v>
          </cell>
          <cell r="BS124" t="str">
            <v>Fulltime</v>
          </cell>
          <cell r="BT124" t="str">
            <v>Quán 02 Bùi Thị Xuân</v>
          </cell>
          <cell r="BU124" t="str">
            <v>Trưởng Ca</v>
          </cell>
          <cell r="BV124" t="str">
            <v>4 HẠT</v>
          </cell>
          <cell r="BW124" t="str">
            <v>ĐH</v>
          </cell>
          <cell r="BX124" t="str">
            <v>QUẢN TRỊ KINH DOANH</v>
          </cell>
          <cell r="BY124" t="str">
            <v>TIN HỌC B</v>
          </cell>
          <cell r="BZ124" t="str">
            <v>TRƯỞNG CA</v>
          </cell>
          <cell r="CA124">
            <v>0</v>
          </cell>
          <cell r="CB124">
            <v>41197</v>
          </cell>
          <cell r="CC124">
            <v>0</v>
          </cell>
          <cell r="CD124">
            <v>0</v>
          </cell>
          <cell r="CE124" t="str">
            <v>QUÁN 19B PHẠM NGỌC THẠCH</v>
          </cell>
          <cell r="CF124">
            <v>0</v>
          </cell>
          <cell r="CG124">
            <v>0</v>
          </cell>
          <cell r="CH124">
            <v>0</v>
          </cell>
          <cell r="CI124" t="str">
            <v>02 BTX</v>
          </cell>
          <cell r="CJ124" t="str">
            <v>TRƯỞNG CA</v>
          </cell>
          <cell r="CK124">
            <v>0</v>
          </cell>
          <cell r="CL124">
            <v>0</v>
          </cell>
          <cell r="CM124" t="str">
            <v>ĐỘC THÂN</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t="e">
            <v>#N/A</v>
          </cell>
          <cell r="DB124">
            <v>0</v>
          </cell>
        </row>
        <row r="125">
          <cell r="B125" t="str">
            <v>EQQ101134</v>
          </cell>
          <cell r="C125" t="str">
            <v>TRẦN THỊ NGỌC PHÚC</v>
          </cell>
          <cell r="D125" t="str">
            <v>NỮ</v>
          </cell>
          <cell r="E125">
            <v>41136</v>
          </cell>
          <cell r="F125" t="str">
            <v>219 LTT</v>
          </cell>
          <cell r="G125" t="str">
            <v>TRƯỞNG CA</v>
          </cell>
          <cell r="H125">
            <v>20</v>
          </cell>
          <cell r="I125">
            <v>3</v>
          </cell>
          <cell r="J125">
            <v>1986</v>
          </cell>
          <cell r="K125">
            <v>31491</v>
          </cell>
          <cell r="L125" t="str">
            <v>TP. HCM</v>
          </cell>
          <cell r="M125" t="str">
            <v>TIỀN GIANG</v>
          </cell>
          <cell r="N125" t="str">
            <v>024139804</v>
          </cell>
          <cell r="O125">
            <v>37820</v>
          </cell>
          <cell r="P125" t="str">
            <v>TP. HCM</v>
          </cell>
          <cell r="Q125" t="str">
            <v>KINH</v>
          </cell>
          <cell r="R125" t="str">
            <v>KHÔNG</v>
          </cell>
          <cell r="S125" t="str">
            <v>229 VÕ VĂN TẦN, P. 5, Q. 3, TP. HCM</v>
          </cell>
          <cell r="T125" t="str">
            <v>TP. HCM</v>
          </cell>
          <cell r="U125" t="str">
            <v>229 VÕ VĂN TẦN, P. 5, Q. 3, TP. HCM</v>
          </cell>
          <cell r="V125" t="str">
            <v>TP. HCM</v>
          </cell>
          <cell r="W125" t="str">
            <v>229 VÕ VĂN TẦN, P. 5, Q. 3, TP. HCM</v>
          </cell>
          <cell r="X125" t="str">
            <v>01207565889</v>
          </cell>
          <cell r="Y125" t="str">
            <v>0331000413497</v>
          </cell>
          <cell r="Z125" t="str">
            <v>VIETCOMBANK</v>
          </cell>
          <cell r="AA125" t="str">
            <v>100286</v>
          </cell>
          <cell r="AB125" t="str">
            <v>8006948980</v>
          </cell>
          <cell r="AC125">
            <v>0</v>
          </cell>
          <cell r="AD125">
            <v>0</v>
          </cell>
          <cell r="AE125">
            <v>0</v>
          </cell>
          <cell r="AF125">
            <v>0</v>
          </cell>
          <cell r="AG125">
            <v>0</v>
          </cell>
          <cell r="AH125">
            <v>41197</v>
          </cell>
          <cell r="AI125">
            <v>41562</v>
          </cell>
          <cell r="AJ125">
            <v>41927</v>
          </cell>
          <cell r="AK125" t="str">
            <v>01 NĂM</v>
          </cell>
          <cell r="AL125" t="str">
            <v>01 NĂM</v>
          </cell>
          <cell r="AM125" t="str">
            <v>KXĐTH</v>
          </cell>
          <cell r="AN125">
            <v>41927</v>
          </cell>
          <cell r="AO125" t="str">
            <v>KXĐTH</v>
          </cell>
          <cell r="AP125">
            <v>0</v>
          </cell>
          <cell r="AQ125">
            <v>0</v>
          </cell>
          <cell r="AR125">
            <v>41183</v>
          </cell>
          <cell r="AS125" t="str">
            <v>7911141360</v>
          </cell>
          <cell r="AT125" t="str">
            <v>DN7793530600438</v>
          </cell>
          <cell r="AU125">
            <v>0</v>
          </cell>
          <cell r="AV125">
            <v>0</v>
          </cell>
          <cell r="AW125">
            <v>0</v>
          </cell>
          <cell r="AX125">
            <v>0</v>
          </cell>
          <cell r="AY125">
            <v>0</v>
          </cell>
          <cell r="AZ125">
            <v>0</v>
          </cell>
          <cell r="BA125">
            <v>0</v>
          </cell>
          <cell r="BB125">
            <v>0</v>
          </cell>
          <cell r="BC125">
            <v>0</v>
          </cell>
          <cell r="BD125" t="str">
            <v>4 HẠT</v>
          </cell>
          <cell r="BE125" t="str">
            <v>ĐH</v>
          </cell>
          <cell r="BF125">
            <v>0</v>
          </cell>
          <cell r="BG125">
            <v>0</v>
          </cell>
          <cell r="BH125" t="str">
            <v>TRƯỞNG CA</v>
          </cell>
          <cell r="BI125">
            <v>2889000</v>
          </cell>
          <cell r="BJ125">
            <v>1111000</v>
          </cell>
          <cell r="BK125">
            <v>0</v>
          </cell>
          <cell r="BL125">
            <v>0</v>
          </cell>
          <cell r="BM125">
            <v>0</v>
          </cell>
          <cell r="BN125">
            <v>0</v>
          </cell>
          <cell r="BO125">
            <v>0</v>
          </cell>
          <cell r="BP125">
            <v>4000</v>
          </cell>
          <cell r="BQ125">
            <v>1</v>
          </cell>
          <cell r="BR125" t="str">
            <v>HTQ HỒ CHÍ MINH</v>
          </cell>
          <cell r="BS125" t="str">
            <v>Fulltime</v>
          </cell>
          <cell r="BT125" t="str">
            <v>Quán 219 Lý Tự Trọng</v>
          </cell>
          <cell r="BU125" t="str">
            <v>Trưởng Ca</v>
          </cell>
          <cell r="BV125" t="str">
            <v>4 HẠT</v>
          </cell>
          <cell r="BW125" t="str">
            <v>ĐH</v>
          </cell>
          <cell r="BX125" t="str">
            <v>QUẢN TRỊ KINH DOANH</v>
          </cell>
          <cell r="BY125">
            <v>0</v>
          </cell>
          <cell r="BZ125" t="str">
            <v>TRƯỞNG CA</v>
          </cell>
          <cell r="CA125">
            <v>0</v>
          </cell>
          <cell r="CB125">
            <v>41197</v>
          </cell>
          <cell r="CC125">
            <v>0</v>
          </cell>
          <cell r="CD125">
            <v>0</v>
          </cell>
          <cell r="CE125">
            <v>0</v>
          </cell>
          <cell r="CF125">
            <v>0</v>
          </cell>
          <cell r="CG125">
            <v>0</v>
          </cell>
          <cell r="CH125">
            <v>0</v>
          </cell>
          <cell r="CI125" t="str">
            <v>219 LTT</v>
          </cell>
          <cell r="CJ125" t="str">
            <v>TRƯỞNG CA</v>
          </cell>
          <cell r="CK125">
            <v>0</v>
          </cell>
          <cell r="CL125">
            <v>0</v>
          </cell>
          <cell r="CM125" t="str">
            <v>ĐỘC THÂN</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t="e">
            <v>#N/A</v>
          </cell>
          <cell r="DB125">
            <v>0</v>
          </cell>
        </row>
        <row r="126">
          <cell r="B126" t="str">
            <v>EQQ101173</v>
          </cell>
          <cell r="C126" t="str">
            <v>HUỲNH THỊ NGỌC DUNG</v>
          </cell>
          <cell r="D126" t="str">
            <v>NỮ</v>
          </cell>
          <cell r="E126">
            <v>41153</v>
          </cell>
          <cell r="F126" t="str">
            <v>07 NVC</v>
          </cell>
          <cell r="G126" t="str">
            <v>NHÂN VIÊN PHỤC VỤ</v>
          </cell>
          <cell r="H126">
            <v>6</v>
          </cell>
          <cell r="I126">
            <v>3</v>
          </cell>
          <cell r="J126">
            <v>1992</v>
          </cell>
          <cell r="K126">
            <v>33669</v>
          </cell>
          <cell r="L126" t="str">
            <v>TP. HCM</v>
          </cell>
          <cell r="M126" t="str">
            <v>TP. HCM</v>
          </cell>
          <cell r="N126" t="str">
            <v>025302705</v>
          </cell>
          <cell r="O126">
            <v>40340</v>
          </cell>
          <cell r="P126" t="str">
            <v>TP. HCM</v>
          </cell>
          <cell r="Q126" t="str">
            <v>KINH</v>
          </cell>
          <cell r="R126" t="str">
            <v>PHẬT</v>
          </cell>
          <cell r="S126" t="str">
            <v>266/94/2 TÔN ĐẢN, P. 8, Q. 4, TP. HCM</v>
          </cell>
          <cell r="T126" t="str">
            <v>TP. HCM</v>
          </cell>
          <cell r="U126" t="str">
            <v>266/94/2 TÔN ĐẢN, P. 8, Q. 4, TP. HCM</v>
          </cell>
          <cell r="V126" t="str">
            <v>TP. HCM</v>
          </cell>
          <cell r="W126" t="str">
            <v>266/94/2 TÔN ĐẢN, P. 8, Q. 4, TP. HCM</v>
          </cell>
          <cell r="X126" t="str">
            <v>0908390216</v>
          </cell>
          <cell r="Y126" t="str">
            <v>0331000414599</v>
          </cell>
          <cell r="Z126" t="str">
            <v>VIETCOMBANK</v>
          </cell>
          <cell r="AA126" t="str">
            <v>100081</v>
          </cell>
          <cell r="AB126" t="str">
            <v>8303641536</v>
          </cell>
          <cell r="AC126">
            <v>0</v>
          </cell>
          <cell r="AD126">
            <v>0</v>
          </cell>
          <cell r="AE126">
            <v>0</v>
          </cell>
          <cell r="AF126">
            <v>0</v>
          </cell>
          <cell r="AG126">
            <v>0</v>
          </cell>
          <cell r="AH126">
            <v>41305</v>
          </cell>
          <cell r="AI126">
            <v>41670</v>
          </cell>
          <cell r="AJ126">
            <v>42035</v>
          </cell>
          <cell r="AK126" t="str">
            <v>01 NĂM</v>
          </cell>
          <cell r="AL126" t="str">
            <v>01 NĂM</v>
          </cell>
          <cell r="AM126" t="str">
            <v>KXĐTH</v>
          </cell>
          <cell r="AN126">
            <v>41670</v>
          </cell>
          <cell r="AO126">
            <v>42034</v>
          </cell>
          <cell r="AP126">
            <v>0</v>
          </cell>
          <cell r="AQ126">
            <v>0</v>
          </cell>
          <cell r="AR126">
            <v>41306</v>
          </cell>
          <cell r="AS126" t="str">
            <v>7913002812</v>
          </cell>
          <cell r="AT126" t="str">
            <v>DN7793530600553</v>
          </cell>
          <cell r="AU126">
            <v>0</v>
          </cell>
          <cell r="AV126">
            <v>0</v>
          </cell>
          <cell r="AW126">
            <v>0</v>
          </cell>
          <cell r="AX126">
            <v>0</v>
          </cell>
          <cell r="AY126">
            <v>0</v>
          </cell>
          <cell r="AZ126">
            <v>0</v>
          </cell>
          <cell r="BA126">
            <v>0</v>
          </cell>
          <cell r="BB126">
            <v>0</v>
          </cell>
          <cell r="BC126">
            <v>0</v>
          </cell>
          <cell r="BD126" t="str">
            <v>3 HẠT</v>
          </cell>
          <cell r="BE126" t="str">
            <v>12/12</v>
          </cell>
          <cell r="BF126">
            <v>0</v>
          </cell>
          <cell r="BG126">
            <v>0</v>
          </cell>
          <cell r="BH126">
            <v>41696</v>
          </cell>
          <cell r="BI126">
            <v>2889000</v>
          </cell>
          <cell r="BJ126">
            <v>191000</v>
          </cell>
          <cell r="BK126">
            <v>0</v>
          </cell>
          <cell r="BL126">
            <v>0</v>
          </cell>
          <cell r="BM126">
            <v>0</v>
          </cell>
          <cell r="BN126">
            <v>500000</v>
          </cell>
          <cell r="BO126">
            <v>0</v>
          </cell>
          <cell r="BP126">
            <v>4000</v>
          </cell>
          <cell r="BQ126">
            <v>1</v>
          </cell>
          <cell r="BR126" t="str">
            <v>HTQ HỒ CHÍ MINH</v>
          </cell>
          <cell r="BS126" t="str">
            <v>Fulltime</v>
          </cell>
          <cell r="BT126" t="str">
            <v>Quán Số 7 Nguyễn Văn Chiêm</v>
          </cell>
          <cell r="BU126" t="str">
            <v>NV. Phục Vụ</v>
          </cell>
          <cell r="BV126" t="str">
            <v>3 HẠT</v>
          </cell>
          <cell r="BW126" t="str">
            <v>12/12</v>
          </cell>
          <cell r="BX126">
            <v>0</v>
          </cell>
          <cell r="BY126">
            <v>0</v>
          </cell>
          <cell r="BZ126">
            <v>0</v>
          </cell>
          <cell r="CA126">
            <v>0</v>
          </cell>
          <cell r="CB126">
            <v>0</v>
          </cell>
          <cell r="CC126">
            <v>0</v>
          </cell>
          <cell r="CD126">
            <v>0</v>
          </cell>
          <cell r="CE126">
            <v>0</v>
          </cell>
          <cell r="CF126">
            <v>0</v>
          </cell>
          <cell r="CG126">
            <v>0</v>
          </cell>
          <cell r="CH126">
            <v>0</v>
          </cell>
          <cell r="CI126" t="str">
            <v>07 NVC</v>
          </cell>
          <cell r="CJ126" t="str">
            <v>NHÂN VIÊN PHỤC VỤ</v>
          </cell>
          <cell r="CK126">
            <v>0</v>
          </cell>
          <cell r="CL126">
            <v>0</v>
          </cell>
          <cell r="CM126" t="str">
            <v>ĐỘC THÂN</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t="e">
            <v>#N/A</v>
          </cell>
          <cell r="DB126">
            <v>0</v>
          </cell>
        </row>
        <row r="127">
          <cell r="B127" t="str">
            <v>EQQ101179</v>
          </cell>
          <cell r="C127" t="str">
            <v>VÕ THỊ THANH HIỀN</v>
          </cell>
          <cell r="D127" t="str">
            <v>NỮ</v>
          </cell>
          <cell r="E127">
            <v>41170</v>
          </cell>
          <cell r="F127" t="str">
            <v>02 BTX</v>
          </cell>
          <cell r="G127" t="str">
            <v>TRƯỞNG CA</v>
          </cell>
          <cell r="H127">
            <v>26</v>
          </cell>
          <cell r="I127">
            <v>10</v>
          </cell>
          <cell r="J127">
            <v>1987</v>
          </cell>
          <cell r="K127">
            <v>32076</v>
          </cell>
          <cell r="L127" t="str">
            <v>ĐỒNG NAI</v>
          </cell>
          <cell r="M127" t="str">
            <v>HẬU GIANG</v>
          </cell>
          <cell r="N127" t="str">
            <v>271742681</v>
          </cell>
          <cell r="O127">
            <v>37350</v>
          </cell>
          <cell r="P127" t="str">
            <v>ĐỒNG NAI</v>
          </cell>
          <cell r="Q127" t="str">
            <v>KINH</v>
          </cell>
          <cell r="R127" t="str">
            <v>PHẬT</v>
          </cell>
          <cell r="S127" t="str">
            <v>120 TỔ 3, ẤP 6, XÃ LỘ 25, THỐNG NHẤT, ĐỒNG NAI</v>
          </cell>
          <cell r="T127" t="str">
            <v>ĐỒNG NAI</v>
          </cell>
          <cell r="U127" t="str">
            <v>4/39 KP 5, P. HIỆP BÌNH CHÁNH, Q. THỦ ĐỨC ,TP. HCM</v>
          </cell>
          <cell r="V127" t="str">
            <v>TP. HCM</v>
          </cell>
          <cell r="W127" t="str">
            <v>4/39 KP 5, P. HIỆP BÌNH CHÁNH, Q. THỦ ĐỨC ,TP. HCM</v>
          </cell>
          <cell r="X127" t="str">
            <v>0928938999</v>
          </cell>
          <cell r="Y127" t="str">
            <v>0371000408638</v>
          </cell>
          <cell r="Z127" t="str">
            <v>VIETCOMBANK</v>
          </cell>
          <cell r="AA127" t="str">
            <v>100359</v>
          </cell>
          <cell r="AB127" t="str">
            <v>8303641575</v>
          </cell>
          <cell r="AC127">
            <v>0</v>
          </cell>
          <cell r="AD127">
            <v>0</v>
          </cell>
          <cell r="AE127">
            <v>0</v>
          </cell>
          <cell r="AF127">
            <v>0</v>
          </cell>
          <cell r="AG127">
            <v>0</v>
          </cell>
          <cell r="AH127">
            <v>41231</v>
          </cell>
          <cell r="AI127">
            <v>41596</v>
          </cell>
          <cell r="AJ127">
            <v>41961</v>
          </cell>
          <cell r="AK127" t="str">
            <v>01 NĂM</v>
          </cell>
          <cell r="AL127" t="str">
            <v>01 NĂM</v>
          </cell>
          <cell r="AM127" t="str">
            <v>KXĐTH</v>
          </cell>
          <cell r="AN127">
            <v>41961</v>
          </cell>
          <cell r="AO127" t="str">
            <v>KXĐTH</v>
          </cell>
          <cell r="AP127">
            <v>0</v>
          </cell>
          <cell r="AQ127">
            <v>0</v>
          </cell>
          <cell r="AR127">
            <v>41244</v>
          </cell>
          <cell r="AS127" t="str">
            <v>7912412698</v>
          </cell>
          <cell r="AT127" t="str">
            <v>DN7793530600481</v>
          </cell>
          <cell r="AU127">
            <v>0</v>
          </cell>
          <cell r="AV127">
            <v>0</v>
          </cell>
          <cell r="AW127">
            <v>0</v>
          </cell>
          <cell r="AX127">
            <v>0</v>
          </cell>
          <cell r="AY127">
            <v>0</v>
          </cell>
          <cell r="AZ127">
            <v>0</v>
          </cell>
          <cell r="BA127">
            <v>0</v>
          </cell>
          <cell r="BB127">
            <v>0</v>
          </cell>
          <cell r="BC127">
            <v>0</v>
          </cell>
          <cell r="BD127" t="str">
            <v>4 HẠT</v>
          </cell>
          <cell r="BE127" t="str">
            <v>ĐH</v>
          </cell>
          <cell r="BF127">
            <v>0</v>
          </cell>
          <cell r="BG127">
            <v>0</v>
          </cell>
          <cell r="BH127" t="str">
            <v>TRƯỞNG CA</v>
          </cell>
          <cell r="BI127">
            <v>2889000</v>
          </cell>
          <cell r="BJ127">
            <v>1111000</v>
          </cell>
          <cell r="BK127">
            <v>0</v>
          </cell>
          <cell r="BL127">
            <v>0</v>
          </cell>
          <cell r="BM127">
            <v>0</v>
          </cell>
          <cell r="BN127">
            <v>0</v>
          </cell>
          <cell r="BO127">
            <v>0</v>
          </cell>
          <cell r="BP127">
            <v>4000</v>
          </cell>
          <cell r="BQ127">
            <v>1</v>
          </cell>
          <cell r="BR127" t="str">
            <v>HTQ HỒ CHÍ MINH</v>
          </cell>
          <cell r="BS127" t="str">
            <v>Fulltime</v>
          </cell>
          <cell r="BT127" t="str">
            <v>Quán 02 Bùi Thị Xuân</v>
          </cell>
          <cell r="BU127" t="str">
            <v>Trưởng Ca</v>
          </cell>
          <cell r="BV127" t="str">
            <v>4 HẠT</v>
          </cell>
          <cell r="BW127" t="str">
            <v>ĐH</v>
          </cell>
          <cell r="BX127" t="str">
            <v>QUẢN TRỊ KINH DOANH</v>
          </cell>
          <cell r="BY127">
            <v>0</v>
          </cell>
          <cell r="BZ127" t="str">
            <v>TRƯỞNG CA</v>
          </cell>
          <cell r="CA127">
            <v>0</v>
          </cell>
          <cell r="CB127">
            <v>41231</v>
          </cell>
          <cell r="CC127">
            <v>0</v>
          </cell>
          <cell r="CD127">
            <v>0</v>
          </cell>
          <cell r="CE127" t="str">
            <v>QUÁN 10B THÁI VĂN LUNG</v>
          </cell>
          <cell r="CF127">
            <v>0</v>
          </cell>
          <cell r="CG127">
            <v>0</v>
          </cell>
          <cell r="CH127">
            <v>0</v>
          </cell>
          <cell r="CI127" t="str">
            <v>02 BTX</v>
          </cell>
          <cell r="CJ127" t="str">
            <v>TRƯỞNG CA</v>
          </cell>
          <cell r="CK127">
            <v>0</v>
          </cell>
          <cell r="CL127">
            <v>0</v>
          </cell>
          <cell r="CM127" t="str">
            <v>ĐỘC THÂN</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t="e">
            <v>#N/A</v>
          </cell>
          <cell r="DB127">
            <v>0</v>
          </cell>
        </row>
        <row r="128">
          <cell r="B128" t="str">
            <v>EQQ101203</v>
          </cell>
          <cell r="C128" t="str">
            <v>HỒ THU THỦY</v>
          </cell>
          <cell r="D128" t="str">
            <v>NỮ</v>
          </cell>
          <cell r="E128">
            <v>41162</v>
          </cell>
          <cell r="F128" t="str">
            <v>80 ĐK</v>
          </cell>
          <cell r="G128" t="str">
            <v>NHÂN VIÊN BẾP</v>
          </cell>
          <cell r="H128">
            <v>6</v>
          </cell>
          <cell r="I128">
            <v>10</v>
          </cell>
          <cell r="J128">
            <v>1969</v>
          </cell>
          <cell r="K128">
            <v>25482</v>
          </cell>
          <cell r="L128" t="str">
            <v>TP. HCM</v>
          </cell>
          <cell r="M128" t="str">
            <v>TP. HCM</v>
          </cell>
          <cell r="N128" t="str">
            <v>022370911</v>
          </cell>
          <cell r="O128">
            <v>37229</v>
          </cell>
          <cell r="P128" t="str">
            <v>TP. HCM</v>
          </cell>
          <cell r="Q128" t="str">
            <v>KINH</v>
          </cell>
          <cell r="R128" t="str">
            <v>KHÔNG</v>
          </cell>
          <cell r="S128" t="str">
            <v>50/27/1 ĐINH TIÊN HOÀNG, P. 1, Q. BÌNH THẠNH, TP. HCM</v>
          </cell>
          <cell r="T128" t="str">
            <v>TP. HCM</v>
          </cell>
          <cell r="U128" t="str">
            <v>50/27/1 ĐINH TIÊN HOÀNG, P. 1, Q. BÌNH THẠNH, TP. HCM</v>
          </cell>
          <cell r="V128" t="str">
            <v>TP. HCM</v>
          </cell>
          <cell r="W128" t="str">
            <v>50/27/1 ĐINH TIÊN HOÀNG, P. 1, Q. BÌNH THẠNH, TP. HCM</v>
          </cell>
          <cell r="X128" t="str">
            <v>0937480915</v>
          </cell>
          <cell r="Y128" t="str">
            <v>0371000408593</v>
          </cell>
          <cell r="Z128" t="str">
            <v>VIETCOMBANK</v>
          </cell>
          <cell r="AA128" t="str">
            <v>100538</v>
          </cell>
          <cell r="AB128" t="str">
            <v>8303641670</v>
          </cell>
          <cell r="AC128">
            <v>0</v>
          </cell>
          <cell r="AD128">
            <v>0</v>
          </cell>
          <cell r="AE128">
            <v>0</v>
          </cell>
          <cell r="AF128">
            <v>0</v>
          </cell>
          <cell r="AG128">
            <v>0</v>
          </cell>
          <cell r="AH128">
            <v>41314</v>
          </cell>
          <cell r="AI128">
            <v>41679</v>
          </cell>
          <cell r="AJ128">
            <v>0</v>
          </cell>
          <cell r="AK128" t="str">
            <v>01 NĂM</v>
          </cell>
          <cell r="AL128" t="str">
            <v>01 NĂM</v>
          </cell>
          <cell r="AM128">
            <v>0</v>
          </cell>
          <cell r="AN128">
            <v>41679</v>
          </cell>
          <cell r="AO128">
            <v>42043</v>
          </cell>
          <cell r="AP128">
            <v>0</v>
          </cell>
          <cell r="AQ128">
            <v>0</v>
          </cell>
          <cell r="AR128">
            <v>41306</v>
          </cell>
          <cell r="AS128" t="str">
            <v>7913002805</v>
          </cell>
          <cell r="AT128" t="str">
            <v>DN7793530600546</v>
          </cell>
          <cell r="AU128">
            <v>0</v>
          </cell>
          <cell r="AV128">
            <v>0</v>
          </cell>
          <cell r="AW128">
            <v>0</v>
          </cell>
          <cell r="AX128">
            <v>0</v>
          </cell>
          <cell r="AY128">
            <v>0</v>
          </cell>
          <cell r="AZ128">
            <v>0</v>
          </cell>
          <cell r="BA128">
            <v>0</v>
          </cell>
          <cell r="BB128">
            <v>0</v>
          </cell>
          <cell r="BC128">
            <v>0</v>
          </cell>
          <cell r="BD128">
            <v>0</v>
          </cell>
          <cell r="BE128" t="str">
            <v>12/12</v>
          </cell>
          <cell r="BF128">
            <v>0</v>
          </cell>
          <cell r="BG128">
            <v>0</v>
          </cell>
          <cell r="BH128">
            <v>41640</v>
          </cell>
          <cell r="BI128">
            <v>2889000</v>
          </cell>
          <cell r="BJ128">
            <v>0</v>
          </cell>
          <cell r="BK128">
            <v>0</v>
          </cell>
          <cell r="BL128">
            <v>0</v>
          </cell>
          <cell r="BM128">
            <v>0</v>
          </cell>
          <cell r="BN128">
            <v>0</v>
          </cell>
          <cell r="BO128">
            <v>0</v>
          </cell>
          <cell r="BP128">
            <v>4000</v>
          </cell>
          <cell r="BQ128">
            <v>1</v>
          </cell>
          <cell r="BR128" t="str">
            <v>HTQ HỒ CHÍ MINH</v>
          </cell>
          <cell r="BS128" t="str">
            <v>Fulltime</v>
          </cell>
          <cell r="BT128" t="str">
            <v>Quán 80 Đồng Khởi</v>
          </cell>
          <cell r="BU128" t="str">
            <v>NV. Bếp</v>
          </cell>
          <cell r="BV128" t="str">
            <v>TRẦN MỸ DUNG; TRẦN THANH QUI</v>
          </cell>
          <cell r="BW128" t="str">
            <v>12/12</v>
          </cell>
          <cell r="BX128">
            <v>0</v>
          </cell>
          <cell r="BY128">
            <v>0</v>
          </cell>
          <cell r="BZ128">
            <v>0</v>
          </cell>
          <cell r="CA128">
            <v>0</v>
          </cell>
          <cell r="CB128">
            <v>0</v>
          </cell>
          <cell r="CC128" t="str">
            <v>X</v>
          </cell>
          <cell r="CD128" t="str">
            <v>1966</v>
          </cell>
          <cell r="CE128">
            <v>0</v>
          </cell>
          <cell r="CF128">
            <v>0</v>
          </cell>
          <cell r="CG128">
            <v>0</v>
          </cell>
          <cell r="CH128">
            <v>0</v>
          </cell>
          <cell r="CI128" t="str">
            <v>80 ĐK</v>
          </cell>
          <cell r="CJ128" t="str">
            <v>NHÂN VIÊN BẾP</v>
          </cell>
          <cell r="CK128">
            <v>0</v>
          </cell>
          <cell r="CL128">
            <v>0</v>
          </cell>
          <cell r="CM128" t="str">
            <v>KẾT HÔN</v>
          </cell>
          <cell r="CN128" t="str">
            <v>TRẦN MỸ DUNG; TRẦN THANH QUI</v>
          </cell>
          <cell r="CO128" t="str">
            <v>2004; 2005</v>
          </cell>
          <cell r="CP128" t="str">
            <v>X</v>
          </cell>
          <cell r="CQ128" t="str">
            <v>X</v>
          </cell>
          <cell r="CR128">
            <v>2</v>
          </cell>
          <cell r="CS128" t="str">
            <v>TRẦN BÁCH LONG</v>
          </cell>
          <cell r="CT128">
            <v>0</v>
          </cell>
          <cell r="CU128" t="str">
            <v>X</v>
          </cell>
          <cell r="CV128" t="str">
            <v>1966</v>
          </cell>
          <cell r="CW128" t="str">
            <v>TÀI XẾ</v>
          </cell>
          <cell r="CX128">
            <v>0</v>
          </cell>
          <cell r="CY128">
            <v>0</v>
          </cell>
          <cell r="CZ128">
            <v>0</v>
          </cell>
          <cell r="DA128" t="e">
            <v>#N/A</v>
          </cell>
          <cell r="DB128">
            <v>0</v>
          </cell>
        </row>
        <row r="129">
          <cell r="B129" t="str">
            <v>EQQ101234</v>
          </cell>
          <cell r="C129" t="str">
            <v>TRẦN NGỌC KHÁNH DUY</v>
          </cell>
          <cell r="D129" t="str">
            <v>NAM</v>
          </cell>
          <cell r="E129">
            <v>41159</v>
          </cell>
          <cell r="F129" t="str">
            <v>219 LTT</v>
          </cell>
          <cell r="G129" t="str">
            <v>TRƯỞNG CA</v>
          </cell>
          <cell r="H129">
            <v>13</v>
          </cell>
          <cell r="I129">
            <v>11</v>
          </cell>
          <cell r="J129">
            <v>1989</v>
          </cell>
          <cell r="K129">
            <v>32825</v>
          </cell>
          <cell r="L129" t="str">
            <v>TP. HCM</v>
          </cell>
          <cell r="M129" t="str">
            <v>TP. HCM</v>
          </cell>
          <cell r="N129" t="str">
            <v>024146025</v>
          </cell>
          <cell r="O129">
            <v>41015</v>
          </cell>
          <cell r="P129" t="str">
            <v>TP. HCM</v>
          </cell>
          <cell r="Q129" t="str">
            <v>KINH</v>
          </cell>
          <cell r="R129" t="str">
            <v>KHÔNG</v>
          </cell>
          <cell r="S129" t="str">
            <v>34/2/28 ĐƯỜNG SỐ 21, P. 8, Q. GÒ VẤP, TP. HCM</v>
          </cell>
          <cell r="T129" t="str">
            <v>TP. HCM</v>
          </cell>
          <cell r="U129" t="str">
            <v>34/2/28 ĐƯỜNG SỐ 21, P. 8, Q. GÒ VẤP, TP. HCM</v>
          </cell>
          <cell r="V129" t="str">
            <v>TP. HCM</v>
          </cell>
          <cell r="W129" t="str">
            <v>34/2/28 ĐƯỜNG SỐ 21, P. 8, Q. GÒ VẤP, TP. HCM</v>
          </cell>
          <cell r="X129" t="str">
            <v>0938846456</v>
          </cell>
          <cell r="Y129" t="str">
            <v>0381002852176</v>
          </cell>
          <cell r="Z129" t="str">
            <v>VIETCOMBANK</v>
          </cell>
          <cell r="AA129" t="str">
            <v>100084</v>
          </cell>
          <cell r="AB129" t="str">
            <v>8080501959</v>
          </cell>
          <cell r="AC129">
            <v>0</v>
          </cell>
          <cell r="AD129">
            <v>0</v>
          </cell>
          <cell r="AE129">
            <v>0</v>
          </cell>
          <cell r="AF129">
            <v>0</v>
          </cell>
          <cell r="AG129">
            <v>0</v>
          </cell>
          <cell r="AH129">
            <v>41311</v>
          </cell>
          <cell r="AI129">
            <v>41676</v>
          </cell>
          <cell r="AJ129">
            <v>0</v>
          </cell>
          <cell r="AK129" t="str">
            <v>01 NĂM</v>
          </cell>
          <cell r="AL129" t="str">
            <v>01 NĂM</v>
          </cell>
          <cell r="AM129">
            <v>0</v>
          </cell>
          <cell r="AN129">
            <v>41676</v>
          </cell>
          <cell r="AO129">
            <v>42040</v>
          </cell>
          <cell r="AP129">
            <v>0</v>
          </cell>
          <cell r="AQ129">
            <v>0</v>
          </cell>
          <cell r="AR129">
            <v>41306</v>
          </cell>
          <cell r="AS129" t="str">
            <v>7913002809</v>
          </cell>
          <cell r="AT129" t="str">
            <v>DN7793530600550</v>
          </cell>
          <cell r="AU129">
            <v>0</v>
          </cell>
          <cell r="AV129">
            <v>0</v>
          </cell>
          <cell r="AW129">
            <v>0</v>
          </cell>
          <cell r="AX129">
            <v>0</v>
          </cell>
          <cell r="AY129">
            <v>0</v>
          </cell>
          <cell r="AZ129">
            <v>0</v>
          </cell>
          <cell r="BA129">
            <v>0</v>
          </cell>
          <cell r="BB129">
            <v>0</v>
          </cell>
          <cell r="BC129">
            <v>0</v>
          </cell>
          <cell r="BD129" t="str">
            <v>4 HẠT</v>
          </cell>
          <cell r="BE129" t="str">
            <v>12/12</v>
          </cell>
          <cell r="BF129">
            <v>0</v>
          </cell>
          <cell r="BG129">
            <v>0</v>
          </cell>
          <cell r="BH129">
            <v>41877</v>
          </cell>
          <cell r="BI129">
            <v>2889000</v>
          </cell>
          <cell r="BJ129">
            <v>1111000</v>
          </cell>
          <cell r="BK129">
            <v>0</v>
          </cell>
          <cell r="BL129">
            <v>0</v>
          </cell>
          <cell r="BM129">
            <v>0</v>
          </cell>
          <cell r="BN129">
            <v>0</v>
          </cell>
          <cell r="BO129">
            <v>0</v>
          </cell>
          <cell r="BP129">
            <v>4000</v>
          </cell>
          <cell r="BQ129">
            <v>1</v>
          </cell>
          <cell r="BR129" t="str">
            <v>HTQ HỒ CHÍ MINH</v>
          </cell>
          <cell r="BS129" t="str">
            <v>Fulltime</v>
          </cell>
          <cell r="BT129" t="str">
            <v>Quán 219 Lý Tự Trọng</v>
          </cell>
          <cell r="BU129" t="str">
            <v>Trưởng Ca</v>
          </cell>
          <cell r="BV129" t="str">
            <v>4 HẠT</v>
          </cell>
          <cell r="BW129" t="str">
            <v>12/12</v>
          </cell>
          <cell r="BX129">
            <v>0</v>
          </cell>
          <cell r="BY129">
            <v>0</v>
          </cell>
          <cell r="BZ129">
            <v>0</v>
          </cell>
          <cell r="CA129">
            <v>0</v>
          </cell>
          <cell r="CB129">
            <v>0</v>
          </cell>
          <cell r="CC129">
            <v>0</v>
          </cell>
          <cell r="CD129">
            <v>41816</v>
          </cell>
          <cell r="CE129">
            <v>0</v>
          </cell>
          <cell r="CF129">
            <v>0</v>
          </cell>
          <cell r="CG129">
            <v>0</v>
          </cell>
          <cell r="CH129">
            <v>0</v>
          </cell>
          <cell r="CI129" t="str">
            <v>219 LTT</v>
          </cell>
          <cell r="CJ129" t="str">
            <v>TRƯỞNG CA</v>
          </cell>
          <cell r="CK129">
            <v>0</v>
          </cell>
          <cell r="CL129">
            <v>0</v>
          </cell>
          <cell r="CM129" t="str">
            <v>ĐỘC THÂN</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t="e">
            <v>#N/A</v>
          </cell>
          <cell r="DB129">
            <v>0</v>
          </cell>
        </row>
        <row r="130">
          <cell r="B130" t="str">
            <v>EQQ101286</v>
          </cell>
          <cell r="C130" t="str">
            <v>NGUYỄN HỮU TÀI</v>
          </cell>
          <cell r="D130" t="str">
            <v>NAM</v>
          </cell>
          <cell r="E130">
            <v>41183</v>
          </cell>
          <cell r="F130" t="str">
            <v>07 NVC</v>
          </cell>
          <cell r="G130" t="str">
            <v>NHÂN VIÊN PHỤC VỤ</v>
          </cell>
          <cell r="H130">
            <v>22</v>
          </cell>
          <cell r="I130">
            <v>4</v>
          </cell>
          <cell r="J130">
            <v>1986</v>
          </cell>
          <cell r="K130">
            <v>31524</v>
          </cell>
          <cell r="L130" t="str">
            <v>HẬU GIANG</v>
          </cell>
          <cell r="M130" t="str">
            <v>CẦN THƠ</v>
          </cell>
          <cell r="N130" t="str">
            <v>362295386</v>
          </cell>
          <cell r="O130">
            <v>39007</v>
          </cell>
          <cell r="P130" t="str">
            <v>CẦN THƠ</v>
          </cell>
          <cell r="Q130" t="str">
            <v>KINH</v>
          </cell>
          <cell r="R130" t="str">
            <v>KHÔNG</v>
          </cell>
          <cell r="S130" t="str">
            <v>THỚI MỸ, THỚI LONG, Ô MÔN, CẦN THƠ</v>
          </cell>
          <cell r="T130" t="str">
            <v>CẦN THƠ</v>
          </cell>
          <cell r="U130" t="str">
            <v>THỚI MỸ, THỚI LONG, Ô MÔN, CẦN THƠ</v>
          </cell>
          <cell r="V130" t="str">
            <v>TP. HCM</v>
          </cell>
          <cell r="W130">
            <v>0</v>
          </cell>
          <cell r="X130" t="str">
            <v>TP. HCM</v>
          </cell>
          <cell r="Y130" t="str">
            <v>0181003386092</v>
          </cell>
          <cell r="Z130" t="str">
            <v>VIETCOMBANK</v>
          </cell>
          <cell r="AA130" t="str">
            <v>100089</v>
          </cell>
          <cell r="AB130" t="str">
            <v>8129033373</v>
          </cell>
          <cell r="AC130">
            <v>0</v>
          </cell>
          <cell r="AD130">
            <v>0</v>
          </cell>
          <cell r="AE130">
            <v>0</v>
          </cell>
          <cell r="AF130">
            <v>0</v>
          </cell>
          <cell r="AG130">
            <v>0</v>
          </cell>
          <cell r="AH130">
            <v>41543</v>
          </cell>
          <cell r="AI130">
            <v>41908</v>
          </cell>
          <cell r="AJ130">
            <v>0</v>
          </cell>
          <cell r="AK130" t="str">
            <v>01 NĂM</v>
          </cell>
          <cell r="AL130" t="str">
            <v>01 NĂM</v>
          </cell>
          <cell r="AM130">
            <v>0</v>
          </cell>
          <cell r="AN130">
            <v>41908</v>
          </cell>
          <cell r="AO130">
            <v>42272</v>
          </cell>
          <cell r="AP130">
            <v>0</v>
          </cell>
          <cell r="AQ130">
            <v>0</v>
          </cell>
          <cell r="AR130">
            <v>41548</v>
          </cell>
          <cell r="AS130" t="str">
            <v>7913282499</v>
          </cell>
          <cell r="AT130" t="str">
            <v>DN7793530600719</v>
          </cell>
          <cell r="AU130">
            <v>0</v>
          </cell>
          <cell r="AV130">
            <v>0</v>
          </cell>
          <cell r="AW130">
            <v>0</v>
          </cell>
          <cell r="AX130">
            <v>0</v>
          </cell>
          <cell r="AY130">
            <v>0</v>
          </cell>
          <cell r="AZ130">
            <v>0</v>
          </cell>
          <cell r="BA130">
            <v>0</v>
          </cell>
          <cell r="BB130">
            <v>0</v>
          </cell>
          <cell r="BC130">
            <v>0</v>
          </cell>
          <cell r="BD130" t="str">
            <v>1 HẠT</v>
          </cell>
          <cell r="BE130" t="str">
            <v>12/12</v>
          </cell>
          <cell r="BF130">
            <v>0</v>
          </cell>
          <cell r="BG130">
            <v>0</v>
          </cell>
          <cell r="BH130">
            <v>41640</v>
          </cell>
          <cell r="BI130">
            <v>2889000</v>
          </cell>
          <cell r="BJ130">
            <v>0</v>
          </cell>
          <cell r="BK130">
            <v>0</v>
          </cell>
          <cell r="BL130">
            <v>0</v>
          </cell>
          <cell r="BM130">
            <v>0</v>
          </cell>
          <cell r="BN130">
            <v>500000</v>
          </cell>
          <cell r="BO130">
            <v>0</v>
          </cell>
          <cell r="BP130">
            <v>4000</v>
          </cell>
          <cell r="BQ130">
            <v>1</v>
          </cell>
          <cell r="BR130" t="str">
            <v>HTQ HỒ CHÍ MINH</v>
          </cell>
          <cell r="BS130" t="str">
            <v>Fulltime</v>
          </cell>
          <cell r="BT130" t="str">
            <v>Quán Số 7 Nguyễn Văn Chiêm</v>
          </cell>
          <cell r="BU130" t="str">
            <v>NV. Phục Vụ</v>
          </cell>
          <cell r="BV130" t="str">
            <v>1 HẠT</v>
          </cell>
          <cell r="BW130" t="str">
            <v>12/12</v>
          </cell>
          <cell r="BX130">
            <v>0</v>
          </cell>
          <cell r="BY130">
            <v>0</v>
          </cell>
          <cell r="BZ130">
            <v>0</v>
          </cell>
          <cell r="CA130">
            <v>0</v>
          </cell>
          <cell r="CB130">
            <v>0</v>
          </cell>
          <cell r="CC130">
            <v>0</v>
          </cell>
          <cell r="CD130">
            <v>0</v>
          </cell>
          <cell r="CE130">
            <v>0</v>
          </cell>
          <cell r="CF130">
            <v>0</v>
          </cell>
          <cell r="CG130">
            <v>0</v>
          </cell>
          <cell r="CH130">
            <v>0</v>
          </cell>
          <cell r="CI130" t="str">
            <v>07 NVC</v>
          </cell>
          <cell r="CJ130" t="str">
            <v>NHÂN VIÊN PHỤC VỤ</v>
          </cell>
          <cell r="CK130">
            <v>0</v>
          </cell>
          <cell r="CL130">
            <v>0</v>
          </cell>
          <cell r="CM130" t="str">
            <v>ĐỘC THÂN</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t="e">
            <v>#N/A</v>
          </cell>
          <cell r="DB130">
            <v>0</v>
          </cell>
        </row>
        <row r="131">
          <cell r="B131" t="str">
            <v>EQQ101306</v>
          </cell>
          <cell r="C131" t="str">
            <v>NGUYỄN THỊ HỒNG NINH</v>
          </cell>
          <cell r="D131" t="str">
            <v>NỮ</v>
          </cell>
          <cell r="E131">
            <v>41191</v>
          </cell>
          <cell r="F131" t="str">
            <v>184 LĐH</v>
          </cell>
          <cell r="G131" t="str">
            <v>NHÂN VIÊN THU NGÂN</v>
          </cell>
          <cell r="H131">
            <v>27</v>
          </cell>
          <cell r="I131">
            <v>6</v>
          </cell>
          <cell r="J131">
            <v>1990</v>
          </cell>
          <cell r="K131">
            <v>33051</v>
          </cell>
          <cell r="L131" t="str">
            <v>HÀ TĨNH</v>
          </cell>
          <cell r="M131" t="str">
            <v>HÀ TĨNH</v>
          </cell>
          <cell r="N131" t="str">
            <v>183600426</v>
          </cell>
          <cell r="O131">
            <v>38265</v>
          </cell>
          <cell r="P131" t="str">
            <v>HÀ TĨNH</v>
          </cell>
          <cell r="Q131" t="str">
            <v>KINH</v>
          </cell>
          <cell r="R131" t="str">
            <v>KHÔNG</v>
          </cell>
          <cell r="S131" t="str">
            <v>ĐỨC TÙNG, ĐỨC THỌ, HÀ TĨNH</v>
          </cell>
          <cell r="T131" t="str">
            <v>HÀ TĨNH</v>
          </cell>
          <cell r="U131" t="str">
            <v>206/39 KCX THANH BÌNH, P. 14, Q. 10, TP. HCM</v>
          </cell>
          <cell r="V131" t="str">
            <v>TP. HCM</v>
          </cell>
          <cell r="W131" t="str">
            <v>206/39 KCX THANH BÌNH, P. 14, Q. 10, TP. HCM</v>
          </cell>
          <cell r="X131" t="str">
            <v>01678216114</v>
          </cell>
          <cell r="Y131" t="str">
            <v>0641000083790</v>
          </cell>
          <cell r="Z131" t="str">
            <v>VIETCOMBANK</v>
          </cell>
          <cell r="AA131" t="str">
            <v>100167</v>
          </cell>
          <cell r="AB131" t="str">
            <v>8303642561</v>
          </cell>
          <cell r="AC131">
            <v>0</v>
          </cell>
          <cell r="AD131">
            <v>0</v>
          </cell>
          <cell r="AE131">
            <v>0</v>
          </cell>
          <cell r="AF131">
            <v>0</v>
          </cell>
          <cell r="AG131">
            <v>0</v>
          </cell>
          <cell r="AH131">
            <v>41343</v>
          </cell>
          <cell r="AI131">
            <v>41708</v>
          </cell>
          <cell r="AJ131">
            <v>0</v>
          </cell>
          <cell r="AK131" t="str">
            <v>01 NĂM</v>
          </cell>
          <cell r="AL131" t="str">
            <v>01 NĂM</v>
          </cell>
          <cell r="AM131">
            <v>0</v>
          </cell>
          <cell r="AN131">
            <v>41708</v>
          </cell>
          <cell r="AO131">
            <v>42072</v>
          </cell>
          <cell r="AP131">
            <v>0</v>
          </cell>
          <cell r="AQ131">
            <v>0</v>
          </cell>
          <cell r="AR131">
            <v>41334</v>
          </cell>
          <cell r="AS131" t="str">
            <v>7913149155</v>
          </cell>
          <cell r="AT131" t="str">
            <v>DN7793530600601</v>
          </cell>
          <cell r="AU131">
            <v>0</v>
          </cell>
          <cell r="AV131">
            <v>0</v>
          </cell>
          <cell r="AW131">
            <v>0</v>
          </cell>
          <cell r="AX131">
            <v>0</v>
          </cell>
          <cell r="AY131">
            <v>0</v>
          </cell>
          <cell r="AZ131">
            <v>0</v>
          </cell>
          <cell r="BA131">
            <v>0</v>
          </cell>
          <cell r="BB131">
            <v>0</v>
          </cell>
          <cell r="BC131">
            <v>0</v>
          </cell>
          <cell r="BD131" t="str">
            <v>2 HẠT</v>
          </cell>
          <cell r="BE131" t="str">
            <v>CĐ</v>
          </cell>
          <cell r="BF131">
            <v>0</v>
          </cell>
          <cell r="BG131">
            <v>0</v>
          </cell>
          <cell r="BH131">
            <v>41640</v>
          </cell>
          <cell r="BI131">
            <v>2889000</v>
          </cell>
          <cell r="BJ131">
            <v>0</v>
          </cell>
          <cell r="BK131">
            <v>0</v>
          </cell>
          <cell r="BL131">
            <v>0</v>
          </cell>
          <cell r="BM131">
            <v>0</v>
          </cell>
          <cell r="BN131">
            <v>0</v>
          </cell>
          <cell r="BO131">
            <v>0</v>
          </cell>
          <cell r="BP131">
            <v>4000</v>
          </cell>
          <cell r="BQ131">
            <v>1</v>
          </cell>
          <cell r="BR131" t="str">
            <v>HTQ HỒ CHÍ MINH</v>
          </cell>
          <cell r="BS131" t="str">
            <v>Fulltime</v>
          </cell>
          <cell r="BT131" t="str">
            <v>Quán Pakson</v>
          </cell>
          <cell r="BU131" t="str">
            <v>NV. Thu Ngân</v>
          </cell>
          <cell r="BV131" t="str">
            <v>2 HẠT</v>
          </cell>
          <cell r="BW131" t="str">
            <v>CĐ</v>
          </cell>
          <cell r="BX131" t="str">
            <v>KẾ TOÁN</v>
          </cell>
          <cell r="BY131">
            <v>0</v>
          </cell>
          <cell r="BZ131">
            <v>0</v>
          </cell>
          <cell r="CA131">
            <v>0</v>
          </cell>
          <cell r="CB131">
            <v>0</v>
          </cell>
          <cell r="CC131">
            <v>0</v>
          </cell>
          <cell r="CD131">
            <v>0</v>
          </cell>
          <cell r="CE131">
            <v>0</v>
          </cell>
          <cell r="CF131">
            <v>0</v>
          </cell>
          <cell r="CG131">
            <v>0</v>
          </cell>
          <cell r="CH131">
            <v>0</v>
          </cell>
          <cell r="CI131" t="str">
            <v>184 LĐH</v>
          </cell>
          <cell r="CJ131" t="str">
            <v>NHÂN VIÊN THU NGÂN</v>
          </cell>
          <cell r="CK131">
            <v>0</v>
          </cell>
          <cell r="CL131">
            <v>0</v>
          </cell>
          <cell r="CM131" t="str">
            <v>ĐỘC THÂN</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t="e">
            <v>#N/A</v>
          </cell>
          <cell r="DB131">
            <v>0</v>
          </cell>
        </row>
        <row r="132">
          <cell r="B132" t="str">
            <v>EQQ101319</v>
          </cell>
          <cell r="C132" t="str">
            <v>NGUYỄN ĐỖ ĐOAN TRANG</v>
          </cell>
          <cell r="D132" t="str">
            <v>NỮ</v>
          </cell>
          <cell r="E132">
            <v>41200</v>
          </cell>
          <cell r="F132" t="str">
            <v>249 HVT</v>
          </cell>
          <cell r="G132" t="str">
            <v>NHÂN VIÊN PHỤC VỤ</v>
          </cell>
          <cell r="H132">
            <v>2</v>
          </cell>
          <cell r="I132">
            <v>2</v>
          </cell>
          <cell r="J132">
            <v>1990</v>
          </cell>
          <cell r="K132">
            <v>32906</v>
          </cell>
          <cell r="L132" t="str">
            <v>TP. HCM</v>
          </cell>
          <cell r="M132" t="str">
            <v>TÂY NINH</v>
          </cell>
          <cell r="N132" t="str">
            <v>024326568</v>
          </cell>
          <cell r="O132">
            <v>41101</v>
          </cell>
          <cell r="P132" t="str">
            <v>TP. HCM</v>
          </cell>
          <cell r="Q132" t="str">
            <v>KINH</v>
          </cell>
          <cell r="R132" t="str">
            <v>KHÔNG</v>
          </cell>
          <cell r="S132" t="str">
            <v>19/2 NGUYỄN DU, P. 7, Q. GÒ VẤP, TP. HCM</v>
          </cell>
          <cell r="T132" t="str">
            <v>TP. HCM</v>
          </cell>
          <cell r="U132" t="str">
            <v>19/2 NGUYỄN DU, P. 7, Q. GÒ VẤP, TP. HCM</v>
          </cell>
          <cell r="V132" t="str">
            <v>TP. HCM</v>
          </cell>
          <cell r="W132" t="str">
            <v>19/2 NGUYỄN DU, P. 7, Q. GÒ VẤP, TP. HCM</v>
          </cell>
          <cell r="X132" t="str">
            <v>01682777421</v>
          </cell>
          <cell r="Y132" t="str">
            <v>0371000410002</v>
          </cell>
          <cell r="Z132" t="str">
            <v>VIETCOMBANK</v>
          </cell>
          <cell r="AA132" t="str">
            <v>100493</v>
          </cell>
          <cell r="AB132" t="str">
            <v>8303642674</v>
          </cell>
          <cell r="AC132">
            <v>0</v>
          </cell>
          <cell r="AD132">
            <v>0</v>
          </cell>
          <cell r="AE132">
            <v>0</v>
          </cell>
          <cell r="AF132">
            <v>0</v>
          </cell>
          <cell r="AG132">
            <v>0</v>
          </cell>
          <cell r="AH132">
            <v>41352</v>
          </cell>
          <cell r="AI132">
            <v>41717</v>
          </cell>
          <cell r="AJ132">
            <v>0</v>
          </cell>
          <cell r="AK132" t="str">
            <v>01 NĂM</v>
          </cell>
          <cell r="AL132" t="str">
            <v>01 NĂM</v>
          </cell>
          <cell r="AM132">
            <v>0</v>
          </cell>
          <cell r="AN132">
            <v>41717</v>
          </cell>
          <cell r="AO132">
            <v>42081</v>
          </cell>
          <cell r="AP132">
            <v>0</v>
          </cell>
          <cell r="AQ132">
            <v>0</v>
          </cell>
          <cell r="AR132">
            <v>41365</v>
          </cell>
          <cell r="AS132" t="str">
            <v>7913149142</v>
          </cell>
          <cell r="AT132" t="str">
            <v>DN7793530600588</v>
          </cell>
          <cell r="AU132">
            <v>0</v>
          </cell>
          <cell r="AV132">
            <v>0</v>
          </cell>
          <cell r="AW132">
            <v>0</v>
          </cell>
          <cell r="AX132">
            <v>0</v>
          </cell>
          <cell r="AY132">
            <v>0</v>
          </cell>
          <cell r="AZ132">
            <v>0</v>
          </cell>
          <cell r="BA132">
            <v>0</v>
          </cell>
          <cell r="BB132">
            <v>0</v>
          </cell>
          <cell r="BC132">
            <v>0</v>
          </cell>
          <cell r="BD132" t="str">
            <v>2 HẠT</v>
          </cell>
          <cell r="BE132" t="str">
            <v>12/12</v>
          </cell>
          <cell r="BF132">
            <v>0</v>
          </cell>
          <cell r="BG132">
            <v>0</v>
          </cell>
          <cell r="BH132">
            <v>41696</v>
          </cell>
          <cell r="BI132">
            <v>2889000</v>
          </cell>
          <cell r="BJ132">
            <v>191000</v>
          </cell>
          <cell r="BK132">
            <v>0</v>
          </cell>
          <cell r="BL132">
            <v>0</v>
          </cell>
          <cell r="BM132">
            <v>0</v>
          </cell>
          <cell r="BN132">
            <v>0</v>
          </cell>
          <cell r="BO132">
            <v>0</v>
          </cell>
          <cell r="BP132">
            <v>4000</v>
          </cell>
          <cell r="BQ132">
            <v>1</v>
          </cell>
          <cell r="BR132" t="str">
            <v>HTQ HỒ CHÍ MINH</v>
          </cell>
          <cell r="BS132" t="str">
            <v>Fulltime</v>
          </cell>
          <cell r="BT132" t="str">
            <v>Quán 249A Hoàng Văn Thụ</v>
          </cell>
          <cell r="BU132" t="str">
            <v>NV. Phục Vụ</v>
          </cell>
          <cell r="BV132" t="str">
            <v>2 HẠT</v>
          </cell>
          <cell r="BW132" t="str">
            <v>12/12</v>
          </cell>
          <cell r="BX132" t="str">
            <v>NHÀ HÀNG, KHÁCH SẠN</v>
          </cell>
          <cell r="BY132">
            <v>0</v>
          </cell>
          <cell r="BZ132">
            <v>0</v>
          </cell>
          <cell r="CA132">
            <v>0</v>
          </cell>
          <cell r="CB132">
            <v>0</v>
          </cell>
          <cell r="CC132">
            <v>0</v>
          </cell>
          <cell r="CD132">
            <v>0</v>
          </cell>
          <cell r="CE132">
            <v>0</v>
          </cell>
          <cell r="CF132">
            <v>0</v>
          </cell>
          <cell r="CG132">
            <v>0</v>
          </cell>
          <cell r="CH132">
            <v>0</v>
          </cell>
          <cell r="CI132" t="str">
            <v>249 HVT</v>
          </cell>
          <cell r="CJ132" t="str">
            <v>NHÂN VIÊN PHỤC VỤ</v>
          </cell>
          <cell r="CK132">
            <v>0</v>
          </cell>
          <cell r="CL132">
            <v>0</v>
          </cell>
          <cell r="CM132" t="str">
            <v>ĐỘC THÂN</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t="e">
            <v>#N/A</v>
          </cell>
          <cell r="DB132">
            <v>0</v>
          </cell>
        </row>
        <row r="133">
          <cell r="B133" t="str">
            <v>EQQ101334</v>
          </cell>
          <cell r="C133" t="str">
            <v>HUỲNH HẢI PHÚ</v>
          </cell>
          <cell r="D133" t="str">
            <v>NAM</v>
          </cell>
          <cell r="E133">
            <v>41194</v>
          </cell>
          <cell r="F133" t="str">
            <v>587 NK</v>
          </cell>
          <cell r="G133" t="str">
            <v>NHÂN VIÊN PHỤC VỤ</v>
          </cell>
          <cell r="H133">
            <v>12</v>
          </cell>
          <cell r="I133">
            <v>8</v>
          </cell>
          <cell r="J133">
            <v>1993</v>
          </cell>
          <cell r="K133">
            <v>34193</v>
          </cell>
          <cell r="L133" t="str">
            <v>TP. HCM</v>
          </cell>
          <cell r="M133" t="str">
            <v>ĐỒNG THÁP</v>
          </cell>
          <cell r="N133" t="str">
            <v>025125689</v>
          </cell>
          <cell r="O133">
            <v>39983</v>
          </cell>
          <cell r="P133" t="str">
            <v>TP. HCM</v>
          </cell>
          <cell r="Q133" t="str">
            <v>KINH</v>
          </cell>
          <cell r="R133" t="str">
            <v>PHẬT</v>
          </cell>
          <cell r="S133" t="str">
            <v>69/9X PHẠM VĂN CHIÊU, P. 14, Q. GÒ VẤP, TP. HCM</v>
          </cell>
          <cell r="T133" t="str">
            <v>TP. HCM</v>
          </cell>
          <cell r="U133" t="str">
            <v>69/9X PHẠM VĂN CHIÊU, P. 14, Q. GÒ VẤP, TP. HCM</v>
          </cell>
          <cell r="V133" t="str">
            <v>TP. HCM</v>
          </cell>
          <cell r="W133" t="str">
            <v>69/9X PHẠM VĂN CHIÊU, P. 14, Q. GÒ VẤP, TP. HCM</v>
          </cell>
          <cell r="X133" t="str">
            <v>0902263447</v>
          </cell>
          <cell r="Y133" t="str">
            <v>0071000731165</v>
          </cell>
          <cell r="Z133" t="str">
            <v>VIETCOMBANK</v>
          </cell>
          <cell r="AA133" t="str">
            <v>100376</v>
          </cell>
          <cell r="AB133" t="str">
            <v>8303642794</v>
          </cell>
          <cell r="AC133">
            <v>0</v>
          </cell>
          <cell r="AD133">
            <v>0</v>
          </cell>
          <cell r="AE133">
            <v>0</v>
          </cell>
          <cell r="AF133">
            <v>0</v>
          </cell>
          <cell r="AG133">
            <v>0</v>
          </cell>
          <cell r="AH133">
            <v>41353</v>
          </cell>
          <cell r="AI133">
            <v>41718</v>
          </cell>
          <cell r="AJ133">
            <v>0</v>
          </cell>
          <cell r="AK133" t="str">
            <v>01 NĂM</v>
          </cell>
          <cell r="AL133" t="str">
            <v>01 NĂM</v>
          </cell>
          <cell r="AM133">
            <v>0</v>
          </cell>
          <cell r="AN133">
            <v>41718</v>
          </cell>
          <cell r="AO133">
            <v>42082</v>
          </cell>
          <cell r="AP133">
            <v>0</v>
          </cell>
          <cell r="AQ133">
            <v>0</v>
          </cell>
          <cell r="AR133">
            <v>41365</v>
          </cell>
          <cell r="AS133" t="str">
            <v>7913149158</v>
          </cell>
          <cell r="AT133" t="str">
            <v>DN7793530600604</v>
          </cell>
          <cell r="AU133">
            <v>0</v>
          </cell>
          <cell r="AV133">
            <v>0</v>
          </cell>
          <cell r="AW133">
            <v>0</v>
          </cell>
          <cell r="AX133">
            <v>0</v>
          </cell>
          <cell r="AY133">
            <v>0</v>
          </cell>
          <cell r="AZ133">
            <v>0</v>
          </cell>
          <cell r="BA133">
            <v>0</v>
          </cell>
          <cell r="BB133">
            <v>0</v>
          </cell>
          <cell r="BC133">
            <v>0</v>
          </cell>
          <cell r="BD133" t="str">
            <v>1 HẠT</v>
          </cell>
          <cell r="BE133" t="str">
            <v>12/12</v>
          </cell>
          <cell r="BF133">
            <v>0</v>
          </cell>
          <cell r="BG133">
            <v>0</v>
          </cell>
          <cell r="BH133">
            <v>41640</v>
          </cell>
          <cell r="BI133">
            <v>2889000</v>
          </cell>
          <cell r="BJ133">
            <v>0</v>
          </cell>
          <cell r="BK133">
            <v>0</v>
          </cell>
          <cell r="BL133">
            <v>0</v>
          </cell>
          <cell r="BM133">
            <v>0</v>
          </cell>
          <cell r="BN133">
            <v>0</v>
          </cell>
          <cell r="BO133">
            <v>0</v>
          </cell>
          <cell r="BP133">
            <v>4000</v>
          </cell>
          <cell r="BQ133">
            <v>1</v>
          </cell>
          <cell r="BR133" t="str">
            <v>HTQ HỒ CHÍ MINH</v>
          </cell>
          <cell r="BS133" t="str">
            <v>Fulltime</v>
          </cell>
          <cell r="BT133" t="str">
            <v>Quán 587 Nguyễn Kiệm</v>
          </cell>
          <cell r="BU133" t="str">
            <v>NV. Phục Vụ</v>
          </cell>
          <cell r="BV133" t="str">
            <v>1 HẠT</v>
          </cell>
          <cell r="BW133" t="str">
            <v>12/12</v>
          </cell>
          <cell r="BX133">
            <v>0</v>
          </cell>
          <cell r="BY133">
            <v>0</v>
          </cell>
          <cell r="BZ133">
            <v>0</v>
          </cell>
          <cell r="CA133">
            <v>0</v>
          </cell>
          <cell r="CB133">
            <v>0</v>
          </cell>
          <cell r="CC133">
            <v>0</v>
          </cell>
          <cell r="CD133">
            <v>0</v>
          </cell>
          <cell r="CE133">
            <v>0</v>
          </cell>
          <cell r="CF133">
            <v>0</v>
          </cell>
          <cell r="CG133">
            <v>0</v>
          </cell>
          <cell r="CH133">
            <v>0</v>
          </cell>
          <cell r="CI133" t="str">
            <v>587 NK</v>
          </cell>
          <cell r="CJ133" t="str">
            <v>NHÂN VIÊN PHỤC VỤ</v>
          </cell>
          <cell r="CK133">
            <v>0</v>
          </cell>
          <cell r="CL133">
            <v>0</v>
          </cell>
          <cell r="CM133" t="str">
            <v>ĐỘC THÂN</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t="e">
            <v>#N/A</v>
          </cell>
          <cell r="DB133">
            <v>0</v>
          </cell>
        </row>
        <row r="134">
          <cell r="B134" t="str">
            <v>EQQ101335</v>
          </cell>
          <cell r="C134" t="str">
            <v>PHẠM THỊ NƯƠNG</v>
          </cell>
          <cell r="D134" t="str">
            <v>NỮ</v>
          </cell>
          <cell r="E134">
            <v>41197</v>
          </cell>
          <cell r="F134" t="str">
            <v>19B PNT</v>
          </cell>
          <cell r="G134" t="str">
            <v>NHÂN VIÊN PHỤC VỤ</v>
          </cell>
          <cell r="H134">
            <v>12</v>
          </cell>
          <cell r="I134">
            <v>10</v>
          </cell>
          <cell r="J134">
            <v>1994</v>
          </cell>
          <cell r="K134">
            <v>34619</v>
          </cell>
          <cell r="L134" t="str">
            <v>GIA LAI</v>
          </cell>
          <cell r="M134" t="str">
            <v>BÌNH ĐỊNH</v>
          </cell>
          <cell r="N134" t="str">
            <v>230916414</v>
          </cell>
          <cell r="O134">
            <v>39945</v>
          </cell>
          <cell r="P134" t="str">
            <v>GIA LAI</v>
          </cell>
          <cell r="Q134" t="str">
            <v>KINH</v>
          </cell>
          <cell r="R134" t="str">
            <v>KHÔNG</v>
          </cell>
          <cell r="S134" t="str">
            <v>TỔ 3, P. THẮNG LỢI, TP. PLEI KU, GIA LAI</v>
          </cell>
          <cell r="T134" t="str">
            <v>GIA LAI</v>
          </cell>
          <cell r="U134" t="str">
            <v>TỔ 3, P. THẮNG LỢI, TP. PLEI KU, GIA LAI</v>
          </cell>
          <cell r="V134" t="str">
            <v>TP. HCM</v>
          </cell>
          <cell r="W134" t="str">
            <v>TỔ 3, P. THẮNG LỢI, TP. PLEI KU, GIA LAI</v>
          </cell>
          <cell r="X134" t="str">
            <v>0986844601</v>
          </cell>
          <cell r="Y134" t="str">
            <v>0531000290893</v>
          </cell>
          <cell r="Z134" t="str">
            <v>VIETCOMBANK</v>
          </cell>
          <cell r="AA134" t="str">
            <v>100201</v>
          </cell>
          <cell r="AB134" t="str">
            <v>8303642804</v>
          </cell>
          <cell r="AC134">
            <v>0</v>
          </cell>
          <cell r="AD134">
            <v>0</v>
          </cell>
          <cell r="AE134">
            <v>0</v>
          </cell>
          <cell r="AF134">
            <v>0</v>
          </cell>
          <cell r="AG134">
            <v>0</v>
          </cell>
          <cell r="AH134">
            <v>41573</v>
          </cell>
          <cell r="AI134">
            <v>41938</v>
          </cell>
          <cell r="AJ134">
            <v>0</v>
          </cell>
          <cell r="AK134" t="str">
            <v>01 NĂM</v>
          </cell>
          <cell r="AL134" t="str">
            <v>01 NĂM</v>
          </cell>
          <cell r="AM134">
            <v>0</v>
          </cell>
          <cell r="AN134">
            <v>41938</v>
          </cell>
          <cell r="AO134">
            <v>42302</v>
          </cell>
          <cell r="AP134">
            <v>0</v>
          </cell>
          <cell r="AQ134">
            <v>0</v>
          </cell>
          <cell r="AR134">
            <v>41579</v>
          </cell>
          <cell r="AS134" t="str">
            <v>7913284716</v>
          </cell>
          <cell r="AT134" t="str">
            <v>DN7793530600753</v>
          </cell>
          <cell r="AU134">
            <v>0</v>
          </cell>
          <cell r="AV134">
            <v>0</v>
          </cell>
          <cell r="AW134">
            <v>0</v>
          </cell>
          <cell r="AX134">
            <v>0</v>
          </cell>
          <cell r="AY134">
            <v>0</v>
          </cell>
          <cell r="AZ134">
            <v>0</v>
          </cell>
          <cell r="BA134">
            <v>0</v>
          </cell>
          <cell r="BB134">
            <v>0</v>
          </cell>
          <cell r="BC134">
            <v>0</v>
          </cell>
          <cell r="BD134" t="str">
            <v>3 HẠT</v>
          </cell>
          <cell r="BE134" t="str">
            <v>12/12</v>
          </cell>
          <cell r="BF134">
            <v>0</v>
          </cell>
          <cell r="BG134">
            <v>0</v>
          </cell>
          <cell r="BH134">
            <v>41640</v>
          </cell>
          <cell r="BI134">
            <v>2889000</v>
          </cell>
          <cell r="BJ134">
            <v>0</v>
          </cell>
          <cell r="BK134">
            <v>0</v>
          </cell>
          <cell r="BL134">
            <v>0</v>
          </cell>
          <cell r="BM134">
            <v>0</v>
          </cell>
          <cell r="BN134">
            <v>0</v>
          </cell>
          <cell r="BO134">
            <v>0</v>
          </cell>
          <cell r="BP134">
            <v>4000</v>
          </cell>
          <cell r="BQ134">
            <v>1</v>
          </cell>
          <cell r="BR134" t="str">
            <v>HTQ HỒ CHÍ MINH</v>
          </cell>
          <cell r="BS134" t="str">
            <v>Fulltime</v>
          </cell>
          <cell r="BT134" t="str">
            <v>Quán 19B-Phạm Ngọc Thạch</v>
          </cell>
          <cell r="BU134" t="str">
            <v>NV. Phục Vụ</v>
          </cell>
          <cell r="BV134" t="str">
            <v>3 HẠT</v>
          </cell>
          <cell r="BW134" t="str">
            <v>12/12</v>
          </cell>
          <cell r="BX134">
            <v>0</v>
          </cell>
          <cell r="BY134">
            <v>0</v>
          </cell>
          <cell r="BZ134">
            <v>0</v>
          </cell>
          <cell r="CA134">
            <v>0</v>
          </cell>
          <cell r="CB134">
            <v>0</v>
          </cell>
          <cell r="CC134">
            <v>0</v>
          </cell>
          <cell r="CD134">
            <v>0</v>
          </cell>
          <cell r="CE134">
            <v>0</v>
          </cell>
          <cell r="CF134">
            <v>0</v>
          </cell>
          <cell r="CG134">
            <v>0</v>
          </cell>
          <cell r="CH134">
            <v>0</v>
          </cell>
          <cell r="CI134" t="str">
            <v>19B PNT</v>
          </cell>
          <cell r="CJ134" t="str">
            <v>NHÂN VIÊN PHỤC VỤ</v>
          </cell>
          <cell r="CK134">
            <v>0</v>
          </cell>
          <cell r="CL134">
            <v>0</v>
          </cell>
          <cell r="CM134" t="str">
            <v>ĐỘC THÂN</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t="e">
            <v>#N/A</v>
          </cell>
          <cell r="DB134">
            <v>0</v>
          </cell>
        </row>
        <row r="135">
          <cell r="B135" t="str">
            <v>EQQ101336</v>
          </cell>
          <cell r="C135" t="str">
            <v>HOÀNG DUY PHÚC</v>
          </cell>
          <cell r="D135" t="str">
            <v>NAM</v>
          </cell>
          <cell r="E135">
            <v>41198</v>
          </cell>
          <cell r="F135" t="str">
            <v>264 NKKN</v>
          </cell>
          <cell r="G135" t="str">
            <v>TỔ TRƯỞNG PHA CHẾ</v>
          </cell>
          <cell r="H135">
            <v>6</v>
          </cell>
          <cell r="I135">
            <v>2</v>
          </cell>
          <cell r="J135">
            <v>1992</v>
          </cell>
          <cell r="K135">
            <v>33640</v>
          </cell>
          <cell r="L135" t="str">
            <v>TP. HCM</v>
          </cell>
          <cell r="M135" t="str">
            <v>TP. HCM</v>
          </cell>
          <cell r="N135" t="str">
            <v>024643293</v>
          </cell>
          <cell r="O135">
            <v>40939</v>
          </cell>
          <cell r="P135" t="str">
            <v>TP. HCM</v>
          </cell>
          <cell r="Q135" t="str">
            <v>KINH</v>
          </cell>
          <cell r="R135" t="str">
            <v>KHÔNG</v>
          </cell>
          <cell r="S135" t="str">
            <v>308 NGUYỄN VĂN NGHI, P. 7, Q. GÒ VẤP, TP. HCM</v>
          </cell>
          <cell r="T135" t="str">
            <v>TP. HCM</v>
          </cell>
          <cell r="U135" t="str">
            <v>308 NGUYỄN VĂN NGHI, P. 7, Q. GÒ VẤP, TP. HCM</v>
          </cell>
          <cell r="V135" t="str">
            <v>TP. HCM</v>
          </cell>
          <cell r="W135" t="str">
            <v>308 NGUYỄN VĂN NGHI, P. 7, Q. GÒ VẤP, TP. HCM</v>
          </cell>
          <cell r="X135" t="str">
            <v>0904423392</v>
          </cell>
          <cell r="Y135" t="str">
            <v>0331000400148</v>
          </cell>
          <cell r="Z135" t="str">
            <v>VIETCOMBANK</v>
          </cell>
          <cell r="AA135" t="str">
            <v>100155</v>
          </cell>
          <cell r="AB135" t="str">
            <v>8303642811</v>
          </cell>
          <cell r="AC135">
            <v>0</v>
          </cell>
          <cell r="AD135">
            <v>0</v>
          </cell>
          <cell r="AE135">
            <v>0</v>
          </cell>
          <cell r="AF135">
            <v>0</v>
          </cell>
          <cell r="AG135">
            <v>0</v>
          </cell>
          <cell r="AH135">
            <v>41349</v>
          </cell>
          <cell r="AI135">
            <v>41714</v>
          </cell>
          <cell r="AJ135">
            <v>0</v>
          </cell>
          <cell r="AK135" t="str">
            <v>01 NĂM</v>
          </cell>
          <cell r="AL135" t="str">
            <v>01 NĂM</v>
          </cell>
          <cell r="AM135">
            <v>0</v>
          </cell>
          <cell r="AN135">
            <v>41714</v>
          </cell>
          <cell r="AO135">
            <v>42078</v>
          </cell>
          <cell r="AP135">
            <v>0</v>
          </cell>
          <cell r="AQ135">
            <v>0</v>
          </cell>
          <cell r="AR135">
            <v>41365</v>
          </cell>
          <cell r="AS135" t="str">
            <v>7913149154</v>
          </cell>
          <cell r="AT135" t="str">
            <v>DN7793530600600</v>
          </cell>
          <cell r="AU135">
            <v>0</v>
          </cell>
          <cell r="AV135">
            <v>0</v>
          </cell>
          <cell r="AW135">
            <v>0</v>
          </cell>
          <cell r="AX135">
            <v>0</v>
          </cell>
          <cell r="AY135">
            <v>0</v>
          </cell>
          <cell r="AZ135">
            <v>0</v>
          </cell>
          <cell r="BA135">
            <v>0</v>
          </cell>
          <cell r="BB135">
            <v>0</v>
          </cell>
          <cell r="BC135">
            <v>0</v>
          </cell>
          <cell r="BD135" t="str">
            <v>3 HẠT</v>
          </cell>
          <cell r="BE135" t="str">
            <v>12/12</v>
          </cell>
          <cell r="BF135">
            <v>0</v>
          </cell>
          <cell r="BG135">
            <v>0</v>
          </cell>
          <cell r="BH135">
            <v>41548</v>
          </cell>
          <cell r="BI135">
            <v>2889000</v>
          </cell>
          <cell r="BJ135">
            <v>295500</v>
          </cell>
          <cell r="BK135">
            <v>500000</v>
          </cell>
          <cell r="BL135">
            <v>0</v>
          </cell>
          <cell r="BM135">
            <v>0</v>
          </cell>
          <cell r="BN135">
            <v>0</v>
          </cell>
          <cell r="BO135">
            <v>0</v>
          </cell>
          <cell r="BP135">
            <v>4000</v>
          </cell>
          <cell r="BQ135">
            <v>1</v>
          </cell>
          <cell r="BR135" t="str">
            <v>HTQ HỒ CHÍ MINH</v>
          </cell>
          <cell r="BS135" t="str">
            <v>Fulltime</v>
          </cell>
          <cell r="BT135" t="str">
            <v>Quán 264 Nam Kỳ Khởi Nghĩa</v>
          </cell>
          <cell r="BU135" t="str">
            <v>Tổ Trưởng Pha Chế</v>
          </cell>
          <cell r="BV135" t="str">
            <v>3 HẠT</v>
          </cell>
          <cell r="BW135" t="str">
            <v>12/12</v>
          </cell>
          <cell r="BX135">
            <v>0</v>
          </cell>
          <cell r="BY135">
            <v>0</v>
          </cell>
          <cell r="BZ135">
            <v>0</v>
          </cell>
          <cell r="CA135">
            <v>0</v>
          </cell>
          <cell r="CB135">
            <v>0</v>
          </cell>
          <cell r="CC135">
            <v>0</v>
          </cell>
          <cell r="CD135">
            <v>41938</v>
          </cell>
          <cell r="CE135">
            <v>0</v>
          </cell>
          <cell r="CF135">
            <v>0</v>
          </cell>
          <cell r="CG135">
            <v>0</v>
          </cell>
          <cell r="CH135">
            <v>0</v>
          </cell>
          <cell r="CI135" t="str">
            <v>264 NKKN</v>
          </cell>
          <cell r="CJ135" t="str">
            <v>TỔ TRƯỞNG PHA CHẾ</v>
          </cell>
          <cell r="CK135">
            <v>0</v>
          </cell>
          <cell r="CL135">
            <v>0</v>
          </cell>
          <cell r="CM135" t="str">
            <v>ĐỘC THÂN</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t="e">
            <v>#N/A</v>
          </cell>
          <cell r="DB135">
            <v>0</v>
          </cell>
        </row>
        <row r="136">
          <cell r="B136" t="str">
            <v>EQQ101346</v>
          </cell>
          <cell r="C136" t="str">
            <v>PHAN THỊ HỒNG MAI</v>
          </cell>
          <cell r="D136" t="str">
            <v>NỮ</v>
          </cell>
          <cell r="E136">
            <v>41208</v>
          </cell>
          <cell r="F136" t="str">
            <v>07 NVC</v>
          </cell>
          <cell r="G136" t="str">
            <v>NHÂN VIÊN RỬA LY</v>
          </cell>
          <cell r="H136">
            <v>5</v>
          </cell>
          <cell r="I136">
            <v>5</v>
          </cell>
          <cell r="J136">
            <v>1960</v>
          </cell>
          <cell r="K136">
            <v>22041</v>
          </cell>
          <cell r="L136" t="str">
            <v>TP. HCM</v>
          </cell>
          <cell r="M136" t="str">
            <v>CẦN THƠ</v>
          </cell>
          <cell r="N136" t="str">
            <v>020234975</v>
          </cell>
          <cell r="O136">
            <v>41158</v>
          </cell>
          <cell r="P136" t="str">
            <v>TP. HCM</v>
          </cell>
          <cell r="Q136" t="str">
            <v>KINH</v>
          </cell>
          <cell r="R136" t="str">
            <v>KHÔNG</v>
          </cell>
          <cell r="S136" t="str">
            <v>TK/5/24 NGUYỄN CẢNH CHÂN, P. CẦU KHO, Q. 1, TP. HCM</v>
          </cell>
          <cell r="T136" t="str">
            <v>TP. HCM</v>
          </cell>
          <cell r="U136" t="str">
            <v>TK/5/24 NGUYỄN CẢNH CHÂN, P. CẦU KHO, Q. 1, TP. HCM</v>
          </cell>
          <cell r="V136" t="str">
            <v>TP. HCM</v>
          </cell>
          <cell r="W136" t="str">
            <v>TK/5/24 NGUYỄN CẢNH CHÂN, P. CẦU KHO, Q. 1, TP. HCM</v>
          </cell>
          <cell r="X136" t="str">
            <v>0906605120</v>
          </cell>
          <cell r="Y136" t="str">
            <v>0331000403408</v>
          </cell>
          <cell r="Z136" t="str">
            <v>VIETCOMBANK</v>
          </cell>
          <cell r="AA136" t="str">
            <v>100094</v>
          </cell>
          <cell r="AB136" t="str">
            <v>8300950663</v>
          </cell>
          <cell r="AC136">
            <v>0</v>
          </cell>
          <cell r="AD136">
            <v>0</v>
          </cell>
          <cell r="AE136">
            <v>0</v>
          </cell>
          <cell r="AF136">
            <v>0</v>
          </cell>
          <cell r="AG136">
            <v>0</v>
          </cell>
          <cell r="AH136">
            <v>41360</v>
          </cell>
          <cell r="AI136">
            <v>41725</v>
          </cell>
          <cell r="AJ136">
            <v>0</v>
          </cell>
          <cell r="AK136" t="str">
            <v>01 NĂM</v>
          </cell>
          <cell r="AL136" t="str">
            <v>01 NĂM</v>
          </cell>
          <cell r="AM136">
            <v>0</v>
          </cell>
          <cell r="AN136">
            <v>41725</v>
          </cell>
          <cell r="AO136">
            <v>42089</v>
          </cell>
          <cell r="AP136">
            <v>0</v>
          </cell>
          <cell r="AQ136">
            <v>0</v>
          </cell>
          <cell r="AR136">
            <v>41365</v>
          </cell>
          <cell r="AS136" t="str">
            <v>7913149147</v>
          </cell>
          <cell r="AT136" t="str">
            <v>DN7793530600593</v>
          </cell>
          <cell r="AU136">
            <v>0</v>
          </cell>
          <cell r="AV136">
            <v>0</v>
          </cell>
          <cell r="AW136">
            <v>0</v>
          </cell>
          <cell r="AX136">
            <v>0</v>
          </cell>
          <cell r="AY136">
            <v>0</v>
          </cell>
          <cell r="AZ136">
            <v>0</v>
          </cell>
          <cell r="BA136">
            <v>0</v>
          </cell>
          <cell r="BB136">
            <v>0</v>
          </cell>
          <cell r="BC136">
            <v>0</v>
          </cell>
          <cell r="BD136">
            <v>0</v>
          </cell>
          <cell r="BE136" t="str">
            <v>9/12</v>
          </cell>
          <cell r="BF136">
            <v>0</v>
          </cell>
          <cell r="BG136">
            <v>0</v>
          </cell>
          <cell r="BH136">
            <v>41640</v>
          </cell>
          <cell r="BI136">
            <v>2889000</v>
          </cell>
          <cell r="BJ136">
            <v>0</v>
          </cell>
          <cell r="BK136">
            <v>0</v>
          </cell>
          <cell r="BL136">
            <v>0</v>
          </cell>
          <cell r="BM136">
            <v>0</v>
          </cell>
          <cell r="BN136">
            <v>200000</v>
          </cell>
          <cell r="BO136">
            <v>0</v>
          </cell>
          <cell r="BP136">
            <v>4000</v>
          </cell>
          <cell r="BQ136">
            <v>1</v>
          </cell>
          <cell r="BR136" t="str">
            <v>HTQ HỒ CHÍ MINH</v>
          </cell>
          <cell r="BS136" t="str">
            <v>Fulltime</v>
          </cell>
          <cell r="BT136" t="str">
            <v>Quán Số 7 Nguyễn Văn Chiêm</v>
          </cell>
          <cell r="BU136" t="str">
            <v>NV. Rửa Ly</v>
          </cell>
          <cell r="BV136">
            <v>0</v>
          </cell>
          <cell r="BW136" t="str">
            <v>9/12</v>
          </cell>
          <cell r="BX136">
            <v>0</v>
          </cell>
          <cell r="BY136">
            <v>0</v>
          </cell>
          <cell r="BZ136">
            <v>0</v>
          </cell>
          <cell r="CA136">
            <v>0</v>
          </cell>
          <cell r="CB136">
            <v>0</v>
          </cell>
          <cell r="CC136">
            <v>0</v>
          </cell>
          <cell r="CD136">
            <v>0</v>
          </cell>
          <cell r="CE136">
            <v>0</v>
          </cell>
          <cell r="CF136">
            <v>0</v>
          </cell>
          <cell r="CG136">
            <v>0</v>
          </cell>
          <cell r="CH136">
            <v>0</v>
          </cell>
          <cell r="CI136" t="str">
            <v>07 NVC</v>
          </cell>
          <cell r="CJ136" t="str">
            <v>NHÂN VIÊN RỬA LY</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t="e">
            <v>#N/A</v>
          </cell>
          <cell r="DB136">
            <v>0</v>
          </cell>
        </row>
        <row r="137">
          <cell r="B137" t="str">
            <v>EQQ101347</v>
          </cell>
          <cell r="C137" t="str">
            <v>NGUYỄN THỊ MƯỜI NHỎ</v>
          </cell>
          <cell r="D137" t="str">
            <v>NỮ</v>
          </cell>
          <cell r="E137">
            <v>41208</v>
          </cell>
          <cell r="F137" t="str">
            <v>07 NVC</v>
          </cell>
          <cell r="G137" t="str">
            <v>NHÂN VIÊN RỬA LY</v>
          </cell>
          <cell r="H137">
            <v>20</v>
          </cell>
          <cell r="I137">
            <v>4</v>
          </cell>
          <cell r="J137">
            <v>1972</v>
          </cell>
          <cell r="K137">
            <v>26409</v>
          </cell>
          <cell r="L137" t="str">
            <v>CẦN THƠ</v>
          </cell>
          <cell r="M137" t="str">
            <v>CẦN THƠ</v>
          </cell>
          <cell r="N137" t="str">
            <v>025498427</v>
          </cell>
          <cell r="O137">
            <v>40668</v>
          </cell>
          <cell r="P137" t="str">
            <v>TP. HCM</v>
          </cell>
          <cell r="Q137" t="str">
            <v xml:space="preserve">KINH </v>
          </cell>
          <cell r="R137" t="str">
            <v>KHÔNG</v>
          </cell>
          <cell r="S137" t="str">
            <v>125/225/11 NGUYỄN THỊ TẦN, P. 2, Q. 8, TP. HCM</v>
          </cell>
          <cell r="T137" t="str">
            <v>TP. HCM</v>
          </cell>
          <cell r="U137" t="str">
            <v>125/225/11 NGUYỄN THỊ TẦN, P. 2, Q. 8, TP. HCM</v>
          </cell>
          <cell r="V137" t="str">
            <v>TP. HCM</v>
          </cell>
          <cell r="W137" t="str">
            <v>125/225/11 NGUYỄN THỊ TẦN, P. 2, Q. 8, TP. HCM</v>
          </cell>
          <cell r="X137" t="str">
            <v>01217930507</v>
          </cell>
          <cell r="Y137" t="str">
            <v>0181003389039</v>
          </cell>
          <cell r="Z137" t="str">
            <v>VIETCOMBANK</v>
          </cell>
          <cell r="AA137" t="str">
            <v>100095</v>
          </cell>
          <cell r="AB137" t="str">
            <v>8300950670</v>
          </cell>
          <cell r="AC137">
            <v>0</v>
          </cell>
          <cell r="AD137">
            <v>0</v>
          </cell>
          <cell r="AE137">
            <v>0</v>
          </cell>
          <cell r="AF137">
            <v>0</v>
          </cell>
          <cell r="AG137">
            <v>0</v>
          </cell>
          <cell r="AH137">
            <v>41360</v>
          </cell>
          <cell r="AI137">
            <v>41725</v>
          </cell>
          <cell r="AJ137">
            <v>0</v>
          </cell>
          <cell r="AK137" t="str">
            <v>01 NĂM</v>
          </cell>
          <cell r="AL137" t="str">
            <v>01 NĂM</v>
          </cell>
          <cell r="AM137">
            <v>0</v>
          </cell>
          <cell r="AN137">
            <v>41725</v>
          </cell>
          <cell r="AO137">
            <v>42089</v>
          </cell>
          <cell r="AP137">
            <v>0</v>
          </cell>
          <cell r="AQ137">
            <v>0</v>
          </cell>
          <cell r="AR137">
            <v>41365</v>
          </cell>
          <cell r="AS137" t="str">
            <v>7913149148</v>
          </cell>
          <cell r="AT137" t="str">
            <v>DN7793530600594</v>
          </cell>
          <cell r="AU137">
            <v>0</v>
          </cell>
          <cell r="AV137">
            <v>0</v>
          </cell>
          <cell r="AW137">
            <v>0</v>
          </cell>
          <cell r="AX137">
            <v>0</v>
          </cell>
          <cell r="AY137">
            <v>0</v>
          </cell>
          <cell r="AZ137">
            <v>0</v>
          </cell>
          <cell r="BA137">
            <v>0</v>
          </cell>
          <cell r="BB137">
            <v>0</v>
          </cell>
          <cell r="BC137">
            <v>0</v>
          </cell>
          <cell r="BD137">
            <v>0</v>
          </cell>
          <cell r="BE137" t="str">
            <v>9/12</v>
          </cell>
          <cell r="BF137">
            <v>0</v>
          </cell>
          <cell r="BG137">
            <v>0</v>
          </cell>
          <cell r="BH137">
            <v>41640</v>
          </cell>
          <cell r="BI137">
            <v>2889000</v>
          </cell>
          <cell r="BJ137">
            <v>0</v>
          </cell>
          <cell r="BK137">
            <v>0</v>
          </cell>
          <cell r="BL137">
            <v>0</v>
          </cell>
          <cell r="BM137">
            <v>0</v>
          </cell>
          <cell r="BN137">
            <v>200000</v>
          </cell>
          <cell r="BO137">
            <v>0</v>
          </cell>
          <cell r="BP137">
            <v>4000</v>
          </cell>
          <cell r="BQ137">
            <v>1</v>
          </cell>
          <cell r="BR137" t="str">
            <v>HTQ HỒ CHÍ MINH</v>
          </cell>
          <cell r="BS137" t="str">
            <v>Fulltime</v>
          </cell>
          <cell r="BT137" t="str">
            <v>Quán Số 7 Nguyễn Văn Chiêm</v>
          </cell>
          <cell r="BU137" t="str">
            <v>NV. Rửa Ly</v>
          </cell>
          <cell r="BV137" t="str">
            <v>PHAN TẤN PHÚC</v>
          </cell>
          <cell r="BW137" t="str">
            <v>9/12</v>
          </cell>
          <cell r="BX137">
            <v>0</v>
          </cell>
          <cell r="BY137">
            <v>0</v>
          </cell>
          <cell r="BZ137">
            <v>0</v>
          </cell>
          <cell r="CA137">
            <v>0</v>
          </cell>
          <cell r="CB137">
            <v>0</v>
          </cell>
          <cell r="CC137" t="str">
            <v>X</v>
          </cell>
          <cell r="CD137" t="str">
            <v>1971</v>
          </cell>
          <cell r="CE137">
            <v>0</v>
          </cell>
          <cell r="CF137">
            <v>0</v>
          </cell>
          <cell r="CG137">
            <v>0</v>
          </cell>
          <cell r="CH137">
            <v>0</v>
          </cell>
          <cell r="CI137" t="str">
            <v>07 NVC</v>
          </cell>
          <cell r="CJ137" t="str">
            <v>NHÂN VIÊN RỬA LY</v>
          </cell>
          <cell r="CK137">
            <v>0</v>
          </cell>
          <cell r="CL137">
            <v>0</v>
          </cell>
          <cell r="CM137" t="str">
            <v>KẾT HÔN</v>
          </cell>
          <cell r="CN137" t="str">
            <v>PHAN TẤN PHÚC</v>
          </cell>
          <cell r="CO137" t="str">
            <v>2009</v>
          </cell>
          <cell r="CP137" t="str">
            <v>X</v>
          </cell>
          <cell r="CQ137">
            <v>0</v>
          </cell>
          <cell r="CR137">
            <v>1</v>
          </cell>
          <cell r="CS137" t="str">
            <v>PHAN TẤN TÀI</v>
          </cell>
          <cell r="CT137">
            <v>0</v>
          </cell>
          <cell r="CU137" t="str">
            <v>X</v>
          </cell>
          <cell r="CV137" t="str">
            <v>1971</v>
          </cell>
          <cell r="CW137">
            <v>0</v>
          </cell>
          <cell r="CX137">
            <v>0</v>
          </cell>
          <cell r="CY137">
            <v>0</v>
          </cell>
          <cell r="CZ137">
            <v>0</v>
          </cell>
          <cell r="DA137" t="e">
            <v>#N/A</v>
          </cell>
          <cell r="DB137">
            <v>0</v>
          </cell>
        </row>
        <row r="138">
          <cell r="B138" t="str">
            <v>EQQ101348</v>
          </cell>
          <cell r="C138" t="str">
            <v>NGUYỄN NGỌC HẬU</v>
          </cell>
          <cell r="D138" t="str">
            <v>NAM</v>
          </cell>
          <cell r="E138">
            <v>41212</v>
          </cell>
          <cell r="F138" t="str">
            <v>262 KH</v>
          </cell>
          <cell r="G138" t="str">
            <v>QUẢN LÝ QUÁN</v>
          </cell>
          <cell r="H138">
            <v>8</v>
          </cell>
          <cell r="I138">
            <v>2</v>
          </cell>
          <cell r="J138">
            <v>1988</v>
          </cell>
          <cell r="K138">
            <v>32181</v>
          </cell>
          <cell r="L138" t="str">
            <v>TP. HCM</v>
          </cell>
          <cell r="M138" t="str">
            <v>TP. HCM</v>
          </cell>
          <cell r="N138" t="str">
            <v>024047520</v>
          </cell>
          <cell r="O138">
            <v>39580</v>
          </cell>
          <cell r="P138" t="str">
            <v>TP. HCM</v>
          </cell>
          <cell r="Q138" t="str">
            <v xml:space="preserve">KINH </v>
          </cell>
          <cell r="R138" t="str">
            <v>KHÔNG</v>
          </cell>
          <cell r="S138" t="str">
            <v>20/66A CÔ BẮC, P. 1, Q. PHÚ NHUẬN, TP. HCM</v>
          </cell>
          <cell r="T138" t="str">
            <v>TP. HCM</v>
          </cell>
          <cell r="U138" t="str">
            <v>20/66A CÔ BẮC, P. 1, Q. PHÚ NHUẬN, TP. HCM</v>
          </cell>
          <cell r="V138" t="str">
            <v>TP. HCM</v>
          </cell>
          <cell r="W138" t="str">
            <v>20/66A CÔ BẮC, P. 1, Q. PHÚ NHUẬN, TP. HCM</v>
          </cell>
          <cell r="X138" t="str">
            <v>01222989866</v>
          </cell>
          <cell r="Y138" t="str">
            <v>0071005775647</v>
          </cell>
          <cell r="Z138" t="str">
            <v>VIETCOMBANK</v>
          </cell>
          <cell r="AA138" t="str">
            <v>100174</v>
          </cell>
          <cell r="AB138" t="str">
            <v>8100634815</v>
          </cell>
          <cell r="AC138">
            <v>0</v>
          </cell>
          <cell r="AD138">
            <v>0</v>
          </cell>
          <cell r="AE138">
            <v>0</v>
          </cell>
          <cell r="AF138">
            <v>0</v>
          </cell>
          <cell r="AG138">
            <v>0</v>
          </cell>
          <cell r="AH138">
            <v>41272</v>
          </cell>
          <cell r="AI138">
            <v>41637</v>
          </cell>
          <cell r="AJ138">
            <v>42002</v>
          </cell>
          <cell r="AK138" t="str">
            <v>01 NĂM</v>
          </cell>
          <cell r="AL138" t="str">
            <v>01 NĂM</v>
          </cell>
          <cell r="AM138">
            <v>0</v>
          </cell>
          <cell r="AN138">
            <v>42002</v>
          </cell>
          <cell r="AO138" t="str">
            <v>KXĐTH</v>
          </cell>
          <cell r="AP138">
            <v>0</v>
          </cell>
          <cell r="AQ138">
            <v>0</v>
          </cell>
          <cell r="AR138">
            <v>41275</v>
          </cell>
          <cell r="AS138" t="str">
            <v>7913001473</v>
          </cell>
          <cell r="AT138" t="str">
            <v>DN7793530600527</v>
          </cell>
          <cell r="AU138">
            <v>0</v>
          </cell>
          <cell r="AV138">
            <v>0</v>
          </cell>
          <cell r="AW138">
            <v>0</v>
          </cell>
          <cell r="AX138">
            <v>0</v>
          </cell>
          <cell r="AY138">
            <v>0</v>
          </cell>
          <cell r="AZ138">
            <v>0</v>
          </cell>
          <cell r="BA138">
            <v>0</v>
          </cell>
          <cell r="BB138">
            <v>0</v>
          </cell>
          <cell r="BC138">
            <v>0</v>
          </cell>
          <cell r="BD138" t="str">
            <v>4 HẠT</v>
          </cell>
          <cell r="BE138" t="str">
            <v>ĐH</v>
          </cell>
          <cell r="BF138">
            <v>0</v>
          </cell>
          <cell r="BG138">
            <v>0</v>
          </cell>
          <cell r="BH138">
            <v>0</v>
          </cell>
          <cell r="BI138">
            <v>3140000</v>
          </cell>
          <cell r="BJ138">
            <v>2860000</v>
          </cell>
          <cell r="BK138">
            <v>0</v>
          </cell>
          <cell r="BL138">
            <v>200000</v>
          </cell>
          <cell r="BM138">
            <v>150000</v>
          </cell>
          <cell r="BN138">
            <v>0</v>
          </cell>
          <cell r="BO138">
            <v>0</v>
          </cell>
          <cell r="BP138">
            <v>4000</v>
          </cell>
          <cell r="BQ138">
            <v>1</v>
          </cell>
          <cell r="BR138" t="str">
            <v>HTQ HỒ CHÍ MINH</v>
          </cell>
          <cell r="BS138" t="str">
            <v>Fulltime</v>
          </cell>
          <cell r="BT138" t="str">
            <v>Quán 262 Khánh Hội</v>
          </cell>
          <cell r="BU138" t="str">
            <v>Quản Lý Quán</v>
          </cell>
          <cell r="BV138" t="str">
            <v>4 HẠT</v>
          </cell>
          <cell r="BW138" t="str">
            <v>ĐH</v>
          </cell>
          <cell r="BX138" t="str">
            <v>QUAN HỆ QUỐC TẾ</v>
          </cell>
          <cell r="BY138">
            <v>0</v>
          </cell>
          <cell r="BZ138">
            <v>0</v>
          </cell>
          <cell r="CA138">
            <v>0</v>
          </cell>
          <cell r="CB138">
            <v>0</v>
          </cell>
          <cell r="CC138">
            <v>0</v>
          </cell>
          <cell r="CD138">
            <v>41938</v>
          </cell>
          <cell r="CE138">
            <v>0</v>
          </cell>
          <cell r="CF138">
            <v>0</v>
          </cell>
          <cell r="CG138">
            <v>0</v>
          </cell>
          <cell r="CH138">
            <v>0</v>
          </cell>
          <cell r="CI138" t="str">
            <v>262 KH</v>
          </cell>
          <cell r="CJ138" t="str">
            <v>QUẢN LÝ QUÁN</v>
          </cell>
          <cell r="CK138">
            <v>0</v>
          </cell>
          <cell r="CL138">
            <v>0</v>
          </cell>
          <cell r="CM138" t="str">
            <v>ĐỘC THÂN</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t="e">
            <v>#N/A</v>
          </cell>
          <cell r="DB138">
            <v>0</v>
          </cell>
        </row>
        <row r="139">
          <cell r="B139" t="str">
            <v>EQQ101350</v>
          </cell>
          <cell r="C139" t="str">
            <v>VĂN THÀNH LUÂN</v>
          </cell>
          <cell r="D139" t="str">
            <v>NAM</v>
          </cell>
          <cell r="E139">
            <v>41212</v>
          </cell>
          <cell r="F139" t="str">
            <v>80 ĐK</v>
          </cell>
          <cell r="G139" t="str">
            <v>QUẢN LÝ QUÁN</v>
          </cell>
          <cell r="H139">
            <v>16</v>
          </cell>
          <cell r="I139">
            <v>6</v>
          </cell>
          <cell r="J139">
            <v>1987</v>
          </cell>
          <cell r="K139">
            <v>31944</v>
          </cell>
          <cell r="L139" t="str">
            <v>BÌNH PHƯỚC</v>
          </cell>
          <cell r="M139" t="str">
            <v>THỪA THIÊN HUẾ</v>
          </cell>
          <cell r="N139" t="str">
            <v>285122376</v>
          </cell>
          <cell r="O139">
            <v>37511</v>
          </cell>
          <cell r="P139" t="str">
            <v>BÌNH PHƯỚC</v>
          </cell>
          <cell r="Q139" t="str">
            <v xml:space="preserve">KINH </v>
          </cell>
          <cell r="R139" t="str">
            <v>THIÊN CHÚA</v>
          </cell>
          <cell r="S139" t="str">
            <v>THÔN 12, THỐNG NHẤT, BÙ ĐĂNG, BÌNH PHƯỚC</v>
          </cell>
          <cell r="T139" t="str">
            <v>BÌNH PHƯỚC</v>
          </cell>
          <cell r="U139" t="str">
            <v>231/90 LƯU HỮU PHƯỚC, P. 15, Q. 8, TP. HCM</v>
          </cell>
          <cell r="V139" t="str">
            <v>TP. HCM</v>
          </cell>
          <cell r="W139" t="str">
            <v>231/90 LƯU HỮU PHƯỚC, P. 15, Q. 8, TP. HCM</v>
          </cell>
          <cell r="X139" t="str">
            <v>0937913920</v>
          </cell>
          <cell r="Y139" t="str">
            <v>0531000291459</v>
          </cell>
          <cell r="Z139" t="str">
            <v>VIETCOMBANK</v>
          </cell>
          <cell r="AA139" t="str">
            <v>100511</v>
          </cell>
          <cell r="AB139" t="str">
            <v>8045687027</v>
          </cell>
          <cell r="AC139">
            <v>0</v>
          </cell>
          <cell r="AD139">
            <v>0</v>
          </cell>
          <cell r="AE139">
            <v>0</v>
          </cell>
          <cell r="AF139">
            <v>0</v>
          </cell>
          <cell r="AG139">
            <v>0</v>
          </cell>
          <cell r="AH139">
            <v>41272</v>
          </cell>
          <cell r="AI139">
            <v>41637</v>
          </cell>
          <cell r="AJ139">
            <v>42002</v>
          </cell>
          <cell r="AK139" t="str">
            <v>01 NĂM</v>
          </cell>
          <cell r="AL139" t="str">
            <v>01 NĂM</v>
          </cell>
          <cell r="AM139">
            <v>0</v>
          </cell>
          <cell r="AN139">
            <v>42002</v>
          </cell>
          <cell r="AO139" t="str">
            <v>KXĐTH</v>
          </cell>
          <cell r="AP139">
            <v>0</v>
          </cell>
          <cell r="AQ139">
            <v>0</v>
          </cell>
          <cell r="AR139">
            <v>41275</v>
          </cell>
          <cell r="AS139" t="str">
            <v>7913001474</v>
          </cell>
          <cell r="AT139" t="str">
            <v>DN7793530600528</v>
          </cell>
          <cell r="AU139">
            <v>0</v>
          </cell>
          <cell r="AV139">
            <v>0</v>
          </cell>
          <cell r="AW139">
            <v>0</v>
          </cell>
          <cell r="AX139">
            <v>0</v>
          </cell>
          <cell r="AY139">
            <v>0</v>
          </cell>
          <cell r="AZ139">
            <v>0</v>
          </cell>
          <cell r="BA139">
            <v>0</v>
          </cell>
          <cell r="BB139">
            <v>0</v>
          </cell>
          <cell r="BC139">
            <v>0</v>
          </cell>
          <cell r="BD139" t="str">
            <v>4 HẠT</v>
          </cell>
          <cell r="BE139" t="str">
            <v>CĐ</v>
          </cell>
          <cell r="BF139">
            <v>0</v>
          </cell>
          <cell r="BG139">
            <v>0</v>
          </cell>
          <cell r="BH139" t="str">
            <v>QUẢN LÝ</v>
          </cell>
          <cell r="BI139">
            <v>3800000</v>
          </cell>
          <cell r="BJ139">
            <v>3200000</v>
          </cell>
          <cell r="BK139">
            <v>0</v>
          </cell>
          <cell r="BL139">
            <v>200000</v>
          </cell>
          <cell r="BM139">
            <v>150000</v>
          </cell>
          <cell r="BN139">
            <v>0</v>
          </cell>
          <cell r="BO139">
            <v>0</v>
          </cell>
          <cell r="BP139">
            <v>4000</v>
          </cell>
          <cell r="BQ139">
            <v>1</v>
          </cell>
          <cell r="BR139" t="str">
            <v>HTQ HỒ CHÍ MINH</v>
          </cell>
          <cell r="BS139" t="str">
            <v>Fulltime</v>
          </cell>
          <cell r="BT139" t="str">
            <v>Quán 80 Đồng Khởi</v>
          </cell>
          <cell r="BU139" t="str">
            <v>Quản Lý Quán</v>
          </cell>
          <cell r="BV139" t="str">
            <v>4 HẠT</v>
          </cell>
          <cell r="BW139" t="str">
            <v>CĐ</v>
          </cell>
          <cell r="BX139" t="str">
            <v>CÔNG NGHỆ THÔNG TIN</v>
          </cell>
          <cell r="BY139" t="str">
            <v>A ANH VĂN</v>
          </cell>
          <cell r="BZ139" t="str">
            <v>QUẢN LÝ</v>
          </cell>
          <cell r="CA139">
            <v>0</v>
          </cell>
          <cell r="CB139">
            <v>41272</v>
          </cell>
          <cell r="CC139">
            <v>0</v>
          </cell>
          <cell r="CD139">
            <v>0</v>
          </cell>
          <cell r="CE139" t="str">
            <v>QUÁN 26BC LÊ LỢI</v>
          </cell>
          <cell r="CF139">
            <v>0</v>
          </cell>
          <cell r="CG139">
            <v>0</v>
          </cell>
          <cell r="CH139">
            <v>0</v>
          </cell>
          <cell r="CI139" t="str">
            <v>80 ĐK</v>
          </cell>
          <cell r="CJ139" t="str">
            <v>QUẢN LÝ QUÁN</v>
          </cell>
          <cell r="CK139">
            <v>0</v>
          </cell>
          <cell r="CL139">
            <v>0</v>
          </cell>
          <cell r="CM139" t="str">
            <v>ĐỘC THÂN</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t="e">
            <v>#N/A</v>
          </cell>
          <cell r="DB139">
            <v>0</v>
          </cell>
        </row>
        <row r="140">
          <cell r="B140" t="str">
            <v>EQQ101352</v>
          </cell>
          <cell r="C140" t="str">
            <v>ĐỖ HOÀNG NHẬT ANH</v>
          </cell>
          <cell r="D140" t="str">
            <v>NAM</v>
          </cell>
          <cell r="E140">
            <v>41212</v>
          </cell>
          <cell r="F140" t="str">
            <v>06 ĐK</v>
          </cell>
          <cell r="G140" t="str">
            <v>TRƯỞNG CA</v>
          </cell>
          <cell r="H140">
            <v>20</v>
          </cell>
          <cell r="I140">
            <v>12</v>
          </cell>
          <cell r="J140">
            <v>1985</v>
          </cell>
          <cell r="K140">
            <v>31401</v>
          </cell>
          <cell r="L140" t="str">
            <v>TÂY NINH</v>
          </cell>
          <cell r="M140" t="str">
            <v>AN GIANG</v>
          </cell>
          <cell r="N140" t="str">
            <v>290848907</v>
          </cell>
          <cell r="O140">
            <v>39013</v>
          </cell>
          <cell r="P140" t="str">
            <v>TÂY NINH</v>
          </cell>
          <cell r="Q140" t="str">
            <v xml:space="preserve">KINH </v>
          </cell>
          <cell r="R140" t="str">
            <v>KHÔNG</v>
          </cell>
          <cell r="S140" t="str">
            <v>H1/48 LONG THÁI, LONG THÀNH TRUNG, HÒA THANH, TÂY NINH</v>
          </cell>
          <cell r="T140" t="str">
            <v>TÂY NINH</v>
          </cell>
          <cell r="U140" t="str">
            <v>32/12 NGUYỂN HỮU CẦU, P. TÂN ĐỊNH, Q. 1, TP. HCM</v>
          </cell>
          <cell r="V140" t="str">
            <v>TP. HCM</v>
          </cell>
          <cell r="W140" t="str">
            <v>32/12 NGUYỂN HỮU CẦU, P. TÂN ĐỊNH, Q. 1, TP. HCM</v>
          </cell>
          <cell r="X140" t="str">
            <v>TP. HCM</v>
          </cell>
          <cell r="Y140" t="str">
            <v>0071004742916</v>
          </cell>
          <cell r="Z140" t="str">
            <v>VIETCOMBANK</v>
          </cell>
          <cell r="AA140" t="str">
            <v>100427</v>
          </cell>
          <cell r="AB140" t="str">
            <v>8090128341</v>
          </cell>
          <cell r="AC140">
            <v>0</v>
          </cell>
          <cell r="AD140">
            <v>0</v>
          </cell>
          <cell r="AE140">
            <v>0</v>
          </cell>
          <cell r="AF140">
            <v>0</v>
          </cell>
          <cell r="AG140">
            <v>0</v>
          </cell>
          <cell r="AH140">
            <v>41272</v>
          </cell>
          <cell r="AI140">
            <v>41637</v>
          </cell>
          <cell r="AJ140">
            <v>42002</v>
          </cell>
          <cell r="AK140" t="str">
            <v>01 NĂM</v>
          </cell>
          <cell r="AL140" t="str">
            <v>01 NĂM</v>
          </cell>
          <cell r="AM140" t="str">
            <v>01 NĂM</v>
          </cell>
          <cell r="AN140">
            <v>42002</v>
          </cell>
          <cell r="AO140" t="str">
            <v>KXĐTH</v>
          </cell>
          <cell r="AP140">
            <v>0</v>
          </cell>
          <cell r="AQ140">
            <v>0</v>
          </cell>
          <cell r="AR140">
            <v>41275</v>
          </cell>
          <cell r="AS140" t="str">
            <v>7913001475</v>
          </cell>
          <cell r="AT140" t="str">
            <v>DN7793530600529</v>
          </cell>
          <cell r="AU140">
            <v>0</v>
          </cell>
          <cell r="AV140">
            <v>0</v>
          </cell>
          <cell r="AW140">
            <v>0</v>
          </cell>
          <cell r="AX140">
            <v>0</v>
          </cell>
          <cell r="AY140">
            <v>0</v>
          </cell>
          <cell r="AZ140">
            <v>0</v>
          </cell>
          <cell r="BA140">
            <v>0</v>
          </cell>
          <cell r="BB140">
            <v>0</v>
          </cell>
          <cell r="BC140">
            <v>0</v>
          </cell>
          <cell r="BD140" t="str">
            <v>4 HẠT</v>
          </cell>
          <cell r="BE140" t="str">
            <v>TC</v>
          </cell>
          <cell r="BF140">
            <v>0</v>
          </cell>
          <cell r="BG140">
            <v>0</v>
          </cell>
          <cell r="BH140" t="str">
            <v>TRƯỞNG CA</v>
          </cell>
          <cell r="BI140">
            <v>2889000</v>
          </cell>
          <cell r="BJ140">
            <v>1111000</v>
          </cell>
          <cell r="BK140">
            <v>0</v>
          </cell>
          <cell r="BL140">
            <v>0</v>
          </cell>
          <cell r="BM140">
            <v>0</v>
          </cell>
          <cell r="BN140">
            <v>500000</v>
          </cell>
          <cell r="BO140">
            <v>0</v>
          </cell>
          <cell r="BP140">
            <v>4000</v>
          </cell>
          <cell r="BQ140">
            <v>1</v>
          </cell>
          <cell r="BR140" t="str">
            <v>HTQ HỒ CHÍ MINH</v>
          </cell>
          <cell r="BS140" t="str">
            <v>Fulltime</v>
          </cell>
          <cell r="BT140" t="str">
            <v>Quán 6A Đồng Khởi</v>
          </cell>
          <cell r="BU140" t="str">
            <v>Trưởng Ca</v>
          </cell>
          <cell r="BV140" t="str">
            <v>4 HẠT</v>
          </cell>
          <cell r="BW140" t="str">
            <v>TC</v>
          </cell>
          <cell r="BX140">
            <v>0</v>
          </cell>
          <cell r="BY140">
            <v>0</v>
          </cell>
          <cell r="BZ140" t="str">
            <v>TRƯỞNG CA</v>
          </cell>
          <cell r="CA140">
            <v>0</v>
          </cell>
          <cell r="CB140">
            <v>41272</v>
          </cell>
          <cell r="CC140">
            <v>0</v>
          </cell>
          <cell r="CD140">
            <v>0</v>
          </cell>
          <cell r="CE140">
            <v>0</v>
          </cell>
          <cell r="CF140">
            <v>0</v>
          </cell>
          <cell r="CG140">
            <v>0</v>
          </cell>
          <cell r="CH140">
            <v>0</v>
          </cell>
          <cell r="CI140" t="str">
            <v>06 ĐK</v>
          </cell>
          <cell r="CJ140" t="str">
            <v>TRƯỞNG CA</v>
          </cell>
          <cell r="CK140">
            <v>0</v>
          </cell>
          <cell r="CL140">
            <v>0</v>
          </cell>
          <cell r="CM140" t="str">
            <v>ĐỘC THÂN</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t="e">
            <v>#N/A</v>
          </cell>
          <cell r="DB140">
            <v>0</v>
          </cell>
        </row>
        <row r="141">
          <cell r="B141" t="str">
            <v>EQQ101355</v>
          </cell>
          <cell r="C141" t="str">
            <v>HUỲNH THỊ KIM THOA</v>
          </cell>
          <cell r="D141" t="str">
            <v>NỮ</v>
          </cell>
          <cell r="E141">
            <v>41212</v>
          </cell>
          <cell r="F141" t="str">
            <v>40 LTK</v>
          </cell>
          <cell r="G141" t="str">
            <v>QUYỀN QUẢN LÝ QUÁN</v>
          </cell>
          <cell r="H141">
            <v>24</v>
          </cell>
          <cell r="I141">
            <v>4</v>
          </cell>
          <cell r="J141">
            <v>1990</v>
          </cell>
          <cell r="K141">
            <v>32987</v>
          </cell>
          <cell r="L141" t="str">
            <v>NINH THUẬN</v>
          </cell>
          <cell r="M141" t="str">
            <v>NINH THUẬN</v>
          </cell>
          <cell r="N141" t="str">
            <v>264327040</v>
          </cell>
          <cell r="O141">
            <v>38719</v>
          </cell>
          <cell r="P141" t="str">
            <v>NINH THUẬN</v>
          </cell>
          <cell r="Q141" t="str">
            <v xml:space="preserve">KINH </v>
          </cell>
          <cell r="R141" t="str">
            <v>THIÊN CHÚA</v>
          </cell>
          <cell r="S141" t="str">
            <v>PHƯỚC VINH, NINH PHƯỚC, NINH THUẬN</v>
          </cell>
          <cell r="T141" t="str">
            <v>NINH THUẬN</v>
          </cell>
          <cell r="U141" t="str">
            <v>65/13 PHAN SÀO NAM, P. 11, Q.TÂN BÌNH, TP. HCM</v>
          </cell>
          <cell r="V141" t="str">
            <v>TP. HCM</v>
          </cell>
          <cell r="W141" t="str">
            <v>65/13 PHAN SÀO NAM, P. 11, Q.TÂN BÌNH, TP. HCM</v>
          </cell>
          <cell r="X141" t="str">
            <v>0934850207</v>
          </cell>
          <cell r="Y141" t="str">
            <v>0251002687321</v>
          </cell>
          <cell r="Z141" t="str">
            <v>VIETCOMBANK</v>
          </cell>
          <cell r="AA141" t="str">
            <v>100209</v>
          </cell>
          <cell r="AB141" t="str">
            <v>8115775544</v>
          </cell>
          <cell r="AC141">
            <v>0</v>
          </cell>
          <cell r="AD141">
            <v>0</v>
          </cell>
          <cell r="AE141">
            <v>0</v>
          </cell>
          <cell r="AF141">
            <v>0</v>
          </cell>
          <cell r="AG141">
            <v>0</v>
          </cell>
          <cell r="AH141">
            <v>41272</v>
          </cell>
          <cell r="AI141">
            <v>41637</v>
          </cell>
          <cell r="AJ141">
            <v>42002</v>
          </cell>
          <cell r="AK141" t="str">
            <v>01 NĂM</v>
          </cell>
          <cell r="AL141" t="str">
            <v>01 NĂM</v>
          </cell>
          <cell r="AM141" t="str">
            <v>01 NĂM</v>
          </cell>
          <cell r="AN141">
            <v>42002</v>
          </cell>
          <cell r="AO141" t="str">
            <v>KXĐTH</v>
          </cell>
          <cell r="AP141">
            <v>0</v>
          </cell>
          <cell r="AQ141">
            <v>0</v>
          </cell>
          <cell r="AR141">
            <v>41275</v>
          </cell>
          <cell r="AS141" t="str">
            <v>7913001477</v>
          </cell>
          <cell r="AT141" t="str">
            <v>DN7793530600531</v>
          </cell>
          <cell r="AU141">
            <v>0</v>
          </cell>
          <cell r="AV141">
            <v>0</v>
          </cell>
          <cell r="AW141">
            <v>0</v>
          </cell>
          <cell r="AX141">
            <v>0</v>
          </cell>
          <cell r="AY141">
            <v>0</v>
          </cell>
          <cell r="AZ141">
            <v>0</v>
          </cell>
          <cell r="BA141">
            <v>0</v>
          </cell>
          <cell r="BB141">
            <v>0</v>
          </cell>
          <cell r="BC141">
            <v>0</v>
          </cell>
          <cell r="BD141" t="str">
            <v>4 HẠT</v>
          </cell>
          <cell r="BE141" t="str">
            <v>ĐH</v>
          </cell>
          <cell r="BF141">
            <v>0</v>
          </cell>
          <cell r="BG141">
            <v>0</v>
          </cell>
          <cell r="BH141">
            <v>41908</v>
          </cell>
          <cell r="BI141">
            <v>2889000</v>
          </cell>
          <cell r="BJ141">
            <v>1611000</v>
          </cell>
          <cell r="BK141">
            <v>0</v>
          </cell>
          <cell r="BL141">
            <v>200000</v>
          </cell>
          <cell r="BM141">
            <v>150000</v>
          </cell>
          <cell r="BN141">
            <v>0</v>
          </cell>
          <cell r="BO141">
            <v>0</v>
          </cell>
          <cell r="BP141">
            <v>4000</v>
          </cell>
          <cell r="BQ141">
            <v>1</v>
          </cell>
          <cell r="BR141" t="str">
            <v>HTQ HỒ CHÍ MINH</v>
          </cell>
          <cell r="BS141" t="str">
            <v>Fulltime</v>
          </cell>
          <cell r="BT141" t="str">
            <v>Quán 40 Lý Thường Kiệt</v>
          </cell>
          <cell r="BU141" t="str">
            <v>Quyền QLQ</v>
          </cell>
          <cell r="BV141" t="str">
            <v>4 HẠT</v>
          </cell>
          <cell r="BW141" t="str">
            <v>ĐH</v>
          </cell>
          <cell r="BX141" t="str">
            <v>KẾ TOÁN</v>
          </cell>
          <cell r="BY141">
            <v>0</v>
          </cell>
          <cell r="BZ141" t="str">
            <v>TRƯỞNG CA</v>
          </cell>
          <cell r="CA141">
            <v>0</v>
          </cell>
          <cell r="CB141">
            <v>41272</v>
          </cell>
          <cell r="CC141">
            <v>0</v>
          </cell>
          <cell r="CD141">
            <v>41771</v>
          </cell>
          <cell r="CE141">
            <v>0</v>
          </cell>
          <cell r="CF141">
            <v>0</v>
          </cell>
          <cell r="CG141">
            <v>0</v>
          </cell>
          <cell r="CH141">
            <v>0</v>
          </cell>
          <cell r="CI141" t="str">
            <v>40 LTK</v>
          </cell>
          <cell r="CJ141" t="str">
            <v>QUYỀN QUẢN LÝ QUÁN</v>
          </cell>
          <cell r="CK141">
            <v>0</v>
          </cell>
          <cell r="CL141">
            <v>0</v>
          </cell>
          <cell r="CM141" t="str">
            <v>ĐỘC THÂN</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t="e">
            <v>#N/A</v>
          </cell>
          <cell r="DB141">
            <v>0</v>
          </cell>
        </row>
        <row r="142">
          <cell r="B142" t="str">
            <v>EQQ101357</v>
          </cell>
          <cell r="C142" t="str">
            <v>NGUYỄN THỊ THÙY LINH</v>
          </cell>
          <cell r="D142" t="str">
            <v>NỮ</v>
          </cell>
          <cell r="E142">
            <v>41211</v>
          </cell>
          <cell r="F142" t="str">
            <v>02 BTX</v>
          </cell>
          <cell r="G142" t="str">
            <v>NHÂN VIÊN PHA CHẾ</v>
          </cell>
          <cell r="H142">
            <v>11</v>
          </cell>
          <cell r="I142">
            <v>8</v>
          </cell>
          <cell r="J142">
            <v>1991</v>
          </cell>
          <cell r="K142">
            <v>33461</v>
          </cell>
          <cell r="L142" t="str">
            <v>ĐỒNG NAI</v>
          </cell>
          <cell r="M142" t="str">
            <v>ĐỒNG NAI</v>
          </cell>
          <cell r="N142" t="str">
            <v>272056449</v>
          </cell>
          <cell r="O142">
            <v>39332</v>
          </cell>
          <cell r="P142" t="str">
            <v>ĐỒNG NAI</v>
          </cell>
          <cell r="Q142" t="str">
            <v xml:space="preserve">KINH </v>
          </cell>
          <cell r="R142" t="str">
            <v>THIÊN CHÚA</v>
          </cell>
          <cell r="S142" t="str">
            <v>80A/B PHÚC NHẠC I, GIA TÂN 3, THỐNG NHẤT, ĐỒNG NAI</v>
          </cell>
          <cell r="T142" t="str">
            <v>ĐỒNG NAI</v>
          </cell>
          <cell r="U142" t="str">
            <v>180/5 NGUYỂN THÁI CẢNH, P. 22, Q. BÌNH THẠNH, TP. HCM</v>
          </cell>
          <cell r="V142" t="str">
            <v>TP. HCM</v>
          </cell>
          <cell r="W142" t="str">
            <v>180/5 NGUYỂN THÁI CẢNH, P. 22, Q. BÌNH THẠNH, TP. HCM</v>
          </cell>
          <cell r="X142" t="str">
            <v>01662369623</v>
          </cell>
          <cell r="Y142" t="str">
            <v>0071000738355</v>
          </cell>
          <cell r="Z142" t="str">
            <v>VIETCOMBANK</v>
          </cell>
          <cell r="AA142" t="str">
            <v>100288</v>
          </cell>
          <cell r="AB142" t="str">
            <v>8300899939</v>
          </cell>
          <cell r="AC142">
            <v>0</v>
          </cell>
          <cell r="AD142">
            <v>0</v>
          </cell>
          <cell r="AE142">
            <v>0</v>
          </cell>
          <cell r="AF142">
            <v>0</v>
          </cell>
          <cell r="AG142">
            <v>0</v>
          </cell>
          <cell r="AH142">
            <v>41363</v>
          </cell>
          <cell r="AI142">
            <v>41728</v>
          </cell>
          <cell r="AJ142">
            <v>0</v>
          </cell>
          <cell r="AK142" t="str">
            <v>01 NĂM</v>
          </cell>
          <cell r="AL142" t="str">
            <v>01 NĂM</v>
          </cell>
          <cell r="AM142">
            <v>0</v>
          </cell>
          <cell r="AN142">
            <v>41728</v>
          </cell>
          <cell r="AO142">
            <v>42092</v>
          </cell>
          <cell r="AP142">
            <v>0</v>
          </cell>
          <cell r="AQ142">
            <v>0</v>
          </cell>
          <cell r="AR142">
            <v>41365</v>
          </cell>
          <cell r="AS142" t="str">
            <v>7913149156</v>
          </cell>
          <cell r="AT142" t="str">
            <v>DN7793530600602</v>
          </cell>
          <cell r="AU142">
            <v>0</v>
          </cell>
          <cell r="AV142">
            <v>0</v>
          </cell>
          <cell r="AW142">
            <v>0</v>
          </cell>
          <cell r="AX142">
            <v>0</v>
          </cell>
          <cell r="AY142">
            <v>0</v>
          </cell>
          <cell r="AZ142">
            <v>0</v>
          </cell>
          <cell r="BA142">
            <v>0</v>
          </cell>
          <cell r="BB142">
            <v>0</v>
          </cell>
          <cell r="BC142">
            <v>0</v>
          </cell>
          <cell r="BD142" t="str">
            <v>2 HẠT</v>
          </cell>
          <cell r="BE142" t="str">
            <v>CĐ</v>
          </cell>
          <cell r="BF142">
            <v>0</v>
          </cell>
          <cell r="BG142">
            <v>0</v>
          </cell>
          <cell r="BH142">
            <v>41543</v>
          </cell>
          <cell r="BI142">
            <v>2889000</v>
          </cell>
          <cell r="BJ142">
            <v>295500</v>
          </cell>
          <cell r="BK142">
            <v>0</v>
          </cell>
          <cell r="BL142">
            <v>0</v>
          </cell>
          <cell r="BM142">
            <v>0</v>
          </cell>
          <cell r="BN142">
            <v>0</v>
          </cell>
          <cell r="BO142">
            <v>0</v>
          </cell>
          <cell r="BP142">
            <v>4000</v>
          </cell>
          <cell r="BQ142">
            <v>1</v>
          </cell>
          <cell r="BR142" t="str">
            <v>HTQ HỒ CHÍ MINH</v>
          </cell>
          <cell r="BS142" t="str">
            <v>Fulltime</v>
          </cell>
          <cell r="BT142" t="str">
            <v>Quán 02 Bùi Thị Xuân</v>
          </cell>
          <cell r="BU142" t="str">
            <v>NV. Pha Chế</v>
          </cell>
          <cell r="BV142" t="str">
            <v>2 HẠT</v>
          </cell>
          <cell r="BW142" t="str">
            <v>CĐ</v>
          </cell>
          <cell r="BX142" t="str">
            <v>TIẾNG ANH PHIÊN DỊCH</v>
          </cell>
          <cell r="BY142">
            <v>0</v>
          </cell>
          <cell r="BZ142">
            <v>0</v>
          </cell>
          <cell r="CA142">
            <v>0</v>
          </cell>
          <cell r="CB142">
            <v>0</v>
          </cell>
          <cell r="CC142">
            <v>0</v>
          </cell>
          <cell r="CD142">
            <v>41883</v>
          </cell>
          <cell r="CE142">
            <v>0</v>
          </cell>
          <cell r="CF142">
            <v>0</v>
          </cell>
          <cell r="CG142">
            <v>0</v>
          </cell>
          <cell r="CH142">
            <v>0</v>
          </cell>
          <cell r="CI142" t="str">
            <v>02 BTX</v>
          </cell>
          <cell r="CJ142" t="str">
            <v>NHÂN VIÊN PHA CHẾ</v>
          </cell>
          <cell r="CK142">
            <v>0</v>
          </cell>
          <cell r="CL142">
            <v>0</v>
          </cell>
          <cell r="CM142" t="str">
            <v>ĐỘC THÂN</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t="e">
            <v>#N/A</v>
          </cell>
          <cell r="DB142">
            <v>0</v>
          </cell>
        </row>
        <row r="143">
          <cell r="B143" t="str">
            <v>EQQ101365</v>
          </cell>
          <cell r="C143" t="str">
            <v>VŨ ANH THƯ</v>
          </cell>
          <cell r="D143" t="str">
            <v>NỮ</v>
          </cell>
          <cell r="E143">
            <v>41214</v>
          </cell>
          <cell r="F143" t="str">
            <v>02 DĐN</v>
          </cell>
          <cell r="G143" t="str">
            <v>NHÂN VIÊN PHỤC VỤ</v>
          </cell>
          <cell r="H143">
            <v>5</v>
          </cell>
          <cell r="I143">
            <v>4</v>
          </cell>
          <cell r="J143">
            <v>1991</v>
          </cell>
          <cell r="K143">
            <v>33333</v>
          </cell>
          <cell r="L143" t="str">
            <v>BÌNH THUẬN</v>
          </cell>
          <cell r="M143" t="str">
            <v>THÁI BÌNH</v>
          </cell>
          <cell r="N143" t="str">
            <v>261298383</v>
          </cell>
          <cell r="O143">
            <v>39891</v>
          </cell>
          <cell r="P143" t="str">
            <v>BÌNH THUẬN</v>
          </cell>
          <cell r="Q143" t="str">
            <v xml:space="preserve">KINH </v>
          </cell>
          <cell r="R143" t="str">
            <v>PHẬT</v>
          </cell>
          <cell r="S143" t="str">
            <v>MĂNG TỐ, TÁNH LINH, BÌNH THUẬN</v>
          </cell>
          <cell r="T143" t="str">
            <v>BÌNH THUẬN</v>
          </cell>
          <cell r="U143" t="str">
            <v>154/51/65 ÂU DƯƠNG LÂN, Q. 8, TP. HCM</v>
          </cell>
          <cell r="V143" t="str">
            <v>TP. HCM</v>
          </cell>
          <cell r="W143" t="str">
            <v>154/51/65 ÂU DƯƠNG LÂN, Q. 8, TP. HCM</v>
          </cell>
          <cell r="X143" t="str">
            <v>0948851948</v>
          </cell>
          <cell r="Y143" t="str">
            <v>0331000400004</v>
          </cell>
          <cell r="Z143" t="str">
            <v>VIETCOMBANK</v>
          </cell>
          <cell r="AA143" t="str">
            <v>100397</v>
          </cell>
          <cell r="AB143" t="str">
            <v>8115805478</v>
          </cell>
          <cell r="AC143">
            <v>0</v>
          </cell>
          <cell r="AD143">
            <v>0</v>
          </cell>
          <cell r="AE143">
            <v>0</v>
          </cell>
          <cell r="AF143">
            <v>0</v>
          </cell>
          <cell r="AG143">
            <v>0</v>
          </cell>
          <cell r="AH143">
            <v>41366</v>
          </cell>
          <cell r="AI143">
            <v>41731</v>
          </cell>
          <cell r="AJ143">
            <v>0</v>
          </cell>
          <cell r="AK143" t="str">
            <v>01 NĂM</v>
          </cell>
          <cell r="AL143" t="str">
            <v>01 NĂM</v>
          </cell>
          <cell r="AM143">
            <v>0</v>
          </cell>
          <cell r="AN143">
            <v>41731</v>
          </cell>
          <cell r="AO143">
            <v>42095</v>
          </cell>
          <cell r="AP143">
            <v>0</v>
          </cell>
          <cell r="AQ143">
            <v>0</v>
          </cell>
          <cell r="AR143">
            <v>41365</v>
          </cell>
          <cell r="AS143" t="str">
            <v>7913149152</v>
          </cell>
          <cell r="AT143" t="str">
            <v>DN7793530600598</v>
          </cell>
          <cell r="AU143">
            <v>0</v>
          </cell>
          <cell r="AV143">
            <v>0</v>
          </cell>
          <cell r="AW143">
            <v>0</v>
          </cell>
          <cell r="AX143">
            <v>0</v>
          </cell>
          <cell r="AY143">
            <v>0</v>
          </cell>
          <cell r="AZ143">
            <v>0</v>
          </cell>
          <cell r="BA143">
            <v>0</v>
          </cell>
          <cell r="BB143">
            <v>0</v>
          </cell>
          <cell r="BC143">
            <v>0</v>
          </cell>
          <cell r="BD143" t="str">
            <v>2 HẠT</v>
          </cell>
          <cell r="BE143" t="str">
            <v>CĐ</v>
          </cell>
          <cell r="BF143">
            <v>0</v>
          </cell>
          <cell r="BG143">
            <v>0</v>
          </cell>
          <cell r="BH143">
            <v>41696</v>
          </cell>
          <cell r="BI143">
            <v>2889000</v>
          </cell>
          <cell r="BJ143">
            <v>191000</v>
          </cell>
          <cell r="BK143">
            <v>0</v>
          </cell>
          <cell r="BL143">
            <v>0</v>
          </cell>
          <cell r="BM143">
            <v>0</v>
          </cell>
          <cell r="BN143">
            <v>0</v>
          </cell>
          <cell r="BO143">
            <v>0</v>
          </cell>
          <cell r="BP143">
            <v>4000</v>
          </cell>
          <cell r="BQ143">
            <v>1</v>
          </cell>
          <cell r="BR143" t="str">
            <v>HTQ HỒ CHÍ MINH</v>
          </cell>
          <cell r="BS143" t="str">
            <v>Fulltime</v>
          </cell>
          <cell r="BT143" t="str">
            <v>Quán 02 Dương Đình Nghệ</v>
          </cell>
          <cell r="BU143" t="str">
            <v>NV. Phục Vụ</v>
          </cell>
          <cell r="BV143" t="str">
            <v>2 HẠT</v>
          </cell>
          <cell r="BW143" t="str">
            <v>CĐ</v>
          </cell>
          <cell r="BX143" t="str">
            <v>TIẾNG ANH THƯƠNG MẠI</v>
          </cell>
          <cell r="BY143">
            <v>0</v>
          </cell>
          <cell r="BZ143">
            <v>0</v>
          </cell>
          <cell r="CA143">
            <v>0</v>
          </cell>
          <cell r="CB143">
            <v>0</v>
          </cell>
          <cell r="CC143">
            <v>0</v>
          </cell>
          <cell r="CD143">
            <v>41938</v>
          </cell>
          <cell r="CE143" t="str">
            <v>QUÁN 603 TRẦN HƯNG ĐẠO</v>
          </cell>
          <cell r="CF143">
            <v>0</v>
          </cell>
          <cell r="CG143">
            <v>0</v>
          </cell>
          <cell r="CH143">
            <v>0</v>
          </cell>
          <cell r="CI143" t="str">
            <v>02 DĐN</v>
          </cell>
          <cell r="CJ143" t="str">
            <v>NHÂN VIÊN PHỤC VỤ</v>
          </cell>
          <cell r="CK143">
            <v>0</v>
          </cell>
          <cell r="CL143">
            <v>0</v>
          </cell>
          <cell r="CM143" t="str">
            <v>ĐỘC THÂN</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t="e">
            <v>#N/A</v>
          </cell>
          <cell r="DB143">
            <v>0</v>
          </cell>
        </row>
        <row r="144">
          <cell r="B144" t="str">
            <v>EQQ101380</v>
          </cell>
          <cell r="C144" t="str">
            <v>BÙI THANH TÚ</v>
          </cell>
          <cell r="D144" t="str">
            <v>NỮ</v>
          </cell>
          <cell r="E144">
            <v>41227</v>
          </cell>
          <cell r="F144" t="str">
            <v>01 NT</v>
          </cell>
          <cell r="G144" t="str">
            <v>TRƯỞNG CA</v>
          </cell>
          <cell r="H144">
            <v>6</v>
          </cell>
          <cell r="I144">
            <v>11</v>
          </cell>
          <cell r="J144">
            <v>1987</v>
          </cell>
          <cell r="K144">
            <v>32087</v>
          </cell>
          <cell r="L144" t="str">
            <v>HÀ NỘI</v>
          </cell>
          <cell r="M144" t="str">
            <v>THÁI BÌNH</v>
          </cell>
          <cell r="N144" t="str">
            <v>025629419</v>
          </cell>
          <cell r="O144">
            <v>41135</v>
          </cell>
          <cell r="P144" t="str">
            <v>TP. HCM</v>
          </cell>
          <cell r="Q144" t="str">
            <v xml:space="preserve">KINH </v>
          </cell>
          <cell r="R144" t="str">
            <v>KHÔNG</v>
          </cell>
          <cell r="S144" t="str">
            <v>125/13 BÙI ĐÌNH TÚY, P. 24, Q. BÌNH THẠNH, TP. HCM</v>
          </cell>
          <cell r="T144" t="str">
            <v>TP. HCM</v>
          </cell>
          <cell r="U144" t="str">
            <v>125/13 BÙI ĐÌNH TÚY, P. 24, Q. BÌNH THẠNH, TP. HCM</v>
          </cell>
          <cell r="V144" t="str">
            <v>TP. HCM</v>
          </cell>
          <cell r="W144" t="str">
            <v>125/13 BÙI ĐÌNH TÚY, P. 24, Q. BÌNH THẠNH, TP. HCM</v>
          </cell>
          <cell r="X144" t="str">
            <v>0917377003</v>
          </cell>
          <cell r="Y144" t="str">
            <v>0531000291689</v>
          </cell>
          <cell r="Z144" t="str">
            <v>VIETCOMBANK</v>
          </cell>
          <cell r="AA144" t="str">
            <v>100096</v>
          </cell>
          <cell r="AB144" t="str">
            <v>8301305641</v>
          </cell>
          <cell r="AC144">
            <v>0</v>
          </cell>
          <cell r="AD144">
            <v>0</v>
          </cell>
          <cell r="AE144">
            <v>0</v>
          </cell>
          <cell r="AF144">
            <v>0</v>
          </cell>
          <cell r="AG144">
            <v>0</v>
          </cell>
          <cell r="AH144">
            <v>41379</v>
          </cell>
          <cell r="AI144">
            <v>41744</v>
          </cell>
          <cell r="AJ144">
            <v>0</v>
          </cell>
          <cell r="AK144" t="str">
            <v>01 NĂM</v>
          </cell>
          <cell r="AL144" t="str">
            <v>01 NĂM</v>
          </cell>
          <cell r="AM144">
            <v>0</v>
          </cell>
          <cell r="AN144">
            <v>41744</v>
          </cell>
          <cell r="AO144">
            <v>42108</v>
          </cell>
          <cell r="AP144">
            <v>0</v>
          </cell>
          <cell r="AQ144">
            <v>0</v>
          </cell>
          <cell r="AR144">
            <v>41365</v>
          </cell>
          <cell r="AS144" t="str">
            <v>7913149162</v>
          </cell>
          <cell r="AT144" t="str">
            <v>DN7793530600608</v>
          </cell>
          <cell r="AU144">
            <v>0</v>
          </cell>
          <cell r="AV144">
            <v>0</v>
          </cell>
          <cell r="AW144">
            <v>0</v>
          </cell>
          <cell r="AX144">
            <v>0</v>
          </cell>
          <cell r="AY144">
            <v>0</v>
          </cell>
          <cell r="AZ144">
            <v>0</v>
          </cell>
          <cell r="BA144">
            <v>0</v>
          </cell>
          <cell r="BB144">
            <v>0</v>
          </cell>
          <cell r="BC144">
            <v>0</v>
          </cell>
          <cell r="BD144" t="str">
            <v>4 HẠT</v>
          </cell>
          <cell r="BE144" t="str">
            <v>ĐH</v>
          </cell>
          <cell r="BF144">
            <v>0</v>
          </cell>
          <cell r="BG144">
            <v>0</v>
          </cell>
          <cell r="BH144">
            <v>41877</v>
          </cell>
          <cell r="BI144">
            <v>2889000</v>
          </cell>
          <cell r="BJ144">
            <v>1111000</v>
          </cell>
          <cell r="BK144">
            <v>0</v>
          </cell>
          <cell r="BL144">
            <v>0</v>
          </cell>
          <cell r="BM144">
            <v>0</v>
          </cell>
          <cell r="BN144">
            <v>0</v>
          </cell>
          <cell r="BO144">
            <v>0</v>
          </cell>
          <cell r="BP144">
            <v>4000</v>
          </cell>
          <cell r="BQ144">
            <v>1</v>
          </cell>
          <cell r="BR144" t="str">
            <v>HTQ HỒ CHÍ MINH</v>
          </cell>
          <cell r="BS144" t="str">
            <v>Fulltime</v>
          </cell>
          <cell r="BT144" t="str">
            <v>Quán 01 Nguyễn Thông</v>
          </cell>
          <cell r="BU144" t="str">
            <v>Trưởng Ca</v>
          </cell>
          <cell r="BV144" t="str">
            <v>4 HẠT</v>
          </cell>
          <cell r="BW144" t="str">
            <v>ĐH</v>
          </cell>
          <cell r="BX144" t="str">
            <v>QUẢN TRỊ KINH DOANH</v>
          </cell>
          <cell r="BY144">
            <v>0</v>
          </cell>
          <cell r="BZ144">
            <v>0</v>
          </cell>
          <cell r="CA144">
            <v>0</v>
          </cell>
          <cell r="CB144">
            <v>0</v>
          </cell>
          <cell r="CC144">
            <v>0</v>
          </cell>
          <cell r="CD144">
            <v>41816</v>
          </cell>
          <cell r="CE144">
            <v>0</v>
          </cell>
          <cell r="CF144">
            <v>0</v>
          </cell>
          <cell r="CG144">
            <v>0</v>
          </cell>
          <cell r="CH144">
            <v>0</v>
          </cell>
          <cell r="CI144" t="str">
            <v>01 NT</v>
          </cell>
          <cell r="CJ144" t="str">
            <v>TRƯỞNG CA</v>
          </cell>
          <cell r="CK144">
            <v>0</v>
          </cell>
          <cell r="CL144">
            <v>0</v>
          </cell>
          <cell r="CM144" t="str">
            <v>ĐỘC THÂN</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t="e">
            <v>#N/A</v>
          </cell>
          <cell r="DB144">
            <v>0</v>
          </cell>
        </row>
        <row r="145">
          <cell r="B145" t="str">
            <v>EQQ101387</v>
          </cell>
          <cell r="C145" t="str">
            <v>NGUYỄN TRẦN THANH VŨ</v>
          </cell>
          <cell r="D145" t="str">
            <v>NAM</v>
          </cell>
          <cell r="E145">
            <v>41214</v>
          </cell>
          <cell r="F145" t="str">
            <v>07 NVC</v>
          </cell>
          <cell r="G145" t="str">
            <v>NHÂN VIÊN PHA CHẾ</v>
          </cell>
          <cell r="H145">
            <v>25</v>
          </cell>
          <cell r="I145">
            <v>6</v>
          </cell>
          <cell r="J145">
            <v>1991</v>
          </cell>
          <cell r="K145">
            <v>33414</v>
          </cell>
          <cell r="L145" t="str">
            <v>TP. HCM</v>
          </cell>
          <cell r="M145" t="str">
            <v>BÌNH DƯƠNG</v>
          </cell>
          <cell r="N145" t="str">
            <v>024546216</v>
          </cell>
          <cell r="O145">
            <v>38876</v>
          </cell>
          <cell r="P145" t="str">
            <v>TP. HCM</v>
          </cell>
          <cell r="Q145" t="str">
            <v>KINH</v>
          </cell>
          <cell r="R145" t="str">
            <v>PHẬT</v>
          </cell>
          <cell r="S145" t="str">
            <v>835/18P TRẦN HƯNG ĐẠO, P. 1, Q. 5, TP. HCM</v>
          </cell>
          <cell r="T145" t="str">
            <v>TP. HCM</v>
          </cell>
          <cell r="U145" t="str">
            <v>290B/21/15T16 DƯƠNG BÁ TRẠC, P. 1, Q. 8, TP. HCM</v>
          </cell>
          <cell r="V145" t="str">
            <v>TP. HCM</v>
          </cell>
          <cell r="W145" t="str">
            <v>290B/21/15T16 DƯƠNG BÁ TRẠC, P. 1, Q. 8, TP. HCM</v>
          </cell>
          <cell r="X145" t="str">
            <v>0906667029</v>
          </cell>
          <cell r="Y145" t="str">
            <v>0331000416669</v>
          </cell>
          <cell r="Z145" t="str">
            <v>VIETCOMBANK</v>
          </cell>
          <cell r="AA145" t="str">
            <v>100257</v>
          </cell>
          <cell r="AB145" t="str">
            <v>8301305698</v>
          </cell>
          <cell r="AC145">
            <v>0</v>
          </cell>
          <cell r="AD145">
            <v>0</v>
          </cell>
          <cell r="AE145">
            <v>0</v>
          </cell>
          <cell r="AF145">
            <v>0</v>
          </cell>
          <cell r="AG145">
            <v>0</v>
          </cell>
          <cell r="AH145">
            <v>41366</v>
          </cell>
          <cell r="AI145">
            <v>41731</v>
          </cell>
          <cell r="AJ145">
            <v>0</v>
          </cell>
          <cell r="AK145" t="str">
            <v>01 NĂM</v>
          </cell>
          <cell r="AL145" t="str">
            <v>01 NĂM</v>
          </cell>
          <cell r="AM145">
            <v>0</v>
          </cell>
          <cell r="AN145">
            <v>41731</v>
          </cell>
          <cell r="AO145">
            <v>42095</v>
          </cell>
          <cell r="AP145">
            <v>0</v>
          </cell>
          <cell r="AQ145">
            <v>0</v>
          </cell>
          <cell r="AR145">
            <v>41365</v>
          </cell>
          <cell r="AS145" t="str">
            <v>7913149905</v>
          </cell>
          <cell r="AT145" t="str">
            <v>DN7793530600620</v>
          </cell>
          <cell r="AU145">
            <v>0</v>
          </cell>
          <cell r="AV145">
            <v>0</v>
          </cell>
          <cell r="AW145">
            <v>0</v>
          </cell>
          <cell r="AX145">
            <v>0</v>
          </cell>
          <cell r="AY145">
            <v>0</v>
          </cell>
          <cell r="AZ145">
            <v>0</v>
          </cell>
          <cell r="BA145">
            <v>0</v>
          </cell>
          <cell r="BB145">
            <v>0</v>
          </cell>
          <cell r="BC145">
            <v>0</v>
          </cell>
          <cell r="BD145" t="str">
            <v>1 HẠT</v>
          </cell>
          <cell r="BE145" t="str">
            <v>12/12</v>
          </cell>
          <cell r="BF145">
            <v>0</v>
          </cell>
          <cell r="BG145">
            <v>0</v>
          </cell>
          <cell r="BH145">
            <v>41640</v>
          </cell>
          <cell r="BI145">
            <v>2889000</v>
          </cell>
          <cell r="BJ145">
            <v>0</v>
          </cell>
          <cell r="BK145">
            <v>0</v>
          </cell>
          <cell r="BL145">
            <v>0</v>
          </cell>
          <cell r="BM145">
            <v>0</v>
          </cell>
          <cell r="BN145">
            <v>500000</v>
          </cell>
          <cell r="BO145">
            <v>0</v>
          </cell>
          <cell r="BP145">
            <v>4000</v>
          </cell>
          <cell r="BQ145">
            <v>1</v>
          </cell>
          <cell r="BR145" t="str">
            <v>HTQ HỒ CHÍ MINH</v>
          </cell>
          <cell r="BS145" t="str">
            <v>Fulltime</v>
          </cell>
          <cell r="BT145" t="str">
            <v>Quán Số 7 Nguyễn Văn Chiêm</v>
          </cell>
          <cell r="BU145" t="str">
            <v>NV. Pha Chế</v>
          </cell>
          <cell r="BV145" t="str">
            <v>1 HẠT</v>
          </cell>
          <cell r="BW145" t="str">
            <v>12/12</v>
          </cell>
          <cell r="BX145">
            <v>0</v>
          </cell>
          <cell r="BY145">
            <v>0</v>
          </cell>
          <cell r="BZ145">
            <v>0</v>
          </cell>
          <cell r="CA145">
            <v>0</v>
          </cell>
          <cell r="CB145" t="str">
            <v>X</v>
          </cell>
          <cell r="CC145">
            <v>0</v>
          </cell>
          <cell r="CD145" t="str">
            <v>1992</v>
          </cell>
          <cell r="CE145">
            <v>0</v>
          </cell>
          <cell r="CF145">
            <v>0</v>
          </cell>
          <cell r="CG145">
            <v>0</v>
          </cell>
          <cell r="CH145">
            <v>0</v>
          </cell>
          <cell r="CI145" t="str">
            <v>07 NVC</v>
          </cell>
          <cell r="CJ145" t="str">
            <v>NHÂN VIÊN PHA CHẾ</v>
          </cell>
          <cell r="CK145">
            <v>0</v>
          </cell>
          <cell r="CL145">
            <v>0</v>
          </cell>
          <cell r="CM145" t="str">
            <v>KẾT HÔN</v>
          </cell>
          <cell r="CN145" t="str">
            <v>NGUYỄN HOÀNG ANH KHOA</v>
          </cell>
          <cell r="CO145" t="str">
            <v>2011</v>
          </cell>
          <cell r="CP145" t="str">
            <v>X</v>
          </cell>
          <cell r="CQ145">
            <v>0</v>
          </cell>
          <cell r="CR145">
            <v>1</v>
          </cell>
          <cell r="CS145" t="str">
            <v>HOÀNG NGỌC TÚ</v>
          </cell>
          <cell r="CT145" t="str">
            <v>X</v>
          </cell>
          <cell r="CU145">
            <v>0</v>
          </cell>
          <cell r="CV145" t="str">
            <v>1992</v>
          </cell>
          <cell r="CW145" t="str">
            <v>SINH VIÊN</v>
          </cell>
          <cell r="CX145">
            <v>0</v>
          </cell>
          <cell r="CY145">
            <v>0</v>
          </cell>
          <cell r="CZ145">
            <v>0</v>
          </cell>
          <cell r="DA145" t="e">
            <v>#N/A</v>
          </cell>
          <cell r="DB145">
            <v>0</v>
          </cell>
        </row>
        <row r="146">
          <cell r="B146" t="str">
            <v>EQQ101392</v>
          </cell>
          <cell r="C146" t="str">
            <v>NGUYỄN THỊ NHU MÌ</v>
          </cell>
          <cell r="D146" t="str">
            <v>NỮ</v>
          </cell>
          <cell r="E146">
            <v>41228</v>
          </cell>
          <cell r="F146" t="str">
            <v>07 NVC</v>
          </cell>
          <cell r="G146" t="str">
            <v>NHÂN VIÊN PHA CHẾ</v>
          </cell>
          <cell r="H146">
            <v>3</v>
          </cell>
          <cell r="I146">
            <v>11</v>
          </cell>
          <cell r="J146">
            <v>1991</v>
          </cell>
          <cell r="K146">
            <v>33545</v>
          </cell>
          <cell r="L146" t="str">
            <v>AN GIANG</v>
          </cell>
          <cell r="M146" t="str">
            <v>AN GIANG</v>
          </cell>
          <cell r="N146" t="str">
            <v>352082387</v>
          </cell>
          <cell r="O146">
            <v>39332</v>
          </cell>
          <cell r="P146" t="str">
            <v>AN GIANG</v>
          </cell>
          <cell r="Q146" t="str">
            <v>KINH</v>
          </cell>
          <cell r="R146" t="str">
            <v>HÒA HẢO</v>
          </cell>
          <cell r="S146" t="str">
            <v>LONG HÒA 2, LONG HÒA, PHÚ TÂN, AN GIANG</v>
          </cell>
          <cell r="T146" t="str">
            <v>AN GIANG</v>
          </cell>
          <cell r="U146" t="str">
            <v>550M ĐIỆN BIÊN PHỦ, P. 12, Q. BÌNH THẠNH, TP. HCM</v>
          </cell>
          <cell r="V146" t="str">
            <v>TP. HCM</v>
          </cell>
          <cell r="W146" t="str">
            <v>550M ĐIỆN BIÊN PHỦ, P. 12, Q. BÌNH THẠNH, TP. HCM</v>
          </cell>
          <cell r="X146" t="str">
            <v>01653921067</v>
          </cell>
          <cell r="Y146" t="str">
            <v>0471000050016</v>
          </cell>
          <cell r="Z146" t="str">
            <v>VIETCOMBANK</v>
          </cell>
          <cell r="AA146" t="str">
            <v>100319</v>
          </cell>
          <cell r="AB146" t="str">
            <v>8301305747</v>
          </cell>
          <cell r="AC146">
            <v>0</v>
          </cell>
          <cell r="AD146">
            <v>0</v>
          </cell>
          <cell r="AE146">
            <v>0</v>
          </cell>
          <cell r="AF146">
            <v>0</v>
          </cell>
          <cell r="AG146">
            <v>0</v>
          </cell>
          <cell r="AH146">
            <v>41380</v>
          </cell>
          <cell r="AI146">
            <v>41745</v>
          </cell>
          <cell r="AJ146">
            <v>0</v>
          </cell>
          <cell r="AK146" t="str">
            <v>01 NĂM</v>
          </cell>
          <cell r="AL146" t="str">
            <v>01 NĂM</v>
          </cell>
          <cell r="AM146">
            <v>0</v>
          </cell>
          <cell r="AN146">
            <v>41745</v>
          </cell>
          <cell r="AO146">
            <v>42109</v>
          </cell>
          <cell r="AP146">
            <v>0</v>
          </cell>
          <cell r="AQ146">
            <v>0</v>
          </cell>
          <cell r="AR146">
            <v>41395</v>
          </cell>
          <cell r="AS146" t="str">
            <v>7913149918</v>
          </cell>
          <cell r="AT146" t="str">
            <v>DN7793530600633</v>
          </cell>
          <cell r="AU146">
            <v>0</v>
          </cell>
          <cell r="AV146">
            <v>0</v>
          </cell>
          <cell r="AW146">
            <v>0</v>
          </cell>
          <cell r="AX146">
            <v>0</v>
          </cell>
          <cell r="AY146">
            <v>0</v>
          </cell>
          <cell r="AZ146">
            <v>0</v>
          </cell>
          <cell r="BA146">
            <v>0</v>
          </cell>
          <cell r="BB146">
            <v>0</v>
          </cell>
          <cell r="BC146">
            <v>0</v>
          </cell>
          <cell r="BD146" t="str">
            <v>1 HẠT</v>
          </cell>
          <cell r="BE146" t="str">
            <v>12/12</v>
          </cell>
          <cell r="BF146">
            <v>0</v>
          </cell>
          <cell r="BG146">
            <v>0</v>
          </cell>
          <cell r="BH146">
            <v>41640</v>
          </cell>
          <cell r="BI146">
            <v>2889000</v>
          </cell>
          <cell r="BJ146">
            <v>0</v>
          </cell>
          <cell r="BK146">
            <v>0</v>
          </cell>
          <cell r="BL146">
            <v>0</v>
          </cell>
          <cell r="BM146">
            <v>0</v>
          </cell>
          <cell r="BN146">
            <v>500000</v>
          </cell>
          <cell r="BO146">
            <v>0</v>
          </cell>
          <cell r="BP146">
            <v>4000</v>
          </cell>
          <cell r="BQ146">
            <v>1</v>
          </cell>
          <cell r="BR146" t="str">
            <v>HTQ HỒ CHÍ MINH</v>
          </cell>
          <cell r="BS146" t="str">
            <v>Fulltime</v>
          </cell>
          <cell r="BT146" t="str">
            <v>Quán Số 7 Nguyễn Văn Chiêm</v>
          </cell>
          <cell r="BU146" t="str">
            <v>NV. Pha Chế</v>
          </cell>
          <cell r="BV146" t="str">
            <v>1 HẠT</v>
          </cell>
          <cell r="BW146" t="str">
            <v>12/12</v>
          </cell>
          <cell r="BX146">
            <v>0</v>
          </cell>
          <cell r="BY146">
            <v>0</v>
          </cell>
          <cell r="BZ146">
            <v>0</v>
          </cell>
          <cell r="CA146">
            <v>0</v>
          </cell>
          <cell r="CB146">
            <v>0</v>
          </cell>
          <cell r="CC146">
            <v>0</v>
          </cell>
          <cell r="CD146">
            <v>0</v>
          </cell>
          <cell r="CE146">
            <v>0</v>
          </cell>
          <cell r="CF146">
            <v>0</v>
          </cell>
          <cell r="CG146">
            <v>0</v>
          </cell>
          <cell r="CH146">
            <v>0</v>
          </cell>
          <cell r="CI146" t="str">
            <v>07 NVC</v>
          </cell>
          <cell r="CJ146" t="str">
            <v>NHÂN VIÊN PHA CHẾ</v>
          </cell>
          <cell r="CK146">
            <v>0</v>
          </cell>
          <cell r="CL146">
            <v>0</v>
          </cell>
          <cell r="CM146" t="str">
            <v>ĐỘC THÂN</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t="e">
            <v>#N/A</v>
          </cell>
          <cell r="DB146">
            <v>0</v>
          </cell>
        </row>
        <row r="147">
          <cell r="B147" t="str">
            <v>EQQ101413</v>
          </cell>
          <cell r="C147" t="str">
            <v>LÂM TRƯỜNG HIỆP</v>
          </cell>
          <cell r="D147" t="str">
            <v>NAM</v>
          </cell>
          <cell r="E147">
            <v>41244</v>
          </cell>
          <cell r="F147" t="str">
            <v>211 NTH</v>
          </cell>
          <cell r="G147" t="str">
            <v>NHÂN VIÊN PHỤC VỤ</v>
          </cell>
          <cell r="H147">
            <v>20</v>
          </cell>
          <cell r="I147">
            <v>8</v>
          </cell>
          <cell r="J147">
            <v>1993</v>
          </cell>
          <cell r="K147">
            <v>34201</v>
          </cell>
          <cell r="L147" t="str">
            <v>TP. HCM</v>
          </cell>
          <cell r="M147" t="str">
            <v>TP. HCM</v>
          </cell>
          <cell r="N147" t="str">
            <v>025138305</v>
          </cell>
          <cell r="O147">
            <v>39965</v>
          </cell>
          <cell r="P147" t="str">
            <v>TP. HCM</v>
          </cell>
          <cell r="Q147" t="str">
            <v xml:space="preserve">KINH </v>
          </cell>
          <cell r="R147" t="str">
            <v>KHÔNG</v>
          </cell>
          <cell r="S147" t="str">
            <v>45/4 ÂU DƯƠNG LÂN, P. 3, Q. 8, TP. HCM</v>
          </cell>
          <cell r="T147" t="str">
            <v>TP. HCM</v>
          </cell>
          <cell r="U147" t="str">
            <v>45/4 ÂU DƯƠNG LÂN, P. 3, Q. 8, TP. HCM</v>
          </cell>
          <cell r="V147" t="str">
            <v>TP. HCM</v>
          </cell>
          <cell r="W147" t="str">
            <v>45/4 ÂU DƯƠNG LÂN, P. 3, Q. 8, TP. HCM</v>
          </cell>
          <cell r="X147" t="str">
            <v>0908059852</v>
          </cell>
          <cell r="Y147" t="str">
            <v>0071000744211</v>
          </cell>
          <cell r="Z147" t="str">
            <v>VIETCOMBANK</v>
          </cell>
          <cell r="AA147" t="str">
            <v>100239</v>
          </cell>
          <cell r="AB147" t="str">
            <v>8301305899</v>
          </cell>
          <cell r="AC147">
            <v>0</v>
          </cell>
          <cell r="AD147">
            <v>0</v>
          </cell>
          <cell r="AE147">
            <v>0</v>
          </cell>
          <cell r="AF147">
            <v>0</v>
          </cell>
          <cell r="AG147">
            <v>0</v>
          </cell>
          <cell r="AH147">
            <v>41545</v>
          </cell>
          <cell r="AI147">
            <v>41910</v>
          </cell>
          <cell r="AJ147">
            <v>0</v>
          </cell>
          <cell r="AK147" t="str">
            <v>01 NĂM</v>
          </cell>
          <cell r="AL147" t="str">
            <v>01 NĂM</v>
          </cell>
          <cell r="AM147">
            <v>0</v>
          </cell>
          <cell r="AN147">
            <v>41910</v>
          </cell>
          <cell r="AO147">
            <v>42274</v>
          </cell>
          <cell r="AP147">
            <v>0</v>
          </cell>
          <cell r="AQ147">
            <v>0</v>
          </cell>
          <cell r="AR147">
            <v>41548</v>
          </cell>
          <cell r="AS147" t="str">
            <v>7913282500</v>
          </cell>
          <cell r="AT147" t="str">
            <v>DN7793530600720</v>
          </cell>
          <cell r="AU147">
            <v>0</v>
          </cell>
          <cell r="AV147">
            <v>0</v>
          </cell>
          <cell r="AW147">
            <v>0</v>
          </cell>
          <cell r="AX147">
            <v>0</v>
          </cell>
          <cell r="AY147">
            <v>0</v>
          </cell>
          <cell r="AZ147">
            <v>0</v>
          </cell>
          <cell r="BA147">
            <v>0</v>
          </cell>
          <cell r="BB147">
            <v>0</v>
          </cell>
          <cell r="BC147">
            <v>0</v>
          </cell>
          <cell r="BD147" t="str">
            <v>2 HẠT</v>
          </cell>
          <cell r="BE147" t="str">
            <v>12/12</v>
          </cell>
          <cell r="BF147">
            <v>0</v>
          </cell>
          <cell r="BG147">
            <v>0</v>
          </cell>
          <cell r="BH147">
            <v>41640</v>
          </cell>
          <cell r="BI147">
            <v>2889000</v>
          </cell>
          <cell r="BJ147">
            <v>0</v>
          </cell>
          <cell r="BK147">
            <v>0</v>
          </cell>
          <cell r="BL147">
            <v>0</v>
          </cell>
          <cell r="BM147">
            <v>0</v>
          </cell>
          <cell r="BN147">
            <v>0</v>
          </cell>
          <cell r="BO147">
            <v>0</v>
          </cell>
          <cell r="BP147">
            <v>4000</v>
          </cell>
          <cell r="BQ147">
            <v>1</v>
          </cell>
          <cell r="BR147" t="str">
            <v>HTQ HỒ CHÍ MINH</v>
          </cell>
          <cell r="BS147" t="str">
            <v>Fulltime</v>
          </cell>
          <cell r="BT147" t="str">
            <v>Quán 211 Nguyễn Thái Học</v>
          </cell>
          <cell r="BU147" t="str">
            <v>NV. Phục Vụ</v>
          </cell>
          <cell r="BV147" t="str">
            <v>2 HẠT</v>
          </cell>
          <cell r="BW147" t="str">
            <v>12/12</v>
          </cell>
          <cell r="BX147">
            <v>0</v>
          </cell>
          <cell r="BY147">
            <v>0</v>
          </cell>
          <cell r="BZ147">
            <v>0</v>
          </cell>
          <cell r="CA147">
            <v>0</v>
          </cell>
          <cell r="CB147">
            <v>0</v>
          </cell>
          <cell r="CC147">
            <v>0</v>
          </cell>
          <cell r="CD147">
            <v>0</v>
          </cell>
          <cell r="CE147">
            <v>0</v>
          </cell>
          <cell r="CF147">
            <v>0</v>
          </cell>
          <cell r="CG147">
            <v>0</v>
          </cell>
          <cell r="CH147">
            <v>0</v>
          </cell>
          <cell r="CI147" t="str">
            <v>211 NTH</v>
          </cell>
          <cell r="CJ147" t="str">
            <v>NHÂN VIÊN PHỤC VỤ</v>
          </cell>
          <cell r="CK147">
            <v>0</v>
          </cell>
          <cell r="CL147">
            <v>0</v>
          </cell>
          <cell r="CM147" t="str">
            <v>ĐỘC THÂN</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t="e">
            <v>#N/A</v>
          </cell>
          <cell r="DB147">
            <v>0</v>
          </cell>
        </row>
        <row r="148">
          <cell r="B148" t="str">
            <v>EQQ101414</v>
          </cell>
          <cell r="C148" t="str">
            <v>PHẠM THỊ THANH TÂM</v>
          </cell>
          <cell r="D148" t="str">
            <v>NỮ</v>
          </cell>
          <cell r="E148">
            <v>41240</v>
          </cell>
          <cell r="F148" t="str">
            <v>104 HBT</v>
          </cell>
          <cell r="G148" t="str">
            <v>NHÂN VIÊN PHỤC VỤ</v>
          </cell>
          <cell r="H148">
            <v>10</v>
          </cell>
          <cell r="I148">
            <v>11</v>
          </cell>
          <cell r="J148">
            <v>1993</v>
          </cell>
          <cell r="K148">
            <v>34283</v>
          </cell>
          <cell r="L148" t="str">
            <v>QUẢNG TRỊ</v>
          </cell>
          <cell r="M148" t="str">
            <v>QUẢNG TRỊ</v>
          </cell>
          <cell r="N148" t="str">
            <v>197297369</v>
          </cell>
          <cell r="O148">
            <v>40178</v>
          </cell>
          <cell r="P148" t="str">
            <v>QUẢNG TRỊ</v>
          </cell>
          <cell r="Q148" t="str">
            <v xml:space="preserve">KINH </v>
          </cell>
          <cell r="R148" t="str">
            <v>KHÔNG</v>
          </cell>
          <cell r="S148" t="str">
            <v>LẠC SƠN, GIO SƠN, GIO LINH, QUẢNG TRỊ</v>
          </cell>
          <cell r="T148" t="str">
            <v>QUẢNG TRỊ</v>
          </cell>
          <cell r="U148" t="str">
            <v>SỐ 1, ĐƯỜNG 36, KP 8, P. HIỆP BÌNH CHÁNH, Q. THỦ ĐỨC, TP. HCM</v>
          </cell>
          <cell r="V148" t="str">
            <v>TP. HCM</v>
          </cell>
          <cell r="W148" t="str">
            <v>SỐ 1, ĐƯỜNG 36, KP 8, P. HIỆP BÌNH CHÁNH, Q. THỦ ĐỨC, TP. HCM</v>
          </cell>
          <cell r="X148" t="str">
            <v>01674218647</v>
          </cell>
          <cell r="Y148" t="str">
            <v>0531000292610</v>
          </cell>
          <cell r="Z148" t="str">
            <v>VIETCOMBANK</v>
          </cell>
          <cell r="AA148" t="str">
            <v>100112</v>
          </cell>
          <cell r="AB148" t="str">
            <v>8301307938</v>
          </cell>
          <cell r="AC148">
            <v>0</v>
          </cell>
          <cell r="AD148">
            <v>0</v>
          </cell>
          <cell r="AE148">
            <v>0</v>
          </cell>
          <cell r="AF148">
            <v>0</v>
          </cell>
          <cell r="AG148">
            <v>0</v>
          </cell>
          <cell r="AH148">
            <v>41541</v>
          </cell>
          <cell r="AI148">
            <v>41906</v>
          </cell>
          <cell r="AJ148">
            <v>0</v>
          </cell>
          <cell r="AK148" t="str">
            <v>01 NĂM</v>
          </cell>
          <cell r="AL148" t="str">
            <v>01 NĂM</v>
          </cell>
          <cell r="AM148">
            <v>0</v>
          </cell>
          <cell r="AN148">
            <v>41906</v>
          </cell>
          <cell r="AO148">
            <v>42270</v>
          </cell>
          <cell r="AP148">
            <v>0</v>
          </cell>
          <cell r="AQ148">
            <v>0</v>
          </cell>
          <cell r="AR148">
            <v>41548</v>
          </cell>
          <cell r="AS148" t="str">
            <v>7913282492</v>
          </cell>
          <cell r="AT148" t="str">
            <v>DN7793530600712</v>
          </cell>
          <cell r="AU148">
            <v>0</v>
          </cell>
          <cell r="AV148">
            <v>0</v>
          </cell>
          <cell r="AW148">
            <v>0</v>
          </cell>
          <cell r="AX148">
            <v>0</v>
          </cell>
          <cell r="AY148">
            <v>0</v>
          </cell>
          <cell r="AZ148">
            <v>0</v>
          </cell>
          <cell r="BA148">
            <v>0</v>
          </cell>
          <cell r="BB148">
            <v>0</v>
          </cell>
          <cell r="BC148">
            <v>0</v>
          </cell>
          <cell r="BD148" t="str">
            <v>2 HẠT</v>
          </cell>
          <cell r="BE148" t="str">
            <v>ĐH</v>
          </cell>
          <cell r="BF148">
            <v>0</v>
          </cell>
          <cell r="BG148">
            <v>0</v>
          </cell>
          <cell r="BH148">
            <v>41640</v>
          </cell>
          <cell r="BI148">
            <v>2889000</v>
          </cell>
          <cell r="BJ148">
            <v>0</v>
          </cell>
          <cell r="BK148">
            <v>0</v>
          </cell>
          <cell r="BL148">
            <v>0</v>
          </cell>
          <cell r="BM148">
            <v>0</v>
          </cell>
          <cell r="BN148">
            <v>0</v>
          </cell>
          <cell r="BO148">
            <v>0</v>
          </cell>
          <cell r="BP148">
            <v>4000</v>
          </cell>
          <cell r="BQ148">
            <v>1</v>
          </cell>
          <cell r="BR148" t="str">
            <v>HTQ HỒ CHÍ MINH</v>
          </cell>
          <cell r="BS148" t="str">
            <v>Fulltime</v>
          </cell>
          <cell r="BT148" t="str">
            <v>Quán 104 Hai Bà Trưng</v>
          </cell>
          <cell r="BU148" t="str">
            <v>NV. Phục Vụ</v>
          </cell>
          <cell r="BV148" t="str">
            <v>2 HẠT</v>
          </cell>
          <cell r="BW148" t="str">
            <v>ĐH</v>
          </cell>
          <cell r="BX148">
            <v>0</v>
          </cell>
          <cell r="BY148">
            <v>0</v>
          </cell>
          <cell r="BZ148">
            <v>0</v>
          </cell>
          <cell r="CA148">
            <v>0</v>
          </cell>
          <cell r="CB148">
            <v>0</v>
          </cell>
          <cell r="CC148">
            <v>0</v>
          </cell>
          <cell r="CD148">
            <v>0</v>
          </cell>
          <cell r="CE148">
            <v>0</v>
          </cell>
          <cell r="CF148">
            <v>0</v>
          </cell>
          <cell r="CG148">
            <v>0</v>
          </cell>
          <cell r="CH148">
            <v>0</v>
          </cell>
          <cell r="CI148" t="str">
            <v>104 HBT</v>
          </cell>
          <cell r="CJ148" t="str">
            <v>NHÂN VIÊN PHỤC VỤ</v>
          </cell>
          <cell r="CK148">
            <v>0</v>
          </cell>
          <cell r="CL148">
            <v>0</v>
          </cell>
          <cell r="CM148" t="str">
            <v>ĐỘC THÂN</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t="e">
            <v>#N/A</v>
          </cell>
          <cell r="DB148">
            <v>0</v>
          </cell>
        </row>
        <row r="149">
          <cell r="B149" t="str">
            <v>EQQ101427</v>
          </cell>
          <cell r="C149" t="str">
            <v>NGUYỄN THỤY LAN ĐÀI</v>
          </cell>
          <cell r="D149" t="str">
            <v>NỮ</v>
          </cell>
          <cell r="E149">
            <v>41260</v>
          </cell>
          <cell r="F149" t="str">
            <v>02 BTX</v>
          </cell>
          <cell r="G149" t="str">
            <v>NHÂN VIÊN BẾP</v>
          </cell>
          <cell r="H149">
            <v>2</v>
          </cell>
          <cell r="I149">
            <v>7</v>
          </cell>
          <cell r="J149">
            <v>1975</v>
          </cell>
          <cell r="K149">
            <v>27577</v>
          </cell>
          <cell r="L149" t="str">
            <v>TP. HCM</v>
          </cell>
          <cell r="M149" t="str">
            <v>TP. HCM</v>
          </cell>
          <cell r="N149" t="str">
            <v>022864745</v>
          </cell>
          <cell r="O149">
            <v>36642</v>
          </cell>
          <cell r="P149" t="str">
            <v>TP. HCM</v>
          </cell>
          <cell r="Q149" t="str">
            <v xml:space="preserve">KINH </v>
          </cell>
          <cell r="R149" t="str">
            <v>PHẬT</v>
          </cell>
          <cell r="S149" t="str">
            <v>95/178 ĐINH TIÊN HOÀNG, P. 3, Q. BÌNH THẠNH, TP. HCM</v>
          </cell>
          <cell r="T149" t="str">
            <v>TP. HCM</v>
          </cell>
          <cell r="U149" t="str">
            <v>95/178 ĐINH TIÊN HOÀNG, P. 3, Q. BÌNH THẠNH, TP. HCM</v>
          </cell>
          <cell r="V149" t="str">
            <v>TP. HCM</v>
          </cell>
          <cell r="W149" t="str">
            <v>95/178 ĐINH TIÊN HOÀNG, P. 3, Q. BÌNH THẠNH, TP. HCM</v>
          </cell>
          <cell r="X149" t="str">
            <v>0982889574</v>
          </cell>
          <cell r="Y149" t="str">
            <v>0721000537326</v>
          </cell>
          <cell r="Z149" t="str">
            <v>VIETCOMBANK</v>
          </cell>
          <cell r="AA149" t="str">
            <v>100175</v>
          </cell>
          <cell r="AB149" t="str">
            <v>8097388758</v>
          </cell>
          <cell r="AC149">
            <v>0</v>
          </cell>
          <cell r="AD149">
            <v>0</v>
          </cell>
          <cell r="AE149">
            <v>0</v>
          </cell>
          <cell r="AF149">
            <v>0</v>
          </cell>
          <cell r="AG149">
            <v>0</v>
          </cell>
          <cell r="AH149">
            <v>41412</v>
          </cell>
          <cell r="AI149">
            <v>41777</v>
          </cell>
          <cell r="AJ149">
            <v>0</v>
          </cell>
          <cell r="AK149" t="str">
            <v>01 NĂM</v>
          </cell>
          <cell r="AL149" t="str">
            <v>01 NĂM</v>
          </cell>
          <cell r="AM149">
            <v>0</v>
          </cell>
          <cell r="AN149">
            <v>41777</v>
          </cell>
          <cell r="AO149">
            <v>42141</v>
          </cell>
          <cell r="AP149">
            <v>0</v>
          </cell>
          <cell r="AQ149">
            <v>0</v>
          </cell>
          <cell r="AR149">
            <v>41426</v>
          </cell>
          <cell r="AS149" t="str">
            <v>7913209822</v>
          </cell>
          <cell r="AT149" t="str">
            <v>DN7793530600644</v>
          </cell>
          <cell r="AU149">
            <v>0</v>
          </cell>
          <cell r="AV149">
            <v>0</v>
          </cell>
          <cell r="AW149">
            <v>0</v>
          </cell>
          <cell r="AX149">
            <v>0</v>
          </cell>
          <cell r="AY149">
            <v>0</v>
          </cell>
          <cell r="AZ149">
            <v>0</v>
          </cell>
          <cell r="BA149">
            <v>0</v>
          </cell>
          <cell r="BB149">
            <v>0</v>
          </cell>
          <cell r="BC149">
            <v>0</v>
          </cell>
          <cell r="BD149">
            <v>0</v>
          </cell>
          <cell r="BE149" t="str">
            <v>8/12</v>
          </cell>
          <cell r="BF149">
            <v>0</v>
          </cell>
          <cell r="BG149">
            <v>0</v>
          </cell>
          <cell r="BH149">
            <v>41640</v>
          </cell>
          <cell r="BI149">
            <v>2889000</v>
          </cell>
          <cell r="BJ149">
            <v>0</v>
          </cell>
          <cell r="BK149">
            <v>0</v>
          </cell>
          <cell r="BL149">
            <v>0</v>
          </cell>
          <cell r="BM149">
            <v>0</v>
          </cell>
          <cell r="BN149">
            <v>0</v>
          </cell>
          <cell r="BO149">
            <v>0</v>
          </cell>
          <cell r="BP149">
            <v>4000</v>
          </cell>
          <cell r="BQ149">
            <v>1</v>
          </cell>
          <cell r="BR149" t="str">
            <v>HTQ HỒ CHÍ MINH</v>
          </cell>
          <cell r="BS149" t="str">
            <v>Fulltime</v>
          </cell>
          <cell r="BT149" t="str">
            <v>Quán 02 Bùi Thị Xuân</v>
          </cell>
          <cell r="BU149" t="str">
            <v>NV. Bếp</v>
          </cell>
          <cell r="BV149" t="str">
            <v>NGUYỄN QUỐC TRUNG</v>
          </cell>
          <cell r="BW149" t="str">
            <v>8/12</v>
          </cell>
          <cell r="BX149">
            <v>0</v>
          </cell>
          <cell r="BY149">
            <v>0</v>
          </cell>
          <cell r="BZ149">
            <v>0</v>
          </cell>
          <cell r="CA149">
            <v>0</v>
          </cell>
          <cell r="CB149">
            <v>0</v>
          </cell>
          <cell r="CC149">
            <v>0</v>
          </cell>
          <cell r="CD149">
            <v>0</v>
          </cell>
          <cell r="CE149" t="str">
            <v>QUÁN 06 ĐỒNG KHỞI</v>
          </cell>
          <cell r="CF149" t="str">
            <v>QUÁN 197 ĐINH TIÊN HOÀNG</v>
          </cell>
          <cell r="CG149">
            <v>0</v>
          </cell>
          <cell r="CH149">
            <v>0</v>
          </cell>
          <cell r="CI149" t="str">
            <v>02 BTX</v>
          </cell>
          <cell r="CJ149" t="str">
            <v>NHÂN VIÊN BẾP</v>
          </cell>
          <cell r="CK149">
            <v>0</v>
          </cell>
          <cell r="CL149">
            <v>0</v>
          </cell>
          <cell r="CM149" t="str">
            <v>KẾT HÔN</v>
          </cell>
          <cell r="CN149" t="str">
            <v>NGUYỄN QUỐC TRUNG</v>
          </cell>
          <cell r="CO149" t="str">
            <v>2000</v>
          </cell>
          <cell r="CP149" t="str">
            <v>X</v>
          </cell>
          <cell r="CQ149">
            <v>0</v>
          </cell>
          <cell r="CR149">
            <v>0</v>
          </cell>
          <cell r="CS149">
            <v>0</v>
          </cell>
          <cell r="CT149">
            <v>0</v>
          </cell>
          <cell r="CU149">
            <v>0</v>
          </cell>
          <cell r="CV149">
            <v>0</v>
          </cell>
          <cell r="CW149">
            <v>0</v>
          </cell>
          <cell r="CX149">
            <v>0</v>
          </cell>
          <cell r="CY149">
            <v>0</v>
          </cell>
          <cell r="CZ149">
            <v>0</v>
          </cell>
          <cell r="DA149" t="e">
            <v>#N/A</v>
          </cell>
          <cell r="DB149">
            <v>0</v>
          </cell>
        </row>
        <row r="150">
          <cell r="B150" t="str">
            <v>EQQ101447</v>
          </cell>
          <cell r="C150" t="str">
            <v>DƯƠNG NGỌC ANH</v>
          </cell>
          <cell r="D150" t="str">
            <v>NỮ</v>
          </cell>
          <cell r="E150">
            <v>41275</v>
          </cell>
          <cell r="F150" t="str">
            <v>104 HBT</v>
          </cell>
          <cell r="G150" t="str">
            <v>TRƯỞNG CA</v>
          </cell>
          <cell r="H150">
            <v>10</v>
          </cell>
          <cell r="I150">
            <v>11</v>
          </cell>
          <cell r="J150">
            <v>1992</v>
          </cell>
          <cell r="K150">
            <v>33918</v>
          </cell>
          <cell r="L150" t="str">
            <v>TP. HCM</v>
          </cell>
          <cell r="M150" t="str">
            <v>BẾN TRE</v>
          </cell>
          <cell r="N150" t="str">
            <v>024617149</v>
          </cell>
          <cell r="O150">
            <v>40794</v>
          </cell>
          <cell r="P150" t="str">
            <v>TP. HCM</v>
          </cell>
          <cell r="Q150" t="str">
            <v>KINH</v>
          </cell>
          <cell r="R150" t="str">
            <v>PHẬT</v>
          </cell>
          <cell r="S150" t="str">
            <v>123/6B LÊ THỊ RIÊNG, P. BẾN THÀNH, Q. 1, TP. HCM</v>
          </cell>
          <cell r="T150" t="str">
            <v>TP. HCM</v>
          </cell>
          <cell r="U150" t="str">
            <v>705/234 PHAN VĂN TRỊ, P. 11, Q. BÌNH THẠNH, TP. HCM</v>
          </cell>
          <cell r="V150" t="str">
            <v>TP. HCM</v>
          </cell>
          <cell r="W150" t="str">
            <v>705/234 PHAN VĂN TRỊ, P. 11, Q. BÌNH THẠNH, TP. HCM</v>
          </cell>
          <cell r="X150" t="str">
            <v>0906661192</v>
          </cell>
          <cell r="Y150" t="str">
            <v>0071000613188</v>
          </cell>
          <cell r="Z150" t="str">
            <v>VIETCOMBANK</v>
          </cell>
          <cell r="AA150" t="str">
            <v>100456</v>
          </cell>
          <cell r="AB150">
            <v>0</v>
          </cell>
          <cell r="AC150">
            <v>0</v>
          </cell>
          <cell r="AD150">
            <v>0</v>
          </cell>
          <cell r="AE150">
            <v>0</v>
          </cell>
          <cell r="AF150">
            <v>0</v>
          </cell>
          <cell r="AG150">
            <v>0</v>
          </cell>
          <cell r="AH150">
            <v>41427</v>
          </cell>
          <cell r="AI150">
            <v>41792</v>
          </cell>
          <cell r="AJ150">
            <v>0</v>
          </cell>
          <cell r="AK150" t="str">
            <v>01 NĂM</v>
          </cell>
          <cell r="AL150" t="str">
            <v>01 NĂM</v>
          </cell>
          <cell r="AM150">
            <v>0</v>
          </cell>
          <cell r="AN150">
            <v>41792</v>
          </cell>
          <cell r="AO150">
            <v>42156</v>
          </cell>
          <cell r="AP150">
            <v>0</v>
          </cell>
          <cell r="AQ150">
            <v>0</v>
          </cell>
          <cell r="AR150">
            <v>41426</v>
          </cell>
          <cell r="AS150" t="str">
            <v>7913209833</v>
          </cell>
          <cell r="AT150" t="str">
            <v>DN7793536000655</v>
          </cell>
          <cell r="AU150">
            <v>0</v>
          </cell>
          <cell r="AV150">
            <v>0</v>
          </cell>
          <cell r="AW150">
            <v>0</v>
          </cell>
          <cell r="AX150">
            <v>0</v>
          </cell>
          <cell r="AY150">
            <v>0</v>
          </cell>
          <cell r="AZ150">
            <v>0</v>
          </cell>
          <cell r="BA150">
            <v>0</v>
          </cell>
          <cell r="BB150">
            <v>0</v>
          </cell>
          <cell r="BC150">
            <v>0</v>
          </cell>
          <cell r="BD150" t="str">
            <v>4 HẠT</v>
          </cell>
          <cell r="BE150" t="str">
            <v>TC</v>
          </cell>
          <cell r="BF150">
            <v>0</v>
          </cell>
          <cell r="BG150">
            <v>0</v>
          </cell>
          <cell r="BH150">
            <v>41573</v>
          </cell>
          <cell r="BI150">
            <v>2889000</v>
          </cell>
          <cell r="BJ150">
            <v>1111000</v>
          </cell>
          <cell r="BK150">
            <v>0</v>
          </cell>
          <cell r="BL150">
            <v>0</v>
          </cell>
          <cell r="BM150">
            <v>0</v>
          </cell>
          <cell r="BN150">
            <v>0</v>
          </cell>
          <cell r="BO150">
            <v>0</v>
          </cell>
          <cell r="BP150">
            <v>4000</v>
          </cell>
          <cell r="BQ150">
            <v>1</v>
          </cell>
          <cell r="BR150" t="str">
            <v>HTQ HỒ CHÍ MINH</v>
          </cell>
          <cell r="BS150" t="str">
            <v>Fulltime</v>
          </cell>
          <cell r="BT150" t="str">
            <v>Quán 104 Hai Bà Trưng</v>
          </cell>
          <cell r="BU150" t="str">
            <v>Trưởng Ca</v>
          </cell>
          <cell r="BV150" t="str">
            <v>4 HẠT</v>
          </cell>
          <cell r="BW150" t="str">
            <v>TC</v>
          </cell>
          <cell r="BX150" t="str">
            <v>NHÀ HÀNG, KHÁCH SẠN</v>
          </cell>
          <cell r="BY150">
            <v>0</v>
          </cell>
          <cell r="BZ150">
            <v>0</v>
          </cell>
          <cell r="CA150">
            <v>0</v>
          </cell>
          <cell r="CB150">
            <v>0</v>
          </cell>
          <cell r="CC150">
            <v>0</v>
          </cell>
          <cell r="CD150">
            <v>41908</v>
          </cell>
          <cell r="CE150">
            <v>0</v>
          </cell>
          <cell r="CF150">
            <v>0</v>
          </cell>
          <cell r="CG150">
            <v>0</v>
          </cell>
          <cell r="CH150">
            <v>0</v>
          </cell>
          <cell r="CI150" t="str">
            <v>104 HBT</v>
          </cell>
          <cell r="CJ150" t="str">
            <v>TRƯỞNG CA</v>
          </cell>
          <cell r="CK150">
            <v>0</v>
          </cell>
          <cell r="CL150">
            <v>0</v>
          </cell>
          <cell r="CM150" t="str">
            <v>ĐỘC THÂN</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t="e">
            <v>#N/A</v>
          </cell>
          <cell r="DB150">
            <v>0</v>
          </cell>
        </row>
        <row r="151">
          <cell r="B151" t="str">
            <v>EQQ101456</v>
          </cell>
          <cell r="C151" t="str">
            <v>LÊ THỊ TUYẾT</v>
          </cell>
          <cell r="D151" t="str">
            <v>NỮ</v>
          </cell>
          <cell r="E151">
            <v>41282</v>
          </cell>
          <cell r="F151" t="str">
            <v>349 HBT</v>
          </cell>
          <cell r="G151" t="str">
            <v>NHÂN VIÊN PHỤC VỤ</v>
          </cell>
          <cell r="H151">
            <v>2</v>
          </cell>
          <cell r="I151">
            <v>7</v>
          </cell>
          <cell r="J151">
            <v>1989</v>
          </cell>
          <cell r="K151">
            <v>32691</v>
          </cell>
          <cell r="L151" t="str">
            <v>THANH HÓA</v>
          </cell>
          <cell r="M151" t="str">
            <v>THANH HÓA</v>
          </cell>
          <cell r="N151" t="str">
            <v>173074792</v>
          </cell>
          <cell r="O151">
            <v>39055</v>
          </cell>
          <cell r="P151" t="str">
            <v>THANH HÓA</v>
          </cell>
          <cell r="Q151" t="str">
            <v>KINH</v>
          </cell>
          <cell r="R151" t="str">
            <v>KHÔNG</v>
          </cell>
          <cell r="S151" t="str">
            <v>KHÁNH HỘI, THIỆU DUY, THIỆU HÓA, THANH HÓA</v>
          </cell>
          <cell r="T151" t="str">
            <v>THANH HÓA</v>
          </cell>
          <cell r="U151" t="str">
            <v>48/33 HÀM TỬ, P. 1, Q. 5, TP. HCM</v>
          </cell>
          <cell r="V151" t="str">
            <v>TP. HCM</v>
          </cell>
          <cell r="W151" t="str">
            <v>48/33 HÀM TỬ, P. 1, Q. 5, TP. HCM</v>
          </cell>
          <cell r="X151" t="str">
            <v>01639271989</v>
          </cell>
          <cell r="Y151" t="str">
            <v>0071000750141</v>
          </cell>
          <cell r="Z151" t="str">
            <v>VIETCOMBANK</v>
          </cell>
          <cell r="AA151" t="str">
            <v>100322</v>
          </cell>
          <cell r="AB151">
            <v>0</v>
          </cell>
          <cell r="AC151">
            <v>0</v>
          </cell>
          <cell r="AD151">
            <v>0</v>
          </cell>
          <cell r="AE151">
            <v>0</v>
          </cell>
          <cell r="AF151">
            <v>0</v>
          </cell>
          <cell r="AG151">
            <v>0</v>
          </cell>
          <cell r="AH151">
            <v>41434</v>
          </cell>
          <cell r="AI151">
            <v>41799</v>
          </cell>
          <cell r="AJ151">
            <v>0</v>
          </cell>
          <cell r="AK151" t="str">
            <v>01 NĂM</v>
          </cell>
          <cell r="AL151" t="str">
            <v>01 NĂM</v>
          </cell>
          <cell r="AM151">
            <v>0</v>
          </cell>
          <cell r="AN151">
            <v>41799</v>
          </cell>
          <cell r="AO151">
            <v>42163</v>
          </cell>
          <cell r="AP151">
            <v>0</v>
          </cell>
          <cell r="AQ151">
            <v>0</v>
          </cell>
          <cell r="AR151">
            <v>41426</v>
          </cell>
          <cell r="AS151" t="str">
            <v>7913209841</v>
          </cell>
          <cell r="AT151" t="str">
            <v>DN7793530600663</v>
          </cell>
          <cell r="AU151">
            <v>0</v>
          </cell>
          <cell r="AV151">
            <v>0</v>
          </cell>
          <cell r="AW151">
            <v>0</v>
          </cell>
          <cell r="AX151">
            <v>0</v>
          </cell>
          <cell r="AY151">
            <v>0</v>
          </cell>
          <cell r="AZ151">
            <v>0</v>
          </cell>
          <cell r="BA151">
            <v>0</v>
          </cell>
          <cell r="BB151">
            <v>0</v>
          </cell>
          <cell r="BC151">
            <v>0</v>
          </cell>
          <cell r="BD151" t="str">
            <v>1 HẠT</v>
          </cell>
          <cell r="BE151" t="str">
            <v>12/12</v>
          </cell>
          <cell r="BF151">
            <v>0</v>
          </cell>
          <cell r="BG151">
            <v>0</v>
          </cell>
          <cell r="BH151">
            <v>41640</v>
          </cell>
          <cell r="BI151">
            <v>2889000</v>
          </cell>
          <cell r="BJ151">
            <v>0</v>
          </cell>
          <cell r="BK151">
            <v>0</v>
          </cell>
          <cell r="BL151">
            <v>0</v>
          </cell>
          <cell r="BM151">
            <v>0</v>
          </cell>
          <cell r="BN151">
            <v>0</v>
          </cell>
          <cell r="BO151">
            <v>0</v>
          </cell>
          <cell r="BP151">
            <v>4000</v>
          </cell>
          <cell r="BQ151">
            <v>1</v>
          </cell>
          <cell r="BR151" t="str">
            <v>HTQ HỒ CHÍ MINH</v>
          </cell>
          <cell r="BS151" t="str">
            <v>Fulltime</v>
          </cell>
          <cell r="BT151" t="str">
            <v>Quán 349 Hai Bà Trưng</v>
          </cell>
          <cell r="BU151" t="str">
            <v>NV. Phục Vụ</v>
          </cell>
          <cell r="BV151" t="str">
            <v>1 HẠT</v>
          </cell>
          <cell r="BW151" t="str">
            <v>12/12</v>
          </cell>
          <cell r="BX151">
            <v>0</v>
          </cell>
          <cell r="BY151" t="str">
            <v>A TIN HỌC</v>
          </cell>
          <cell r="BZ151">
            <v>0</v>
          </cell>
          <cell r="CA151">
            <v>0</v>
          </cell>
          <cell r="CB151">
            <v>0</v>
          </cell>
          <cell r="CC151">
            <v>0</v>
          </cell>
          <cell r="CD151">
            <v>41969</v>
          </cell>
          <cell r="CE151" t="str">
            <v>QUÁN 07 NGUYỄN VĂN CHIÊM</v>
          </cell>
          <cell r="CF151">
            <v>0</v>
          </cell>
          <cell r="CG151">
            <v>0</v>
          </cell>
          <cell r="CH151">
            <v>0</v>
          </cell>
          <cell r="CI151" t="str">
            <v>349 HBT</v>
          </cell>
          <cell r="CJ151" t="str">
            <v>NHÂN VIÊN PHỤC VỤ</v>
          </cell>
          <cell r="CK151">
            <v>0</v>
          </cell>
          <cell r="CL151">
            <v>0</v>
          </cell>
          <cell r="CM151" t="str">
            <v>ĐỘC THÂN</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t="e">
            <v>#N/A</v>
          </cell>
          <cell r="DB151">
            <v>0</v>
          </cell>
        </row>
        <row r="152">
          <cell r="B152" t="str">
            <v>EQQ101462</v>
          </cell>
          <cell r="C152" t="str">
            <v>NGUYỄN THỊ THÚY HƯỜNG</v>
          </cell>
          <cell r="D152" t="str">
            <v>NỮ</v>
          </cell>
          <cell r="E152">
            <v>41295</v>
          </cell>
          <cell r="F152" t="str">
            <v>43 TS</v>
          </cell>
          <cell r="G152" t="str">
            <v>NHÂN VIÊN THU NGÂN</v>
          </cell>
          <cell r="H152">
            <v>7</v>
          </cell>
          <cell r="I152">
            <v>11</v>
          </cell>
          <cell r="J152">
            <v>1991</v>
          </cell>
          <cell r="K152">
            <v>33549</v>
          </cell>
          <cell r="L152" t="str">
            <v>BÀ RỊA - VŨNG TÀU</v>
          </cell>
          <cell r="M152" t="str">
            <v>CAMPUCHIA</v>
          </cell>
          <cell r="N152" t="str">
            <v>273438330</v>
          </cell>
          <cell r="O152">
            <v>39524</v>
          </cell>
          <cell r="P152" t="str">
            <v>BÀ RỊA - VŨNG TÀU</v>
          </cell>
          <cell r="Q152" t="str">
            <v>KINH</v>
          </cell>
          <cell r="R152" t="str">
            <v>THIÊN CHÚA</v>
          </cell>
          <cell r="S152" t="str">
            <v>E63, TỔ 1, PHƯỚC THIỆN, PHƯỚC TÍNH, LONG ĐIỀN, BÀ RỊA - VŨNG TÀU</v>
          </cell>
          <cell r="T152" t="str">
            <v>BÀ RỊA - VŨNG TÀU</v>
          </cell>
          <cell r="U152" t="str">
            <v>59 HÀ BÁ TƯỜNG, P. 12, Q. TÂN BÌNH, TP. HCM</v>
          </cell>
          <cell r="V152" t="str">
            <v>TP. HCM</v>
          </cell>
          <cell r="W152" t="str">
            <v>59 HÀ BÁ TƯỜNG, P. 12, Q. TÂN BÌNH, TP. HCM</v>
          </cell>
          <cell r="X152" t="str">
            <v>0934818432</v>
          </cell>
          <cell r="Y152" t="str">
            <v>0071000750176</v>
          </cell>
          <cell r="Z152" t="str">
            <v>VIETCOMBANK</v>
          </cell>
          <cell r="AA152" t="str">
            <v>100016</v>
          </cell>
          <cell r="AB152">
            <v>0</v>
          </cell>
          <cell r="AC152">
            <v>0</v>
          </cell>
          <cell r="AD152">
            <v>0</v>
          </cell>
          <cell r="AE152">
            <v>0</v>
          </cell>
          <cell r="AF152">
            <v>0</v>
          </cell>
          <cell r="AG152">
            <v>0</v>
          </cell>
          <cell r="AH152">
            <v>41447</v>
          </cell>
          <cell r="AI152">
            <v>41812</v>
          </cell>
          <cell r="AJ152">
            <v>0</v>
          </cell>
          <cell r="AK152" t="str">
            <v>01 NĂM</v>
          </cell>
          <cell r="AL152" t="str">
            <v>01 NĂM</v>
          </cell>
          <cell r="AM152">
            <v>0</v>
          </cell>
          <cell r="AN152">
            <v>41812</v>
          </cell>
          <cell r="AO152">
            <v>42176</v>
          </cell>
          <cell r="AP152">
            <v>0</v>
          </cell>
          <cell r="AQ152">
            <v>0</v>
          </cell>
          <cell r="AR152">
            <v>41456</v>
          </cell>
          <cell r="AS152" t="str">
            <v>7912170593</v>
          </cell>
          <cell r="AT152">
            <v>0</v>
          </cell>
          <cell r="AU152">
            <v>0</v>
          </cell>
          <cell r="AV152">
            <v>0</v>
          </cell>
          <cell r="AW152">
            <v>0</v>
          </cell>
          <cell r="AX152">
            <v>0</v>
          </cell>
          <cell r="AY152">
            <v>0</v>
          </cell>
          <cell r="AZ152">
            <v>0</v>
          </cell>
          <cell r="BA152">
            <v>0</v>
          </cell>
          <cell r="BB152">
            <v>0</v>
          </cell>
          <cell r="BC152">
            <v>0</v>
          </cell>
          <cell r="BD152" t="str">
            <v>2 HẠT</v>
          </cell>
          <cell r="BE152" t="str">
            <v>TC</v>
          </cell>
          <cell r="BF152">
            <v>0</v>
          </cell>
          <cell r="BG152">
            <v>0</v>
          </cell>
          <cell r="BH152">
            <v>41640</v>
          </cell>
          <cell r="BI152">
            <v>2889000</v>
          </cell>
          <cell r="BJ152">
            <v>0</v>
          </cell>
          <cell r="BK152">
            <v>0</v>
          </cell>
          <cell r="BL152">
            <v>0</v>
          </cell>
          <cell r="BM152">
            <v>0</v>
          </cell>
          <cell r="BN152">
            <v>0</v>
          </cell>
          <cell r="BO152">
            <v>0</v>
          </cell>
          <cell r="BP152">
            <v>4000</v>
          </cell>
          <cell r="BQ152">
            <v>1</v>
          </cell>
          <cell r="BR152" t="str">
            <v>HTQ HỒ CHÍ MINH</v>
          </cell>
          <cell r="BS152" t="str">
            <v>Fulltime</v>
          </cell>
          <cell r="BT152" t="str">
            <v xml:space="preserve">Quán A43 Trường Sơn </v>
          </cell>
          <cell r="BU152" t="str">
            <v>NV. Thu Ngân</v>
          </cell>
          <cell r="BV152" t="str">
            <v>2 HẠT</v>
          </cell>
          <cell r="BW152" t="str">
            <v>TC</v>
          </cell>
          <cell r="BX152" t="str">
            <v>DU LỊCH</v>
          </cell>
          <cell r="BY152">
            <v>0</v>
          </cell>
          <cell r="BZ152">
            <v>0</v>
          </cell>
          <cell r="CA152">
            <v>0</v>
          </cell>
          <cell r="CB152">
            <v>0</v>
          </cell>
          <cell r="CC152">
            <v>0</v>
          </cell>
          <cell r="CD152">
            <v>0</v>
          </cell>
          <cell r="CE152" t="str">
            <v>QUÁN 07 NGUYỄN VĂN CHIÊM</v>
          </cell>
          <cell r="CF152">
            <v>0</v>
          </cell>
          <cell r="CG152">
            <v>0</v>
          </cell>
          <cell r="CH152">
            <v>0</v>
          </cell>
          <cell r="CI152" t="str">
            <v>43 TS</v>
          </cell>
          <cell r="CJ152" t="str">
            <v>NHÂN VIÊN THU NGÂN</v>
          </cell>
          <cell r="CK152">
            <v>0</v>
          </cell>
          <cell r="CL152">
            <v>0</v>
          </cell>
          <cell r="CM152" t="str">
            <v>ĐỘC THÂN</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t="e">
            <v>#N/A</v>
          </cell>
          <cell r="DB152">
            <v>0</v>
          </cell>
        </row>
        <row r="153">
          <cell r="B153" t="str">
            <v>EQQ101491</v>
          </cell>
          <cell r="C153" t="str">
            <v>TRẦN THỊ THANH TÂM</v>
          </cell>
          <cell r="D153" t="str">
            <v>NỮ</v>
          </cell>
          <cell r="E153">
            <v>41294</v>
          </cell>
          <cell r="F153" t="str">
            <v>587 NK</v>
          </cell>
          <cell r="G153" t="str">
            <v>NHÂN VIÊN PHA CHẾ</v>
          </cell>
          <cell r="H153">
            <v>29</v>
          </cell>
          <cell r="I153">
            <v>1</v>
          </cell>
          <cell r="J153">
            <v>1993</v>
          </cell>
          <cell r="K153">
            <v>33998</v>
          </cell>
          <cell r="L153" t="str">
            <v>TP. HCM</v>
          </cell>
          <cell r="M153" t="str">
            <v>NAM ĐỊNH</v>
          </cell>
          <cell r="N153" t="str">
            <v>025178611</v>
          </cell>
          <cell r="O153">
            <v>40070</v>
          </cell>
          <cell r="P153" t="str">
            <v>TP. HCM</v>
          </cell>
          <cell r="Q153" t="str">
            <v>KINH</v>
          </cell>
          <cell r="R153" t="str">
            <v>PHẬT</v>
          </cell>
          <cell r="S153" t="str">
            <v>74/3/19 PHAN ĐANG LƯU, P. 5, Q. PHÚ NHUẬN, TP. HCM</v>
          </cell>
          <cell r="T153" t="str">
            <v>TP. HCM</v>
          </cell>
          <cell r="U153" t="str">
            <v>74/3/19 PHAN ĐĂNG LƯU, P. 5, Q PHÚ NHUẬN, TP. HCM</v>
          </cell>
          <cell r="V153" t="str">
            <v>TP. HCM</v>
          </cell>
          <cell r="W153" t="str">
            <v>74/3/19 PHAN ĐĂNG LƯU, P. 5, Q PHÚ NHUẬN, TP. HCM</v>
          </cell>
          <cell r="X153" t="str">
            <v>01286554048</v>
          </cell>
          <cell r="Y153" t="str">
            <v>0721000538105</v>
          </cell>
          <cell r="Z153" t="str">
            <v>VIETCOMBANK</v>
          </cell>
          <cell r="AA153" t="str">
            <v>100377</v>
          </cell>
          <cell r="AB153">
            <v>0</v>
          </cell>
          <cell r="AC153">
            <v>0</v>
          </cell>
          <cell r="AD153">
            <v>0</v>
          </cell>
          <cell r="AE153">
            <v>0</v>
          </cell>
          <cell r="AF153">
            <v>0</v>
          </cell>
          <cell r="AG153">
            <v>0</v>
          </cell>
          <cell r="AH153">
            <v>41446</v>
          </cell>
          <cell r="AI153">
            <v>41811</v>
          </cell>
          <cell r="AJ153">
            <v>0</v>
          </cell>
          <cell r="AK153" t="str">
            <v>01 NĂM</v>
          </cell>
          <cell r="AL153" t="str">
            <v>01 NĂM</v>
          </cell>
          <cell r="AM153">
            <v>0</v>
          </cell>
          <cell r="AN153">
            <v>41811</v>
          </cell>
          <cell r="AO153">
            <v>42175</v>
          </cell>
          <cell r="AP153">
            <v>0</v>
          </cell>
          <cell r="AQ153">
            <v>0</v>
          </cell>
          <cell r="AR153">
            <v>41456</v>
          </cell>
          <cell r="AS153" t="str">
            <v>7913209837</v>
          </cell>
          <cell r="AT153" t="str">
            <v>DN7793530600640</v>
          </cell>
          <cell r="AU153">
            <v>0</v>
          </cell>
          <cell r="AV153">
            <v>0</v>
          </cell>
          <cell r="AW153">
            <v>0</v>
          </cell>
          <cell r="AX153">
            <v>0</v>
          </cell>
          <cell r="AY153">
            <v>0</v>
          </cell>
          <cell r="AZ153">
            <v>0</v>
          </cell>
          <cell r="BA153">
            <v>0</v>
          </cell>
          <cell r="BB153">
            <v>0</v>
          </cell>
          <cell r="BC153">
            <v>0</v>
          </cell>
          <cell r="BD153" t="str">
            <v>1 HẠT</v>
          </cell>
          <cell r="BE153" t="str">
            <v>12/12</v>
          </cell>
          <cell r="BF153">
            <v>0</v>
          </cell>
          <cell r="BG153">
            <v>0</v>
          </cell>
          <cell r="BH153">
            <v>41640</v>
          </cell>
          <cell r="BI153">
            <v>2889000</v>
          </cell>
          <cell r="BJ153">
            <v>0</v>
          </cell>
          <cell r="BK153">
            <v>0</v>
          </cell>
          <cell r="BL153">
            <v>0</v>
          </cell>
          <cell r="BM153">
            <v>0</v>
          </cell>
          <cell r="BN153">
            <v>0</v>
          </cell>
          <cell r="BO153">
            <v>0</v>
          </cell>
          <cell r="BP153">
            <v>4000</v>
          </cell>
          <cell r="BQ153">
            <v>1</v>
          </cell>
          <cell r="BR153" t="str">
            <v>HTQ HỒ CHÍ MINH</v>
          </cell>
          <cell r="BS153" t="str">
            <v>Fulltime</v>
          </cell>
          <cell r="BT153" t="str">
            <v>Quán 587 Nguyễn Kiệm</v>
          </cell>
          <cell r="BU153" t="str">
            <v>NV. Pha Chế</v>
          </cell>
          <cell r="BV153" t="str">
            <v>1 HẠT</v>
          </cell>
          <cell r="BW153" t="str">
            <v>12/12</v>
          </cell>
          <cell r="BX153">
            <v>0</v>
          </cell>
          <cell r="BY153">
            <v>0</v>
          </cell>
          <cell r="BZ153">
            <v>0</v>
          </cell>
          <cell r="CA153">
            <v>0</v>
          </cell>
          <cell r="CB153">
            <v>0</v>
          </cell>
          <cell r="CC153">
            <v>0</v>
          </cell>
          <cell r="CD153">
            <v>41938</v>
          </cell>
          <cell r="CE153">
            <v>0</v>
          </cell>
          <cell r="CF153">
            <v>0</v>
          </cell>
          <cell r="CG153">
            <v>0</v>
          </cell>
          <cell r="CH153">
            <v>0</v>
          </cell>
          <cell r="CI153" t="str">
            <v>587 NK</v>
          </cell>
          <cell r="CJ153" t="str">
            <v>NHÂN VIÊN PHA CHẾ</v>
          </cell>
          <cell r="CK153">
            <v>0</v>
          </cell>
          <cell r="CL153">
            <v>0</v>
          </cell>
          <cell r="CM153" t="str">
            <v>ĐỘC THÂN</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t="e">
            <v>#N/A</v>
          </cell>
          <cell r="DB153">
            <v>0</v>
          </cell>
        </row>
        <row r="154">
          <cell r="B154" t="str">
            <v>EQQ101511</v>
          </cell>
          <cell r="C154" t="str">
            <v>PHẠM HẢI QUỲNH NHƯ</v>
          </cell>
          <cell r="D154" t="str">
            <v>NỮ</v>
          </cell>
          <cell r="E154">
            <v>41313</v>
          </cell>
          <cell r="F154" t="str">
            <v>197 ĐTH</v>
          </cell>
          <cell r="G154" t="str">
            <v>NHÂN VIÊN THU NGÂN</v>
          </cell>
          <cell r="H154">
            <v>3</v>
          </cell>
          <cell r="I154">
            <v>2</v>
          </cell>
          <cell r="J154">
            <v>1994</v>
          </cell>
          <cell r="K154">
            <v>34368</v>
          </cell>
          <cell r="L154" t="str">
            <v>TP. HCM</v>
          </cell>
          <cell r="M154" t="str">
            <v>TP. HCM</v>
          </cell>
          <cell r="N154" t="str">
            <v>025251903</v>
          </cell>
          <cell r="O154">
            <v>40318</v>
          </cell>
          <cell r="P154" t="str">
            <v>TP. HCM</v>
          </cell>
          <cell r="Q154" t="str">
            <v xml:space="preserve">KINH </v>
          </cell>
          <cell r="R154" t="str">
            <v>PHẬT</v>
          </cell>
          <cell r="S154" t="str">
            <v>25/38/7 TÔN THẤT TÙNG, P. PHẠM NGŨ LÃO, Q. 1, TP. HCM</v>
          </cell>
          <cell r="T154" t="str">
            <v>TP. HCM</v>
          </cell>
          <cell r="U154" t="str">
            <v>215 LÔ 4 CƯ XÁ THANH ĐA, P. 27, Q. BÌNH THẠNH, TP. HCM</v>
          </cell>
          <cell r="V154" t="str">
            <v>TP. HCM</v>
          </cell>
          <cell r="W154" t="str">
            <v>215 LÔ 4 CƯ XÁ THANH ĐA, P. 27, Q. BÌNH THẠNH, TP. HCM</v>
          </cell>
          <cell r="X154" t="str">
            <v>0908440532</v>
          </cell>
          <cell r="Y154" t="str">
            <v>0071000758398</v>
          </cell>
          <cell r="Z154" t="str">
            <v>VIETCOMBANK</v>
          </cell>
          <cell r="AA154" t="str">
            <v>100183</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41816</v>
          </cell>
          <cell r="AT154">
            <v>0</v>
          </cell>
          <cell r="AU154">
            <v>0</v>
          </cell>
          <cell r="AV154">
            <v>41891</v>
          </cell>
          <cell r="AW154">
            <v>41816</v>
          </cell>
          <cell r="AX154">
            <v>0</v>
          </cell>
          <cell r="AY154">
            <v>0</v>
          </cell>
          <cell r="AZ154">
            <v>41891</v>
          </cell>
          <cell r="BA154">
            <v>0</v>
          </cell>
          <cell r="BB154">
            <v>41891</v>
          </cell>
          <cell r="BC154">
            <v>41816</v>
          </cell>
          <cell r="BD154" t="str">
            <v>1 HẠT</v>
          </cell>
          <cell r="BE154" t="str">
            <v>12/12</v>
          </cell>
          <cell r="BF154">
            <v>41891</v>
          </cell>
          <cell r="BG154">
            <v>41816</v>
          </cell>
          <cell r="BH154">
            <v>0</v>
          </cell>
          <cell r="BI154">
            <v>0</v>
          </cell>
          <cell r="BJ154">
            <v>12000</v>
          </cell>
          <cell r="BK154">
            <v>0</v>
          </cell>
          <cell r="BL154">
            <v>0</v>
          </cell>
          <cell r="BM154">
            <v>0</v>
          </cell>
          <cell r="BN154">
            <v>0</v>
          </cell>
          <cell r="BO154">
            <v>0</v>
          </cell>
          <cell r="BP154">
            <v>0</v>
          </cell>
          <cell r="BQ154">
            <v>1</v>
          </cell>
          <cell r="BR154" t="str">
            <v>HTQ HỒ CHÍ MINH</v>
          </cell>
          <cell r="BS154" t="str">
            <v>Partime</v>
          </cell>
          <cell r="BT154" t="str">
            <v>Quán 197 Đinh Tiên Hoàng</v>
          </cell>
          <cell r="BU154" t="str">
            <v>NV. Thu Ngân</v>
          </cell>
          <cell r="BV154" t="str">
            <v>1 HẠT</v>
          </cell>
          <cell r="BW154" t="str">
            <v>12/12</v>
          </cell>
          <cell r="BX154">
            <v>0</v>
          </cell>
          <cell r="BY154">
            <v>0</v>
          </cell>
          <cell r="BZ154">
            <v>0</v>
          </cell>
          <cell r="CA154">
            <v>0</v>
          </cell>
          <cell r="CB154">
            <v>0</v>
          </cell>
          <cell r="CC154">
            <v>0</v>
          </cell>
          <cell r="CD154">
            <v>0</v>
          </cell>
          <cell r="CE154">
            <v>0</v>
          </cell>
          <cell r="CF154">
            <v>0</v>
          </cell>
          <cell r="CG154">
            <v>0</v>
          </cell>
          <cell r="CH154">
            <v>0</v>
          </cell>
          <cell r="CI154" t="str">
            <v>197 ĐTH</v>
          </cell>
          <cell r="CJ154" t="str">
            <v>NHÂN VIÊN THU NGÂN</v>
          </cell>
          <cell r="CK154">
            <v>0</v>
          </cell>
          <cell r="CL154">
            <v>0</v>
          </cell>
          <cell r="CM154" t="str">
            <v>ĐỘC THÂN</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t="e">
            <v>#N/A</v>
          </cell>
          <cell r="DB154">
            <v>0</v>
          </cell>
        </row>
        <row r="155">
          <cell r="B155" t="str">
            <v>EQQ101515</v>
          </cell>
          <cell r="C155" t="str">
            <v>NGÔ THỊ HẢI</v>
          </cell>
          <cell r="D155" t="str">
            <v>NỮ</v>
          </cell>
          <cell r="E155">
            <v>41331</v>
          </cell>
          <cell r="F155" t="str">
            <v>02 SĐ</v>
          </cell>
          <cell r="G155" t="str">
            <v>NHÂN VIÊN THU NGÂN</v>
          </cell>
          <cell r="H155">
            <v>15</v>
          </cell>
          <cell r="I155">
            <v>4</v>
          </cell>
          <cell r="J155">
            <v>1990</v>
          </cell>
          <cell r="K155">
            <v>32978</v>
          </cell>
          <cell r="L155" t="str">
            <v>HẢI PHÒNG</v>
          </cell>
          <cell r="M155" t="str">
            <v>QUẢNG NINH</v>
          </cell>
          <cell r="N155" t="str">
            <v>100959308</v>
          </cell>
          <cell r="O155">
            <v>40212</v>
          </cell>
          <cell r="P155" t="str">
            <v>QUẢNG NINH</v>
          </cell>
          <cell r="Q155" t="str">
            <v xml:space="preserve">KINH </v>
          </cell>
          <cell r="R155" t="str">
            <v>KHÔNG</v>
          </cell>
          <cell r="S155" t="str">
            <v>TỔ 62, CẨM ĐÔNG, CẨM PHẢ, QUẢNG NINH</v>
          </cell>
          <cell r="T155" t="str">
            <v>QUẢNG NINH</v>
          </cell>
          <cell r="U155" t="str">
            <v>307/4 NGUYỄN VĂN TRỖI, P. 1, Q. TÂN BÌNH, TP. HCM</v>
          </cell>
          <cell r="V155" t="str">
            <v>TP. HCM</v>
          </cell>
          <cell r="W155" t="str">
            <v>307/4 NGUYỄN VĂN TRỖI, P. 1, Q. TÂN BÌNH, TP. HCM</v>
          </cell>
          <cell r="X155" t="str">
            <v>01686230555</v>
          </cell>
          <cell r="Y155" t="str">
            <v>0331000419084</v>
          </cell>
          <cell r="Z155" t="str">
            <v>VIETCOMBANK</v>
          </cell>
          <cell r="AA155" t="str">
            <v>100023</v>
          </cell>
          <cell r="AB155">
            <v>0</v>
          </cell>
          <cell r="AC155">
            <v>0</v>
          </cell>
          <cell r="AD155">
            <v>0</v>
          </cell>
          <cell r="AE155">
            <v>0</v>
          </cell>
          <cell r="AF155">
            <v>0</v>
          </cell>
          <cell r="AG155">
            <v>0</v>
          </cell>
          <cell r="AH155">
            <v>41483</v>
          </cell>
          <cell r="AI155">
            <v>41848</v>
          </cell>
          <cell r="AJ155">
            <v>0</v>
          </cell>
          <cell r="AK155" t="str">
            <v>01 NĂM</v>
          </cell>
          <cell r="AL155" t="str">
            <v>01 NĂM</v>
          </cell>
          <cell r="AM155">
            <v>0</v>
          </cell>
          <cell r="AN155">
            <v>41848</v>
          </cell>
          <cell r="AO155">
            <v>42212</v>
          </cell>
          <cell r="AP155">
            <v>0</v>
          </cell>
          <cell r="AQ155">
            <v>0</v>
          </cell>
          <cell r="AR155">
            <v>41487</v>
          </cell>
          <cell r="AS155" t="str">
            <v>7913211656</v>
          </cell>
          <cell r="AT155" t="str">
            <v>DN7793530600679</v>
          </cell>
          <cell r="AU155">
            <v>0</v>
          </cell>
          <cell r="AV155">
            <v>0</v>
          </cell>
          <cell r="AW155">
            <v>0</v>
          </cell>
          <cell r="AX155">
            <v>0</v>
          </cell>
          <cell r="AY155">
            <v>0</v>
          </cell>
          <cell r="AZ155">
            <v>0</v>
          </cell>
          <cell r="BA155">
            <v>0</v>
          </cell>
          <cell r="BB155">
            <v>0</v>
          </cell>
          <cell r="BC155">
            <v>0</v>
          </cell>
          <cell r="BD155" t="str">
            <v>2 HẠT</v>
          </cell>
          <cell r="BE155" t="str">
            <v>CĐ</v>
          </cell>
          <cell r="BF155">
            <v>0</v>
          </cell>
          <cell r="BG155">
            <v>0</v>
          </cell>
          <cell r="BH155">
            <v>41640</v>
          </cell>
          <cell r="BI155">
            <v>2889000</v>
          </cell>
          <cell r="BJ155">
            <v>0</v>
          </cell>
          <cell r="BK155">
            <v>0</v>
          </cell>
          <cell r="BL155">
            <v>0</v>
          </cell>
          <cell r="BM155">
            <v>0</v>
          </cell>
          <cell r="BN155">
            <v>0</v>
          </cell>
          <cell r="BO155">
            <v>0</v>
          </cell>
          <cell r="BP155">
            <v>4000</v>
          </cell>
          <cell r="BQ155">
            <v>1</v>
          </cell>
          <cell r="BR155" t="str">
            <v>HTQ HỒ CHÍ MINH</v>
          </cell>
          <cell r="BS155" t="str">
            <v>Fulltime</v>
          </cell>
          <cell r="BT155" t="str">
            <v>Quán 02 Sông Đà</v>
          </cell>
          <cell r="BU155" t="str">
            <v>NV. Thu Ngân</v>
          </cell>
          <cell r="BV155" t="str">
            <v>2 HẠT</v>
          </cell>
          <cell r="BW155" t="str">
            <v>CĐ</v>
          </cell>
          <cell r="BX155" t="str">
            <v>KẾ TOÁN</v>
          </cell>
          <cell r="BY155">
            <v>0</v>
          </cell>
          <cell r="BZ155">
            <v>0</v>
          </cell>
          <cell r="CA155">
            <v>0</v>
          </cell>
          <cell r="CB155">
            <v>0</v>
          </cell>
          <cell r="CC155">
            <v>0</v>
          </cell>
          <cell r="CD155">
            <v>0</v>
          </cell>
          <cell r="CE155">
            <v>0</v>
          </cell>
          <cell r="CF155">
            <v>0</v>
          </cell>
          <cell r="CG155">
            <v>0</v>
          </cell>
          <cell r="CH155">
            <v>0</v>
          </cell>
          <cell r="CI155" t="str">
            <v>02 SĐ</v>
          </cell>
          <cell r="CJ155" t="str">
            <v>NHÂN VIÊN THU NGÂN</v>
          </cell>
          <cell r="CK155">
            <v>0</v>
          </cell>
          <cell r="CL155">
            <v>0</v>
          </cell>
          <cell r="CM155" t="str">
            <v>ĐỘC THÂN</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t="e">
            <v>#N/A</v>
          </cell>
          <cell r="DB155">
            <v>0</v>
          </cell>
        </row>
        <row r="156">
          <cell r="B156" t="str">
            <v>EQQ101516</v>
          </cell>
          <cell r="C156" t="str">
            <v>TRƯƠNG NỮ HUYỀN TRANG</v>
          </cell>
          <cell r="D156" t="str">
            <v>NỮ</v>
          </cell>
          <cell r="E156">
            <v>41331</v>
          </cell>
          <cell r="F156" t="str">
            <v>02 SĐ</v>
          </cell>
          <cell r="G156" t="str">
            <v>NHÂN VIÊN THU NGÂN</v>
          </cell>
          <cell r="H156">
            <v>26</v>
          </cell>
          <cell r="I156">
            <v>4</v>
          </cell>
          <cell r="J156">
            <v>1991</v>
          </cell>
          <cell r="K156">
            <v>33354</v>
          </cell>
          <cell r="L156" t="str">
            <v>NINH THUẬN</v>
          </cell>
          <cell r="M156" t="str">
            <v>QUẢNG BÌNH</v>
          </cell>
          <cell r="N156" t="str">
            <v>264336579</v>
          </cell>
          <cell r="O156">
            <v>38890</v>
          </cell>
          <cell r="P156" t="str">
            <v>NINH THUẬN</v>
          </cell>
          <cell r="Q156" t="str">
            <v xml:space="preserve">KINH </v>
          </cell>
          <cell r="R156" t="str">
            <v>KHÔNG</v>
          </cell>
          <cell r="S156" t="str">
            <v>DÂN PHỐ 3, THANH SƠN, PHAN RANG - THÁP CHÀM, NINH THUẬN</v>
          </cell>
          <cell r="T156" t="str">
            <v>NINH THUẬN</v>
          </cell>
          <cell r="U156" t="str">
            <v>124 K300, ĐƯỜNG Ã, P. 12, Q. TÂN BÌNH, TP. HCM</v>
          </cell>
          <cell r="V156" t="str">
            <v>TP. HCM</v>
          </cell>
          <cell r="W156" t="str">
            <v>124 K300, ĐƯỜNG A4, P. 12, Q. TÂN BÌNH, TP. HCM</v>
          </cell>
          <cell r="X156" t="str">
            <v>01632927197</v>
          </cell>
          <cell r="Y156" t="str">
            <v>0441000643398</v>
          </cell>
          <cell r="Z156" t="str">
            <v>VIETCOMBANK</v>
          </cell>
          <cell r="AA156" t="str">
            <v>100024</v>
          </cell>
          <cell r="AB156">
            <v>0</v>
          </cell>
          <cell r="AC156">
            <v>0</v>
          </cell>
          <cell r="AD156">
            <v>0</v>
          </cell>
          <cell r="AE156">
            <v>0</v>
          </cell>
          <cell r="AF156">
            <v>0</v>
          </cell>
          <cell r="AG156">
            <v>0</v>
          </cell>
          <cell r="AH156">
            <v>41483</v>
          </cell>
          <cell r="AI156">
            <v>41848</v>
          </cell>
          <cell r="AJ156">
            <v>0</v>
          </cell>
          <cell r="AK156" t="str">
            <v>01 NĂM</v>
          </cell>
          <cell r="AL156" t="str">
            <v>01 NĂM</v>
          </cell>
          <cell r="AM156">
            <v>0</v>
          </cell>
          <cell r="AN156">
            <v>41848</v>
          </cell>
          <cell r="AO156">
            <v>42212</v>
          </cell>
          <cell r="AP156">
            <v>0</v>
          </cell>
          <cell r="AQ156">
            <v>0</v>
          </cell>
          <cell r="AR156">
            <v>41487</v>
          </cell>
          <cell r="AS156" t="str">
            <v>7913211657</v>
          </cell>
          <cell r="AT156" t="str">
            <v>DN7793530600680</v>
          </cell>
          <cell r="AU156">
            <v>0</v>
          </cell>
          <cell r="AV156">
            <v>0</v>
          </cell>
          <cell r="AW156">
            <v>0</v>
          </cell>
          <cell r="AX156">
            <v>0</v>
          </cell>
          <cell r="AY156">
            <v>0</v>
          </cell>
          <cell r="AZ156">
            <v>0</v>
          </cell>
          <cell r="BA156">
            <v>0</v>
          </cell>
          <cell r="BB156">
            <v>0</v>
          </cell>
          <cell r="BC156">
            <v>0</v>
          </cell>
          <cell r="BD156" t="str">
            <v>2 HẠT</v>
          </cell>
          <cell r="BE156" t="str">
            <v>ĐH</v>
          </cell>
          <cell r="BF156">
            <v>0</v>
          </cell>
          <cell r="BG156">
            <v>0</v>
          </cell>
          <cell r="BH156">
            <v>41640</v>
          </cell>
          <cell r="BI156">
            <v>2889000</v>
          </cell>
          <cell r="BJ156">
            <v>0</v>
          </cell>
          <cell r="BK156">
            <v>0</v>
          </cell>
          <cell r="BL156">
            <v>0</v>
          </cell>
          <cell r="BM156">
            <v>0</v>
          </cell>
          <cell r="BN156">
            <v>0</v>
          </cell>
          <cell r="BO156">
            <v>0</v>
          </cell>
          <cell r="BP156">
            <v>4000</v>
          </cell>
          <cell r="BQ156">
            <v>1</v>
          </cell>
          <cell r="BR156" t="str">
            <v>HTQ HỒ CHÍ MINH</v>
          </cell>
          <cell r="BS156" t="str">
            <v>Fulltime</v>
          </cell>
          <cell r="BT156" t="str">
            <v>Quán 02 Sông Đà</v>
          </cell>
          <cell r="BU156" t="str">
            <v>NV. Thu Ngân</v>
          </cell>
          <cell r="BV156" t="str">
            <v>2 HẠT</v>
          </cell>
          <cell r="BW156" t="str">
            <v>ĐH</v>
          </cell>
          <cell r="BX156" t="str">
            <v>MỸ THUẬT</v>
          </cell>
          <cell r="BY156">
            <v>0</v>
          </cell>
          <cell r="BZ156">
            <v>0</v>
          </cell>
          <cell r="CA156">
            <v>0</v>
          </cell>
          <cell r="CB156">
            <v>0</v>
          </cell>
          <cell r="CC156">
            <v>0</v>
          </cell>
          <cell r="CD156">
            <v>0</v>
          </cell>
          <cell r="CE156">
            <v>0</v>
          </cell>
          <cell r="CF156">
            <v>0</v>
          </cell>
          <cell r="CG156">
            <v>0</v>
          </cell>
          <cell r="CH156">
            <v>0</v>
          </cell>
          <cell r="CI156" t="str">
            <v>02 SĐ</v>
          </cell>
          <cell r="CJ156" t="str">
            <v>NHÂN VIÊN THU NGÂN</v>
          </cell>
          <cell r="CK156">
            <v>0</v>
          </cell>
          <cell r="CL156">
            <v>0</v>
          </cell>
          <cell r="CM156" t="str">
            <v>ĐỘC THÂN</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t="e">
            <v>#N/A</v>
          </cell>
          <cell r="DB156">
            <v>0</v>
          </cell>
        </row>
        <row r="157">
          <cell r="B157" t="str">
            <v>EQQ101518</v>
          </cell>
          <cell r="C157" t="str">
            <v>PHẠM TRẦN KHOA NGUYÊN</v>
          </cell>
          <cell r="D157" t="str">
            <v>NỮ</v>
          </cell>
          <cell r="E157">
            <v>41331</v>
          </cell>
          <cell r="F157" t="str">
            <v>44 CL</v>
          </cell>
          <cell r="G157" t="str">
            <v>TRƯỞNG CA</v>
          </cell>
          <cell r="H157">
            <v>30</v>
          </cell>
          <cell r="I157">
            <v>12</v>
          </cell>
          <cell r="J157">
            <v>1991</v>
          </cell>
          <cell r="K157">
            <v>33602</v>
          </cell>
          <cell r="L157" t="str">
            <v>BẾN TRE</v>
          </cell>
          <cell r="M157" t="str">
            <v>BẾN TRE</v>
          </cell>
          <cell r="N157" t="str">
            <v>321404459</v>
          </cell>
          <cell r="O157">
            <v>38958</v>
          </cell>
          <cell r="P157" t="str">
            <v>BẾN TRE</v>
          </cell>
          <cell r="Q157" t="str">
            <v xml:space="preserve">KINH </v>
          </cell>
          <cell r="R157" t="str">
            <v>KHÔNG</v>
          </cell>
          <cell r="S157" t="str">
            <v>696/XM, MỸ HÒA, BA TRI, BẾN TRE</v>
          </cell>
          <cell r="T157" t="str">
            <v>BẾN TRE</v>
          </cell>
          <cell r="U157" t="str">
            <v>18/17 ĐỖ NHUẬN, P. SƠN KỲ, Q. TÂN PHÚ, TP. HCM</v>
          </cell>
          <cell r="V157" t="str">
            <v>TP. HCM</v>
          </cell>
          <cell r="W157" t="str">
            <v>18/17 ĐỖ NHUẬN, P. SƠN KỲ, Q. TÂN PHÚ, TP. HCM</v>
          </cell>
          <cell r="X157" t="str">
            <v>01667596351</v>
          </cell>
          <cell r="Y157" t="str">
            <v>0441000643395</v>
          </cell>
          <cell r="Z157" t="str">
            <v>VIETCOMBANK</v>
          </cell>
          <cell r="AA157" t="str">
            <v>100026</v>
          </cell>
          <cell r="AB157">
            <v>0</v>
          </cell>
          <cell r="AC157">
            <v>0</v>
          </cell>
          <cell r="AD157">
            <v>0</v>
          </cell>
          <cell r="AE157">
            <v>0</v>
          </cell>
          <cell r="AF157">
            <v>0</v>
          </cell>
          <cell r="AG157">
            <v>0</v>
          </cell>
          <cell r="AH157">
            <v>41483</v>
          </cell>
          <cell r="AI157">
            <v>41848</v>
          </cell>
          <cell r="AJ157">
            <v>0</v>
          </cell>
          <cell r="AK157" t="str">
            <v>01 NĂM</v>
          </cell>
          <cell r="AL157" t="str">
            <v>01 NĂM</v>
          </cell>
          <cell r="AM157">
            <v>0</v>
          </cell>
          <cell r="AN157">
            <v>41848</v>
          </cell>
          <cell r="AO157">
            <v>42212</v>
          </cell>
          <cell r="AP157">
            <v>0</v>
          </cell>
          <cell r="AQ157">
            <v>0</v>
          </cell>
          <cell r="AR157">
            <v>41487</v>
          </cell>
          <cell r="AS157" t="str">
            <v>7913211658</v>
          </cell>
          <cell r="AT157" t="str">
            <v>DN7793530600681</v>
          </cell>
          <cell r="AU157">
            <v>0</v>
          </cell>
          <cell r="AV157">
            <v>0</v>
          </cell>
          <cell r="AW157">
            <v>0</v>
          </cell>
          <cell r="AX157">
            <v>0</v>
          </cell>
          <cell r="AY157">
            <v>0</v>
          </cell>
          <cell r="AZ157">
            <v>0</v>
          </cell>
          <cell r="BA157">
            <v>0</v>
          </cell>
          <cell r="BB157">
            <v>0</v>
          </cell>
          <cell r="BC157">
            <v>0</v>
          </cell>
          <cell r="BD157" t="str">
            <v>4 HẠT</v>
          </cell>
          <cell r="BE157" t="str">
            <v>CĐ</v>
          </cell>
          <cell r="BF157">
            <v>0</v>
          </cell>
          <cell r="BG157">
            <v>0</v>
          </cell>
          <cell r="BH157">
            <v>41712</v>
          </cell>
          <cell r="BI157">
            <v>2889000</v>
          </cell>
          <cell r="BJ157">
            <v>1111000</v>
          </cell>
          <cell r="BK157">
            <v>0</v>
          </cell>
          <cell r="BL157">
            <v>0</v>
          </cell>
          <cell r="BM157">
            <v>0</v>
          </cell>
          <cell r="BN157">
            <v>0</v>
          </cell>
          <cell r="BO157">
            <v>0</v>
          </cell>
          <cell r="BP157">
            <v>4000</v>
          </cell>
          <cell r="BQ157">
            <v>1</v>
          </cell>
          <cell r="BR157" t="str">
            <v>HTQ HỒ CHÍ MINH</v>
          </cell>
          <cell r="BS157" t="str">
            <v>Fulltime</v>
          </cell>
          <cell r="BT157" t="str">
            <v>Quán 44 Cửu Long</v>
          </cell>
          <cell r="BU157" t="str">
            <v>Trưởng Ca</v>
          </cell>
          <cell r="BV157" t="str">
            <v>4 HẠT</v>
          </cell>
          <cell r="BW157" t="str">
            <v>CĐ</v>
          </cell>
          <cell r="BX157" t="str">
            <v>CÔNG NGHỆ PHẦN MỀM</v>
          </cell>
          <cell r="BY157">
            <v>0</v>
          </cell>
          <cell r="BZ157">
            <v>0</v>
          </cell>
          <cell r="CA157">
            <v>0</v>
          </cell>
          <cell r="CB157">
            <v>0</v>
          </cell>
          <cell r="CC157">
            <v>0</v>
          </cell>
          <cell r="CD157">
            <v>0</v>
          </cell>
          <cell r="CE157">
            <v>0</v>
          </cell>
          <cell r="CF157">
            <v>0</v>
          </cell>
          <cell r="CG157">
            <v>0</v>
          </cell>
          <cell r="CH157">
            <v>0</v>
          </cell>
          <cell r="CI157" t="str">
            <v>44 CL</v>
          </cell>
          <cell r="CJ157" t="str">
            <v>TRƯỞNG CA</v>
          </cell>
          <cell r="CK157">
            <v>0</v>
          </cell>
          <cell r="CL157">
            <v>0</v>
          </cell>
          <cell r="CM157" t="str">
            <v>ĐỘC THÂN</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t="e">
            <v>#N/A</v>
          </cell>
          <cell r="DB157">
            <v>0</v>
          </cell>
        </row>
        <row r="158">
          <cell r="B158" t="str">
            <v>EQQ101521</v>
          </cell>
          <cell r="C158" t="str">
            <v>NGUYỄN HUYỀN</v>
          </cell>
          <cell r="D158" t="str">
            <v>NỮ</v>
          </cell>
          <cell r="E158">
            <v>41331</v>
          </cell>
          <cell r="F158" t="str">
            <v>02 SĐ</v>
          </cell>
          <cell r="G158" t="str">
            <v>NHÂN VIÊN PHỤC VỤ</v>
          </cell>
          <cell r="H158">
            <v>4</v>
          </cell>
          <cell r="I158">
            <v>2</v>
          </cell>
          <cell r="J158">
            <v>1991</v>
          </cell>
          <cell r="K158">
            <v>33273</v>
          </cell>
          <cell r="L158" t="str">
            <v>TRÀ VINH</v>
          </cell>
          <cell r="M158" t="str">
            <v>TRÀ VINH</v>
          </cell>
          <cell r="N158" t="str">
            <v>334735339</v>
          </cell>
          <cell r="O158">
            <v>39612</v>
          </cell>
          <cell r="P158" t="str">
            <v>TRÀ VINH</v>
          </cell>
          <cell r="Q158" t="str">
            <v xml:space="preserve">KINH </v>
          </cell>
          <cell r="R158" t="str">
            <v>PHẬT</v>
          </cell>
          <cell r="S158" t="str">
            <v>233 KHÓM 4, MINH THUẬN A, THỊ TRẤN CẦU NGANG, TRÀ VINH</v>
          </cell>
          <cell r="T158" t="str">
            <v>TRÀ VINH</v>
          </cell>
          <cell r="U158" t="str">
            <v>229/72 TÂY THẠNH, Q. TÂN PHÚ, TP. HCM</v>
          </cell>
          <cell r="V158" t="str">
            <v>TP. HCM</v>
          </cell>
          <cell r="W158" t="str">
            <v>229/72 TÂY THẠNH, Q. TÂN PHÚ, TP. HCM</v>
          </cell>
          <cell r="X158" t="str">
            <v>01673704687</v>
          </cell>
          <cell r="Y158" t="str">
            <v>0721000539930</v>
          </cell>
          <cell r="Z158" t="str">
            <v>VIETCOMBANK</v>
          </cell>
          <cell r="AA158" t="str">
            <v>100029</v>
          </cell>
          <cell r="AB158">
            <v>0</v>
          </cell>
          <cell r="AC158">
            <v>0</v>
          </cell>
          <cell r="AD158">
            <v>0</v>
          </cell>
          <cell r="AE158">
            <v>0</v>
          </cell>
          <cell r="AF158">
            <v>0</v>
          </cell>
          <cell r="AG158">
            <v>0</v>
          </cell>
          <cell r="AH158">
            <v>41483</v>
          </cell>
          <cell r="AI158">
            <v>41848</v>
          </cell>
          <cell r="AJ158">
            <v>0</v>
          </cell>
          <cell r="AK158" t="str">
            <v>01 NĂM</v>
          </cell>
          <cell r="AL158" t="str">
            <v>01 NĂM</v>
          </cell>
          <cell r="AM158">
            <v>0</v>
          </cell>
          <cell r="AN158">
            <v>41848</v>
          </cell>
          <cell r="AO158">
            <v>42212</v>
          </cell>
          <cell r="AP158">
            <v>0</v>
          </cell>
          <cell r="AQ158">
            <v>0</v>
          </cell>
          <cell r="AR158">
            <v>41487</v>
          </cell>
          <cell r="AS158" t="str">
            <v>7913211667</v>
          </cell>
          <cell r="AT158" t="str">
            <v>DN7793530600690</v>
          </cell>
          <cell r="AU158">
            <v>0</v>
          </cell>
          <cell r="AV158">
            <v>0</v>
          </cell>
          <cell r="AW158">
            <v>0</v>
          </cell>
          <cell r="AX158">
            <v>0</v>
          </cell>
          <cell r="AY158">
            <v>0</v>
          </cell>
          <cell r="AZ158">
            <v>0</v>
          </cell>
          <cell r="BA158">
            <v>0</v>
          </cell>
          <cell r="BB158">
            <v>0</v>
          </cell>
          <cell r="BC158">
            <v>0</v>
          </cell>
          <cell r="BD158" t="str">
            <v>2 HẠT</v>
          </cell>
          <cell r="BE158" t="str">
            <v>TC</v>
          </cell>
          <cell r="BF158">
            <v>0</v>
          </cell>
          <cell r="BG158">
            <v>0</v>
          </cell>
          <cell r="BH158">
            <v>41640</v>
          </cell>
          <cell r="BI158">
            <v>2889000</v>
          </cell>
          <cell r="BJ158">
            <v>0</v>
          </cell>
          <cell r="BK158">
            <v>0</v>
          </cell>
          <cell r="BL158">
            <v>0</v>
          </cell>
          <cell r="BM158">
            <v>0</v>
          </cell>
          <cell r="BN158">
            <v>0</v>
          </cell>
          <cell r="BO158">
            <v>0</v>
          </cell>
          <cell r="BP158">
            <v>4000</v>
          </cell>
          <cell r="BQ158">
            <v>1</v>
          </cell>
          <cell r="BR158" t="str">
            <v>HTQ HỒ CHÍ MINH</v>
          </cell>
          <cell r="BS158" t="str">
            <v>Fulltime</v>
          </cell>
          <cell r="BT158" t="str">
            <v>Quán 02 Sông Đà</v>
          </cell>
          <cell r="BU158" t="str">
            <v>NV. Phục Vụ</v>
          </cell>
          <cell r="BV158" t="str">
            <v>2 HẠT</v>
          </cell>
          <cell r="BW158" t="str">
            <v>TC</v>
          </cell>
          <cell r="BX158" t="str">
            <v>KẾ TOÁN</v>
          </cell>
          <cell r="BY158">
            <v>0</v>
          </cell>
          <cell r="BZ158">
            <v>0</v>
          </cell>
          <cell r="CA158">
            <v>0</v>
          </cell>
          <cell r="CB158">
            <v>0</v>
          </cell>
          <cell r="CC158">
            <v>0</v>
          </cell>
          <cell r="CD158">
            <v>0</v>
          </cell>
          <cell r="CE158">
            <v>0</v>
          </cell>
          <cell r="CF158">
            <v>0</v>
          </cell>
          <cell r="CG158">
            <v>0</v>
          </cell>
          <cell r="CH158">
            <v>0</v>
          </cell>
          <cell r="CI158" t="str">
            <v>02 SĐ</v>
          </cell>
          <cell r="CJ158" t="str">
            <v>NHÂN VIÊN PHỤC VỤ</v>
          </cell>
          <cell r="CK158">
            <v>0</v>
          </cell>
          <cell r="CL158">
            <v>0</v>
          </cell>
          <cell r="CM158" t="str">
            <v>ĐỘC THÂN</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t="e">
            <v>#N/A</v>
          </cell>
          <cell r="DB158">
            <v>0</v>
          </cell>
        </row>
        <row r="159">
          <cell r="B159" t="str">
            <v>EQQ101532</v>
          </cell>
          <cell r="C159" t="str">
            <v>NGUYỄN THỊ PHƯƠNG HẰNG</v>
          </cell>
          <cell r="D159" t="str">
            <v>NỮ</v>
          </cell>
          <cell r="E159">
            <v>41333</v>
          </cell>
          <cell r="F159" t="str">
            <v>26BC LL</v>
          </cell>
          <cell r="G159" t="str">
            <v>TRƯỞNG CA</v>
          </cell>
          <cell r="H159">
            <v>4</v>
          </cell>
          <cell r="I159">
            <v>3</v>
          </cell>
          <cell r="J159">
            <v>1992</v>
          </cell>
          <cell r="K159">
            <v>33667</v>
          </cell>
          <cell r="L159" t="str">
            <v>ĐẮK LẮK</v>
          </cell>
          <cell r="M159" t="str">
            <v>NGHỆ AN</v>
          </cell>
          <cell r="N159" t="str">
            <v>241162987</v>
          </cell>
          <cell r="O159">
            <v>39169</v>
          </cell>
          <cell r="P159" t="str">
            <v>ĐẮK LẮK</v>
          </cell>
          <cell r="Q159" t="str">
            <v xml:space="preserve">KINH </v>
          </cell>
          <cell r="R159" t="str">
            <v>THIÊN CHÚA</v>
          </cell>
          <cell r="S159" t="str">
            <v>HỢP THÀNH 3, THỐNG NHẤT, KRÔNG BẮC, ĐẮK LẮK</v>
          </cell>
          <cell r="T159" t="str">
            <v>ĐẮK LẮK</v>
          </cell>
          <cell r="U159" t="str">
            <v>98/72A THỐNG NHẤT, P. 11, Q. GÒ VẤP, TP. HCM</v>
          </cell>
          <cell r="V159" t="str">
            <v>TP. HCM</v>
          </cell>
          <cell r="W159" t="str">
            <v>98/72A THỐNG NHẤT, P. 11, Q. GÒ VẤP, TP. HCM</v>
          </cell>
          <cell r="X159" t="str">
            <v>0906964922</v>
          </cell>
          <cell r="Y159" t="str">
            <v>0071000737501</v>
          </cell>
          <cell r="Z159" t="str">
            <v>VIETCOMBANK</v>
          </cell>
          <cell r="AA159" t="str">
            <v>100324</v>
          </cell>
          <cell r="AB159" t="str">
            <v>8301305666</v>
          </cell>
          <cell r="AC159">
            <v>0</v>
          </cell>
          <cell r="AD159">
            <v>0</v>
          </cell>
          <cell r="AE159">
            <v>0</v>
          </cell>
          <cell r="AF159">
            <v>0</v>
          </cell>
          <cell r="AG159">
            <v>0</v>
          </cell>
          <cell r="AH159">
            <v>41485</v>
          </cell>
          <cell r="AI159">
            <v>41850</v>
          </cell>
          <cell r="AJ159">
            <v>0</v>
          </cell>
          <cell r="AK159" t="str">
            <v>01 NĂM</v>
          </cell>
          <cell r="AL159" t="str">
            <v>01 NĂM</v>
          </cell>
          <cell r="AM159">
            <v>0</v>
          </cell>
          <cell r="AN159">
            <v>41850</v>
          </cell>
          <cell r="AO159">
            <v>42214</v>
          </cell>
          <cell r="AP159">
            <v>0</v>
          </cell>
          <cell r="AQ159">
            <v>0</v>
          </cell>
          <cell r="AR159">
            <v>41487</v>
          </cell>
          <cell r="AS159" t="str">
            <v>7913211661</v>
          </cell>
          <cell r="AT159" t="str">
            <v>DN7793530600684</v>
          </cell>
          <cell r="AU159">
            <v>0</v>
          </cell>
          <cell r="AV159">
            <v>0</v>
          </cell>
          <cell r="AW159">
            <v>0</v>
          </cell>
          <cell r="AX159">
            <v>0</v>
          </cell>
          <cell r="AY159">
            <v>0</v>
          </cell>
          <cell r="AZ159">
            <v>0</v>
          </cell>
          <cell r="BA159">
            <v>0</v>
          </cell>
          <cell r="BB159">
            <v>0</v>
          </cell>
          <cell r="BC159">
            <v>0</v>
          </cell>
          <cell r="BD159" t="str">
            <v>4 HẠT</v>
          </cell>
          <cell r="BE159" t="str">
            <v>12/12</v>
          </cell>
          <cell r="BF159">
            <v>0</v>
          </cell>
          <cell r="BG159">
            <v>0</v>
          </cell>
          <cell r="BH159">
            <v>41743</v>
          </cell>
          <cell r="BI159">
            <v>2889000</v>
          </cell>
          <cell r="BJ159">
            <v>1111000</v>
          </cell>
          <cell r="BK159">
            <v>0</v>
          </cell>
          <cell r="BL159">
            <v>0</v>
          </cell>
          <cell r="BM159">
            <v>0</v>
          </cell>
          <cell r="BN159">
            <v>0</v>
          </cell>
          <cell r="BO159">
            <v>0</v>
          </cell>
          <cell r="BP159">
            <v>4000</v>
          </cell>
          <cell r="BQ159">
            <v>1</v>
          </cell>
          <cell r="BR159" t="str">
            <v>HTQ HỒ CHÍ MINH</v>
          </cell>
          <cell r="BS159" t="str">
            <v>Fulltime</v>
          </cell>
          <cell r="BT159" t="str">
            <v>Quán 26 Lê Lợi</v>
          </cell>
          <cell r="BU159" t="str">
            <v>Trưởng Ca</v>
          </cell>
          <cell r="BV159" t="str">
            <v>4 HẠT</v>
          </cell>
          <cell r="BW159" t="str">
            <v>12/12</v>
          </cell>
          <cell r="BX159">
            <v>0</v>
          </cell>
          <cell r="BY159">
            <v>0</v>
          </cell>
          <cell r="BZ159">
            <v>0</v>
          </cell>
          <cell r="CA159">
            <v>0</v>
          </cell>
          <cell r="CB159">
            <v>0</v>
          </cell>
          <cell r="CC159">
            <v>0</v>
          </cell>
          <cell r="CD159">
            <v>0</v>
          </cell>
          <cell r="CE159">
            <v>0</v>
          </cell>
          <cell r="CF159">
            <v>0</v>
          </cell>
          <cell r="CG159">
            <v>0</v>
          </cell>
          <cell r="CH159">
            <v>0</v>
          </cell>
          <cell r="CI159" t="str">
            <v>26BC LL</v>
          </cell>
          <cell r="CJ159" t="str">
            <v>TRƯỞNG CA</v>
          </cell>
          <cell r="CK159">
            <v>0</v>
          </cell>
          <cell r="CL159">
            <v>0</v>
          </cell>
          <cell r="CM159" t="str">
            <v>ĐỘC THÂN</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t="e">
            <v>#N/A</v>
          </cell>
          <cell r="DB159">
            <v>0</v>
          </cell>
        </row>
        <row r="160">
          <cell r="B160" t="str">
            <v>EQQ101533</v>
          </cell>
          <cell r="C160" t="str">
            <v>TỐNG THỊ HUỆ</v>
          </cell>
          <cell r="D160" t="str">
            <v>NỮ</v>
          </cell>
          <cell r="E160">
            <v>41328</v>
          </cell>
          <cell r="F160" t="str">
            <v>603 THĐ</v>
          </cell>
          <cell r="G160" t="str">
            <v>NHÂN VIÊN BÁN HÀNG</v>
          </cell>
          <cell r="H160">
            <v>2</v>
          </cell>
          <cell r="I160">
            <v>5</v>
          </cell>
          <cell r="J160">
            <v>1990</v>
          </cell>
          <cell r="K160">
            <v>32995</v>
          </cell>
          <cell r="L160" t="str">
            <v>THANH HÓA</v>
          </cell>
          <cell r="M160" t="str">
            <v>THANH HÓA</v>
          </cell>
          <cell r="N160" t="str">
            <v>281023526</v>
          </cell>
          <cell r="O160">
            <v>41211</v>
          </cell>
          <cell r="P160" t="str">
            <v>BÌNH DƯƠNG</v>
          </cell>
          <cell r="Q160" t="str">
            <v xml:space="preserve">KINH </v>
          </cell>
          <cell r="R160" t="str">
            <v>KHÔNG</v>
          </cell>
          <cell r="S160" t="str">
            <v>TỔ 2, ẤP ĐỒNG TÂM, TAM LẬP, PHÚ GIÁO, BÌNH DƯƠNG</v>
          </cell>
          <cell r="T160" t="str">
            <v>BÌNH DƯƠNG</v>
          </cell>
          <cell r="U160" t="str">
            <v>79 CAO LỖ, P. 4, Q. 8, TP. HCM</v>
          </cell>
          <cell r="V160" t="str">
            <v>TP. HCM</v>
          </cell>
          <cell r="W160" t="str">
            <v>79 CAO LỖ, P. 4, Q. 8, TP. HCM</v>
          </cell>
          <cell r="X160" t="str">
            <v>01654497295</v>
          </cell>
          <cell r="Y160" t="str">
            <v>0071000763807</v>
          </cell>
          <cell r="Z160" t="str">
            <v>VIETCOMBANK</v>
          </cell>
          <cell r="AA160" t="str">
            <v>100401</v>
          </cell>
          <cell r="AB160">
            <v>0</v>
          </cell>
          <cell r="AC160">
            <v>0</v>
          </cell>
          <cell r="AD160">
            <v>0</v>
          </cell>
          <cell r="AE160">
            <v>0</v>
          </cell>
          <cell r="AF160">
            <v>0</v>
          </cell>
          <cell r="AG160">
            <v>0</v>
          </cell>
          <cell r="AH160">
            <v>41480</v>
          </cell>
          <cell r="AI160">
            <v>41845</v>
          </cell>
          <cell r="AJ160">
            <v>0</v>
          </cell>
          <cell r="AK160" t="str">
            <v>01 NĂM</v>
          </cell>
          <cell r="AL160" t="str">
            <v>01 NĂM</v>
          </cell>
          <cell r="AM160">
            <v>0</v>
          </cell>
          <cell r="AN160">
            <v>41845</v>
          </cell>
          <cell r="AO160">
            <v>42209</v>
          </cell>
          <cell r="AP160">
            <v>0</v>
          </cell>
          <cell r="AQ160">
            <v>0</v>
          </cell>
          <cell r="AR160">
            <v>41487</v>
          </cell>
          <cell r="AS160" t="str">
            <v>7913211662</v>
          </cell>
          <cell r="AT160" t="str">
            <v>DN7793530600685</v>
          </cell>
          <cell r="AU160">
            <v>0</v>
          </cell>
          <cell r="AV160">
            <v>0</v>
          </cell>
          <cell r="AW160">
            <v>0</v>
          </cell>
          <cell r="AX160">
            <v>0</v>
          </cell>
          <cell r="AY160">
            <v>0</v>
          </cell>
          <cell r="AZ160">
            <v>0</v>
          </cell>
          <cell r="BA160">
            <v>0</v>
          </cell>
          <cell r="BB160">
            <v>0</v>
          </cell>
          <cell r="BC160">
            <v>0</v>
          </cell>
          <cell r="BD160" t="str">
            <v>1 HẠT</v>
          </cell>
          <cell r="BE160" t="str">
            <v>CĐ</v>
          </cell>
          <cell r="BF160">
            <v>0</v>
          </cell>
          <cell r="BG160">
            <v>0</v>
          </cell>
          <cell r="BH160">
            <v>41640</v>
          </cell>
          <cell r="BI160">
            <v>2889000</v>
          </cell>
          <cell r="BJ160">
            <v>0</v>
          </cell>
          <cell r="BK160">
            <v>0</v>
          </cell>
          <cell r="BL160">
            <v>0</v>
          </cell>
          <cell r="BM160">
            <v>0</v>
          </cell>
          <cell r="BN160">
            <v>0</v>
          </cell>
          <cell r="BO160">
            <v>0</v>
          </cell>
          <cell r="BP160">
            <v>4000</v>
          </cell>
          <cell r="BQ160">
            <v>1</v>
          </cell>
          <cell r="BR160" t="str">
            <v>HTQ HỒ CHÍ MINH</v>
          </cell>
          <cell r="BS160" t="str">
            <v>Fulltime</v>
          </cell>
          <cell r="BT160" t="str">
            <v>Quán 603 Trần Hưng Đạo</v>
          </cell>
          <cell r="BU160" t="str">
            <v>NV. Bán Hàng</v>
          </cell>
          <cell r="BV160" t="str">
            <v>1 HẠT</v>
          </cell>
          <cell r="BW160" t="str">
            <v>CĐ</v>
          </cell>
          <cell r="BX160" t="str">
            <v>QUẢN TRỊ KINH DOANH</v>
          </cell>
          <cell r="BY160">
            <v>0</v>
          </cell>
          <cell r="BZ160">
            <v>0</v>
          </cell>
          <cell r="CA160">
            <v>0</v>
          </cell>
          <cell r="CB160">
            <v>0</v>
          </cell>
          <cell r="CC160">
            <v>0</v>
          </cell>
          <cell r="CD160">
            <v>0</v>
          </cell>
          <cell r="CE160" t="str">
            <v>QUÁN 603 TRẦN HƯNG ĐẠO</v>
          </cell>
          <cell r="CF160">
            <v>0</v>
          </cell>
          <cell r="CG160">
            <v>0</v>
          </cell>
          <cell r="CH160">
            <v>0</v>
          </cell>
          <cell r="CI160" t="str">
            <v>603 THĐ</v>
          </cell>
          <cell r="CJ160" t="str">
            <v>NHÂN VIÊN BÁN HÀNG</v>
          </cell>
          <cell r="CK160">
            <v>0</v>
          </cell>
          <cell r="CL160">
            <v>0</v>
          </cell>
          <cell r="CM160" t="str">
            <v>ĐỘC THÂN</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t="e">
            <v>#N/A</v>
          </cell>
          <cell r="DB160">
            <v>0</v>
          </cell>
        </row>
        <row r="161">
          <cell r="B161" t="str">
            <v>EQQ101543</v>
          </cell>
          <cell r="C161" t="str">
            <v>ĐỖ THỊ THẮM</v>
          </cell>
          <cell r="D161" t="str">
            <v>NỮ</v>
          </cell>
          <cell r="E161">
            <v>41334</v>
          </cell>
          <cell r="F161" t="str">
            <v>44 HH</v>
          </cell>
          <cell r="G161" t="str">
            <v>NHÂN VIÊN PHA CHẾ</v>
          </cell>
          <cell r="H161">
            <v>18</v>
          </cell>
          <cell r="I161">
            <v>4</v>
          </cell>
          <cell r="J161">
            <v>1990</v>
          </cell>
          <cell r="K161">
            <v>32981</v>
          </cell>
          <cell r="L161" t="str">
            <v>NINH BÌNH</v>
          </cell>
          <cell r="M161" t="str">
            <v>NINH BÌNH</v>
          </cell>
          <cell r="N161" t="str">
            <v>164453271</v>
          </cell>
          <cell r="O161">
            <v>39179</v>
          </cell>
          <cell r="P161" t="str">
            <v>NINH BÌNH</v>
          </cell>
          <cell r="Q161" t="str">
            <v xml:space="preserve">KINH </v>
          </cell>
          <cell r="R161" t="str">
            <v>KHÔNG</v>
          </cell>
          <cell r="S161" t="str">
            <v>XÓM 4 XÃ KHÁNH CÔNG, YÊN KHÁNH, NINH BÌNH</v>
          </cell>
          <cell r="T161" t="str">
            <v>NINH BÌNH</v>
          </cell>
          <cell r="U161" t="str">
            <v>75/44/11 ĐƯỜNG D4, P. TÂY THẠNH, Q. TÂN PHÚ, TP. HCM</v>
          </cell>
          <cell r="V161" t="str">
            <v>TP. HCM</v>
          </cell>
          <cell r="W161" t="str">
            <v>75/44/11 ĐƯỜNG D4, P. TÂY THẠNH, Q. TÂN PHÚ, TP. HCM</v>
          </cell>
          <cell r="X161" t="str">
            <v>0933263395</v>
          </cell>
          <cell r="Y161" t="str">
            <v>0481000280457</v>
          </cell>
          <cell r="Z161" t="str">
            <v>VIETCOMBANK</v>
          </cell>
          <cell r="AA161" t="str">
            <v>100556</v>
          </cell>
          <cell r="AB161">
            <v>0</v>
          </cell>
          <cell r="AC161">
            <v>0</v>
          </cell>
          <cell r="AD161">
            <v>0</v>
          </cell>
          <cell r="AE161">
            <v>0</v>
          </cell>
          <cell r="AF161">
            <v>0</v>
          </cell>
          <cell r="AG161">
            <v>0</v>
          </cell>
          <cell r="AH161">
            <v>41486</v>
          </cell>
          <cell r="AI161">
            <v>41851</v>
          </cell>
          <cell r="AJ161">
            <v>0</v>
          </cell>
          <cell r="AK161" t="str">
            <v>01 NĂM</v>
          </cell>
          <cell r="AL161" t="str">
            <v>01 NĂM</v>
          </cell>
          <cell r="AM161">
            <v>0</v>
          </cell>
          <cell r="AN161">
            <v>41851</v>
          </cell>
          <cell r="AO161">
            <v>42215</v>
          </cell>
          <cell r="AP161">
            <v>0</v>
          </cell>
          <cell r="AQ161">
            <v>0</v>
          </cell>
          <cell r="AR161">
            <v>41487</v>
          </cell>
          <cell r="AS161" t="str">
            <v>7909378561</v>
          </cell>
          <cell r="AT161" t="str">
            <v>DN7793530600678</v>
          </cell>
          <cell r="AU161">
            <v>0</v>
          </cell>
          <cell r="AV161">
            <v>0</v>
          </cell>
          <cell r="AW161">
            <v>0</v>
          </cell>
          <cell r="AX161">
            <v>0</v>
          </cell>
          <cell r="AY161">
            <v>0</v>
          </cell>
          <cell r="AZ161">
            <v>0</v>
          </cell>
          <cell r="BA161">
            <v>0</v>
          </cell>
          <cell r="BB161">
            <v>0</v>
          </cell>
          <cell r="BC161">
            <v>0</v>
          </cell>
          <cell r="BD161" t="str">
            <v>2 HẠT</v>
          </cell>
          <cell r="BE161" t="str">
            <v>12/12</v>
          </cell>
          <cell r="BF161">
            <v>0</v>
          </cell>
          <cell r="BG161">
            <v>0</v>
          </cell>
          <cell r="BH161">
            <v>41640</v>
          </cell>
          <cell r="BI161">
            <v>2889000</v>
          </cell>
          <cell r="BJ161">
            <v>0</v>
          </cell>
          <cell r="BK161">
            <v>0</v>
          </cell>
          <cell r="BL161">
            <v>0</v>
          </cell>
          <cell r="BM161">
            <v>0</v>
          </cell>
          <cell r="BN161">
            <v>0</v>
          </cell>
          <cell r="BO161">
            <v>0</v>
          </cell>
          <cell r="BP161">
            <v>4000</v>
          </cell>
          <cell r="BQ161">
            <v>1</v>
          </cell>
          <cell r="BR161" t="str">
            <v>HTQ HỒ CHÍ MINH</v>
          </cell>
          <cell r="BS161" t="str">
            <v>Fulltime</v>
          </cell>
          <cell r="BT161" t="str">
            <v>Quán 44 Hoa Hồng</v>
          </cell>
          <cell r="BU161" t="str">
            <v>NV. Pha Chế</v>
          </cell>
          <cell r="BV161" t="str">
            <v>2 HẠT</v>
          </cell>
          <cell r="BW161" t="str">
            <v>12/12</v>
          </cell>
          <cell r="BX161">
            <v>0</v>
          </cell>
          <cell r="BY161" t="str">
            <v>A TIN HỌC</v>
          </cell>
          <cell r="BZ161">
            <v>0</v>
          </cell>
          <cell r="CA161">
            <v>0</v>
          </cell>
          <cell r="CB161">
            <v>0</v>
          </cell>
          <cell r="CC161">
            <v>0</v>
          </cell>
          <cell r="CD161">
            <v>41908</v>
          </cell>
          <cell r="CE161">
            <v>0</v>
          </cell>
          <cell r="CF161">
            <v>0</v>
          </cell>
          <cell r="CG161">
            <v>0</v>
          </cell>
          <cell r="CH161">
            <v>0</v>
          </cell>
          <cell r="CI161" t="str">
            <v>44 HH</v>
          </cell>
          <cell r="CJ161" t="str">
            <v>NHÂN VIÊN PHA CHẾ</v>
          </cell>
          <cell r="CK161">
            <v>0</v>
          </cell>
          <cell r="CL161">
            <v>0</v>
          </cell>
          <cell r="CM161" t="str">
            <v>ĐỘC THÂN</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t="e">
            <v>#N/A</v>
          </cell>
          <cell r="DB161">
            <v>0</v>
          </cell>
        </row>
        <row r="162">
          <cell r="B162" t="str">
            <v>EQQ101579</v>
          </cell>
          <cell r="C162" t="str">
            <v>NGUYỄN HOÀNG TRUNG KIÊN</v>
          </cell>
          <cell r="D162" t="str">
            <v>NAM</v>
          </cell>
          <cell r="E162">
            <v>41351</v>
          </cell>
          <cell r="F162" t="str">
            <v>02 SĐ</v>
          </cell>
          <cell r="G162" t="str">
            <v>QUẢN LÝ QUÁN</v>
          </cell>
          <cell r="H162">
            <v>6</v>
          </cell>
          <cell r="I162">
            <v>8</v>
          </cell>
          <cell r="J162">
            <v>1988</v>
          </cell>
          <cell r="K162">
            <v>32361</v>
          </cell>
          <cell r="L162" t="str">
            <v>HẬU GIANG</v>
          </cell>
          <cell r="M162" t="str">
            <v>NINH BÌNH</v>
          </cell>
          <cell r="N162" t="str">
            <v>362246140</v>
          </cell>
          <cell r="O162">
            <v>38519</v>
          </cell>
          <cell r="P162" t="str">
            <v>CẦN THƠ</v>
          </cell>
          <cell r="Q162" t="str">
            <v>KINH</v>
          </cell>
          <cell r="R162" t="str">
            <v>THIÊN CHÚA</v>
          </cell>
          <cell r="S162" t="str">
            <v>THỊ TRẤN THẠNH AN, VĨNH THẠNH, TP. CẦN THƠ, CẦN THƠ</v>
          </cell>
          <cell r="T162" t="str">
            <v>CẦN THƠ</v>
          </cell>
          <cell r="U162" t="str">
            <v>275/36 BẠCH ĐẰNG, P. 15, Q. BÌNH THẠNH, TP. HCM</v>
          </cell>
          <cell r="V162" t="str">
            <v>TP. HCM</v>
          </cell>
          <cell r="W162" t="str">
            <v>275/36 BẠCH ĐẰNG, P. 15, Q. BÌNH THẠNH, TP. HCM</v>
          </cell>
          <cell r="X162" t="str">
            <v>0907985045</v>
          </cell>
          <cell r="Y162" t="str">
            <v>0251002297311</v>
          </cell>
          <cell r="Z162" t="str">
            <v>VIETCOMBANK</v>
          </cell>
          <cell r="AA162" t="str">
            <v>101199</v>
          </cell>
          <cell r="AB162" t="str">
            <v>8095952785</v>
          </cell>
          <cell r="AC162">
            <v>0</v>
          </cell>
          <cell r="AD162">
            <v>0</v>
          </cell>
          <cell r="AE162">
            <v>0</v>
          </cell>
          <cell r="AF162">
            <v>0</v>
          </cell>
          <cell r="AG162">
            <v>0</v>
          </cell>
          <cell r="AH162">
            <v>41412</v>
          </cell>
          <cell r="AI162">
            <v>41777</v>
          </cell>
          <cell r="AJ162">
            <v>0</v>
          </cell>
          <cell r="AK162" t="str">
            <v>01 NĂM</v>
          </cell>
          <cell r="AL162" t="str">
            <v>01 NĂM</v>
          </cell>
          <cell r="AM162">
            <v>0</v>
          </cell>
          <cell r="AN162">
            <v>41777</v>
          </cell>
          <cell r="AO162">
            <v>42141</v>
          </cell>
          <cell r="AP162">
            <v>0</v>
          </cell>
          <cell r="AQ162">
            <v>0</v>
          </cell>
          <cell r="AR162">
            <v>41426</v>
          </cell>
          <cell r="AS162" t="str">
            <v>7911259804</v>
          </cell>
          <cell r="AT162" t="str">
            <v>DN7793530600639</v>
          </cell>
          <cell r="AU162">
            <v>0</v>
          </cell>
          <cell r="AV162">
            <v>0</v>
          </cell>
          <cell r="AW162">
            <v>0</v>
          </cell>
          <cell r="AX162">
            <v>0</v>
          </cell>
          <cell r="AY162">
            <v>0</v>
          </cell>
          <cell r="AZ162">
            <v>0</v>
          </cell>
          <cell r="BA162">
            <v>0</v>
          </cell>
          <cell r="BB162">
            <v>0</v>
          </cell>
          <cell r="BC162">
            <v>0</v>
          </cell>
          <cell r="BD162" t="str">
            <v>4 HẠT</v>
          </cell>
          <cell r="BE162" t="str">
            <v>ĐH</v>
          </cell>
          <cell r="BF162">
            <v>0</v>
          </cell>
          <cell r="BG162">
            <v>0</v>
          </cell>
          <cell r="BH162" t="str">
            <v>QUẢN LÝ</v>
          </cell>
          <cell r="BI162">
            <v>3400000</v>
          </cell>
          <cell r="BJ162">
            <v>3100000</v>
          </cell>
          <cell r="BK162">
            <v>0</v>
          </cell>
          <cell r="BL162">
            <v>200000</v>
          </cell>
          <cell r="BM162">
            <v>150000</v>
          </cell>
          <cell r="BN162">
            <v>0</v>
          </cell>
          <cell r="BO162">
            <v>0</v>
          </cell>
          <cell r="BP162">
            <v>4000</v>
          </cell>
          <cell r="BQ162">
            <v>1</v>
          </cell>
          <cell r="BR162" t="str">
            <v>HTQ HỒ CHÍ MINH</v>
          </cell>
          <cell r="BS162" t="str">
            <v>Fulltime</v>
          </cell>
          <cell r="BT162" t="str">
            <v>Quán 02 Sông Đà</v>
          </cell>
          <cell r="BU162" t="str">
            <v>Quản Lý Quán</v>
          </cell>
          <cell r="BV162" t="str">
            <v>4 HẠT</v>
          </cell>
          <cell r="BW162" t="str">
            <v>ĐH</v>
          </cell>
          <cell r="BX162" t="str">
            <v>QUẢN TRỊ KINH DOANH</v>
          </cell>
          <cell r="BY162">
            <v>0</v>
          </cell>
          <cell r="BZ162" t="str">
            <v>QUẢN LÝ</v>
          </cell>
          <cell r="CA162">
            <v>0</v>
          </cell>
          <cell r="CB162">
            <v>41412</v>
          </cell>
          <cell r="CC162">
            <v>0</v>
          </cell>
          <cell r="CD162">
            <v>0</v>
          </cell>
          <cell r="CE162">
            <v>0</v>
          </cell>
          <cell r="CF162">
            <v>0</v>
          </cell>
          <cell r="CG162">
            <v>0</v>
          </cell>
          <cell r="CH162">
            <v>0</v>
          </cell>
          <cell r="CI162" t="str">
            <v>02 SĐ</v>
          </cell>
          <cell r="CJ162" t="str">
            <v>QUẢN LÝ QUÁN</v>
          </cell>
          <cell r="CK162">
            <v>0</v>
          </cell>
          <cell r="CL162">
            <v>0</v>
          </cell>
          <cell r="CM162" t="str">
            <v>ĐỘC THÂN</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t="e">
            <v>#N/A</v>
          </cell>
          <cell r="DB162">
            <v>0</v>
          </cell>
        </row>
        <row r="163">
          <cell r="B163" t="str">
            <v>EQQ101580</v>
          </cell>
          <cell r="C163" t="str">
            <v>NGUYỄN THANH THÀNH</v>
          </cell>
          <cell r="D163" t="str">
            <v>NAM</v>
          </cell>
          <cell r="E163">
            <v>41351</v>
          </cell>
          <cell r="F163" t="str">
            <v>VINCOM</v>
          </cell>
          <cell r="G163" t="str">
            <v>QUẢN LÝ QUÁN</v>
          </cell>
          <cell r="H163">
            <v>25</v>
          </cell>
          <cell r="I163">
            <v>9</v>
          </cell>
          <cell r="J163">
            <v>1983</v>
          </cell>
          <cell r="K163">
            <v>30584</v>
          </cell>
          <cell r="L163" t="str">
            <v>BÌNH THUẬN</v>
          </cell>
          <cell r="M163" t="str">
            <v>BÌNH THUẬN</v>
          </cell>
          <cell r="N163" t="str">
            <v>260951302</v>
          </cell>
          <cell r="O163">
            <v>40054</v>
          </cell>
          <cell r="P163" t="str">
            <v>BÌNH THUẬN</v>
          </cell>
          <cell r="Q163" t="str">
            <v>KINH</v>
          </cell>
          <cell r="R163" t="str">
            <v>KHÔNG</v>
          </cell>
          <cell r="S163" t="str">
            <v>TỔ 3, SONG THÀNH 2, PHAN RÍ CỬA, TUY PHONG, BÌNH THUẬN</v>
          </cell>
          <cell r="T163" t="str">
            <v>BÌNH THUẬN</v>
          </cell>
          <cell r="U163" t="str">
            <v>19 PHỔ QUANG, P. 3, Q. TÂN BÌNH, TP. HCM</v>
          </cell>
          <cell r="V163" t="str">
            <v>TP. HCM</v>
          </cell>
          <cell r="W163" t="str">
            <v>19 PHỔ QUANG, P. 3, Q. TÂN BÌNH, TP. HCM</v>
          </cell>
          <cell r="X163" t="str">
            <v>0932448320</v>
          </cell>
          <cell r="Y163" t="str">
            <v>0371000412179</v>
          </cell>
          <cell r="Z163" t="str">
            <v>VIETCOMBANK</v>
          </cell>
          <cell r="AA163" t="str">
            <v>101198</v>
          </cell>
          <cell r="AB163" t="str">
            <v>0310205864</v>
          </cell>
          <cell r="AC163">
            <v>0</v>
          </cell>
          <cell r="AD163">
            <v>0</v>
          </cell>
          <cell r="AE163">
            <v>0</v>
          </cell>
          <cell r="AF163">
            <v>0</v>
          </cell>
          <cell r="AG163">
            <v>0</v>
          </cell>
          <cell r="AH163">
            <v>41412</v>
          </cell>
          <cell r="AI163">
            <v>41777</v>
          </cell>
          <cell r="AJ163">
            <v>0</v>
          </cell>
          <cell r="AK163" t="str">
            <v>01 NĂM</v>
          </cell>
          <cell r="AL163" t="str">
            <v>01 NĂM</v>
          </cell>
          <cell r="AM163">
            <v>0</v>
          </cell>
          <cell r="AN163">
            <v>41777</v>
          </cell>
          <cell r="AO163">
            <v>42141</v>
          </cell>
          <cell r="AP163">
            <v>0</v>
          </cell>
          <cell r="AQ163">
            <v>0</v>
          </cell>
          <cell r="AR163">
            <v>41426</v>
          </cell>
          <cell r="AS163" t="str">
            <v>7913209827</v>
          </cell>
          <cell r="AT163" t="str">
            <v>DN7793530600649</v>
          </cell>
          <cell r="AU163">
            <v>0</v>
          </cell>
          <cell r="AV163">
            <v>0</v>
          </cell>
          <cell r="AW163">
            <v>0</v>
          </cell>
          <cell r="AX163">
            <v>0</v>
          </cell>
          <cell r="AY163">
            <v>0</v>
          </cell>
          <cell r="AZ163">
            <v>0</v>
          </cell>
          <cell r="BA163">
            <v>0</v>
          </cell>
          <cell r="BB163">
            <v>0</v>
          </cell>
          <cell r="BC163">
            <v>0</v>
          </cell>
          <cell r="BD163" t="str">
            <v>4 HẠT</v>
          </cell>
          <cell r="BE163" t="str">
            <v>CĐ</v>
          </cell>
          <cell r="BF163">
            <v>0</v>
          </cell>
          <cell r="BG163">
            <v>0</v>
          </cell>
          <cell r="BH163">
            <v>41585</v>
          </cell>
          <cell r="BI163">
            <v>3400000</v>
          </cell>
          <cell r="BJ163">
            <v>4520000</v>
          </cell>
          <cell r="BK163">
            <v>0</v>
          </cell>
          <cell r="BL163">
            <v>200000</v>
          </cell>
          <cell r="BM163">
            <v>150000</v>
          </cell>
          <cell r="BN163">
            <v>0</v>
          </cell>
          <cell r="BO163">
            <v>0</v>
          </cell>
          <cell r="BP163">
            <v>4000</v>
          </cell>
          <cell r="BQ163">
            <v>1</v>
          </cell>
          <cell r="BR163" t="str">
            <v>HTQ HỒ CHÍ MINH</v>
          </cell>
          <cell r="BS163" t="str">
            <v>Fulltime</v>
          </cell>
          <cell r="BT163" t="str">
            <v>Quán 171 Đồng Khởi</v>
          </cell>
          <cell r="BU163" t="str">
            <v>Quản Lý Quán</v>
          </cell>
          <cell r="BV163" t="str">
            <v>4 HẠT</v>
          </cell>
          <cell r="BW163" t="str">
            <v>CĐ</v>
          </cell>
          <cell r="BX163" t="str">
            <v>KINH TẾ ĐỐI NGOẠI</v>
          </cell>
          <cell r="BY163" t="str">
            <v>QL BAR CAO CẤP, B ANH VĂN</v>
          </cell>
          <cell r="BZ163" t="str">
            <v>QUẢN LÝ</v>
          </cell>
          <cell r="CA163">
            <v>0</v>
          </cell>
          <cell r="CB163">
            <v>41412</v>
          </cell>
          <cell r="CC163">
            <v>0</v>
          </cell>
          <cell r="CD163">
            <v>0</v>
          </cell>
          <cell r="CE163">
            <v>0</v>
          </cell>
          <cell r="CF163">
            <v>0</v>
          </cell>
          <cell r="CG163">
            <v>0</v>
          </cell>
          <cell r="CH163">
            <v>0</v>
          </cell>
          <cell r="CI163" t="str">
            <v>VINCOM</v>
          </cell>
          <cell r="CJ163" t="str">
            <v>QUẢN LÝ QUÁN</v>
          </cell>
          <cell r="CK163">
            <v>0</v>
          </cell>
          <cell r="CL163">
            <v>0</v>
          </cell>
          <cell r="CM163" t="str">
            <v>ĐỘC THÂN</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t="e">
            <v>#N/A</v>
          </cell>
          <cell r="DB163">
            <v>0</v>
          </cell>
        </row>
        <row r="164">
          <cell r="B164" t="str">
            <v>EQQ101585</v>
          </cell>
          <cell r="C164" t="str">
            <v>LÊ THỊ HỒNG THÚY</v>
          </cell>
          <cell r="D164" t="str">
            <v>NỮ</v>
          </cell>
          <cell r="E164">
            <v>41352</v>
          </cell>
          <cell r="F164" t="str">
            <v>07 NVC</v>
          </cell>
          <cell r="G164" t="str">
            <v>NHÂN VIÊN PHA CHẾ</v>
          </cell>
          <cell r="H164">
            <v>10</v>
          </cell>
          <cell r="I164">
            <v>11</v>
          </cell>
          <cell r="J164">
            <v>1992</v>
          </cell>
          <cell r="K164">
            <v>33918</v>
          </cell>
          <cell r="L164" t="str">
            <v>BÌNH THUẬN</v>
          </cell>
          <cell r="M164" t="str">
            <v>BÌNH ĐỊNH</v>
          </cell>
          <cell r="N164" t="str">
            <v>261218263</v>
          </cell>
          <cell r="O164">
            <v>39212</v>
          </cell>
          <cell r="P164" t="str">
            <v>BÌNH THUẬN</v>
          </cell>
          <cell r="Q164" t="str">
            <v>KINH</v>
          </cell>
          <cell r="R164" t="str">
            <v>KHÔNG</v>
          </cell>
          <cell r="S164" t="str">
            <v>KHU PHỐ 7, BÌNH TÂN, LA GI, BÌNH THUẬN</v>
          </cell>
          <cell r="T164" t="str">
            <v>BÌNH THUẬN</v>
          </cell>
          <cell r="U164" t="str">
            <v>34 MAI THỊ LỰU, P. ĐAKAO, Q. 1, TP. HCM</v>
          </cell>
          <cell r="V164" t="str">
            <v>TP. HCM</v>
          </cell>
          <cell r="W164" t="str">
            <v>34 MAI THỊ LỰU, P. ĐAKAO, Q. 1, TP. HCM</v>
          </cell>
          <cell r="X164" t="str">
            <v>0933132367</v>
          </cell>
          <cell r="Y164" t="str">
            <v>0371000412974</v>
          </cell>
          <cell r="Z164" t="str">
            <v>VIETCOMBANK</v>
          </cell>
          <cell r="AA164" t="str">
            <v>100588</v>
          </cell>
          <cell r="AB164">
            <v>0</v>
          </cell>
          <cell r="AC164">
            <v>0</v>
          </cell>
          <cell r="AD164">
            <v>0</v>
          </cell>
          <cell r="AE164">
            <v>0</v>
          </cell>
          <cell r="AF164">
            <v>0</v>
          </cell>
          <cell r="AG164">
            <v>0</v>
          </cell>
          <cell r="AH164">
            <v>41504</v>
          </cell>
          <cell r="AI164">
            <v>41869</v>
          </cell>
          <cell r="AJ164">
            <v>0</v>
          </cell>
          <cell r="AK164" t="str">
            <v>01 NĂM</v>
          </cell>
          <cell r="AL164" t="str">
            <v>01 NĂM</v>
          </cell>
          <cell r="AM164">
            <v>0</v>
          </cell>
          <cell r="AN164">
            <v>41869</v>
          </cell>
          <cell r="AO164">
            <v>42233</v>
          </cell>
          <cell r="AP164">
            <v>0</v>
          </cell>
          <cell r="AQ164">
            <v>0</v>
          </cell>
          <cell r="AR164">
            <v>41518</v>
          </cell>
          <cell r="AS164" t="str">
            <v>7913213283</v>
          </cell>
          <cell r="AT164" t="str">
            <v>DN7793530600705</v>
          </cell>
          <cell r="AU164">
            <v>0</v>
          </cell>
          <cell r="AV164">
            <v>0</v>
          </cell>
          <cell r="AW164">
            <v>0</v>
          </cell>
          <cell r="AX164">
            <v>0</v>
          </cell>
          <cell r="AY164">
            <v>0</v>
          </cell>
          <cell r="AZ164">
            <v>0</v>
          </cell>
          <cell r="BA164">
            <v>0</v>
          </cell>
          <cell r="BB164">
            <v>0</v>
          </cell>
          <cell r="BC164">
            <v>0</v>
          </cell>
          <cell r="BD164" t="str">
            <v>3 HẠT</v>
          </cell>
          <cell r="BE164" t="str">
            <v>TC</v>
          </cell>
          <cell r="BF164">
            <v>0</v>
          </cell>
          <cell r="BG164">
            <v>0</v>
          </cell>
          <cell r="BH164">
            <v>41640</v>
          </cell>
          <cell r="BI164">
            <v>2889000</v>
          </cell>
          <cell r="BJ164">
            <v>0</v>
          </cell>
          <cell r="BK164">
            <v>0</v>
          </cell>
          <cell r="BL164">
            <v>0</v>
          </cell>
          <cell r="BM164">
            <v>0</v>
          </cell>
          <cell r="BN164">
            <v>500000</v>
          </cell>
          <cell r="BO164">
            <v>0</v>
          </cell>
          <cell r="BP164">
            <v>4000</v>
          </cell>
          <cell r="BQ164">
            <v>1</v>
          </cell>
          <cell r="BR164" t="str">
            <v>HTQ HỒ CHÍ MINH</v>
          </cell>
          <cell r="BS164" t="str">
            <v>Fulltime</v>
          </cell>
          <cell r="BT164" t="str">
            <v>Quán Số 7 Nguyễn Văn Chiêm</v>
          </cell>
          <cell r="BU164" t="str">
            <v>NV. Pha Chế</v>
          </cell>
          <cell r="BV164" t="str">
            <v>3 HẠT</v>
          </cell>
          <cell r="BW164" t="str">
            <v>TC</v>
          </cell>
          <cell r="BX164" t="str">
            <v>TÀI CHÍNH NGÂN HÀNG</v>
          </cell>
          <cell r="BY164">
            <v>0</v>
          </cell>
          <cell r="BZ164">
            <v>0</v>
          </cell>
          <cell r="CA164">
            <v>0</v>
          </cell>
          <cell r="CB164">
            <v>0</v>
          </cell>
          <cell r="CC164">
            <v>0</v>
          </cell>
          <cell r="CD164">
            <v>41969</v>
          </cell>
          <cell r="CE164">
            <v>0</v>
          </cell>
          <cell r="CF164">
            <v>0</v>
          </cell>
          <cell r="CG164">
            <v>0</v>
          </cell>
          <cell r="CH164">
            <v>0</v>
          </cell>
          <cell r="CI164" t="str">
            <v>07 NVC</v>
          </cell>
          <cell r="CJ164" t="str">
            <v>NHÂN VIÊN PHA CHẾ</v>
          </cell>
          <cell r="CK164">
            <v>0</v>
          </cell>
          <cell r="CL164">
            <v>0</v>
          </cell>
          <cell r="CM164" t="str">
            <v>ĐỘC THÂN</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t="e">
            <v>#N/A</v>
          </cell>
          <cell r="DB164">
            <v>0</v>
          </cell>
        </row>
        <row r="165">
          <cell r="B165" t="str">
            <v>EQQ101610</v>
          </cell>
          <cell r="C165" t="str">
            <v>NGUYỄN ĐỨC ANH</v>
          </cell>
          <cell r="D165" t="str">
            <v>NAM</v>
          </cell>
          <cell r="E165">
            <v>41360</v>
          </cell>
          <cell r="F165" t="str">
            <v>PANDORA</v>
          </cell>
          <cell r="G165" t="str">
            <v>NHÂN VIÊN PHỤC VỤ</v>
          </cell>
          <cell r="H165">
            <v>21</v>
          </cell>
          <cell r="I165">
            <v>8</v>
          </cell>
          <cell r="J165">
            <v>1988</v>
          </cell>
          <cell r="K165">
            <v>32376</v>
          </cell>
          <cell r="L165" t="str">
            <v>HÀ NỘI</v>
          </cell>
          <cell r="M165" t="str">
            <v>THÁI BÌNH</v>
          </cell>
          <cell r="N165" t="str">
            <v>012489345</v>
          </cell>
          <cell r="O165">
            <v>39833</v>
          </cell>
          <cell r="P165" t="str">
            <v>HÀ NỘI</v>
          </cell>
          <cell r="Q165" t="str">
            <v>KINH</v>
          </cell>
          <cell r="R165" t="str">
            <v>KHÔNG</v>
          </cell>
          <cell r="S165" t="str">
            <v>28 NGÕ 32 KHƯƠNG TRUNG, THANH XUÂN, HÀ NỘI</v>
          </cell>
          <cell r="T165" t="str">
            <v>HÀ NỘI</v>
          </cell>
          <cell r="U165" t="str">
            <v>159 THẠCH LAM, P. HIỆP TÂN, Q. TÂN PHÚ, TP. HCM</v>
          </cell>
          <cell r="V165" t="str">
            <v>TP. HCM</v>
          </cell>
          <cell r="W165" t="str">
            <v>159 THẠCH LAM, P. HIỆP TÂN, Q. TÂN PHÚ, TP. HCM</v>
          </cell>
          <cell r="X165" t="str">
            <v>0919966438</v>
          </cell>
          <cell r="Y165" t="str">
            <v>0441000644324</v>
          </cell>
          <cell r="Z165" t="str">
            <v>VIETCOMBANK</v>
          </cell>
          <cell r="AA165" t="str">
            <v>100613</v>
          </cell>
          <cell r="AB165">
            <v>0</v>
          </cell>
          <cell r="AC165">
            <v>0</v>
          </cell>
          <cell r="AD165">
            <v>0</v>
          </cell>
          <cell r="AE165">
            <v>0</v>
          </cell>
          <cell r="AF165">
            <v>0</v>
          </cell>
          <cell r="AG165">
            <v>0</v>
          </cell>
          <cell r="AH165">
            <v>41512</v>
          </cell>
          <cell r="AI165">
            <v>41877</v>
          </cell>
          <cell r="AJ165">
            <v>0</v>
          </cell>
          <cell r="AK165" t="str">
            <v>01 NĂM</v>
          </cell>
          <cell r="AL165" t="str">
            <v>01 NĂM</v>
          </cell>
          <cell r="AM165">
            <v>0</v>
          </cell>
          <cell r="AN165">
            <v>41877</v>
          </cell>
          <cell r="AO165">
            <v>42241</v>
          </cell>
          <cell r="AP165">
            <v>0</v>
          </cell>
          <cell r="AQ165">
            <v>0</v>
          </cell>
          <cell r="AR165">
            <v>41518</v>
          </cell>
          <cell r="AS165" t="str">
            <v>7913213278</v>
          </cell>
          <cell r="AT165" t="str">
            <v>DN7793530600670</v>
          </cell>
          <cell r="AU165">
            <v>0</v>
          </cell>
          <cell r="AV165">
            <v>0</v>
          </cell>
          <cell r="AW165">
            <v>0</v>
          </cell>
          <cell r="AX165">
            <v>0</v>
          </cell>
          <cell r="AY165">
            <v>0</v>
          </cell>
          <cell r="AZ165">
            <v>0</v>
          </cell>
          <cell r="BA165">
            <v>0</v>
          </cell>
          <cell r="BB165">
            <v>0</v>
          </cell>
          <cell r="BC165">
            <v>0</v>
          </cell>
          <cell r="BD165" t="str">
            <v>1 HẠT</v>
          </cell>
          <cell r="BE165" t="str">
            <v>12/12</v>
          </cell>
          <cell r="BF165">
            <v>0</v>
          </cell>
          <cell r="BG165">
            <v>0</v>
          </cell>
          <cell r="BH165">
            <v>41640</v>
          </cell>
          <cell r="BI165">
            <v>2889000</v>
          </cell>
          <cell r="BJ165">
            <v>0</v>
          </cell>
          <cell r="BK165">
            <v>0</v>
          </cell>
          <cell r="BL165">
            <v>0</v>
          </cell>
          <cell r="BM165">
            <v>0</v>
          </cell>
          <cell r="BN165">
            <v>0</v>
          </cell>
          <cell r="BO165">
            <v>0</v>
          </cell>
          <cell r="BP165">
            <v>4000</v>
          </cell>
          <cell r="BQ165">
            <v>1</v>
          </cell>
          <cell r="BR165" t="str">
            <v>HTQ HỒ CHÍ MINH</v>
          </cell>
          <cell r="BS165" t="str">
            <v>Fulltime</v>
          </cell>
          <cell r="BT165" t="str">
            <v>Quán Big C Cộng Hòa</v>
          </cell>
          <cell r="BU165" t="str">
            <v>NV. Phục Vụ</v>
          </cell>
          <cell r="BV165" t="str">
            <v>1 HẠT</v>
          </cell>
          <cell r="BW165" t="str">
            <v>12/12</v>
          </cell>
          <cell r="BX165">
            <v>0</v>
          </cell>
          <cell r="BY165">
            <v>0</v>
          </cell>
          <cell r="BZ165">
            <v>0</v>
          </cell>
          <cell r="CA165">
            <v>0</v>
          </cell>
          <cell r="CB165">
            <v>0</v>
          </cell>
          <cell r="CC165">
            <v>0</v>
          </cell>
          <cell r="CD165">
            <v>0</v>
          </cell>
          <cell r="CE165">
            <v>0</v>
          </cell>
          <cell r="CF165">
            <v>0</v>
          </cell>
          <cell r="CG165">
            <v>0</v>
          </cell>
          <cell r="CH165">
            <v>0</v>
          </cell>
          <cell r="CI165" t="str">
            <v>PANDORA</v>
          </cell>
          <cell r="CJ165" t="str">
            <v>NHÂN VIÊN PHỤC VỤ</v>
          </cell>
          <cell r="CK165">
            <v>0</v>
          </cell>
          <cell r="CL165">
            <v>0</v>
          </cell>
          <cell r="CM165" t="str">
            <v>ĐỘC THÂN</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t="e">
            <v>#N/A</v>
          </cell>
          <cell r="DB165">
            <v>0</v>
          </cell>
        </row>
        <row r="166">
          <cell r="B166" t="str">
            <v>EQQ101641</v>
          </cell>
          <cell r="C166" t="str">
            <v>NGUYỄN ĐỨC HUY</v>
          </cell>
          <cell r="D166" t="str">
            <v>NAM</v>
          </cell>
          <cell r="E166">
            <v>41404</v>
          </cell>
          <cell r="F166" t="str">
            <v>CORNER-95THT</v>
          </cell>
          <cell r="G166" t="str">
            <v>NHÂN VIÊN KIOSK &amp; GIAO HÀNG</v>
          </cell>
          <cell r="H166">
            <v>3</v>
          </cell>
          <cell r="I166">
            <v>1</v>
          </cell>
          <cell r="J166">
            <v>1992</v>
          </cell>
          <cell r="K166">
            <v>33606</v>
          </cell>
          <cell r="L166" t="str">
            <v>TP. HCM</v>
          </cell>
          <cell r="M166" t="str">
            <v>TP. HCM</v>
          </cell>
          <cell r="N166" t="str">
            <v>024643203</v>
          </cell>
          <cell r="O166">
            <v>39036</v>
          </cell>
          <cell r="P166" t="str">
            <v>TP. HCM</v>
          </cell>
          <cell r="Q166" t="str">
            <v>KINH</v>
          </cell>
          <cell r="R166" t="str">
            <v>THIÊN CHÚA</v>
          </cell>
          <cell r="S166" t="str">
            <v>78/7 LÊ LỢI, P. 4, Q. GÒ VẤP, TP. HCM</v>
          </cell>
          <cell r="T166" t="str">
            <v>TP. HCM</v>
          </cell>
          <cell r="U166" t="str">
            <v>78/7 LÊ LỢI, P. 4, Q. GÒ VẤP, TP. HCM</v>
          </cell>
          <cell r="V166" t="str">
            <v>TP. HCM</v>
          </cell>
          <cell r="W166" t="str">
            <v>78/7 LÊ LỢI, P. 4, Q. GÒ VẤP, TP. HCM</v>
          </cell>
          <cell r="X166" t="str">
            <v>01218094253</v>
          </cell>
          <cell r="Y166" t="str">
            <v>0071000772274</v>
          </cell>
          <cell r="Z166" t="str">
            <v>VIETCOMBANK</v>
          </cell>
          <cell r="AA166" t="str">
            <v>100643</v>
          </cell>
          <cell r="AB166">
            <v>0</v>
          </cell>
          <cell r="AC166">
            <v>0</v>
          </cell>
          <cell r="AD166">
            <v>0</v>
          </cell>
          <cell r="AE166">
            <v>0</v>
          </cell>
          <cell r="AF166">
            <v>0</v>
          </cell>
          <cell r="AG166">
            <v>0</v>
          </cell>
          <cell r="AH166">
            <v>41556</v>
          </cell>
          <cell r="AI166">
            <v>41921</v>
          </cell>
          <cell r="AJ166">
            <v>0</v>
          </cell>
          <cell r="AK166" t="str">
            <v>01 NĂM</v>
          </cell>
          <cell r="AL166" t="str">
            <v>01 NĂM</v>
          </cell>
          <cell r="AM166">
            <v>0</v>
          </cell>
          <cell r="AN166">
            <v>41921</v>
          </cell>
          <cell r="AO166">
            <v>42285</v>
          </cell>
          <cell r="AP166">
            <v>0</v>
          </cell>
          <cell r="AQ166">
            <v>0</v>
          </cell>
          <cell r="AR166">
            <v>41548</v>
          </cell>
          <cell r="AS166" t="str">
            <v>7913282494</v>
          </cell>
          <cell r="AT166" t="str">
            <v>DN7793530600714</v>
          </cell>
          <cell r="AU166">
            <v>0</v>
          </cell>
          <cell r="AV166">
            <v>0</v>
          </cell>
          <cell r="AW166">
            <v>0</v>
          </cell>
          <cell r="AX166">
            <v>0</v>
          </cell>
          <cell r="AY166">
            <v>0</v>
          </cell>
          <cell r="AZ166">
            <v>0</v>
          </cell>
          <cell r="BA166">
            <v>0</v>
          </cell>
          <cell r="BB166">
            <v>0</v>
          </cell>
          <cell r="BC166">
            <v>0</v>
          </cell>
          <cell r="BD166">
            <v>0</v>
          </cell>
          <cell r="BE166" t="str">
            <v>TC</v>
          </cell>
          <cell r="BF166">
            <v>0</v>
          </cell>
          <cell r="BG166">
            <v>0</v>
          </cell>
          <cell r="BH166">
            <v>41640</v>
          </cell>
          <cell r="BI166">
            <v>2889000</v>
          </cell>
          <cell r="BJ166">
            <v>0</v>
          </cell>
          <cell r="BK166">
            <v>0</v>
          </cell>
          <cell r="BL166">
            <v>300000</v>
          </cell>
          <cell r="BM166">
            <v>0</v>
          </cell>
          <cell r="BN166">
            <v>0</v>
          </cell>
          <cell r="BO166">
            <v>0</v>
          </cell>
          <cell r="BP166">
            <v>4000</v>
          </cell>
          <cell r="BQ166">
            <v>1</v>
          </cell>
          <cell r="BR166" t="str">
            <v>HTQ HỒ CHÍ MINH</v>
          </cell>
          <cell r="BS166" t="str">
            <v>Fulltime</v>
          </cell>
          <cell r="BT166" t="str">
            <v>Quán Corner - Trần Hữu Trang</v>
          </cell>
          <cell r="BU166" t="str">
            <v>NV. Kiosk &amp; Giao Hàng</v>
          </cell>
          <cell r="BV166">
            <v>0</v>
          </cell>
          <cell r="BW166" t="str">
            <v>TC</v>
          </cell>
          <cell r="BX166" t="str">
            <v>CƠ KHÍ SỮA CHỮA ÔTÔ</v>
          </cell>
          <cell r="BY166">
            <v>0</v>
          </cell>
          <cell r="BZ166">
            <v>0</v>
          </cell>
          <cell r="CA166">
            <v>0</v>
          </cell>
          <cell r="CB166">
            <v>0</v>
          </cell>
          <cell r="CC166">
            <v>0</v>
          </cell>
          <cell r="CD166">
            <v>0</v>
          </cell>
          <cell r="CE166">
            <v>0</v>
          </cell>
          <cell r="CF166">
            <v>0</v>
          </cell>
          <cell r="CG166">
            <v>0</v>
          </cell>
          <cell r="CH166">
            <v>0</v>
          </cell>
          <cell r="CI166" t="str">
            <v>CORNER-95THT</v>
          </cell>
          <cell r="CJ166" t="str">
            <v>NHÂN VIÊN KIOSK &amp; GIAO HÀNG</v>
          </cell>
          <cell r="CK166">
            <v>0</v>
          </cell>
          <cell r="CL166">
            <v>0</v>
          </cell>
          <cell r="CM166" t="str">
            <v>ĐỘC THÂN</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t="e">
            <v>#N/A</v>
          </cell>
          <cell r="DB166">
            <v>0</v>
          </cell>
        </row>
        <row r="167">
          <cell r="B167" t="str">
            <v>EQQ101655</v>
          </cell>
          <cell r="C167" t="str">
            <v>NGUYỄN THỊ PHƯỢNG HẰNG</v>
          </cell>
          <cell r="D167" t="str">
            <v>NỮ</v>
          </cell>
          <cell r="E167">
            <v>41415</v>
          </cell>
          <cell r="F167" t="str">
            <v>CORNER-116NDD</v>
          </cell>
          <cell r="G167" t="str">
            <v>TRƯỞNG KIOSK</v>
          </cell>
          <cell r="H167">
            <v>14</v>
          </cell>
          <cell r="I167">
            <v>5</v>
          </cell>
          <cell r="J167">
            <v>1992</v>
          </cell>
          <cell r="K167">
            <v>33738</v>
          </cell>
          <cell r="L167" t="str">
            <v>TP. HCM</v>
          </cell>
          <cell r="M167" t="str">
            <v>LONG AN</v>
          </cell>
          <cell r="N167" t="str">
            <v>024695968</v>
          </cell>
          <cell r="O167">
            <v>39175</v>
          </cell>
          <cell r="P167" t="str">
            <v>TP. HCM</v>
          </cell>
          <cell r="Q167" t="str">
            <v>KINH</v>
          </cell>
          <cell r="R167" t="str">
            <v>CAO ĐÀI</v>
          </cell>
          <cell r="S167" t="str">
            <v>231C/44 DƯƠNG BÁ TRẠC, P. 1, Q. 8, TP. HCM</v>
          </cell>
          <cell r="T167" t="str">
            <v>TP. HCM</v>
          </cell>
          <cell r="U167" t="str">
            <v>231C/44 DƯƠNG BÁ TRẠC, P. 1, Q. 8, TP. HCM</v>
          </cell>
          <cell r="V167" t="str">
            <v>TP. HCM</v>
          </cell>
          <cell r="W167" t="str">
            <v>231C/44 DƯƠNG BÁ TRẠC, P. 1, Q. 8, TP. HCM</v>
          </cell>
          <cell r="X167" t="str">
            <v>01228890397</v>
          </cell>
          <cell r="Y167" t="str">
            <v>0251002683912</v>
          </cell>
          <cell r="Z167" t="str">
            <v>VIETCOMBANK</v>
          </cell>
          <cell r="AA167" t="str">
            <v>100657</v>
          </cell>
          <cell r="AB167">
            <v>0</v>
          </cell>
          <cell r="AC167">
            <v>0</v>
          </cell>
          <cell r="AD167">
            <v>0</v>
          </cell>
          <cell r="AE167">
            <v>0</v>
          </cell>
          <cell r="AF167">
            <v>0</v>
          </cell>
          <cell r="AG167">
            <v>0</v>
          </cell>
          <cell r="AH167">
            <v>41567</v>
          </cell>
          <cell r="AI167">
            <v>41932</v>
          </cell>
          <cell r="AJ167">
            <v>0</v>
          </cell>
          <cell r="AK167" t="str">
            <v>01 NĂM</v>
          </cell>
          <cell r="AL167" t="str">
            <v>01 NĂM</v>
          </cell>
          <cell r="AM167">
            <v>0</v>
          </cell>
          <cell r="AN167">
            <v>41932</v>
          </cell>
          <cell r="AO167">
            <v>42296</v>
          </cell>
          <cell r="AP167">
            <v>0</v>
          </cell>
          <cell r="AQ167">
            <v>0</v>
          </cell>
          <cell r="AR167">
            <v>41579</v>
          </cell>
          <cell r="AS167" t="str">
            <v>7913284702</v>
          </cell>
          <cell r="AT167" t="str">
            <v>DN7793530600739</v>
          </cell>
          <cell r="AU167">
            <v>0</v>
          </cell>
          <cell r="AV167">
            <v>0</v>
          </cell>
          <cell r="AW167">
            <v>0</v>
          </cell>
          <cell r="AX167">
            <v>0</v>
          </cell>
          <cell r="AY167">
            <v>0</v>
          </cell>
          <cell r="AZ167">
            <v>0</v>
          </cell>
          <cell r="BA167">
            <v>0</v>
          </cell>
          <cell r="BB167">
            <v>0</v>
          </cell>
          <cell r="BC167">
            <v>0</v>
          </cell>
          <cell r="BD167">
            <v>0</v>
          </cell>
          <cell r="BE167" t="str">
            <v>CĐ</v>
          </cell>
          <cell r="BF167">
            <v>0</v>
          </cell>
          <cell r="BG167">
            <v>0</v>
          </cell>
          <cell r="BH167">
            <v>41573</v>
          </cell>
          <cell r="BI167">
            <v>2889000</v>
          </cell>
          <cell r="BJ167">
            <v>471000</v>
          </cell>
          <cell r="BK167">
            <v>0</v>
          </cell>
          <cell r="BL167">
            <v>0</v>
          </cell>
          <cell r="BM167">
            <v>0</v>
          </cell>
          <cell r="BN167">
            <v>0</v>
          </cell>
          <cell r="BO167">
            <v>0</v>
          </cell>
          <cell r="BP167">
            <v>4000</v>
          </cell>
          <cell r="BQ167">
            <v>1</v>
          </cell>
          <cell r="BR167" t="str">
            <v>HTQ HỒ CHÍ MINH</v>
          </cell>
          <cell r="BS167" t="str">
            <v>Fulltime</v>
          </cell>
          <cell r="BT167" t="str">
            <v>Quán Corner - Nguyễn Duy Dương</v>
          </cell>
          <cell r="BU167" t="str">
            <v>Trưởng Kiosk</v>
          </cell>
          <cell r="BV167">
            <v>0</v>
          </cell>
          <cell r="BW167" t="str">
            <v>CĐ</v>
          </cell>
          <cell r="BX167" t="str">
            <v>KẾ TOÁN</v>
          </cell>
          <cell r="BY167">
            <v>0</v>
          </cell>
          <cell r="BZ167">
            <v>0</v>
          </cell>
          <cell r="CA167">
            <v>0</v>
          </cell>
          <cell r="CB167">
            <v>0</v>
          </cell>
          <cell r="CC167">
            <v>0</v>
          </cell>
          <cell r="CD167">
            <v>0</v>
          </cell>
          <cell r="CE167">
            <v>0</v>
          </cell>
          <cell r="CF167">
            <v>0</v>
          </cell>
          <cell r="CG167">
            <v>0</v>
          </cell>
          <cell r="CH167">
            <v>0</v>
          </cell>
          <cell r="CI167" t="str">
            <v>CORNER-116NDD</v>
          </cell>
          <cell r="CJ167" t="str">
            <v>TRƯỞNG KIOSK</v>
          </cell>
          <cell r="CK167">
            <v>0</v>
          </cell>
          <cell r="CL167">
            <v>0</v>
          </cell>
          <cell r="CM167" t="str">
            <v>ĐỘC THÂN</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t="e">
            <v>#N/A</v>
          </cell>
          <cell r="DB167">
            <v>0</v>
          </cell>
        </row>
        <row r="168">
          <cell r="B168" t="str">
            <v>EQQ101658</v>
          </cell>
          <cell r="C168" t="str">
            <v>TRƯƠNG THỊ VY</v>
          </cell>
          <cell r="D168" t="str">
            <v>NỮ</v>
          </cell>
          <cell r="E168">
            <v>41397</v>
          </cell>
          <cell r="F168" t="str">
            <v>249 HVT</v>
          </cell>
          <cell r="G168" t="str">
            <v>NHÂN VIÊN PHA CHẾ</v>
          </cell>
          <cell r="H168">
            <v>6</v>
          </cell>
          <cell r="I168">
            <v>5</v>
          </cell>
          <cell r="J168">
            <v>1991</v>
          </cell>
          <cell r="K168">
            <v>33364</v>
          </cell>
          <cell r="L168" t="str">
            <v>QUẢNG NGÃI</v>
          </cell>
          <cell r="M168" t="str">
            <v>QUẢNG NGÃI</v>
          </cell>
          <cell r="N168" t="str">
            <v>212268875</v>
          </cell>
          <cell r="O168">
            <v>40182</v>
          </cell>
          <cell r="P168" t="str">
            <v>QUẢNG NGÃI</v>
          </cell>
          <cell r="Q168" t="str">
            <v>KINH</v>
          </cell>
          <cell r="R168" t="str">
            <v>KHÔNG</v>
          </cell>
          <cell r="S168" t="str">
            <v>PHỔ VĂN, ĐỨC PHỔ, QUẢNG NGÃI</v>
          </cell>
          <cell r="T168" t="str">
            <v>QUẢNG NGÃI</v>
          </cell>
          <cell r="U168" t="str">
            <v>1007/40 LẠC LONG QUÂN, P. 11, Q.TÂN BÌNH, TP. HCM</v>
          </cell>
          <cell r="V168" t="str">
            <v>TP. HCM</v>
          </cell>
          <cell r="W168" t="str">
            <v>1007/40 LẠC LONG QUÂN, P. 11, Q.TÂN BÌNH, TP. HCM</v>
          </cell>
          <cell r="X168" t="str">
            <v>TP. HCM</v>
          </cell>
          <cell r="Y168" t="str">
            <v>0071000773285</v>
          </cell>
          <cell r="Z168" t="str">
            <v>VIETCOMBANK</v>
          </cell>
          <cell r="AA168" t="str">
            <v>100660</v>
          </cell>
          <cell r="AB168">
            <v>0</v>
          </cell>
          <cell r="AC168">
            <v>0</v>
          </cell>
          <cell r="AD168">
            <v>0</v>
          </cell>
          <cell r="AE168">
            <v>0</v>
          </cell>
          <cell r="AF168">
            <v>0</v>
          </cell>
          <cell r="AG168">
            <v>0</v>
          </cell>
          <cell r="AH168">
            <v>41549</v>
          </cell>
          <cell r="AI168">
            <v>41914</v>
          </cell>
          <cell r="AJ168">
            <v>0</v>
          </cell>
          <cell r="AK168" t="str">
            <v>01 NĂM</v>
          </cell>
          <cell r="AL168" t="str">
            <v>01 NĂM</v>
          </cell>
          <cell r="AM168">
            <v>0</v>
          </cell>
          <cell r="AN168">
            <v>41914</v>
          </cell>
          <cell r="AO168">
            <v>42278</v>
          </cell>
          <cell r="AP168">
            <v>0</v>
          </cell>
          <cell r="AQ168">
            <v>0</v>
          </cell>
          <cell r="AR168">
            <v>41548</v>
          </cell>
          <cell r="AS168" t="str">
            <v>7913282495</v>
          </cell>
          <cell r="AT168" t="str">
            <v>DN7793530600715</v>
          </cell>
          <cell r="AU168">
            <v>0</v>
          </cell>
          <cell r="AV168">
            <v>0</v>
          </cell>
          <cell r="AW168">
            <v>0</v>
          </cell>
          <cell r="AX168">
            <v>0</v>
          </cell>
          <cell r="AY168">
            <v>0</v>
          </cell>
          <cell r="AZ168">
            <v>0</v>
          </cell>
          <cell r="BA168">
            <v>0</v>
          </cell>
          <cell r="BB168">
            <v>0</v>
          </cell>
          <cell r="BC168">
            <v>0</v>
          </cell>
          <cell r="BD168" t="str">
            <v>3 HẠT</v>
          </cell>
          <cell r="BE168" t="str">
            <v>TC</v>
          </cell>
          <cell r="BF168">
            <v>0</v>
          </cell>
          <cell r="BG168">
            <v>0</v>
          </cell>
          <cell r="BH168">
            <v>41640</v>
          </cell>
          <cell r="BI168">
            <v>2889000</v>
          </cell>
          <cell r="BJ168">
            <v>0</v>
          </cell>
          <cell r="BK168">
            <v>0</v>
          </cell>
          <cell r="BL168">
            <v>0</v>
          </cell>
          <cell r="BM168">
            <v>0</v>
          </cell>
          <cell r="BN168">
            <v>0</v>
          </cell>
          <cell r="BO168">
            <v>0</v>
          </cell>
          <cell r="BP168">
            <v>4000</v>
          </cell>
          <cell r="BQ168">
            <v>1</v>
          </cell>
          <cell r="BR168" t="str">
            <v>HTQ HỒ CHÍ MINH</v>
          </cell>
          <cell r="BS168" t="str">
            <v>Fulltime</v>
          </cell>
          <cell r="BT168" t="str">
            <v>Quán 249A Hoàng Văn Thụ</v>
          </cell>
          <cell r="BU168" t="str">
            <v>NV. Pha Chế</v>
          </cell>
          <cell r="BV168" t="str">
            <v>3 HẠT</v>
          </cell>
          <cell r="BW168" t="str">
            <v>TC</v>
          </cell>
          <cell r="BX168" t="str">
            <v>TÀI CHÍNH- TIỀN TỆ</v>
          </cell>
          <cell r="BY168" t="str">
            <v>B TIN HỌC</v>
          </cell>
          <cell r="BZ168">
            <v>0</v>
          </cell>
          <cell r="CA168">
            <v>0</v>
          </cell>
          <cell r="CB168">
            <v>0</v>
          </cell>
          <cell r="CC168">
            <v>0</v>
          </cell>
          <cell r="CD168">
            <v>41852</v>
          </cell>
          <cell r="CE168">
            <v>0</v>
          </cell>
          <cell r="CF168">
            <v>0</v>
          </cell>
          <cell r="CG168">
            <v>0</v>
          </cell>
          <cell r="CH168">
            <v>0</v>
          </cell>
          <cell r="CI168" t="str">
            <v>249 HVT</v>
          </cell>
          <cell r="CJ168" t="str">
            <v>NHÂN VIÊN PHA CHẾ</v>
          </cell>
          <cell r="CK168">
            <v>0</v>
          </cell>
          <cell r="CL168">
            <v>0</v>
          </cell>
          <cell r="CM168" t="str">
            <v>ĐỘC THÂN</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t="e">
            <v>#N/A</v>
          </cell>
          <cell r="DB168">
            <v>0</v>
          </cell>
        </row>
        <row r="169">
          <cell r="B169" t="str">
            <v>EQQ101660</v>
          </cell>
          <cell r="C169" t="str">
            <v>VŨ MẠNH TIẾN</v>
          </cell>
          <cell r="D169" t="str">
            <v>NAM</v>
          </cell>
          <cell r="E169">
            <v>41412</v>
          </cell>
          <cell r="F169" t="str">
            <v>157 D2</v>
          </cell>
          <cell r="G169" t="str">
            <v>TRƯỞNG CA</v>
          </cell>
          <cell r="H169">
            <v>20</v>
          </cell>
          <cell r="I169">
            <v>8</v>
          </cell>
          <cell r="J169">
            <v>1991</v>
          </cell>
          <cell r="K169">
            <v>33470</v>
          </cell>
          <cell r="L169" t="str">
            <v>KIÊN GIANG</v>
          </cell>
          <cell r="M169" t="str">
            <v>KIÊN GIANG</v>
          </cell>
          <cell r="N169" t="str">
            <v>250880340</v>
          </cell>
          <cell r="O169">
            <v>40591</v>
          </cell>
          <cell r="P169" t="str">
            <v>LÂM ĐỒNG</v>
          </cell>
          <cell r="Q169" t="str">
            <v>KINH</v>
          </cell>
          <cell r="R169" t="str">
            <v>THIÊN CHÚA</v>
          </cell>
          <cell r="S169" t="str">
            <v>THÔN 2, ĐẠ P'LOA, ĐẠ HUOAI, LÂM ĐỒNG</v>
          </cell>
          <cell r="T169" t="str">
            <v>LÂM ĐỒNG</v>
          </cell>
          <cell r="U169" t="str">
            <v>674/27E4 XÔ VIẾT NGHỆ TĨNH, P. 25, Q. BÌNH THẠNH, TP. HCM</v>
          </cell>
          <cell r="V169" t="str">
            <v>TP. HCM</v>
          </cell>
          <cell r="W169" t="str">
            <v>674/27E4 XÔ VIẾT NGHỆ TĨNH, P. 25, Q. BÌNH THẠNH, TP. HCM</v>
          </cell>
          <cell r="X169" t="str">
            <v>01694480602</v>
          </cell>
          <cell r="Y169" t="str">
            <v>0071005860103</v>
          </cell>
          <cell r="Z169" t="str">
            <v>VIETCOMBANK</v>
          </cell>
          <cell r="AA169" t="str">
            <v>100662</v>
          </cell>
          <cell r="AB169" t="str">
            <v>8300947572</v>
          </cell>
          <cell r="AC169">
            <v>0</v>
          </cell>
          <cell r="AD169">
            <v>0</v>
          </cell>
          <cell r="AE169">
            <v>0</v>
          </cell>
          <cell r="AF169">
            <v>0</v>
          </cell>
          <cell r="AG169">
            <v>0</v>
          </cell>
          <cell r="AH169">
            <v>41564</v>
          </cell>
          <cell r="AI169">
            <v>41929</v>
          </cell>
          <cell r="AJ169">
            <v>0</v>
          </cell>
          <cell r="AK169" t="str">
            <v>01 NĂM</v>
          </cell>
          <cell r="AL169" t="str">
            <v>01 NĂM</v>
          </cell>
          <cell r="AM169">
            <v>0</v>
          </cell>
          <cell r="AN169">
            <v>41929</v>
          </cell>
          <cell r="AO169">
            <v>42293</v>
          </cell>
          <cell r="AP169">
            <v>0</v>
          </cell>
          <cell r="AQ169">
            <v>0</v>
          </cell>
          <cell r="AR169">
            <v>41579</v>
          </cell>
          <cell r="AS169" t="str">
            <v>7913284718</v>
          </cell>
          <cell r="AT169" t="str">
            <v>DN7793530600755</v>
          </cell>
          <cell r="AU169">
            <v>0</v>
          </cell>
          <cell r="AV169">
            <v>0</v>
          </cell>
          <cell r="AW169">
            <v>0</v>
          </cell>
          <cell r="AX169">
            <v>0</v>
          </cell>
          <cell r="AY169">
            <v>0</v>
          </cell>
          <cell r="AZ169">
            <v>0</v>
          </cell>
          <cell r="BA169">
            <v>0</v>
          </cell>
          <cell r="BB169">
            <v>0</v>
          </cell>
          <cell r="BC169">
            <v>0</v>
          </cell>
          <cell r="BD169" t="str">
            <v>4 HẠT</v>
          </cell>
          <cell r="BE169" t="str">
            <v>12/12</v>
          </cell>
          <cell r="BF169">
            <v>0</v>
          </cell>
          <cell r="BG169">
            <v>0</v>
          </cell>
          <cell r="BH169">
            <v>41969</v>
          </cell>
          <cell r="BI169">
            <v>2889000</v>
          </cell>
          <cell r="BJ169">
            <v>1111000</v>
          </cell>
          <cell r="BK169">
            <v>0</v>
          </cell>
          <cell r="BL169">
            <v>0</v>
          </cell>
          <cell r="BM169">
            <v>0</v>
          </cell>
          <cell r="BN169">
            <v>0</v>
          </cell>
          <cell r="BO169">
            <v>0</v>
          </cell>
          <cell r="BP169">
            <v>4000</v>
          </cell>
          <cell r="BQ169">
            <v>1</v>
          </cell>
          <cell r="BR169" t="str">
            <v>HTQ HỒ CHÍ MINH</v>
          </cell>
          <cell r="BS169" t="str">
            <v>Fulltime</v>
          </cell>
          <cell r="BT169" t="str">
            <v>Quán 157-159 D2</v>
          </cell>
          <cell r="BU169" t="str">
            <v>Trưởng Ca</v>
          </cell>
          <cell r="BV169" t="str">
            <v>4 HẠT</v>
          </cell>
          <cell r="BW169" t="str">
            <v>12/12</v>
          </cell>
          <cell r="BX169">
            <v>0</v>
          </cell>
          <cell r="BY169">
            <v>0</v>
          </cell>
          <cell r="BZ169">
            <v>0</v>
          </cell>
          <cell r="CA169">
            <v>0</v>
          </cell>
          <cell r="CB169">
            <v>0</v>
          </cell>
          <cell r="CC169">
            <v>0</v>
          </cell>
          <cell r="CD169">
            <v>41908</v>
          </cell>
          <cell r="CE169">
            <v>0</v>
          </cell>
          <cell r="CF169">
            <v>0</v>
          </cell>
          <cell r="CG169">
            <v>0</v>
          </cell>
          <cell r="CH169">
            <v>0</v>
          </cell>
          <cell r="CI169" t="str">
            <v>157 D2</v>
          </cell>
          <cell r="CJ169" t="str">
            <v>TRƯỞNG CA TẬP SỰ</v>
          </cell>
          <cell r="CK169">
            <v>0</v>
          </cell>
          <cell r="CL169">
            <v>0</v>
          </cell>
          <cell r="CM169" t="str">
            <v>ĐỘC THÂN</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t="e">
            <v>#N/A</v>
          </cell>
          <cell r="DB169">
            <v>0</v>
          </cell>
        </row>
        <row r="170">
          <cell r="B170" t="str">
            <v>EQQ101674</v>
          </cell>
          <cell r="C170" t="str">
            <v>NGUYỄN THỊ BÍCH TRÂM</v>
          </cell>
          <cell r="D170" t="str">
            <v>NỮ</v>
          </cell>
          <cell r="E170">
            <v>41435</v>
          </cell>
          <cell r="F170" t="str">
            <v>40 LTK</v>
          </cell>
          <cell r="G170" t="str">
            <v>NHÂN VIÊN PHỤC VỤ</v>
          </cell>
          <cell r="H170">
            <v>5</v>
          </cell>
          <cell r="I170">
            <v>10</v>
          </cell>
          <cell r="J170">
            <v>1990</v>
          </cell>
          <cell r="K170">
            <v>33151</v>
          </cell>
          <cell r="L170" t="str">
            <v>TP. HCM</v>
          </cell>
          <cell r="M170" t="str">
            <v>TP. HCM</v>
          </cell>
          <cell r="N170" t="str">
            <v>024746481</v>
          </cell>
          <cell r="O170">
            <v>39233</v>
          </cell>
          <cell r="P170" t="str">
            <v>TP. HCM</v>
          </cell>
          <cell r="Q170" t="str">
            <v>KINH</v>
          </cell>
          <cell r="R170" t="str">
            <v>KHÔNG</v>
          </cell>
          <cell r="S170" t="str">
            <v>413/56/24/4A LÊ VĂN QUỚI, P. BÌNH TRỊ ĐÔNG, Q. BÌNH TÂN, TP. HCM</v>
          </cell>
          <cell r="T170" t="str">
            <v>TP. HCM</v>
          </cell>
          <cell r="U170" t="str">
            <v>413/56/24/4A LÊ VĂN QUỚI, P. BÌNH TRỊ ĐÔNG, Q. BÌNH TÂN, TP. HCM</v>
          </cell>
          <cell r="V170" t="str">
            <v>TP. HCM</v>
          </cell>
          <cell r="W170" t="str">
            <v>413/56/24/4A LÊ VĂN QUỚI, P. BÌNH TRỊ ĐÔNG, Q. BÌNH TÂN, TP. HCM</v>
          </cell>
          <cell r="X170" t="str">
            <v>01668593950</v>
          </cell>
          <cell r="Y170" t="str">
            <v>0331000421872</v>
          </cell>
          <cell r="Z170" t="str">
            <v>VIETCOMBANK</v>
          </cell>
          <cell r="AA170" t="str">
            <v>100676</v>
          </cell>
          <cell r="AB170">
            <v>0</v>
          </cell>
          <cell r="AC170">
            <v>0</v>
          </cell>
          <cell r="AD170">
            <v>0</v>
          </cell>
          <cell r="AE170">
            <v>0</v>
          </cell>
          <cell r="AF170">
            <v>0</v>
          </cell>
          <cell r="AG170">
            <v>0</v>
          </cell>
          <cell r="AH170">
            <v>41587</v>
          </cell>
          <cell r="AI170">
            <v>41952</v>
          </cell>
          <cell r="AJ170">
            <v>0</v>
          </cell>
          <cell r="AK170" t="str">
            <v>01 NĂM</v>
          </cell>
          <cell r="AL170" t="str">
            <v>01 NĂM</v>
          </cell>
          <cell r="AM170">
            <v>0</v>
          </cell>
          <cell r="AN170">
            <v>41952</v>
          </cell>
          <cell r="AO170">
            <v>42316</v>
          </cell>
          <cell r="AP170">
            <v>0</v>
          </cell>
          <cell r="AQ170">
            <v>0</v>
          </cell>
          <cell r="AR170">
            <v>41579</v>
          </cell>
          <cell r="AS170" t="str">
            <v>7913284710</v>
          </cell>
          <cell r="AT170" t="str">
            <v>DN7793530600747</v>
          </cell>
          <cell r="AU170">
            <v>0</v>
          </cell>
          <cell r="AV170">
            <v>0</v>
          </cell>
          <cell r="AW170">
            <v>0</v>
          </cell>
          <cell r="AX170">
            <v>0</v>
          </cell>
          <cell r="AY170">
            <v>0</v>
          </cell>
          <cell r="AZ170">
            <v>0</v>
          </cell>
          <cell r="BA170">
            <v>0</v>
          </cell>
          <cell r="BB170">
            <v>0</v>
          </cell>
          <cell r="BC170">
            <v>0</v>
          </cell>
          <cell r="BD170" t="str">
            <v>2 HẠT</v>
          </cell>
          <cell r="BE170" t="str">
            <v>CĐ</v>
          </cell>
          <cell r="BF170">
            <v>0</v>
          </cell>
          <cell r="BG170">
            <v>0</v>
          </cell>
          <cell r="BH170">
            <v>41640</v>
          </cell>
          <cell r="BI170">
            <v>2889000</v>
          </cell>
          <cell r="BJ170">
            <v>0</v>
          </cell>
          <cell r="BK170">
            <v>0</v>
          </cell>
          <cell r="BL170">
            <v>0</v>
          </cell>
          <cell r="BM170">
            <v>0</v>
          </cell>
          <cell r="BN170">
            <v>0</v>
          </cell>
          <cell r="BO170">
            <v>0</v>
          </cell>
          <cell r="BP170">
            <v>4000</v>
          </cell>
          <cell r="BQ170">
            <v>1</v>
          </cell>
          <cell r="BR170" t="str">
            <v>HTQ HỒ CHÍ MINH</v>
          </cell>
          <cell r="BS170" t="str">
            <v>Fulltime</v>
          </cell>
          <cell r="BT170" t="str">
            <v>Quán 40 Lý Thường Kiệt</v>
          </cell>
          <cell r="BU170" t="str">
            <v>NV. Phục Vụ</v>
          </cell>
          <cell r="BV170" t="str">
            <v>2 HẠT</v>
          </cell>
          <cell r="BW170" t="str">
            <v>CĐ</v>
          </cell>
          <cell r="BX170" t="str">
            <v>TÀI CHÍNH NGÂN HÀNG</v>
          </cell>
          <cell r="BY170">
            <v>0</v>
          </cell>
          <cell r="BZ170">
            <v>0</v>
          </cell>
          <cell r="CA170">
            <v>0</v>
          </cell>
          <cell r="CB170">
            <v>0</v>
          </cell>
          <cell r="CC170">
            <v>0</v>
          </cell>
          <cell r="CD170">
            <v>0</v>
          </cell>
          <cell r="CE170">
            <v>0</v>
          </cell>
          <cell r="CF170">
            <v>0</v>
          </cell>
          <cell r="CG170">
            <v>0</v>
          </cell>
          <cell r="CH170">
            <v>0</v>
          </cell>
          <cell r="CI170" t="str">
            <v>40 LTK</v>
          </cell>
          <cell r="CJ170" t="str">
            <v>NHÂN VIÊN PHỤC VỤ</v>
          </cell>
          <cell r="CK170">
            <v>0</v>
          </cell>
          <cell r="CL170">
            <v>0</v>
          </cell>
          <cell r="CM170" t="str">
            <v>ĐỘC THÂN</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t="e">
            <v>#N/A</v>
          </cell>
          <cell r="DB170">
            <v>0</v>
          </cell>
        </row>
        <row r="171">
          <cell r="B171" t="str">
            <v>EQQ101675</v>
          </cell>
          <cell r="C171" t="str">
            <v>NGUYỄN THỊ KIM LƯỢNG</v>
          </cell>
          <cell r="D171" t="str">
            <v>NỮ</v>
          </cell>
          <cell r="E171">
            <v>41435</v>
          </cell>
          <cell r="F171" t="str">
            <v>02 SĐ</v>
          </cell>
          <cell r="G171" t="str">
            <v>NHÂN VIÊN PHỤC VỤ</v>
          </cell>
          <cell r="H171">
            <v>20</v>
          </cell>
          <cell r="I171">
            <v>1</v>
          </cell>
          <cell r="J171">
            <v>1990</v>
          </cell>
          <cell r="K171">
            <v>32893</v>
          </cell>
          <cell r="L171" t="str">
            <v>BÌNH THUẬN</v>
          </cell>
          <cell r="M171" t="str">
            <v>BÌNH THUẬN</v>
          </cell>
          <cell r="N171" t="str">
            <v>261126646</v>
          </cell>
          <cell r="O171">
            <v>38357</v>
          </cell>
          <cell r="P171" t="str">
            <v>BÌNH THUẬN</v>
          </cell>
          <cell r="Q171" t="str">
            <v>KINH</v>
          </cell>
          <cell r="R171" t="str">
            <v>KHÔNG</v>
          </cell>
          <cell r="S171" t="str">
            <v>302 NGUYỄN HỮU CẢNH,CHỢ LẦU, BẮC BÌNH, BÌNH THUẬN</v>
          </cell>
          <cell r="T171" t="str">
            <v>BÌNH THUẬN</v>
          </cell>
          <cell r="U171" t="str">
            <v>14 NGUYỄN HỮU TIẾN, P. TÂY THẠNH, Q. TÂN PHÚ, TP. HCM</v>
          </cell>
          <cell r="V171" t="str">
            <v>TP. HCM</v>
          </cell>
          <cell r="W171" t="str">
            <v>14 NGUYỄN HỮU TIẾN, P. TÂY THẠNH, Q. TÂN PHÚ, TP. HCM</v>
          </cell>
          <cell r="X171" t="str">
            <v>01656138283</v>
          </cell>
          <cell r="Y171" t="str">
            <v>00071 000 779 611</v>
          </cell>
          <cell r="Z171" t="str">
            <v>VIETCOMBANK</v>
          </cell>
          <cell r="AA171" t="str">
            <v>100677</v>
          </cell>
          <cell r="AB171">
            <v>0</v>
          </cell>
          <cell r="AC171">
            <v>0</v>
          </cell>
          <cell r="AD171">
            <v>0</v>
          </cell>
          <cell r="AE171">
            <v>0</v>
          </cell>
          <cell r="AF171">
            <v>0</v>
          </cell>
          <cell r="AG171">
            <v>0</v>
          </cell>
          <cell r="AH171">
            <v>41587</v>
          </cell>
          <cell r="AI171">
            <v>41952</v>
          </cell>
          <cell r="AJ171">
            <v>0</v>
          </cell>
          <cell r="AK171" t="str">
            <v>01 NĂM</v>
          </cell>
          <cell r="AL171" t="str">
            <v>01 NĂM</v>
          </cell>
          <cell r="AM171">
            <v>0</v>
          </cell>
          <cell r="AN171">
            <v>41952</v>
          </cell>
          <cell r="AO171">
            <v>42316</v>
          </cell>
          <cell r="AP171">
            <v>0</v>
          </cell>
          <cell r="AQ171">
            <v>0</v>
          </cell>
          <cell r="AR171">
            <v>41579</v>
          </cell>
          <cell r="AS171" t="str">
            <v>7911054985</v>
          </cell>
          <cell r="AT171" t="str">
            <v>DN7793530600736</v>
          </cell>
          <cell r="AU171">
            <v>0</v>
          </cell>
          <cell r="AV171">
            <v>0</v>
          </cell>
          <cell r="AW171">
            <v>0</v>
          </cell>
          <cell r="AX171">
            <v>0</v>
          </cell>
          <cell r="AY171">
            <v>0</v>
          </cell>
          <cell r="AZ171">
            <v>0</v>
          </cell>
          <cell r="BA171">
            <v>0</v>
          </cell>
          <cell r="BB171">
            <v>0</v>
          </cell>
          <cell r="BC171">
            <v>0</v>
          </cell>
          <cell r="BD171" t="str">
            <v>2 HẠT</v>
          </cell>
          <cell r="BE171" t="str">
            <v>TC</v>
          </cell>
          <cell r="BF171">
            <v>0</v>
          </cell>
          <cell r="BG171">
            <v>0</v>
          </cell>
          <cell r="BH171">
            <v>41640</v>
          </cell>
          <cell r="BI171">
            <v>2889000</v>
          </cell>
          <cell r="BJ171">
            <v>0</v>
          </cell>
          <cell r="BK171">
            <v>0</v>
          </cell>
          <cell r="BL171">
            <v>0</v>
          </cell>
          <cell r="BM171">
            <v>0</v>
          </cell>
          <cell r="BN171">
            <v>0</v>
          </cell>
          <cell r="BO171">
            <v>0</v>
          </cell>
          <cell r="BP171">
            <v>4000</v>
          </cell>
          <cell r="BQ171">
            <v>1</v>
          </cell>
          <cell r="BR171" t="str">
            <v>HTQ HỒ CHÍ MINH</v>
          </cell>
          <cell r="BS171" t="str">
            <v>Fulltime</v>
          </cell>
          <cell r="BT171" t="str">
            <v>Quán 02 Sông Đà</v>
          </cell>
          <cell r="BU171" t="str">
            <v>NV. Phục Vụ</v>
          </cell>
          <cell r="BV171" t="str">
            <v>2 HẠT</v>
          </cell>
          <cell r="BW171" t="str">
            <v>TC</v>
          </cell>
          <cell r="BX171" t="str">
            <v>NHÀ HÀNG, KHÁCH SẠN</v>
          </cell>
          <cell r="BY171">
            <v>0</v>
          </cell>
          <cell r="BZ171">
            <v>0</v>
          </cell>
          <cell r="CA171">
            <v>0</v>
          </cell>
          <cell r="CB171">
            <v>0</v>
          </cell>
          <cell r="CC171">
            <v>0</v>
          </cell>
          <cell r="CD171">
            <v>0</v>
          </cell>
          <cell r="CE171">
            <v>0</v>
          </cell>
          <cell r="CF171">
            <v>0</v>
          </cell>
          <cell r="CG171">
            <v>0</v>
          </cell>
          <cell r="CH171">
            <v>0</v>
          </cell>
          <cell r="CI171" t="str">
            <v>02 SĐ</v>
          </cell>
          <cell r="CJ171" t="str">
            <v>NHÂN VIÊN PHỤC VỤ</v>
          </cell>
          <cell r="CK171">
            <v>0</v>
          </cell>
          <cell r="CL171">
            <v>0</v>
          </cell>
          <cell r="CM171" t="str">
            <v>ĐỘC THÂN</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t="e">
            <v>#N/A</v>
          </cell>
          <cell r="DB171">
            <v>0</v>
          </cell>
        </row>
        <row r="172">
          <cell r="B172" t="str">
            <v>EQQ101683</v>
          </cell>
          <cell r="C172" t="str">
            <v>LỮ THỊ KIM TUYẾN</v>
          </cell>
          <cell r="D172" t="str">
            <v>NỮ</v>
          </cell>
          <cell r="E172">
            <v>41435</v>
          </cell>
          <cell r="F172" t="str">
            <v>40 LTK</v>
          </cell>
          <cell r="G172" t="str">
            <v>NHÂN VIÊN THU NGÂN</v>
          </cell>
          <cell r="H172">
            <v>20</v>
          </cell>
          <cell r="I172">
            <v>2</v>
          </cell>
          <cell r="J172">
            <v>1991</v>
          </cell>
          <cell r="K172">
            <v>33289</v>
          </cell>
          <cell r="L172" t="str">
            <v>BÌNH THUẬN</v>
          </cell>
          <cell r="M172" t="str">
            <v>BÌNH THUẬN</v>
          </cell>
          <cell r="N172" t="str">
            <v>261211556</v>
          </cell>
          <cell r="O172">
            <v>39156</v>
          </cell>
          <cell r="P172" t="str">
            <v>BÌNH THUẬN</v>
          </cell>
          <cell r="Q172" t="str">
            <v>KINH</v>
          </cell>
          <cell r="R172" t="str">
            <v>KHÔNG</v>
          </cell>
          <cell r="S172" t="str">
            <v>PHÚ SUM, HÀM MỸ, HÀM THUẬN NAM, BÌNH THUẬN</v>
          </cell>
          <cell r="T172" t="str">
            <v>BÌNH THUẬN</v>
          </cell>
          <cell r="U172" t="str">
            <v>14/17 AN NHƠN, P. 17, Q. GÒ VẤP, TP. HCM</v>
          </cell>
          <cell r="V172" t="str">
            <v>TP. HCM</v>
          </cell>
          <cell r="W172" t="str">
            <v>14/17 AN NHƠN, P. 17, Q. GÒ VẤP, TP. HCM</v>
          </cell>
          <cell r="X172" t="str">
            <v>0929340090</v>
          </cell>
          <cell r="Y172" t="str">
            <v>0071000778483</v>
          </cell>
          <cell r="Z172" t="str">
            <v>VIETCOMBANK</v>
          </cell>
          <cell r="AA172" t="str">
            <v>100685</v>
          </cell>
          <cell r="AB172">
            <v>0</v>
          </cell>
          <cell r="AC172">
            <v>0</v>
          </cell>
          <cell r="AD172">
            <v>0</v>
          </cell>
          <cell r="AE172">
            <v>0</v>
          </cell>
          <cell r="AF172">
            <v>0</v>
          </cell>
          <cell r="AG172">
            <v>0</v>
          </cell>
          <cell r="AH172">
            <v>41587</v>
          </cell>
          <cell r="AI172">
            <v>41952</v>
          </cell>
          <cell r="AJ172">
            <v>0</v>
          </cell>
          <cell r="AK172" t="str">
            <v>01 NĂM</v>
          </cell>
          <cell r="AL172" t="str">
            <v>01 NĂM</v>
          </cell>
          <cell r="AM172">
            <v>0</v>
          </cell>
          <cell r="AN172">
            <v>41952</v>
          </cell>
          <cell r="AO172">
            <v>42316</v>
          </cell>
          <cell r="AP172">
            <v>0</v>
          </cell>
          <cell r="AQ172">
            <v>0</v>
          </cell>
          <cell r="AR172">
            <v>41609</v>
          </cell>
          <cell r="AS172" t="str">
            <v>7913330344</v>
          </cell>
          <cell r="AT172" t="str">
            <v>DN7793530600780</v>
          </cell>
          <cell r="AU172">
            <v>0</v>
          </cell>
          <cell r="AV172">
            <v>0</v>
          </cell>
          <cell r="AW172">
            <v>0</v>
          </cell>
          <cell r="AX172">
            <v>0</v>
          </cell>
          <cell r="AY172">
            <v>0</v>
          </cell>
          <cell r="AZ172">
            <v>0</v>
          </cell>
          <cell r="BA172">
            <v>0</v>
          </cell>
          <cell r="BB172">
            <v>0</v>
          </cell>
          <cell r="BC172">
            <v>0</v>
          </cell>
          <cell r="BD172" t="str">
            <v>2 HẠT</v>
          </cell>
          <cell r="BE172" t="str">
            <v>CĐ</v>
          </cell>
          <cell r="BF172">
            <v>0</v>
          </cell>
          <cell r="BG172">
            <v>0</v>
          </cell>
          <cell r="BH172">
            <v>41640</v>
          </cell>
          <cell r="BI172">
            <v>2889000</v>
          </cell>
          <cell r="BJ172">
            <v>0</v>
          </cell>
          <cell r="BK172">
            <v>0</v>
          </cell>
          <cell r="BL172">
            <v>0</v>
          </cell>
          <cell r="BM172">
            <v>0</v>
          </cell>
          <cell r="BN172">
            <v>0</v>
          </cell>
          <cell r="BO172">
            <v>0</v>
          </cell>
          <cell r="BP172">
            <v>4000</v>
          </cell>
          <cell r="BQ172">
            <v>1</v>
          </cell>
          <cell r="BR172" t="str">
            <v>HTQ HỒ CHÍ MINH</v>
          </cell>
          <cell r="BS172" t="str">
            <v>Fulltime</v>
          </cell>
          <cell r="BT172" t="str">
            <v>Quán 40 Lý Thường Kiệt</v>
          </cell>
          <cell r="BU172" t="str">
            <v>NV. Thu Ngân</v>
          </cell>
          <cell r="BV172" t="str">
            <v>2 HẠT</v>
          </cell>
          <cell r="BW172" t="str">
            <v>CĐ</v>
          </cell>
          <cell r="BX172" t="str">
            <v>KẾ TOÁN</v>
          </cell>
          <cell r="BY172">
            <v>0</v>
          </cell>
          <cell r="BZ172">
            <v>0</v>
          </cell>
          <cell r="CA172">
            <v>0</v>
          </cell>
          <cell r="CB172">
            <v>0</v>
          </cell>
          <cell r="CC172">
            <v>0</v>
          </cell>
          <cell r="CD172">
            <v>0</v>
          </cell>
          <cell r="CE172">
            <v>0</v>
          </cell>
          <cell r="CF172">
            <v>0</v>
          </cell>
          <cell r="CG172">
            <v>0</v>
          </cell>
          <cell r="CH172">
            <v>0</v>
          </cell>
          <cell r="CI172" t="str">
            <v>40 LTK</v>
          </cell>
          <cell r="CJ172" t="str">
            <v>NHÂN VIÊN THU NGÂN</v>
          </cell>
          <cell r="CK172">
            <v>0</v>
          </cell>
          <cell r="CL172">
            <v>0</v>
          </cell>
          <cell r="CM172" t="str">
            <v>ĐỘC THÂN</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t="e">
            <v>#N/A</v>
          </cell>
          <cell r="DB172">
            <v>0</v>
          </cell>
        </row>
        <row r="173">
          <cell r="B173" t="str">
            <v>EQQ101688</v>
          </cell>
          <cell r="C173" t="str">
            <v>TRẦN KHOA ĐẠM</v>
          </cell>
          <cell r="D173" t="str">
            <v>NỮ</v>
          </cell>
          <cell r="E173">
            <v>41428</v>
          </cell>
          <cell r="F173" t="str">
            <v>06 ĐK</v>
          </cell>
          <cell r="G173" t="str">
            <v>NHÂN VIÊN BẾP</v>
          </cell>
          <cell r="H173">
            <v>1</v>
          </cell>
          <cell r="I173">
            <v>12</v>
          </cell>
          <cell r="J173">
            <v>1965</v>
          </cell>
          <cell r="K173">
            <v>24077</v>
          </cell>
          <cell r="L173" t="str">
            <v>TP. HCM</v>
          </cell>
          <cell r="M173" t="str">
            <v>BẾN TRE</v>
          </cell>
          <cell r="N173" t="str">
            <v>021620827</v>
          </cell>
          <cell r="O173">
            <v>39816</v>
          </cell>
          <cell r="P173" t="str">
            <v>TP. HCM</v>
          </cell>
          <cell r="Q173" t="str">
            <v>KINH</v>
          </cell>
          <cell r="R173" t="str">
            <v>KHÔNG</v>
          </cell>
          <cell r="S173" t="str">
            <v>702/31/24 ĐIỆN BIÊN PHỦ, P. 10, Q. 10, TP. HCM</v>
          </cell>
          <cell r="T173" t="str">
            <v>TP. HCM</v>
          </cell>
          <cell r="U173" t="str">
            <v>702/31/24 ĐIỆN BIÊN PHỦ, P. 10, Q. 10, TP. HCM</v>
          </cell>
          <cell r="V173" t="str">
            <v>TP. HCM</v>
          </cell>
          <cell r="W173" t="str">
            <v>702/31/24 ĐIỆN BIÊN PHỦ, P. 10, Q. 10, TP. HCM</v>
          </cell>
          <cell r="X173" t="str">
            <v>0938946607</v>
          </cell>
          <cell r="Y173" t="str">
            <v>0071004799466</v>
          </cell>
          <cell r="Z173" t="str">
            <v>VIETCOMBANK</v>
          </cell>
          <cell r="AA173" t="str">
            <v>100690</v>
          </cell>
          <cell r="AB173">
            <v>0</v>
          </cell>
          <cell r="AC173">
            <v>0</v>
          </cell>
          <cell r="AD173">
            <v>0</v>
          </cell>
          <cell r="AE173">
            <v>0</v>
          </cell>
          <cell r="AF173">
            <v>0</v>
          </cell>
          <cell r="AG173">
            <v>0</v>
          </cell>
          <cell r="AH173">
            <v>41580</v>
          </cell>
          <cell r="AI173">
            <v>41945</v>
          </cell>
          <cell r="AJ173">
            <v>0</v>
          </cell>
          <cell r="AK173" t="str">
            <v>01 NĂM</v>
          </cell>
          <cell r="AL173" t="str">
            <v>01 NĂM</v>
          </cell>
          <cell r="AM173">
            <v>0</v>
          </cell>
          <cell r="AN173">
            <v>41945</v>
          </cell>
          <cell r="AO173">
            <v>42309</v>
          </cell>
          <cell r="AP173">
            <v>0</v>
          </cell>
          <cell r="AQ173">
            <v>0</v>
          </cell>
          <cell r="AR173">
            <v>41579</v>
          </cell>
          <cell r="AS173" t="str">
            <v>0202014918</v>
          </cell>
          <cell r="AT173" t="str">
            <v>DN7793530600733</v>
          </cell>
          <cell r="AU173">
            <v>0</v>
          </cell>
          <cell r="AV173">
            <v>0</v>
          </cell>
          <cell r="AW173">
            <v>0</v>
          </cell>
          <cell r="AX173">
            <v>0</v>
          </cell>
          <cell r="AY173">
            <v>0</v>
          </cell>
          <cell r="AZ173">
            <v>0</v>
          </cell>
          <cell r="BA173">
            <v>0</v>
          </cell>
          <cell r="BB173">
            <v>0</v>
          </cell>
          <cell r="BC173">
            <v>0</v>
          </cell>
          <cell r="BD173">
            <v>0</v>
          </cell>
          <cell r="BE173" t="str">
            <v>12/12</v>
          </cell>
          <cell r="BF173">
            <v>0</v>
          </cell>
          <cell r="BG173">
            <v>0</v>
          </cell>
          <cell r="BH173">
            <v>41640</v>
          </cell>
          <cell r="BI173">
            <v>2889000</v>
          </cell>
          <cell r="BJ173">
            <v>0</v>
          </cell>
          <cell r="BK173">
            <v>0</v>
          </cell>
          <cell r="BL173">
            <v>0</v>
          </cell>
          <cell r="BM173">
            <v>0</v>
          </cell>
          <cell r="BN173">
            <v>0</v>
          </cell>
          <cell r="BO173">
            <v>0</v>
          </cell>
          <cell r="BP173">
            <v>4000</v>
          </cell>
          <cell r="BQ173">
            <v>1</v>
          </cell>
          <cell r="BR173" t="str">
            <v>HTQ HỒ CHÍ MINH</v>
          </cell>
          <cell r="BS173" t="str">
            <v>Fulltime</v>
          </cell>
          <cell r="BT173" t="str">
            <v>Quán 6A Đồng Khởi</v>
          </cell>
          <cell r="BU173" t="str">
            <v>NV. Bếp</v>
          </cell>
          <cell r="BV173" t="str">
            <v>ĐỖ TRẦN PHƯƠNG THẢO; ĐỖ TRẦN MINH QUÂN</v>
          </cell>
          <cell r="BW173" t="str">
            <v>12/12</v>
          </cell>
          <cell r="BX173">
            <v>0</v>
          </cell>
          <cell r="BY173">
            <v>0</v>
          </cell>
          <cell r="BZ173">
            <v>0</v>
          </cell>
          <cell r="CA173">
            <v>0</v>
          </cell>
          <cell r="CB173">
            <v>0</v>
          </cell>
          <cell r="CC173">
            <v>0</v>
          </cell>
          <cell r="CD173">
            <v>0</v>
          </cell>
          <cell r="CE173">
            <v>0</v>
          </cell>
          <cell r="CF173">
            <v>0</v>
          </cell>
          <cell r="CG173">
            <v>0</v>
          </cell>
          <cell r="CH173">
            <v>0</v>
          </cell>
          <cell r="CI173" t="str">
            <v>06 ĐK</v>
          </cell>
          <cell r="CJ173" t="str">
            <v>NHÂN VIÊN BẾP</v>
          </cell>
          <cell r="CK173">
            <v>0</v>
          </cell>
          <cell r="CL173">
            <v>0</v>
          </cell>
          <cell r="CM173" t="str">
            <v>KẾT HÔN</v>
          </cell>
          <cell r="CN173" t="str">
            <v>ĐỖ TRẦN PHƯƠNG THẢO; ĐỖ TRẦN MINH QUÂN</v>
          </cell>
          <cell r="CO173" t="str">
            <v>1988; 1989</v>
          </cell>
          <cell r="CP173" t="str">
            <v>X</v>
          </cell>
          <cell r="CQ173" t="str">
            <v>X</v>
          </cell>
          <cell r="CR173">
            <v>2</v>
          </cell>
          <cell r="CS173">
            <v>0</v>
          </cell>
          <cell r="CT173">
            <v>0</v>
          </cell>
          <cell r="CU173">
            <v>0</v>
          </cell>
          <cell r="CV173">
            <v>0</v>
          </cell>
          <cell r="CW173">
            <v>0</v>
          </cell>
          <cell r="CX173">
            <v>0</v>
          </cell>
          <cell r="CY173">
            <v>0</v>
          </cell>
          <cell r="CZ173">
            <v>0</v>
          </cell>
          <cell r="DA173" t="e">
            <v>#N/A</v>
          </cell>
          <cell r="DB173">
            <v>0</v>
          </cell>
        </row>
        <row r="174">
          <cell r="B174" t="str">
            <v>EQQ101704</v>
          </cell>
          <cell r="C174" t="str">
            <v>DƯƠNG ANH THUẦN</v>
          </cell>
          <cell r="D174" t="str">
            <v>NAM</v>
          </cell>
          <cell r="E174">
            <v>41407</v>
          </cell>
          <cell r="F174" t="str">
            <v>19B PNT</v>
          </cell>
          <cell r="G174" t="str">
            <v>NHÂN VIÊN PHỤC VỤ CF T7</v>
          </cell>
          <cell r="H174">
            <v>15</v>
          </cell>
          <cell r="I174">
            <v>7</v>
          </cell>
          <cell r="J174">
            <v>1994</v>
          </cell>
          <cell r="K174">
            <v>34530</v>
          </cell>
          <cell r="L174" t="str">
            <v>AN GIANG</v>
          </cell>
          <cell r="M174" t="str">
            <v>AN GIANG</v>
          </cell>
          <cell r="N174" t="str">
            <v>352177352</v>
          </cell>
          <cell r="O174">
            <v>39853</v>
          </cell>
          <cell r="P174" t="str">
            <v>AN GIANG</v>
          </cell>
          <cell r="Q174" t="str">
            <v>KINH</v>
          </cell>
          <cell r="R174" t="str">
            <v>HÒA HẢO</v>
          </cell>
          <cell r="S174" t="str">
            <v>TỔ 14, LONG AN B, LONG PHÚ, TÂN CHÂU, AN GIANG</v>
          </cell>
          <cell r="T174" t="str">
            <v>AN GIANG</v>
          </cell>
          <cell r="U174" t="str">
            <v>651 XÔ VIẾT NGHỆ TĨNH, P. 25, Q. BÌNH THẠNH, TP. HCM</v>
          </cell>
          <cell r="V174" t="str">
            <v>TP. HCM</v>
          </cell>
          <cell r="W174" t="str">
            <v>651 XÔ VIẾT NGHỆ TĨNH, P. 25, Q. BÌNH THẠNH, TP. HCM</v>
          </cell>
          <cell r="X174" t="str">
            <v>01214447540</v>
          </cell>
          <cell r="Y174" t="str">
            <v>0531000292890</v>
          </cell>
          <cell r="Z174" t="str">
            <v>VIETCOMBANK</v>
          </cell>
          <cell r="AA174" t="str">
            <v>100968</v>
          </cell>
          <cell r="AB174">
            <v>0</v>
          </cell>
          <cell r="AC174">
            <v>0</v>
          </cell>
          <cell r="AD174">
            <v>0</v>
          </cell>
          <cell r="AE174">
            <v>0</v>
          </cell>
          <cell r="AF174">
            <v>0</v>
          </cell>
          <cell r="AG174">
            <v>0</v>
          </cell>
          <cell r="AH174">
            <v>41559</v>
          </cell>
          <cell r="AI174">
            <v>41924</v>
          </cell>
          <cell r="AJ174">
            <v>0</v>
          </cell>
          <cell r="AK174" t="str">
            <v>01 NĂM</v>
          </cell>
          <cell r="AL174" t="str">
            <v>01 NĂM</v>
          </cell>
          <cell r="AM174">
            <v>0</v>
          </cell>
          <cell r="AN174">
            <v>41924</v>
          </cell>
          <cell r="AO174">
            <v>42288</v>
          </cell>
          <cell r="AP174">
            <v>0</v>
          </cell>
          <cell r="AQ174">
            <v>0</v>
          </cell>
          <cell r="AR174">
            <v>41548</v>
          </cell>
          <cell r="AS174" t="str">
            <v>7913282496</v>
          </cell>
          <cell r="AT174" t="str">
            <v>DN7793530600716</v>
          </cell>
          <cell r="AU174">
            <v>0</v>
          </cell>
          <cell r="AV174">
            <v>0</v>
          </cell>
          <cell r="AW174">
            <v>0</v>
          </cell>
          <cell r="AX174">
            <v>0</v>
          </cell>
          <cell r="AY174">
            <v>0</v>
          </cell>
          <cell r="AZ174">
            <v>0</v>
          </cell>
          <cell r="BA174">
            <v>0</v>
          </cell>
          <cell r="BB174">
            <v>0</v>
          </cell>
          <cell r="BC174">
            <v>0</v>
          </cell>
          <cell r="BD174" t="str">
            <v>3 HẠT</v>
          </cell>
          <cell r="BE174" t="str">
            <v>12/12</v>
          </cell>
          <cell r="BF174">
            <v>0</v>
          </cell>
          <cell r="BG174">
            <v>0</v>
          </cell>
          <cell r="BH174">
            <v>41969</v>
          </cell>
          <cell r="BI174">
            <v>2889000</v>
          </cell>
          <cell r="BJ174">
            <v>0</v>
          </cell>
          <cell r="BK174">
            <v>0</v>
          </cell>
          <cell r="BL174">
            <v>0</v>
          </cell>
          <cell r="BM174">
            <v>0</v>
          </cell>
          <cell r="BN174">
            <v>500000</v>
          </cell>
          <cell r="BO174">
            <v>0</v>
          </cell>
          <cell r="BP174">
            <v>4000</v>
          </cell>
          <cell r="BQ174">
            <v>1</v>
          </cell>
          <cell r="BR174" t="str">
            <v>HTQ HỒ CHÍ MINH</v>
          </cell>
          <cell r="BS174" t="str">
            <v>Fulltime</v>
          </cell>
          <cell r="BT174" t="str">
            <v>Quán 19B-Phạm Ngọc Thạch</v>
          </cell>
          <cell r="BU174" t="str">
            <v>NV. Phục Vụ CF T7</v>
          </cell>
          <cell r="BV174" t="str">
            <v>3 HẠT</v>
          </cell>
          <cell r="BW174" t="str">
            <v>12/12</v>
          </cell>
          <cell r="BX174">
            <v>0</v>
          </cell>
          <cell r="BY174">
            <v>0</v>
          </cell>
          <cell r="BZ174">
            <v>0</v>
          </cell>
          <cell r="CA174">
            <v>0</v>
          </cell>
          <cell r="CB174">
            <v>0</v>
          </cell>
          <cell r="CC174">
            <v>0</v>
          </cell>
          <cell r="CD174">
            <v>41969</v>
          </cell>
          <cell r="CE174">
            <v>0</v>
          </cell>
          <cell r="CF174">
            <v>0</v>
          </cell>
          <cell r="CG174">
            <v>0</v>
          </cell>
          <cell r="CH174">
            <v>0</v>
          </cell>
          <cell r="CI174" t="str">
            <v>19B PNT</v>
          </cell>
          <cell r="CJ174" t="str">
            <v>NHÂN VIÊN PHỤC VỤ CF T7</v>
          </cell>
          <cell r="CK174">
            <v>0</v>
          </cell>
          <cell r="CL174">
            <v>0</v>
          </cell>
          <cell r="CM174" t="str">
            <v>ĐỘC THÂN</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t="e">
            <v>#N/A</v>
          </cell>
          <cell r="DB174">
            <v>0</v>
          </cell>
        </row>
        <row r="175">
          <cell r="B175" t="str">
            <v>EQQ101717</v>
          </cell>
          <cell r="C175" t="str">
            <v>NGUYỄN THỊ XUÂN HIỀN</v>
          </cell>
          <cell r="D175" t="str">
            <v>NỮ</v>
          </cell>
          <cell r="E175">
            <v>41439</v>
          </cell>
          <cell r="F175" t="str">
            <v>CORNER-27BC</v>
          </cell>
          <cell r="G175" t="str">
            <v>NHÂN VIÊN KIOSK</v>
          </cell>
          <cell r="H175">
            <v>15</v>
          </cell>
          <cell r="I175">
            <v>10</v>
          </cell>
          <cell r="J175">
            <v>1990</v>
          </cell>
          <cell r="K175">
            <v>33161</v>
          </cell>
          <cell r="L175" t="str">
            <v>BÌNH THUẬN</v>
          </cell>
          <cell r="M175" t="str">
            <v>BÌNH THUẬN</v>
          </cell>
          <cell r="N175" t="str">
            <v>261126819</v>
          </cell>
          <cell r="O175">
            <v>38359</v>
          </cell>
          <cell r="P175" t="str">
            <v>BÌNH THUẬN</v>
          </cell>
          <cell r="Q175" t="str">
            <v>KINH</v>
          </cell>
          <cell r="R175" t="str">
            <v>KHÔNG</v>
          </cell>
          <cell r="S175" t="str">
            <v>CHỢ LẦU, BẮC BÌNH, BÌNH THUẬN</v>
          </cell>
          <cell r="T175" t="str">
            <v>BÌNH THUẬN</v>
          </cell>
          <cell r="U175" t="str">
            <v>QUANG TRUNG, P. 8, Q. GÒ VẤP, TP. HCM</v>
          </cell>
          <cell r="V175" t="str">
            <v>TP. HCM</v>
          </cell>
          <cell r="W175" t="str">
            <v>QUANG TRUNG, P. 8, Q. GÒ VẤP, TP. HCM</v>
          </cell>
          <cell r="X175" t="str">
            <v>01223677109</v>
          </cell>
          <cell r="Y175" t="str">
            <v>0071000778408</v>
          </cell>
          <cell r="Z175" t="str">
            <v>VIETCOMBANK</v>
          </cell>
          <cell r="AA175" t="str">
            <v>100979</v>
          </cell>
          <cell r="AB175">
            <v>0</v>
          </cell>
          <cell r="AC175">
            <v>0</v>
          </cell>
          <cell r="AD175">
            <v>0</v>
          </cell>
          <cell r="AE175">
            <v>0</v>
          </cell>
          <cell r="AF175">
            <v>0</v>
          </cell>
          <cell r="AG175">
            <v>0</v>
          </cell>
          <cell r="AH175">
            <v>41591</v>
          </cell>
          <cell r="AI175">
            <v>41956</v>
          </cell>
          <cell r="AJ175">
            <v>0</v>
          </cell>
          <cell r="AK175" t="str">
            <v>01 NĂM</v>
          </cell>
          <cell r="AL175" t="str">
            <v>01 NĂM</v>
          </cell>
          <cell r="AM175">
            <v>0</v>
          </cell>
          <cell r="AN175">
            <v>41956</v>
          </cell>
          <cell r="AO175">
            <v>42320</v>
          </cell>
          <cell r="AP175">
            <v>0</v>
          </cell>
          <cell r="AQ175">
            <v>0</v>
          </cell>
          <cell r="AR175">
            <v>41579</v>
          </cell>
          <cell r="AS175" t="str">
            <v>7913284722</v>
          </cell>
          <cell r="AT175" t="str">
            <v>DN7793530600759</v>
          </cell>
          <cell r="AU175">
            <v>0</v>
          </cell>
          <cell r="AV175">
            <v>0</v>
          </cell>
          <cell r="AW175">
            <v>0</v>
          </cell>
          <cell r="AX175">
            <v>0</v>
          </cell>
          <cell r="AY175">
            <v>0</v>
          </cell>
          <cell r="AZ175">
            <v>0</v>
          </cell>
          <cell r="BA175">
            <v>0</v>
          </cell>
          <cell r="BB175">
            <v>0</v>
          </cell>
          <cell r="BC175">
            <v>0</v>
          </cell>
          <cell r="BD175">
            <v>0</v>
          </cell>
          <cell r="BE175" t="str">
            <v>CĐ</v>
          </cell>
          <cell r="BF175">
            <v>0</v>
          </cell>
          <cell r="BG175">
            <v>0</v>
          </cell>
          <cell r="BH175">
            <v>41640</v>
          </cell>
          <cell r="BI175">
            <v>2889000</v>
          </cell>
          <cell r="BJ175">
            <v>0</v>
          </cell>
          <cell r="BK175">
            <v>0</v>
          </cell>
          <cell r="BL175">
            <v>0</v>
          </cell>
          <cell r="BM175">
            <v>0</v>
          </cell>
          <cell r="BN175">
            <v>0</v>
          </cell>
          <cell r="BO175">
            <v>0</v>
          </cell>
          <cell r="BP175">
            <v>4000</v>
          </cell>
          <cell r="BQ175">
            <v>1</v>
          </cell>
          <cell r="BR175" t="str">
            <v>HTQ HỒ CHÍ MINH</v>
          </cell>
          <cell r="BS175" t="str">
            <v>Fulltime</v>
          </cell>
          <cell r="BT175" t="str">
            <v>Quán Corner - 27 Bầu Cát</v>
          </cell>
          <cell r="BU175" t="str">
            <v>NV. Kiosk</v>
          </cell>
          <cell r="BV175">
            <v>0</v>
          </cell>
          <cell r="BW175" t="str">
            <v>CĐ</v>
          </cell>
          <cell r="BX175" t="str">
            <v>NHÀ HÀNG, KHÁCH SẠN</v>
          </cell>
          <cell r="BY175">
            <v>0</v>
          </cell>
          <cell r="BZ175">
            <v>0</v>
          </cell>
          <cell r="CA175">
            <v>0</v>
          </cell>
          <cell r="CB175">
            <v>0</v>
          </cell>
          <cell r="CC175">
            <v>0</v>
          </cell>
          <cell r="CD175">
            <v>41774</v>
          </cell>
          <cell r="CE175">
            <v>0</v>
          </cell>
          <cell r="CF175">
            <v>0</v>
          </cell>
          <cell r="CG175">
            <v>0</v>
          </cell>
          <cell r="CH175">
            <v>0</v>
          </cell>
          <cell r="CI175" t="str">
            <v>CORNER-27BC</v>
          </cell>
          <cell r="CJ175" t="str">
            <v>NHÂN VIÊN KIOSK</v>
          </cell>
          <cell r="CK175">
            <v>0</v>
          </cell>
          <cell r="CL175">
            <v>0</v>
          </cell>
          <cell r="CM175" t="str">
            <v>ĐỘC THÂN</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t="e">
            <v>#N/A</v>
          </cell>
          <cell r="DB175">
            <v>0</v>
          </cell>
        </row>
        <row r="176">
          <cell r="B176" t="str">
            <v>EQQ101718</v>
          </cell>
          <cell r="C176" t="str">
            <v>TRẦN THỊ MỸ HOA</v>
          </cell>
          <cell r="D176" t="str">
            <v>NỮ</v>
          </cell>
          <cell r="E176">
            <v>41437</v>
          </cell>
          <cell r="F176" t="str">
            <v>CORNER-75BHN</v>
          </cell>
          <cell r="G176" t="str">
            <v>TRƯỞNG KIOSK</v>
          </cell>
          <cell r="H176">
            <v>16</v>
          </cell>
          <cell r="I176">
            <v>10</v>
          </cell>
          <cell r="J176">
            <v>1990</v>
          </cell>
          <cell r="K176">
            <v>33162</v>
          </cell>
          <cell r="L176" t="str">
            <v>QUẢNG NGÃI</v>
          </cell>
          <cell r="M176" t="str">
            <v>QUẢNG NGÃI</v>
          </cell>
          <cell r="N176" t="str">
            <v>212775698</v>
          </cell>
          <cell r="O176">
            <v>38162</v>
          </cell>
          <cell r="P176" t="str">
            <v>QUẢNG NGÃI</v>
          </cell>
          <cell r="Q176" t="str">
            <v>KINH</v>
          </cell>
          <cell r="R176" t="str">
            <v>KHÔNG</v>
          </cell>
          <cell r="S176" t="str">
            <v>HÀNH THỊNH, NGHĨA HÀNH, QUẢNG NGÃI</v>
          </cell>
          <cell r="T176" t="str">
            <v>QUẢNG NGÃI</v>
          </cell>
          <cell r="U176" t="str">
            <v>350/13 ĐƯỜNG SỐ 1, P. 9, Q. GÒ VẤP, TP. HCM</v>
          </cell>
          <cell r="V176" t="str">
            <v>TP. HCM</v>
          </cell>
          <cell r="W176" t="str">
            <v>350/13 ĐƯỜNG SỐ 1, P. 9, Q. GÒ VẤP, TP. HCM</v>
          </cell>
          <cell r="X176" t="str">
            <v>0983972089</v>
          </cell>
          <cell r="Y176" t="str">
            <v>0721000541904</v>
          </cell>
          <cell r="Z176" t="str">
            <v>VIETCOMBANK</v>
          </cell>
          <cell r="AA176" t="str">
            <v>100980</v>
          </cell>
          <cell r="AB176">
            <v>0</v>
          </cell>
          <cell r="AC176">
            <v>0</v>
          </cell>
          <cell r="AD176">
            <v>0</v>
          </cell>
          <cell r="AE176">
            <v>0</v>
          </cell>
          <cell r="AF176">
            <v>0</v>
          </cell>
          <cell r="AG176">
            <v>0</v>
          </cell>
          <cell r="AH176">
            <v>41589</v>
          </cell>
          <cell r="AI176">
            <v>41954</v>
          </cell>
          <cell r="AJ176">
            <v>0</v>
          </cell>
          <cell r="AK176" t="str">
            <v>01 NĂM</v>
          </cell>
          <cell r="AL176" t="str">
            <v>01 NĂM</v>
          </cell>
          <cell r="AM176">
            <v>0</v>
          </cell>
          <cell r="AN176">
            <v>41954</v>
          </cell>
          <cell r="AO176">
            <v>42318</v>
          </cell>
          <cell r="AP176">
            <v>0</v>
          </cell>
          <cell r="AQ176">
            <v>0</v>
          </cell>
          <cell r="AR176">
            <v>41579</v>
          </cell>
          <cell r="AS176" t="str">
            <v>7913284723</v>
          </cell>
          <cell r="AT176" t="str">
            <v>DN7793530600760</v>
          </cell>
          <cell r="AU176">
            <v>0</v>
          </cell>
          <cell r="AV176">
            <v>0</v>
          </cell>
          <cell r="AW176">
            <v>0</v>
          </cell>
          <cell r="AX176">
            <v>0</v>
          </cell>
          <cell r="AY176">
            <v>0</v>
          </cell>
          <cell r="AZ176">
            <v>0</v>
          </cell>
          <cell r="BA176">
            <v>0</v>
          </cell>
          <cell r="BB176">
            <v>0</v>
          </cell>
          <cell r="BC176">
            <v>0</v>
          </cell>
          <cell r="BD176">
            <v>0</v>
          </cell>
          <cell r="BE176" t="str">
            <v>CĐ</v>
          </cell>
          <cell r="BF176">
            <v>0</v>
          </cell>
          <cell r="BG176">
            <v>0</v>
          </cell>
          <cell r="BH176">
            <v>41573</v>
          </cell>
          <cell r="BI176">
            <v>2889000</v>
          </cell>
          <cell r="BJ176">
            <v>471000</v>
          </cell>
          <cell r="BK176">
            <v>0</v>
          </cell>
          <cell r="BL176">
            <v>0</v>
          </cell>
          <cell r="BM176">
            <v>0</v>
          </cell>
          <cell r="BN176">
            <v>0</v>
          </cell>
          <cell r="BO176">
            <v>0</v>
          </cell>
          <cell r="BP176">
            <v>4000</v>
          </cell>
          <cell r="BQ176">
            <v>1</v>
          </cell>
          <cell r="BR176" t="str">
            <v>HTQ HỒ CHÍ MINH</v>
          </cell>
          <cell r="BS176" t="str">
            <v>Fulltime</v>
          </cell>
          <cell r="BT176" t="str">
            <v>Quán Corner - Bùi Hữu Nghĩa</v>
          </cell>
          <cell r="BU176" t="str">
            <v>Trưởng Kiosk</v>
          </cell>
          <cell r="BV176">
            <v>0</v>
          </cell>
          <cell r="BW176" t="str">
            <v>CĐ</v>
          </cell>
          <cell r="BX176" t="str">
            <v>KẾ TOÁN</v>
          </cell>
          <cell r="BY176" t="str">
            <v>A TIN HỌC, B ANH VĂN</v>
          </cell>
          <cell r="BZ176">
            <v>0</v>
          </cell>
          <cell r="CA176">
            <v>0</v>
          </cell>
          <cell r="CB176">
            <v>0</v>
          </cell>
          <cell r="CC176">
            <v>0</v>
          </cell>
          <cell r="CD176">
            <v>0</v>
          </cell>
          <cell r="CE176">
            <v>0</v>
          </cell>
          <cell r="CF176">
            <v>0</v>
          </cell>
          <cell r="CG176">
            <v>0</v>
          </cell>
          <cell r="CH176">
            <v>0</v>
          </cell>
          <cell r="CI176" t="str">
            <v>CORNER-75BHN</v>
          </cell>
          <cell r="CJ176" t="str">
            <v>TRƯỞNG KIOSK</v>
          </cell>
          <cell r="CK176">
            <v>0</v>
          </cell>
          <cell r="CL176">
            <v>0</v>
          </cell>
          <cell r="CM176" t="str">
            <v>ĐỘC THÂN</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t="e">
            <v>#N/A</v>
          </cell>
          <cell r="DB176">
            <v>0</v>
          </cell>
        </row>
        <row r="177">
          <cell r="B177" t="str">
            <v>EQQ101724</v>
          </cell>
          <cell r="C177" t="str">
            <v>LÊ THỊ QUỲNH NHƯ</v>
          </cell>
          <cell r="D177" t="str">
            <v>NỮ</v>
          </cell>
          <cell r="E177">
            <v>41454</v>
          </cell>
          <cell r="F177" t="str">
            <v>CORNER-27BC</v>
          </cell>
          <cell r="G177" t="str">
            <v>NHÂN VIÊN KIOSK</v>
          </cell>
          <cell r="H177">
            <v>28</v>
          </cell>
          <cell r="I177">
            <v>7</v>
          </cell>
          <cell r="J177">
            <v>1991</v>
          </cell>
          <cell r="K177">
            <v>33447</v>
          </cell>
          <cell r="L177" t="str">
            <v>ĐỒNG NAI</v>
          </cell>
          <cell r="M177" t="str">
            <v>ĐỒNG NAI</v>
          </cell>
          <cell r="N177" t="str">
            <v>221286928</v>
          </cell>
          <cell r="O177">
            <v>41176</v>
          </cell>
          <cell r="P177" t="str">
            <v>PHÚ YÊN</v>
          </cell>
          <cell r="Q177" t="str">
            <v>KINH</v>
          </cell>
          <cell r="R177" t="str">
            <v>KHÔNG</v>
          </cell>
          <cell r="S177" t="str">
            <v>PHÚ LƯƠNG, HÒA TÂN ĐÔNG, ĐÔNG HÒA, PHÚ YÊN</v>
          </cell>
          <cell r="T177" t="str">
            <v>PHÚ YÊN</v>
          </cell>
          <cell r="U177" t="str">
            <v>138 NGUYỄN SƠN, P. PHÚ THẠNH, Q. TÂN PHÚ, TP. HCM</v>
          </cell>
          <cell r="V177" t="str">
            <v>TP. HCM</v>
          </cell>
          <cell r="W177" t="str">
            <v>138 NGUYỄN SƠN, P. PHÚ THẠNH, Q. TÂN PHÚ, TP. HCM</v>
          </cell>
          <cell r="X177" t="str">
            <v>0908806043</v>
          </cell>
          <cell r="Y177" t="str">
            <v>0421000432502</v>
          </cell>
          <cell r="Z177" t="str">
            <v>VIETCOMBANK</v>
          </cell>
          <cell r="AA177" t="str">
            <v>100982</v>
          </cell>
          <cell r="AB177">
            <v>0</v>
          </cell>
          <cell r="AC177">
            <v>0</v>
          </cell>
          <cell r="AD177">
            <v>0</v>
          </cell>
          <cell r="AE177">
            <v>42005</v>
          </cell>
          <cell r="AF177" t="str">
            <v>TV</v>
          </cell>
          <cell r="AG177">
            <v>0</v>
          </cell>
          <cell r="AH177">
            <v>41606</v>
          </cell>
          <cell r="AI177">
            <v>41971</v>
          </cell>
          <cell r="AJ177">
            <v>0</v>
          </cell>
          <cell r="AK177" t="str">
            <v>01 NĂM</v>
          </cell>
          <cell r="AL177" t="str">
            <v>01 NĂM</v>
          </cell>
          <cell r="AM177">
            <v>0</v>
          </cell>
          <cell r="AN177">
            <v>41971</v>
          </cell>
          <cell r="AO177">
            <v>42335</v>
          </cell>
          <cell r="AP177">
            <v>0</v>
          </cell>
          <cell r="AQ177">
            <v>0</v>
          </cell>
          <cell r="AR177">
            <v>41609</v>
          </cell>
          <cell r="AS177" t="str">
            <v>7913330339</v>
          </cell>
          <cell r="AT177" t="str">
            <v>DN7793530600775</v>
          </cell>
          <cell r="AU177">
            <v>0</v>
          </cell>
          <cell r="AV177">
            <v>0</v>
          </cell>
          <cell r="AW177">
            <v>0</v>
          </cell>
          <cell r="AX177">
            <v>0</v>
          </cell>
          <cell r="AY177">
            <v>0</v>
          </cell>
          <cell r="AZ177">
            <v>0</v>
          </cell>
          <cell r="BA177">
            <v>0</v>
          </cell>
          <cell r="BB177">
            <v>0</v>
          </cell>
          <cell r="BC177">
            <v>0</v>
          </cell>
          <cell r="BD177">
            <v>0</v>
          </cell>
          <cell r="BE177" t="str">
            <v>TC</v>
          </cell>
          <cell r="BF177">
            <v>0</v>
          </cell>
          <cell r="BG177">
            <v>0</v>
          </cell>
          <cell r="BH177">
            <v>41640</v>
          </cell>
          <cell r="BI177">
            <v>2889000</v>
          </cell>
          <cell r="BJ177">
            <v>0</v>
          </cell>
          <cell r="BK177">
            <v>0</v>
          </cell>
          <cell r="BL177">
            <v>0</v>
          </cell>
          <cell r="BM177">
            <v>0</v>
          </cell>
          <cell r="BN177">
            <v>0</v>
          </cell>
          <cell r="BO177">
            <v>0</v>
          </cell>
          <cell r="BP177">
            <v>4000</v>
          </cell>
          <cell r="BQ177">
            <v>1</v>
          </cell>
          <cell r="BR177" t="str">
            <v>HTQ HỒ CHÍ MINH</v>
          </cell>
          <cell r="BS177" t="str">
            <v>Fulltime</v>
          </cell>
          <cell r="BT177" t="str">
            <v>Quán Corner - 27 Bầu Cát</v>
          </cell>
          <cell r="BU177" t="str">
            <v>NV. Kiosk</v>
          </cell>
          <cell r="BV177">
            <v>0</v>
          </cell>
          <cell r="BW177" t="str">
            <v>TC</v>
          </cell>
          <cell r="BX177" t="str">
            <v>NGÂN HÀNG</v>
          </cell>
          <cell r="BY177">
            <v>0</v>
          </cell>
          <cell r="BZ177">
            <v>0</v>
          </cell>
          <cell r="CA177">
            <v>0</v>
          </cell>
          <cell r="CB177">
            <v>0</v>
          </cell>
          <cell r="CC177">
            <v>0</v>
          </cell>
          <cell r="CD177">
            <v>0</v>
          </cell>
          <cell r="CE177">
            <v>0</v>
          </cell>
          <cell r="CF177">
            <v>0</v>
          </cell>
          <cell r="CG177">
            <v>0</v>
          </cell>
          <cell r="CH177">
            <v>0</v>
          </cell>
          <cell r="CI177" t="str">
            <v>CORNER-27BC</v>
          </cell>
          <cell r="CJ177" t="str">
            <v>NHÂN VIÊN KIOSK</v>
          </cell>
          <cell r="CK177">
            <v>0</v>
          </cell>
          <cell r="CL177">
            <v>0</v>
          </cell>
          <cell r="CM177" t="str">
            <v>ĐỘC THÂN</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t="e">
            <v>#N/A</v>
          </cell>
          <cell r="DB177">
            <v>0</v>
          </cell>
        </row>
        <row r="178">
          <cell r="B178" t="str">
            <v>EQQ101727</v>
          </cell>
          <cell r="C178" t="str">
            <v>NGUYỄN KIM NGÂN</v>
          </cell>
          <cell r="D178" t="str">
            <v>NAM</v>
          </cell>
          <cell r="E178">
            <v>41448</v>
          </cell>
          <cell r="F178" t="str">
            <v>43 TS</v>
          </cell>
          <cell r="G178" t="str">
            <v>NHÂN VIÊN PHỤC VỤ</v>
          </cell>
          <cell r="H178">
            <v>4</v>
          </cell>
          <cell r="I178">
            <v>11</v>
          </cell>
          <cell r="J178">
            <v>1991</v>
          </cell>
          <cell r="K178">
            <v>33546</v>
          </cell>
          <cell r="L178" t="str">
            <v>ĐỒNG NAI</v>
          </cell>
          <cell r="M178" t="str">
            <v>ĐỒNG NAI</v>
          </cell>
          <cell r="N178" t="str">
            <v>272016618</v>
          </cell>
          <cell r="O178">
            <v>38852</v>
          </cell>
          <cell r="P178" t="str">
            <v>ĐỒNG NAI</v>
          </cell>
          <cell r="Q178" t="str">
            <v>KINH</v>
          </cell>
          <cell r="R178" t="str">
            <v>THIÊN CHÚA</v>
          </cell>
          <cell r="S178" t="str">
            <v>77/4B DỐC MƠ 3, GIA TÂN I, THỐNG NHẤT, ĐỒNG NAI</v>
          </cell>
          <cell r="T178" t="str">
            <v>ĐỒNG NAI</v>
          </cell>
          <cell r="U178" t="str">
            <v>71/3 VẠN KIẾP, P. 3, Q. BÌNH THẠNH, TP. HCM</v>
          </cell>
          <cell r="V178" t="str">
            <v>TP. HCM</v>
          </cell>
          <cell r="W178" t="str">
            <v>71/3 VẠN KIẾP, P. 3, Q. BÌNH THẠNH, TP. HCM</v>
          </cell>
          <cell r="X178" t="str">
            <v>0983007953</v>
          </cell>
          <cell r="Y178" t="str">
            <v>0371000405638</v>
          </cell>
          <cell r="Z178" t="str">
            <v>VIETCOMBANK</v>
          </cell>
          <cell r="AA178" t="str">
            <v>100985</v>
          </cell>
          <cell r="AB178" t="str">
            <v>8302760604</v>
          </cell>
          <cell r="AC178">
            <v>0</v>
          </cell>
          <cell r="AD178">
            <v>0</v>
          </cell>
          <cell r="AE178">
            <v>0</v>
          </cell>
          <cell r="AF178">
            <v>0</v>
          </cell>
          <cell r="AG178">
            <v>0</v>
          </cell>
          <cell r="AH178">
            <v>41600</v>
          </cell>
          <cell r="AI178">
            <v>41965</v>
          </cell>
          <cell r="AJ178">
            <v>0</v>
          </cell>
          <cell r="AK178" t="str">
            <v>01 NĂM</v>
          </cell>
          <cell r="AL178" t="str">
            <v>01 NĂM</v>
          </cell>
          <cell r="AM178">
            <v>0</v>
          </cell>
          <cell r="AN178">
            <v>41965</v>
          </cell>
          <cell r="AO178">
            <v>42329</v>
          </cell>
          <cell r="AP178">
            <v>0</v>
          </cell>
          <cell r="AQ178">
            <v>0</v>
          </cell>
          <cell r="AR178">
            <v>41609</v>
          </cell>
          <cell r="AS178" t="str">
            <v>7913330335</v>
          </cell>
          <cell r="AT178" t="str">
            <v>DN7793530600771</v>
          </cell>
          <cell r="AU178">
            <v>0</v>
          </cell>
          <cell r="AV178">
            <v>0</v>
          </cell>
          <cell r="AW178">
            <v>0</v>
          </cell>
          <cell r="AX178">
            <v>0</v>
          </cell>
          <cell r="AY178">
            <v>0</v>
          </cell>
          <cell r="AZ178">
            <v>0</v>
          </cell>
          <cell r="BA178">
            <v>0</v>
          </cell>
          <cell r="BB178">
            <v>0</v>
          </cell>
          <cell r="BC178">
            <v>0</v>
          </cell>
          <cell r="BD178" t="str">
            <v>1 HẠT</v>
          </cell>
          <cell r="BE178" t="str">
            <v>12/12</v>
          </cell>
          <cell r="BF178">
            <v>0</v>
          </cell>
          <cell r="BG178">
            <v>0</v>
          </cell>
          <cell r="BH178">
            <v>41640</v>
          </cell>
          <cell r="BI178">
            <v>2889000</v>
          </cell>
          <cell r="BJ178">
            <v>0</v>
          </cell>
          <cell r="BK178">
            <v>0</v>
          </cell>
          <cell r="BL178">
            <v>0</v>
          </cell>
          <cell r="BM178">
            <v>0</v>
          </cell>
          <cell r="BN178">
            <v>0</v>
          </cell>
          <cell r="BO178">
            <v>0</v>
          </cell>
          <cell r="BP178">
            <v>4000</v>
          </cell>
          <cell r="BQ178">
            <v>1</v>
          </cell>
          <cell r="BR178" t="str">
            <v>HTQ HỒ CHÍ MINH</v>
          </cell>
          <cell r="BS178" t="str">
            <v>Fulltime</v>
          </cell>
          <cell r="BT178" t="str">
            <v xml:space="preserve">Quán A43 Trường Sơn </v>
          </cell>
          <cell r="BU178" t="str">
            <v>NV. Phục Vụ</v>
          </cell>
          <cell r="BV178" t="str">
            <v>1 HẠT</v>
          </cell>
          <cell r="BW178" t="str">
            <v>12/12</v>
          </cell>
          <cell r="BX178">
            <v>0</v>
          </cell>
          <cell r="BY178">
            <v>0</v>
          </cell>
          <cell r="BZ178">
            <v>0</v>
          </cell>
          <cell r="CA178">
            <v>0</v>
          </cell>
          <cell r="CB178">
            <v>0</v>
          </cell>
          <cell r="CC178">
            <v>0</v>
          </cell>
          <cell r="CD178">
            <v>0</v>
          </cell>
          <cell r="CE178">
            <v>0</v>
          </cell>
          <cell r="CF178">
            <v>0</v>
          </cell>
          <cell r="CG178">
            <v>0</v>
          </cell>
          <cell r="CH178">
            <v>0</v>
          </cell>
          <cell r="CI178" t="str">
            <v>43 TS</v>
          </cell>
          <cell r="CJ178" t="str">
            <v>NHÂN VIÊN PHỤC VỤ</v>
          </cell>
          <cell r="CK178">
            <v>0</v>
          </cell>
          <cell r="CL178">
            <v>0</v>
          </cell>
          <cell r="CM178" t="str">
            <v>ĐỘC THÂN</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t="e">
            <v>#N/A</v>
          </cell>
          <cell r="DB178">
            <v>0</v>
          </cell>
        </row>
        <row r="179">
          <cell r="B179" t="str">
            <v>EQQ101735</v>
          </cell>
          <cell r="C179" t="str">
            <v>VÕ THỊ NGỌC LINH</v>
          </cell>
          <cell r="D179" t="str">
            <v>NỮ</v>
          </cell>
          <cell r="E179">
            <v>41454</v>
          </cell>
          <cell r="F179" t="str">
            <v>CORNER-76HHT</v>
          </cell>
          <cell r="G179" t="str">
            <v>NHÂN VIÊN KIOSK</v>
          </cell>
          <cell r="H179">
            <v>4</v>
          </cell>
          <cell r="I179">
            <v>5</v>
          </cell>
          <cell r="J179">
            <v>1990</v>
          </cell>
          <cell r="K179">
            <v>32997</v>
          </cell>
          <cell r="L179" t="str">
            <v>BÀ RỊA - VŨNG TÀU</v>
          </cell>
          <cell r="M179" t="str">
            <v>QUẢNG NGÃI</v>
          </cell>
          <cell r="N179" t="str">
            <v>273281682</v>
          </cell>
          <cell r="O179">
            <v>38417</v>
          </cell>
          <cell r="P179" t="str">
            <v>BÀ RỊA - VŨNG TÀU</v>
          </cell>
          <cell r="Q179" t="str">
            <v>KINH</v>
          </cell>
          <cell r="R179" t="str">
            <v>PHẬT</v>
          </cell>
          <cell r="S179" t="str">
            <v>THÔN 4, LONG SƠN, BÀ RỊA - VŨNG TÀU</v>
          </cell>
          <cell r="T179" t="str">
            <v>BÀ RỊA - VŨNG TÀU</v>
          </cell>
          <cell r="U179" t="str">
            <v>140A BÙI THỊ XUÂN, P. 2, Q. TÂN BÌNH, TP. HCM</v>
          </cell>
          <cell r="V179" t="str">
            <v>TP. HCM</v>
          </cell>
          <cell r="W179" t="str">
            <v>140A BÙI THỊ XUÂN, P. 2, Q. TÂN BÌNH, TP. HCM</v>
          </cell>
          <cell r="X179" t="str">
            <v>0972530299</v>
          </cell>
          <cell r="Y179" t="str">
            <v>0721000542598</v>
          </cell>
          <cell r="Z179" t="str">
            <v>VIETCOMBANK</v>
          </cell>
          <cell r="AA179" t="str">
            <v>100992</v>
          </cell>
          <cell r="AB179">
            <v>0</v>
          </cell>
          <cell r="AC179">
            <v>0</v>
          </cell>
          <cell r="AD179">
            <v>0</v>
          </cell>
          <cell r="AE179">
            <v>0</v>
          </cell>
          <cell r="AF179">
            <v>0</v>
          </cell>
          <cell r="AG179">
            <v>0</v>
          </cell>
          <cell r="AH179">
            <v>41606</v>
          </cell>
          <cell r="AI179">
            <v>41969</v>
          </cell>
          <cell r="AJ179">
            <v>0</v>
          </cell>
          <cell r="AK179" t="str">
            <v>01 NĂM</v>
          </cell>
          <cell r="AL179" t="str">
            <v>01 NĂM</v>
          </cell>
          <cell r="AM179">
            <v>0</v>
          </cell>
          <cell r="AN179">
            <v>41969</v>
          </cell>
          <cell r="AO179">
            <v>42333</v>
          </cell>
          <cell r="AP179">
            <v>0</v>
          </cell>
          <cell r="AQ179">
            <v>0</v>
          </cell>
          <cell r="AR179">
            <v>41609</v>
          </cell>
          <cell r="AS179" t="str">
            <v>7913330341</v>
          </cell>
          <cell r="AT179" t="str">
            <v>DN7793530600777</v>
          </cell>
          <cell r="AU179">
            <v>0</v>
          </cell>
          <cell r="AV179">
            <v>0</v>
          </cell>
          <cell r="AW179">
            <v>0</v>
          </cell>
          <cell r="AX179">
            <v>0</v>
          </cell>
          <cell r="AY179">
            <v>0</v>
          </cell>
          <cell r="AZ179">
            <v>0</v>
          </cell>
          <cell r="BA179">
            <v>0</v>
          </cell>
          <cell r="BB179">
            <v>0</v>
          </cell>
          <cell r="BC179">
            <v>0</v>
          </cell>
          <cell r="BD179">
            <v>0</v>
          </cell>
          <cell r="BE179" t="str">
            <v>ĐH</v>
          </cell>
          <cell r="BF179">
            <v>0</v>
          </cell>
          <cell r="BG179">
            <v>0</v>
          </cell>
          <cell r="BH179">
            <v>41640</v>
          </cell>
          <cell r="BI179">
            <v>2889000</v>
          </cell>
          <cell r="BJ179">
            <v>0</v>
          </cell>
          <cell r="BK179">
            <v>0</v>
          </cell>
          <cell r="BL179">
            <v>0</v>
          </cell>
          <cell r="BM179">
            <v>0</v>
          </cell>
          <cell r="BN179">
            <v>0</v>
          </cell>
          <cell r="BO179">
            <v>0</v>
          </cell>
          <cell r="BP179">
            <v>4000</v>
          </cell>
          <cell r="BQ179">
            <v>1</v>
          </cell>
          <cell r="BR179" t="str">
            <v>HTQ HỒ CHÍ MINH</v>
          </cell>
          <cell r="BS179" t="str">
            <v>Fulltime</v>
          </cell>
          <cell r="BT179" t="str">
            <v>Quán Corner - Hoàng Hoa Thám</v>
          </cell>
          <cell r="BU179" t="str">
            <v>NV. Kiosk</v>
          </cell>
          <cell r="BV179">
            <v>0</v>
          </cell>
          <cell r="BW179" t="str">
            <v>ĐH</v>
          </cell>
          <cell r="BX179" t="str">
            <v>QUẢN TRỊ KINH DOANH</v>
          </cell>
          <cell r="BY179">
            <v>0</v>
          </cell>
          <cell r="BZ179">
            <v>0</v>
          </cell>
          <cell r="CA179">
            <v>0</v>
          </cell>
          <cell r="CB179">
            <v>0</v>
          </cell>
          <cell r="CC179">
            <v>0</v>
          </cell>
          <cell r="CD179">
            <v>0</v>
          </cell>
          <cell r="CE179">
            <v>0</v>
          </cell>
          <cell r="CF179">
            <v>0</v>
          </cell>
          <cell r="CG179">
            <v>0</v>
          </cell>
          <cell r="CH179">
            <v>0</v>
          </cell>
          <cell r="CI179" t="str">
            <v>CORNER-76HHT</v>
          </cell>
          <cell r="CJ179" t="str">
            <v>NHÂN VIÊN KIOSK</v>
          </cell>
          <cell r="CK179">
            <v>0</v>
          </cell>
          <cell r="CL179">
            <v>0</v>
          </cell>
          <cell r="CM179" t="str">
            <v>ĐỘC THÂN</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t="e">
            <v>#N/A</v>
          </cell>
          <cell r="DB179">
            <v>0</v>
          </cell>
        </row>
        <row r="180">
          <cell r="B180" t="str">
            <v>EQQ101740</v>
          </cell>
          <cell r="C180" t="str">
            <v>NGUYỄN THỊ THANH THẢO</v>
          </cell>
          <cell r="D180" t="str">
            <v>NỮ</v>
          </cell>
          <cell r="E180">
            <v>41449</v>
          </cell>
          <cell r="F180" t="str">
            <v>603 THĐ</v>
          </cell>
          <cell r="G180" t="str">
            <v>NHÂN VIÊN PHỤC VỤ</v>
          </cell>
          <cell r="H180">
            <v>5</v>
          </cell>
          <cell r="I180">
            <v>5</v>
          </cell>
          <cell r="J180">
            <v>1994</v>
          </cell>
          <cell r="K180">
            <v>34459</v>
          </cell>
          <cell r="L180" t="str">
            <v>TP. HCM</v>
          </cell>
          <cell r="M180" t="str">
            <v>TP. HCM</v>
          </cell>
          <cell r="N180" t="str">
            <v>025494167</v>
          </cell>
          <cell r="O180">
            <v>40787</v>
          </cell>
          <cell r="P180" t="str">
            <v>TP. HCM</v>
          </cell>
          <cell r="Q180" t="str">
            <v>KINH</v>
          </cell>
          <cell r="R180" t="str">
            <v>PHẬT</v>
          </cell>
          <cell r="S180" t="str">
            <v>301/56 NGUYỄN ĐÌNH CHIỂU, P. 5, Q. 3, TP. HCM</v>
          </cell>
          <cell r="T180" t="str">
            <v>TP. HCM</v>
          </cell>
          <cell r="U180" t="str">
            <v>301/56 NGUYỄN ĐÌNH CHIỂU, P. 5, Q. 3, TP. HCM</v>
          </cell>
          <cell r="V180" t="str">
            <v>TP. HCM</v>
          </cell>
          <cell r="W180" t="str">
            <v>301/56 NGUYỄN ĐÌNH CHIỂU, P. 5, Q. 3, TP. HCM</v>
          </cell>
          <cell r="X180" t="str">
            <v>0923941575</v>
          </cell>
          <cell r="Y180" t="str">
            <v>0071000785757</v>
          </cell>
          <cell r="Z180" t="str">
            <v>VIETCOMBANK</v>
          </cell>
          <cell r="AA180" t="str">
            <v>100996</v>
          </cell>
          <cell r="AB180">
            <v>0</v>
          </cell>
          <cell r="AC180">
            <v>0</v>
          </cell>
          <cell r="AD180">
            <v>0</v>
          </cell>
          <cell r="AE180">
            <v>0</v>
          </cell>
          <cell r="AF180">
            <v>0</v>
          </cell>
          <cell r="AG180">
            <v>0</v>
          </cell>
          <cell r="AH180">
            <v>41601</v>
          </cell>
          <cell r="AI180">
            <v>41966</v>
          </cell>
          <cell r="AJ180">
            <v>0</v>
          </cell>
          <cell r="AK180" t="str">
            <v>01 NĂM</v>
          </cell>
          <cell r="AL180" t="str">
            <v>01 NĂM</v>
          </cell>
          <cell r="AM180">
            <v>0</v>
          </cell>
          <cell r="AN180">
            <v>41966</v>
          </cell>
          <cell r="AO180">
            <v>42330</v>
          </cell>
          <cell r="AP180">
            <v>0</v>
          </cell>
          <cell r="AQ180">
            <v>0</v>
          </cell>
          <cell r="AR180">
            <v>41609</v>
          </cell>
          <cell r="AS180" t="str">
            <v>7913330337</v>
          </cell>
          <cell r="AT180" t="str">
            <v>DN7793530600773</v>
          </cell>
          <cell r="AU180">
            <v>0</v>
          </cell>
          <cell r="AV180">
            <v>0</v>
          </cell>
          <cell r="AW180">
            <v>0</v>
          </cell>
          <cell r="AX180">
            <v>0</v>
          </cell>
          <cell r="AY180">
            <v>0</v>
          </cell>
          <cell r="AZ180">
            <v>0</v>
          </cell>
          <cell r="BA180">
            <v>0</v>
          </cell>
          <cell r="BB180">
            <v>0</v>
          </cell>
          <cell r="BC180">
            <v>0</v>
          </cell>
          <cell r="BD180" t="str">
            <v>1 HẠT</v>
          </cell>
          <cell r="BE180" t="str">
            <v>CĐ</v>
          </cell>
          <cell r="BF180">
            <v>0</v>
          </cell>
          <cell r="BG180">
            <v>0</v>
          </cell>
          <cell r="BH180">
            <v>41640</v>
          </cell>
          <cell r="BI180">
            <v>2889000</v>
          </cell>
          <cell r="BJ180">
            <v>0</v>
          </cell>
          <cell r="BK180">
            <v>0</v>
          </cell>
          <cell r="BL180">
            <v>0</v>
          </cell>
          <cell r="BM180">
            <v>0</v>
          </cell>
          <cell r="BN180">
            <v>0</v>
          </cell>
          <cell r="BO180">
            <v>0</v>
          </cell>
          <cell r="BP180">
            <v>4000</v>
          </cell>
          <cell r="BQ180">
            <v>1</v>
          </cell>
          <cell r="BR180" t="str">
            <v>HTQ HỒ CHÍ MINH</v>
          </cell>
          <cell r="BS180" t="str">
            <v>Fulltime</v>
          </cell>
          <cell r="BT180" t="str">
            <v>Quán 603 Trần Hưng Đạo</v>
          </cell>
          <cell r="BU180" t="str">
            <v>NV. Phục Vụ</v>
          </cell>
          <cell r="BV180" t="str">
            <v>1 HẠT</v>
          </cell>
          <cell r="BW180" t="str">
            <v>CĐ</v>
          </cell>
          <cell r="BX180" t="str">
            <v>KẾ TOÁN</v>
          </cell>
          <cell r="BY180">
            <v>0</v>
          </cell>
          <cell r="BZ180">
            <v>0</v>
          </cell>
          <cell r="CA180">
            <v>0</v>
          </cell>
          <cell r="CB180">
            <v>0</v>
          </cell>
          <cell r="CC180">
            <v>0</v>
          </cell>
          <cell r="CD180">
            <v>0</v>
          </cell>
          <cell r="CE180">
            <v>0</v>
          </cell>
          <cell r="CF180">
            <v>0</v>
          </cell>
          <cell r="CG180">
            <v>0</v>
          </cell>
          <cell r="CH180">
            <v>0</v>
          </cell>
          <cell r="CI180" t="str">
            <v>603 THĐ</v>
          </cell>
          <cell r="CJ180" t="str">
            <v>NHÂN VIÊN PHỤC VỤ</v>
          </cell>
          <cell r="CK180">
            <v>0</v>
          </cell>
          <cell r="CL180">
            <v>0</v>
          </cell>
          <cell r="CM180" t="str">
            <v>ĐỘC THÂN</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t="e">
            <v>#N/A</v>
          </cell>
          <cell r="DB180">
            <v>0</v>
          </cell>
        </row>
        <row r="181">
          <cell r="B181" t="str">
            <v>EQQ101750</v>
          </cell>
          <cell r="C181" t="str">
            <v>NGUYỄN THỊ LỆ HẰNG</v>
          </cell>
          <cell r="D181" t="str">
            <v>NỮ</v>
          </cell>
          <cell r="E181">
            <v>41457</v>
          </cell>
          <cell r="F181" t="str">
            <v>G7-07NVC</v>
          </cell>
          <cell r="G181" t="str">
            <v>NHÂN VIÊN KIOSK</v>
          </cell>
          <cell r="H181">
            <v>15</v>
          </cell>
          <cell r="I181">
            <v>10</v>
          </cell>
          <cell r="J181">
            <v>1988</v>
          </cell>
          <cell r="K181">
            <v>32431</v>
          </cell>
          <cell r="L181" t="str">
            <v>ĐỒNG THÁP</v>
          </cell>
          <cell r="M181" t="str">
            <v>ĐỒNG THÁP</v>
          </cell>
          <cell r="N181" t="str">
            <v>341548717</v>
          </cell>
          <cell r="O181">
            <v>40583</v>
          </cell>
          <cell r="P181" t="str">
            <v>ĐỒNG THÁP</v>
          </cell>
          <cell r="Q181" t="str">
            <v>KINH</v>
          </cell>
          <cell r="R181" t="str">
            <v>KHÔNG</v>
          </cell>
          <cell r="S181" t="str">
            <v>650A ẤP MỸ PHƯỚC 2, MỸ QUÝ, THÁP MƯỜI, ĐỒNG THÁP</v>
          </cell>
          <cell r="T181" t="str">
            <v>ĐỒNG THÁP</v>
          </cell>
          <cell r="U181" t="str">
            <v>346 TRƯỜNG CHINH, P. 13, Q. TÂN BÌNH, TP. HCM</v>
          </cell>
          <cell r="V181" t="str">
            <v>TP. HCM</v>
          </cell>
          <cell r="W181" t="str">
            <v>346 TRƯỜNG CHINH, P. 13, Q. TÂN BÌNH, TP. HCM</v>
          </cell>
          <cell r="X181" t="str">
            <v>01627954743</v>
          </cell>
          <cell r="Y181" t="str">
            <v>0071000718975</v>
          </cell>
          <cell r="Z181" t="str">
            <v>VIETCOMBANK</v>
          </cell>
          <cell r="AA181" t="str">
            <v>101002</v>
          </cell>
          <cell r="AB181">
            <v>0</v>
          </cell>
          <cell r="AC181">
            <v>0</v>
          </cell>
          <cell r="AD181">
            <v>0</v>
          </cell>
          <cell r="AE181">
            <v>0</v>
          </cell>
          <cell r="AF181">
            <v>0</v>
          </cell>
          <cell r="AG181">
            <v>0</v>
          </cell>
          <cell r="AH181">
            <v>41608</v>
          </cell>
          <cell r="AI181">
            <v>41973</v>
          </cell>
          <cell r="AJ181">
            <v>0</v>
          </cell>
          <cell r="AK181" t="str">
            <v>01 NĂM</v>
          </cell>
          <cell r="AL181" t="str">
            <v>01 NĂM</v>
          </cell>
          <cell r="AM181">
            <v>0</v>
          </cell>
          <cell r="AN181">
            <v>41973</v>
          </cell>
          <cell r="AO181">
            <v>42337</v>
          </cell>
          <cell r="AP181">
            <v>0</v>
          </cell>
          <cell r="AQ181">
            <v>0</v>
          </cell>
          <cell r="AR181">
            <v>41609</v>
          </cell>
          <cell r="AS181" t="str">
            <v>7913330355</v>
          </cell>
          <cell r="AT181" t="str">
            <v>DN7793530600791</v>
          </cell>
          <cell r="AU181">
            <v>0</v>
          </cell>
          <cell r="AV181">
            <v>0</v>
          </cell>
          <cell r="AW181">
            <v>0</v>
          </cell>
          <cell r="AX181">
            <v>0</v>
          </cell>
          <cell r="AY181">
            <v>0</v>
          </cell>
          <cell r="AZ181">
            <v>0</v>
          </cell>
          <cell r="BA181">
            <v>0</v>
          </cell>
          <cell r="BB181">
            <v>0</v>
          </cell>
          <cell r="BC181">
            <v>0</v>
          </cell>
          <cell r="BD181">
            <v>0</v>
          </cell>
          <cell r="BE181" t="str">
            <v>TC</v>
          </cell>
          <cell r="BF181">
            <v>0</v>
          </cell>
          <cell r="BG181">
            <v>0</v>
          </cell>
          <cell r="BH181">
            <v>41640</v>
          </cell>
          <cell r="BI181">
            <v>2889000</v>
          </cell>
          <cell r="BJ181">
            <v>0</v>
          </cell>
          <cell r="BK181">
            <v>0</v>
          </cell>
          <cell r="BL181">
            <v>0</v>
          </cell>
          <cell r="BM181">
            <v>0</v>
          </cell>
          <cell r="BN181">
            <v>0</v>
          </cell>
          <cell r="BO181">
            <v>0</v>
          </cell>
          <cell r="BP181">
            <v>4000</v>
          </cell>
          <cell r="BQ181">
            <v>1</v>
          </cell>
          <cell r="BR181" t="str">
            <v>HTQ HỒ CHÍ MINH</v>
          </cell>
          <cell r="BS181" t="str">
            <v>Fulltime</v>
          </cell>
          <cell r="BT181" t="str">
            <v>Quán G7 - 07 Nguyễn Văn Chiêm</v>
          </cell>
          <cell r="BU181" t="str">
            <v>NV. Kiosk</v>
          </cell>
          <cell r="BV181">
            <v>0</v>
          </cell>
          <cell r="BW181" t="str">
            <v>TC</v>
          </cell>
          <cell r="BX181" t="str">
            <v>TÀI CHÍNH NGÂN HÀNG</v>
          </cell>
          <cell r="BY181">
            <v>0</v>
          </cell>
          <cell r="BZ181">
            <v>0</v>
          </cell>
          <cell r="CA181">
            <v>0</v>
          </cell>
          <cell r="CB181">
            <v>0</v>
          </cell>
          <cell r="CC181">
            <v>0</v>
          </cell>
          <cell r="CD181">
            <v>41877</v>
          </cell>
          <cell r="CE181">
            <v>0</v>
          </cell>
          <cell r="CF181">
            <v>0</v>
          </cell>
          <cell r="CG181">
            <v>0</v>
          </cell>
          <cell r="CH181">
            <v>0</v>
          </cell>
          <cell r="CI181" t="str">
            <v>G7-07NVC</v>
          </cell>
          <cell r="CJ181" t="str">
            <v>NHÂN VIÊN KIOSK</v>
          </cell>
          <cell r="CK181">
            <v>0</v>
          </cell>
          <cell r="CL181">
            <v>0</v>
          </cell>
          <cell r="CM181" t="str">
            <v>ĐỘC THÂN</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t="e">
            <v>#N/A</v>
          </cell>
          <cell r="DB181">
            <v>0</v>
          </cell>
        </row>
        <row r="182">
          <cell r="B182" t="str">
            <v>EQQ101758</v>
          </cell>
          <cell r="C182" t="str">
            <v>TRẦN MỸ PHƯƠNG</v>
          </cell>
          <cell r="D182" t="str">
            <v>NỮ</v>
          </cell>
          <cell r="E182">
            <v>41463</v>
          </cell>
          <cell r="F182" t="str">
            <v>349 HBT</v>
          </cell>
          <cell r="G182" t="str">
            <v>NHÂN VIÊN PHỤC VỤ</v>
          </cell>
          <cell r="H182">
            <v>19</v>
          </cell>
          <cell r="I182">
            <v>7</v>
          </cell>
          <cell r="J182">
            <v>1994</v>
          </cell>
          <cell r="K182">
            <v>34534</v>
          </cell>
          <cell r="L182" t="str">
            <v>TP. HCM</v>
          </cell>
          <cell r="M182" t="str">
            <v>THỪA THIÊN HUẾ</v>
          </cell>
          <cell r="N182" t="str">
            <v>025317364</v>
          </cell>
          <cell r="O182">
            <v>40397</v>
          </cell>
          <cell r="P182" t="str">
            <v>TP. HCM</v>
          </cell>
          <cell r="Q182" t="str">
            <v>KINH</v>
          </cell>
          <cell r="R182" t="str">
            <v>PHẬT</v>
          </cell>
          <cell r="S182" t="str">
            <v>60/127 LÝ CHÍNH THẮNG, P. 8, Q. 3, TP. HCM</v>
          </cell>
          <cell r="T182" t="str">
            <v>TP. HCM</v>
          </cell>
          <cell r="U182" t="str">
            <v>60/127 LÝ CHÍNH THẮNG, P. 8, Q. 3, TP. HCM</v>
          </cell>
          <cell r="V182" t="str">
            <v>TP. HCM</v>
          </cell>
          <cell r="W182" t="str">
            <v>3848 1697</v>
          </cell>
          <cell r="X182" t="str">
            <v>TP. HCM</v>
          </cell>
          <cell r="Y182" t="str">
            <v>0331000422973</v>
          </cell>
          <cell r="Z182" t="str">
            <v>VIETCOMBANK</v>
          </cell>
          <cell r="AA182" t="str">
            <v>101009</v>
          </cell>
          <cell r="AB182">
            <v>0</v>
          </cell>
          <cell r="AC182">
            <v>0</v>
          </cell>
          <cell r="AD182">
            <v>0</v>
          </cell>
          <cell r="AE182">
            <v>0</v>
          </cell>
          <cell r="AF182">
            <v>0</v>
          </cell>
          <cell r="AG182" t="str">
            <v>OK</v>
          </cell>
          <cell r="AH182">
            <v>0</v>
          </cell>
          <cell r="AI182">
            <v>0</v>
          </cell>
          <cell r="AJ182">
            <v>0</v>
          </cell>
          <cell r="AK182">
            <v>0</v>
          </cell>
          <cell r="AL182">
            <v>0</v>
          </cell>
          <cell r="AM182">
            <v>0</v>
          </cell>
          <cell r="AN182">
            <v>0</v>
          </cell>
          <cell r="AO182">
            <v>0</v>
          </cell>
          <cell r="AP182">
            <v>0</v>
          </cell>
          <cell r="AQ182">
            <v>0</v>
          </cell>
          <cell r="AR182">
            <v>41609</v>
          </cell>
          <cell r="AS182" t="str">
            <v>7913330351</v>
          </cell>
          <cell r="AT182" t="str">
            <v>DN7793530600787</v>
          </cell>
          <cell r="AU182">
            <v>0</v>
          </cell>
          <cell r="AV182">
            <v>0</v>
          </cell>
          <cell r="AW182">
            <v>0</v>
          </cell>
          <cell r="AX182">
            <v>0</v>
          </cell>
          <cell r="AY182">
            <v>0</v>
          </cell>
          <cell r="AZ182">
            <v>0</v>
          </cell>
          <cell r="BA182">
            <v>0</v>
          </cell>
          <cell r="BB182">
            <v>0</v>
          </cell>
          <cell r="BC182">
            <v>0</v>
          </cell>
          <cell r="BD182">
            <v>0</v>
          </cell>
          <cell r="BE182" t="str">
            <v>ĐH</v>
          </cell>
          <cell r="BF182">
            <v>0</v>
          </cell>
          <cell r="BG182">
            <v>0</v>
          </cell>
          <cell r="BH182">
            <v>41640</v>
          </cell>
          <cell r="BI182">
            <v>0</v>
          </cell>
          <cell r="BJ182">
            <v>12000</v>
          </cell>
          <cell r="BK182">
            <v>0</v>
          </cell>
          <cell r="BL182">
            <v>0</v>
          </cell>
          <cell r="BM182">
            <v>0</v>
          </cell>
          <cell r="BN182">
            <v>0</v>
          </cell>
          <cell r="BO182">
            <v>0</v>
          </cell>
          <cell r="BP182">
            <v>0</v>
          </cell>
          <cell r="BQ182">
            <v>1</v>
          </cell>
          <cell r="BR182" t="str">
            <v>HTQ HỒ CHÍ MINH</v>
          </cell>
          <cell r="BS182" t="str">
            <v>Partime</v>
          </cell>
          <cell r="BT182" t="str">
            <v>Quán 349 Hai Bà Trưng</v>
          </cell>
          <cell r="BU182" t="str">
            <v>NV. Phục Vụ</v>
          </cell>
          <cell r="BV182">
            <v>0</v>
          </cell>
          <cell r="BW182" t="str">
            <v>ĐH</v>
          </cell>
          <cell r="BX182" t="str">
            <v>NGÔN NGỮ ANH</v>
          </cell>
          <cell r="BY182">
            <v>0</v>
          </cell>
          <cell r="BZ182">
            <v>0</v>
          </cell>
          <cell r="CA182">
            <v>0</v>
          </cell>
          <cell r="CB182">
            <v>0</v>
          </cell>
          <cell r="CC182">
            <v>0</v>
          </cell>
          <cell r="CD182">
            <v>0</v>
          </cell>
          <cell r="CE182">
            <v>0</v>
          </cell>
          <cell r="CF182">
            <v>0</v>
          </cell>
          <cell r="CG182">
            <v>0</v>
          </cell>
          <cell r="CH182">
            <v>0</v>
          </cell>
          <cell r="CI182" t="str">
            <v>349 HBT</v>
          </cell>
          <cell r="CJ182" t="str">
            <v>NHÂN VIÊN PHỤC VỤ</v>
          </cell>
          <cell r="CK182">
            <v>0</v>
          </cell>
          <cell r="CL182">
            <v>0</v>
          </cell>
          <cell r="CM182" t="str">
            <v>ĐỘC THÂN</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t="e">
            <v>#N/A</v>
          </cell>
          <cell r="DB182">
            <v>0</v>
          </cell>
        </row>
        <row r="183">
          <cell r="B183" t="str">
            <v>EQQ101760</v>
          </cell>
          <cell r="C183" t="str">
            <v>TRẦN THỊ SANG</v>
          </cell>
          <cell r="D183" t="str">
            <v>NỮ</v>
          </cell>
          <cell r="E183">
            <v>41465</v>
          </cell>
          <cell r="F183" t="str">
            <v>BẾP TỔNG HCM</v>
          </cell>
          <cell r="G183" t="str">
            <v>NHÂN VIÊN BẾP</v>
          </cell>
          <cell r="H183">
            <v>4</v>
          </cell>
          <cell r="I183">
            <v>12</v>
          </cell>
          <cell r="J183">
            <v>1985</v>
          </cell>
          <cell r="K183">
            <v>31385</v>
          </cell>
          <cell r="L183" t="str">
            <v>KIÊN GIANG</v>
          </cell>
          <cell r="M183" t="str">
            <v>KIÊN GIANG</v>
          </cell>
          <cell r="N183" t="str">
            <v>025521667</v>
          </cell>
          <cell r="O183">
            <v>40878</v>
          </cell>
          <cell r="P183" t="str">
            <v>TP. HCM</v>
          </cell>
          <cell r="Q183" t="str">
            <v>KINH</v>
          </cell>
          <cell r="R183" t="str">
            <v>PHẬT</v>
          </cell>
          <cell r="S183" t="str">
            <v>2543/28/3/10 PHẠM THẾ HIỂN, P. 7, Q. 8, TP. HCM</v>
          </cell>
          <cell r="T183" t="str">
            <v>TP. HCM</v>
          </cell>
          <cell r="U183" t="str">
            <v>250/27 TÙNG THIỆN VƯƠNG, P. 11, Q. 8, TP. HCM</v>
          </cell>
          <cell r="V183" t="str">
            <v>TP. HCM</v>
          </cell>
          <cell r="W183" t="str">
            <v>250/27 TÙNG THIỆN VƯƠNG, P. 11, Q. 8, TP. HCM</v>
          </cell>
          <cell r="X183" t="str">
            <v>0933731626</v>
          </cell>
          <cell r="Y183" t="str">
            <v>0071000785526</v>
          </cell>
          <cell r="Z183" t="str">
            <v>VIETCOMBANK</v>
          </cell>
          <cell r="AA183" t="str">
            <v>101011</v>
          </cell>
          <cell r="AB183">
            <v>0</v>
          </cell>
          <cell r="AC183">
            <v>0</v>
          </cell>
          <cell r="AD183">
            <v>0</v>
          </cell>
          <cell r="AE183">
            <v>0</v>
          </cell>
          <cell r="AF183">
            <v>0</v>
          </cell>
          <cell r="AG183">
            <v>0</v>
          </cell>
          <cell r="AH183">
            <v>41616</v>
          </cell>
          <cell r="AI183">
            <v>41981</v>
          </cell>
          <cell r="AJ183">
            <v>0</v>
          </cell>
          <cell r="AK183" t="str">
            <v>01 NĂM</v>
          </cell>
          <cell r="AL183" t="str">
            <v>01 NĂM</v>
          </cell>
          <cell r="AM183">
            <v>0</v>
          </cell>
          <cell r="AN183">
            <v>41981</v>
          </cell>
          <cell r="AO183">
            <v>42345</v>
          </cell>
          <cell r="AP183">
            <v>0</v>
          </cell>
          <cell r="AQ183">
            <v>0</v>
          </cell>
          <cell r="AR183">
            <v>41609</v>
          </cell>
          <cell r="AS183" t="str">
            <v>7913330356</v>
          </cell>
          <cell r="AT183" t="str">
            <v>DN7793530600792</v>
          </cell>
          <cell r="AU183">
            <v>0</v>
          </cell>
          <cell r="AV183">
            <v>0</v>
          </cell>
          <cell r="AW183">
            <v>0</v>
          </cell>
          <cell r="AX183">
            <v>0</v>
          </cell>
          <cell r="AY183">
            <v>0</v>
          </cell>
          <cell r="AZ183">
            <v>0</v>
          </cell>
          <cell r="BA183">
            <v>0</v>
          </cell>
          <cell r="BB183">
            <v>0</v>
          </cell>
          <cell r="BC183">
            <v>0</v>
          </cell>
          <cell r="BD183">
            <v>0</v>
          </cell>
          <cell r="BE183" t="str">
            <v>12/12</v>
          </cell>
          <cell r="BF183">
            <v>0</v>
          </cell>
          <cell r="BG183">
            <v>0</v>
          </cell>
          <cell r="BH183">
            <v>41573</v>
          </cell>
          <cell r="BI183">
            <v>2889000</v>
          </cell>
          <cell r="BJ183">
            <v>111000</v>
          </cell>
          <cell r="BK183">
            <v>0</v>
          </cell>
          <cell r="BL183">
            <v>0</v>
          </cell>
          <cell r="BM183">
            <v>0</v>
          </cell>
          <cell r="BN183">
            <v>0</v>
          </cell>
          <cell r="BO183">
            <v>0</v>
          </cell>
          <cell r="BP183">
            <v>4000</v>
          </cell>
          <cell r="BQ183">
            <v>1</v>
          </cell>
          <cell r="BR183" t="str">
            <v>HTQ HỒ CHÍ MINH</v>
          </cell>
          <cell r="BS183" t="str">
            <v>Fulltime</v>
          </cell>
          <cell r="BT183" t="str">
            <v>Bếp Tổng HCM</v>
          </cell>
          <cell r="BU183" t="str">
            <v>NV. Bếp</v>
          </cell>
          <cell r="BV183">
            <v>0</v>
          </cell>
          <cell r="BW183" t="str">
            <v>12/12</v>
          </cell>
          <cell r="BX183">
            <v>0</v>
          </cell>
          <cell r="BY183">
            <v>0</v>
          </cell>
          <cell r="BZ183">
            <v>0</v>
          </cell>
          <cell r="CA183">
            <v>0</v>
          </cell>
          <cell r="CB183">
            <v>0</v>
          </cell>
          <cell r="CC183">
            <v>0</v>
          </cell>
          <cell r="CD183">
            <v>0</v>
          </cell>
          <cell r="CE183">
            <v>0</v>
          </cell>
          <cell r="CF183">
            <v>0</v>
          </cell>
          <cell r="CG183">
            <v>0</v>
          </cell>
          <cell r="CH183">
            <v>0</v>
          </cell>
          <cell r="CI183" t="str">
            <v>BẾP TỔNG HCM</v>
          </cell>
          <cell r="CJ183" t="str">
            <v>NHÂN VIÊN BẾP</v>
          </cell>
          <cell r="CK183">
            <v>0</v>
          </cell>
          <cell r="CL183">
            <v>0</v>
          </cell>
          <cell r="CM183" t="str">
            <v>ĐỘC THÂN</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t="e">
            <v>#N/A</v>
          </cell>
          <cell r="DB183">
            <v>0</v>
          </cell>
        </row>
        <row r="184">
          <cell r="B184" t="str">
            <v>EQQ101764</v>
          </cell>
          <cell r="C184" t="str">
            <v>HOÀNG MẠNH NGHĨA</v>
          </cell>
          <cell r="D184" t="str">
            <v>NAM</v>
          </cell>
          <cell r="E184">
            <v>41465</v>
          </cell>
          <cell r="F184" t="str">
            <v>249 HVT</v>
          </cell>
          <cell r="G184" t="str">
            <v>NHÂN VIÊN PHA CHẾ</v>
          </cell>
          <cell r="H184">
            <v>20</v>
          </cell>
          <cell r="I184">
            <v>2</v>
          </cell>
          <cell r="J184">
            <v>1993</v>
          </cell>
          <cell r="K184">
            <v>34020</v>
          </cell>
          <cell r="L184" t="str">
            <v>TP. HCM</v>
          </cell>
          <cell r="M184" t="str">
            <v>TP. HCM</v>
          </cell>
          <cell r="N184" t="str">
            <v>024921202</v>
          </cell>
          <cell r="O184">
            <v>39577</v>
          </cell>
          <cell r="P184" t="str">
            <v>TP. HCM</v>
          </cell>
          <cell r="Q184" t="str">
            <v>KINH</v>
          </cell>
          <cell r="R184" t="str">
            <v>PHẬT</v>
          </cell>
          <cell r="S184" t="str">
            <v>16B/BIS ĐIỆN BIÊN PHỦ, P. 25, Q. BÌNH THẠNH, TP. HCM</v>
          </cell>
          <cell r="T184" t="str">
            <v>TP. HCM</v>
          </cell>
          <cell r="U184" t="str">
            <v>16B/BIS ĐIỆN BIÊN PHỦ, P. 25, Q. BÌNH THẠNH, TP. HCM</v>
          </cell>
          <cell r="V184" t="str">
            <v>TP. HCM</v>
          </cell>
          <cell r="W184" t="str">
            <v>16B/BIS ĐIỆN BIÊN PHỦ, P. 25, Q. BÌNH THẠNH, TP. HCM</v>
          </cell>
          <cell r="X184" t="str">
            <v>01284215632</v>
          </cell>
          <cell r="Y184" t="str">
            <v>0531000298574</v>
          </cell>
          <cell r="Z184" t="str">
            <v>VIETCOMBANK</v>
          </cell>
          <cell r="AA184" t="str">
            <v>101015</v>
          </cell>
          <cell r="AB184">
            <v>0</v>
          </cell>
          <cell r="AC184">
            <v>0</v>
          </cell>
          <cell r="AD184">
            <v>0</v>
          </cell>
          <cell r="AE184">
            <v>0</v>
          </cell>
          <cell r="AF184">
            <v>0</v>
          </cell>
          <cell r="AG184">
            <v>0</v>
          </cell>
          <cell r="AH184">
            <v>41617</v>
          </cell>
          <cell r="AI184">
            <v>41982</v>
          </cell>
          <cell r="AJ184">
            <v>0</v>
          </cell>
          <cell r="AK184" t="str">
            <v>01 NĂM</v>
          </cell>
          <cell r="AL184" t="str">
            <v>01 NĂM</v>
          </cell>
          <cell r="AM184">
            <v>0</v>
          </cell>
          <cell r="AN184">
            <v>41982</v>
          </cell>
          <cell r="AO184">
            <v>42346</v>
          </cell>
          <cell r="AP184">
            <v>0</v>
          </cell>
          <cell r="AQ184">
            <v>0</v>
          </cell>
          <cell r="AR184">
            <v>41609</v>
          </cell>
          <cell r="AS184" t="str">
            <v>7914000990</v>
          </cell>
          <cell r="AT184" t="str">
            <v>DN7793530600807</v>
          </cell>
          <cell r="AU184">
            <v>0</v>
          </cell>
          <cell r="AV184">
            <v>0</v>
          </cell>
          <cell r="AW184">
            <v>0</v>
          </cell>
          <cell r="AX184">
            <v>0</v>
          </cell>
          <cell r="AY184">
            <v>0</v>
          </cell>
          <cell r="AZ184">
            <v>0</v>
          </cell>
          <cell r="BA184">
            <v>0</v>
          </cell>
          <cell r="BB184">
            <v>0</v>
          </cell>
          <cell r="BC184">
            <v>0</v>
          </cell>
          <cell r="BD184" t="str">
            <v>2 HẠT</v>
          </cell>
          <cell r="BE184" t="str">
            <v>CĐ</v>
          </cell>
          <cell r="BF184">
            <v>0</v>
          </cell>
          <cell r="BG184">
            <v>0</v>
          </cell>
          <cell r="BH184">
            <v>41617</v>
          </cell>
          <cell r="BI184">
            <v>2889000</v>
          </cell>
          <cell r="BJ184">
            <v>0</v>
          </cell>
          <cell r="BK184">
            <v>0</v>
          </cell>
          <cell r="BL184">
            <v>0</v>
          </cell>
          <cell r="BM184">
            <v>0</v>
          </cell>
          <cell r="BN184">
            <v>0</v>
          </cell>
          <cell r="BO184">
            <v>0</v>
          </cell>
          <cell r="BP184">
            <v>4000</v>
          </cell>
          <cell r="BQ184">
            <v>1</v>
          </cell>
          <cell r="BR184" t="str">
            <v>HTQ HỒ CHÍ MINH</v>
          </cell>
          <cell r="BS184" t="str">
            <v>Fulltime</v>
          </cell>
          <cell r="BT184" t="str">
            <v>Quán 249A Hoàng Văn Thụ</v>
          </cell>
          <cell r="BU184" t="str">
            <v>NV. Pha Chế</v>
          </cell>
          <cell r="BV184" t="str">
            <v>2 HẠT</v>
          </cell>
          <cell r="BW184" t="str">
            <v>CĐ</v>
          </cell>
          <cell r="BX184" t="str">
            <v>TIẾNG ANH</v>
          </cell>
          <cell r="BY184">
            <v>0</v>
          </cell>
          <cell r="BZ184">
            <v>0</v>
          </cell>
          <cell r="CA184">
            <v>0</v>
          </cell>
          <cell r="CB184">
            <v>0</v>
          </cell>
          <cell r="CC184">
            <v>0</v>
          </cell>
          <cell r="CD184">
            <v>41974</v>
          </cell>
          <cell r="CE184">
            <v>0</v>
          </cell>
          <cell r="CF184">
            <v>0</v>
          </cell>
          <cell r="CG184">
            <v>0</v>
          </cell>
          <cell r="CH184">
            <v>0</v>
          </cell>
          <cell r="CI184" t="str">
            <v>249 HVT</v>
          </cell>
          <cell r="CJ184" t="str">
            <v>NHÂN VIÊN PHA CHẾ</v>
          </cell>
          <cell r="CK184">
            <v>0</v>
          </cell>
          <cell r="CL184">
            <v>0</v>
          </cell>
          <cell r="CM184" t="str">
            <v>ĐỘC THÂN</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t="e">
            <v>#N/A</v>
          </cell>
          <cell r="DB184">
            <v>0</v>
          </cell>
        </row>
        <row r="185">
          <cell r="B185" t="str">
            <v>EQQ101770</v>
          </cell>
          <cell r="C185" t="str">
            <v>NGUYỄN THỊ NGỌC DIỄM</v>
          </cell>
          <cell r="D185" t="str">
            <v>NỮ</v>
          </cell>
          <cell r="E185">
            <v>41469</v>
          </cell>
          <cell r="F185" t="str">
            <v>19B PNT</v>
          </cell>
          <cell r="G185" t="str">
            <v>NHÂN VIÊN PHA CHẾ</v>
          </cell>
          <cell r="H185">
            <v>13</v>
          </cell>
          <cell r="I185">
            <v>3</v>
          </cell>
          <cell r="J185">
            <v>1988</v>
          </cell>
          <cell r="K185">
            <v>32215</v>
          </cell>
          <cell r="L185" t="str">
            <v>TIỀN GIANG</v>
          </cell>
          <cell r="M185" t="str">
            <v>TIỀN GIANG</v>
          </cell>
          <cell r="N185" t="str">
            <v>311943894</v>
          </cell>
          <cell r="O185">
            <v>39384</v>
          </cell>
          <cell r="P185" t="str">
            <v>TIỀN GIANG</v>
          </cell>
          <cell r="Q185" t="str">
            <v>KINH</v>
          </cell>
          <cell r="R185" t="str">
            <v>KHÔNG</v>
          </cell>
          <cell r="S185" t="str">
            <v>19B, TỔ 1, KHU PHỐ 3, CÁI BÈ, TIỀN GIANG</v>
          </cell>
          <cell r="T185" t="str">
            <v>TIỀN GIANG</v>
          </cell>
          <cell r="U185" t="str">
            <v>94/19 PHAN VĂN HÂN, P. 17, Q. BÌNH THẠNH, TP. HCM</v>
          </cell>
          <cell r="V185" t="str">
            <v>TP. HCM</v>
          </cell>
          <cell r="W185" t="str">
            <v>94/19 PHAN VĂN HÂN, P. 17, Q. BÌNH THẠNH, TP. HCM</v>
          </cell>
          <cell r="X185" t="str">
            <v>0909887082</v>
          </cell>
          <cell r="Y185" t="str">
            <v>0721000542804</v>
          </cell>
          <cell r="Z185" t="str">
            <v>VIETCOMBANK</v>
          </cell>
          <cell r="AA185" t="str">
            <v>101018</v>
          </cell>
          <cell r="AB185">
            <v>0</v>
          </cell>
          <cell r="AC185">
            <v>0</v>
          </cell>
          <cell r="AD185">
            <v>0</v>
          </cell>
          <cell r="AE185">
            <v>0</v>
          </cell>
          <cell r="AF185">
            <v>0</v>
          </cell>
          <cell r="AG185">
            <v>0</v>
          </cell>
          <cell r="AH185">
            <v>41617</v>
          </cell>
          <cell r="AI185">
            <v>41982</v>
          </cell>
          <cell r="AJ185">
            <v>0</v>
          </cell>
          <cell r="AK185" t="str">
            <v>01 NĂM</v>
          </cell>
          <cell r="AL185" t="str">
            <v>01 NĂM</v>
          </cell>
          <cell r="AM185">
            <v>0</v>
          </cell>
          <cell r="AN185">
            <v>41982</v>
          </cell>
          <cell r="AO185">
            <v>42346</v>
          </cell>
          <cell r="AP185">
            <v>0</v>
          </cell>
          <cell r="AQ185">
            <v>0</v>
          </cell>
          <cell r="AR185">
            <v>41609</v>
          </cell>
          <cell r="AS185" t="str">
            <v>7908062293</v>
          </cell>
          <cell r="AT185" t="str">
            <v>DN7793530600763</v>
          </cell>
          <cell r="AU185">
            <v>0</v>
          </cell>
          <cell r="AV185">
            <v>0</v>
          </cell>
          <cell r="AW185">
            <v>0</v>
          </cell>
          <cell r="AX185">
            <v>0</v>
          </cell>
          <cell r="AY185">
            <v>0</v>
          </cell>
          <cell r="AZ185">
            <v>0</v>
          </cell>
          <cell r="BA185">
            <v>0</v>
          </cell>
          <cell r="BB185">
            <v>0</v>
          </cell>
          <cell r="BC185">
            <v>0</v>
          </cell>
          <cell r="BD185" t="str">
            <v>2 HẠT</v>
          </cell>
          <cell r="BE185" t="str">
            <v>TC</v>
          </cell>
          <cell r="BF185">
            <v>0</v>
          </cell>
          <cell r="BG185">
            <v>0</v>
          </cell>
          <cell r="BH185">
            <v>41640</v>
          </cell>
          <cell r="BI185">
            <v>2889000</v>
          </cell>
          <cell r="BJ185">
            <v>0</v>
          </cell>
          <cell r="BK185">
            <v>0</v>
          </cell>
          <cell r="BL185">
            <v>0</v>
          </cell>
          <cell r="BM185">
            <v>0</v>
          </cell>
          <cell r="BN185">
            <v>0</v>
          </cell>
          <cell r="BO185">
            <v>0</v>
          </cell>
          <cell r="BP185">
            <v>4000</v>
          </cell>
          <cell r="BQ185">
            <v>1</v>
          </cell>
          <cell r="BR185" t="str">
            <v>HTQ HỒ CHÍ MINH</v>
          </cell>
          <cell r="BS185" t="str">
            <v>Fulltime</v>
          </cell>
          <cell r="BT185" t="str">
            <v>Quán 19B-Phạm Ngọc Thạch</v>
          </cell>
          <cell r="BU185" t="str">
            <v>NV. Pha Chế</v>
          </cell>
          <cell r="BV185" t="str">
            <v>2 HẠT</v>
          </cell>
          <cell r="BW185" t="str">
            <v>TC</v>
          </cell>
          <cell r="BX185" t="str">
            <v>KẾ TOÁN</v>
          </cell>
          <cell r="BY185">
            <v>0</v>
          </cell>
          <cell r="BZ185">
            <v>0</v>
          </cell>
          <cell r="CA185">
            <v>0</v>
          </cell>
          <cell r="CB185">
            <v>0</v>
          </cell>
          <cell r="CC185">
            <v>0</v>
          </cell>
          <cell r="CD185">
            <v>0</v>
          </cell>
          <cell r="CE185">
            <v>0</v>
          </cell>
          <cell r="CF185">
            <v>0</v>
          </cell>
          <cell r="CG185">
            <v>0</v>
          </cell>
          <cell r="CH185">
            <v>0</v>
          </cell>
          <cell r="CI185" t="str">
            <v>19B PNT</v>
          </cell>
          <cell r="CJ185" t="str">
            <v>NHÂN VIÊN PHA CHẾ</v>
          </cell>
          <cell r="CK185">
            <v>0</v>
          </cell>
          <cell r="CL185">
            <v>0</v>
          </cell>
          <cell r="CM185" t="str">
            <v>ĐỘC THÂN</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t="e">
            <v>#N/A</v>
          </cell>
          <cell r="DB185">
            <v>0</v>
          </cell>
        </row>
        <row r="186">
          <cell r="B186" t="str">
            <v>EQQ101782</v>
          </cell>
          <cell r="C186" t="str">
            <v>NGUYỄN TRẦN VĨNH LỘC</v>
          </cell>
          <cell r="D186" t="str">
            <v>NAM</v>
          </cell>
          <cell r="E186">
            <v>41477</v>
          </cell>
          <cell r="F186" t="str">
            <v>80 ĐK</v>
          </cell>
          <cell r="G186" t="str">
            <v>NHÂN VIÊN PHỤC VỤ</v>
          </cell>
          <cell r="H186">
            <v>27</v>
          </cell>
          <cell r="I186">
            <v>9</v>
          </cell>
          <cell r="J186">
            <v>1994</v>
          </cell>
          <cell r="K186">
            <v>34604</v>
          </cell>
          <cell r="L186" t="str">
            <v>KHÁNH HÒA</v>
          </cell>
          <cell r="M186" t="str">
            <v>THỪA THIÊN HUẾ</v>
          </cell>
          <cell r="N186" t="str">
            <v>225506267</v>
          </cell>
          <cell r="O186">
            <v>39966</v>
          </cell>
          <cell r="P186" t="str">
            <v>KHÁNH HÒA</v>
          </cell>
          <cell r="Q186" t="str">
            <v>KINH</v>
          </cell>
          <cell r="R186" t="str">
            <v>KHÔNG</v>
          </cell>
          <cell r="S186" t="str">
            <v>23/2 LÊ ĐẠI HÀNH, NHA TRANG, KHÁNH HÒA</v>
          </cell>
          <cell r="T186" t="str">
            <v>KHÁNH HÒA</v>
          </cell>
          <cell r="U186" t="str">
            <v>1162/31 TRƯỜNG SA, P. 13, Q. PHÚ NHUẬN, TP. HCM</v>
          </cell>
          <cell r="V186" t="str">
            <v>TP. HCM</v>
          </cell>
          <cell r="W186" t="str">
            <v>1162/31 TRƯỜNG SA, P. 13, Q. PHÚ NHUẬN, TP. HCM</v>
          </cell>
          <cell r="X186" t="str">
            <v>01883357029</v>
          </cell>
          <cell r="Y186" t="str">
            <v>0511000410497</v>
          </cell>
          <cell r="Z186" t="str">
            <v>VIETCOMBANK</v>
          </cell>
          <cell r="AA186" t="str">
            <v>101026</v>
          </cell>
          <cell r="AB186">
            <v>0</v>
          </cell>
          <cell r="AC186">
            <v>0</v>
          </cell>
          <cell r="AD186">
            <v>0</v>
          </cell>
          <cell r="AE186">
            <v>0</v>
          </cell>
          <cell r="AF186">
            <v>0</v>
          </cell>
          <cell r="AG186">
            <v>0</v>
          </cell>
          <cell r="AH186">
            <v>41629</v>
          </cell>
          <cell r="AI186">
            <v>41994</v>
          </cell>
          <cell r="AJ186">
            <v>0</v>
          </cell>
          <cell r="AK186" t="str">
            <v>01 NĂM</v>
          </cell>
          <cell r="AL186" t="str">
            <v>01 NĂM</v>
          </cell>
          <cell r="AM186">
            <v>0</v>
          </cell>
          <cell r="AN186">
            <v>41994</v>
          </cell>
          <cell r="AO186">
            <v>42358</v>
          </cell>
          <cell r="AP186">
            <v>0</v>
          </cell>
          <cell r="AQ186">
            <v>0</v>
          </cell>
          <cell r="AR186">
            <v>41640</v>
          </cell>
          <cell r="AS186" t="str">
            <v>7914000984</v>
          </cell>
          <cell r="AT186">
            <v>0</v>
          </cell>
          <cell r="AU186">
            <v>0</v>
          </cell>
          <cell r="AV186">
            <v>0</v>
          </cell>
          <cell r="AW186">
            <v>0</v>
          </cell>
          <cell r="AX186">
            <v>0</v>
          </cell>
          <cell r="AY186">
            <v>0</v>
          </cell>
          <cell r="AZ186">
            <v>0</v>
          </cell>
          <cell r="BA186">
            <v>0</v>
          </cell>
          <cell r="BB186">
            <v>0</v>
          </cell>
          <cell r="BC186">
            <v>0</v>
          </cell>
          <cell r="BD186" t="str">
            <v>2 HẠT</v>
          </cell>
          <cell r="BE186" t="str">
            <v>ĐH</v>
          </cell>
          <cell r="BF186">
            <v>0</v>
          </cell>
          <cell r="BG186">
            <v>0</v>
          </cell>
          <cell r="BH186">
            <v>41629</v>
          </cell>
          <cell r="BI186">
            <v>2889000</v>
          </cell>
          <cell r="BJ186">
            <v>0</v>
          </cell>
          <cell r="BK186">
            <v>0</v>
          </cell>
          <cell r="BL186">
            <v>0</v>
          </cell>
          <cell r="BM186">
            <v>0</v>
          </cell>
          <cell r="BN186">
            <v>0</v>
          </cell>
          <cell r="BO186">
            <v>0</v>
          </cell>
          <cell r="BP186">
            <v>4000</v>
          </cell>
          <cell r="BQ186">
            <v>1</v>
          </cell>
          <cell r="BR186" t="str">
            <v>HTQ HỒ CHÍ MINH</v>
          </cell>
          <cell r="BS186" t="str">
            <v>Fulltime</v>
          </cell>
          <cell r="BT186" t="str">
            <v>Quán 80 Đồng Khởi</v>
          </cell>
          <cell r="BU186" t="str">
            <v>NV. Phục Vụ</v>
          </cell>
          <cell r="BV186" t="str">
            <v>2 HẠT</v>
          </cell>
          <cell r="BW186" t="str">
            <v>ĐH</v>
          </cell>
          <cell r="BX186" t="str">
            <v>MARKETING</v>
          </cell>
          <cell r="BY186">
            <v>0</v>
          </cell>
          <cell r="BZ186">
            <v>0</v>
          </cell>
          <cell r="CA186">
            <v>0</v>
          </cell>
          <cell r="CB186">
            <v>0</v>
          </cell>
          <cell r="CC186">
            <v>0</v>
          </cell>
          <cell r="CD186">
            <v>0</v>
          </cell>
          <cell r="CE186">
            <v>0</v>
          </cell>
          <cell r="CF186">
            <v>0</v>
          </cell>
          <cell r="CG186">
            <v>0</v>
          </cell>
          <cell r="CH186">
            <v>0</v>
          </cell>
          <cell r="CI186" t="str">
            <v>80 ĐK</v>
          </cell>
          <cell r="CJ186" t="str">
            <v>NHÂN VIÊN PHỤC VỤ</v>
          </cell>
          <cell r="CK186">
            <v>0</v>
          </cell>
          <cell r="CL186">
            <v>0</v>
          </cell>
          <cell r="CM186" t="str">
            <v>ĐỘC THÂN</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t="e">
            <v>#N/A</v>
          </cell>
          <cell r="DB186">
            <v>0</v>
          </cell>
        </row>
        <row r="187">
          <cell r="B187" t="str">
            <v>EQQ101786</v>
          </cell>
          <cell r="C187" t="str">
            <v>PHẠM KHÁNH HƯƠNG</v>
          </cell>
          <cell r="D187" t="str">
            <v>NỮ</v>
          </cell>
          <cell r="E187">
            <v>41458</v>
          </cell>
          <cell r="F187" t="str">
            <v>219 LTT</v>
          </cell>
          <cell r="G187" t="str">
            <v>NHÂN VIÊN THU NGÂN</v>
          </cell>
          <cell r="H187">
            <v>3</v>
          </cell>
          <cell r="I187">
            <v>11</v>
          </cell>
          <cell r="J187">
            <v>1991</v>
          </cell>
          <cell r="K187">
            <v>33545</v>
          </cell>
          <cell r="L187" t="str">
            <v>ĐỒNG NAI</v>
          </cell>
          <cell r="M187" t="str">
            <v>TP. HCM</v>
          </cell>
          <cell r="N187" t="str">
            <v>025396029</v>
          </cell>
          <cell r="O187">
            <v>40521</v>
          </cell>
          <cell r="P187" t="str">
            <v>TP. HCM</v>
          </cell>
          <cell r="Q187" t="str">
            <v>KINH</v>
          </cell>
          <cell r="R187" t="str">
            <v>KHÔNG</v>
          </cell>
          <cell r="S187" t="str">
            <v>302 T3 C/C 269F NGUYỄN TRÃI, P. NGUYỄN CƯ TRINH, Q. 1, TP. HCM</v>
          </cell>
          <cell r="T187" t="str">
            <v>TP. HCM</v>
          </cell>
          <cell r="U187" t="str">
            <v>181/54 ÂU DƯƠNG LÂN, P. 2, Q. 8, TP. HCM</v>
          </cell>
          <cell r="V187" t="str">
            <v>TP. HCM</v>
          </cell>
          <cell r="W187" t="str">
            <v>181/54 ÂU DƯƠNG LÂN, P. 2, Q. 8, TP. HCM</v>
          </cell>
          <cell r="X187" t="str">
            <v>0953155247</v>
          </cell>
          <cell r="Y187" t="str">
            <v>0071004799787</v>
          </cell>
          <cell r="Z187" t="str">
            <v>VIETCOMBANK</v>
          </cell>
          <cell r="AA187" t="str">
            <v>101030</v>
          </cell>
          <cell r="AB187">
            <v>0</v>
          </cell>
          <cell r="AC187">
            <v>0</v>
          </cell>
          <cell r="AD187">
            <v>0</v>
          </cell>
          <cell r="AE187">
            <v>41969</v>
          </cell>
          <cell r="AF187" t="str">
            <v>TV</v>
          </cell>
          <cell r="AG187" t="str">
            <v>CHƯA BÀN GIAO</v>
          </cell>
          <cell r="AH187">
            <v>41610</v>
          </cell>
          <cell r="AI187">
            <v>41975</v>
          </cell>
          <cell r="AJ187">
            <v>0</v>
          </cell>
          <cell r="AK187" t="str">
            <v>01 NĂM</v>
          </cell>
          <cell r="AL187" t="str">
            <v>01 NĂM</v>
          </cell>
          <cell r="AM187">
            <v>0</v>
          </cell>
          <cell r="AN187">
            <v>41975</v>
          </cell>
          <cell r="AO187">
            <v>42339</v>
          </cell>
          <cell r="AP187">
            <v>0</v>
          </cell>
          <cell r="AQ187">
            <v>0</v>
          </cell>
          <cell r="AR187">
            <v>41609</v>
          </cell>
          <cell r="AS187" t="str">
            <v>7909005017</v>
          </cell>
          <cell r="AT187" t="str">
            <v>DN7793530600058</v>
          </cell>
          <cell r="AU187">
            <v>0</v>
          </cell>
          <cell r="AV187">
            <v>0</v>
          </cell>
          <cell r="AW187">
            <v>0</v>
          </cell>
          <cell r="AX187">
            <v>0</v>
          </cell>
          <cell r="AY187">
            <v>0</v>
          </cell>
          <cell r="AZ187">
            <v>0</v>
          </cell>
          <cell r="BA187">
            <v>0</v>
          </cell>
          <cell r="BB187">
            <v>0</v>
          </cell>
          <cell r="BC187">
            <v>0</v>
          </cell>
          <cell r="BD187" t="str">
            <v>1 HẠT</v>
          </cell>
          <cell r="BE187" t="str">
            <v>10/12</v>
          </cell>
          <cell r="BF187">
            <v>0</v>
          </cell>
          <cell r="BG187">
            <v>0</v>
          </cell>
          <cell r="BH187">
            <v>41610</v>
          </cell>
          <cell r="BI187">
            <v>2889000</v>
          </cell>
          <cell r="BJ187">
            <v>0</v>
          </cell>
          <cell r="BK187">
            <v>0</v>
          </cell>
          <cell r="BL187">
            <v>0</v>
          </cell>
          <cell r="BM187">
            <v>0</v>
          </cell>
          <cell r="BN187">
            <v>0</v>
          </cell>
          <cell r="BO187">
            <v>0</v>
          </cell>
          <cell r="BP187">
            <v>4000</v>
          </cell>
          <cell r="BQ187">
            <v>1</v>
          </cell>
          <cell r="BR187" t="str">
            <v>HTQ HỒ CHÍ MINH</v>
          </cell>
          <cell r="BS187" t="str">
            <v>Fulltime</v>
          </cell>
          <cell r="BT187" t="str">
            <v>Quán 219 Lý Tự Trọng</v>
          </cell>
          <cell r="BU187" t="str">
            <v>NV. Thu Ngân</v>
          </cell>
          <cell r="BV187" t="str">
            <v>1 HẠT</v>
          </cell>
          <cell r="BW187" t="str">
            <v>10/12</v>
          </cell>
          <cell r="BX187">
            <v>0</v>
          </cell>
          <cell r="BY187">
            <v>0</v>
          </cell>
          <cell r="BZ187">
            <v>0</v>
          </cell>
          <cell r="CA187">
            <v>0</v>
          </cell>
          <cell r="CB187">
            <v>0</v>
          </cell>
          <cell r="CC187">
            <v>0</v>
          </cell>
          <cell r="CD187">
            <v>0</v>
          </cell>
          <cell r="CE187">
            <v>0</v>
          </cell>
          <cell r="CF187">
            <v>0</v>
          </cell>
          <cell r="CG187">
            <v>0</v>
          </cell>
          <cell r="CH187">
            <v>0</v>
          </cell>
          <cell r="CI187" t="str">
            <v>219 LTT</v>
          </cell>
          <cell r="CJ187" t="str">
            <v>NHÂN VIÊN THU NGÂN</v>
          </cell>
          <cell r="CK187">
            <v>0</v>
          </cell>
          <cell r="CL187">
            <v>0</v>
          </cell>
          <cell r="CM187" t="str">
            <v>ĐỘC THÂN</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t="e">
            <v>#N/A</v>
          </cell>
          <cell r="DB187">
            <v>0</v>
          </cell>
        </row>
        <row r="188">
          <cell r="B188" t="str">
            <v>EQQ101787</v>
          </cell>
          <cell r="C188" t="str">
            <v>NGUYỄN THỊ HẰNG</v>
          </cell>
          <cell r="D188" t="str">
            <v>NỮ</v>
          </cell>
          <cell r="E188">
            <v>41458</v>
          </cell>
          <cell r="F188" t="str">
            <v>219 LTT</v>
          </cell>
          <cell r="G188" t="str">
            <v>NHÂN VIÊN THU NGÂN</v>
          </cell>
          <cell r="H188">
            <v>25</v>
          </cell>
          <cell r="I188">
            <v>2</v>
          </cell>
          <cell r="J188">
            <v>1989</v>
          </cell>
          <cell r="K188">
            <v>32564</v>
          </cell>
          <cell r="L188" t="str">
            <v>BÌNH ĐỊNH</v>
          </cell>
          <cell r="M188" t="str">
            <v>BÌNH ĐỊNH</v>
          </cell>
          <cell r="N188" t="str">
            <v>215112958</v>
          </cell>
          <cell r="O188">
            <v>38616</v>
          </cell>
          <cell r="P188" t="str">
            <v>BÌNH ĐỊNH</v>
          </cell>
          <cell r="Q188" t="str">
            <v>KINH</v>
          </cell>
          <cell r="R188" t="str">
            <v>PHẬT</v>
          </cell>
          <cell r="S188" t="str">
            <v>THÔN HƯNG MỸ I, CÁT HƯNG, PHÙ CÁT, BÌNH ĐỊNH</v>
          </cell>
          <cell r="T188" t="str">
            <v>BÌNH ĐỊNH</v>
          </cell>
          <cell r="U188" t="str">
            <v>34/35 ĐINH TIÊN HOÀNG, P. 1, Q. BÌNH THẠNH, TP. HCM</v>
          </cell>
          <cell r="V188" t="str">
            <v>TP. HCM</v>
          </cell>
          <cell r="W188" t="str">
            <v>34/35 ĐINH TIÊN HOÀNG, P. 1, Q. BÌNH THẠNH, TP. HCM</v>
          </cell>
          <cell r="X188" t="str">
            <v>0978905894</v>
          </cell>
          <cell r="Y188" t="str">
            <v>0531000266273</v>
          </cell>
          <cell r="Z188" t="str">
            <v>VIETCOMBANK</v>
          </cell>
          <cell r="AA188" t="str">
            <v>101031</v>
          </cell>
          <cell r="AB188">
            <v>0</v>
          </cell>
          <cell r="AC188">
            <v>0</v>
          </cell>
          <cell r="AD188">
            <v>0</v>
          </cell>
          <cell r="AE188">
            <v>0</v>
          </cell>
          <cell r="AF188">
            <v>0</v>
          </cell>
          <cell r="AG188">
            <v>0</v>
          </cell>
          <cell r="AH188">
            <v>41610</v>
          </cell>
          <cell r="AI188">
            <v>41975</v>
          </cell>
          <cell r="AJ188">
            <v>0</v>
          </cell>
          <cell r="AK188" t="str">
            <v>01 NĂM</v>
          </cell>
          <cell r="AL188" t="str">
            <v>01 NĂM</v>
          </cell>
          <cell r="AM188">
            <v>0</v>
          </cell>
          <cell r="AN188">
            <v>41975</v>
          </cell>
          <cell r="AO188">
            <v>42339</v>
          </cell>
          <cell r="AP188">
            <v>0</v>
          </cell>
          <cell r="AQ188">
            <v>0</v>
          </cell>
          <cell r="AR188">
            <v>41609</v>
          </cell>
          <cell r="AS188" t="str">
            <v>7914000988</v>
          </cell>
          <cell r="AT188" t="str">
            <v>DN7793530600806</v>
          </cell>
          <cell r="AU188">
            <v>0</v>
          </cell>
          <cell r="AV188">
            <v>0</v>
          </cell>
          <cell r="AW188">
            <v>0</v>
          </cell>
          <cell r="AX188">
            <v>0</v>
          </cell>
          <cell r="AY188">
            <v>0</v>
          </cell>
          <cell r="AZ188">
            <v>0</v>
          </cell>
          <cell r="BA188">
            <v>0</v>
          </cell>
          <cell r="BB188">
            <v>0</v>
          </cell>
          <cell r="BC188">
            <v>0</v>
          </cell>
          <cell r="BD188" t="str">
            <v>1 HẠT</v>
          </cell>
          <cell r="BE188" t="str">
            <v>12/12</v>
          </cell>
          <cell r="BF188">
            <v>0</v>
          </cell>
          <cell r="BG188">
            <v>0</v>
          </cell>
          <cell r="BH188">
            <v>41610</v>
          </cell>
          <cell r="BI188">
            <v>2889000</v>
          </cell>
          <cell r="BJ188">
            <v>0</v>
          </cell>
          <cell r="BK188">
            <v>0</v>
          </cell>
          <cell r="BL188">
            <v>0</v>
          </cell>
          <cell r="BM188">
            <v>0</v>
          </cell>
          <cell r="BN188">
            <v>0</v>
          </cell>
          <cell r="BO188">
            <v>0</v>
          </cell>
          <cell r="BP188">
            <v>4000</v>
          </cell>
          <cell r="BQ188">
            <v>1</v>
          </cell>
          <cell r="BR188" t="str">
            <v>HTQ HỒ CHÍ MINH</v>
          </cell>
          <cell r="BS188" t="str">
            <v>Fulltime</v>
          </cell>
          <cell r="BT188" t="str">
            <v>Quán 219 Lý Tự Trọng</v>
          </cell>
          <cell r="BU188" t="str">
            <v>NV. Thu Ngân</v>
          </cell>
          <cell r="BV188" t="str">
            <v>1 HẠT</v>
          </cell>
          <cell r="BW188" t="str">
            <v>12/12</v>
          </cell>
          <cell r="BX188">
            <v>0</v>
          </cell>
          <cell r="BY188">
            <v>0</v>
          </cell>
          <cell r="BZ188">
            <v>0</v>
          </cell>
          <cell r="CA188">
            <v>0</v>
          </cell>
          <cell r="CB188">
            <v>0</v>
          </cell>
          <cell r="CC188" t="str">
            <v>X</v>
          </cell>
          <cell r="CD188" t="str">
            <v>1957</v>
          </cell>
          <cell r="CE188">
            <v>0</v>
          </cell>
          <cell r="CF188">
            <v>0</v>
          </cell>
          <cell r="CG188">
            <v>0</v>
          </cell>
          <cell r="CH188">
            <v>0</v>
          </cell>
          <cell r="CI188" t="str">
            <v>219 LTT</v>
          </cell>
          <cell r="CJ188" t="str">
            <v>NHÂN VIÊN THU NGÂN</v>
          </cell>
          <cell r="CK188">
            <v>0</v>
          </cell>
          <cell r="CL188">
            <v>0</v>
          </cell>
          <cell r="CM188" t="str">
            <v>KẾT HÔN</v>
          </cell>
          <cell r="CN188" t="str">
            <v>PHẠM VĂN MẠNH; PHẠM THỊ MỸ LỆ</v>
          </cell>
          <cell r="CO188" t="str">
            <v>1986; 1992</v>
          </cell>
          <cell r="CP188" t="str">
            <v>X</v>
          </cell>
          <cell r="CQ188" t="str">
            <v>X</v>
          </cell>
          <cell r="CR188">
            <v>2</v>
          </cell>
          <cell r="CS188" t="str">
            <v>PHẠM VĂN TÚC</v>
          </cell>
          <cell r="CT188">
            <v>0</v>
          </cell>
          <cell r="CU188" t="str">
            <v>X</v>
          </cell>
          <cell r="CV188" t="str">
            <v>1957</v>
          </cell>
          <cell r="CW188" t="str">
            <v>BẢO VỆ</v>
          </cell>
          <cell r="CX188">
            <v>0</v>
          </cell>
          <cell r="CY188">
            <v>0</v>
          </cell>
          <cell r="CZ188">
            <v>0</v>
          </cell>
          <cell r="DA188" t="e">
            <v>#N/A</v>
          </cell>
          <cell r="DB188">
            <v>0</v>
          </cell>
        </row>
        <row r="189">
          <cell r="B189" t="str">
            <v>EQQ101797</v>
          </cell>
          <cell r="C189" t="str">
            <v>TRỊNH THỊ HỒNG PHƯƠNG THẢO</v>
          </cell>
          <cell r="D189" t="str">
            <v>NỮ</v>
          </cell>
          <cell r="E189">
            <v>41491</v>
          </cell>
          <cell r="F189" t="str">
            <v>80 ĐK</v>
          </cell>
          <cell r="G189" t="str">
            <v>NHÂN VIÊN PHỤC VỤ</v>
          </cell>
          <cell r="H189">
            <v>18</v>
          </cell>
          <cell r="I189">
            <v>11</v>
          </cell>
          <cell r="J189">
            <v>1992</v>
          </cell>
          <cell r="K189">
            <v>33926</v>
          </cell>
          <cell r="L189" t="str">
            <v>TP. HCM</v>
          </cell>
          <cell r="M189" t="str">
            <v>TP. HCM</v>
          </cell>
          <cell r="N189" t="str">
            <v>025160338</v>
          </cell>
          <cell r="O189">
            <v>40012</v>
          </cell>
          <cell r="P189" t="str">
            <v>TP. HCM</v>
          </cell>
          <cell r="Q189" t="str">
            <v>KINH</v>
          </cell>
          <cell r="R189" t="str">
            <v>PHẬT</v>
          </cell>
          <cell r="S189" t="str">
            <v>76/69B BẠCH ĐẰNG, P. 24, Q. BÌNH THẠNH, TP. HCM</v>
          </cell>
          <cell r="T189" t="str">
            <v>TP. HCM</v>
          </cell>
          <cell r="U189" t="str">
            <v>76/69B BẠCH ĐẰNG, P. 24, Q. BÌNH THẠNH, TP. HCM</v>
          </cell>
          <cell r="V189" t="str">
            <v>TP. HCM</v>
          </cell>
          <cell r="W189" t="str">
            <v>76/69B BẠCH ĐẰNG, P. 24, Q. BÌNH THẠNH, TP. HCM</v>
          </cell>
          <cell r="X189" t="str">
            <v>0908598691</v>
          </cell>
          <cell r="Y189" t="str">
            <v>0531000284921</v>
          </cell>
          <cell r="Z189" t="str">
            <v>VIETCOMBANK</v>
          </cell>
          <cell r="AA189" t="str">
            <v>100790</v>
          </cell>
          <cell r="AB189" t="str">
            <v>8302761372</v>
          </cell>
          <cell r="AC189">
            <v>0</v>
          </cell>
          <cell r="AD189">
            <v>0</v>
          </cell>
          <cell r="AE189">
            <v>0</v>
          </cell>
          <cell r="AF189">
            <v>0</v>
          </cell>
          <cell r="AG189">
            <v>0</v>
          </cell>
          <cell r="AH189">
            <v>41643</v>
          </cell>
          <cell r="AI189">
            <v>42008</v>
          </cell>
          <cell r="AJ189">
            <v>0</v>
          </cell>
          <cell r="AK189" t="str">
            <v>01 NĂM</v>
          </cell>
          <cell r="AL189" t="str">
            <v>01 NĂM</v>
          </cell>
          <cell r="AM189">
            <v>0</v>
          </cell>
          <cell r="AN189">
            <v>41643</v>
          </cell>
          <cell r="AO189">
            <v>42007</v>
          </cell>
          <cell r="AP189">
            <v>0</v>
          </cell>
          <cell r="AQ189">
            <v>0</v>
          </cell>
          <cell r="AR189">
            <v>41640</v>
          </cell>
          <cell r="AS189" t="str">
            <v>7914000981</v>
          </cell>
          <cell r="AT189">
            <v>0</v>
          </cell>
          <cell r="AU189">
            <v>0</v>
          </cell>
          <cell r="AV189">
            <v>0</v>
          </cell>
          <cell r="AW189">
            <v>0</v>
          </cell>
          <cell r="AX189">
            <v>0</v>
          </cell>
          <cell r="AY189">
            <v>0</v>
          </cell>
          <cell r="AZ189">
            <v>0</v>
          </cell>
          <cell r="BA189">
            <v>0</v>
          </cell>
          <cell r="BB189">
            <v>0</v>
          </cell>
          <cell r="BC189">
            <v>0</v>
          </cell>
          <cell r="BD189">
            <v>0</v>
          </cell>
          <cell r="BE189" t="str">
            <v>12/12</v>
          </cell>
          <cell r="BF189">
            <v>0</v>
          </cell>
          <cell r="BG189">
            <v>0</v>
          </cell>
          <cell r="BH189">
            <v>41643</v>
          </cell>
          <cell r="BI189">
            <v>2889000</v>
          </cell>
          <cell r="BJ189">
            <v>0</v>
          </cell>
          <cell r="BK189">
            <v>0</v>
          </cell>
          <cell r="BL189">
            <v>0</v>
          </cell>
          <cell r="BM189">
            <v>0</v>
          </cell>
          <cell r="BN189">
            <v>0</v>
          </cell>
          <cell r="BO189">
            <v>0</v>
          </cell>
          <cell r="BP189">
            <v>4000</v>
          </cell>
          <cell r="BQ189">
            <v>1</v>
          </cell>
          <cell r="BR189" t="str">
            <v>HTQ HỒ CHÍ MINH</v>
          </cell>
          <cell r="BS189" t="str">
            <v>Fulltime</v>
          </cell>
          <cell r="BT189" t="str">
            <v>Quán 80 Đồng Khởi</v>
          </cell>
          <cell r="BU189" t="str">
            <v>NV. Phục Vụ</v>
          </cell>
          <cell r="BV189">
            <v>0</v>
          </cell>
          <cell r="BW189" t="str">
            <v>12/12</v>
          </cell>
          <cell r="BX189">
            <v>0</v>
          </cell>
          <cell r="BY189">
            <v>0</v>
          </cell>
          <cell r="BZ189">
            <v>0</v>
          </cell>
          <cell r="CA189">
            <v>0</v>
          </cell>
          <cell r="CB189">
            <v>0</v>
          </cell>
          <cell r="CC189">
            <v>0</v>
          </cell>
          <cell r="CD189">
            <v>0</v>
          </cell>
          <cell r="CE189">
            <v>0</v>
          </cell>
          <cell r="CF189">
            <v>0</v>
          </cell>
          <cell r="CG189">
            <v>0</v>
          </cell>
          <cell r="CH189">
            <v>0</v>
          </cell>
          <cell r="CI189" t="str">
            <v>80 ĐK</v>
          </cell>
          <cell r="CJ189" t="str">
            <v>NHÂN VIÊN PHỤC VỤ</v>
          </cell>
          <cell r="CK189">
            <v>0</v>
          </cell>
          <cell r="CL189">
            <v>0</v>
          </cell>
          <cell r="CM189" t="str">
            <v>ĐỘC THÂN</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t="e">
            <v>#N/A</v>
          </cell>
          <cell r="DB189">
            <v>0</v>
          </cell>
        </row>
        <row r="190">
          <cell r="B190" t="str">
            <v>EQQ101799</v>
          </cell>
          <cell r="C190" t="str">
            <v>NGUYỄN THỤY THÙY TRANG</v>
          </cell>
          <cell r="D190" t="str">
            <v>NỮ</v>
          </cell>
          <cell r="E190">
            <v>41503</v>
          </cell>
          <cell r="F190" t="str">
            <v>44 CL</v>
          </cell>
          <cell r="G190" t="str">
            <v>NHÂN VIÊN PHỤC VỤ</v>
          </cell>
          <cell r="H190">
            <v>6</v>
          </cell>
          <cell r="I190">
            <v>2</v>
          </cell>
          <cell r="J190">
            <v>1991</v>
          </cell>
          <cell r="K190">
            <v>33275</v>
          </cell>
          <cell r="L190" t="str">
            <v>TP. HCM</v>
          </cell>
          <cell r="M190" t="str">
            <v>TP. HCM</v>
          </cell>
          <cell r="N190" t="str">
            <v>024577558</v>
          </cell>
          <cell r="O190">
            <v>38910</v>
          </cell>
          <cell r="P190" t="str">
            <v>TP. HCM</v>
          </cell>
          <cell r="Q190" t="str">
            <v>KINH</v>
          </cell>
          <cell r="R190" t="str">
            <v>PHẬT</v>
          </cell>
          <cell r="S190" t="str">
            <v>245/26 NƠ TRANG LONG, P. 11, Q. BÌNH THẠNH, TP. HCM</v>
          </cell>
          <cell r="T190" t="str">
            <v>TP. HCM</v>
          </cell>
          <cell r="U190" t="str">
            <v>245/26 NƠ TRANG LONG, P. 11, Q. BÌNH THẠNH, TP. HCM</v>
          </cell>
          <cell r="V190" t="str">
            <v>TP. HCM</v>
          </cell>
          <cell r="W190" t="str">
            <v>245/26 NƠ TRANG LONG, P. 11, Q. BÌNH THẠNH, TP. HCM</v>
          </cell>
          <cell r="X190" t="str">
            <v>0942207662</v>
          </cell>
          <cell r="Y190" t="str">
            <v>0461000443751</v>
          </cell>
          <cell r="Z190" t="str">
            <v>VIETCOMBANK</v>
          </cell>
          <cell r="AA190" t="str">
            <v>100792</v>
          </cell>
          <cell r="AB190">
            <v>0</v>
          </cell>
          <cell r="AC190">
            <v>0</v>
          </cell>
          <cell r="AD190">
            <v>0</v>
          </cell>
          <cell r="AE190">
            <v>0</v>
          </cell>
          <cell r="AF190">
            <v>0</v>
          </cell>
          <cell r="AG190">
            <v>0</v>
          </cell>
          <cell r="AH190">
            <v>41655</v>
          </cell>
          <cell r="AI190">
            <v>42020</v>
          </cell>
          <cell r="AJ190">
            <v>0</v>
          </cell>
          <cell r="AK190" t="str">
            <v>01 NĂM</v>
          </cell>
          <cell r="AL190" t="str">
            <v>01 NĂM</v>
          </cell>
          <cell r="AM190">
            <v>0</v>
          </cell>
          <cell r="AN190">
            <v>41655</v>
          </cell>
          <cell r="AO190">
            <v>42019</v>
          </cell>
          <cell r="AP190">
            <v>0</v>
          </cell>
          <cell r="AQ190">
            <v>0</v>
          </cell>
          <cell r="AR190">
            <v>41671</v>
          </cell>
          <cell r="AS190" t="str">
            <v>7914003165</v>
          </cell>
          <cell r="AT190" t="str">
            <v>DN7793530600816</v>
          </cell>
          <cell r="AU190">
            <v>0</v>
          </cell>
          <cell r="AV190">
            <v>0</v>
          </cell>
          <cell r="AW190">
            <v>0</v>
          </cell>
          <cell r="AX190">
            <v>0</v>
          </cell>
          <cell r="AY190">
            <v>0</v>
          </cell>
          <cell r="AZ190">
            <v>0</v>
          </cell>
          <cell r="BA190">
            <v>0</v>
          </cell>
          <cell r="BB190">
            <v>0</v>
          </cell>
          <cell r="BC190">
            <v>0</v>
          </cell>
          <cell r="BD190" t="str">
            <v>1 HẠT</v>
          </cell>
          <cell r="BE190" t="str">
            <v>TC</v>
          </cell>
          <cell r="BF190">
            <v>0</v>
          </cell>
          <cell r="BG190">
            <v>0</v>
          </cell>
          <cell r="BH190">
            <v>41655</v>
          </cell>
          <cell r="BI190">
            <v>2889000</v>
          </cell>
          <cell r="BJ190">
            <v>6000</v>
          </cell>
          <cell r="BK190">
            <v>0</v>
          </cell>
          <cell r="BL190">
            <v>0</v>
          </cell>
          <cell r="BM190">
            <v>0</v>
          </cell>
          <cell r="BN190">
            <v>0</v>
          </cell>
          <cell r="BO190">
            <v>0</v>
          </cell>
          <cell r="BP190">
            <v>4000</v>
          </cell>
          <cell r="BQ190">
            <v>1</v>
          </cell>
          <cell r="BR190" t="str">
            <v>HTQ HỒ CHÍ MINH</v>
          </cell>
          <cell r="BS190" t="str">
            <v>Fulltime</v>
          </cell>
          <cell r="BT190" t="str">
            <v>Quán 44 Cửu Long</v>
          </cell>
          <cell r="BU190" t="str">
            <v>NV. Phục Vụ</v>
          </cell>
          <cell r="BV190" t="str">
            <v>1 HẠT</v>
          </cell>
          <cell r="BW190" t="str">
            <v>TC</v>
          </cell>
          <cell r="BX190" t="str">
            <v>HẠCH TOÁN KẾ TOÁN</v>
          </cell>
          <cell r="BY190">
            <v>0</v>
          </cell>
          <cell r="BZ190">
            <v>0</v>
          </cell>
          <cell r="CA190">
            <v>0</v>
          </cell>
          <cell r="CB190">
            <v>0</v>
          </cell>
          <cell r="CC190">
            <v>0</v>
          </cell>
          <cell r="CD190">
            <v>0</v>
          </cell>
          <cell r="CE190">
            <v>0</v>
          </cell>
          <cell r="CF190">
            <v>0</v>
          </cell>
          <cell r="CG190">
            <v>0</v>
          </cell>
          <cell r="CH190">
            <v>0</v>
          </cell>
          <cell r="CI190" t="str">
            <v>44 CL</v>
          </cell>
          <cell r="CJ190" t="str">
            <v>NHÂN VIÊN PHỤC VỤ</v>
          </cell>
          <cell r="CK190">
            <v>0</v>
          </cell>
          <cell r="CL190">
            <v>0</v>
          </cell>
          <cell r="CM190" t="str">
            <v>ĐỘC THÂN</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t="e">
            <v>#N/A</v>
          </cell>
          <cell r="DB190">
            <v>0</v>
          </cell>
        </row>
        <row r="191">
          <cell r="B191" t="str">
            <v>EQQ101801</v>
          </cell>
          <cell r="C191" t="str">
            <v>DƯƠNG THỊ LINH</v>
          </cell>
          <cell r="D191" t="str">
            <v>NỮ</v>
          </cell>
          <cell r="E191">
            <v>41503</v>
          </cell>
          <cell r="F191" t="str">
            <v>349 HBT</v>
          </cell>
          <cell r="G191" t="str">
            <v>NHÂN VIÊN PHỤC VỤ</v>
          </cell>
          <cell r="H191">
            <v>25</v>
          </cell>
          <cell r="I191">
            <v>5</v>
          </cell>
          <cell r="J191">
            <v>1994</v>
          </cell>
          <cell r="K191">
            <v>34479</v>
          </cell>
          <cell r="L191" t="str">
            <v>BẮC GIANG</v>
          </cell>
          <cell r="M191" t="str">
            <v>BẮC GIANG</v>
          </cell>
          <cell r="N191" t="str">
            <v>122099068</v>
          </cell>
          <cell r="O191">
            <v>40326</v>
          </cell>
          <cell r="P191" t="str">
            <v>BẮC GIANG</v>
          </cell>
          <cell r="Q191" t="str">
            <v>KINH</v>
          </cell>
          <cell r="R191" t="str">
            <v>KHÔNG</v>
          </cell>
          <cell r="S191" t="str">
            <v>HẠ LÁT, TIÊN SƠN, VIỆT YÊN, BẮC GIANG</v>
          </cell>
          <cell r="T191" t="str">
            <v>BẮC GIANG</v>
          </cell>
          <cell r="U191" t="str">
            <v>444/446 HAI BÀ TRƯNG, P. TÂN ĐỊNH, Q. 1, TP. HCM</v>
          </cell>
          <cell r="V191" t="str">
            <v>TP. HCM</v>
          </cell>
          <cell r="W191" t="str">
            <v>444/446 HAI BÀ TRƯNG, P. TÂN ĐỊNH, Q. 1, TP. HCM</v>
          </cell>
          <cell r="X191" t="str">
            <v>0987994600</v>
          </cell>
          <cell r="Y191" t="str">
            <v>0071000765159</v>
          </cell>
          <cell r="Z191" t="str">
            <v>VIETCOMBANK</v>
          </cell>
          <cell r="AA191" t="str">
            <v>100794</v>
          </cell>
          <cell r="AB191">
            <v>0</v>
          </cell>
          <cell r="AC191">
            <v>0</v>
          </cell>
          <cell r="AD191">
            <v>0</v>
          </cell>
          <cell r="AE191">
            <v>0</v>
          </cell>
          <cell r="AF191">
            <v>0</v>
          </cell>
          <cell r="AG191">
            <v>0</v>
          </cell>
          <cell r="AH191">
            <v>41655</v>
          </cell>
          <cell r="AI191">
            <v>42020</v>
          </cell>
          <cell r="AJ191">
            <v>0</v>
          </cell>
          <cell r="AK191" t="str">
            <v>01 NĂM</v>
          </cell>
          <cell r="AL191" t="str">
            <v>01 NĂM</v>
          </cell>
          <cell r="AM191">
            <v>0</v>
          </cell>
          <cell r="AN191">
            <v>41655</v>
          </cell>
          <cell r="AO191">
            <v>42019</v>
          </cell>
          <cell r="AP191">
            <v>0</v>
          </cell>
          <cell r="AQ191">
            <v>0</v>
          </cell>
          <cell r="AR191">
            <v>41671</v>
          </cell>
          <cell r="AS191" t="str">
            <v>7914003166</v>
          </cell>
          <cell r="AT191" t="str">
            <v>DN7793530600817</v>
          </cell>
          <cell r="AU191">
            <v>0</v>
          </cell>
          <cell r="AV191">
            <v>0</v>
          </cell>
          <cell r="AW191">
            <v>0</v>
          </cell>
          <cell r="AX191">
            <v>0</v>
          </cell>
          <cell r="AY191">
            <v>0</v>
          </cell>
          <cell r="AZ191">
            <v>0</v>
          </cell>
          <cell r="BA191">
            <v>0</v>
          </cell>
          <cell r="BB191">
            <v>0</v>
          </cell>
          <cell r="BC191">
            <v>0</v>
          </cell>
          <cell r="BD191" t="str">
            <v>1 HẠT</v>
          </cell>
          <cell r="BE191" t="str">
            <v>12/12</v>
          </cell>
          <cell r="BF191">
            <v>0</v>
          </cell>
          <cell r="BG191">
            <v>0</v>
          </cell>
          <cell r="BH191">
            <v>41655</v>
          </cell>
          <cell r="BI191">
            <v>2889000</v>
          </cell>
          <cell r="BJ191">
            <v>0</v>
          </cell>
          <cell r="BK191">
            <v>0</v>
          </cell>
          <cell r="BL191">
            <v>0</v>
          </cell>
          <cell r="BM191">
            <v>0</v>
          </cell>
          <cell r="BN191">
            <v>0</v>
          </cell>
          <cell r="BO191">
            <v>0</v>
          </cell>
          <cell r="BP191">
            <v>4000</v>
          </cell>
          <cell r="BQ191">
            <v>1</v>
          </cell>
          <cell r="BR191" t="str">
            <v>HTQ HỒ CHÍ MINH</v>
          </cell>
          <cell r="BS191" t="str">
            <v>Fulltime</v>
          </cell>
          <cell r="BT191" t="str">
            <v>Quán 349 Hai Bà Trưng</v>
          </cell>
          <cell r="BU191" t="str">
            <v>NV. Phục Vụ</v>
          </cell>
          <cell r="BV191" t="str">
            <v>1 HẠT</v>
          </cell>
          <cell r="BW191" t="str">
            <v>12/12</v>
          </cell>
          <cell r="BX191">
            <v>0</v>
          </cell>
          <cell r="BY191">
            <v>0</v>
          </cell>
          <cell r="BZ191">
            <v>0</v>
          </cell>
          <cell r="CA191">
            <v>0</v>
          </cell>
          <cell r="CB191">
            <v>0</v>
          </cell>
          <cell r="CC191">
            <v>0</v>
          </cell>
          <cell r="CD191">
            <v>0</v>
          </cell>
          <cell r="CE191">
            <v>0</v>
          </cell>
          <cell r="CF191">
            <v>0</v>
          </cell>
          <cell r="CG191">
            <v>0</v>
          </cell>
          <cell r="CH191">
            <v>0</v>
          </cell>
          <cell r="CI191" t="str">
            <v>349 HBT</v>
          </cell>
          <cell r="CJ191" t="str">
            <v>NHÂN VIÊN PHỤC VỤ</v>
          </cell>
          <cell r="CK191">
            <v>0</v>
          </cell>
          <cell r="CL191">
            <v>0</v>
          </cell>
          <cell r="CM191" t="str">
            <v>ĐỘC THÂN</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t="e">
            <v>#N/A</v>
          </cell>
          <cell r="DB191">
            <v>0</v>
          </cell>
        </row>
        <row r="192">
          <cell r="B192" t="str">
            <v>EQQ101818</v>
          </cell>
          <cell r="C192" t="str">
            <v>NGUYỄN THỊ DUNG</v>
          </cell>
          <cell r="D192" t="str">
            <v>NỮ</v>
          </cell>
          <cell r="E192">
            <v>41502</v>
          </cell>
          <cell r="F192" t="str">
            <v>VINCOM</v>
          </cell>
          <cell r="G192" t="str">
            <v>NHÂN VIÊN PHỤC VỤ</v>
          </cell>
          <cell r="H192">
            <v>16</v>
          </cell>
          <cell r="I192">
            <v>5</v>
          </cell>
          <cell r="J192">
            <v>1991</v>
          </cell>
          <cell r="K192">
            <v>33374</v>
          </cell>
          <cell r="L192" t="str">
            <v>TP. HCM</v>
          </cell>
          <cell r="M192" t="str">
            <v>HÀ NAM</v>
          </cell>
          <cell r="N192" t="str">
            <v>024781058</v>
          </cell>
          <cell r="O192">
            <v>41498</v>
          </cell>
          <cell r="P192" t="str">
            <v>TP. HCM</v>
          </cell>
          <cell r="Q192" t="str">
            <v>KINH</v>
          </cell>
          <cell r="R192" t="str">
            <v>PHẬT</v>
          </cell>
          <cell r="S192" t="str">
            <v>98E LÊ LAI, P. BẾN THÀNH, Q. 1, TP. HCM</v>
          </cell>
          <cell r="T192" t="str">
            <v>TP. HCM</v>
          </cell>
          <cell r="U192" t="str">
            <v>98E LÊ LAI, P. BẾN THÀNH, Q. 1, TP. HCM</v>
          </cell>
          <cell r="V192" t="str">
            <v>TP. HCM</v>
          </cell>
          <cell r="W192" t="str">
            <v>98E LÊ LAI, P. BẾN THÀNH, Q. 1, TP. HCM</v>
          </cell>
          <cell r="X192" t="str">
            <v>0909738012</v>
          </cell>
          <cell r="Y192" t="str">
            <v>00331000421468</v>
          </cell>
          <cell r="Z192" t="str">
            <v>VIETCOMBANK</v>
          </cell>
          <cell r="AA192" t="str">
            <v>100811</v>
          </cell>
          <cell r="AB192">
            <v>0</v>
          </cell>
          <cell r="AC192">
            <v>0</v>
          </cell>
          <cell r="AD192">
            <v>0</v>
          </cell>
          <cell r="AE192">
            <v>0</v>
          </cell>
          <cell r="AF192">
            <v>0</v>
          </cell>
          <cell r="AG192">
            <v>0</v>
          </cell>
          <cell r="AH192">
            <v>41654</v>
          </cell>
          <cell r="AI192">
            <v>42019</v>
          </cell>
          <cell r="AJ192">
            <v>0</v>
          </cell>
          <cell r="AK192" t="str">
            <v>01 NĂM</v>
          </cell>
          <cell r="AL192" t="str">
            <v>01 NĂM</v>
          </cell>
          <cell r="AM192">
            <v>0</v>
          </cell>
          <cell r="AN192">
            <v>41654</v>
          </cell>
          <cell r="AO192">
            <v>42018</v>
          </cell>
          <cell r="AP192">
            <v>0</v>
          </cell>
          <cell r="AQ192">
            <v>0</v>
          </cell>
          <cell r="AR192">
            <v>41640</v>
          </cell>
          <cell r="AS192" t="str">
            <v>7914003178</v>
          </cell>
          <cell r="AT192" t="str">
            <v>DN7793530600829</v>
          </cell>
          <cell r="AU192">
            <v>0</v>
          </cell>
          <cell r="AV192">
            <v>0</v>
          </cell>
          <cell r="AW192">
            <v>0</v>
          </cell>
          <cell r="AX192">
            <v>0</v>
          </cell>
          <cell r="AY192">
            <v>0</v>
          </cell>
          <cell r="AZ192">
            <v>0</v>
          </cell>
          <cell r="BA192">
            <v>0</v>
          </cell>
          <cell r="BB192">
            <v>0</v>
          </cell>
          <cell r="BC192">
            <v>0</v>
          </cell>
          <cell r="BD192" t="str">
            <v>1 HẠT</v>
          </cell>
          <cell r="BE192" t="str">
            <v>CĐ</v>
          </cell>
          <cell r="BF192">
            <v>0</v>
          </cell>
          <cell r="BG192">
            <v>0</v>
          </cell>
          <cell r="BH192">
            <v>41654</v>
          </cell>
          <cell r="BI192">
            <v>2889000</v>
          </cell>
          <cell r="BJ192">
            <v>0</v>
          </cell>
          <cell r="BK192">
            <v>0</v>
          </cell>
          <cell r="BL192">
            <v>0</v>
          </cell>
          <cell r="BM192">
            <v>0</v>
          </cell>
          <cell r="BN192">
            <v>0</v>
          </cell>
          <cell r="BO192">
            <v>0</v>
          </cell>
          <cell r="BP192">
            <v>4000</v>
          </cell>
          <cell r="BQ192">
            <v>1</v>
          </cell>
          <cell r="BR192" t="str">
            <v>HTQ HỒ CHÍ MINH</v>
          </cell>
          <cell r="BS192" t="str">
            <v>Fulltime</v>
          </cell>
          <cell r="BT192" t="str">
            <v>Quán 171 Đồng Khởi</v>
          </cell>
          <cell r="BU192" t="str">
            <v>NV. Phục Vụ</v>
          </cell>
          <cell r="BV192" t="str">
            <v>1 HẠT</v>
          </cell>
          <cell r="BW192" t="str">
            <v>CĐ</v>
          </cell>
          <cell r="BX192" t="str">
            <v>TÀI CHÍNH</v>
          </cell>
          <cell r="BY192">
            <v>0</v>
          </cell>
          <cell r="BZ192">
            <v>0</v>
          </cell>
          <cell r="CA192">
            <v>0</v>
          </cell>
          <cell r="CB192">
            <v>0</v>
          </cell>
          <cell r="CC192">
            <v>0</v>
          </cell>
          <cell r="CD192">
            <v>41877</v>
          </cell>
          <cell r="CE192">
            <v>0</v>
          </cell>
          <cell r="CF192">
            <v>0</v>
          </cell>
          <cell r="CG192">
            <v>0</v>
          </cell>
          <cell r="CH192">
            <v>0</v>
          </cell>
          <cell r="CI192" t="str">
            <v>VINCOM</v>
          </cell>
          <cell r="CJ192" t="str">
            <v>NHÂN VIÊN PHỤC VỤ</v>
          </cell>
          <cell r="CK192">
            <v>0</v>
          </cell>
          <cell r="CL192">
            <v>0</v>
          </cell>
          <cell r="CM192" t="str">
            <v>ĐỘC THÂN</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t="e">
            <v>#N/A</v>
          </cell>
          <cell r="DB192">
            <v>0</v>
          </cell>
        </row>
        <row r="193">
          <cell r="B193" t="str">
            <v>EQQ101821</v>
          </cell>
          <cell r="C193" t="str">
            <v>NGUYỄN MINH HIẾU</v>
          </cell>
          <cell r="D193" t="str">
            <v>NAM</v>
          </cell>
          <cell r="E193">
            <v>41500</v>
          </cell>
          <cell r="F193" t="str">
            <v>02 SĐ</v>
          </cell>
          <cell r="G193" t="str">
            <v>NHÂN VIÊN PHA CHẾ</v>
          </cell>
          <cell r="H193">
            <v>9</v>
          </cell>
          <cell r="I193">
            <v>12</v>
          </cell>
          <cell r="J193">
            <v>1989</v>
          </cell>
          <cell r="K193">
            <v>32851</v>
          </cell>
          <cell r="L193" t="str">
            <v>TP. HCM</v>
          </cell>
          <cell r="M193" t="str">
            <v>TP. HCM</v>
          </cell>
          <cell r="N193" t="str">
            <v>024328050</v>
          </cell>
          <cell r="O193">
            <v>40995</v>
          </cell>
          <cell r="P193" t="str">
            <v>TP. HCM</v>
          </cell>
          <cell r="Q193" t="str">
            <v>KINH</v>
          </cell>
          <cell r="R193" t="str">
            <v>THIÊN CHÚA</v>
          </cell>
          <cell r="S193" t="str">
            <v>123/7A HUỲNH VĂN BÁNH, P. 17, Q. PHÚ NHUẬN, TP. HCM</v>
          </cell>
          <cell r="T193" t="str">
            <v>TP. HCM</v>
          </cell>
          <cell r="U193" t="str">
            <v>123/7A HUỲNH VĂN BÁNH, P. 17, Q. PHÚ NHUẬN, TP. HCM</v>
          </cell>
          <cell r="V193" t="str">
            <v>TP. HCM</v>
          </cell>
          <cell r="W193" t="str">
            <v>123/7A HUỲNH VĂN BÁNH, P. 17, Q. PHÚ NHUẬN, TP. HCM</v>
          </cell>
          <cell r="X193" t="str">
            <v>01628623247</v>
          </cell>
          <cell r="Y193" t="str">
            <v>0461000455089</v>
          </cell>
          <cell r="Z193" t="str">
            <v>VIETCOMBANK</v>
          </cell>
          <cell r="AA193" t="str">
            <v>100814</v>
          </cell>
          <cell r="AB193" t="str">
            <v>8297583481</v>
          </cell>
          <cell r="AC193">
            <v>0</v>
          </cell>
          <cell r="AD193">
            <v>0</v>
          </cell>
          <cell r="AE193">
            <v>0</v>
          </cell>
          <cell r="AF193">
            <v>0</v>
          </cell>
          <cell r="AG193">
            <v>0</v>
          </cell>
          <cell r="AH193">
            <v>41652</v>
          </cell>
          <cell r="AI193">
            <v>42017</v>
          </cell>
          <cell r="AJ193">
            <v>0</v>
          </cell>
          <cell r="AK193" t="str">
            <v>01 NĂM</v>
          </cell>
          <cell r="AL193" t="str">
            <v>01 NĂM</v>
          </cell>
          <cell r="AM193">
            <v>0</v>
          </cell>
          <cell r="AN193">
            <v>41652</v>
          </cell>
          <cell r="AO193">
            <v>42016</v>
          </cell>
          <cell r="AP193">
            <v>0</v>
          </cell>
          <cell r="AQ193">
            <v>0</v>
          </cell>
          <cell r="AR193">
            <v>41640</v>
          </cell>
          <cell r="AS193" t="str">
            <v>7914000978</v>
          </cell>
          <cell r="AT193" t="str">
            <v>DN7793530600795</v>
          </cell>
          <cell r="AU193">
            <v>0</v>
          </cell>
          <cell r="AV193">
            <v>0</v>
          </cell>
          <cell r="AW193">
            <v>0</v>
          </cell>
          <cell r="AX193">
            <v>0</v>
          </cell>
          <cell r="AY193">
            <v>0</v>
          </cell>
          <cell r="AZ193">
            <v>0</v>
          </cell>
          <cell r="BA193">
            <v>0</v>
          </cell>
          <cell r="BB193">
            <v>0</v>
          </cell>
          <cell r="BC193">
            <v>0</v>
          </cell>
          <cell r="BD193" t="str">
            <v>2 HẠT</v>
          </cell>
          <cell r="BE193" t="str">
            <v>12/12</v>
          </cell>
          <cell r="BF193">
            <v>0</v>
          </cell>
          <cell r="BG193">
            <v>0</v>
          </cell>
          <cell r="BH193">
            <v>41652</v>
          </cell>
          <cell r="BI193">
            <v>2889000</v>
          </cell>
          <cell r="BJ193">
            <v>0</v>
          </cell>
          <cell r="BK193">
            <v>0</v>
          </cell>
          <cell r="BL193">
            <v>0</v>
          </cell>
          <cell r="BM193">
            <v>0</v>
          </cell>
          <cell r="BN193">
            <v>0</v>
          </cell>
          <cell r="BO193">
            <v>0</v>
          </cell>
          <cell r="BP193">
            <v>4000</v>
          </cell>
          <cell r="BQ193">
            <v>1</v>
          </cell>
          <cell r="BR193" t="str">
            <v>HTQ HỒ CHÍ MINH</v>
          </cell>
          <cell r="BS193" t="str">
            <v>Fulltime</v>
          </cell>
          <cell r="BT193" t="str">
            <v>Quán 02 Sông Đà</v>
          </cell>
          <cell r="BU193" t="str">
            <v>NV. Pha Chế</v>
          </cell>
          <cell r="BV193" t="str">
            <v>2 HẠT</v>
          </cell>
          <cell r="BW193" t="str">
            <v>12/12</v>
          </cell>
          <cell r="BX193">
            <v>0</v>
          </cell>
          <cell r="BY193">
            <v>0</v>
          </cell>
          <cell r="BZ193">
            <v>0</v>
          </cell>
          <cell r="CA193">
            <v>0</v>
          </cell>
          <cell r="CB193">
            <v>0</v>
          </cell>
          <cell r="CC193">
            <v>0</v>
          </cell>
          <cell r="CD193">
            <v>41908</v>
          </cell>
          <cell r="CE193">
            <v>0</v>
          </cell>
          <cell r="CF193">
            <v>0</v>
          </cell>
          <cell r="CG193">
            <v>0</v>
          </cell>
          <cell r="CH193">
            <v>0</v>
          </cell>
          <cell r="CI193" t="str">
            <v>02 SĐ</v>
          </cell>
          <cell r="CJ193" t="str">
            <v>NHÂN VIÊN PHA CHẾ</v>
          </cell>
          <cell r="CK193">
            <v>0</v>
          </cell>
          <cell r="CL193">
            <v>0</v>
          </cell>
          <cell r="CM193" t="str">
            <v>ĐỘC THÂN</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t="e">
            <v>#N/A</v>
          </cell>
          <cell r="DB193">
            <v>0</v>
          </cell>
        </row>
        <row r="194">
          <cell r="B194" t="str">
            <v>EQQ101828</v>
          </cell>
          <cell r="C194" t="str">
            <v>PHẠM THỊ NGỌC THÚY</v>
          </cell>
          <cell r="D194" t="str">
            <v>NỮ</v>
          </cell>
          <cell r="E194">
            <v>41513</v>
          </cell>
          <cell r="F194" t="str">
            <v>07 NVC</v>
          </cell>
          <cell r="G194" t="str">
            <v>NHÂN VIÊN BẾP</v>
          </cell>
          <cell r="H194">
            <v>10</v>
          </cell>
          <cell r="I194">
            <v>6</v>
          </cell>
          <cell r="J194">
            <v>1974</v>
          </cell>
          <cell r="K194">
            <v>27190</v>
          </cell>
          <cell r="L194" t="str">
            <v>TP. HCM</v>
          </cell>
          <cell r="M194" t="str">
            <v>NAM ĐỊNH</v>
          </cell>
          <cell r="N194" t="str">
            <v>022772735</v>
          </cell>
          <cell r="O194">
            <v>38681</v>
          </cell>
          <cell r="P194" t="str">
            <v>TP. HCM</v>
          </cell>
          <cell r="Q194" t="str">
            <v>KINH</v>
          </cell>
          <cell r="R194" t="str">
            <v>KHÔNG</v>
          </cell>
          <cell r="S194" t="str">
            <v>113/115A TRẦN VĂN ĐANG, P. 11, Q. 3, TP. HCM</v>
          </cell>
          <cell r="T194" t="str">
            <v>TP. HCM</v>
          </cell>
          <cell r="U194" t="str">
            <v>113/115A TRẦN VĂN ĐANG, P. 11, Q. 3, TP. HCM</v>
          </cell>
          <cell r="V194" t="str">
            <v>TP. HCM</v>
          </cell>
          <cell r="W194" t="str">
            <v>113/115A TRẦN VĂN ĐANG, P. 11, Q. 3, TP. HCM</v>
          </cell>
          <cell r="X194" t="str">
            <v>TP. HCM</v>
          </cell>
          <cell r="Y194" t="str">
            <v>0331003848345</v>
          </cell>
          <cell r="Z194" t="str">
            <v>VIETCOMBANK</v>
          </cell>
          <cell r="AA194" t="str">
            <v>100820</v>
          </cell>
          <cell r="AB194">
            <v>0</v>
          </cell>
          <cell r="AC194">
            <v>0</v>
          </cell>
          <cell r="AD194">
            <v>0</v>
          </cell>
          <cell r="AE194">
            <v>0</v>
          </cell>
          <cell r="AF194">
            <v>0</v>
          </cell>
          <cell r="AG194">
            <v>0</v>
          </cell>
          <cell r="AH194">
            <v>41633</v>
          </cell>
          <cell r="AI194">
            <v>41998</v>
          </cell>
          <cell r="AJ194">
            <v>0</v>
          </cell>
          <cell r="AK194" t="str">
            <v>01 NĂM</v>
          </cell>
          <cell r="AL194" t="str">
            <v>01 NĂM</v>
          </cell>
          <cell r="AM194">
            <v>0</v>
          </cell>
          <cell r="AN194">
            <v>41998</v>
          </cell>
          <cell r="AO194">
            <v>42362</v>
          </cell>
          <cell r="AP194">
            <v>0</v>
          </cell>
          <cell r="AQ194">
            <v>0</v>
          </cell>
          <cell r="AR194">
            <v>41640</v>
          </cell>
          <cell r="AS194" t="str">
            <v>7909375818</v>
          </cell>
          <cell r="AT194" t="str">
            <v>DN7793530600477</v>
          </cell>
          <cell r="AU194">
            <v>0</v>
          </cell>
          <cell r="AV194">
            <v>0</v>
          </cell>
          <cell r="AW194">
            <v>0</v>
          </cell>
          <cell r="AX194">
            <v>0</v>
          </cell>
          <cell r="AY194">
            <v>0</v>
          </cell>
          <cell r="AZ194">
            <v>0</v>
          </cell>
          <cell r="BA194">
            <v>0</v>
          </cell>
          <cell r="BB194">
            <v>0</v>
          </cell>
          <cell r="BC194">
            <v>0</v>
          </cell>
          <cell r="BD194">
            <v>0</v>
          </cell>
          <cell r="BE194" t="str">
            <v>9/12</v>
          </cell>
          <cell r="BF194">
            <v>0</v>
          </cell>
          <cell r="BG194">
            <v>0</v>
          </cell>
          <cell r="BH194">
            <v>41640</v>
          </cell>
          <cell r="BI194">
            <v>2889000</v>
          </cell>
          <cell r="BJ194">
            <v>0</v>
          </cell>
          <cell r="BK194">
            <v>0</v>
          </cell>
          <cell r="BL194">
            <v>0</v>
          </cell>
          <cell r="BM194">
            <v>0</v>
          </cell>
          <cell r="BN194">
            <v>200000</v>
          </cell>
          <cell r="BO194">
            <v>0</v>
          </cell>
          <cell r="BP194">
            <v>4000</v>
          </cell>
          <cell r="BQ194">
            <v>1</v>
          </cell>
          <cell r="BR194" t="str">
            <v>HTQ HỒ CHÍ MINH</v>
          </cell>
          <cell r="BS194" t="str">
            <v>Fulltime</v>
          </cell>
          <cell r="BT194" t="str">
            <v>Quán Số 7 Nguyễn Văn Chiêm</v>
          </cell>
          <cell r="BU194" t="str">
            <v>NV. Bếp</v>
          </cell>
          <cell r="BV194">
            <v>0</v>
          </cell>
          <cell r="BW194" t="str">
            <v>9/12</v>
          </cell>
          <cell r="BX194">
            <v>0</v>
          </cell>
          <cell r="BY194">
            <v>0</v>
          </cell>
          <cell r="BZ194">
            <v>0</v>
          </cell>
          <cell r="CA194">
            <v>0</v>
          </cell>
          <cell r="CB194">
            <v>0</v>
          </cell>
          <cell r="CC194">
            <v>0</v>
          </cell>
          <cell r="CD194">
            <v>0</v>
          </cell>
          <cell r="CE194">
            <v>0</v>
          </cell>
          <cell r="CF194">
            <v>0</v>
          </cell>
          <cell r="CG194">
            <v>0</v>
          </cell>
          <cell r="CH194">
            <v>0</v>
          </cell>
          <cell r="CI194" t="str">
            <v>07 NVC</v>
          </cell>
          <cell r="CJ194" t="str">
            <v>NHÂN VIÊN BẾP</v>
          </cell>
          <cell r="CK194">
            <v>0</v>
          </cell>
          <cell r="CL194">
            <v>0</v>
          </cell>
          <cell r="CM194" t="str">
            <v>ĐỘC THÂN</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t="e">
            <v>#N/A</v>
          </cell>
          <cell r="DB194">
            <v>0</v>
          </cell>
        </row>
        <row r="195">
          <cell r="B195" t="str">
            <v>EQQ101831</v>
          </cell>
          <cell r="C195" t="str">
            <v>HUỲNH THANH CƯỜNG</v>
          </cell>
          <cell r="D195" t="str">
            <v>NAM</v>
          </cell>
          <cell r="E195">
            <v>41509</v>
          </cell>
          <cell r="F195" t="str">
            <v>603 THĐ</v>
          </cell>
          <cell r="G195" t="str">
            <v>NHÂN VIÊN PHỤC VỤ</v>
          </cell>
          <cell r="H195">
            <v>15</v>
          </cell>
          <cell r="I195">
            <v>7</v>
          </cell>
          <cell r="J195">
            <v>1994</v>
          </cell>
          <cell r="K195">
            <v>34530</v>
          </cell>
          <cell r="L195" t="str">
            <v>TP. HCM</v>
          </cell>
          <cell r="M195" t="str">
            <v>TP. HCM</v>
          </cell>
          <cell r="N195" t="str">
            <v>025471150</v>
          </cell>
          <cell r="O195">
            <v>40782</v>
          </cell>
          <cell r="P195" t="str">
            <v>TP. HCM</v>
          </cell>
          <cell r="Q195" t="str">
            <v>KINH</v>
          </cell>
          <cell r="R195" t="str">
            <v>KHÔNG</v>
          </cell>
          <cell r="S195" t="str">
            <v>64/57/10/4 BIS NGUYỄN KHOÁI, P. 2, Q. 4, TP. HCM</v>
          </cell>
          <cell r="T195" t="str">
            <v>TP. HCM</v>
          </cell>
          <cell r="U195" t="str">
            <v>19/10 ĐIỆN BIÊN PHỦ, Q. BÌNH THẠNH, TP. HCM</v>
          </cell>
          <cell r="V195" t="str">
            <v>TP. HCM</v>
          </cell>
          <cell r="W195" t="str">
            <v>19/10 ĐIỆN BIÊN PHỦ, Q. BÌNH THẠNH, TP. HCM</v>
          </cell>
          <cell r="X195" t="str">
            <v>0'1684122127</v>
          </cell>
          <cell r="Y195" t="str">
            <v>0181003408257</v>
          </cell>
          <cell r="Z195" t="str">
            <v>VIETCOMBANK</v>
          </cell>
          <cell r="AA195" t="str">
            <v>100823</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41816</v>
          </cell>
          <cell r="AT195">
            <v>0</v>
          </cell>
          <cell r="AU195">
            <v>0</v>
          </cell>
          <cell r="AV195">
            <v>41891</v>
          </cell>
          <cell r="AW195">
            <v>41816</v>
          </cell>
          <cell r="AX195">
            <v>0</v>
          </cell>
          <cell r="AY195">
            <v>0</v>
          </cell>
          <cell r="AZ195">
            <v>41891</v>
          </cell>
          <cell r="BA195">
            <v>0</v>
          </cell>
          <cell r="BB195">
            <v>41891</v>
          </cell>
          <cell r="BC195">
            <v>41816</v>
          </cell>
          <cell r="BD195">
            <v>0</v>
          </cell>
          <cell r="BE195" t="str">
            <v>12/12</v>
          </cell>
          <cell r="BF195">
            <v>41891</v>
          </cell>
          <cell r="BG195">
            <v>41816</v>
          </cell>
          <cell r="BH195">
            <v>0</v>
          </cell>
          <cell r="BI195">
            <v>0</v>
          </cell>
          <cell r="BJ195">
            <v>12000</v>
          </cell>
          <cell r="BK195">
            <v>0</v>
          </cell>
          <cell r="BL195">
            <v>0</v>
          </cell>
          <cell r="BM195">
            <v>0</v>
          </cell>
          <cell r="BN195">
            <v>0</v>
          </cell>
          <cell r="BO195">
            <v>0</v>
          </cell>
          <cell r="BP195">
            <v>0</v>
          </cell>
          <cell r="BQ195">
            <v>1</v>
          </cell>
          <cell r="BR195" t="str">
            <v>HTQ HỒ CHÍ MINH</v>
          </cell>
          <cell r="BS195" t="str">
            <v>Partime</v>
          </cell>
          <cell r="BT195" t="str">
            <v>Quán 603 Trần Hưng Đạo</v>
          </cell>
          <cell r="BU195" t="str">
            <v>NV. Phục Vụ</v>
          </cell>
          <cell r="BV195">
            <v>0</v>
          </cell>
          <cell r="BW195" t="str">
            <v>12/12</v>
          </cell>
          <cell r="BX195">
            <v>0</v>
          </cell>
          <cell r="BY195">
            <v>0</v>
          </cell>
          <cell r="BZ195">
            <v>0</v>
          </cell>
          <cell r="CA195">
            <v>0</v>
          </cell>
          <cell r="CB195">
            <v>0</v>
          </cell>
          <cell r="CC195">
            <v>0</v>
          </cell>
          <cell r="CD195">
            <v>0</v>
          </cell>
          <cell r="CE195">
            <v>0</v>
          </cell>
          <cell r="CF195">
            <v>0</v>
          </cell>
          <cell r="CG195">
            <v>0</v>
          </cell>
          <cell r="CH195">
            <v>0</v>
          </cell>
          <cell r="CI195" t="str">
            <v>603 THĐ</v>
          </cell>
          <cell r="CJ195" t="str">
            <v>NHÂN VIÊN PHỤC VỤ</v>
          </cell>
          <cell r="CK195">
            <v>0</v>
          </cell>
          <cell r="CL195">
            <v>0</v>
          </cell>
          <cell r="CM195" t="str">
            <v>ĐỘC THÂN</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t="e">
            <v>#N/A</v>
          </cell>
          <cell r="DB195">
            <v>0</v>
          </cell>
        </row>
        <row r="196">
          <cell r="B196" t="str">
            <v>EQQ101836</v>
          </cell>
          <cell r="C196" t="str">
            <v>NGUYỄN THANH QUANG</v>
          </cell>
          <cell r="D196" t="str">
            <v>NAM</v>
          </cell>
          <cell r="E196">
            <v>41515</v>
          </cell>
          <cell r="F196" t="str">
            <v>603 THĐ</v>
          </cell>
          <cell r="G196" t="str">
            <v>NHÂN VIÊN PHỤC VỤ</v>
          </cell>
          <cell r="H196">
            <v>19</v>
          </cell>
          <cell r="I196">
            <v>11</v>
          </cell>
          <cell r="J196">
            <v>1994</v>
          </cell>
          <cell r="K196">
            <v>34657</v>
          </cell>
          <cell r="L196" t="str">
            <v>TP. HCM</v>
          </cell>
          <cell r="M196" t="str">
            <v>CAMPUCHIA</v>
          </cell>
          <cell r="N196" t="str">
            <v>025195787</v>
          </cell>
          <cell r="O196">
            <v>40329</v>
          </cell>
          <cell r="P196" t="str">
            <v>TP. HCM</v>
          </cell>
          <cell r="Q196" t="str">
            <v>KINH</v>
          </cell>
          <cell r="R196" t="str">
            <v>KHÔNG</v>
          </cell>
          <cell r="S196" t="str">
            <v>105 LÔ B C/C LÊ HỒNG PHONG, P. 1, Q. 10, TP. HCM</v>
          </cell>
          <cell r="T196" t="str">
            <v>TP. HCM</v>
          </cell>
          <cell r="U196" t="str">
            <v>105 LÔ B C/C LÊ HỒNG PHONG, P. 1, Q. 10, TP. HCM</v>
          </cell>
          <cell r="V196" t="str">
            <v>TP. HCM</v>
          </cell>
          <cell r="W196" t="str">
            <v>105 LÔ B C/C LÊ HỒNG PHONG, P. 1, Q. 10, TP. HCM</v>
          </cell>
          <cell r="X196" t="str">
            <v>01227726243</v>
          </cell>
          <cell r="Y196" t="str">
            <v>0071000794670</v>
          </cell>
          <cell r="Z196" t="str">
            <v>VIETCOMBANK</v>
          </cell>
          <cell r="AA196" t="str">
            <v>100828</v>
          </cell>
          <cell r="AB196">
            <v>0</v>
          </cell>
          <cell r="AC196">
            <v>0</v>
          </cell>
          <cell r="AD196">
            <v>0</v>
          </cell>
          <cell r="AE196">
            <v>0</v>
          </cell>
          <cell r="AF196">
            <v>0</v>
          </cell>
          <cell r="AG196">
            <v>0</v>
          </cell>
          <cell r="AH196">
            <v>41667</v>
          </cell>
          <cell r="AI196">
            <v>42032</v>
          </cell>
          <cell r="AJ196">
            <v>0</v>
          </cell>
          <cell r="AK196" t="str">
            <v>01 NĂM</v>
          </cell>
          <cell r="AL196" t="str">
            <v>01 NĂM</v>
          </cell>
          <cell r="AM196">
            <v>0</v>
          </cell>
          <cell r="AN196">
            <v>41667</v>
          </cell>
          <cell r="AO196">
            <v>42031</v>
          </cell>
          <cell r="AP196">
            <v>0</v>
          </cell>
          <cell r="AQ196">
            <v>0</v>
          </cell>
          <cell r="AR196">
            <v>41671</v>
          </cell>
          <cell r="AS196" t="str">
            <v>7914005303</v>
          </cell>
          <cell r="AT196">
            <v>0</v>
          </cell>
          <cell r="AU196">
            <v>0</v>
          </cell>
          <cell r="AV196">
            <v>0</v>
          </cell>
          <cell r="AW196">
            <v>0</v>
          </cell>
          <cell r="AX196">
            <v>0</v>
          </cell>
          <cell r="AY196">
            <v>0</v>
          </cell>
          <cell r="AZ196">
            <v>0</v>
          </cell>
          <cell r="BA196">
            <v>0</v>
          </cell>
          <cell r="BB196">
            <v>0</v>
          </cell>
          <cell r="BC196">
            <v>0</v>
          </cell>
          <cell r="BD196" t="str">
            <v>1 HẠT</v>
          </cell>
          <cell r="BE196" t="str">
            <v>12/12</v>
          </cell>
          <cell r="BF196">
            <v>0</v>
          </cell>
          <cell r="BG196">
            <v>0</v>
          </cell>
          <cell r="BH196">
            <v>41696</v>
          </cell>
          <cell r="BI196">
            <v>2889000</v>
          </cell>
          <cell r="BJ196">
            <v>0</v>
          </cell>
          <cell r="BK196">
            <v>0</v>
          </cell>
          <cell r="BL196">
            <v>0</v>
          </cell>
          <cell r="BM196">
            <v>0</v>
          </cell>
          <cell r="BN196">
            <v>0</v>
          </cell>
          <cell r="BO196">
            <v>0</v>
          </cell>
          <cell r="BP196">
            <v>4000</v>
          </cell>
          <cell r="BQ196">
            <v>1</v>
          </cell>
          <cell r="BR196" t="str">
            <v>HTQ HỒ CHÍ MINH</v>
          </cell>
          <cell r="BS196" t="str">
            <v>Fulltime</v>
          </cell>
          <cell r="BT196" t="str">
            <v>Quán 603 Trần Hưng Đạo</v>
          </cell>
          <cell r="BU196" t="str">
            <v>NV. Phục Vụ</v>
          </cell>
          <cell r="BV196" t="str">
            <v>1 HẠT</v>
          </cell>
          <cell r="BW196" t="str">
            <v>12/12</v>
          </cell>
          <cell r="BX196">
            <v>0</v>
          </cell>
          <cell r="BY196">
            <v>0</v>
          </cell>
          <cell r="BZ196">
            <v>0</v>
          </cell>
          <cell r="CA196">
            <v>0</v>
          </cell>
          <cell r="CB196">
            <v>0</v>
          </cell>
          <cell r="CC196">
            <v>0</v>
          </cell>
          <cell r="CD196">
            <v>0</v>
          </cell>
          <cell r="CE196">
            <v>0</v>
          </cell>
          <cell r="CF196">
            <v>0</v>
          </cell>
          <cell r="CG196">
            <v>0</v>
          </cell>
          <cell r="CH196">
            <v>0</v>
          </cell>
          <cell r="CI196" t="str">
            <v>603 THĐ</v>
          </cell>
          <cell r="CJ196" t="str">
            <v>NHÂN VIÊN PHỤC VỤ</v>
          </cell>
          <cell r="CK196">
            <v>0</v>
          </cell>
          <cell r="CL196">
            <v>0</v>
          </cell>
          <cell r="CM196" t="str">
            <v>ĐỘC THÂN</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t="e">
            <v>#N/A</v>
          </cell>
          <cell r="DB196">
            <v>0</v>
          </cell>
        </row>
        <row r="197">
          <cell r="B197" t="str">
            <v>EQQ101837</v>
          </cell>
          <cell r="C197" t="str">
            <v>LÊ PHẠM OANH KIỀU</v>
          </cell>
          <cell r="D197" t="str">
            <v>NỮ</v>
          </cell>
          <cell r="E197">
            <v>41514</v>
          </cell>
          <cell r="F197" t="str">
            <v>603 THĐ</v>
          </cell>
          <cell r="G197" t="str">
            <v>NHÂN VIÊN PHỤC VỤ</v>
          </cell>
          <cell r="H197">
            <v>25</v>
          </cell>
          <cell r="I197">
            <v>7</v>
          </cell>
          <cell r="J197">
            <v>1995</v>
          </cell>
          <cell r="K197">
            <v>34905</v>
          </cell>
          <cell r="L197" t="str">
            <v>AN GIANG</v>
          </cell>
          <cell r="M197" t="str">
            <v>AN GIANG</v>
          </cell>
          <cell r="N197" t="str">
            <v>352376511</v>
          </cell>
          <cell r="O197">
            <v>41060</v>
          </cell>
          <cell r="P197" t="str">
            <v>AN GIANG</v>
          </cell>
          <cell r="Q197" t="str">
            <v>KINH</v>
          </cell>
          <cell r="R197" t="str">
            <v>PHẬT</v>
          </cell>
          <cell r="S197" t="str">
            <v>VĨNH TIẾN, CÁI DẦU, CHÂU PHÚ, AN GIANG</v>
          </cell>
          <cell r="T197" t="str">
            <v>AN GIANG</v>
          </cell>
          <cell r="U197" t="str">
            <v>325 Ụ CÂY, P. 10, Q. 8, TP. HCM</v>
          </cell>
          <cell r="V197" t="str">
            <v>TP. HCM</v>
          </cell>
          <cell r="W197" t="str">
            <v>325 Ụ CÂY, P. 10, Q. 8, TP. HCM</v>
          </cell>
          <cell r="X197" t="str">
            <v>01696798079</v>
          </cell>
          <cell r="Y197" t="str">
            <v>0071000793757</v>
          </cell>
          <cell r="Z197" t="str">
            <v>VIETCOMBANK</v>
          </cell>
          <cell r="AA197" t="str">
            <v>100829</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41816</v>
          </cell>
          <cell r="AT197">
            <v>0</v>
          </cell>
          <cell r="AU197">
            <v>0</v>
          </cell>
          <cell r="AV197">
            <v>41891</v>
          </cell>
          <cell r="AW197">
            <v>41816</v>
          </cell>
          <cell r="AX197">
            <v>0</v>
          </cell>
          <cell r="AY197">
            <v>0</v>
          </cell>
          <cell r="AZ197">
            <v>41891</v>
          </cell>
          <cell r="BA197">
            <v>0</v>
          </cell>
          <cell r="BB197">
            <v>41891</v>
          </cell>
          <cell r="BC197">
            <v>41816</v>
          </cell>
          <cell r="BD197" t="str">
            <v>1 HẠT</v>
          </cell>
          <cell r="BE197" t="str">
            <v>12/12</v>
          </cell>
          <cell r="BF197">
            <v>41891</v>
          </cell>
          <cell r="BG197">
            <v>41816</v>
          </cell>
          <cell r="BH197">
            <v>0</v>
          </cell>
          <cell r="BI197">
            <v>0</v>
          </cell>
          <cell r="BJ197">
            <v>12000</v>
          </cell>
          <cell r="BK197">
            <v>0</v>
          </cell>
          <cell r="BL197">
            <v>0</v>
          </cell>
          <cell r="BM197">
            <v>0</v>
          </cell>
          <cell r="BN197">
            <v>0</v>
          </cell>
          <cell r="BO197">
            <v>0</v>
          </cell>
          <cell r="BP197">
            <v>0</v>
          </cell>
          <cell r="BQ197">
            <v>1</v>
          </cell>
          <cell r="BR197" t="str">
            <v>HTQ HỒ CHÍ MINH</v>
          </cell>
          <cell r="BS197" t="str">
            <v>Partime</v>
          </cell>
          <cell r="BT197" t="str">
            <v>Quán 603 Trần Hưng Đạo</v>
          </cell>
          <cell r="BU197" t="str">
            <v>NV. Phục Vụ</v>
          </cell>
          <cell r="BV197" t="str">
            <v>1 HẠT</v>
          </cell>
          <cell r="BW197" t="str">
            <v>12/12</v>
          </cell>
          <cell r="BX197">
            <v>0</v>
          </cell>
          <cell r="BY197">
            <v>0</v>
          </cell>
          <cell r="BZ197">
            <v>0</v>
          </cell>
          <cell r="CA197">
            <v>0</v>
          </cell>
          <cell r="CB197">
            <v>0</v>
          </cell>
          <cell r="CC197">
            <v>0</v>
          </cell>
          <cell r="CD197">
            <v>0</v>
          </cell>
          <cell r="CE197">
            <v>0</v>
          </cell>
          <cell r="CF197">
            <v>0</v>
          </cell>
          <cell r="CG197">
            <v>0</v>
          </cell>
          <cell r="CH197">
            <v>0</v>
          </cell>
          <cell r="CI197" t="str">
            <v>603 THĐ</v>
          </cell>
          <cell r="CJ197" t="str">
            <v>NHÂN VIÊN PHỤC VỤ</v>
          </cell>
          <cell r="CK197">
            <v>0</v>
          </cell>
          <cell r="CL197">
            <v>0</v>
          </cell>
          <cell r="CM197" t="str">
            <v>ĐỘC THÂN</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t="e">
            <v>#N/A</v>
          </cell>
          <cell r="DB197">
            <v>0</v>
          </cell>
        </row>
        <row r="198">
          <cell r="B198" t="str">
            <v>EQQ101839</v>
          </cell>
          <cell r="C198" t="str">
            <v>THÁI NGỌC NGÂN</v>
          </cell>
          <cell r="D198" t="str">
            <v>NỮ</v>
          </cell>
          <cell r="E198">
            <v>41513</v>
          </cell>
          <cell r="F198" t="str">
            <v>02 DĐN</v>
          </cell>
          <cell r="G198" t="str">
            <v>NHÂN VIÊN PHỤC VỤ</v>
          </cell>
          <cell r="H198">
            <v>9</v>
          </cell>
          <cell r="I198">
            <v>3</v>
          </cell>
          <cell r="J198">
            <v>1995</v>
          </cell>
          <cell r="K198">
            <v>34767</v>
          </cell>
          <cell r="L198" t="str">
            <v>TP. HCM</v>
          </cell>
          <cell r="M198" t="str">
            <v>TRUNG QUỐC</v>
          </cell>
          <cell r="N198" t="str">
            <v>025309249</v>
          </cell>
          <cell r="O198">
            <v>40293</v>
          </cell>
          <cell r="P198" t="str">
            <v>TP. HCM</v>
          </cell>
          <cell r="Q198" t="str">
            <v>KINH</v>
          </cell>
          <cell r="R198" t="str">
            <v>KHÔNG</v>
          </cell>
          <cell r="S198" t="str">
            <v>25 LÊ NGÃ, P. PHÚ TRUNG, Q. TÂN PHÚ, TP. HCM</v>
          </cell>
          <cell r="T198" t="str">
            <v>TP. HCM</v>
          </cell>
          <cell r="U198" t="str">
            <v>25 LÊ NGÃ, P. PHÚ TRUNG, Q. TÂN PHÚ, TP. HCM</v>
          </cell>
          <cell r="V198" t="str">
            <v>TP. HCM</v>
          </cell>
          <cell r="W198" t="str">
            <v>25 LÊ NGÃ, P. PHÚ TRUNG, Q. TÂN PHÚ, TP. HCM</v>
          </cell>
          <cell r="X198" t="str">
            <v>0909481843</v>
          </cell>
          <cell r="Y198" t="str">
            <v>0331000424835</v>
          </cell>
          <cell r="Z198" t="str">
            <v>VIETCOMBANK</v>
          </cell>
          <cell r="AA198" t="str">
            <v>100831</v>
          </cell>
          <cell r="AB198">
            <v>0</v>
          </cell>
          <cell r="AC198">
            <v>0</v>
          </cell>
          <cell r="AD198">
            <v>0</v>
          </cell>
          <cell r="AE198">
            <v>0</v>
          </cell>
          <cell r="AF198">
            <v>0</v>
          </cell>
          <cell r="AG198">
            <v>0</v>
          </cell>
          <cell r="AH198">
            <v>41665</v>
          </cell>
          <cell r="AI198">
            <v>42030</v>
          </cell>
          <cell r="AJ198">
            <v>0</v>
          </cell>
          <cell r="AK198" t="str">
            <v>01 NĂM</v>
          </cell>
          <cell r="AL198" t="str">
            <v>01 NĂM</v>
          </cell>
          <cell r="AM198">
            <v>0</v>
          </cell>
          <cell r="AN198">
            <v>41665</v>
          </cell>
          <cell r="AO198">
            <v>42029</v>
          </cell>
          <cell r="AP198">
            <v>0</v>
          </cell>
          <cell r="AQ198">
            <v>0</v>
          </cell>
          <cell r="AR198">
            <v>41671</v>
          </cell>
          <cell r="AS198" t="str">
            <v>7914003164</v>
          </cell>
          <cell r="AT198">
            <v>0</v>
          </cell>
          <cell r="AU198">
            <v>0</v>
          </cell>
          <cell r="AV198">
            <v>0</v>
          </cell>
          <cell r="AW198">
            <v>0</v>
          </cell>
          <cell r="AX198">
            <v>0</v>
          </cell>
          <cell r="AY198">
            <v>0</v>
          </cell>
          <cell r="AZ198">
            <v>0</v>
          </cell>
          <cell r="BA198">
            <v>0</v>
          </cell>
          <cell r="BB198">
            <v>0</v>
          </cell>
          <cell r="BC198">
            <v>0</v>
          </cell>
          <cell r="BD198" t="str">
            <v>2 HẠT</v>
          </cell>
          <cell r="BE198" t="str">
            <v>12/12</v>
          </cell>
          <cell r="BF198">
            <v>0</v>
          </cell>
          <cell r="BG198">
            <v>0</v>
          </cell>
          <cell r="BH198">
            <v>41665</v>
          </cell>
          <cell r="BI198">
            <v>2889000</v>
          </cell>
          <cell r="BJ198">
            <v>0</v>
          </cell>
          <cell r="BK198">
            <v>0</v>
          </cell>
          <cell r="BL198">
            <v>0</v>
          </cell>
          <cell r="BM198">
            <v>0</v>
          </cell>
          <cell r="BN198">
            <v>0</v>
          </cell>
          <cell r="BO198">
            <v>0</v>
          </cell>
          <cell r="BP198">
            <v>4000</v>
          </cell>
          <cell r="BQ198">
            <v>1</v>
          </cell>
          <cell r="BR198" t="str">
            <v>HTQ HỒ CHÍ MINH</v>
          </cell>
          <cell r="BS198" t="str">
            <v>Fulltime</v>
          </cell>
          <cell r="BT198" t="str">
            <v>Quán 02 Dương Đình Nghệ</v>
          </cell>
          <cell r="BU198" t="str">
            <v>NV. Phục Vụ</v>
          </cell>
          <cell r="BV198" t="str">
            <v>2 HẠT</v>
          </cell>
          <cell r="BW198" t="str">
            <v>12/12</v>
          </cell>
          <cell r="BX198">
            <v>0</v>
          </cell>
          <cell r="BY198">
            <v>0</v>
          </cell>
          <cell r="BZ198">
            <v>0</v>
          </cell>
          <cell r="CA198">
            <v>0</v>
          </cell>
          <cell r="CB198">
            <v>0</v>
          </cell>
          <cell r="CC198">
            <v>0</v>
          </cell>
          <cell r="CD198">
            <v>0</v>
          </cell>
          <cell r="CE198">
            <v>0</v>
          </cell>
          <cell r="CF198">
            <v>0</v>
          </cell>
          <cell r="CG198">
            <v>0</v>
          </cell>
          <cell r="CH198">
            <v>0</v>
          </cell>
          <cell r="CI198" t="str">
            <v>02 DĐN</v>
          </cell>
          <cell r="CJ198" t="str">
            <v>NHÂN VIÊN PHỤC VỤ</v>
          </cell>
          <cell r="CK198">
            <v>0</v>
          </cell>
          <cell r="CL198">
            <v>0</v>
          </cell>
          <cell r="CM198" t="str">
            <v>ĐỘC THÂN</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t="e">
            <v>#N/A</v>
          </cell>
          <cell r="DB198">
            <v>0</v>
          </cell>
        </row>
        <row r="199">
          <cell r="B199" t="str">
            <v>EQQ101845</v>
          </cell>
          <cell r="C199" t="str">
            <v>TRƯƠNG HUY TRƯỜNG</v>
          </cell>
          <cell r="D199" t="str">
            <v>NAM</v>
          </cell>
          <cell r="E199">
            <v>41526</v>
          </cell>
          <cell r="F199" t="str">
            <v>19B PNT</v>
          </cell>
          <cell r="G199" t="str">
            <v>NHÂN VIÊN PHA CHẾ</v>
          </cell>
          <cell r="H199">
            <v>26</v>
          </cell>
          <cell r="I199">
            <v>3</v>
          </cell>
          <cell r="J199">
            <v>1993</v>
          </cell>
          <cell r="K199">
            <v>34054</v>
          </cell>
          <cell r="L199" t="str">
            <v>TP. HCM</v>
          </cell>
          <cell r="M199" t="str">
            <v>HƯNG YÊN</v>
          </cell>
          <cell r="N199" t="str">
            <v>024861533</v>
          </cell>
          <cell r="O199">
            <v>39497</v>
          </cell>
          <cell r="P199" t="str">
            <v>TP. HCM</v>
          </cell>
          <cell r="Q199" t="str">
            <v>KINH</v>
          </cell>
          <cell r="R199" t="str">
            <v>PHẬT</v>
          </cell>
          <cell r="S199" t="str">
            <v>32 ĐƯỜNG SỐ 2, P. TẤN THÀNH, Q. TÂN PHÚ, TP. HCM</v>
          </cell>
          <cell r="T199" t="str">
            <v>TP. HCM</v>
          </cell>
          <cell r="U199" t="str">
            <v>32 ĐƯỜNG SỐ 2, P. TẤN THÀNH, Q. TÂN PHÚ, TP. HCM</v>
          </cell>
          <cell r="V199" t="str">
            <v>TP. HCM</v>
          </cell>
          <cell r="W199" t="str">
            <v>32 ĐƯỜNG SỐ 2, P. TẤN THÀNH, Q. TÂN PHÚ, TP. HCM</v>
          </cell>
          <cell r="X199" t="str">
            <v>0909043077</v>
          </cell>
          <cell r="Y199" t="str">
            <v>0071000796893</v>
          </cell>
          <cell r="Z199" t="str">
            <v>VIETCOMBANK</v>
          </cell>
          <cell r="AA199" t="str">
            <v>100836</v>
          </cell>
          <cell r="AB199">
            <v>0</v>
          </cell>
          <cell r="AC199">
            <v>0</v>
          </cell>
          <cell r="AD199">
            <v>0</v>
          </cell>
          <cell r="AE199">
            <v>0</v>
          </cell>
          <cell r="AF199">
            <v>0</v>
          </cell>
          <cell r="AG199">
            <v>0</v>
          </cell>
          <cell r="AH199">
            <v>41678</v>
          </cell>
          <cell r="AI199">
            <v>0</v>
          </cell>
          <cell r="AJ199">
            <v>0</v>
          </cell>
          <cell r="AK199" t="str">
            <v>01 NĂM</v>
          </cell>
          <cell r="AL199">
            <v>0</v>
          </cell>
          <cell r="AM199">
            <v>0</v>
          </cell>
          <cell r="AN199">
            <v>41678</v>
          </cell>
          <cell r="AO199">
            <v>42042</v>
          </cell>
          <cell r="AP199">
            <v>0</v>
          </cell>
          <cell r="AQ199">
            <v>0</v>
          </cell>
          <cell r="AR199">
            <v>41671</v>
          </cell>
          <cell r="AS199" t="str">
            <v>7914003170</v>
          </cell>
          <cell r="AT199">
            <v>0</v>
          </cell>
          <cell r="AU199">
            <v>0</v>
          </cell>
          <cell r="AV199">
            <v>0</v>
          </cell>
          <cell r="AW199">
            <v>0</v>
          </cell>
          <cell r="AX199">
            <v>0</v>
          </cell>
          <cell r="AY199">
            <v>0</v>
          </cell>
          <cell r="AZ199">
            <v>0</v>
          </cell>
          <cell r="BA199">
            <v>0</v>
          </cell>
          <cell r="BB199">
            <v>0</v>
          </cell>
          <cell r="BC199">
            <v>0</v>
          </cell>
          <cell r="BD199" t="str">
            <v>2 HẠT</v>
          </cell>
          <cell r="BE199" t="str">
            <v>ĐH</v>
          </cell>
          <cell r="BF199">
            <v>0</v>
          </cell>
          <cell r="BG199">
            <v>0</v>
          </cell>
          <cell r="BH199">
            <v>41678</v>
          </cell>
          <cell r="BI199">
            <v>2889000</v>
          </cell>
          <cell r="BJ199">
            <v>0</v>
          </cell>
          <cell r="BK199">
            <v>0</v>
          </cell>
          <cell r="BL199">
            <v>0</v>
          </cell>
          <cell r="BM199">
            <v>0</v>
          </cell>
          <cell r="BN199">
            <v>0</v>
          </cell>
          <cell r="BO199">
            <v>0</v>
          </cell>
          <cell r="BP199">
            <v>4000</v>
          </cell>
          <cell r="BQ199">
            <v>1</v>
          </cell>
          <cell r="BR199" t="str">
            <v>HTQ HỒ CHÍ MINH</v>
          </cell>
          <cell r="BS199" t="str">
            <v>Fulltime</v>
          </cell>
          <cell r="BT199" t="str">
            <v>Quán 19B-Phạm Ngọc Thạch</v>
          </cell>
          <cell r="BU199" t="str">
            <v>NV. Pha Chế</v>
          </cell>
          <cell r="BV199" t="str">
            <v>2 HẠT</v>
          </cell>
          <cell r="BW199" t="str">
            <v>ĐH</v>
          </cell>
          <cell r="BX199" t="str">
            <v>CÔNG NGHỆ THÔNG TIN</v>
          </cell>
          <cell r="BY199">
            <v>0</v>
          </cell>
          <cell r="BZ199">
            <v>0</v>
          </cell>
          <cell r="CA199">
            <v>0</v>
          </cell>
          <cell r="CB199">
            <v>0</v>
          </cell>
          <cell r="CC199">
            <v>0</v>
          </cell>
          <cell r="CD199">
            <v>0</v>
          </cell>
          <cell r="CE199">
            <v>0</v>
          </cell>
          <cell r="CF199">
            <v>0</v>
          </cell>
          <cell r="CG199">
            <v>0</v>
          </cell>
          <cell r="CH199">
            <v>0</v>
          </cell>
          <cell r="CI199" t="str">
            <v>19B PNT</v>
          </cell>
          <cell r="CJ199" t="str">
            <v>NHÂN VIÊN PHA CHẾ</v>
          </cell>
          <cell r="CK199">
            <v>0</v>
          </cell>
          <cell r="CL199">
            <v>0</v>
          </cell>
          <cell r="CM199" t="str">
            <v>ĐỘC THÂN</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t="e">
            <v>#N/A</v>
          </cell>
          <cell r="DB199">
            <v>0</v>
          </cell>
        </row>
        <row r="200">
          <cell r="B200" t="str">
            <v>EQQ101851</v>
          </cell>
          <cell r="C200" t="str">
            <v>NGUYỄN THỊ HỒNG HẠNH</v>
          </cell>
          <cell r="D200" t="str">
            <v>NỮ</v>
          </cell>
          <cell r="E200">
            <v>41522</v>
          </cell>
          <cell r="F200" t="str">
            <v>G7-497HH</v>
          </cell>
          <cell r="G200" t="str">
            <v>NHÂN VIÊN KIOSK</v>
          </cell>
          <cell r="H200">
            <v>6</v>
          </cell>
          <cell r="I200">
            <v>8</v>
          </cell>
          <cell r="J200">
            <v>1993</v>
          </cell>
          <cell r="K200">
            <v>34187</v>
          </cell>
          <cell r="L200" t="str">
            <v>TP. HCM</v>
          </cell>
          <cell r="M200" t="str">
            <v>LONG AN</v>
          </cell>
          <cell r="N200" t="str">
            <v>024922476</v>
          </cell>
          <cell r="O200">
            <v>39532</v>
          </cell>
          <cell r="P200" t="str">
            <v>TP. HCM</v>
          </cell>
          <cell r="Q200" t="str">
            <v>KINH</v>
          </cell>
          <cell r="R200" t="str">
            <v>KHÔNG</v>
          </cell>
          <cell r="S200" t="str">
            <v>231C/48 DƯƠNG BÁ TRẠC, P. 1, Q. 8, TP. HCM</v>
          </cell>
          <cell r="T200" t="str">
            <v>TP. HCM</v>
          </cell>
          <cell r="U200" t="str">
            <v>231C/48 DƯƠNG BÁ TRẠC, P. 1, Q. 8, TP. HCM</v>
          </cell>
          <cell r="V200" t="str">
            <v>TP. HCM</v>
          </cell>
          <cell r="W200" t="str">
            <v>231C/48 DƯƠNG BÁ TRẠC, P. 1, Q. 8, TP. HCM</v>
          </cell>
          <cell r="X200" t="str">
            <v>01219803734</v>
          </cell>
          <cell r="Y200" t="str">
            <v>0251002684028</v>
          </cell>
          <cell r="Z200" t="str">
            <v>VIETCOMBANK</v>
          </cell>
          <cell r="AA200" t="str">
            <v>100842</v>
          </cell>
          <cell r="AB200">
            <v>0</v>
          </cell>
          <cell r="AC200">
            <v>0</v>
          </cell>
          <cell r="AD200">
            <v>0</v>
          </cell>
          <cell r="AE200">
            <v>0</v>
          </cell>
          <cell r="AF200">
            <v>0</v>
          </cell>
          <cell r="AG200">
            <v>0</v>
          </cell>
          <cell r="AH200">
            <v>41674</v>
          </cell>
          <cell r="AI200">
            <v>0</v>
          </cell>
          <cell r="AJ200">
            <v>0</v>
          </cell>
          <cell r="AK200" t="str">
            <v>01 NĂM</v>
          </cell>
          <cell r="AL200">
            <v>0</v>
          </cell>
          <cell r="AM200">
            <v>0</v>
          </cell>
          <cell r="AN200">
            <v>41674</v>
          </cell>
          <cell r="AO200">
            <v>42038</v>
          </cell>
          <cell r="AP200">
            <v>0</v>
          </cell>
          <cell r="AQ200">
            <v>0</v>
          </cell>
          <cell r="AR200">
            <v>41671</v>
          </cell>
          <cell r="AS200" t="str">
            <v>7914003172</v>
          </cell>
          <cell r="AT200" t="str">
            <v>DN7793530600823</v>
          </cell>
          <cell r="AU200">
            <v>0</v>
          </cell>
          <cell r="AV200">
            <v>0</v>
          </cell>
          <cell r="AW200">
            <v>0</v>
          </cell>
          <cell r="AX200">
            <v>0</v>
          </cell>
          <cell r="AY200">
            <v>0</v>
          </cell>
          <cell r="AZ200">
            <v>0</v>
          </cell>
          <cell r="BA200">
            <v>0</v>
          </cell>
          <cell r="BB200">
            <v>0</v>
          </cell>
          <cell r="BC200">
            <v>0</v>
          </cell>
          <cell r="BD200">
            <v>0</v>
          </cell>
          <cell r="BE200" t="str">
            <v>12/12</v>
          </cell>
          <cell r="BF200">
            <v>0</v>
          </cell>
          <cell r="BG200">
            <v>0</v>
          </cell>
          <cell r="BH200">
            <v>41674</v>
          </cell>
          <cell r="BI200">
            <v>2889000</v>
          </cell>
          <cell r="BJ200">
            <v>0</v>
          </cell>
          <cell r="BK200">
            <v>0</v>
          </cell>
          <cell r="BL200">
            <v>0</v>
          </cell>
          <cell r="BM200">
            <v>0</v>
          </cell>
          <cell r="BN200">
            <v>0</v>
          </cell>
          <cell r="BO200">
            <v>0</v>
          </cell>
          <cell r="BP200">
            <v>4000</v>
          </cell>
          <cell r="BQ200">
            <v>1</v>
          </cell>
          <cell r="BR200" t="str">
            <v>HTQ HỒ CHÍ MINH</v>
          </cell>
          <cell r="BS200" t="str">
            <v>Fulltime</v>
          </cell>
          <cell r="BT200" t="str">
            <v>Quán G7 - 497 Hòa Hảo</v>
          </cell>
          <cell r="BU200" t="str">
            <v>NV. Kiosk</v>
          </cell>
          <cell r="BV200">
            <v>0</v>
          </cell>
          <cell r="BW200" t="str">
            <v>12/12</v>
          </cell>
          <cell r="BX200">
            <v>0</v>
          </cell>
          <cell r="BY200">
            <v>0</v>
          </cell>
          <cell r="BZ200">
            <v>0</v>
          </cell>
          <cell r="CA200">
            <v>0</v>
          </cell>
          <cell r="CB200">
            <v>0</v>
          </cell>
          <cell r="CC200">
            <v>0</v>
          </cell>
          <cell r="CD200">
            <v>0</v>
          </cell>
          <cell r="CE200">
            <v>0</v>
          </cell>
          <cell r="CF200">
            <v>0</v>
          </cell>
          <cell r="CG200">
            <v>0</v>
          </cell>
          <cell r="CH200">
            <v>0</v>
          </cell>
          <cell r="CI200" t="str">
            <v>G7-497HH</v>
          </cell>
          <cell r="CJ200" t="str">
            <v>NHÂN VIÊN KIOSK</v>
          </cell>
          <cell r="CK200">
            <v>0</v>
          </cell>
          <cell r="CL200">
            <v>0</v>
          </cell>
          <cell r="CM200" t="str">
            <v>ĐỘC THÂN</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t="e">
            <v>#N/A</v>
          </cell>
          <cell r="DB200">
            <v>0</v>
          </cell>
        </row>
        <row r="201">
          <cell r="B201" t="str">
            <v>EQQ101852</v>
          </cell>
          <cell r="C201" t="str">
            <v>LÝ THỊ THUẬN</v>
          </cell>
          <cell r="D201" t="str">
            <v>NỮ</v>
          </cell>
          <cell r="E201">
            <v>41527</v>
          </cell>
          <cell r="F201" t="str">
            <v>QUÁN ĐÀ NẴNG</v>
          </cell>
          <cell r="G201" t="str">
            <v>NHÂN VIÊN PHỤC VỤ</v>
          </cell>
          <cell r="H201">
            <v>1</v>
          </cell>
          <cell r="I201">
            <v>2</v>
          </cell>
          <cell r="J201">
            <v>1990</v>
          </cell>
          <cell r="K201">
            <v>32905</v>
          </cell>
          <cell r="L201" t="str">
            <v>QUẢNG NGÃI</v>
          </cell>
          <cell r="M201" t="str">
            <v>QUẢNG NGÃI</v>
          </cell>
          <cell r="N201" t="str">
            <v>212443139</v>
          </cell>
          <cell r="O201">
            <v>39357</v>
          </cell>
          <cell r="P201" t="str">
            <v>QUẢNG NGÃI</v>
          </cell>
          <cell r="Q201" t="str">
            <v>KINH</v>
          </cell>
          <cell r="R201" t="str">
            <v>KHÔNG</v>
          </cell>
          <cell r="S201" t="str">
            <v>TỔ DÂN PHỐ 1, TRÀ XUÂN, TRÀ BỒNG, QUẢNG NGÃI</v>
          </cell>
          <cell r="T201" t="str">
            <v>QUẢNG NGÃI</v>
          </cell>
          <cell r="U201" t="str">
            <v>2/2 KHU PHỐ 8, P. HIỆP BÌNH CHÁNH, Q. THỦ ĐỨC, TP. HCM</v>
          </cell>
          <cell r="V201" t="str">
            <v>TP. HCM</v>
          </cell>
          <cell r="W201" t="str">
            <v>2/2 KHU PHỐ 8, P. HIỆP BÌNH CHÁNH, Q. THỦ ĐỨC, TP. HCM</v>
          </cell>
          <cell r="X201" t="str">
            <v>01684417517</v>
          </cell>
          <cell r="Y201" t="str">
            <v>0531002469329</v>
          </cell>
          <cell r="Z201" t="str">
            <v>VIETCOMBANK</v>
          </cell>
          <cell r="AA201" t="str">
            <v>100843</v>
          </cell>
          <cell r="AB201">
            <v>0</v>
          </cell>
          <cell r="AC201">
            <v>0</v>
          </cell>
          <cell r="AD201">
            <v>0</v>
          </cell>
          <cell r="AE201">
            <v>0</v>
          </cell>
          <cell r="AF201">
            <v>0</v>
          </cell>
          <cell r="AG201" t="str">
            <v>OK</v>
          </cell>
          <cell r="AH201">
            <v>0</v>
          </cell>
          <cell r="AI201">
            <v>0</v>
          </cell>
          <cell r="AJ201">
            <v>0</v>
          </cell>
          <cell r="AK201">
            <v>0</v>
          </cell>
          <cell r="AL201">
            <v>0</v>
          </cell>
          <cell r="AM201">
            <v>0</v>
          </cell>
          <cell r="AN201">
            <v>0</v>
          </cell>
          <cell r="AO201">
            <v>0</v>
          </cell>
          <cell r="AP201">
            <v>0</v>
          </cell>
          <cell r="AQ201">
            <v>0</v>
          </cell>
          <cell r="AR201">
            <v>41671</v>
          </cell>
          <cell r="AS201" t="str">
            <v>7914003173</v>
          </cell>
          <cell r="AT201" t="str">
            <v>DN7793530600824</v>
          </cell>
          <cell r="AU201">
            <v>0</v>
          </cell>
          <cell r="AV201">
            <v>41908</v>
          </cell>
          <cell r="AW201">
            <v>41833</v>
          </cell>
          <cell r="AX201">
            <v>0</v>
          </cell>
          <cell r="AY201">
            <v>0</v>
          </cell>
          <cell r="AZ201">
            <v>41908</v>
          </cell>
          <cell r="BA201">
            <v>0</v>
          </cell>
          <cell r="BB201">
            <v>41908</v>
          </cell>
          <cell r="BC201">
            <v>41833</v>
          </cell>
          <cell r="BD201">
            <v>0</v>
          </cell>
          <cell r="BE201" t="str">
            <v>CĐ</v>
          </cell>
          <cell r="BF201">
            <v>41908</v>
          </cell>
          <cell r="BG201">
            <v>41833</v>
          </cell>
          <cell r="BH201">
            <v>41679</v>
          </cell>
          <cell r="BI201">
            <v>0</v>
          </cell>
          <cell r="BJ201">
            <v>12000</v>
          </cell>
          <cell r="BK201">
            <v>0</v>
          </cell>
          <cell r="BL201">
            <v>0</v>
          </cell>
          <cell r="BM201">
            <v>0</v>
          </cell>
          <cell r="BN201">
            <v>0</v>
          </cell>
          <cell r="BO201">
            <v>0</v>
          </cell>
          <cell r="BP201">
            <v>0</v>
          </cell>
          <cell r="BQ201">
            <v>1</v>
          </cell>
          <cell r="BR201" t="str">
            <v>CN ĐÀ NẴNG</v>
          </cell>
          <cell r="BS201" t="str">
            <v>Partime</v>
          </cell>
          <cell r="BT201" t="str">
            <v>Quán 138 Nguyễn Thị Minh Khai</v>
          </cell>
          <cell r="BU201" t="str">
            <v>NV. Phục Vụ</v>
          </cell>
          <cell r="BV201">
            <v>0</v>
          </cell>
          <cell r="BW201" t="str">
            <v>CĐ</v>
          </cell>
          <cell r="BX201" t="str">
            <v>TÀI CHÍNH NGÂN HÀNG</v>
          </cell>
          <cell r="BY201">
            <v>0</v>
          </cell>
          <cell r="BZ201">
            <v>0</v>
          </cell>
          <cell r="CA201">
            <v>0</v>
          </cell>
          <cell r="CB201">
            <v>0</v>
          </cell>
          <cell r="CC201">
            <v>0</v>
          </cell>
          <cell r="CD201">
            <v>0</v>
          </cell>
          <cell r="CE201">
            <v>0</v>
          </cell>
          <cell r="CF201">
            <v>0</v>
          </cell>
          <cell r="CG201">
            <v>0</v>
          </cell>
          <cell r="CH201">
            <v>0</v>
          </cell>
          <cell r="CI201" t="str">
            <v>QUÁN ĐÀ NẴNG</v>
          </cell>
          <cell r="CJ201" t="str">
            <v>NHÂN VIÊN PHỤC VỤ</v>
          </cell>
          <cell r="CK201">
            <v>0</v>
          </cell>
          <cell r="CL201">
            <v>0</v>
          </cell>
          <cell r="CM201" t="str">
            <v>ĐỘC THÂN</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t="e">
            <v>#N/A</v>
          </cell>
          <cell r="DB201">
            <v>0</v>
          </cell>
        </row>
        <row r="202">
          <cell r="B202" t="str">
            <v>EQQ101859</v>
          </cell>
          <cell r="C202" t="str">
            <v>TRƯƠNG THỊ DIỆU HOA</v>
          </cell>
          <cell r="D202" t="str">
            <v>NỮ</v>
          </cell>
          <cell r="E202">
            <v>41527</v>
          </cell>
          <cell r="F202" t="str">
            <v>80 ĐK</v>
          </cell>
          <cell r="G202" t="str">
            <v>NHÂN VIÊN PHỤC VỤ</v>
          </cell>
          <cell r="H202">
            <v>27</v>
          </cell>
          <cell r="I202">
            <v>6</v>
          </cell>
          <cell r="J202">
            <v>1992</v>
          </cell>
          <cell r="K202">
            <v>33782</v>
          </cell>
          <cell r="L202" t="str">
            <v>HÀ NỘI</v>
          </cell>
          <cell r="M202" t="str">
            <v>HÀ NỘI</v>
          </cell>
          <cell r="N202" t="str">
            <v>012864142</v>
          </cell>
          <cell r="O202">
            <v>38805</v>
          </cell>
          <cell r="P202" t="str">
            <v>HÀ NỘI</v>
          </cell>
          <cell r="Q202" t="str">
            <v>KINH</v>
          </cell>
          <cell r="R202" t="str">
            <v>KHÔNG</v>
          </cell>
          <cell r="S202" t="str">
            <v>97-B7 AN DƯƠNG VƯƠNG, YÊN PHỤ, TÂY HỒ, HÀ NỘI</v>
          </cell>
          <cell r="T202" t="str">
            <v>HÀ NỘI</v>
          </cell>
          <cell r="U202" t="str">
            <v>33 ĐƯỜNG SỐ 11, P. 11, Q. GÒ VẤP, TP. HCM</v>
          </cell>
          <cell r="V202" t="str">
            <v>TP. HCM</v>
          </cell>
          <cell r="W202" t="str">
            <v>33 ĐƯỜNG SỐ 11, P. 11, Q. GÒ VẤP, TP. HCM</v>
          </cell>
          <cell r="X202" t="str">
            <v>01675344234</v>
          </cell>
          <cell r="Y202" t="str">
            <v>0071000796701</v>
          </cell>
          <cell r="Z202" t="str">
            <v>VIETCOMBANK</v>
          </cell>
          <cell r="AA202" t="str">
            <v>100850</v>
          </cell>
          <cell r="AB202">
            <v>0</v>
          </cell>
          <cell r="AC202">
            <v>0</v>
          </cell>
          <cell r="AD202">
            <v>0</v>
          </cell>
          <cell r="AE202">
            <v>0</v>
          </cell>
          <cell r="AF202">
            <v>0</v>
          </cell>
          <cell r="AG202">
            <v>0</v>
          </cell>
          <cell r="AH202">
            <v>41679</v>
          </cell>
          <cell r="AI202">
            <v>0</v>
          </cell>
          <cell r="AJ202">
            <v>0</v>
          </cell>
          <cell r="AK202" t="str">
            <v>01 NĂM</v>
          </cell>
          <cell r="AL202">
            <v>0</v>
          </cell>
          <cell r="AM202">
            <v>0</v>
          </cell>
          <cell r="AN202">
            <v>41679</v>
          </cell>
          <cell r="AO202">
            <v>42043</v>
          </cell>
          <cell r="AP202">
            <v>0</v>
          </cell>
          <cell r="AQ202">
            <v>0</v>
          </cell>
          <cell r="AR202">
            <v>41671</v>
          </cell>
          <cell r="AS202" t="str">
            <v>7914005295</v>
          </cell>
          <cell r="AT202">
            <v>0</v>
          </cell>
          <cell r="AU202">
            <v>0</v>
          </cell>
          <cell r="AV202">
            <v>0</v>
          </cell>
          <cell r="AW202">
            <v>0</v>
          </cell>
          <cell r="AX202">
            <v>0</v>
          </cell>
          <cell r="AY202">
            <v>0</v>
          </cell>
          <cell r="AZ202">
            <v>0</v>
          </cell>
          <cell r="BA202">
            <v>0</v>
          </cell>
          <cell r="BB202">
            <v>0</v>
          </cell>
          <cell r="BC202">
            <v>0</v>
          </cell>
          <cell r="BD202" t="str">
            <v>1 HẠT</v>
          </cell>
          <cell r="BE202" t="str">
            <v>12/12</v>
          </cell>
          <cell r="BF202">
            <v>0</v>
          </cell>
          <cell r="BG202">
            <v>0</v>
          </cell>
          <cell r="BH202">
            <v>41696</v>
          </cell>
          <cell r="BI202">
            <v>2889000</v>
          </cell>
          <cell r="BJ202">
            <v>0</v>
          </cell>
          <cell r="BK202">
            <v>0</v>
          </cell>
          <cell r="BL202">
            <v>0</v>
          </cell>
          <cell r="BM202">
            <v>0</v>
          </cell>
          <cell r="BN202">
            <v>0</v>
          </cell>
          <cell r="BO202">
            <v>0</v>
          </cell>
          <cell r="BP202">
            <v>4000</v>
          </cell>
          <cell r="BQ202">
            <v>1</v>
          </cell>
          <cell r="BR202" t="str">
            <v>HTQ HỒ CHÍ MINH</v>
          </cell>
          <cell r="BS202" t="str">
            <v>Fulltime</v>
          </cell>
          <cell r="BT202" t="str">
            <v>Quán 80 Đồng Khởi</v>
          </cell>
          <cell r="BU202" t="str">
            <v>NV. Phục Vụ</v>
          </cell>
          <cell r="BV202" t="str">
            <v>1 HẠT</v>
          </cell>
          <cell r="BW202" t="str">
            <v>12/12</v>
          </cell>
          <cell r="BX202">
            <v>0</v>
          </cell>
          <cell r="BY202">
            <v>0</v>
          </cell>
          <cell r="BZ202">
            <v>0</v>
          </cell>
          <cell r="CA202">
            <v>0</v>
          </cell>
          <cell r="CB202">
            <v>0</v>
          </cell>
          <cell r="CC202">
            <v>0</v>
          </cell>
          <cell r="CD202">
            <v>0</v>
          </cell>
          <cell r="CE202">
            <v>0</v>
          </cell>
          <cell r="CF202">
            <v>0</v>
          </cell>
          <cell r="CG202">
            <v>0</v>
          </cell>
          <cell r="CH202">
            <v>0</v>
          </cell>
          <cell r="CI202" t="str">
            <v>80 ĐK</v>
          </cell>
          <cell r="CJ202" t="str">
            <v>NHÂN VIÊN PHỤC VỤ</v>
          </cell>
          <cell r="CK202">
            <v>0</v>
          </cell>
          <cell r="CL202">
            <v>0</v>
          </cell>
          <cell r="CM202" t="str">
            <v>ĐỘC THÂN</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t="e">
            <v>#N/A</v>
          </cell>
          <cell r="DB202">
            <v>0</v>
          </cell>
        </row>
        <row r="203">
          <cell r="B203" t="str">
            <v>EQQ101867</v>
          </cell>
          <cell r="C203" t="str">
            <v>LÊ MINH TÚ</v>
          </cell>
          <cell r="D203" t="str">
            <v>NAM</v>
          </cell>
          <cell r="E203">
            <v>41532</v>
          </cell>
          <cell r="F203" t="str">
            <v>211 NTH</v>
          </cell>
          <cell r="G203" t="str">
            <v>NHÂN VIÊN PHỤC VỤ</v>
          </cell>
          <cell r="H203">
            <v>11</v>
          </cell>
          <cell r="I203">
            <v>10</v>
          </cell>
          <cell r="J203">
            <v>1990</v>
          </cell>
          <cell r="K203">
            <v>33157</v>
          </cell>
          <cell r="L203" t="str">
            <v>TP. HCM</v>
          </cell>
          <cell r="M203" t="str">
            <v>TP. HCM</v>
          </cell>
          <cell r="N203" t="str">
            <v>024303111</v>
          </cell>
          <cell r="O203">
            <v>38285</v>
          </cell>
          <cell r="P203" t="str">
            <v>TP. HCM</v>
          </cell>
          <cell r="Q203" t="str">
            <v>KINH</v>
          </cell>
          <cell r="R203" t="str">
            <v>KHÔNG</v>
          </cell>
          <cell r="S203" t="str">
            <v>315 LÔ 1 C/CƯ NGÔ GIA TỰ, P. 2, Q. 10, TP. HCM</v>
          </cell>
          <cell r="T203" t="str">
            <v>TP. HCM</v>
          </cell>
          <cell r="U203" t="str">
            <v>315 LÔ 1 C/CƯ NGÔ GIA TỰ, P. 2, Q. 10, TP. HCM</v>
          </cell>
          <cell r="V203" t="str">
            <v>TP. HCM</v>
          </cell>
          <cell r="W203" t="str">
            <v>315 LÔ 1 C/CƯ NGÔ GIA TỰ, P. 2, Q. 10, TP. HCM</v>
          </cell>
          <cell r="X203" t="str">
            <v>01285031280</v>
          </cell>
          <cell r="Y203" t="str">
            <v>0071000772338</v>
          </cell>
          <cell r="Z203" t="str">
            <v>VIETCOMBANK</v>
          </cell>
          <cell r="AA203" t="str">
            <v>100857</v>
          </cell>
          <cell r="AB203">
            <v>0</v>
          </cell>
          <cell r="AC203">
            <v>0</v>
          </cell>
          <cell r="AD203">
            <v>0</v>
          </cell>
          <cell r="AE203">
            <v>0</v>
          </cell>
          <cell r="AF203">
            <v>0</v>
          </cell>
          <cell r="AG203">
            <v>0</v>
          </cell>
          <cell r="AH203">
            <v>41684</v>
          </cell>
          <cell r="AI203">
            <v>0</v>
          </cell>
          <cell r="AJ203">
            <v>0</v>
          </cell>
          <cell r="AK203" t="str">
            <v>01 NĂM</v>
          </cell>
          <cell r="AL203">
            <v>0</v>
          </cell>
          <cell r="AM203">
            <v>0</v>
          </cell>
          <cell r="AN203">
            <v>41684</v>
          </cell>
          <cell r="AO203">
            <v>42048</v>
          </cell>
          <cell r="AP203">
            <v>0</v>
          </cell>
          <cell r="AQ203">
            <v>0</v>
          </cell>
          <cell r="AR203">
            <v>41671</v>
          </cell>
          <cell r="AS203" t="str">
            <v>7914005303</v>
          </cell>
          <cell r="AT203">
            <v>0</v>
          </cell>
          <cell r="AU203">
            <v>0</v>
          </cell>
          <cell r="AV203">
            <v>0</v>
          </cell>
          <cell r="AW203">
            <v>0</v>
          </cell>
          <cell r="AX203">
            <v>0</v>
          </cell>
          <cell r="AY203">
            <v>0</v>
          </cell>
          <cell r="AZ203">
            <v>0</v>
          </cell>
          <cell r="BA203">
            <v>0</v>
          </cell>
          <cell r="BB203">
            <v>0</v>
          </cell>
          <cell r="BC203">
            <v>0</v>
          </cell>
          <cell r="BD203" t="str">
            <v>2 HẠT</v>
          </cell>
          <cell r="BE203" t="str">
            <v>CĐ</v>
          </cell>
          <cell r="BF203">
            <v>0</v>
          </cell>
          <cell r="BG203">
            <v>0</v>
          </cell>
          <cell r="BH203">
            <v>41696</v>
          </cell>
          <cell r="BI203">
            <v>2889000</v>
          </cell>
          <cell r="BJ203">
            <v>0</v>
          </cell>
          <cell r="BK203">
            <v>0</v>
          </cell>
          <cell r="BL203">
            <v>0</v>
          </cell>
          <cell r="BM203">
            <v>0</v>
          </cell>
          <cell r="BN203">
            <v>0</v>
          </cell>
          <cell r="BO203">
            <v>0</v>
          </cell>
          <cell r="BP203">
            <v>4000</v>
          </cell>
          <cell r="BQ203">
            <v>1</v>
          </cell>
          <cell r="BR203" t="str">
            <v>HTQ HỒ CHÍ MINH</v>
          </cell>
          <cell r="BS203" t="str">
            <v>Fulltime</v>
          </cell>
          <cell r="BT203" t="str">
            <v>Quán 211 Nguyễn Thái Học</v>
          </cell>
          <cell r="BU203" t="str">
            <v>NV. Phục Vụ</v>
          </cell>
          <cell r="BV203" t="str">
            <v>2 HẠT</v>
          </cell>
          <cell r="BW203" t="str">
            <v>CĐ</v>
          </cell>
          <cell r="BX203" t="str">
            <v>ĐIỆN TỬ- VIỄN THÔNG</v>
          </cell>
          <cell r="BY203">
            <v>0</v>
          </cell>
          <cell r="BZ203">
            <v>0</v>
          </cell>
          <cell r="CA203">
            <v>0</v>
          </cell>
          <cell r="CB203">
            <v>0</v>
          </cell>
          <cell r="CC203">
            <v>0</v>
          </cell>
          <cell r="CD203">
            <v>0</v>
          </cell>
          <cell r="CE203">
            <v>0</v>
          </cell>
          <cell r="CF203">
            <v>0</v>
          </cell>
          <cell r="CG203">
            <v>0</v>
          </cell>
          <cell r="CH203">
            <v>0</v>
          </cell>
          <cell r="CI203" t="str">
            <v>211 NTH</v>
          </cell>
          <cell r="CJ203" t="str">
            <v>NHÂN VIÊN PHỤC VỤ</v>
          </cell>
          <cell r="CK203">
            <v>0</v>
          </cell>
          <cell r="CL203">
            <v>0</v>
          </cell>
          <cell r="CM203" t="str">
            <v>ĐỘC THÂN</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t="e">
            <v>#N/A</v>
          </cell>
          <cell r="DB203">
            <v>0</v>
          </cell>
        </row>
        <row r="204">
          <cell r="B204" t="str">
            <v>EQQ101886</v>
          </cell>
          <cell r="C204" t="str">
            <v>TRƯƠNG NGỌC MẠNH</v>
          </cell>
          <cell r="D204" t="str">
            <v>NAM</v>
          </cell>
          <cell r="E204">
            <v>41522</v>
          </cell>
          <cell r="F204" t="str">
            <v>QUÁN ĐÀ NẴNG</v>
          </cell>
          <cell r="G204" t="str">
            <v>NHÂN VIÊN PHỤC VỤ</v>
          </cell>
          <cell r="H204">
            <v>21</v>
          </cell>
          <cell r="I204">
            <v>1</v>
          </cell>
          <cell r="J204">
            <v>1993</v>
          </cell>
          <cell r="K204">
            <v>33990</v>
          </cell>
          <cell r="L204" t="str">
            <v>ĐÀ NẴNG</v>
          </cell>
          <cell r="M204" t="str">
            <v>ĐÀ NẴNG</v>
          </cell>
          <cell r="N204" t="str">
            <v>201660532</v>
          </cell>
          <cell r="O204">
            <v>40184</v>
          </cell>
          <cell r="P204" t="str">
            <v>ĐÀ NẴNG</v>
          </cell>
          <cell r="Q204" t="str">
            <v>KINH</v>
          </cell>
          <cell r="R204" t="str">
            <v>KHÔNG</v>
          </cell>
          <cell r="S204" t="str">
            <v>TỔ 34 AN HẢI BẮC, Q. SƠN TRÀ, ĐÀ NẴNG</v>
          </cell>
          <cell r="T204" t="str">
            <v>ĐÀ NẴNG</v>
          </cell>
          <cell r="U204" t="str">
            <v>TỔ 34 AN HẢI BẮC, Q. SƠN TRÀ, ĐÀ NẴNG</v>
          </cell>
          <cell r="V204" t="str">
            <v>ĐÀ NẴNG</v>
          </cell>
          <cell r="W204" t="str">
            <v>TỔ 34 AN HẢI BẮC, Q. SƠN TRÀ, ĐÀ NẴNG</v>
          </cell>
          <cell r="X204" t="str">
            <v>0934748266</v>
          </cell>
          <cell r="Y204" t="str">
            <v>0041000176355</v>
          </cell>
          <cell r="Z204" t="str">
            <v>VIETCOMBANK</v>
          </cell>
          <cell r="AA204" t="str">
            <v>100941</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41816</v>
          </cell>
          <cell r="AT204">
            <v>0</v>
          </cell>
          <cell r="AU204">
            <v>0</v>
          </cell>
          <cell r="AV204">
            <v>41891</v>
          </cell>
          <cell r="AW204">
            <v>41816</v>
          </cell>
          <cell r="AX204">
            <v>0</v>
          </cell>
          <cell r="AY204">
            <v>0</v>
          </cell>
          <cell r="AZ204">
            <v>41891</v>
          </cell>
          <cell r="BA204">
            <v>0</v>
          </cell>
          <cell r="BB204">
            <v>41891</v>
          </cell>
          <cell r="BC204">
            <v>41816</v>
          </cell>
          <cell r="BD204">
            <v>0</v>
          </cell>
          <cell r="BE204" t="str">
            <v>CĐ</v>
          </cell>
          <cell r="BF204">
            <v>41891</v>
          </cell>
          <cell r="BG204">
            <v>41816</v>
          </cell>
          <cell r="BH204">
            <v>0</v>
          </cell>
          <cell r="BI204">
            <v>0</v>
          </cell>
          <cell r="BJ204">
            <v>12000</v>
          </cell>
          <cell r="BK204">
            <v>0</v>
          </cell>
          <cell r="BL204">
            <v>0</v>
          </cell>
          <cell r="BM204">
            <v>0</v>
          </cell>
          <cell r="BN204">
            <v>0</v>
          </cell>
          <cell r="BO204">
            <v>0</v>
          </cell>
          <cell r="BP204">
            <v>0</v>
          </cell>
          <cell r="BQ204">
            <v>1</v>
          </cell>
          <cell r="BR204" t="str">
            <v>CN ĐÀ NẴNG</v>
          </cell>
          <cell r="BS204" t="str">
            <v>Partime</v>
          </cell>
          <cell r="BT204" t="str">
            <v>Quán 138 Nguyễn Thị Minh Khai</v>
          </cell>
          <cell r="BU204" t="str">
            <v>NV. Phục Vụ</v>
          </cell>
          <cell r="BV204">
            <v>0</v>
          </cell>
          <cell r="BW204" t="str">
            <v>CĐ</v>
          </cell>
          <cell r="BX204" t="str">
            <v>CÔNG NGHỆ THÔNG TIN</v>
          </cell>
          <cell r="BY204">
            <v>0</v>
          </cell>
          <cell r="BZ204">
            <v>0</v>
          </cell>
          <cell r="CA204">
            <v>0</v>
          </cell>
          <cell r="CB204">
            <v>0</v>
          </cell>
          <cell r="CC204">
            <v>0</v>
          </cell>
          <cell r="CD204">
            <v>0</v>
          </cell>
          <cell r="CE204">
            <v>0</v>
          </cell>
          <cell r="CF204">
            <v>0</v>
          </cell>
          <cell r="CG204">
            <v>0</v>
          </cell>
          <cell r="CH204">
            <v>0</v>
          </cell>
          <cell r="CI204" t="str">
            <v>QUÁN ĐÀ NẴNG</v>
          </cell>
          <cell r="CJ204" t="str">
            <v>NHÂN VIÊN PHỤC VỤ</v>
          </cell>
          <cell r="CK204">
            <v>0</v>
          </cell>
          <cell r="CL204">
            <v>0</v>
          </cell>
          <cell r="CM204" t="str">
            <v>ĐỘC THÂN</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t="e">
            <v>#N/A</v>
          </cell>
          <cell r="DB204">
            <v>0</v>
          </cell>
        </row>
        <row r="205">
          <cell r="B205" t="str">
            <v>EQQ101871</v>
          </cell>
          <cell r="C205" t="str">
            <v>BAO MỸ QUỲNH</v>
          </cell>
          <cell r="D205" t="str">
            <v>NỮ</v>
          </cell>
          <cell r="E205">
            <v>41537</v>
          </cell>
          <cell r="F205" t="str">
            <v>02 DĐN</v>
          </cell>
          <cell r="G205" t="str">
            <v>NHÂN VIÊN PHỤC VỤ</v>
          </cell>
          <cell r="H205">
            <v>2</v>
          </cell>
          <cell r="I205">
            <v>7</v>
          </cell>
          <cell r="J205">
            <v>1990</v>
          </cell>
          <cell r="K205">
            <v>33056</v>
          </cell>
          <cell r="L205" t="str">
            <v>TP. HCM</v>
          </cell>
          <cell r="M205" t="str">
            <v>TRUNG QUỐC</v>
          </cell>
          <cell r="N205" t="str">
            <v>024307917</v>
          </cell>
          <cell r="O205">
            <v>38337</v>
          </cell>
          <cell r="P205" t="str">
            <v>TP. HCM</v>
          </cell>
          <cell r="Q205" t="str">
            <v>HOA</v>
          </cell>
          <cell r="R205" t="str">
            <v>PHẬT</v>
          </cell>
          <cell r="S205" t="str">
            <v>55/33 NGUYỄN CHẾ NGHĨA, P. 13, Q. 8, TP. HCM</v>
          </cell>
          <cell r="T205" t="str">
            <v>TP. HCM</v>
          </cell>
          <cell r="U205" t="str">
            <v>44/5K NGÔ TẤT TỐ, P. 19, Q. BÌNH THẠNH, TP. HCM</v>
          </cell>
          <cell r="V205" t="str">
            <v>TP. HCM</v>
          </cell>
          <cell r="W205" t="str">
            <v>44/5K NGÔ TẤT TỐ, P. 19, Q. BÌNH THẠNH, TP. HCM</v>
          </cell>
          <cell r="X205" t="str">
            <v>0932027156</v>
          </cell>
          <cell r="Y205" t="str">
            <v>0331000422078</v>
          </cell>
          <cell r="Z205" t="str">
            <v>VIETCOMBANK</v>
          </cell>
          <cell r="AA205" t="str">
            <v>100860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41816</v>
          </cell>
          <cell r="AT205">
            <v>0</v>
          </cell>
          <cell r="AU205">
            <v>0</v>
          </cell>
          <cell r="AV205">
            <v>41891</v>
          </cell>
          <cell r="AW205">
            <v>41816</v>
          </cell>
          <cell r="AX205">
            <v>0</v>
          </cell>
          <cell r="AY205">
            <v>0</v>
          </cell>
          <cell r="AZ205">
            <v>41891</v>
          </cell>
          <cell r="BA205">
            <v>0</v>
          </cell>
          <cell r="BB205">
            <v>41891</v>
          </cell>
          <cell r="BC205">
            <v>41816</v>
          </cell>
          <cell r="BD205">
            <v>0</v>
          </cell>
          <cell r="BE205" t="str">
            <v>12/12</v>
          </cell>
          <cell r="BF205">
            <v>41891</v>
          </cell>
          <cell r="BG205">
            <v>41816</v>
          </cell>
          <cell r="BH205">
            <v>0</v>
          </cell>
          <cell r="BI205">
            <v>0</v>
          </cell>
          <cell r="BJ205">
            <v>12000</v>
          </cell>
          <cell r="BK205">
            <v>0</v>
          </cell>
          <cell r="BL205">
            <v>0</v>
          </cell>
          <cell r="BM205">
            <v>0</v>
          </cell>
          <cell r="BN205">
            <v>0</v>
          </cell>
          <cell r="BO205">
            <v>0</v>
          </cell>
          <cell r="BP205">
            <v>0</v>
          </cell>
          <cell r="BQ205">
            <v>1</v>
          </cell>
          <cell r="BR205" t="str">
            <v>HTQ HỒ CHÍ MINH</v>
          </cell>
          <cell r="BS205" t="str">
            <v>Partime</v>
          </cell>
          <cell r="BT205" t="str">
            <v>Quán 02 Dương Đình Nghệ</v>
          </cell>
          <cell r="BU205" t="str">
            <v>NV. Phục Vụ</v>
          </cell>
          <cell r="BV205">
            <v>0</v>
          </cell>
          <cell r="BW205" t="str">
            <v>12/12</v>
          </cell>
          <cell r="BX205">
            <v>0</v>
          </cell>
          <cell r="BY205">
            <v>0</v>
          </cell>
          <cell r="BZ205">
            <v>0</v>
          </cell>
          <cell r="CA205">
            <v>0</v>
          </cell>
          <cell r="CB205">
            <v>0</v>
          </cell>
          <cell r="CC205">
            <v>0</v>
          </cell>
          <cell r="CD205">
            <v>0</v>
          </cell>
          <cell r="CE205">
            <v>0</v>
          </cell>
          <cell r="CF205">
            <v>0</v>
          </cell>
          <cell r="CG205">
            <v>0</v>
          </cell>
          <cell r="CH205">
            <v>0</v>
          </cell>
          <cell r="CI205" t="str">
            <v>02 DĐN</v>
          </cell>
          <cell r="CJ205" t="str">
            <v>NHÂN VIÊN PHỤC VỤ</v>
          </cell>
          <cell r="CK205">
            <v>0</v>
          </cell>
          <cell r="CL205">
            <v>0</v>
          </cell>
          <cell r="CM205" t="str">
            <v>ĐỘC THÂN</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t="e">
            <v>#N/A</v>
          </cell>
          <cell r="DB205">
            <v>0</v>
          </cell>
        </row>
        <row r="206">
          <cell r="B206" t="str">
            <v>EQQ101873</v>
          </cell>
          <cell r="C206" t="str">
            <v>ĐOÀN NHẬT QUANG</v>
          </cell>
          <cell r="D206" t="str">
            <v>NAM</v>
          </cell>
          <cell r="E206">
            <v>41543</v>
          </cell>
          <cell r="F206" t="str">
            <v>02 DĐN</v>
          </cell>
          <cell r="G206" t="str">
            <v>NHÂN VIÊN PHỤC VỤ</v>
          </cell>
          <cell r="H206">
            <v>8</v>
          </cell>
          <cell r="I206">
            <v>1</v>
          </cell>
          <cell r="J206">
            <v>1993</v>
          </cell>
          <cell r="K206">
            <v>33977</v>
          </cell>
          <cell r="L206" t="str">
            <v>NINH THUẬN</v>
          </cell>
          <cell r="M206" t="str">
            <v>TÂY NINH</v>
          </cell>
          <cell r="N206" t="str">
            <v>025232450</v>
          </cell>
          <cell r="O206">
            <v>40214</v>
          </cell>
          <cell r="P206" t="str">
            <v>TP. HCM</v>
          </cell>
          <cell r="Q206" t="str">
            <v>KINH</v>
          </cell>
          <cell r="R206" t="str">
            <v>KHÔNG</v>
          </cell>
          <cell r="S206" t="str">
            <v>137/68 PHAN ANH, P. BÌNH TRỊ ĐÔNG, Q. BÌNH TÂN, TP.HCM</v>
          </cell>
          <cell r="T206" t="str">
            <v>TP. HCM</v>
          </cell>
          <cell r="U206" t="str">
            <v>179/33 TÔ HIẾN THÀNH, P. 13, Q. 10, TP. HCM</v>
          </cell>
          <cell r="V206" t="str">
            <v>TP. HCM</v>
          </cell>
          <cell r="W206" t="str">
            <v>179/33 TÔ HIẾN THÀNH, P. 13, Q. 10, TP. HCM</v>
          </cell>
          <cell r="X206" t="str">
            <v>0963209847</v>
          </cell>
          <cell r="Y206" t="str">
            <v>0421000427123</v>
          </cell>
          <cell r="Z206" t="str">
            <v>VIETCOMBANK</v>
          </cell>
          <cell r="AA206" t="str">
            <v>100862</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41816</v>
          </cell>
          <cell r="AT206">
            <v>0</v>
          </cell>
          <cell r="AU206">
            <v>0</v>
          </cell>
          <cell r="AV206">
            <v>41891</v>
          </cell>
          <cell r="AW206">
            <v>41816</v>
          </cell>
          <cell r="AX206">
            <v>0</v>
          </cell>
          <cell r="AY206">
            <v>0</v>
          </cell>
          <cell r="AZ206">
            <v>41891</v>
          </cell>
          <cell r="BA206">
            <v>0</v>
          </cell>
          <cell r="BB206">
            <v>41891</v>
          </cell>
          <cell r="BC206">
            <v>41816</v>
          </cell>
          <cell r="BD206" t="str">
            <v>1 HẠT</v>
          </cell>
          <cell r="BE206" t="str">
            <v>12/12</v>
          </cell>
          <cell r="BF206">
            <v>41891</v>
          </cell>
          <cell r="BG206">
            <v>41816</v>
          </cell>
          <cell r="BH206">
            <v>0</v>
          </cell>
          <cell r="BI206">
            <v>0</v>
          </cell>
          <cell r="BJ206">
            <v>12000</v>
          </cell>
          <cell r="BK206">
            <v>0</v>
          </cell>
          <cell r="BL206">
            <v>0</v>
          </cell>
          <cell r="BM206">
            <v>0</v>
          </cell>
          <cell r="BN206">
            <v>0</v>
          </cell>
          <cell r="BO206">
            <v>0</v>
          </cell>
          <cell r="BP206">
            <v>0</v>
          </cell>
          <cell r="BQ206">
            <v>1</v>
          </cell>
          <cell r="BR206" t="str">
            <v>HTQ HỒ CHÍ MINH</v>
          </cell>
          <cell r="BS206" t="str">
            <v>Partime</v>
          </cell>
          <cell r="BT206" t="str">
            <v>Quán 02 Dương Đình Nghệ</v>
          </cell>
          <cell r="BU206" t="str">
            <v>NV. Phục Vụ</v>
          </cell>
          <cell r="BV206" t="str">
            <v>1 HẠT</v>
          </cell>
          <cell r="BW206" t="str">
            <v>12/12</v>
          </cell>
          <cell r="BX206">
            <v>0</v>
          </cell>
          <cell r="BY206">
            <v>0</v>
          </cell>
          <cell r="BZ206">
            <v>0</v>
          </cell>
          <cell r="CA206">
            <v>0</v>
          </cell>
          <cell r="CB206">
            <v>0</v>
          </cell>
          <cell r="CC206">
            <v>0</v>
          </cell>
          <cell r="CD206">
            <v>0</v>
          </cell>
          <cell r="CE206">
            <v>0</v>
          </cell>
          <cell r="CF206">
            <v>0</v>
          </cell>
          <cell r="CG206">
            <v>0</v>
          </cell>
          <cell r="CH206">
            <v>0</v>
          </cell>
          <cell r="CI206" t="str">
            <v>02 DĐN</v>
          </cell>
          <cell r="CJ206" t="str">
            <v>NHÂN VIÊN PHỤC VỤ</v>
          </cell>
          <cell r="CK206">
            <v>0</v>
          </cell>
          <cell r="CL206">
            <v>0</v>
          </cell>
          <cell r="CM206" t="str">
            <v>ĐỘC THÂN</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t="e">
            <v>#N/A</v>
          </cell>
          <cell r="DB206">
            <v>0</v>
          </cell>
        </row>
        <row r="207">
          <cell r="B207" t="str">
            <v>EQQ101876</v>
          </cell>
          <cell r="C207" t="str">
            <v>NGUYỄN TẤN LỘC</v>
          </cell>
          <cell r="D207" t="str">
            <v>NAM</v>
          </cell>
          <cell r="E207">
            <v>41538</v>
          </cell>
          <cell r="F207" t="str">
            <v>249 HVT</v>
          </cell>
          <cell r="G207" t="str">
            <v>NHÂN VIÊN PHỤC VỤ</v>
          </cell>
          <cell r="H207">
            <v>16</v>
          </cell>
          <cell r="I207">
            <v>4</v>
          </cell>
          <cell r="J207">
            <v>1990</v>
          </cell>
          <cell r="K207">
            <v>32979</v>
          </cell>
          <cell r="L207" t="str">
            <v>KIÊN GIANG</v>
          </cell>
          <cell r="M207" t="str">
            <v>KIÊN GIANG</v>
          </cell>
          <cell r="N207" t="str">
            <v>371252894</v>
          </cell>
          <cell r="O207">
            <v>38247</v>
          </cell>
          <cell r="P207" t="str">
            <v>KIÊN GIANG</v>
          </cell>
          <cell r="Q207" t="str">
            <v>KINH</v>
          </cell>
          <cell r="R207" t="str">
            <v>KHÔNG</v>
          </cell>
          <cell r="S207" t="str">
            <v>HÒA HƯNG, GIỒNG RIỀNG, KIÊN GIANG</v>
          </cell>
          <cell r="T207" t="str">
            <v>KIÊN GIANG</v>
          </cell>
          <cell r="U207" t="str">
            <v>1 BÙI THỊ XUÂN, Q. TÂN BÌNH, TP. HCM</v>
          </cell>
          <cell r="V207" t="str">
            <v>TP. HCM</v>
          </cell>
          <cell r="W207" t="str">
            <v>1 BÙI THỊ XUÂN, Q. TÂN BÌNH, TP. HCM</v>
          </cell>
          <cell r="X207" t="str">
            <v>01227909078</v>
          </cell>
          <cell r="Y207" t="str">
            <v>0331000419268</v>
          </cell>
          <cell r="Z207" t="str">
            <v>VIETCOMBANK</v>
          </cell>
          <cell r="AA207" t="str">
            <v>100864</v>
          </cell>
          <cell r="AB207">
            <v>0</v>
          </cell>
          <cell r="AC207">
            <v>0</v>
          </cell>
          <cell r="AD207">
            <v>0</v>
          </cell>
          <cell r="AE207">
            <v>0</v>
          </cell>
          <cell r="AF207">
            <v>0</v>
          </cell>
          <cell r="AG207">
            <v>0</v>
          </cell>
          <cell r="AH207">
            <v>41690</v>
          </cell>
          <cell r="AI207">
            <v>0</v>
          </cell>
          <cell r="AJ207">
            <v>0</v>
          </cell>
          <cell r="AK207" t="str">
            <v>01 NĂM</v>
          </cell>
          <cell r="AL207">
            <v>0</v>
          </cell>
          <cell r="AM207">
            <v>0</v>
          </cell>
          <cell r="AN207">
            <v>41690</v>
          </cell>
          <cell r="AO207">
            <v>42054</v>
          </cell>
          <cell r="AP207">
            <v>0</v>
          </cell>
          <cell r="AQ207">
            <v>0</v>
          </cell>
          <cell r="AR207">
            <v>41699</v>
          </cell>
          <cell r="AS207" t="str">
            <v>7914005288</v>
          </cell>
          <cell r="AT207" t="str">
            <v>DN7793530600840</v>
          </cell>
          <cell r="AU207">
            <v>0</v>
          </cell>
          <cell r="AV207">
            <v>0</v>
          </cell>
          <cell r="AW207">
            <v>0</v>
          </cell>
          <cell r="AX207">
            <v>0</v>
          </cell>
          <cell r="AY207">
            <v>0</v>
          </cell>
          <cell r="AZ207">
            <v>0</v>
          </cell>
          <cell r="BA207">
            <v>0</v>
          </cell>
          <cell r="BB207">
            <v>0</v>
          </cell>
          <cell r="BC207">
            <v>0</v>
          </cell>
          <cell r="BD207" t="str">
            <v>2 HẠT</v>
          </cell>
          <cell r="BE207" t="str">
            <v>12/12</v>
          </cell>
          <cell r="BF207">
            <v>0</v>
          </cell>
          <cell r="BG207">
            <v>0</v>
          </cell>
          <cell r="BH207">
            <v>41690</v>
          </cell>
          <cell r="BI207">
            <v>2889000</v>
          </cell>
          <cell r="BJ207">
            <v>0</v>
          </cell>
          <cell r="BK207">
            <v>0</v>
          </cell>
          <cell r="BL207">
            <v>0</v>
          </cell>
          <cell r="BM207">
            <v>0</v>
          </cell>
          <cell r="BN207">
            <v>0</v>
          </cell>
          <cell r="BO207">
            <v>0</v>
          </cell>
          <cell r="BP207">
            <v>4000</v>
          </cell>
          <cell r="BQ207">
            <v>1</v>
          </cell>
          <cell r="BR207" t="str">
            <v>HTQ HỒ CHÍ MINH</v>
          </cell>
          <cell r="BS207" t="str">
            <v>Fulltime</v>
          </cell>
          <cell r="BT207" t="str">
            <v>Quán 249A Hoàng Văn Thụ</v>
          </cell>
          <cell r="BU207" t="str">
            <v>NV. Phục Vụ</v>
          </cell>
          <cell r="BV207" t="str">
            <v>2 HẠT</v>
          </cell>
          <cell r="BW207" t="str">
            <v>12/12</v>
          </cell>
          <cell r="BX207">
            <v>0</v>
          </cell>
          <cell r="BY207">
            <v>0</v>
          </cell>
          <cell r="BZ207">
            <v>0</v>
          </cell>
          <cell r="CA207">
            <v>0</v>
          </cell>
          <cell r="CB207">
            <v>0</v>
          </cell>
          <cell r="CC207">
            <v>0</v>
          </cell>
          <cell r="CD207">
            <v>0</v>
          </cell>
          <cell r="CE207">
            <v>0</v>
          </cell>
          <cell r="CF207">
            <v>0</v>
          </cell>
          <cell r="CG207">
            <v>0</v>
          </cell>
          <cell r="CH207">
            <v>0</v>
          </cell>
          <cell r="CI207" t="str">
            <v>249 HVT</v>
          </cell>
          <cell r="CJ207" t="str">
            <v>NHÂN VIÊN PHỤC VỤ</v>
          </cell>
          <cell r="CK207">
            <v>0</v>
          </cell>
          <cell r="CL207">
            <v>0</v>
          </cell>
          <cell r="CM207" t="str">
            <v>ĐỘC THÂN</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t="e">
            <v>#N/A</v>
          </cell>
          <cell r="DB207">
            <v>0</v>
          </cell>
        </row>
        <row r="208">
          <cell r="B208" t="str">
            <v>EQQ101901</v>
          </cell>
          <cell r="C208" t="str">
            <v>TRẦN LÊ UYÊN THY</v>
          </cell>
          <cell r="D208" t="str">
            <v>NỮ</v>
          </cell>
          <cell r="E208">
            <v>41543</v>
          </cell>
          <cell r="F208" t="str">
            <v>40 LTK</v>
          </cell>
          <cell r="G208" t="str">
            <v>NHÂN VIÊN PHỤC VỤ</v>
          </cell>
          <cell r="H208">
            <v>26</v>
          </cell>
          <cell r="I208">
            <v>4</v>
          </cell>
          <cell r="J208">
            <v>1994</v>
          </cell>
          <cell r="K208">
            <v>34450</v>
          </cell>
          <cell r="L208" t="str">
            <v>TP. HCM</v>
          </cell>
          <cell r="M208" t="str">
            <v>TP. HCM</v>
          </cell>
          <cell r="N208" t="str">
            <v>025022584</v>
          </cell>
          <cell r="O208">
            <v>39762</v>
          </cell>
          <cell r="P208" t="str">
            <v>TP. HCM</v>
          </cell>
          <cell r="Q208" t="str">
            <v>KINH</v>
          </cell>
          <cell r="R208" t="str">
            <v>PHẬT</v>
          </cell>
          <cell r="S208" t="str">
            <v>521/44 CÁCH MẠNG THÁNG TÁM, P. 13, Q. 10, TP. HCM</v>
          </cell>
          <cell r="T208" t="str">
            <v>TP. HCM</v>
          </cell>
          <cell r="U208" t="str">
            <v>521/44 CÁCH MẠNG THÁNG 8, P. 13, Q. 10, TP. HCM</v>
          </cell>
          <cell r="V208" t="str">
            <v>TP. HCM</v>
          </cell>
          <cell r="W208" t="str">
            <v>521/44 CÁCH MẠNG THÁNG 8, P. 13, Q. 10, TP. HCM</v>
          </cell>
          <cell r="X208" t="str">
            <v>01203807546</v>
          </cell>
          <cell r="Y208" t="str">
            <v>0421000436033</v>
          </cell>
          <cell r="Z208" t="str">
            <v>VIETCOMBANK</v>
          </cell>
          <cell r="AA208" t="str">
            <v>100883</v>
          </cell>
          <cell r="AB208">
            <v>0</v>
          </cell>
          <cell r="AC208">
            <v>0</v>
          </cell>
          <cell r="AD208">
            <v>0</v>
          </cell>
          <cell r="AE208">
            <v>0</v>
          </cell>
          <cell r="AF208">
            <v>0</v>
          </cell>
          <cell r="AG208">
            <v>0</v>
          </cell>
          <cell r="AH208">
            <v>41695</v>
          </cell>
          <cell r="AI208">
            <v>0</v>
          </cell>
          <cell r="AJ208">
            <v>0</v>
          </cell>
          <cell r="AK208" t="str">
            <v>01 NĂM</v>
          </cell>
          <cell r="AL208">
            <v>0</v>
          </cell>
          <cell r="AM208">
            <v>0</v>
          </cell>
          <cell r="AN208">
            <v>41695</v>
          </cell>
          <cell r="AO208">
            <v>42059</v>
          </cell>
          <cell r="AP208">
            <v>0</v>
          </cell>
          <cell r="AQ208">
            <v>0</v>
          </cell>
          <cell r="AR208">
            <v>41699</v>
          </cell>
          <cell r="AS208" t="str">
            <v>7914005290</v>
          </cell>
          <cell r="AT208">
            <v>0</v>
          </cell>
          <cell r="AU208">
            <v>0</v>
          </cell>
          <cell r="AV208">
            <v>0</v>
          </cell>
          <cell r="AW208">
            <v>0</v>
          </cell>
          <cell r="AX208">
            <v>0</v>
          </cell>
          <cell r="AY208">
            <v>0</v>
          </cell>
          <cell r="AZ208">
            <v>0</v>
          </cell>
          <cell r="BA208">
            <v>0</v>
          </cell>
          <cell r="BB208">
            <v>0</v>
          </cell>
          <cell r="BC208">
            <v>0</v>
          </cell>
          <cell r="BD208" t="str">
            <v>2 HẠT</v>
          </cell>
          <cell r="BE208" t="str">
            <v>12/12</v>
          </cell>
          <cell r="BF208">
            <v>0</v>
          </cell>
          <cell r="BG208">
            <v>0</v>
          </cell>
          <cell r="BH208">
            <v>41695</v>
          </cell>
          <cell r="BI208">
            <v>2889000</v>
          </cell>
          <cell r="BJ208">
            <v>0</v>
          </cell>
          <cell r="BK208">
            <v>0</v>
          </cell>
          <cell r="BL208">
            <v>0</v>
          </cell>
          <cell r="BM208">
            <v>0</v>
          </cell>
          <cell r="BN208">
            <v>0</v>
          </cell>
          <cell r="BO208">
            <v>0</v>
          </cell>
          <cell r="BP208">
            <v>4000</v>
          </cell>
          <cell r="BQ208">
            <v>1</v>
          </cell>
          <cell r="BR208" t="str">
            <v>HTQ HỒ CHÍ MINH</v>
          </cell>
          <cell r="BS208" t="str">
            <v>Fulltime</v>
          </cell>
          <cell r="BT208" t="str">
            <v>Quán 40 Lý Thường Kiệt</v>
          </cell>
          <cell r="BU208" t="str">
            <v>NV. Phục Vụ</v>
          </cell>
          <cell r="BV208" t="str">
            <v>2 HẠT</v>
          </cell>
          <cell r="BW208" t="str">
            <v>12/12</v>
          </cell>
          <cell r="BX208">
            <v>0</v>
          </cell>
          <cell r="BY208">
            <v>0</v>
          </cell>
          <cell r="BZ208">
            <v>0</v>
          </cell>
          <cell r="CA208">
            <v>0</v>
          </cell>
          <cell r="CB208">
            <v>0</v>
          </cell>
          <cell r="CC208">
            <v>0</v>
          </cell>
          <cell r="CD208">
            <v>0</v>
          </cell>
          <cell r="CE208">
            <v>0</v>
          </cell>
          <cell r="CF208">
            <v>0</v>
          </cell>
          <cell r="CG208">
            <v>0</v>
          </cell>
          <cell r="CH208">
            <v>0</v>
          </cell>
          <cell r="CI208" t="str">
            <v>40 LTK</v>
          </cell>
          <cell r="CJ208" t="str">
            <v>NHÂN VIÊN PHỤC VỤ</v>
          </cell>
          <cell r="CK208">
            <v>0</v>
          </cell>
          <cell r="CL208">
            <v>0</v>
          </cell>
          <cell r="CM208" t="str">
            <v>ĐỘC THÂN</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t="e">
            <v>#N/A</v>
          </cell>
          <cell r="DB208">
            <v>0</v>
          </cell>
        </row>
        <row r="209">
          <cell r="B209" t="str">
            <v>EQQ101910</v>
          </cell>
          <cell r="C209" t="str">
            <v>NGUYỄN ĐĂNG BẰNG</v>
          </cell>
          <cell r="D209" t="str">
            <v>NAM</v>
          </cell>
          <cell r="E209">
            <v>41549</v>
          </cell>
          <cell r="F209" t="str">
            <v>264 NKKN</v>
          </cell>
          <cell r="G209" t="str">
            <v>NHÂN VIÊN PHỤC VỤ</v>
          </cell>
          <cell r="H209">
            <v>28</v>
          </cell>
          <cell r="I209">
            <v>3</v>
          </cell>
          <cell r="J209">
            <v>1993</v>
          </cell>
          <cell r="K209">
            <v>34056</v>
          </cell>
          <cell r="L209" t="str">
            <v>TP. HCM</v>
          </cell>
          <cell r="M209" t="str">
            <v>NAM ĐỊNH</v>
          </cell>
          <cell r="N209" t="str">
            <v>285296204</v>
          </cell>
          <cell r="O209">
            <v>39297</v>
          </cell>
          <cell r="P209" t="str">
            <v>BÌNH PHƯỚC</v>
          </cell>
          <cell r="Q209" t="str">
            <v>KINH</v>
          </cell>
          <cell r="R209" t="str">
            <v>KHÔNG</v>
          </cell>
          <cell r="S209" t="str">
            <v>TRÀ THANH, THANH AN, BÌNH LONG, BÌNH PHƯỚC</v>
          </cell>
          <cell r="T209" t="str">
            <v>BÌNH PHƯỚC</v>
          </cell>
          <cell r="U209" t="str">
            <v>19/10 ĐIỆN BIÊN PHỦ, Q. BÌNH THẠNH, TP. HCM</v>
          </cell>
          <cell r="V209" t="str">
            <v>TP. HCM</v>
          </cell>
          <cell r="W209" t="str">
            <v>19/10 ĐIỆN BIÊN PHỦ, Q. BÌNH THẠNH, TP. HCM</v>
          </cell>
          <cell r="X209" t="str">
            <v>01679951507</v>
          </cell>
          <cell r="Y209" t="str">
            <v>0071000802880</v>
          </cell>
          <cell r="Z209" t="str">
            <v>VIETCOMBANK</v>
          </cell>
          <cell r="AA209" t="str">
            <v>100892</v>
          </cell>
          <cell r="AB209">
            <v>0</v>
          </cell>
          <cell r="AC209">
            <v>0</v>
          </cell>
          <cell r="AD209">
            <v>0</v>
          </cell>
          <cell r="AE209">
            <v>41973</v>
          </cell>
          <cell r="AF209" t="str">
            <v>TV</v>
          </cell>
          <cell r="AG209">
            <v>0</v>
          </cell>
          <cell r="AH209">
            <v>41701</v>
          </cell>
          <cell r="AI209">
            <v>0</v>
          </cell>
          <cell r="AJ209">
            <v>0</v>
          </cell>
          <cell r="AK209" t="str">
            <v>01 NĂM</v>
          </cell>
          <cell r="AL209">
            <v>0</v>
          </cell>
          <cell r="AM209">
            <v>0</v>
          </cell>
          <cell r="AN209">
            <v>41701</v>
          </cell>
          <cell r="AO209">
            <v>42065</v>
          </cell>
          <cell r="AP209">
            <v>0</v>
          </cell>
          <cell r="AQ209">
            <v>0</v>
          </cell>
          <cell r="AR209">
            <v>41699</v>
          </cell>
          <cell r="AS209" t="str">
            <v>7914005299</v>
          </cell>
          <cell r="AT209">
            <v>0</v>
          </cell>
          <cell r="AU209">
            <v>0</v>
          </cell>
          <cell r="AV209">
            <v>0</v>
          </cell>
          <cell r="AW209">
            <v>0</v>
          </cell>
          <cell r="AX209">
            <v>0</v>
          </cell>
          <cell r="AY209">
            <v>0</v>
          </cell>
          <cell r="AZ209">
            <v>0</v>
          </cell>
          <cell r="BA209">
            <v>0</v>
          </cell>
          <cell r="BB209">
            <v>0</v>
          </cell>
          <cell r="BC209">
            <v>0</v>
          </cell>
          <cell r="BD209" t="str">
            <v>1 HẠT</v>
          </cell>
          <cell r="BE209" t="str">
            <v>TC</v>
          </cell>
          <cell r="BF209">
            <v>0</v>
          </cell>
          <cell r="BG209">
            <v>0</v>
          </cell>
          <cell r="BH209">
            <v>41696</v>
          </cell>
          <cell r="BI209">
            <v>2889000</v>
          </cell>
          <cell r="BJ209">
            <v>6000</v>
          </cell>
          <cell r="BK209">
            <v>0</v>
          </cell>
          <cell r="BL209">
            <v>0</v>
          </cell>
          <cell r="BM209">
            <v>0</v>
          </cell>
          <cell r="BN209">
            <v>0</v>
          </cell>
          <cell r="BO209">
            <v>0</v>
          </cell>
          <cell r="BP209">
            <v>4000</v>
          </cell>
          <cell r="BQ209">
            <v>1</v>
          </cell>
          <cell r="BR209" t="str">
            <v>HTQ HỒ CHÍ MINH</v>
          </cell>
          <cell r="BS209" t="str">
            <v>Fulltime</v>
          </cell>
          <cell r="BT209" t="str">
            <v>Quán 264 Nam Kỳ Khởi Nghĩa</v>
          </cell>
          <cell r="BU209" t="str">
            <v>NV. Phục Vụ</v>
          </cell>
          <cell r="BV209" t="str">
            <v>1 HẠT</v>
          </cell>
          <cell r="BW209" t="str">
            <v>TC</v>
          </cell>
          <cell r="BX209" t="str">
            <v>TÀI CHÍNH</v>
          </cell>
          <cell r="BY209">
            <v>0</v>
          </cell>
          <cell r="BZ209">
            <v>0</v>
          </cell>
          <cell r="CA209">
            <v>0</v>
          </cell>
          <cell r="CB209">
            <v>0</v>
          </cell>
          <cell r="CC209">
            <v>0</v>
          </cell>
          <cell r="CD209">
            <v>0</v>
          </cell>
          <cell r="CE209">
            <v>0</v>
          </cell>
          <cell r="CF209">
            <v>0</v>
          </cell>
          <cell r="CG209">
            <v>0</v>
          </cell>
          <cell r="CH209">
            <v>0</v>
          </cell>
          <cell r="CI209" t="str">
            <v>264 NKKN</v>
          </cell>
          <cell r="CJ209" t="str">
            <v>NHÂN VIÊN PHỤC VỤ</v>
          </cell>
          <cell r="CK209">
            <v>0</v>
          </cell>
          <cell r="CL209">
            <v>0</v>
          </cell>
          <cell r="CM209" t="str">
            <v>ĐỘC THÂN</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t="e">
            <v>#N/A</v>
          </cell>
          <cell r="DB209">
            <v>0</v>
          </cell>
        </row>
        <row r="210">
          <cell r="B210" t="str">
            <v>EQQ101912</v>
          </cell>
          <cell r="C210" t="str">
            <v>TRẦN THỊ LÝ</v>
          </cell>
          <cell r="D210" t="str">
            <v>NỮ</v>
          </cell>
          <cell r="E210">
            <v>41549</v>
          </cell>
          <cell r="F210" t="str">
            <v>264 NKKN</v>
          </cell>
          <cell r="G210" t="str">
            <v>NHÂN VIÊN PHỤC VỤ</v>
          </cell>
          <cell r="H210">
            <v>5</v>
          </cell>
          <cell r="I210">
            <v>3</v>
          </cell>
          <cell r="J210">
            <v>1989</v>
          </cell>
          <cell r="K210">
            <v>32572</v>
          </cell>
          <cell r="L210" t="str">
            <v>NAM ĐỊNH</v>
          </cell>
          <cell r="M210" t="str">
            <v>NAM ĐỊNH</v>
          </cell>
          <cell r="N210" t="str">
            <v>162877289</v>
          </cell>
          <cell r="O210">
            <v>39191</v>
          </cell>
          <cell r="P210" t="str">
            <v>NAM ĐỊNH</v>
          </cell>
          <cell r="Q210" t="str">
            <v>KINH</v>
          </cell>
          <cell r="R210" t="str">
            <v>KHÔNG</v>
          </cell>
          <cell r="S210" t="str">
            <v>GIAO TIÊN, GIAO THỦY, NAM ĐỊNH</v>
          </cell>
          <cell r="T210" t="str">
            <v>NAM ĐỊNH</v>
          </cell>
          <cell r="U210" t="str">
            <v>37/72A THỐNG NHẤT, P. 11, Q. GÒ VẤP, TP. HCM</v>
          </cell>
          <cell r="V210" t="str">
            <v>TP. HCM</v>
          </cell>
          <cell r="W210" t="str">
            <v>37/72A THỐNG NHẤT, P. 11, Q. GÒ VẤP, TP. HCM</v>
          </cell>
          <cell r="X210" t="str">
            <v>TP. HCM</v>
          </cell>
          <cell r="Y210" t="str">
            <v>0071000803559</v>
          </cell>
          <cell r="Z210" t="str">
            <v>VIETCOMBANK</v>
          </cell>
          <cell r="AA210" t="str">
            <v>100894</v>
          </cell>
          <cell r="AB210">
            <v>0</v>
          </cell>
          <cell r="AC210">
            <v>0</v>
          </cell>
          <cell r="AD210">
            <v>0</v>
          </cell>
          <cell r="AE210">
            <v>0</v>
          </cell>
          <cell r="AF210">
            <v>0</v>
          </cell>
          <cell r="AG210">
            <v>0</v>
          </cell>
          <cell r="AH210">
            <v>41701</v>
          </cell>
          <cell r="AI210">
            <v>0</v>
          </cell>
          <cell r="AJ210">
            <v>0</v>
          </cell>
          <cell r="AK210" t="str">
            <v>01 NĂM</v>
          </cell>
          <cell r="AL210">
            <v>0</v>
          </cell>
          <cell r="AM210">
            <v>0</v>
          </cell>
          <cell r="AN210">
            <v>41701</v>
          </cell>
          <cell r="AO210">
            <v>42065</v>
          </cell>
          <cell r="AP210">
            <v>0</v>
          </cell>
          <cell r="AQ210">
            <v>0</v>
          </cell>
          <cell r="AR210" t="str">
            <v>Đvị khác 04/14</v>
          </cell>
          <cell r="AS210" t="str">
            <v>Tham gia ĐV khác</v>
          </cell>
          <cell r="AT210">
            <v>0</v>
          </cell>
          <cell r="AU210">
            <v>0</v>
          </cell>
          <cell r="AV210">
            <v>0</v>
          </cell>
          <cell r="AW210">
            <v>0</v>
          </cell>
          <cell r="AX210">
            <v>0</v>
          </cell>
          <cell r="AY210">
            <v>0</v>
          </cell>
          <cell r="AZ210">
            <v>0</v>
          </cell>
          <cell r="BA210">
            <v>0</v>
          </cell>
          <cell r="BB210">
            <v>0</v>
          </cell>
          <cell r="BC210">
            <v>0</v>
          </cell>
          <cell r="BD210" t="str">
            <v>1 HẠT</v>
          </cell>
          <cell r="BE210" t="str">
            <v>TC</v>
          </cell>
          <cell r="BF210">
            <v>0</v>
          </cell>
          <cell r="BG210">
            <v>0</v>
          </cell>
          <cell r="BH210">
            <v>41696</v>
          </cell>
          <cell r="BI210">
            <v>2889000</v>
          </cell>
          <cell r="BJ210">
            <v>6000</v>
          </cell>
          <cell r="BK210">
            <v>0</v>
          </cell>
          <cell r="BL210">
            <v>0</v>
          </cell>
          <cell r="BM210">
            <v>0</v>
          </cell>
          <cell r="BN210">
            <v>0</v>
          </cell>
          <cell r="BO210">
            <v>0</v>
          </cell>
          <cell r="BP210">
            <v>4000</v>
          </cell>
          <cell r="BQ210">
            <v>1</v>
          </cell>
          <cell r="BR210" t="str">
            <v>HTQ HỒ CHÍ MINH</v>
          </cell>
          <cell r="BS210" t="str">
            <v>Fulltime</v>
          </cell>
          <cell r="BT210" t="str">
            <v>Quán 264 Nam Kỳ Khởi Nghĩa</v>
          </cell>
          <cell r="BU210" t="str">
            <v>NV. Phục Vụ</v>
          </cell>
          <cell r="BV210" t="str">
            <v>1 HẠT</v>
          </cell>
          <cell r="BW210" t="str">
            <v>TC</v>
          </cell>
          <cell r="BX210">
            <v>0</v>
          </cell>
          <cell r="BY210">
            <v>0</v>
          </cell>
          <cell r="BZ210">
            <v>0</v>
          </cell>
          <cell r="CA210">
            <v>0</v>
          </cell>
          <cell r="CB210">
            <v>0</v>
          </cell>
          <cell r="CC210">
            <v>0</v>
          </cell>
          <cell r="CD210">
            <v>0</v>
          </cell>
          <cell r="CE210">
            <v>0</v>
          </cell>
          <cell r="CF210">
            <v>0</v>
          </cell>
          <cell r="CG210">
            <v>0</v>
          </cell>
          <cell r="CH210">
            <v>0</v>
          </cell>
          <cell r="CI210" t="str">
            <v>264 NKKN</v>
          </cell>
          <cell r="CJ210" t="str">
            <v>NHÂN VIÊN PHỤC VỤ</v>
          </cell>
          <cell r="CK210">
            <v>0</v>
          </cell>
          <cell r="CL210">
            <v>0</v>
          </cell>
          <cell r="CM210" t="str">
            <v>ĐỘC THÂN</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t="e">
            <v>#N/A</v>
          </cell>
          <cell r="DB210">
            <v>0</v>
          </cell>
        </row>
        <row r="211">
          <cell r="B211" t="str">
            <v>EQQ101914</v>
          </cell>
          <cell r="C211" t="str">
            <v>NGUYỄN THỊ ÁNH TUYẾT</v>
          </cell>
          <cell r="D211" t="str">
            <v>NỮ</v>
          </cell>
          <cell r="E211">
            <v>41549</v>
          </cell>
          <cell r="F211" t="str">
            <v>264 NKKN</v>
          </cell>
          <cell r="G211" t="str">
            <v>NHÂN VIÊN PHỤC VỤ</v>
          </cell>
          <cell r="H211">
            <v>10</v>
          </cell>
          <cell r="I211">
            <v>8</v>
          </cell>
          <cell r="J211">
            <v>1991</v>
          </cell>
          <cell r="K211">
            <v>33460</v>
          </cell>
          <cell r="L211" t="str">
            <v>TP. HCM</v>
          </cell>
          <cell r="M211" t="str">
            <v>LONG AN</v>
          </cell>
          <cell r="N211" t="str">
            <v>024516150</v>
          </cell>
          <cell r="O211">
            <v>38784</v>
          </cell>
          <cell r="P211" t="str">
            <v>TP. HCM</v>
          </cell>
          <cell r="Q211" t="str">
            <v>KINH</v>
          </cell>
          <cell r="R211" t="str">
            <v>KHÔNG</v>
          </cell>
          <cell r="S211" t="str">
            <v>319 BA ĐÌNH, P. 10, Q. 8, TP. HCM</v>
          </cell>
          <cell r="T211" t="str">
            <v>TP. HCM</v>
          </cell>
          <cell r="U211" t="str">
            <v>325 Ụ CÂY, P. 10, Q. 8, TP. HCM</v>
          </cell>
          <cell r="V211" t="str">
            <v>TP. HCM</v>
          </cell>
          <cell r="W211" t="str">
            <v>325 Ụ CÂY, P. 10, Q. 8, TP. HCM</v>
          </cell>
          <cell r="X211" t="str">
            <v>01265499749</v>
          </cell>
          <cell r="Y211" t="str">
            <v>0071000802705</v>
          </cell>
          <cell r="Z211" t="str">
            <v>VIETCOMBANK</v>
          </cell>
          <cell r="AA211" t="str">
            <v>100896</v>
          </cell>
          <cell r="AB211">
            <v>0</v>
          </cell>
          <cell r="AC211">
            <v>0</v>
          </cell>
          <cell r="AD211">
            <v>0</v>
          </cell>
          <cell r="AE211">
            <v>0</v>
          </cell>
          <cell r="AF211">
            <v>0</v>
          </cell>
          <cell r="AG211">
            <v>0</v>
          </cell>
          <cell r="AH211">
            <v>41701</v>
          </cell>
          <cell r="AI211">
            <v>0</v>
          </cell>
          <cell r="AJ211">
            <v>0</v>
          </cell>
          <cell r="AK211" t="str">
            <v>01 NĂM</v>
          </cell>
          <cell r="AL211">
            <v>0</v>
          </cell>
          <cell r="AM211">
            <v>0</v>
          </cell>
          <cell r="AN211">
            <v>41701</v>
          </cell>
          <cell r="AO211">
            <v>42065</v>
          </cell>
          <cell r="AP211">
            <v>0</v>
          </cell>
          <cell r="AQ211">
            <v>0</v>
          </cell>
          <cell r="AR211">
            <v>41699</v>
          </cell>
          <cell r="AS211" t="str">
            <v>7910031051</v>
          </cell>
          <cell r="AT211">
            <v>0</v>
          </cell>
          <cell r="AU211">
            <v>0</v>
          </cell>
          <cell r="AV211">
            <v>0</v>
          </cell>
          <cell r="AW211">
            <v>0</v>
          </cell>
          <cell r="AX211">
            <v>0</v>
          </cell>
          <cell r="AY211">
            <v>0</v>
          </cell>
          <cell r="AZ211">
            <v>0</v>
          </cell>
          <cell r="BA211">
            <v>0</v>
          </cell>
          <cell r="BB211">
            <v>0</v>
          </cell>
          <cell r="BC211">
            <v>0</v>
          </cell>
          <cell r="BD211" t="str">
            <v>1 HẠT</v>
          </cell>
          <cell r="BE211" t="str">
            <v>CĐ</v>
          </cell>
          <cell r="BF211">
            <v>0</v>
          </cell>
          <cell r="BG211">
            <v>0</v>
          </cell>
          <cell r="BH211">
            <v>41696</v>
          </cell>
          <cell r="BI211">
            <v>2889000</v>
          </cell>
          <cell r="BJ211">
            <v>6000</v>
          </cell>
          <cell r="BK211">
            <v>0</v>
          </cell>
          <cell r="BL211">
            <v>0</v>
          </cell>
          <cell r="BM211">
            <v>0</v>
          </cell>
          <cell r="BN211">
            <v>0</v>
          </cell>
          <cell r="BO211">
            <v>0</v>
          </cell>
          <cell r="BP211">
            <v>4000</v>
          </cell>
          <cell r="BQ211">
            <v>1</v>
          </cell>
          <cell r="BR211" t="str">
            <v>HTQ HỒ CHÍ MINH</v>
          </cell>
          <cell r="BS211" t="str">
            <v>Fulltime</v>
          </cell>
          <cell r="BT211" t="str">
            <v>Quán 264 Nam Kỳ Khởi Nghĩa</v>
          </cell>
          <cell r="BU211" t="str">
            <v>NV. Phục Vụ</v>
          </cell>
          <cell r="BV211" t="str">
            <v>1 HẠT</v>
          </cell>
          <cell r="BW211" t="str">
            <v>CĐ</v>
          </cell>
          <cell r="BX211" t="str">
            <v>CÔNG NGHỆ THỰC PHẨM</v>
          </cell>
          <cell r="BY211">
            <v>0</v>
          </cell>
          <cell r="BZ211">
            <v>0</v>
          </cell>
          <cell r="CA211">
            <v>0</v>
          </cell>
          <cell r="CB211">
            <v>0</v>
          </cell>
          <cell r="CC211">
            <v>0</v>
          </cell>
          <cell r="CD211">
            <v>0</v>
          </cell>
          <cell r="CE211">
            <v>0</v>
          </cell>
          <cell r="CF211">
            <v>0</v>
          </cell>
          <cell r="CG211">
            <v>0</v>
          </cell>
          <cell r="CH211">
            <v>0</v>
          </cell>
          <cell r="CI211" t="str">
            <v>264 NKKN</v>
          </cell>
          <cell r="CJ211" t="str">
            <v>NHÂN VIÊN PHỤC VỤ</v>
          </cell>
          <cell r="CK211">
            <v>0</v>
          </cell>
          <cell r="CL211">
            <v>0</v>
          </cell>
          <cell r="CM211" t="str">
            <v>ĐỘC THÂN</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t="e">
            <v>#N/A</v>
          </cell>
          <cell r="DB211">
            <v>0</v>
          </cell>
        </row>
        <row r="212">
          <cell r="B212" t="str">
            <v>EQQ101922</v>
          </cell>
          <cell r="C212" t="str">
            <v>NGUYỄN THANH VINH</v>
          </cell>
          <cell r="D212" t="str">
            <v>NAM</v>
          </cell>
          <cell r="E212">
            <v>41548</v>
          </cell>
          <cell r="F212" t="str">
            <v>01 NT</v>
          </cell>
          <cell r="G212" t="str">
            <v>NHÂN VIÊN PHỤC VỤ</v>
          </cell>
          <cell r="H212">
            <v>19</v>
          </cell>
          <cell r="I212">
            <v>11</v>
          </cell>
          <cell r="J212">
            <v>1994</v>
          </cell>
          <cell r="K212">
            <v>34657</v>
          </cell>
          <cell r="L212" t="str">
            <v>TP. HCM</v>
          </cell>
          <cell r="M212" t="str">
            <v>CAMPUCHIA</v>
          </cell>
          <cell r="N212" t="str">
            <v>025195786</v>
          </cell>
          <cell r="O212">
            <v>40329</v>
          </cell>
          <cell r="P212" t="str">
            <v>TP. HCM</v>
          </cell>
          <cell r="Q212" t="str">
            <v>KINH</v>
          </cell>
          <cell r="R212" t="str">
            <v>KHÔNG</v>
          </cell>
          <cell r="S212" t="str">
            <v>105 LÔ B C/C LÊ HỒNG PHONG, P. 1, Q. 10, TP. HCM</v>
          </cell>
          <cell r="T212" t="str">
            <v>TP. HCM</v>
          </cell>
          <cell r="U212" t="str">
            <v>105 LÔ B C/C LÊ HỒNG PHONG, P. 1, Q. 10, TP. HCM</v>
          </cell>
          <cell r="V212" t="str">
            <v>TP. HCM</v>
          </cell>
          <cell r="W212" t="str">
            <v>105 LÔ B C/C LÊ HỒNG PHONG, P. 1, Q. 10, TP. HCM</v>
          </cell>
          <cell r="X212" t="str">
            <v>01265429033</v>
          </cell>
          <cell r="Y212" t="str">
            <v>0071000802430</v>
          </cell>
          <cell r="Z212" t="str">
            <v>VIETCOMBANK</v>
          </cell>
          <cell r="AA212" t="str">
            <v>100904</v>
          </cell>
          <cell r="AB212">
            <v>0</v>
          </cell>
          <cell r="AC212">
            <v>0</v>
          </cell>
          <cell r="AD212">
            <v>0</v>
          </cell>
          <cell r="AE212">
            <v>0</v>
          </cell>
          <cell r="AF212">
            <v>0</v>
          </cell>
          <cell r="AG212">
            <v>0</v>
          </cell>
          <cell r="AH212">
            <v>41700</v>
          </cell>
          <cell r="AI212">
            <v>0</v>
          </cell>
          <cell r="AJ212">
            <v>0</v>
          </cell>
          <cell r="AK212" t="str">
            <v>01 NĂM</v>
          </cell>
          <cell r="AL212">
            <v>0</v>
          </cell>
          <cell r="AM212">
            <v>0</v>
          </cell>
          <cell r="AN212">
            <v>41700</v>
          </cell>
          <cell r="AO212">
            <v>42064</v>
          </cell>
          <cell r="AP212">
            <v>0</v>
          </cell>
          <cell r="AQ212">
            <v>0</v>
          </cell>
          <cell r="AR212">
            <v>41699</v>
          </cell>
          <cell r="AS212" t="str">
            <v>7914005297</v>
          </cell>
          <cell r="AT212">
            <v>0</v>
          </cell>
          <cell r="AU212">
            <v>0</v>
          </cell>
          <cell r="AV212">
            <v>0</v>
          </cell>
          <cell r="AW212">
            <v>0</v>
          </cell>
          <cell r="AX212">
            <v>0</v>
          </cell>
          <cell r="AY212">
            <v>0</v>
          </cell>
          <cell r="AZ212">
            <v>0</v>
          </cell>
          <cell r="BA212">
            <v>0</v>
          </cell>
          <cell r="BB212">
            <v>0</v>
          </cell>
          <cell r="BC212">
            <v>0</v>
          </cell>
          <cell r="BD212" t="str">
            <v>2 HẠT</v>
          </cell>
          <cell r="BE212" t="str">
            <v>ĐH</v>
          </cell>
          <cell r="BF212">
            <v>0</v>
          </cell>
          <cell r="BG212">
            <v>0</v>
          </cell>
          <cell r="BH212">
            <v>41696</v>
          </cell>
          <cell r="BI212">
            <v>2889000</v>
          </cell>
          <cell r="BJ212">
            <v>0</v>
          </cell>
          <cell r="BK212">
            <v>0</v>
          </cell>
          <cell r="BL212">
            <v>0</v>
          </cell>
          <cell r="BM212">
            <v>0</v>
          </cell>
          <cell r="BN212">
            <v>0</v>
          </cell>
          <cell r="BO212">
            <v>0</v>
          </cell>
          <cell r="BP212">
            <v>4000</v>
          </cell>
          <cell r="BQ212">
            <v>1</v>
          </cell>
          <cell r="BR212" t="str">
            <v>HTQ HỒ CHÍ MINH</v>
          </cell>
          <cell r="BS212" t="str">
            <v>Fulltime</v>
          </cell>
          <cell r="BT212" t="str">
            <v>Quán 01 Nguyễn Thông</v>
          </cell>
          <cell r="BU212" t="str">
            <v>NV. Phục Vụ</v>
          </cell>
          <cell r="BV212" t="str">
            <v>2 HẠT</v>
          </cell>
          <cell r="BW212" t="str">
            <v>ĐH</v>
          </cell>
          <cell r="BX212">
            <v>0</v>
          </cell>
          <cell r="BY212">
            <v>0</v>
          </cell>
          <cell r="BZ212">
            <v>0</v>
          </cell>
          <cell r="CA212">
            <v>0</v>
          </cell>
          <cell r="CB212">
            <v>0</v>
          </cell>
          <cell r="CC212">
            <v>0</v>
          </cell>
          <cell r="CD212">
            <v>0</v>
          </cell>
          <cell r="CE212">
            <v>0</v>
          </cell>
          <cell r="CF212">
            <v>0</v>
          </cell>
          <cell r="CG212">
            <v>0</v>
          </cell>
          <cell r="CH212">
            <v>0</v>
          </cell>
          <cell r="CI212" t="str">
            <v>01 NT</v>
          </cell>
          <cell r="CJ212" t="str">
            <v>NHÂN VIÊN PHỤC VỤ</v>
          </cell>
          <cell r="CK212">
            <v>0</v>
          </cell>
          <cell r="CL212">
            <v>0</v>
          </cell>
          <cell r="CM212" t="str">
            <v>ĐỘC THÂN</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t="e">
            <v>#N/A</v>
          </cell>
          <cell r="DB212">
            <v>0</v>
          </cell>
        </row>
        <row r="213">
          <cell r="B213" t="str">
            <v>EQQ101923</v>
          </cell>
          <cell r="C213" t="str">
            <v>PHAN THỊ LÊ</v>
          </cell>
          <cell r="D213" t="str">
            <v>NỮ</v>
          </cell>
          <cell r="E213">
            <v>41549</v>
          </cell>
          <cell r="F213" t="str">
            <v>43 TS</v>
          </cell>
          <cell r="G213" t="str">
            <v>NHÂN VIÊN PHỤC VỤ</v>
          </cell>
          <cell r="H213">
            <v>2</v>
          </cell>
          <cell r="I213">
            <v>5</v>
          </cell>
          <cell r="J213">
            <v>1992</v>
          </cell>
          <cell r="K213">
            <v>33726</v>
          </cell>
          <cell r="L213" t="str">
            <v>NGHỆ AN</v>
          </cell>
          <cell r="M213" t="str">
            <v>NGHỆ AN</v>
          </cell>
          <cell r="N213" t="str">
            <v>187066313</v>
          </cell>
          <cell r="O213">
            <v>39742</v>
          </cell>
          <cell r="P213" t="str">
            <v>NGHỆ AN</v>
          </cell>
          <cell r="Q213" t="str">
            <v>KINH</v>
          </cell>
          <cell r="R213" t="str">
            <v>KHÔNG</v>
          </cell>
          <cell r="S213" t="str">
            <v>TĂNG THÀNH, YÊN THÀNH, NGHỆ AN</v>
          </cell>
          <cell r="T213" t="str">
            <v>NGHỆ AN</v>
          </cell>
          <cell r="U213" t="str">
            <v>P. THẠNH LỘC, Q. 12, TP. HCM</v>
          </cell>
          <cell r="V213" t="str">
            <v>TP. HCM</v>
          </cell>
          <cell r="W213" t="str">
            <v>P. THẠNH LỘC, Q. 12, TP. HCM</v>
          </cell>
          <cell r="X213" t="str">
            <v>0906142511</v>
          </cell>
          <cell r="Y213" t="str">
            <v>0411000996225</v>
          </cell>
          <cell r="Z213" t="str">
            <v>VIETCOMBANK</v>
          </cell>
          <cell r="AA213" t="str">
            <v>100905</v>
          </cell>
          <cell r="AB213">
            <v>0</v>
          </cell>
          <cell r="AC213">
            <v>0</v>
          </cell>
          <cell r="AD213">
            <v>0</v>
          </cell>
          <cell r="AE213">
            <v>0</v>
          </cell>
          <cell r="AF213">
            <v>0</v>
          </cell>
          <cell r="AG213">
            <v>0</v>
          </cell>
          <cell r="AH213">
            <v>41701</v>
          </cell>
          <cell r="AI213">
            <v>0</v>
          </cell>
          <cell r="AJ213">
            <v>0</v>
          </cell>
          <cell r="AK213" t="str">
            <v>01 NĂM</v>
          </cell>
          <cell r="AL213">
            <v>0</v>
          </cell>
          <cell r="AM213">
            <v>0</v>
          </cell>
          <cell r="AN213">
            <v>41701</v>
          </cell>
          <cell r="AO213">
            <v>42065</v>
          </cell>
          <cell r="AP213">
            <v>0</v>
          </cell>
          <cell r="AQ213">
            <v>0</v>
          </cell>
          <cell r="AR213">
            <v>41699</v>
          </cell>
          <cell r="AS213" t="str">
            <v>7914005301</v>
          </cell>
          <cell r="AT213">
            <v>0</v>
          </cell>
          <cell r="AU213">
            <v>0</v>
          </cell>
          <cell r="AV213">
            <v>0</v>
          </cell>
          <cell r="AW213">
            <v>0</v>
          </cell>
          <cell r="AX213">
            <v>0</v>
          </cell>
          <cell r="AY213">
            <v>0</v>
          </cell>
          <cell r="AZ213">
            <v>0</v>
          </cell>
          <cell r="BA213">
            <v>0</v>
          </cell>
          <cell r="BB213">
            <v>0</v>
          </cell>
          <cell r="BC213">
            <v>0</v>
          </cell>
          <cell r="BD213" t="str">
            <v>2 HẠT</v>
          </cell>
          <cell r="BE213" t="str">
            <v>CĐ</v>
          </cell>
          <cell r="BF213">
            <v>0</v>
          </cell>
          <cell r="BG213">
            <v>0</v>
          </cell>
          <cell r="BH213">
            <v>41696</v>
          </cell>
          <cell r="BI213">
            <v>2889000</v>
          </cell>
          <cell r="BJ213">
            <v>0</v>
          </cell>
          <cell r="BK213">
            <v>0</v>
          </cell>
          <cell r="BL213">
            <v>0</v>
          </cell>
          <cell r="BM213">
            <v>0</v>
          </cell>
          <cell r="BN213">
            <v>0</v>
          </cell>
          <cell r="BO213">
            <v>0</v>
          </cell>
          <cell r="BP213">
            <v>4000</v>
          </cell>
          <cell r="BQ213">
            <v>1</v>
          </cell>
          <cell r="BR213" t="str">
            <v>HTQ HỒ CHÍ MINH</v>
          </cell>
          <cell r="BS213" t="str">
            <v>Fulltime</v>
          </cell>
          <cell r="BT213" t="str">
            <v xml:space="preserve">Quán A43 Trường Sơn </v>
          </cell>
          <cell r="BU213" t="str">
            <v>NV. Phục Vụ</v>
          </cell>
          <cell r="BV213" t="str">
            <v>2 HẠT</v>
          </cell>
          <cell r="BW213" t="str">
            <v>CĐ</v>
          </cell>
          <cell r="BX213" t="str">
            <v>NHÀ HÀNG, KHÁCH SẠN</v>
          </cell>
          <cell r="BY213">
            <v>0</v>
          </cell>
          <cell r="BZ213">
            <v>0</v>
          </cell>
          <cell r="CA213">
            <v>0</v>
          </cell>
          <cell r="CB213">
            <v>0</v>
          </cell>
          <cell r="CC213">
            <v>0</v>
          </cell>
          <cell r="CD213">
            <v>0</v>
          </cell>
          <cell r="CE213">
            <v>0</v>
          </cell>
          <cell r="CF213">
            <v>0</v>
          </cell>
          <cell r="CG213">
            <v>0</v>
          </cell>
          <cell r="CH213">
            <v>0</v>
          </cell>
          <cell r="CI213" t="str">
            <v>43 TS</v>
          </cell>
          <cell r="CJ213" t="str">
            <v>NHÂN VIÊN PHỤC VỤ</v>
          </cell>
          <cell r="CK213">
            <v>0</v>
          </cell>
          <cell r="CL213">
            <v>0</v>
          </cell>
          <cell r="CM213" t="str">
            <v>ĐỘC THÂN</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t="e">
            <v>#N/A</v>
          </cell>
          <cell r="DB213">
            <v>0</v>
          </cell>
        </row>
        <row r="214">
          <cell r="B214" t="str">
            <v>EQQ101932</v>
          </cell>
          <cell r="C214" t="str">
            <v>ĐINH THỊ BÍCH TRÂM</v>
          </cell>
          <cell r="D214" t="str">
            <v>NỮ</v>
          </cell>
          <cell r="E214">
            <v>41549</v>
          </cell>
          <cell r="F214" t="str">
            <v>BẾP TỔNG HCM</v>
          </cell>
          <cell r="G214" t="str">
            <v>NHÂN VIÊN BẾP</v>
          </cell>
          <cell r="H214">
            <v>14</v>
          </cell>
          <cell r="I214">
            <v>1</v>
          </cell>
          <cell r="J214">
            <v>1995</v>
          </cell>
          <cell r="K214">
            <v>34713</v>
          </cell>
          <cell r="L214" t="str">
            <v>TP. HCM</v>
          </cell>
          <cell r="M214" t="str">
            <v>TP. HCM</v>
          </cell>
          <cell r="N214" t="str">
            <v>025481843</v>
          </cell>
          <cell r="O214">
            <v>40775</v>
          </cell>
          <cell r="P214" t="str">
            <v>TP. HCM</v>
          </cell>
          <cell r="Q214" t="str">
            <v>KINH</v>
          </cell>
          <cell r="R214" t="str">
            <v>KHÔNG</v>
          </cell>
          <cell r="S214" t="str">
            <v>1170/50 ĐƯỜNG 3/2, P. 12, Q. 11, TP. HCM</v>
          </cell>
          <cell r="T214" t="str">
            <v>TP. HCM</v>
          </cell>
          <cell r="U214" t="str">
            <v>1170/50 ĐƯỜNG 3/2, P. 12, Q. 11, TP. HCM</v>
          </cell>
          <cell r="V214" t="str">
            <v>TP. HCM</v>
          </cell>
          <cell r="W214" t="str">
            <v>1170/50 ĐƯỜNG 3/2, P. 12, Q. 11, TP. HCM</v>
          </cell>
          <cell r="X214" t="str">
            <v>01693506533</v>
          </cell>
          <cell r="Y214" t="str">
            <v>0511000417282</v>
          </cell>
          <cell r="Z214" t="str">
            <v>VIETCOMBANK</v>
          </cell>
          <cell r="AA214" t="str">
            <v>100914</v>
          </cell>
          <cell r="AB214">
            <v>0</v>
          </cell>
          <cell r="AC214">
            <v>0</v>
          </cell>
          <cell r="AD214">
            <v>0</v>
          </cell>
          <cell r="AE214">
            <v>0</v>
          </cell>
          <cell r="AF214">
            <v>0</v>
          </cell>
          <cell r="AG214">
            <v>0</v>
          </cell>
          <cell r="AH214">
            <v>41701</v>
          </cell>
          <cell r="AI214">
            <v>0</v>
          </cell>
          <cell r="AJ214">
            <v>0</v>
          </cell>
          <cell r="AK214" t="str">
            <v>01 NĂM</v>
          </cell>
          <cell r="AL214">
            <v>0</v>
          </cell>
          <cell r="AM214">
            <v>0</v>
          </cell>
          <cell r="AN214">
            <v>41701</v>
          </cell>
          <cell r="AO214">
            <v>42065</v>
          </cell>
          <cell r="AP214">
            <v>0</v>
          </cell>
          <cell r="AQ214">
            <v>0</v>
          </cell>
          <cell r="AR214">
            <v>41699</v>
          </cell>
          <cell r="AS214" t="str">
            <v>7914005305</v>
          </cell>
          <cell r="AT214">
            <v>0</v>
          </cell>
          <cell r="AU214">
            <v>0</v>
          </cell>
          <cell r="AV214">
            <v>0</v>
          </cell>
          <cell r="AW214">
            <v>0</v>
          </cell>
          <cell r="AX214">
            <v>0</v>
          </cell>
          <cell r="AY214">
            <v>0</v>
          </cell>
          <cell r="AZ214">
            <v>0</v>
          </cell>
          <cell r="BA214">
            <v>0</v>
          </cell>
          <cell r="BB214">
            <v>0</v>
          </cell>
          <cell r="BC214">
            <v>0</v>
          </cell>
          <cell r="BD214">
            <v>0</v>
          </cell>
          <cell r="BE214" t="str">
            <v>11/12</v>
          </cell>
          <cell r="BF214">
            <v>0</v>
          </cell>
          <cell r="BG214">
            <v>0</v>
          </cell>
          <cell r="BH214">
            <v>41573</v>
          </cell>
          <cell r="BI214">
            <v>2889000</v>
          </cell>
          <cell r="BJ214">
            <v>111000</v>
          </cell>
          <cell r="BK214">
            <v>0</v>
          </cell>
          <cell r="BL214">
            <v>0</v>
          </cell>
          <cell r="BM214">
            <v>0</v>
          </cell>
          <cell r="BN214">
            <v>0</v>
          </cell>
          <cell r="BO214">
            <v>0</v>
          </cell>
          <cell r="BP214">
            <v>4000</v>
          </cell>
          <cell r="BQ214">
            <v>1</v>
          </cell>
          <cell r="BR214" t="str">
            <v>HTQ HỒ CHÍ MINH</v>
          </cell>
          <cell r="BS214" t="str">
            <v>Fulltime</v>
          </cell>
          <cell r="BT214" t="str">
            <v>Bếp Tổng HCM</v>
          </cell>
          <cell r="BU214" t="str">
            <v>NV. Bếp</v>
          </cell>
          <cell r="BV214">
            <v>0</v>
          </cell>
          <cell r="BW214" t="str">
            <v>11/12</v>
          </cell>
          <cell r="BX214">
            <v>0</v>
          </cell>
          <cell r="BY214">
            <v>0</v>
          </cell>
          <cell r="BZ214">
            <v>0</v>
          </cell>
          <cell r="CA214">
            <v>0</v>
          </cell>
          <cell r="CB214">
            <v>0</v>
          </cell>
          <cell r="CC214">
            <v>0</v>
          </cell>
          <cell r="CD214">
            <v>0</v>
          </cell>
          <cell r="CE214">
            <v>0</v>
          </cell>
          <cell r="CF214">
            <v>0</v>
          </cell>
          <cell r="CG214">
            <v>0</v>
          </cell>
          <cell r="CH214">
            <v>0</v>
          </cell>
          <cell r="CI214" t="str">
            <v>BẾP TỔNG HCM</v>
          </cell>
          <cell r="CJ214" t="str">
            <v>NHÂN VIÊN BẾP</v>
          </cell>
          <cell r="CK214">
            <v>0</v>
          </cell>
          <cell r="CL214">
            <v>0</v>
          </cell>
          <cell r="CM214" t="str">
            <v>ĐỘC THÂN</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t="e">
            <v>#N/A</v>
          </cell>
          <cell r="DB214">
            <v>0</v>
          </cell>
        </row>
        <row r="215">
          <cell r="B215" t="str">
            <v>EQQ101937</v>
          </cell>
          <cell r="C215" t="str">
            <v>NGUYỄN THỊ NGỌC ANH</v>
          </cell>
          <cell r="D215" t="str">
            <v>NỮ</v>
          </cell>
          <cell r="E215">
            <v>41543</v>
          </cell>
          <cell r="F215" t="str">
            <v>587 NK</v>
          </cell>
          <cell r="G215" t="str">
            <v>NHÂN VIÊN THU NGÂN</v>
          </cell>
          <cell r="H215">
            <v>11</v>
          </cell>
          <cell r="I215">
            <v>8</v>
          </cell>
          <cell r="J215">
            <v>1994</v>
          </cell>
          <cell r="K215">
            <v>34557</v>
          </cell>
          <cell r="L215" t="str">
            <v>HƯNG YÊN</v>
          </cell>
          <cell r="M215" t="str">
            <v>HƯNG YÊN</v>
          </cell>
          <cell r="N215" t="str">
            <v>145571076</v>
          </cell>
          <cell r="O215">
            <v>40031</v>
          </cell>
          <cell r="P215" t="str">
            <v>HƯNG YÊN</v>
          </cell>
          <cell r="Q215" t="str">
            <v>KINH</v>
          </cell>
          <cell r="R215" t="str">
            <v>KHÔNG</v>
          </cell>
          <cell r="S215" t="str">
            <v>XUÂN TRÚC, ÂN THI, HƯNG YÊN</v>
          </cell>
          <cell r="T215" t="str">
            <v>HƯNG YÊN</v>
          </cell>
          <cell r="U215" t="str">
            <v>316 PHÚ HÒA, P. 8, Q. TÂN BÌNH, TP. HCM</v>
          </cell>
          <cell r="V215" t="str">
            <v>TP. HCM</v>
          </cell>
          <cell r="W215" t="str">
            <v>316 PHÚ HÒA, P. 8, Q. TÂN BÌNH, TP. HCM</v>
          </cell>
          <cell r="X215" t="str">
            <v>01695329036</v>
          </cell>
          <cell r="Y215" t="str">
            <v>0251002696503</v>
          </cell>
          <cell r="Z215" t="str">
            <v>VIETCOMBANK</v>
          </cell>
          <cell r="AA215" t="str">
            <v>100919</v>
          </cell>
          <cell r="AB215">
            <v>0</v>
          </cell>
          <cell r="AC215">
            <v>0</v>
          </cell>
          <cell r="AD215">
            <v>0</v>
          </cell>
          <cell r="AE215">
            <v>0</v>
          </cell>
          <cell r="AF215">
            <v>0</v>
          </cell>
          <cell r="AG215">
            <v>0</v>
          </cell>
          <cell r="AH215">
            <v>41695</v>
          </cell>
          <cell r="AI215">
            <v>0</v>
          </cell>
          <cell r="AJ215">
            <v>0</v>
          </cell>
          <cell r="AK215" t="str">
            <v>01 NĂM</v>
          </cell>
          <cell r="AL215">
            <v>0</v>
          </cell>
          <cell r="AM215">
            <v>0</v>
          </cell>
          <cell r="AN215">
            <v>41695</v>
          </cell>
          <cell r="AO215">
            <v>42059</v>
          </cell>
          <cell r="AP215">
            <v>0</v>
          </cell>
          <cell r="AQ215">
            <v>0</v>
          </cell>
          <cell r="AR215">
            <v>41699</v>
          </cell>
          <cell r="AS215" t="str">
            <v>7914005291</v>
          </cell>
          <cell r="AT215">
            <v>0</v>
          </cell>
          <cell r="AU215">
            <v>0</v>
          </cell>
          <cell r="AV215">
            <v>0</v>
          </cell>
          <cell r="AW215">
            <v>0</v>
          </cell>
          <cell r="AX215">
            <v>0</v>
          </cell>
          <cell r="AY215">
            <v>0</v>
          </cell>
          <cell r="AZ215">
            <v>0</v>
          </cell>
          <cell r="BA215">
            <v>0</v>
          </cell>
          <cell r="BB215">
            <v>0</v>
          </cell>
          <cell r="BC215">
            <v>0</v>
          </cell>
          <cell r="BD215" t="str">
            <v>1 HẠT</v>
          </cell>
          <cell r="BE215" t="str">
            <v>CĐ</v>
          </cell>
          <cell r="BF215">
            <v>0</v>
          </cell>
          <cell r="BG215">
            <v>0</v>
          </cell>
          <cell r="BH215">
            <v>41695</v>
          </cell>
          <cell r="BI215">
            <v>2889000</v>
          </cell>
          <cell r="BJ215">
            <v>0</v>
          </cell>
          <cell r="BK215">
            <v>0</v>
          </cell>
          <cell r="BL215">
            <v>0</v>
          </cell>
          <cell r="BM215">
            <v>0</v>
          </cell>
          <cell r="BN215">
            <v>0</v>
          </cell>
          <cell r="BO215">
            <v>0</v>
          </cell>
          <cell r="BP215">
            <v>4000</v>
          </cell>
          <cell r="BQ215">
            <v>1</v>
          </cell>
          <cell r="BR215" t="str">
            <v>HTQ HỒ CHÍ MINH</v>
          </cell>
          <cell r="BS215" t="str">
            <v>Fulltime</v>
          </cell>
          <cell r="BT215" t="str">
            <v>Quán 587 Nguyễn Kiệm</v>
          </cell>
          <cell r="BU215" t="str">
            <v>NV. Thu Ngân</v>
          </cell>
          <cell r="BV215" t="str">
            <v>1 HẠT</v>
          </cell>
          <cell r="BW215" t="str">
            <v>CĐ</v>
          </cell>
          <cell r="BX215" t="str">
            <v>DƯỢC SĨ</v>
          </cell>
          <cell r="BY215">
            <v>0</v>
          </cell>
          <cell r="BZ215">
            <v>0</v>
          </cell>
          <cell r="CA215">
            <v>0</v>
          </cell>
          <cell r="CB215">
            <v>0</v>
          </cell>
          <cell r="CC215">
            <v>0</v>
          </cell>
          <cell r="CD215">
            <v>41938</v>
          </cell>
          <cell r="CE215">
            <v>0</v>
          </cell>
          <cell r="CF215">
            <v>0</v>
          </cell>
          <cell r="CG215">
            <v>0</v>
          </cell>
          <cell r="CH215">
            <v>0</v>
          </cell>
          <cell r="CI215" t="str">
            <v>587 NK</v>
          </cell>
          <cell r="CJ215" t="str">
            <v>NHÂN VIÊN THU NGÂN</v>
          </cell>
          <cell r="CK215">
            <v>0</v>
          </cell>
          <cell r="CL215">
            <v>0</v>
          </cell>
          <cell r="CM215" t="str">
            <v>ĐỘC THÂN</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t="e">
            <v>#N/A</v>
          </cell>
          <cell r="DB215">
            <v>0</v>
          </cell>
        </row>
        <row r="216">
          <cell r="B216" t="str">
            <v>EQQ101943</v>
          </cell>
          <cell r="C216" t="str">
            <v>LĂNG THỊ LAM GIANG</v>
          </cell>
          <cell r="D216" t="str">
            <v>NỮ</v>
          </cell>
          <cell r="E216">
            <v>41544</v>
          </cell>
          <cell r="F216" t="str">
            <v>QUÁN BIG C BÌNH DƯƠNG</v>
          </cell>
          <cell r="G216" t="str">
            <v>NHÂN VIÊN PHỤC VỤ</v>
          </cell>
          <cell r="H216">
            <v>30</v>
          </cell>
          <cell r="I216">
            <v>12</v>
          </cell>
          <cell r="J216">
            <v>1994</v>
          </cell>
          <cell r="K216">
            <v>34698</v>
          </cell>
          <cell r="L216" t="str">
            <v>NGHỆ AN</v>
          </cell>
          <cell r="M216" t="str">
            <v>NGHỆ AN</v>
          </cell>
          <cell r="N216" t="str">
            <v>281026059</v>
          </cell>
          <cell r="O216">
            <v>41165</v>
          </cell>
          <cell r="P216" t="str">
            <v>BÌNH DƯƠNG</v>
          </cell>
          <cell r="Q216" t="str">
            <v>KINH</v>
          </cell>
          <cell r="R216" t="str">
            <v>KHÔNG</v>
          </cell>
          <cell r="S216" t="str">
            <v>PHƯỚC HÒA, PHÚ GIÁO, BÌNH DƯƠNG</v>
          </cell>
          <cell r="T216" t="str">
            <v>BÌNH DƯƠNG</v>
          </cell>
          <cell r="U216" t="str">
            <v>86/38/1 ÂU CƠ, P. 9, Q. TÂN BÌNH, TP. HCM</v>
          </cell>
          <cell r="V216" t="str">
            <v>TP. HCM</v>
          </cell>
          <cell r="W216" t="str">
            <v>86/38/1 ÂU CƠ, P. 9, Q. TÂN BÌNH, TP. HCM</v>
          </cell>
          <cell r="X216" t="str">
            <v>01644082092</v>
          </cell>
          <cell r="Y216" t="str">
            <v>0281000330209</v>
          </cell>
          <cell r="Z216" t="str">
            <v>VIETCOMBANK</v>
          </cell>
          <cell r="AA216" t="str">
            <v>500015</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41816</v>
          </cell>
          <cell r="AT216">
            <v>0</v>
          </cell>
          <cell r="AU216">
            <v>0</v>
          </cell>
          <cell r="AV216">
            <v>41891</v>
          </cell>
          <cell r="AW216">
            <v>41816</v>
          </cell>
          <cell r="AX216">
            <v>0</v>
          </cell>
          <cell r="AY216">
            <v>0</v>
          </cell>
          <cell r="AZ216">
            <v>41891</v>
          </cell>
          <cell r="BA216">
            <v>0</v>
          </cell>
          <cell r="BB216">
            <v>41891</v>
          </cell>
          <cell r="BC216">
            <v>41816</v>
          </cell>
          <cell r="BD216" t="str">
            <v>1 HẠT</v>
          </cell>
          <cell r="BE216" t="str">
            <v>ĐH</v>
          </cell>
          <cell r="BF216">
            <v>41891</v>
          </cell>
          <cell r="BG216">
            <v>41816</v>
          </cell>
          <cell r="BH216">
            <v>0</v>
          </cell>
          <cell r="BI216">
            <v>0</v>
          </cell>
          <cell r="BJ216">
            <v>12000</v>
          </cell>
          <cell r="BK216">
            <v>0</v>
          </cell>
          <cell r="BL216">
            <v>0</v>
          </cell>
          <cell r="BM216">
            <v>0</v>
          </cell>
          <cell r="BN216">
            <v>0</v>
          </cell>
          <cell r="BO216">
            <v>0</v>
          </cell>
          <cell r="BP216">
            <v>0</v>
          </cell>
          <cell r="BQ216">
            <v>1</v>
          </cell>
          <cell r="BR216" t="str">
            <v>CN BÌNH DƯƠNG</v>
          </cell>
          <cell r="BS216" t="str">
            <v>Partime</v>
          </cell>
          <cell r="BT216" t="str">
            <v>Quán Big C Bình Dương</v>
          </cell>
          <cell r="BU216" t="str">
            <v>NV. Phục Vụ</v>
          </cell>
          <cell r="BV216" t="str">
            <v>1 HẠT</v>
          </cell>
          <cell r="BW216" t="str">
            <v>ĐH</v>
          </cell>
          <cell r="BX216">
            <v>0</v>
          </cell>
          <cell r="BY216">
            <v>0</v>
          </cell>
          <cell r="BZ216">
            <v>0</v>
          </cell>
          <cell r="CA216">
            <v>0</v>
          </cell>
          <cell r="CB216">
            <v>0</v>
          </cell>
          <cell r="CC216">
            <v>0</v>
          </cell>
          <cell r="CD216">
            <v>0</v>
          </cell>
          <cell r="CE216">
            <v>0</v>
          </cell>
          <cell r="CF216">
            <v>0</v>
          </cell>
          <cell r="CG216">
            <v>0</v>
          </cell>
          <cell r="CH216">
            <v>0</v>
          </cell>
          <cell r="CI216" t="str">
            <v>QUÁN BIG C BÌNH DƯƠNG</v>
          </cell>
          <cell r="CJ216" t="str">
            <v>NHÂN VIÊN PHỤC VỤ</v>
          </cell>
          <cell r="CK216">
            <v>0</v>
          </cell>
          <cell r="CL216">
            <v>0</v>
          </cell>
          <cell r="CM216" t="str">
            <v>ĐỘC THÂN</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t="e">
            <v>#N/A</v>
          </cell>
          <cell r="DB216">
            <v>0</v>
          </cell>
        </row>
        <row r="217">
          <cell r="B217" t="str">
            <v>EQQ101947</v>
          </cell>
          <cell r="C217" t="str">
            <v>THẠCH VÕ HOÀNG HUY</v>
          </cell>
          <cell r="D217" t="str">
            <v>NAM</v>
          </cell>
          <cell r="E217">
            <v>41563</v>
          </cell>
          <cell r="F217" t="str">
            <v>QUÁN BIG C CẦN THƠ</v>
          </cell>
          <cell r="G217" t="str">
            <v>NHÂN VIÊN PHỤC VỤ</v>
          </cell>
          <cell r="H217">
            <v>13</v>
          </cell>
          <cell r="I217">
            <v>6</v>
          </cell>
          <cell r="J217">
            <v>1991</v>
          </cell>
          <cell r="K217">
            <v>33402</v>
          </cell>
          <cell r="L217" t="str">
            <v>CẦN THƠ</v>
          </cell>
          <cell r="M217" t="str">
            <v>CẦN THƠ</v>
          </cell>
          <cell r="N217" t="str">
            <v>362292862</v>
          </cell>
          <cell r="O217">
            <v>41086</v>
          </cell>
          <cell r="P217" t="str">
            <v>CẦN THƠ</v>
          </cell>
          <cell r="Q217" t="str">
            <v>KINH</v>
          </cell>
          <cell r="R217" t="str">
            <v>KHÔNG</v>
          </cell>
          <cell r="S217" t="str">
            <v>305 CHUNG CƯ B1 KDC 91B, P. AN KHÁNH, NINH KIỀU, CẦN THƠ</v>
          </cell>
          <cell r="T217" t="str">
            <v>CẦN THƠ</v>
          </cell>
          <cell r="U217" t="str">
            <v>53/15 KHU PHỐ 7, P. TÂN THỚI NHẤT, Q. 12, TP. HCM</v>
          </cell>
          <cell r="V217" t="str">
            <v>CẦN THƠ</v>
          </cell>
          <cell r="W217" t="str">
            <v>53/15 KHU PHỐ 7, P. TÂN THỚI NHẤT, Q. 12, TP. HCM</v>
          </cell>
          <cell r="X217" t="str">
            <v>01267048088</v>
          </cell>
          <cell r="Y217" t="str">
            <v>0111001334733</v>
          </cell>
          <cell r="Z217" t="str">
            <v>VIETCOMBANK</v>
          </cell>
          <cell r="AA217" t="str">
            <v>600033</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41816</v>
          </cell>
          <cell r="AT217">
            <v>0</v>
          </cell>
          <cell r="AU217">
            <v>0</v>
          </cell>
          <cell r="AV217">
            <v>41891</v>
          </cell>
          <cell r="AW217">
            <v>41816</v>
          </cell>
          <cell r="AX217">
            <v>0</v>
          </cell>
          <cell r="AY217">
            <v>0</v>
          </cell>
          <cell r="AZ217">
            <v>41891</v>
          </cell>
          <cell r="BA217">
            <v>0</v>
          </cell>
          <cell r="BB217">
            <v>41891</v>
          </cell>
          <cell r="BC217">
            <v>41816</v>
          </cell>
          <cell r="BD217" t="str">
            <v>1 HẠT</v>
          </cell>
          <cell r="BE217" t="str">
            <v>12/12</v>
          </cell>
          <cell r="BF217">
            <v>41891</v>
          </cell>
          <cell r="BG217">
            <v>41816</v>
          </cell>
          <cell r="BH217">
            <v>0</v>
          </cell>
          <cell r="BI217">
            <v>0</v>
          </cell>
          <cell r="BJ217">
            <v>12000</v>
          </cell>
          <cell r="BK217">
            <v>0</v>
          </cell>
          <cell r="BL217">
            <v>0</v>
          </cell>
          <cell r="BM217">
            <v>0</v>
          </cell>
          <cell r="BN217">
            <v>0</v>
          </cell>
          <cell r="BO217">
            <v>0</v>
          </cell>
          <cell r="BP217">
            <v>0</v>
          </cell>
          <cell r="BQ217">
            <v>1</v>
          </cell>
          <cell r="BR217" t="str">
            <v>CN CẦN THƠ</v>
          </cell>
          <cell r="BS217" t="str">
            <v>Partime</v>
          </cell>
          <cell r="BT217" t="str">
            <v>Quán Big C Cần Thơ</v>
          </cell>
          <cell r="BU217" t="str">
            <v>NV. Phục Vụ</v>
          </cell>
          <cell r="BV217" t="str">
            <v>1 HẠT</v>
          </cell>
          <cell r="BW217" t="str">
            <v>12/12</v>
          </cell>
          <cell r="BX217">
            <v>0</v>
          </cell>
          <cell r="BY217">
            <v>0</v>
          </cell>
          <cell r="BZ217">
            <v>0</v>
          </cell>
          <cell r="CA217">
            <v>0</v>
          </cell>
          <cell r="CB217">
            <v>0</v>
          </cell>
          <cell r="CC217">
            <v>0</v>
          </cell>
          <cell r="CD217">
            <v>0</v>
          </cell>
          <cell r="CE217">
            <v>0</v>
          </cell>
          <cell r="CF217">
            <v>0</v>
          </cell>
          <cell r="CG217">
            <v>0</v>
          </cell>
          <cell r="CH217">
            <v>0</v>
          </cell>
          <cell r="CI217" t="str">
            <v>QUÁN BIG C CẦN THƠ</v>
          </cell>
          <cell r="CJ217" t="str">
            <v>NHÂN VIÊN PHỤC VỤ</v>
          </cell>
          <cell r="CK217">
            <v>0</v>
          </cell>
          <cell r="CL217">
            <v>0</v>
          </cell>
          <cell r="CM217" t="str">
            <v>ĐỘC THÂN</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t="e">
            <v>#N/A</v>
          </cell>
          <cell r="DB217">
            <v>0</v>
          </cell>
        </row>
        <row r="218">
          <cell r="B218" t="str">
            <v>EQQ101948</v>
          </cell>
          <cell r="C218" t="str">
            <v>NGUYỄN LÊ QUẾ CHÂU</v>
          </cell>
          <cell r="D218" t="str">
            <v>NỮ</v>
          </cell>
          <cell r="E218">
            <v>41550</v>
          </cell>
          <cell r="F218" t="str">
            <v>262 KH</v>
          </cell>
          <cell r="G218" t="str">
            <v>NHÂN VIÊN THU NGÂN</v>
          </cell>
          <cell r="H218">
            <v>21</v>
          </cell>
          <cell r="I218">
            <v>1</v>
          </cell>
          <cell r="J218">
            <v>1989</v>
          </cell>
          <cell r="K218">
            <v>32529</v>
          </cell>
          <cell r="L218" t="str">
            <v>BÌNH THUẬN</v>
          </cell>
          <cell r="M218" t="str">
            <v>BÌNH THUẬN</v>
          </cell>
          <cell r="N218" t="str">
            <v>261136307</v>
          </cell>
          <cell r="O218">
            <v>38463</v>
          </cell>
          <cell r="P218" t="str">
            <v>BÌNH THUẬN</v>
          </cell>
          <cell r="Q218" t="str">
            <v>KINH</v>
          </cell>
          <cell r="R218" t="str">
            <v>KHÔNG</v>
          </cell>
          <cell r="S218" t="str">
            <v>KP5 LIÊN HƯƠNG, TUY PHONG, BÌNH THUẬN</v>
          </cell>
          <cell r="T218" t="str">
            <v>BÌNH THUẬN</v>
          </cell>
          <cell r="U218" t="str">
            <v>606/147 ĐƯỜNG 3/2, P. 14, Q. 10, TP. HCM</v>
          </cell>
          <cell r="V218" t="str">
            <v>TP. HCM</v>
          </cell>
          <cell r="W218" t="str">
            <v>606/147 ĐƯỜNG 3/2, P. 14, Q. 10, TP. HCM</v>
          </cell>
          <cell r="X218" t="str">
            <v>0946272302</v>
          </cell>
          <cell r="Y218" t="str">
            <v>0721000544950</v>
          </cell>
          <cell r="Z218" t="str">
            <v>VIETCOMBANK</v>
          </cell>
          <cell r="AA218" t="str">
            <v>100928</v>
          </cell>
          <cell r="AB218">
            <v>0</v>
          </cell>
          <cell r="AC218">
            <v>0</v>
          </cell>
          <cell r="AD218">
            <v>0</v>
          </cell>
          <cell r="AE218">
            <v>0</v>
          </cell>
          <cell r="AF218">
            <v>0</v>
          </cell>
          <cell r="AG218">
            <v>0</v>
          </cell>
          <cell r="AH218">
            <v>41702</v>
          </cell>
          <cell r="AI218">
            <v>0</v>
          </cell>
          <cell r="AJ218">
            <v>0</v>
          </cell>
          <cell r="AK218" t="str">
            <v>01 NĂM</v>
          </cell>
          <cell r="AL218">
            <v>0</v>
          </cell>
          <cell r="AM218">
            <v>0</v>
          </cell>
          <cell r="AN218">
            <v>41702</v>
          </cell>
          <cell r="AO218">
            <v>42066</v>
          </cell>
          <cell r="AP218">
            <v>0</v>
          </cell>
          <cell r="AQ218">
            <v>0</v>
          </cell>
          <cell r="AR218">
            <v>41699</v>
          </cell>
          <cell r="AS218" t="str">
            <v>7910207370</v>
          </cell>
          <cell r="AT218">
            <v>0</v>
          </cell>
          <cell r="AU218">
            <v>0</v>
          </cell>
          <cell r="AV218">
            <v>0</v>
          </cell>
          <cell r="AW218">
            <v>0</v>
          </cell>
          <cell r="AX218">
            <v>0</v>
          </cell>
          <cell r="AY218">
            <v>0</v>
          </cell>
          <cell r="AZ218">
            <v>0</v>
          </cell>
          <cell r="BA218">
            <v>0</v>
          </cell>
          <cell r="BB218">
            <v>0</v>
          </cell>
          <cell r="BC218">
            <v>0</v>
          </cell>
          <cell r="BD218" t="str">
            <v>1 HẠT</v>
          </cell>
          <cell r="BE218" t="str">
            <v>ĐH</v>
          </cell>
          <cell r="BF218">
            <v>0</v>
          </cell>
          <cell r="BG218">
            <v>0</v>
          </cell>
          <cell r="BH218">
            <v>41724</v>
          </cell>
          <cell r="BI218">
            <v>2889000</v>
          </cell>
          <cell r="BJ218">
            <v>0</v>
          </cell>
          <cell r="BK218">
            <v>0</v>
          </cell>
          <cell r="BL218">
            <v>0</v>
          </cell>
          <cell r="BM218">
            <v>0</v>
          </cell>
          <cell r="BN218">
            <v>0</v>
          </cell>
          <cell r="BO218">
            <v>0</v>
          </cell>
          <cell r="BP218">
            <v>4000</v>
          </cell>
          <cell r="BQ218">
            <v>1</v>
          </cell>
          <cell r="BR218" t="str">
            <v>HTQ HỒ CHÍ MINH</v>
          </cell>
          <cell r="BS218" t="str">
            <v>Fulltime</v>
          </cell>
          <cell r="BT218" t="str">
            <v>Quán 262 Khánh Hội</v>
          </cell>
          <cell r="BU218" t="str">
            <v>NV. Thu Ngân</v>
          </cell>
          <cell r="BV218" t="str">
            <v>1 HẠT</v>
          </cell>
          <cell r="BW218" t="str">
            <v>ĐH</v>
          </cell>
          <cell r="BX218" t="str">
            <v>KẾ TOÁN- KIỂM TOÁN</v>
          </cell>
          <cell r="BY218">
            <v>0</v>
          </cell>
          <cell r="BZ218">
            <v>0</v>
          </cell>
          <cell r="CA218">
            <v>0</v>
          </cell>
          <cell r="CB218">
            <v>0</v>
          </cell>
          <cell r="CC218">
            <v>0</v>
          </cell>
          <cell r="CD218">
            <v>41969</v>
          </cell>
          <cell r="CE218">
            <v>0</v>
          </cell>
          <cell r="CF218">
            <v>0</v>
          </cell>
          <cell r="CG218">
            <v>0</v>
          </cell>
          <cell r="CH218">
            <v>0</v>
          </cell>
          <cell r="CI218" t="str">
            <v>262 KH</v>
          </cell>
          <cell r="CJ218" t="str">
            <v>NHÂN VIÊN THU NGÂN</v>
          </cell>
          <cell r="CK218">
            <v>0</v>
          </cell>
          <cell r="CL218">
            <v>0</v>
          </cell>
          <cell r="CM218" t="str">
            <v>ĐỘC THÂN</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t="e">
            <v>#N/A</v>
          </cell>
          <cell r="DB218">
            <v>0</v>
          </cell>
        </row>
        <row r="219">
          <cell r="B219" t="str">
            <v>EQQ101953</v>
          </cell>
          <cell r="C219" t="str">
            <v>NGUYỄN VĨNH THỊNH</v>
          </cell>
          <cell r="D219" t="str">
            <v>NAM</v>
          </cell>
          <cell r="E219">
            <v>41557</v>
          </cell>
          <cell r="F219" t="str">
            <v>02 SĐ</v>
          </cell>
          <cell r="G219" t="str">
            <v>NHÂN VIÊN PHỤC VỤ</v>
          </cell>
          <cell r="H219">
            <v>17</v>
          </cell>
          <cell r="I219">
            <v>3</v>
          </cell>
          <cell r="J219">
            <v>1994</v>
          </cell>
          <cell r="K219">
            <v>34410</v>
          </cell>
          <cell r="L219" t="str">
            <v>TP. HCM</v>
          </cell>
          <cell r="M219" t="str">
            <v>BÌNH ĐỊNH</v>
          </cell>
          <cell r="N219" t="str">
            <v>025459522</v>
          </cell>
          <cell r="O219">
            <v>40659</v>
          </cell>
          <cell r="P219" t="str">
            <v>TP. HCM</v>
          </cell>
          <cell r="Q219" t="str">
            <v>KINH</v>
          </cell>
          <cell r="R219" t="str">
            <v>KHÔNG</v>
          </cell>
          <cell r="S219" t="str">
            <v>286/8 NGUYỄN VĂN CÔNG, P. 3, Q. GÒ VẤP, TP. HCM</v>
          </cell>
          <cell r="T219" t="str">
            <v>TP. HCM</v>
          </cell>
          <cell r="U219" t="str">
            <v>286/8 NGUYỄN VĂN CÔNG, P. 3, Q. GÒ VẤP, TP. HCM</v>
          </cell>
          <cell r="V219" t="str">
            <v>TP. HCM</v>
          </cell>
          <cell r="W219" t="str">
            <v>286/8 NGUYỄN VĂN CÔNG, P. 3, Q. GÒ VẤP, TP. HCM</v>
          </cell>
          <cell r="X219" t="str">
            <v>0948777381</v>
          </cell>
          <cell r="Y219" t="str">
            <v>0071000802608</v>
          </cell>
          <cell r="Z219" t="str">
            <v>VIETCOMBANK</v>
          </cell>
          <cell r="AA219" t="str">
            <v>100933</v>
          </cell>
          <cell r="AB219">
            <v>0</v>
          </cell>
          <cell r="AC219">
            <v>0</v>
          </cell>
          <cell r="AD219">
            <v>0</v>
          </cell>
          <cell r="AE219">
            <v>0</v>
          </cell>
          <cell r="AF219">
            <v>0</v>
          </cell>
          <cell r="AG219">
            <v>0</v>
          </cell>
          <cell r="AH219">
            <v>41709</v>
          </cell>
          <cell r="AI219">
            <v>0</v>
          </cell>
          <cell r="AJ219">
            <v>0</v>
          </cell>
          <cell r="AK219" t="str">
            <v>01 NĂM</v>
          </cell>
          <cell r="AL219">
            <v>0</v>
          </cell>
          <cell r="AM219">
            <v>0</v>
          </cell>
          <cell r="AN219">
            <v>41709</v>
          </cell>
          <cell r="AO219">
            <v>42073</v>
          </cell>
          <cell r="AP219">
            <v>0</v>
          </cell>
          <cell r="AQ219">
            <v>0</v>
          </cell>
          <cell r="AR219">
            <v>41699</v>
          </cell>
          <cell r="AS219" t="str">
            <v>7914124709</v>
          </cell>
          <cell r="AT219">
            <v>0</v>
          </cell>
          <cell r="AU219">
            <v>0</v>
          </cell>
          <cell r="AV219">
            <v>0</v>
          </cell>
          <cell r="AW219">
            <v>0</v>
          </cell>
          <cell r="AX219">
            <v>0</v>
          </cell>
          <cell r="AY219">
            <v>0</v>
          </cell>
          <cell r="AZ219">
            <v>0</v>
          </cell>
          <cell r="BA219">
            <v>0</v>
          </cell>
          <cell r="BB219">
            <v>0</v>
          </cell>
          <cell r="BC219">
            <v>0</v>
          </cell>
          <cell r="BD219" t="str">
            <v>1 HẠT</v>
          </cell>
          <cell r="BE219" t="str">
            <v>ĐH</v>
          </cell>
          <cell r="BF219">
            <v>0</v>
          </cell>
          <cell r="BG219">
            <v>0</v>
          </cell>
          <cell r="BH219">
            <v>41724</v>
          </cell>
          <cell r="BI219">
            <v>2889000</v>
          </cell>
          <cell r="BJ219">
            <v>0</v>
          </cell>
          <cell r="BK219">
            <v>0</v>
          </cell>
          <cell r="BL219">
            <v>0</v>
          </cell>
          <cell r="BM219">
            <v>0</v>
          </cell>
          <cell r="BN219">
            <v>0</v>
          </cell>
          <cell r="BO219">
            <v>0</v>
          </cell>
          <cell r="BP219">
            <v>4000</v>
          </cell>
          <cell r="BQ219">
            <v>1</v>
          </cell>
          <cell r="BR219" t="str">
            <v>HTQ HỒ CHÍ MINH</v>
          </cell>
          <cell r="BS219" t="str">
            <v>Fulltime</v>
          </cell>
          <cell r="BT219" t="str">
            <v>Quán 02 Sông Đà</v>
          </cell>
          <cell r="BU219" t="str">
            <v>NV. Phục Vụ</v>
          </cell>
          <cell r="BV219" t="str">
            <v>1 HẠT</v>
          </cell>
          <cell r="BW219" t="str">
            <v>ĐH</v>
          </cell>
          <cell r="BX219">
            <v>0</v>
          </cell>
          <cell r="BY219">
            <v>0</v>
          </cell>
          <cell r="BZ219">
            <v>0</v>
          </cell>
          <cell r="CA219">
            <v>0</v>
          </cell>
          <cell r="CB219">
            <v>0</v>
          </cell>
          <cell r="CC219">
            <v>0</v>
          </cell>
          <cell r="CD219">
            <v>0</v>
          </cell>
          <cell r="CE219">
            <v>0</v>
          </cell>
          <cell r="CF219">
            <v>0</v>
          </cell>
          <cell r="CG219">
            <v>0</v>
          </cell>
          <cell r="CH219">
            <v>0</v>
          </cell>
          <cell r="CI219" t="str">
            <v>02 SĐ</v>
          </cell>
          <cell r="CJ219" t="str">
            <v>NHÂN VIÊN PHỤC VỤ</v>
          </cell>
          <cell r="CK219">
            <v>0</v>
          </cell>
          <cell r="CL219">
            <v>0</v>
          </cell>
          <cell r="CM219" t="str">
            <v>ĐỘC THÂN</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t="e">
            <v>#N/A</v>
          </cell>
          <cell r="DB219">
            <v>0</v>
          </cell>
        </row>
        <row r="220">
          <cell r="B220" t="str">
            <v>EQQ100719</v>
          </cell>
          <cell r="C220" t="str">
            <v>NGUYỄN THỊ HỒNG</v>
          </cell>
          <cell r="D220" t="str">
            <v>NỮ</v>
          </cell>
          <cell r="E220">
            <v>40891</v>
          </cell>
          <cell r="F220" t="str">
            <v>44 CL</v>
          </cell>
          <cell r="G220" t="str">
            <v>QUYỀN QUẢN LÝ QUÁN</v>
          </cell>
          <cell r="H220">
            <v>25</v>
          </cell>
          <cell r="I220">
            <v>11</v>
          </cell>
          <cell r="J220">
            <v>1989</v>
          </cell>
          <cell r="K220">
            <v>32837</v>
          </cell>
          <cell r="L220" t="str">
            <v>BẮC GIANG</v>
          </cell>
          <cell r="M220" t="str">
            <v>BẮC GIANG</v>
          </cell>
          <cell r="N220" t="str">
            <v>121685441</v>
          </cell>
          <cell r="O220">
            <v>38145</v>
          </cell>
          <cell r="P220" t="str">
            <v>BẮC GIANG</v>
          </cell>
          <cell r="Q220" t="str">
            <v>KINH</v>
          </cell>
          <cell r="R220" t="str">
            <v>KHÔNG</v>
          </cell>
          <cell r="S220" t="str">
            <v>ĐÔNG AN, LAM CỐT, TÂN YÊN, BẮC GIANG</v>
          </cell>
          <cell r="T220" t="str">
            <v>BẮC GIANG</v>
          </cell>
          <cell r="U220" t="str">
            <v>237/39 KHU PHỐ 1, LÊ VĂN KHƯƠNG, P. HIỆP THÀNH, Q. 12, TP. HCM</v>
          </cell>
          <cell r="V220" t="str">
            <v>TP. HCM</v>
          </cell>
          <cell r="W220" t="str">
            <v>237/39 KHU PHỐ 1, LÊ VĂN KHƯƠNG, P. HIỆP THÀNH, Q. 12, TP. HCM</v>
          </cell>
          <cell r="X220" t="str">
            <v>0918736009</v>
          </cell>
          <cell r="Y220" t="str">
            <v>0331000406598</v>
          </cell>
          <cell r="Z220" t="str">
            <v>VIETCOMBANK</v>
          </cell>
          <cell r="AA220" t="str">
            <v>100163</v>
          </cell>
          <cell r="AB220" t="str">
            <v>8006988990</v>
          </cell>
          <cell r="AC220">
            <v>0</v>
          </cell>
          <cell r="AD220">
            <v>0</v>
          </cell>
          <cell r="AE220">
            <v>0</v>
          </cell>
          <cell r="AF220">
            <v>0</v>
          </cell>
          <cell r="AG220">
            <v>0</v>
          </cell>
          <cell r="AH220">
            <v>41043</v>
          </cell>
          <cell r="AI220">
            <v>41408</v>
          </cell>
          <cell r="AJ220">
            <v>41773</v>
          </cell>
          <cell r="AK220" t="str">
            <v>01 NĂM</v>
          </cell>
          <cell r="AL220" t="str">
            <v>01 NĂM</v>
          </cell>
          <cell r="AM220" t="str">
            <v>KXĐTH</v>
          </cell>
          <cell r="AN220">
            <v>41773</v>
          </cell>
          <cell r="AO220" t="str">
            <v>KXĐTH</v>
          </cell>
          <cell r="AP220">
            <v>0</v>
          </cell>
          <cell r="AQ220">
            <v>0</v>
          </cell>
          <cell r="AR220">
            <v>41030</v>
          </cell>
          <cell r="AS220" t="str">
            <v>7912016344</v>
          </cell>
          <cell r="AT220" t="str">
            <v>DN7793530600319</v>
          </cell>
          <cell r="AU220">
            <v>0</v>
          </cell>
          <cell r="AV220">
            <v>0</v>
          </cell>
          <cell r="AW220">
            <v>0</v>
          </cell>
          <cell r="AX220">
            <v>0</v>
          </cell>
          <cell r="AY220">
            <v>0</v>
          </cell>
          <cell r="AZ220">
            <v>0</v>
          </cell>
          <cell r="BA220">
            <v>0</v>
          </cell>
          <cell r="BB220">
            <v>0</v>
          </cell>
          <cell r="BC220">
            <v>0</v>
          </cell>
          <cell r="BD220" t="str">
            <v>4 HẠT</v>
          </cell>
          <cell r="BE220" t="str">
            <v>ĐH</v>
          </cell>
          <cell r="BF220">
            <v>0</v>
          </cell>
          <cell r="BG220">
            <v>0</v>
          </cell>
          <cell r="BH220">
            <v>41055</v>
          </cell>
          <cell r="BI220">
            <v>2889000</v>
          </cell>
          <cell r="BJ220">
            <v>1611000</v>
          </cell>
          <cell r="BK220">
            <v>41331</v>
          </cell>
          <cell r="BL220">
            <v>200000</v>
          </cell>
          <cell r="BM220">
            <v>150000</v>
          </cell>
          <cell r="BN220">
            <v>0</v>
          </cell>
          <cell r="BO220">
            <v>0</v>
          </cell>
          <cell r="BP220">
            <v>4000</v>
          </cell>
          <cell r="BQ220">
            <v>1</v>
          </cell>
          <cell r="BR220" t="str">
            <v>HTQ HỒ CHÍ MINH</v>
          </cell>
          <cell r="BS220" t="str">
            <v>Fulltime</v>
          </cell>
          <cell r="BT220" t="str">
            <v>Quán 44 Cửu Long</v>
          </cell>
          <cell r="BU220" t="str">
            <v>Quyền QLQ</v>
          </cell>
          <cell r="BV220" t="str">
            <v>4 HẠT</v>
          </cell>
          <cell r="BW220" t="str">
            <v>ĐH</v>
          </cell>
          <cell r="BX220" t="str">
            <v>CÔNG NGHỆ THỰC PHẨM</v>
          </cell>
          <cell r="BY220">
            <v>0</v>
          </cell>
          <cell r="BZ220" t="str">
            <v>TRƯỞNG CA</v>
          </cell>
          <cell r="CA220" t="str">
            <v>QUYỀN QUẢN LÝ</v>
          </cell>
          <cell r="CB220">
            <v>41043</v>
          </cell>
          <cell r="CC220">
            <v>41331</v>
          </cell>
          <cell r="CD220">
            <v>0</v>
          </cell>
          <cell r="CE220">
            <v>0</v>
          </cell>
          <cell r="CF220">
            <v>0</v>
          </cell>
          <cell r="CG220">
            <v>0</v>
          </cell>
          <cell r="CH220">
            <v>0</v>
          </cell>
          <cell r="CI220" t="str">
            <v>44 CL</v>
          </cell>
          <cell r="CJ220" t="str">
            <v>QUYỀN QUẢN LÝ QUÁN</v>
          </cell>
          <cell r="CK220">
            <v>0</v>
          </cell>
          <cell r="CL220">
            <v>0</v>
          </cell>
          <cell r="CM220" t="str">
            <v>ĐỘC THÂN</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t="e">
            <v>#N/A</v>
          </cell>
          <cell r="DB220">
            <v>0</v>
          </cell>
        </row>
        <row r="221">
          <cell r="B221" t="str">
            <v>EQQ101624</v>
          </cell>
          <cell r="C221" t="str">
            <v>NGUYỄN NGỌC HOÀNG LUÂN</v>
          </cell>
          <cell r="D221" t="str">
            <v>NAM</v>
          </cell>
          <cell r="E221">
            <v>41380</v>
          </cell>
          <cell r="F221" t="str">
            <v>07 NVC</v>
          </cell>
          <cell r="G221" t="str">
            <v>NHÂN VIÊN PHỤC VỤ</v>
          </cell>
          <cell r="H221">
            <v>29</v>
          </cell>
          <cell r="I221">
            <v>8</v>
          </cell>
          <cell r="J221">
            <v>1992</v>
          </cell>
          <cell r="K221">
            <v>33845</v>
          </cell>
          <cell r="L221" t="str">
            <v>TP. HCM</v>
          </cell>
          <cell r="M221" t="str">
            <v>TP. HCM</v>
          </cell>
          <cell r="N221" t="str">
            <v>024615355</v>
          </cell>
          <cell r="O221">
            <v>39024</v>
          </cell>
          <cell r="P221" t="str">
            <v>TP. HCM</v>
          </cell>
          <cell r="Q221" t="str">
            <v>KINH</v>
          </cell>
          <cell r="R221" t="str">
            <v>PHẬT</v>
          </cell>
          <cell r="S221" t="str">
            <v>101/76 NGUYỄN VĂN ĐẬU, P. 5, Q. BÌNH THẠNH, TP. HCM</v>
          </cell>
          <cell r="T221" t="str">
            <v>TP. HCM</v>
          </cell>
          <cell r="U221" t="str">
            <v>101/76 NGUYỄN VĂN ĐẬU, P. 5, Q. BÌNH THẠNH, TP. HCM</v>
          </cell>
          <cell r="V221" t="str">
            <v>TP. HCM</v>
          </cell>
          <cell r="W221" t="str">
            <v>101/76 NGUYỄN VĂN ĐẬU, P. 5, Q. BÌNH THẠNH, TP. HCM</v>
          </cell>
          <cell r="X221" t="str">
            <v>01688838522</v>
          </cell>
          <cell r="Y221" t="str">
            <v>0371000412972</v>
          </cell>
          <cell r="Z221" t="str">
            <v>VIETCOMBANK</v>
          </cell>
          <cell r="AA221" t="str">
            <v>100627</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41816</v>
          </cell>
          <cell r="AT221">
            <v>0</v>
          </cell>
          <cell r="AU221">
            <v>0</v>
          </cell>
          <cell r="AV221">
            <v>41891</v>
          </cell>
          <cell r="AW221">
            <v>41816</v>
          </cell>
          <cell r="AX221">
            <v>0</v>
          </cell>
          <cell r="AY221">
            <v>0</v>
          </cell>
          <cell r="AZ221">
            <v>41891</v>
          </cell>
          <cell r="BA221">
            <v>0</v>
          </cell>
          <cell r="BB221">
            <v>41891</v>
          </cell>
          <cell r="BC221">
            <v>41816</v>
          </cell>
          <cell r="BD221" t="str">
            <v>1 HẠT</v>
          </cell>
          <cell r="BE221" t="str">
            <v>12/12</v>
          </cell>
          <cell r="BF221">
            <v>41891</v>
          </cell>
          <cell r="BG221">
            <v>41816</v>
          </cell>
          <cell r="BH221">
            <v>0</v>
          </cell>
          <cell r="BI221">
            <v>0</v>
          </cell>
          <cell r="BJ221">
            <v>12000</v>
          </cell>
          <cell r="BK221">
            <v>0</v>
          </cell>
          <cell r="BL221">
            <v>0</v>
          </cell>
          <cell r="BM221">
            <v>0</v>
          </cell>
          <cell r="BN221">
            <v>500000</v>
          </cell>
          <cell r="BO221">
            <v>0</v>
          </cell>
          <cell r="BP221">
            <v>0</v>
          </cell>
          <cell r="BQ221">
            <v>1</v>
          </cell>
          <cell r="BR221" t="str">
            <v>HTQ HỒ CHÍ MINH</v>
          </cell>
          <cell r="BS221" t="str">
            <v>Partime</v>
          </cell>
          <cell r="BT221" t="str">
            <v>Quán Số 7 Nguyễn Văn Chiêm</v>
          </cell>
          <cell r="BU221" t="str">
            <v>NV. Phục Vụ</v>
          </cell>
          <cell r="BV221" t="str">
            <v>1 HẠT</v>
          </cell>
          <cell r="BW221" t="str">
            <v>12/12</v>
          </cell>
          <cell r="BX221">
            <v>0</v>
          </cell>
          <cell r="BY221">
            <v>0</v>
          </cell>
          <cell r="BZ221">
            <v>0</v>
          </cell>
          <cell r="CA221">
            <v>0</v>
          </cell>
          <cell r="CB221">
            <v>0</v>
          </cell>
          <cell r="CC221">
            <v>0</v>
          </cell>
          <cell r="CD221">
            <v>41816</v>
          </cell>
          <cell r="CE221">
            <v>0</v>
          </cell>
          <cell r="CF221">
            <v>0</v>
          </cell>
          <cell r="CG221">
            <v>0</v>
          </cell>
          <cell r="CH221">
            <v>0</v>
          </cell>
          <cell r="CI221" t="str">
            <v>07 NVC</v>
          </cell>
          <cell r="CJ221" t="str">
            <v>NHÂN VIÊN PHỤC VỤ</v>
          </cell>
          <cell r="CK221">
            <v>0</v>
          </cell>
          <cell r="CL221">
            <v>0</v>
          </cell>
          <cell r="CM221" t="str">
            <v>ĐỘC THÂN</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t="e">
            <v>#N/A</v>
          </cell>
          <cell r="DB221">
            <v>0</v>
          </cell>
        </row>
        <row r="222">
          <cell r="B222" t="str">
            <v>EQQ101957</v>
          </cell>
          <cell r="C222" t="str">
            <v>LÊ KIM TUYẾN</v>
          </cell>
          <cell r="D222" t="str">
            <v>NỮ</v>
          </cell>
          <cell r="E222">
            <v>41573</v>
          </cell>
          <cell r="F222" t="str">
            <v>249 HVT</v>
          </cell>
          <cell r="G222" t="str">
            <v>NHÂN VIÊN PHỤC VỤ</v>
          </cell>
          <cell r="H222">
            <v>24</v>
          </cell>
          <cell r="I222">
            <v>7</v>
          </cell>
          <cell r="J222">
            <v>1992</v>
          </cell>
          <cell r="K222">
            <v>33809</v>
          </cell>
          <cell r="L222" t="str">
            <v>VĨNH LONG</v>
          </cell>
          <cell r="M222" t="str">
            <v>VĨNH LONG</v>
          </cell>
          <cell r="N222" t="str">
            <v>331657389</v>
          </cell>
          <cell r="O222">
            <v>39171</v>
          </cell>
          <cell r="P222" t="str">
            <v>VĨNH LONG</v>
          </cell>
          <cell r="Q222" t="str">
            <v>KINH</v>
          </cell>
          <cell r="R222" t="str">
            <v>KHÔNG</v>
          </cell>
          <cell r="S222" t="str">
            <v>THẠNH TRÍ,HÒA THẠNH, TAM BÌNH, VĨNH LONG</v>
          </cell>
          <cell r="T222" t="str">
            <v>VĨNH LONG</v>
          </cell>
          <cell r="U222" t="str">
            <v>168/2E BÙI THỊ XUÂN, P. 3, Q. TÂN BÌNH, TP. HCM</v>
          </cell>
          <cell r="V222" t="str">
            <v>TP. HCM</v>
          </cell>
          <cell r="W222" t="str">
            <v>168/2E BÙI THỊ XUÂN, P. 3, Q. TÂN BÌNH, TP. HCM</v>
          </cell>
          <cell r="X222" t="str">
            <v>01687708937</v>
          </cell>
          <cell r="Y222" t="str">
            <v>0071000625199</v>
          </cell>
          <cell r="Z222" t="str">
            <v>VIETCOMBANK</v>
          </cell>
          <cell r="AA222" t="str">
            <v>100946</v>
          </cell>
          <cell r="AB222">
            <v>0</v>
          </cell>
          <cell r="AC222">
            <v>0</v>
          </cell>
          <cell r="AD222">
            <v>0</v>
          </cell>
          <cell r="AE222">
            <v>0</v>
          </cell>
          <cell r="AF222">
            <v>0</v>
          </cell>
          <cell r="AG222">
            <v>0</v>
          </cell>
          <cell r="AH222">
            <v>41725</v>
          </cell>
          <cell r="AI222">
            <v>0</v>
          </cell>
          <cell r="AJ222">
            <v>0</v>
          </cell>
          <cell r="AK222" t="str">
            <v>01 NĂM</v>
          </cell>
          <cell r="AL222">
            <v>0</v>
          </cell>
          <cell r="AM222">
            <v>0</v>
          </cell>
          <cell r="AN222">
            <v>41725</v>
          </cell>
          <cell r="AO222">
            <v>42089</v>
          </cell>
          <cell r="AP222">
            <v>0</v>
          </cell>
          <cell r="AQ222">
            <v>0</v>
          </cell>
          <cell r="AR222">
            <v>41730</v>
          </cell>
          <cell r="AS222" t="str">
            <v>7914007787</v>
          </cell>
          <cell r="AT222" t="str">
            <v>DN7793530600862</v>
          </cell>
          <cell r="AU222">
            <v>0</v>
          </cell>
          <cell r="AV222">
            <v>0</v>
          </cell>
          <cell r="AW222">
            <v>0</v>
          </cell>
          <cell r="AX222">
            <v>0</v>
          </cell>
          <cell r="AY222">
            <v>0</v>
          </cell>
          <cell r="AZ222">
            <v>0</v>
          </cell>
          <cell r="BA222">
            <v>0</v>
          </cell>
          <cell r="BB222">
            <v>0</v>
          </cell>
          <cell r="BC222">
            <v>0</v>
          </cell>
          <cell r="BD222" t="str">
            <v>2 HẠT</v>
          </cell>
          <cell r="BE222" t="str">
            <v>12/12</v>
          </cell>
          <cell r="BF222">
            <v>0</v>
          </cell>
          <cell r="BG222">
            <v>0</v>
          </cell>
          <cell r="BH222">
            <v>41696</v>
          </cell>
          <cell r="BI222">
            <v>2889000</v>
          </cell>
          <cell r="BJ222">
            <v>0</v>
          </cell>
          <cell r="BK222">
            <v>0</v>
          </cell>
          <cell r="BL222">
            <v>0</v>
          </cell>
          <cell r="BM222">
            <v>0</v>
          </cell>
          <cell r="BN222">
            <v>0</v>
          </cell>
          <cell r="BO222">
            <v>0</v>
          </cell>
          <cell r="BP222">
            <v>4000</v>
          </cell>
          <cell r="BQ222">
            <v>1</v>
          </cell>
          <cell r="BR222" t="str">
            <v>HTQ HỒ CHÍ MINH</v>
          </cell>
          <cell r="BS222" t="str">
            <v>Fulltime</v>
          </cell>
          <cell r="BT222" t="str">
            <v>Quán 249A Hoàng Văn Thụ</v>
          </cell>
          <cell r="BU222" t="str">
            <v>NV. Phục Vụ</v>
          </cell>
          <cell r="BV222" t="str">
            <v>2 HẠT</v>
          </cell>
          <cell r="BW222" t="str">
            <v>12/12</v>
          </cell>
          <cell r="BX222">
            <v>0</v>
          </cell>
          <cell r="BY222">
            <v>0</v>
          </cell>
          <cell r="BZ222">
            <v>0</v>
          </cell>
          <cell r="CA222">
            <v>0</v>
          </cell>
          <cell r="CB222">
            <v>0</v>
          </cell>
          <cell r="CC222">
            <v>0</v>
          </cell>
          <cell r="CD222">
            <v>0</v>
          </cell>
          <cell r="CE222">
            <v>0</v>
          </cell>
          <cell r="CF222">
            <v>0</v>
          </cell>
          <cell r="CG222">
            <v>0</v>
          </cell>
          <cell r="CH222">
            <v>0</v>
          </cell>
          <cell r="CI222" t="str">
            <v>249 HVT</v>
          </cell>
          <cell r="CJ222" t="str">
            <v>NHÂN VIÊN PHỤC VỤ</v>
          </cell>
          <cell r="CK222">
            <v>0</v>
          </cell>
          <cell r="CL222">
            <v>0</v>
          </cell>
          <cell r="CM222" t="str">
            <v>ĐỘC THÂN</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t="e">
            <v>#N/A</v>
          </cell>
          <cell r="DB222">
            <v>0</v>
          </cell>
        </row>
        <row r="223">
          <cell r="B223" t="str">
            <v>EQQ101955</v>
          </cell>
          <cell r="C223" t="str">
            <v>ĐOÀN THỊ THANH THẢO</v>
          </cell>
          <cell r="D223" t="str">
            <v>NỮ</v>
          </cell>
          <cell r="E223">
            <v>41561</v>
          </cell>
          <cell r="F223" t="str">
            <v>264 NKKN</v>
          </cell>
          <cell r="G223" t="str">
            <v>NHÂN VIÊN PHỤC VỤ</v>
          </cell>
          <cell r="H223">
            <v>23</v>
          </cell>
          <cell r="I223">
            <v>4</v>
          </cell>
          <cell r="J223">
            <v>1993</v>
          </cell>
          <cell r="K223">
            <v>34082</v>
          </cell>
          <cell r="L223" t="str">
            <v>LÂM ĐỒNG</v>
          </cell>
          <cell r="M223" t="str">
            <v>HÀ NỘI</v>
          </cell>
          <cell r="N223" t="str">
            <v>250878704</v>
          </cell>
          <cell r="O223">
            <v>39728</v>
          </cell>
          <cell r="P223" t="str">
            <v>LÂM ĐỒNG</v>
          </cell>
          <cell r="Q223" t="str">
            <v>KINH</v>
          </cell>
          <cell r="R223" t="str">
            <v>KHÔNG</v>
          </cell>
          <cell r="S223" t="str">
            <v>ĐÔNG LAI, LỘC ĐỨC, BẢO LÂM, LÂM ĐỒNG</v>
          </cell>
          <cell r="T223" t="str">
            <v>LÂM ĐỒNG</v>
          </cell>
          <cell r="U223" t="str">
            <v>379/26 THỐNG NHẤT, P. 11, Q. GÒ VẤP, TP. HCM</v>
          </cell>
          <cell r="V223" t="str">
            <v>TP. HCM</v>
          </cell>
          <cell r="W223" t="str">
            <v>379/26 THỐNG NHẤT, P. 11, Q. GÒ VẤP, TP. HCM</v>
          </cell>
          <cell r="X223" t="str">
            <v>TP. HCM</v>
          </cell>
          <cell r="Y223" t="str">
            <v>0071000805734</v>
          </cell>
          <cell r="Z223" t="str">
            <v>VIETCOMBANK</v>
          </cell>
          <cell r="AA223" t="str">
            <v>100944</v>
          </cell>
          <cell r="AB223">
            <v>0</v>
          </cell>
          <cell r="AC223">
            <v>0</v>
          </cell>
          <cell r="AD223">
            <v>0</v>
          </cell>
          <cell r="AE223">
            <v>0</v>
          </cell>
          <cell r="AF223">
            <v>0</v>
          </cell>
          <cell r="AG223">
            <v>0</v>
          </cell>
          <cell r="AH223">
            <v>41713</v>
          </cell>
          <cell r="AI223">
            <v>0</v>
          </cell>
          <cell r="AJ223">
            <v>0</v>
          </cell>
          <cell r="AK223" t="str">
            <v>01 NĂM</v>
          </cell>
          <cell r="AL223">
            <v>0</v>
          </cell>
          <cell r="AM223">
            <v>0</v>
          </cell>
          <cell r="AN223">
            <v>41713</v>
          </cell>
          <cell r="AO223">
            <v>42077</v>
          </cell>
          <cell r="AP223">
            <v>0</v>
          </cell>
          <cell r="AQ223">
            <v>0</v>
          </cell>
          <cell r="AR223">
            <v>41699</v>
          </cell>
          <cell r="AS223" t="str">
            <v>7914005300</v>
          </cell>
          <cell r="AT223">
            <v>0</v>
          </cell>
          <cell r="AU223">
            <v>0</v>
          </cell>
          <cell r="AV223">
            <v>0</v>
          </cell>
          <cell r="AW223">
            <v>0</v>
          </cell>
          <cell r="AX223">
            <v>0</v>
          </cell>
          <cell r="AY223">
            <v>0</v>
          </cell>
          <cell r="AZ223">
            <v>0</v>
          </cell>
          <cell r="BA223">
            <v>0</v>
          </cell>
          <cell r="BB223">
            <v>0</v>
          </cell>
          <cell r="BC223">
            <v>0</v>
          </cell>
          <cell r="BD223" t="str">
            <v>1 HẠT</v>
          </cell>
          <cell r="BE223" t="str">
            <v>ĐH</v>
          </cell>
          <cell r="BF223">
            <v>0</v>
          </cell>
          <cell r="BG223">
            <v>0</v>
          </cell>
          <cell r="BH223">
            <v>41696</v>
          </cell>
          <cell r="BI223">
            <v>2889000</v>
          </cell>
          <cell r="BJ223">
            <v>6000</v>
          </cell>
          <cell r="BK223">
            <v>0</v>
          </cell>
          <cell r="BL223">
            <v>0</v>
          </cell>
          <cell r="BM223">
            <v>0</v>
          </cell>
          <cell r="BN223">
            <v>0</v>
          </cell>
          <cell r="BO223">
            <v>0</v>
          </cell>
          <cell r="BP223">
            <v>4000</v>
          </cell>
          <cell r="BQ223">
            <v>1</v>
          </cell>
          <cell r="BR223" t="str">
            <v>HTQ HỒ CHÍ MINH</v>
          </cell>
          <cell r="BS223" t="str">
            <v>Fulltime</v>
          </cell>
          <cell r="BT223" t="str">
            <v>Quán 264 Nam Kỳ Khởi Nghĩa</v>
          </cell>
          <cell r="BU223" t="str">
            <v>NV. Phục Vụ</v>
          </cell>
          <cell r="BV223" t="str">
            <v>1 HẠT</v>
          </cell>
          <cell r="BW223" t="str">
            <v>ĐH</v>
          </cell>
          <cell r="BX223">
            <v>0</v>
          </cell>
          <cell r="BY223">
            <v>0</v>
          </cell>
          <cell r="BZ223">
            <v>0</v>
          </cell>
          <cell r="CA223">
            <v>0</v>
          </cell>
          <cell r="CB223">
            <v>0</v>
          </cell>
          <cell r="CC223">
            <v>0</v>
          </cell>
          <cell r="CD223">
            <v>0</v>
          </cell>
          <cell r="CE223">
            <v>0</v>
          </cell>
          <cell r="CF223">
            <v>0</v>
          </cell>
          <cell r="CG223">
            <v>0</v>
          </cell>
          <cell r="CH223">
            <v>0</v>
          </cell>
          <cell r="CI223" t="str">
            <v>264 NKKN</v>
          </cell>
          <cell r="CJ223" t="str">
            <v>NHÂN VIÊN PHỤC VỤ</v>
          </cell>
          <cell r="CK223">
            <v>0</v>
          </cell>
          <cell r="CL223">
            <v>0</v>
          </cell>
          <cell r="CM223" t="str">
            <v>ĐỘC THÂN</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t="e">
            <v>#N/A</v>
          </cell>
          <cell r="DB223">
            <v>0</v>
          </cell>
        </row>
        <row r="224">
          <cell r="B224" t="str">
            <v>EQQ101965</v>
          </cell>
          <cell r="C224" t="str">
            <v>ĐẶNG HOÀNG THANH ĐẠI</v>
          </cell>
          <cell r="D224" t="str">
            <v>NAM</v>
          </cell>
          <cell r="E224">
            <v>41560</v>
          </cell>
          <cell r="F224" t="str">
            <v>219 LTT</v>
          </cell>
          <cell r="G224" t="str">
            <v>NHÂN VIÊN PHỤC VỤ</v>
          </cell>
          <cell r="H224">
            <v>19</v>
          </cell>
          <cell r="I224">
            <v>9</v>
          </cell>
          <cell r="J224">
            <v>1987</v>
          </cell>
          <cell r="K224">
            <v>32039</v>
          </cell>
          <cell r="L224" t="str">
            <v>TP. HCM</v>
          </cell>
          <cell r="M224" t="str">
            <v>TP. HCM</v>
          </cell>
          <cell r="N224" t="str">
            <v>023966568</v>
          </cell>
          <cell r="O224">
            <v>37174</v>
          </cell>
          <cell r="P224" t="str">
            <v>TP. HCM</v>
          </cell>
          <cell r="Q224" t="str">
            <v>KINH</v>
          </cell>
          <cell r="R224" t="str">
            <v>KHÔNG</v>
          </cell>
          <cell r="S224" t="str">
            <v>108/798K NGUYỄN KIỆM, P.3, Q. GÒ VẤP, TP. HCM</v>
          </cell>
          <cell r="T224" t="str">
            <v>TP. HCM</v>
          </cell>
          <cell r="U224" t="str">
            <v>108/798K NGUYỄN KIỆM, P.3, Q. GÒ VẤP, TP. HCM</v>
          </cell>
          <cell r="V224" t="str">
            <v>TP. HCM</v>
          </cell>
          <cell r="W224" t="str">
            <v>108/798K NGUYỄN KIỆM, P.3, Q. GÒ VẤP, TP. HCM</v>
          </cell>
          <cell r="X224" t="str">
            <v>0908775995</v>
          </cell>
          <cell r="Y224" t="str">
            <v>0071005169425</v>
          </cell>
          <cell r="Z224" t="str">
            <v>VIETCOMBANK</v>
          </cell>
          <cell r="AA224" t="str">
            <v>100954</v>
          </cell>
          <cell r="AB224">
            <v>0</v>
          </cell>
          <cell r="AC224">
            <v>0</v>
          </cell>
          <cell r="AD224">
            <v>0</v>
          </cell>
          <cell r="AE224">
            <v>41969</v>
          </cell>
          <cell r="AF224" t="str">
            <v>TV</v>
          </cell>
          <cell r="AG224" t="str">
            <v>CHƯA BÀN GIAO</v>
          </cell>
          <cell r="AH224">
            <v>0</v>
          </cell>
          <cell r="AI224">
            <v>0</v>
          </cell>
          <cell r="AJ224">
            <v>0</v>
          </cell>
          <cell r="AK224">
            <v>0</v>
          </cell>
          <cell r="AL224">
            <v>0</v>
          </cell>
          <cell r="AM224">
            <v>0</v>
          </cell>
          <cell r="AN224">
            <v>0</v>
          </cell>
          <cell r="AO224">
            <v>0</v>
          </cell>
          <cell r="AP224">
            <v>0</v>
          </cell>
          <cell r="AQ224">
            <v>0</v>
          </cell>
          <cell r="AR224">
            <v>0</v>
          </cell>
          <cell r="AS224">
            <v>41816</v>
          </cell>
          <cell r="AT224">
            <v>0</v>
          </cell>
          <cell r="AU224">
            <v>0</v>
          </cell>
          <cell r="AV224">
            <v>41891</v>
          </cell>
          <cell r="AW224">
            <v>41816</v>
          </cell>
          <cell r="AX224">
            <v>0</v>
          </cell>
          <cell r="AY224">
            <v>0</v>
          </cell>
          <cell r="AZ224">
            <v>41891</v>
          </cell>
          <cell r="BA224">
            <v>0</v>
          </cell>
          <cell r="BB224">
            <v>41891</v>
          </cell>
          <cell r="BC224">
            <v>41816</v>
          </cell>
          <cell r="BD224">
            <v>0</v>
          </cell>
          <cell r="BE224" t="str">
            <v>ĐH</v>
          </cell>
          <cell r="BF224">
            <v>41891</v>
          </cell>
          <cell r="BG224">
            <v>41816</v>
          </cell>
          <cell r="BH224">
            <v>0</v>
          </cell>
          <cell r="BI224">
            <v>0</v>
          </cell>
          <cell r="BJ224">
            <v>12000</v>
          </cell>
          <cell r="BK224">
            <v>0</v>
          </cell>
          <cell r="BL224">
            <v>0</v>
          </cell>
          <cell r="BM224">
            <v>0</v>
          </cell>
          <cell r="BN224">
            <v>0</v>
          </cell>
          <cell r="BO224">
            <v>0</v>
          </cell>
          <cell r="BP224">
            <v>0</v>
          </cell>
          <cell r="BQ224">
            <v>1</v>
          </cell>
          <cell r="BR224" t="str">
            <v>HTQ HỒ CHÍ MINH</v>
          </cell>
          <cell r="BS224" t="str">
            <v>Partime</v>
          </cell>
          <cell r="BT224" t="str">
            <v>Quán 219 Lý Tự Trọng</v>
          </cell>
          <cell r="BU224" t="str">
            <v>NV. Phục Vụ</v>
          </cell>
          <cell r="BV224">
            <v>0</v>
          </cell>
          <cell r="BW224" t="str">
            <v>ĐH</v>
          </cell>
          <cell r="BX224" t="str">
            <v>ĐẠI HỌC NGUYỄN TẤT THÀNH</v>
          </cell>
          <cell r="BY224">
            <v>0</v>
          </cell>
          <cell r="BZ224">
            <v>0</v>
          </cell>
          <cell r="CA224">
            <v>0</v>
          </cell>
          <cell r="CB224">
            <v>0</v>
          </cell>
          <cell r="CC224">
            <v>0</v>
          </cell>
          <cell r="CD224">
            <v>0</v>
          </cell>
          <cell r="CE224">
            <v>0</v>
          </cell>
          <cell r="CF224">
            <v>0</v>
          </cell>
          <cell r="CG224">
            <v>0</v>
          </cell>
          <cell r="CH224">
            <v>0</v>
          </cell>
          <cell r="CI224" t="str">
            <v>219 LTT</v>
          </cell>
          <cell r="CJ224" t="str">
            <v>NHÂN VIÊN PHỤC VỤ</v>
          </cell>
          <cell r="CK224">
            <v>0</v>
          </cell>
          <cell r="CL224">
            <v>0</v>
          </cell>
          <cell r="CM224" t="str">
            <v>ĐỘC THÂN</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t="e">
            <v>#N/A</v>
          </cell>
          <cell r="DB224">
            <v>0</v>
          </cell>
        </row>
        <row r="225">
          <cell r="B225" t="str">
            <v>EQQ101971</v>
          </cell>
          <cell r="C225" t="str">
            <v>LÊ LƯƠNG THANH TRÚC</v>
          </cell>
          <cell r="D225" t="str">
            <v>NỮ</v>
          </cell>
          <cell r="E225">
            <v>41572</v>
          </cell>
          <cell r="F225" t="str">
            <v>G7-07NVC</v>
          </cell>
          <cell r="G225" t="str">
            <v>NHÂN VIÊN KIOSK</v>
          </cell>
          <cell r="H225">
            <v>12</v>
          </cell>
          <cell r="I225">
            <v>10</v>
          </cell>
          <cell r="J225">
            <v>1985</v>
          </cell>
          <cell r="K225">
            <v>31332</v>
          </cell>
          <cell r="L225" t="str">
            <v>TP. HCM</v>
          </cell>
          <cell r="M225" t="str">
            <v>NAM ĐỊNH</v>
          </cell>
          <cell r="N225" t="str">
            <v>272437592</v>
          </cell>
          <cell r="O225">
            <v>40493</v>
          </cell>
          <cell r="P225" t="str">
            <v>ĐỒNG NAI</v>
          </cell>
          <cell r="Q225" t="str">
            <v>KINH</v>
          </cell>
          <cell r="R225" t="str">
            <v>KHÔNG</v>
          </cell>
          <cell r="S225" t="str">
            <v>130 LÔ 11, CƯ XÁ THANH ĐA, P. 27, Q. BÌNH THẠNH, TP. HCM</v>
          </cell>
          <cell r="T225" t="str">
            <v>ĐỒNG NAI</v>
          </cell>
          <cell r="U225" t="str">
            <v>130 LÔ 11, CƯ XÁ THANH ĐA, P. 27, Q. BÌNH THẠNH, TP. HCM</v>
          </cell>
          <cell r="V225" t="str">
            <v>TP. HCM</v>
          </cell>
          <cell r="W225">
            <v>0</v>
          </cell>
          <cell r="X225" t="str">
            <v>0938188077</v>
          </cell>
          <cell r="Y225" t="str">
            <v>0531000295533</v>
          </cell>
          <cell r="Z225" t="str">
            <v>VIETCOMBANK</v>
          </cell>
          <cell r="AA225" t="str">
            <v>100960</v>
          </cell>
          <cell r="AB225">
            <v>0</v>
          </cell>
          <cell r="AC225">
            <v>0</v>
          </cell>
          <cell r="AD225">
            <v>0</v>
          </cell>
          <cell r="AE225">
            <v>0</v>
          </cell>
          <cell r="AF225">
            <v>0</v>
          </cell>
          <cell r="AG225">
            <v>0</v>
          </cell>
          <cell r="AH225">
            <v>41968</v>
          </cell>
          <cell r="AI225">
            <v>0</v>
          </cell>
          <cell r="AJ225">
            <v>0</v>
          </cell>
          <cell r="AK225" t="str">
            <v>01 NĂM</v>
          </cell>
          <cell r="AL225">
            <v>0</v>
          </cell>
          <cell r="AM225">
            <v>0</v>
          </cell>
          <cell r="AN225">
            <v>41968</v>
          </cell>
          <cell r="AO225">
            <v>42332</v>
          </cell>
          <cell r="AP225">
            <v>0</v>
          </cell>
          <cell r="AQ225">
            <v>0</v>
          </cell>
          <cell r="AR225">
            <v>0</v>
          </cell>
          <cell r="AS225">
            <v>41816</v>
          </cell>
          <cell r="AT225">
            <v>0</v>
          </cell>
          <cell r="AU225">
            <v>0</v>
          </cell>
          <cell r="AV225">
            <v>41891</v>
          </cell>
          <cell r="AW225">
            <v>41816</v>
          </cell>
          <cell r="AX225">
            <v>0</v>
          </cell>
          <cell r="AY225">
            <v>0</v>
          </cell>
          <cell r="AZ225">
            <v>41891</v>
          </cell>
          <cell r="BA225">
            <v>0</v>
          </cell>
          <cell r="BB225">
            <v>41891</v>
          </cell>
          <cell r="BC225">
            <v>41816</v>
          </cell>
          <cell r="BD225">
            <v>0</v>
          </cell>
          <cell r="BE225" t="str">
            <v>12/12</v>
          </cell>
          <cell r="BF225">
            <v>41891</v>
          </cell>
          <cell r="BG225">
            <v>41816</v>
          </cell>
          <cell r="BH225">
            <v>41968</v>
          </cell>
          <cell r="BI225">
            <v>2889000</v>
          </cell>
          <cell r="BJ225">
            <v>0</v>
          </cell>
          <cell r="BK225">
            <v>0</v>
          </cell>
          <cell r="BL225">
            <v>0</v>
          </cell>
          <cell r="BM225">
            <v>0</v>
          </cell>
          <cell r="BN225">
            <v>0</v>
          </cell>
          <cell r="BO225">
            <v>0</v>
          </cell>
          <cell r="BP225">
            <v>4000</v>
          </cell>
          <cell r="BQ225">
            <v>1</v>
          </cell>
          <cell r="BR225" t="str">
            <v>HTQ HỒ CHÍ MINH</v>
          </cell>
          <cell r="BS225" t="str">
            <v>Fulltime</v>
          </cell>
          <cell r="BT225" t="str">
            <v>Quán G7 - 07 Nguyễn Văn Chiêm</v>
          </cell>
          <cell r="BU225" t="str">
            <v>NV. Kiosk</v>
          </cell>
          <cell r="BV225">
            <v>0</v>
          </cell>
          <cell r="BW225" t="str">
            <v>12/12</v>
          </cell>
          <cell r="BX225">
            <v>0</v>
          </cell>
          <cell r="BY225">
            <v>0</v>
          </cell>
          <cell r="BZ225">
            <v>0</v>
          </cell>
          <cell r="CA225">
            <v>0</v>
          </cell>
          <cell r="CB225">
            <v>0</v>
          </cell>
          <cell r="CC225">
            <v>0</v>
          </cell>
          <cell r="CD225">
            <v>41877</v>
          </cell>
          <cell r="CE225">
            <v>0</v>
          </cell>
          <cell r="CF225">
            <v>0</v>
          </cell>
          <cell r="CG225">
            <v>0</v>
          </cell>
          <cell r="CH225">
            <v>0</v>
          </cell>
          <cell r="CI225" t="str">
            <v>G7-07NVC</v>
          </cell>
          <cell r="CJ225" t="str">
            <v>NHÂN VIÊN KIOSK</v>
          </cell>
          <cell r="CK225">
            <v>0</v>
          </cell>
          <cell r="CL225">
            <v>0</v>
          </cell>
          <cell r="CM225" t="str">
            <v>ĐỘC THÂN</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t="e">
            <v>#N/A</v>
          </cell>
          <cell r="DB225">
            <v>0</v>
          </cell>
        </row>
        <row r="226">
          <cell r="B226" t="str">
            <v>EQQ101972</v>
          </cell>
          <cell r="C226" t="str">
            <v>NGUYỄN TUẤN KIỆT</v>
          </cell>
          <cell r="D226" t="str">
            <v>NAM</v>
          </cell>
          <cell r="E226">
            <v>41575</v>
          </cell>
          <cell r="F226" t="str">
            <v>CORNER-116NDD</v>
          </cell>
          <cell r="G226" t="str">
            <v>NHÂN VIÊN KIOSK &amp; GIAO HÀNG</v>
          </cell>
          <cell r="H226">
            <v>16</v>
          </cell>
          <cell r="I226">
            <v>6</v>
          </cell>
          <cell r="J226">
            <v>1994</v>
          </cell>
          <cell r="K226">
            <v>34501</v>
          </cell>
          <cell r="L226" t="str">
            <v>TP. HCM</v>
          </cell>
          <cell r="M226" t="str">
            <v>TP. HCM</v>
          </cell>
          <cell r="N226" t="str">
            <v>025205040</v>
          </cell>
          <cell r="O226">
            <v>40135</v>
          </cell>
          <cell r="P226" t="str">
            <v>TP. HCM</v>
          </cell>
          <cell r="Q226" t="str">
            <v>KINH</v>
          </cell>
          <cell r="R226" t="str">
            <v>KHÔNG</v>
          </cell>
          <cell r="S226" t="str">
            <v>139/16/10 CHIẾN LƯỢC, KP 16, P. BÌNH TRỊ ĐÔNG, Q. BÌNH TÂN, TP. HCM</v>
          </cell>
          <cell r="T226" t="str">
            <v>TP. HCM</v>
          </cell>
          <cell r="U226" t="str">
            <v>139/16/10 CHIẾN LƯỢC, KP 16, P. BÌNH TRỊ ĐÔNG, Q. BÌNH TÂN, TP. HCM</v>
          </cell>
          <cell r="V226" t="str">
            <v>TP. HCM</v>
          </cell>
          <cell r="W226">
            <v>0</v>
          </cell>
          <cell r="X226" t="str">
            <v>01286102727</v>
          </cell>
          <cell r="Y226" t="str">
            <v>0251002697993</v>
          </cell>
          <cell r="Z226" t="str">
            <v>VIETCOMBANK</v>
          </cell>
          <cell r="AA226" t="str">
            <v>100961</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41816</v>
          </cell>
          <cell r="AT226">
            <v>0</v>
          </cell>
          <cell r="AU226">
            <v>0</v>
          </cell>
          <cell r="AV226">
            <v>41891</v>
          </cell>
          <cell r="AW226">
            <v>41816</v>
          </cell>
          <cell r="AX226">
            <v>0</v>
          </cell>
          <cell r="AY226">
            <v>0</v>
          </cell>
          <cell r="AZ226">
            <v>41891</v>
          </cell>
          <cell r="BA226">
            <v>0</v>
          </cell>
          <cell r="BB226">
            <v>41891</v>
          </cell>
          <cell r="BC226">
            <v>41816</v>
          </cell>
          <cell r="BD226">
            <v>0</v>
          </cell>
          <cell r="BE226" t="str">
            <v>12/12</v>
          </cell>
          <cell r="BF226">
            <v>41891</v>
          </cell>
          <cell r="BG226">
            <v>41816</v>
          </cell>
          <cell r="BH226">
            <v>0</v>
          </cell>
          <cell r="BI226">
            <v>0</v>
          </cell>
          <cell r="BJ226">
            <v>12000</v>
          </cell>
          <cell r="BK226">
            <v>0</v>
          </cell>
          <cell r="BL226">
            <v>300000</v>
          </cell>
          <cell r="BM226">
            <v>0</v>
          </cell>
          <cell r="BN226">
            <v>0</v>
          </cell>
          <cell r="BO226">
            <v>0</v>
          </cell>
          <cell r="BP226">
            <v>0</v>
          </cell>
          <cell r="BQ226">
            <v>1</v>
          </cell>
          <cell r="BR226" t="str">
            <v>HTQ HỒ CHÍ MINH</v>
          </cell>
          <cell r="BS226" t="str">
            <v>Partime</v>
          </cell>
          <cell r="BT226" t="str">
            <v>Quán Corner - Nguyễn Duy Dương</v>
          </cell>
          <cell r="BU226" t="str">
            <v>NV. Kiosk &amp; Giao Hàng</v>
          </cell>
          <cell r="BV226">
            <v>0</v>
          </cell>
          <cell r="BW226" t="str">
            <v>12/12</v>
          </cell>
          <cell r="BX226">
            <v>0</v>
          </cell>
          <cell r="BY226">
            <v>0</v>
          </cell>
          <cell r="BZ226">
            <v>0</v>
          </cell>
          <cell r="CA226">
            <v>0</v>
          </cell>
          <cell r="CB226">
            <v>0</v>
          </cell>
          <cell r="CC226">
            <v>0</v>
          </cell>
          <cell r="CD226">
            <v>0</v>
          </cell>
          <cell r="CE226">
            <v>0</v>
          </cell>
          <cell r="CF226">
            <v>0</v>
          </cell>
          <cell r="CG226">
            <v>0</v>
          </cell>
          <cell r="CH226">
            <v>0</v>
          </cell>
          <cell r="CI226" t="str">
            <v>CORNER-116NDD</v>
          </cell>
          <cell r="CJ226" t="str">
            <v>NHÂN VIÊN KIOSK &amp; GIAO HÀNG</v>
          </cell>
          <cell r="CK226">
            <v>0</v>
          </cell>
          <cell r="CL226">
            <v>0</v>
          </cell>
          <cell r="CM226" t="str">
            <v>ĐỘC THÂN</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t="e">
            <v>#N/A</v>
          </cell>
          <cell r="DB226">
            <v>0</v>
          </cell>
        </row>
        <row r="227">
          <cell r="B227" t="str">
            <v>EQQ101978</v>
          </cell>
          <cell r="C227" t="str">
            <v>NGUYỄN ĐÌNH DANH</v>
          </cell>
          <cell r="D227" t="str">
            <v>NAM</v>
          </cell>
          <cell r="E227">
            <v>41565</v>
          </cell>
          <cell r="F227" t="str">
            <v>219 LTT</v>
          </cell>
          <cell r="G227" t="str">
            <v>NHÂN VIÊN PHỤC VỤ</v>
          </cell>
          <cell r="H227">
            <v>5</v>
          </cell>
          <cell r="I227">
            <v>11</v>
          </cell>
          <cell r="J227">
            <v>1989</v>
          </cell>
          <cell r="K227">
            <v>32817</v>
          </cell>
          <cell r="L227" t="str">
            <v>TP. HCM</v>
          </cell>
          <cell r="M227" t="str">
            <v>PHÚ YÊN</v>
          </cell>
          <cell r="N227" t="str">
            <v>024705729</v>
          </cell>
          <cell r="O227">
            <v>39337</v>
          </cell>
          <cell r="P227" t="str">
            <v>TP. HCM</v>
          </cell>
          <cell r="Q227" t="str">
            <v>KINH</v>
          </cell>
          <cell r="R227" t="str">
            <v>KHÔNG</v>
          </cell>
          <cell r="S227" t="str">
            <v>453/120 LÊ VĂN SỸ, P. 12, Q. 3, TP. HCM</v>
          </cell>
          <cell r="T227" t="str">
            <v>TP. HCM</v>
          </cell>
          <cell r="U227" t="str">
            <v>453/120 LÊ VĂN SỸ, P. 12, Q. 3, TP. HCM</v>
          </cell>
          <cell r="V227" t="str">
            <v>TP. HCM</v>
          </cell>
          <cell r="W227" t="str">
            <v>453/120 LÊ VĂN SỸ, P. 12, Q. 3, TP. HCM</v>
          </cell>
          <cell r="X227" t="str">
            <v>01677418175</v>
          </cell>
          <cell r="Y227" t="str">
            <v>0371003868411</v>
          </cell>
          <cell r="Z227" t="str">
            <v>VIETCOMBANK</v>
          </cell>
          <cell r="AA227" t="str">
            <v>100967</v>
          </cell>
          <cell r="AB227">
            <v>0</v>
          </cell>
          <cell r="AC227">
            <v>0</v>
          </cell>
          <cell r="AD227">
            <v>0</v>
          </cell>
          <cell r="AE227">
            <v>41969</v>
          </cell>
          <cell r="AF227" t="str">
            <v>TV</v>
          </cell>
          <cell r="AG227" t="str">
            <v>CHƯA BÀN GIAO</v>
          </cell>
          <cell r="AH227">
            <v>0</v>
          </cell>
          <cell r="AI227">
            <v>0</v>
          </cell>
          <cell r="AJ227">
            <v>0</v>
          </cell>
          <cell r="AK227">
            <v>0</v>
          </cell>
          <cell r="AL227">
            <v>0</v>
          </cell>
          <cell r="AM227">
            <v>0</v>
          </cell>
          <cell r="AN227">
            <v>0</v>
          </cell>
          <cell r="AO227">
            <v>0</v>
          </cell>
          <cell r="AP227">
            <v>0</v>
          </cell>
          <cell r="AQ227">
            <v>0</v>
          </cell>
          <cell r="AR227">
            <v>0</v>
          </cell>
          <cell r="AS227">
            <v>41816</v>
          </cell>
          <cell r="AT227">
            <v>0</v>
          </cell>
          <cell r="AU227">
            <v>0</v>
          </cell>
          <cell r="AV227">
            <v>41891</v>
          </cell>
          <cell r="AW227">
            <v>41816</v>
          </cell>
          <cell r="AX227">
            <v>0</v>
          </cell>
          <cell r="AY227">
            <v>0</v>
          </cell>
          <cell r="AZ227">
            <v>41891</v>
          </cell>
          <cell r="BA227">
            <v>0</v>
          </cell>
          <cell r="BB227">
            <v>41891</v>
          </cell>
          <cell r="BC227">
            <v>41816</v>
          </cell>
          <cell r="BD227" t="str">
            <v>1 HẠT</v>
          </cell>
          <cell r="BE227" t="str">
            <v>12/12</v>
          </cell>
          <cell r="BF227">
            <v>41891</v>
          </cell>
          <cell r="BG227">
            <v>41816</v>
          </cell>
          <cell r="BH227">
            <v>0</v>
          </cell>
          <cell r="BI227">
            <v>0</v>
          </cell>
          <cell r="BJ227">
            <v>12000</v>
          </cell>
          <cell r="BK227">
            <v>0</v>
          </cell>
          <cell r="BL227">
            <v>0</v>
          </cell>
          <cell r="BM227">
            <v>0</v>
          </cell>
          <cell r="BN227">
            <v>0</v>
          </cell>
          <cell r="BO227">
            <v>0</v>
          </cell>
          <cell r="BP227">
            <v>0</v>
          </cell>
          <cell r="BQ227">
            <v>1</v>
          </cell>
          <cell r="BR227" t="str">
            <v>HTQ HỒ CHÍ MINH</v>
          </cell>
          <cell r="BS227" t="str">
            <v>Partime</v>
          </cell>
          <cell r="BT227" t="str">
            <v>Quán 219 Lý Tự Trọng</v>
          </cell>
          <cell r="BU227" t="str">
            <v>NV. Phục Vụ</v>
          </cell>
          <cell r="BV227" t="str">
            <v>1 HẠT</v>
          </cell>
          <cell r="BW227" t="str">
            <v>12/12</v>
          </cell>
          <cell r="BX227">
            <v>0</v>
          </cell>
          <cell r="BY227">
            <v>0</v>
          </cell>
          <cell r="BZ227">
            <v>0</v>
          </cell>
          <cell r="CA227">
            <v>0</v>
          </cell>
          <cell r="CB227">
            <v>0</v>
          </cell>
          <cell r="CC227">
            <v>0</v>
          </cell>
          <cell r="CD227">
            <v>41908</v>
          </cell>
          <cell r="CE227">
            <v>0</v>
          </cell>
          <cell r="CF227">
            <v>0</v>
          </cell>
          <cell r="CG227">
            <v>0</v>
          </cell>
          <cell r="CH227">
            <v>0</v>
          </cell>
          <cell r="CI227" t="str">
            <v>219 LTT</v>
          </cell>
          <cell r="CJ227" t="str">
            <v>NHÂN VIÊN PHỤC VỤ</v>
          </cell>
          <cell r="CK227">
            <v>0</v>
          </cell>
          <cell r="CL227">
            <v>0</v>
          </cell>
          <cell r="CM227" t="str">
            <v>ĐỘC THÂN</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t="e">
            <v>#N/A</v>
          </cell>
          <cell r="DB227">
            <v>0</v>
          </cell>
        </row>
        <row r="228">
          <cell r="B228" t="str">
            <v>EQQ101979</v>
          </cell>
          <cell r="C228" t="str">
            <v>DƯƠNG QUỐC HUY</v>
          </cell>
          <cell r="D228" t="str">
            <v>NAM</v>
          </cell>
          <cell r="E228">
            <v>41589</v>
          </cell>
          <cell r="F228" t="str">
            <v>262 KH</v>
          </cell>
          <cell r="G228" t="str">
            <v>NHÂN VIÊN PHỤC VỤ</v>
          </cell>
          <cell r="H228">
            <v>12</v>
          </cell>
          <cell r="I228">
            <v>4</v>
          </cell>
          <cell r="J228">
            <v>1988</v>
          </cell>
          <cell r="K228">
            <v>32245</v>
          </cell>
          <cell r="L228" t="str">
            <v>LONG AN</v>
          </cell>
          <cell r="M228" t="str">
            <v>LONG AN</v>
          </cell>
          <cell r="N228" t="str">
            <v>025081860</v>
          </cell>
          <cell r="O228">
            <v>39981</v>
          </cell>
          <cell r="P228" t="str">
            <v>TP. HCM</v>
          </cell>
          <cell r="Q228" t="str">
            <v xml:space="preserve">KINH </v>
          </cell>
          <cell r="R228" t="str">
            <v>KHÔNG</v>
          </cell>
          <cell r="S228" t="str">
            <v>243/9 LƯU HỮU PHƯỚC, P. 15, Q. 8, TP. HCM</v>
          </cell>
          <cell r="T228" t="str">
            <v>TP. HCM</v>
          </cell>
          <cell r="U228" t="str">
            <v>243/9 LƯU HỮU PHƯỚC, P. 15, Q. 8, TP. HCM</v>
          </cell>
          <cell r="V228" t="str">
            <v>TP. HCM</v>
          </cell>
          <cell r="W228" t="str">
            <v>243/9 LƯU HỮU PHƯỚC, P. 15, Q. 8, TP. HCM</v>
          </cell>
          <cell r="X228" t="str">
            <v>0933867645</v>
          </cell>
          <cell r="Y228" t="str">
            <v>0331000426443</v>
          </cell>
          <cell r="Z228" t="str">
            <v>VIETCOMBANK</v>
          </cell>
          <cell r="AA228" t="str">
            <v>101033</v>
          </cell>
          <cell r="AB228">
            <v>0</v>
          </cell>
          <cell r="AC228">
            <v>0</v>
          </cell>
          <cell r="AD228">
            <v>0</v>
          </cell>
          <cell r="AE228">
            <v>41981</v>
          </cell>
          <cell r="AF228" t="str">
            <v>BV</v>
          </cell>
          <cell r="AG228" t="str">
            <v>CHƯA BÀN GIAO</v>
          </cell>
          <cell r="AH228">
            <v>0</v>
          </cell>
          <cell r="AI228">
            <v>0</v>
          </cell>
          <cell r="AJ228">
            <v>0</v>
          </cell>
          <cell r="AK228">
            <v>0</v>
          </cell>
          <cell r="AL228">
            <v>0</v>
          </cell>
          <cell r="AM228">
            <v>0</v>
          </cell>
          <cell r="AN228">
            <v>0</v>
          </cell>
          <cell r="AO228">
            <v>0</v>
          </cell>
          <cell r="AP228">
            <v>0</v>
          </cell>
          <cell r="AQ228">
            <v>0</v>
          </cell>
          <cell r="AR228">
            <v>0</v>
          </cell>
          <cell r="AS228">
            <v>41816</v>
          </cell>
          <cell r="AT228">
            <v>0</v>
          </cell>
          <cell r="AU228">
            <v>0</v>
          </cell>
          <cell r="AV228">
            <v>41891</v>
          </cell>
          <cell r="AW228">
            <v>41816</v>
          </cell>
          <cell r="AX228">
            <v>0</v>
          </cell>
          <cell r="AY228">
            <v>0</v>
          </cell>
          <cell r="AZ228">
            <v>41891</v>
          </cell>
          <cell r="BA228">
            <v>0</v>
          </cell>
          <cell r="BB228">
            <v>41891</v>
          </cell>
          <cell r="BC228">
            <v>41816</v>
          </cell>
          <cell r="BD228" t="str">
            <v>2 HẠT</v>
          </cell>
          <cell r="BE228" t="str">
            <v>12/12</v>
          </cell>
          <cell r="BF228">
            <v>41891</v>
          </cell>
          <cell r="BG228">
            <v>41816</v>
          </cell>
          <cell r="BH228">
            <v>0</v>
          </cell>
          <cell r="BI228">
            <v>0</v>
          </cell>
          <cell r="BJ228">
            <v>13600</v>
          </cell>
          <cell r="BK228">
            <v>0</v>
          </cell>
          <cell r="BL228">
            <v>0</v>
          </cell>
          <cell r="BM228">
            <v>0</v>
          </cell>
          <cell r="BN228">
            <v>0</v>
          </cell>
          <cell r="BO228">
            <v>0</v>
          </cell>
          <cell r="BP228">
            <v>0</v>
          </cell>
          <cell r="BQ228">
            <v>1</v>
          </cell>
          <cell r="BR228" t="str">
            <v>HTQ HỒ CHÍ MINH</v>
          </cell>
          <cell r="BS228" t="str">
            <v>Partime</v>
          </cell>
          <cell r="BT228" t="str">
            <v>Quán 262 Khánh Hội</v>
          </cell>
          <cell r="BU228" t="str">
            <v>NV. Phục Vụ</v>
          </cell>
          <cell r="BV228" t="str">
            <v>2 HẠT</v>
          </cell>
          <cell r="BW228" t="str">
            <v>12/12</v>
          </cell>
          <cell r="BX228">
            <v>0</v>
          </cell>
          <cell r="BY228">
            <v>0</v>
          </cell>
          <cell r="BZ228">
            <v>0</v>
          </cell>
          <cell r="CA228">
            <v>0</v>
          </cell>
          <cell r="CB228">
            <v>0</v>
          </cell>
          <cell r="CC228">
            <v>0</v>
          </cell>
          <cell r="CD228">
            <v>0</v>
          </cell>
          <cell r="CE228">
            <v>0</v>
          </cell>
          <cell r="CF228">
            <v>0</v>
          </cell>
          <cell r="CG228">
            <v>0</v>
          </cell>
          <cell r="CH228">
            <v>0</v>
          </cell>
          <cell r="CI228" t="str">
            <v>262 KH</v>
          </cell>
          <cell r="CJ228" t="str">
            <v>NHÂN VIÊN PHỤC VỤ</v>
          </cell>
          <cell r="CK228">
            <v>0</v>
          </cell>
          <cell r="CL228">
            <v>0</v>
          </cell>
          <cell r="CM228" t="str">
            <v>ĐỘC THÂN</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t="e">
            <v>#N/A</v>
          </cell>
          <cell r="DB228">
            <v>0</v>
          </cell>
        </row>
        <row r="229">
          <cell r="B229" t="str">
            <v>EQQ101980</v>
          </cell>
          <cell r="C229" t="str">
            <v>NGUYỄN THỊ BÍCH NGỌC</v>
          </cell>
          <cell r="D229" t="str">
            <v>NỮ</v>
          </cell>
          <cell r="E229">
            <v>41589</v>
          </cell>
          <cell r="F229" t="str">
            <v>219 LTT</v>
          </cell>
          <cell r="G229" t="str">
            <v>NHÂN VIÊN PHỤC VỤ</v>
          </cell>
          <cell r="H229">
            <v>18</v>
          </cell>
          <cell r="I229">
            <v>11</v>
          </cell>
          <cell r="J229">
            <v>1994</v>
          </cell>
          <cell r="K229">
            <v>34656</v>
          </cell>
          <cell r="L229" t="str">
            <v>TP. HCM</v>
          </cell>
          <cell r="M229" t="str">
            <v>BẾN TRE</v>
          </cell>
          <cell r="N229" t="str">
            <v>025303961</v>
          </cell>
          <cell r="O229">
            <v>40396</v>
          </cell>
          <cell r="P229" t="str">
            <v>TP. HCM</v>
          </cell>
          <cell r="Q229" t="str">
            <v>KINH</v>
          </cell>
          <cell r="R229" t="str">
            <v>PHẬT</v>
          </cell>
          <cell r="S229" t="str">
            <v>148/12/40 TÔN ĐẢN, P. 8, Q. 4, TP. HCM</v>
          </cell>
          <cell r="T229" t="str">
            <v>TP. HCM</v>
          </cell>
          <cell r="U229" t="str">
            <v>131/16 TÔN ĐẢN, P. 14, Q. 4, TP. HCM</v>
          </cell>
          <cell r="V229" t="str">
            <v>TP. HCM</v>
          </cell>
          <cell r="W229" t="str">
            <v>131/16 TÔN ĐẢN, P. 14, Q. 4, TP. HCM</v>
          </cell>
          <cell r="X229" t="str">
            <v>0963730318</v>
          </cell>
          <cell r="Y229" t="str">
            <v>0331000426447</v>
          </cell>
          <cell r="Z229" t="str">
            <v>VIETCOMBANK</v>
          </cell>
          <cell r="AA229" t="str">
            <v>101034</v>
          </cell>
          <cell r="AB229">
            <v>0</v>
          </cell>
          <cell r="AC229">
            <v>0</v>
          </cell>
          <cell r="AD229">
            <v>0</v>
          </cell>
          <cell r="AE229">
            <v>0</v>
          </cell>
          <cell r="AF229">
            <v>0</v>
          </cell>
          <cell r="AG229">
            <v>0</v>
          </cell>
          <cell r="AH229">
            <v>41741</v>
          </cell>
          <cell r="AI229">
            <v>0</v>
          </cell>
          <cell r="AJ229">
            <v>0</v>
          </cell>
          <cell r="AK229" t="str">
            <v>01 NĂM</v>
          </cell>
          <cell r="AL229">
            <v>0</v>
          </cell>
          <cell r="AM229">
            <v>0</v>
          </cell>
          <cell r="AN229">
            <v>41741</v>
          </cell>
          <cell r="AO229">
            <v>42105</v>
          </cell>
          <cell r="AP229">
            <v>0</v>
          </cell>
          <cell r="AQ229">
            <v>0</v>
          </cell>
          <cell r="AR229">
            <v>41730</v>
          </cell>
          <cell r="AS229" t="str">
            <v>7914007797</v>
          </cell>
          <cell r="AT229" t="str">
            <v>DN7793530600872</v>
          </cell>
          <cell r="AU229">
            <v>0</v>
          </cell>
          <cell r="AV229">
            <v>0</v>
          </cell>
          <cell r="AW229">
            <v>0</v>
          </cell>
          <cell r="AX229">
            <v>0</v>
          </cell>
          <cell r="AY229">
            <v>0</v>
          </cell>
          <cell r="AZ229">
            <v>0</v>
          </cell>
          <cell r="BA229">
            <v>0</v>
          </cell>
          <cell r="BB229">
            <v>0</v>
          </cell>
          <cell r="BC229">
            <v>0</v>
          </cell>
          <cell r="BD229" t="str">
            <v>2 HẠT</v>
          </cell>
          <cell r="BE229" t="str">
            <v>ĐH</v>
          </cell>
          <cell r="BF229">
            <v>0</v>
          </cell>
          <cell r="BG229">
            <v>0</v>
          </cell>
          <cell r="BH229">
            <v>41724</v>
          </cell>
          <cell r="BI229">
            <v>2889000</v>
          </cell>
          <cell r="BJ229">
            <v>6000</v>
          </cell>
          <cell r="BK229">
            <v>0</v>
          </cell>
          <cell r="BL229">
            <v>0</v>
          </cell>
          <cell r="BM229">
            <v>0</v>
          </cell>
          <cell r="BN229">
            <v>0</v>
          </cell>
          <cell r="BO229">
            <v>0</v>
          </cell>
          <cell r="BP229">
            <v>4000</v>
          </cell>
          <cell r="BQ229">
            <v>1</v>
          </cell>
          <cell r="BR229" t="str">
            <v>HTQ HỒ CHÍ MINH</v>
          </cell>
          <cell r="BS229" t="str">
            <v>Fulltime</v>
          </cell>
          <cell r="BT229" t="str">
            <v>Quán 219 Lý Tự Trọng</v>
          </cell>
          <cell r="BU229" t="str">
            <v>NV. Phục Vụ</v>
          </cell>
          <cell r="BV229" t="str">
            <v>2 HẠT</v>
          </cell>
          <cell r="BW229" t="str">
            <v>ĐH</v>
          </cell>
          <cell r="BX229" t="str">
            <v>QUẢN TRỊ KINH DOANH</v>
          </cell>
          <cell r="BY229">
            <v>0</v>
          </cell>
          <cell r="BZ229">
            <v>0</v>
          </cell>
          <cell r="CA229">
            <v>0</v>
          </cell>
          <cell r="CB229">
            <v>0</v>
          </cell>
          <cell r="CC229">
            <v>0</v>
          </cell>
          <cell r="CD229">
            <v>41969</v>
          </cell>
          <cell r="CE229">
            <v>0</v>
          </cell>
          <cell r="CF229">
            <v>0</v>
          </cell>
          <cell r="CG229">
            <v>0</v>
          </cell>
          <cell r="CH229">
            <v>0</v>
          </cell>
          <cell r="CI229" t="str">
            <v>219 LTT</v>
          </cell>
          <cell r="CJ229" t="str">
            <v>NHÂN VIÊN PHỤC VỤ</v>
          </cell>
          <cell r="CK229">
            <v>0</v>
          </cell>
          <cell r="CL229">
            <v>0</v>
          </cell>
          <cell r="CM229" t="str">
            <v>ĐỘC THÂN</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t="e">
            <v>#N/A</v>
          </cell>
          <cell r="DB229">
            <v>0</v>
          </cell>
        </row>
        <row r="230">
          <cell r="B230" t="str">
            <v>EQQ101993</v>
          </cell>
          <cell r="C230" t="str">
            <v>NGUYỄN THỊ HỒNG NHUNG</v>
          </cell>
          <cell r="D230" t="str">
            <v>NỮ</v>
          </cell>
          <cell r="E230">
            <v>41581</v>
          </cell>
          <cell r="F230" t="str">
            <v>274 VTS</v>
          </cell>
          <cell r="G230" t="str">
            <v>NHÂN VIÊN PHỤC VỤ</v>
          </cell>
          <cell r="H230">
            <v>10</v>
          </cell>
          <cell r="I230">
            <v>2</v>
          </cell>
          <cell r="J230">
            <v>1994</v>
          </cell>
          <cell r="K230">
            <v>34375</v>
          </cell>
          <cell r="L230" t="str">
            <v>NINH THUẬN</v>
          </cell>
          <cell r="M230" t="str">
            <v>NINH THUẬN</v>
          </cell>
          <cell r="N230" t="str">
            <v>264432397</v>
          </cell>
          <cell r="O230">
            <v>40499</v>
          </cell>
          <cell r="P230" t="str">
            <v>NINH THUẬN</v>
          </cell>
          <cell r="Q230" t="str">
            <v>KINH</v>
          </cell>
          <cell r="R230" t="str">
            <v>THIÊN CHÚA</v>
          </cell>
          <cell r="S230" t="str">
            <v>PHƯỚC THIỆN 3, PHƯỚC SƠN, NINH PHƯỚC, NINH THUẬN</v>
          </cell>
          <cell r="T230" t="str">
            <v>NINH THUẬN</v>
          </cell>
          <cell r="U230" t="str">
            <v>PHƯỚC THIỆN 3, PHƯỚC SƠN, NINH PHƯỚC, NINH THUẬN</v>
          </cell>
          <cell r="V230" t="str">
            <v>TP. HCM</v>
          </cell>
          <cell r="W230">
            <v>0</v>
          </cell>
          <cell r="X230" t="str">
            <v>01657982369</v>
          </cell>
          <cell r="Y230" t="str">
            <v>0721000545764</v>
          </cell>
          <cell r="Z230" t="str">
            <v>VIETCOMBANK</v>
          </cell>
          <cell r="AA230" t="str">
            <v>101047</v>
          </cell>
          <cell r="AB230">
            <v>0</v>
          </cell>
          <cell r="AC230">
            <v>0</v>
          </cell>
          <cell r="AD230">
            <v>0</v>
          </cell>
          <cell r="AE230">
            <v>41981</v>
          </cell>
          <cell r="AF230" t="str">
            <v>TV</v>
          </cell>
          <cell r="AG230" t="str">
            <v>OK</v>
          </cell>
          <cell r="AH230">
            <v>41733</v>
          </cell>
          <cell r="AI230">
            <v>0</v>
          </cell>
          <cell r="AJ230">
            <v>0</v>
          </cell>
          <cell r="AK230" t="str">
            <v>01 NĂM</v>
          </cell>
          <cell r="AL230">
            <v>0</v>
          </cell>
          <cell r="AM230">
            <v>0</v>
          </cell>
          <cell r="AN230">
            <v>41733</v>
          </cell>
          <cell r="AO230">
            <v>42097</v>
          </cell>
          <cell r="AP230">
            <v>0</v>
          </cell>
          <cell r="AQ230">
            <v>0</v>
          </cell>
          <cell r="AR230">
            <v>41730</v>
          </cell>
          <cell r="AS230" t="str">
            <v>7914007793</v>
          </cell>
          <cell r="AT230" t="str">
            <v>DN7793530600868</v>
          </cell>
          <cell r="AU230">
            <v>0</v>
          </cell>
          <cell r="AV230">
            <v>0</v>
          </cell>
          <cell r="AW230">
            <v>0</v>
          </cell>
          <cell r="AX230">
            <v>0</v>
          </cell>
          <cell r="AY230">
            <v>0</v>
          </cell>
          <cell r="AZ230">
            <v>0</v>
          </cell>
          <cell r="BA230">
            <v>0</v>
          </cell>
          <cell r="BB230">
            <v>0</v>
          </cell>
          <cell r="BC230">
            <v>0</v>
          </cell>
          <cell r="BD230" t="str">
            <v>2 HẠT</v>
          </cell>
          <cell r="BE230" t="str">
            <v>12/12</v>
          </cell>
          <cell r="BF230">
            <v>0</v>
          </cell>
          <cell r="BG230">
            <v>0</v>
          </cell>
          <cell r="BH230">
            <v>41724</v>
          </cell>
          <cell r="BI230">
            <v>2889000</v>
          </cell>
          <cell r="BJ230">
            <v>0</v>
          </cell>
          <cell r="BK230">
            <v>0</v>
          </cell>
          <cell r="BL230">
            <v>0</v>
          </cell>
          <cell r="BM230">
            <v>0</v>
          </cell>
          <cell r="BN230">
            <v>0</v>
          </cell>
          <cell r="BO230">
            <v>0</v>
          </cell>
          <cell r="BP230">
            <v>4000</v>
          </cell>
          <cell r="BQ230">
            <v>1</v>
          </cell>
          <cell r="BR230" t="str">
            <v>HTQ HỒ CHÍ MINH</v>
          </cell>
          <cell r="BS230" t="str">
            <v>Fulltime</v>
          </cell>
          <cell r="BT230" t="str">
            <v>Quán 274 Võ Thị Sáu</v>
          </cell>
          <cell r="BU230" t="str">
            <v>NV. Phục Vụ</v>
          </cell>
          <cell r="BV230" t="str">
            <v>2 HẠT</v>
          </cell>
          <cell r="BW230" t="str">
            <v>12/12</v>
          </cell>
          <cell r="BX230">
            <v>0</v>
          </cell>
          <cell r="BY230">
            <v>0</v>
          </cell>
          <cell r="BZ230">
            <v>0</v>
          </cell>
          <cell r="CA230">
            <v>0</v>
          </cell>
          <cell r="CB230">
            <v>0</v>
          </cell>
          <cell r="CC230">
            <v>0</v>
          </cell>
          <cell r="CD230">
            <v>0</v>
          </cell>
          <cell r="CE230">
            <v>0</v>
          </cell>
          <cell r="CF230">
            <v>0</v>
          </cell>
          <cell r="CG230">
            <v>0</v>
          </cell>
          <cell r="CH230">
            <v>0</v>
          </cell>
          <cell r="CI230" t="str">
            <v>274 VTS</v>
          </cell>
          <cell r="CJ230" t="str">
            <v>NHÂN VIÊN PHỤC VỤ</v>
          </cell>
          <cell r="CK230">
            <v>0</v>
          </cell>
          <cell r="CL230">
            <v>0</v>
          </cell>
          <cell r="CM230" t="str">
            <v>ĐỘC THÂN</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t="e">
            <v>#N/A</v>
          </cell>
          <cell r="DB230">
            <v>0</v>
          </cell>
        </row>
        <row r="231">
          <cell r="B231" t="str">
            <v>EQQ101999</v>
          </cell>
          <cell r="C231" t="str">
            <v>LÊ ĐÌNH NGỌC ÁNH</v>
          </cell>
          <cell r="D231" t="str">
            <v>NỮ</v>
          </cell>
          <cell r="E231">
            <v>41589</v>
          </cell>
          <cell r="F231" t="str">
            <v>44 CL</v>
          </cell>
          <cell r="G231" t="str">
            <v>NHÂN VIÊN PHỤC VỤ</v>
          </cell>
          <cell r="H231">
            <v>20</v>
          </cell>
          <cell r="I231">
            <v>5</v>
          </cell>
          <cell r="J231">
            <v>1992</v>
          </cell>
          <cell r="K231">
            <v>33744</v>
          </cell>
          <cell r="L231" t="str">
            <v>QUẢNG TRỊ</v>
          </cell>
          <cell r="M231" t="str">
            <v>QUẢNG TRỊ</v>
          </cell>
          <cell r="N231" t="str">
            <v>197272068</v>
          </cell>
          <cell r="O231">
            <v>39580</v>
          </cell>
          <cell r="P231" t="str">
            <v>QUẢNG TRỊ</v>
          </cell>
          <cell r="Q231" t="str">
            <v>KINH</v>
          </cell>
          <cell r="R231" t="str">
            <v>KHÔNG</v>
          </cell>
          <cell r="S231" t="str">
            <v>PHƯỚC MỸ, TRIỆU GIANG, TRIỆU PHONG, QUẢNG TRỊ</v>
          </cell>
          <cell r="T231" t="str">
            <v>QUẢNG TRỊ</v>
          </cell>
          <cell r="U231" t="str">
            <v>199 ĐƯỜNG SỐ 20, P. 5, Q. GÒ VẤP, TP. HCM</v>
          </cell>
          <cell r="V231" t="str">
            <v>TP. HCM</v>
          </cell>
          <cell r="W231" t="str">
            <v>199 ĐƯỜNG SỐ 20, P. 5, Q. GÒ VẤP, TP. HCM</v>
          </cell>
          <cell r="X231" t="str">
            <v>01646320442</v>
          </cell>
          <cell r="Y231" t="str">
            <v>0331000426609</v>
          </cell>
          <cell r="Z231" t="str">
            <v>VIETCOMBANK</v>
          </cell>
          <cell r="AA231" t="str">
            <v>101053</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t="str">
            <v>1 HẠT</v>
          </cell>
          <cell r="BE231" t="str">
            <v>CĐ</v>
          </cell>
          <cell r="BF231">
            <v>0</v>
          </cell>
          <cell r="BG231">
            <v>0</v>
          </cell>
          <cell r="BH231">
            <v>41724</v>
          </cell>
          <cell r="BI231">
            <v>2889000</v>
          </cell>
          <cell r="BJ231">
            <v>6000</v>
          </cell>
          <cell r="BK231">
            <v>0</v>
          </cell>
          <cell r="BL231">
            <v>0</v>
          </cell>
          <cell r="BM231">
            <v>0</v>
          </cell>
          <cell r="BN231">
            <v>0</v>
          </cell>
          <cell r="BO231">
            <v>0</v>
          </cell>
          <cell r="BP231">
            <v>4000</v>
          </cell>
          <cell r="BQ231">
            <v>1</v>
          </cell>
          <cell r="BR231" t="str">
            <v>HTQ HỒ CHÍ MINH</v>
          </cell>
          <cell r="BS231" t="str">
            <v>Fulltime</v>
          </cell>
          <cell r="BT231" t="str">
            <v>Quán 44 Cửu Long</v>
          </cell>
          <cell r="BU231" t="str">
            <v>NV. Phục Vụ</v>
          </cell>
          <cell r="BV231" t="str">
            <v>1 HẠT</v>
          </cell>
          <cell r="BW231" t="str">
            <v>CĐ</v>
          </cell>
          <cell r="BX231" t="str">
            <v>QUẢN TRỊ KINH DOANH</v>
          </cell>
          <cell r="BY231">
            <v>0</v>
          </cell>
          <cell r="BZ231">
            <v>0</v>
          </cell>
          <cell r="CA231">
            <v>0</v>
          </cell>
          <cell r="CB231">
            <v>0</v>
          </cell>
          <cell r="CC231">
            <v>0</v>
          </cell>
          <cell r="CD231">
            <v>0</v>
          </cell>
          <cell r="CE231">
            <v>0</v>
          </cell>
          <cell r="CF231">
            <v>0</v>
          </cell>
          <cell r="CG231">
            <v>0</v>
          </cell>
          <cell r="CH231">
            <v>0</v>
          </cell>
          <cell r="CI231" t="str">
            <v>44 CL</v>
          </cell>
          <cell r="CJ231" t="str">
            <v>NHÂN VIÊN PHỤC VỤ</v>
          </cell>
          <cell r="CK231">
            <v>0</v>
          </cell>
          <cell r="CL231">
            <v>0</v>
          </cell>
          <cell r="CM231" t="str">
            <v>ĐỘC THÂN</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t="e">
            <v>#N/A</v>
          </cell>
          <cell r="DB231">
            <v>0</v>
          </cell>
        </row>
        <row r="232">
          <cell r="B232" t="str">
            <v>EQQ102001</v>
          </cell>
          <cell r="C232" t="str">
            <v>NGUYỄN HOÀNG NHÂN</v>
          </cell>
          <cell r="D232" t="str">
            <v>NAM</v>
          </cell>
          <cell r="E232">
            <v>41589</v>
          </cell>
          <cell r="F232" t="str">
            <v>44 CL</v>
          </cell>
          <cell r="G232" t="str">
            <v>NHÂN VIÊN PHỤC VỤ</v>
          </cell>
          <cell r="H232">
            <v>29</v>
          </cell>
          <cell r="I232">
            <v>2</v>
          </cell>
          <cell r="J232">
            <v>1992</v>
          </cell>
          <cell r="K232">
            <v>33663</v>
          </cell>
          <cell r="L232" t="str">
            <v>ĐỒNG NAI</v>
          </cell>
          <cell r="M232" t="str">
            <v>QUẢNG TRỊ</v>
          </cell>
          <cell r="N232" t="str">
            <v>272075308</v>
          </cell>
          <cell r="O232">
            <v>38952</v>
          </cell>
          <cell r="P232" t="str">
            <v>ĐỒNG NAI</v>
          </cell>
          <cell r="Q232" t="str">
            <v>KINH</v>
          </cell>
          <cell r="R232" t="str">
            <v>KHÔNG</v>
          </cell>
          <cell r="S232" t="str">
            <v>ẤP 1, XUÂN ĐƯỜNG CẨM MỸ, ĐỒNG NAI</v>
          </cell>
          <cell r="T232" t="str">
            <v>ĐỒNG NAI</v>
          </cell>
          <cell r="U232" t="str">
            <v>ẤP 1, XUÂN ĐƯỜNG CẨM MỸ, ĐỒNG NAI</v>
          </cell>
          <cell r="V232" t="str">
            <v>TP. HCM</v>
          </cell>
          <cell r="W232">
            <v>0</v>
          </cell>
          <cell r="X232" t="str">
            <v>0902410535</v>
          </cell>
          <cell r="Y232" t="str">
            <v>0331000426440</v>
          </cell>
          <cell r="Z232" t="str">
            <v>VIETCOMBANK</v>
          </cell>
          <cell r="AA232" t="str">
            <v>101055</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41816</v>
          </cell>
          <cell r="AT232">
            <v>0</v>
          </cell>
          <cell r="AU232">
            <v>0</v>
          </cell>
          <cell r="AV232">
            <v>41891</v>
          </cell>
          <cell r="AW232">
            <v>41816</v>
          </cell>
          <cell r="AX232">
            <v>0</v>
          </cell>
          <cell r="AY232">
            <v>0</v>
          </cell>
          <cell r="AZ232">
            <v>41891</v>
          </cell>
          <cell r="BA232">
            <v>0</v>
          </cell>
          <cell r="BB232">
            <v>41891</v>
          </cell>
          <cell r="BC232">
            <v>41816</v>
          </cell>
          <cell r="BD232" t="str">
            <v>1 HẠT</v>
          </cell>
          <cell r="BE232" t="str">
            <v>12/12</v>
          </cell>
          <cell r="BF232">
            <v>41891</v>
          </cell>
          <cell r="BG232">
            <v>41816</v>
          </cell>
          <cell r="BH232">
            <v>0</v>
          </cell>
          <cell r="BI232">
            <v>0</v>
          </cell>
          <cell r="BJ232">
            <v>13600</v>
          </cell>
          <cell r="BK232">
            <v>0</v>
          </cell>
          <cell r="BL232">
            <v>0</v>
          </cell>
          <cell r="BM232">
            <v>0</v>
          </cell>
          <cell r="BN232">
            <v>0</v>
          </cell>
          <cell r="BO232">
            <v>0</v>
          </cell>
          <cell r="BP232">
            <v>0</v>
          </cell>
          <cell r="BQ232">
            <v>1</v>
          </cell>
          <cell r="BR232" t="str">
            <v>HTQ HỒ CHÍ MINH</v>
          </cell>
          <cell r="BS232" t="str">
            <v>Partime</v>
          </cell>
          <cell r="BT232" t="str">
            <v>Quán 44 Cửu Long</v>
          </cell>
          <cell r="BU232" t="str">
            <v>NV. Phục Vụ</v>
          </cell>
          <cell r="BV232" t="str">
            <v>1 HẠT</v>
          </cell>
          <cell r="BW232" t="str">
            <v>12/12</v>
          </cell>
          <cell r="BX232">
            <v>0</v>
          </cell>
          <cell r="BY232">
            <v>0</v>
          </cell>
          <cell r="BZ232">
            <v>0</v>
          </cell>
          <cell r="CA232">
            <v>0</v>
          </cell>
          <cell r="CB232">
            <v>0</v>
          </cell>
          <cell r="CC232">
            <v>0</v>
          </cell>
          <cell r="CD232">
            <v>0</v>
          </cell>
          <cell r="CE232">
            <v>0</v>
          </cell>
          <cell r="CF232">
            <v>0</v>
          </cell>
          <cell r="CG232">
            <v>0</v>
          </cell>
          <cell r="CH232">
            <v>0</v>
          </cell>
          <cell r="CI232" t="str">
            <v>44 CL</v>
          </cell>
          <cell r="CJ232" t="str">
            <v>NHÂN VIÊN PHỤC VỤ</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t="e">
            <v>#N/A</v>
          </cell>
          <cell r="DB232">
            <v>0</v>
          </cell>
        </row>
        <row r="233">
          <cell r="B233" t="str">
            <v>EQQ102011</v>
          </cell>
          <cell r="C233" t="str">
            <v>PHAN THỊ ĐOAN</v>
          </cell>
          <cell r="D233" t="str">
            <v>NỮ</v>
          </cell>
          <cell r="E233">
            <v>41592</v>
          </cell>
          <cell r="F233" t="str">
            <v>778 ĐBP</v>
          </cell>
          <cell r="G233" t="str">
            <v>NHÂN VIÊN BẾP</v>
          </cell>
          <cell r="H233">
            <v>8</v>
          </cell>
          <cell r="I233">
            <v>6</v>
          </cell>
          <cell r="J233">
            <v>1964</v>
          </cell>
          <cell r="K233">
            <v>23536</v>
          </cell>
          <cell r="L233" t="str">
            <v>NGHỆ AN</v>
          </cell>
          <cell r="M233" t="str">
            <v>HÀ TĨNH</v>
          </cell>
          <cell r="N233" t="str">
            <v>186527232</v>
          </cell>
          <cell r="O233">
            <v>38828</v>
          </cell>
          <cell r="P233" t="str">
            <v>NGHỆ AN</v>
          </cell>
          <cell r="Q233" t="str">
            <v>KINH</v>
          </cell>
          <cell r="R233" t="str">
            <v>KHÔNG</v>
          </cell>
          <cell r="S233" t="str">
            <v>TRUNG HÒA, LÊ MAO, TP. VINH, NGHỆ AN</v>
          </cell>
          <cell r="T233" t="str">
            <v>NGHỆ AN</v>
          </cell>
          <cell r="U233" t="str">
            <v>262/20B LÊ VĂN SỸ, P. 14, Q. 3, TP. HCM</v>
          </cell>
          <cell r="V233" t="str">
            <v>TP. HCM</v>
          </cell>
          <cell r="W233" t="str">
            <v>262/20B LÊ VĂN SỸ, P. 14, Q. 3, TP. HCM</v>
          </cell>
          <cell r="X233" t="str">
            <v>01256712888</v>
          </cell>
          <cell r="Y233" t="str">
            <v>0331000426595</v>
          </cell>
          <cell r="Z233" t="str">
            <v>VIETCOMBANK</v>
          </cell>
          <cell r="AA233" t="str">
            <v>101062</v>
          </cell>
          <cell r="AB233">
            <v>0</v>
          </cell>
          <cell r="AC233">
            <v>0</v>
          </cell>
          <cell r="AD233">
            <v>0</v>
          </cell>
          <cell r="AE233">
            <v>0</v>
          </cell>
          <cell r="AF233">
            <v>0</v>
          </cell>
          <cell r="AG233">
            <v>0</v>
          </cell>
          <cell r="AH233">
            <v>41744</v>
          </cell>
          <cell r="AI233">
            <v>0</v>
          </cell>
          <cell r="AJ233">
            <v>0</v>
          </cell>
          <cell r="AK233" t="str">
            <v>01 NĂM</v>
          </cell>
          <cell r="AL233">
            <v>0</v>
          </cell>
          <cell r="AM233">
            <v>0</v>
          </cell>
          <cell r="AN233">
            <v>41744</v>
          </cell>
          <cell r="AO233">
            <v>42108</v>
          </cell>
          <cell r="AP233">
            <v>0</v>
          </cell>
          <cell r="AQ233">
            <v>0</v>
          </cell>
          <cell r="AR233">
            <v>41730</v>
          </cell>
          <cell r="AS233" t="str">
            <v>7914007800</v>
          </cell>
          <cell r="AT233" t="str">
            <v>DN7793530600875</v>
          </cell>
          <cell r="AU233">
            <v>0</v>
          </cell>
          <cell r="AV233">
            <v>0</v>
          </cell>
          <cell r="AW233">
            <v>0</v>
          </cell>
          <cell r="AX233">
            <v>0</v>
          </cell>
          <cell r="AY233">
            <v>0</v>
          </cell>
          <cell r="AZ233">
            <v>0</v>
          </cell>
          <cell r="BA233">
            <v>0</v>
          </cell>
          <cell r="BB233">
            <v>0</v>
          </cell>
          <cell r="BC233">
            <v>0</v>
          </cell>
          <cell r="BD233">
            <v>0</v>
          </cell>
          <cell r="BE233" t="str">
            <v>10/12</v>
          </cell>
          <cell r="BF233">
            <v>0</v>
          </cell>
          <cell r="BG233">
            <v>0</v>
          </cell>
          <cell r="BH233">
            <v>41640</v>
          </cell>
          <cell r="BI233">
            <v>2889000</v>
          </cell>
          <cell r="BJ233">
            <v>0</v>
          </cell>
          <cell r="BK233">
            <v>0</v>
          </cell>
          <cell r="BL233">
            <v>0</v>
          </cell>
          <cell r="BM233">
            <v>0</v>
          </cell>
          <cell r="BN233">
            <v>0</v>
          </cell>
          <cell r="BO233">
            <v>0</v>
          </cell>
          <cell r="BP233">
            <v>4000</v>
          </cell>
          <cell r="BQ233">
            <v>1</v>
          </cell>
          <cell r="BR233" t="str">
            <v>HTQ HỒ CHÍ MINH</v>
          </cell>
          <cell r="BS233" t="str">
            <v>Fulltime</v>
          </cell>
          <cell r="BT233" t="str">
            <v>Quán 778 Điện Biên Phủ</v>
          </cell>
          <cell r="BU233" t="str">
            <v>NV. Bếp</v>
          </cell>
          <cell r="BV233">
            <v>0</v>
          </cell>
          <cell r="BW233" t="str">
            <v>10/12</v>
          </cell>
          <cell r="BX233">
            <v>0</v>
          </cell>
          <cell r="BY233">
            <v>0</v>
          </cell>
          <cell r="BZ233">
            <v>0</v>
          </cell>
          <cell r="CA233">
            <v>0</v>
          </cell>
          <cell r="CB233">
            <v>0</v>
          </cell>
          <cell r="CC233">
            <v>0</v>
          </cell>
          <cell r="CD233">
            <v>41938</v>
          </cell>
          <cell r="CE233">
            <v>0</v>
          </cell>
          <cell r="CF233">
            <v>0</v>
          </cell>
          <cell r="CG233">
            <v>0</v>
          </cell>
          <cell r="CH233">
            <v>0</v>
          </cell>
          <cell r="CI233" t="str">
            <v>778 ĐBP</v>
          </cell>
          <cell r="CJ233" t="str">
            <v>NHÂN VIÊN BẾP</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t="e">
            <v>#N/A</v>
          </cell>
          <cell r="DB233">
            <v>0</v>
          </cell>
        </row>
        <row r="234">
          <cell r="B234" t="str">
            <v>EQQ102023</v>
          </cell>
          <cell r="C234" t="str">
            <v>LA KIM CƯỜNG</v>
          </cell>
          <cell r="D234" t="str">
            <v>NAM</v>
          </cell>
          <cell r="E234">
            <v>41593</v>
          </cell>
          <cell r="F234" t="str">
            <v>BẾP TỔNG HCM</v>
          </cell>
          <cell r="G234" t="str">
            <v>NHÂN VIÊN BẾP</v>
          </cell>
          <cell r="H234">
            <v>28</v>
          </cell>
          <cell r="I234">
            <v>6</v>
          </cell>
          <cell r="J234">
            <v>1971</v>
          </cell>
          <cell r="K234">
            <v>26112</v>
          </cell>
          <cell r="L234" t="str">
            <v>TP. HCM</v>
          </cell>
          <cell r="M234" t="str">
            <v>TRUNG QUỐC</v>
          </cell>
          <cell r="N234" t="str">
            <v>022283723</v>
          </cell>
          <cell r="O234">
            <v>37340</v>
          </cell>
          <cell r="P234" t="str">
            <v>TP. HCM</v>
          </cell>
          <cell r="Q234" t="str">
            <v>KINH</v>
          </cell>
          <cell r="R234" t="str">
            <v>KHÔNG</v>
          </cell>
          <cell r="S234" t="str">
            <v>68/8 LÊ VĂN LINH, P. 12, Q. 4, TP. HCM</v>
          </cell>
          <cell r="T234" t="str">
            <v>TP. HCM</v>
          </cell>
          <cell r="U234" t="str">
            <v>68/8 LÊ VĂN LINH, P. 12, Q. 4, TP. HCM</v>
          </cell>
          <cell r="V234" t="str">
            <v>TP. HCM</v>
          </cell>
          <cell r="W234" t="str">
            <v>68/8 LÊ VĂN LINH, P. 12, Q. 4, TP. HCM</v>
          </cell>
          <cell r="X234" t="str">
            <v>0937102901</v>
          </cell>
          <cell r="Y234" t="str">
            <v>0071000775929</v>
          </cell>
          <cell r="Z234" t="str">
            <v>VIETCOMBANK</v>
          </cell>
          <cell r="AA234" t="str">
            <v>101074</v>
          </cell>
          <cell r="AB234">
            <v>0</v>
          </cell>
          <cell r="AC234">
            <v>0</v>
          </cell>
          <cell r="AD234">
            <v>0</v>
          </cell>
          <cell r="AE234">
            <v>0</v>
          </cell>
          <cell r="AF234">
            <v>0</v>
          </cell>
          <cell r="AG234">
            <v>0</v>
          </cell>
          <cell r="AH234">
            <v>41969</v>
          </cell>
          <cell r="AI234">
            <v>0</v>
          </cell>
          <cell r="AJ234">
            <v>0</v>
          </cell>
          <cell r="AK234" t="str">
            <v>01 NĂM</v>
          </cell>
          <cell r="AL234">
            <v>0</v>
          </cell>
          <cell r="AM234">
            <v>0</v>
          </cell>
          <cell r="AN234">
            <v>41969</v>
          </cell>
          <cell r="AO234">
            <v>42333</v>
          </cell>
          <cell r="AP234">
            <v>0</v>
          </cell>
          <cell r="AQ234">
            <v>0</v>
          </cell>
          <cell r="AR234">
            <v>0</v>
          </cell>
          <cell r="AS234">
            <v>41816</v>
          </cell>
          <cell r="AT234">
            <v>0</v>
          </cell>
          <cell r="AU234">
            <v>0</v>
          </cell>
          <cell r="AV234">
            <v>41891</v>
          </cell>
          <cell r="AW234">
            <v>41816</v>
          </cell>
          <cell r="AX234">
            <v>0</v>
          </cell>
          <cell r="AY234">
            <v>0</v>
          </cell>
          <cell r="AZ234">
            <v>41891</v>
          </cell>
          <cell r="BA234">
            <v>0</v>
          </cell>
          <cell r="BB234">
            <v>41891</v>
          </cell>
          <cell r="BC234">
            <v>41816</v>
          </cell>
          <cell r="BD234">
            <v>0</v>
          </cell>
          <cell r="BE234" t="str">
            <v>12/12</v>
          </cell>
          <cell r="BF234">
            <v>41891</v>
          </cell>
          <cell r="BG234">
            <v>41816</v>
          </cell>
          <cell r="BH234">
            <v>0</v>
          </cell>
          <cell r="BI234">
            <v>2889000</v>
          </cell>
          <cell r="BJ234">
            <v>111000</v>
          </cell>
          <cell r="BK234">
            <v>0</v>
          </cell>
          <cell r="BL234">
            <v>0</v>
          </cell>
          <cell r="BM234">
            <v>0</v>
          </cell>
          <cell r="BN234">
            <v>0</v>
          </cell>
          <cell r="BO234">
            <v>0</v>
          </cell>
          <cell r="BP234">
            <v>4000</v>
          </cell>
          <cell r="BQ234">
            <v>1</v>
          </cell>
          <cell r="BR234" t="str">
            <v>HTQ HỒ CHÍ MINH</v>
          </cell>
          <cell r="BS234" t="str">
            <v>Fulltime</v>
          </cell>
          <cell r="BT234" t="str">
            <v>Bếp Tổng HCM</v>
          </cell>
          <cell r="BU234" t="str">
            <v>NV. Bếp</v>
          </cell>
          <cell r="BV234">
            <v>0</v>
          </cell>
          <cell r="BW234" t="str">
            <v>12/12</v>
          </cell>
          <cell r="BX234">
            <v>0</v>
          </cell>
          <cell r="BY234">
            <v>0</v>
          </cell>
          <cell r="BZ234">
            <v>0</v>
          </cell>
          <cell r="CA234">
            <v>0</v>
          </cell>
          <cell r="CB234">
            <v>0</v>
          </cell>
          <cell r="CC234">
            <v>0</v>
          </cell>
          <cell r="CD234">
            <v>0</v>
          </cell>
          <cell r="CE234">
            <v>0</v>
          </cell>
          <cell r="CF234">
            <v>0</v>
          </cell>
          <cell r="CG234">
            <v>0</v>
          </cell>
          <cell r="CH234">
            <v>0</v>
          </cell>
          <cell r="CI234" t="str">
            <v>BẾP TỔNG HCM</v>
          </cell>
          <cell r="CJ234" t="str">
            <v>NHÂN VIÊN BẾP</v>
          </cell>
          <cell r="CK234">
            <v>0</v>
          </cell>
          <cell r="CL234">
            <v>0</v>
          </cell>
          <cell r="CM234" t="str">
            <v>ĐỘC THÂN</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t="e">
            <v>#N/A</v>
          </cell>
          <cell r="DB234">
            <v>0</v>
          </cell>
        </row>
        <row r="235">
          <cell r="B235" t="str">
            <v>EQQ102024</v>
          </cell>
          <cell r="C235" t="str">
            <v>NGUYỄN THỊ YẾN</v>
          </cell>
          <cell r="D235" t="str">
            <v>NỮ</v>
          </cell>
          <cell r="E235">
            <v>41594</v>
          </cell>
          <cell r="F235" t="str">
            <v>264 NKKN</v>
          </cell>
          <cell r="G235" t="str">
            <v>NHÂN VIÊN BẾP</v>
          </cell>
          <cell r="H235">
            <v>8</v>
          </cell>
          <cell r="I235">
            <v>1</v>
          </cell>
          <cell r="J235">
            <v>1963</v>
          </cell>
          <cell r="K235">
            <v>23019</v>
          </cell>
          <cell r="L235" t="str">
            <v>TP. HCM</v>
          </cell>
          <cell r="M235" t="str">
            <v>BÌNH DƯƠNG</v>
          </cell>
          <cell r="N235" t="str">
            <v>020669097</v>
          </cell>
          <cell r="O235">
            <v>40548</v>
          </cell>
          <cell r="P235" t="str">
            <v>TP. HCM</v>
          </cell>
          <cell r="Q235" t="str">
            <v>KINH</v>
          </cell>
          <cell r="R235" t="str">
            <v>PHẬT</v>
          </cell>
          <cell r="S235" t="str">
            <v>103/8A TRẦN QUANG DIỆU, P. 14, Q. 3, TP. HCM</v>
          </cell>
          <cell r="T235" t="str">
            <v>TP. HCM</v>
          </cell>
          <cell r="U235" t="str">
            <v>103/8A TRẦN QUANG DIỆU, P. 14, Q. 3, TP. HCM</v>
          </cell>
          <cell r="V235" t="str">
            <v>TP. HCM</v>
          </cell>
          <cell r="W235" t="str">
            <v>103/8A TRẦN QUANG DIỆU, P. 14, Q. 3, TP. HCM</v>
          </cell>
          <cell r="X235" t="str">
            <v>01229525476</v>
          </cell>
          <cell r="Y235" t="str">
            <v>0071000847870</v>
          </cell>
          <cell r="Z235" t="str">
            <v>VIETCOMBANK</v>
          </cell>
          <cell r="AA235" t="str">
            <v>101075</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41816</v>
          </cell>
          <cell r="AT235">
            <v>0</v>
          </cell>
          <cell r="AU235">
            <v>0</v>
          </cell>
          <cell r="AV235">
            <v>41891</v>
          </cell>
          <cell r="AW235">
            <v>41816</v>
          </cell>
          <cell r="AX235">
            <v>0</v>
          </cell>
          <cell r="AY235">
            <v>0</v>
          </cell>
          <cell r="AZ235">
            <v>41891</v>
          </cell>
          <cell r="BA235">
            <v>0</v>
          </cell>
          <cell r="BB235">
            <v>41891</v>
          </cell>
          <cell r="BC235">
            <v>41816</v>
          </cell>
          <cell r="BD235">
            <v>0</v>
          </cell>
          <cell r="BE235" t="str">
            <v>8/12</v>
          </cell>
          <cell r="BF235">
            <v>41891</v>
          </cell>
          <cell r="BG235">
            <v>41816</v>
          </cell>
          <cell r="BH235">
            <v>41640</v>
          </cell>
          <cell r="BI235">
            <v>2889000</v>
          </cell>
          <cell r="BJ235">
            <v>0</v>
          </cell>
          <cell r="BK235">
            <v>0</v>
          </cell>
          <cell r="BL235">
            <v>0</v>
          </cell>
          <cell r="BM235">
            <v>0</v>
          </cell>
          <cell r="BN235">
            <v>0</v>
          </cell>
          <cell r="BO235">
            <v>0</v>
          </cell>
          <cell r="BP235">
            <v>4000</v>
          </cell>
          <cell r="BQ235">
            <v>1</v>
          </cell>
          <cell r="BR235" t="str">
            <v>HTQ HỒ CHÍ MINH</v>
          </cell>
          <cell r="BS235" t="str">
            <v>Fulltime</v>
          </cell>
          <cell r="BT235" t="str">
            <v>Quán 264 Nam Kỳ Khởi Nghĩa</v>
          </cell>
          <cell r="BU235" t="str">
            <v>NV. Bếp</v>
          </cell>
          <cell r="BV235">
            <v>0</v>
          </cell>
          <cell r="BW235" t="str">
            <v>8/12</v>
          </cell>
          <cell r="BX235">
            <v>0</v>
          </cell>
          <cell r="BY235">
            <v>0</v>
          </cell>
          <cell r="BZ235">
            <v>0</v>
          </cell>
          <cell r="CA235">
            <v>0</v>
          </cell>
          <cell r="CB235">
            <v>0</v>
          </cell>
          <cell r="CC235">
            <v>0</v>
          </cell>
          <cell r="CD235">
            <v>0</v>
          </cell>
          <cell r="CE235">
            <v>0</v>
          </cell>
          <cell r="CF235">
            <v>0</v>
          </cell>
          <cell r="CG235">
            <v>0</v>
          </cell>
          <cell r="CH235">
            <v>0</v>
          </cell>
          <cell r="CI235" t="str">
            <v>264 NKKN</v>
          </cell>
          <cell r="CJ235" t="str">
            <v>NHÂN VIÊN BẾP</v>
          </cell>
          <cell r="CK235">
            <v>0</v>
          </cell>
          <cell r="CL235">
            <v>0</v>
          </cell>
          <cell r="CM235" t="str">
            <v>ĐỘC THÂN</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t="e">
            <v>#N/A</v>
          </cell>
          <cell r="DB235">
            <v>0</v>
          </cell>
        </row>
        <row r="236">
          <cell r="B236" t="str">
            <v>EQQ102027</v>
          </cell>
          <cell r="C236" t="str">
            <v>TRẦN THỊ MAI</v>
          </cell>
          <cell r="D236" t="str">
            <v>NỮ</v>
          </cell>
          <cell r="E236">
            <v>41594</v>
          </cell>
          <cell r="F236" t="str">
            <v>211 NTH</v>
          </cell>
          <cell r="G236" t="str">
            <v>QUẢN LÝ QUÁN</v>
          </cell>
          <cell r="H236">
            <v>1</v>
          </cell>
          <cell r="I236">
            <v>4</v>
          </cell>
          <cell r="J236">
            <v>1986</v>
          </cell>
          <cell r="K236">
            <v>31503</v>
          </cell>
          <cell r="L236" t="str">
            <v>LONG AN</v>
          </cell>
          <cell r="M236" t="str">
            <v>CAMPUCHIA</v>
          </cell>
          <cell r="N236" t="str">
            <v>290816943</v>
          </cell>
          <cell r="O236">
            <v>39688</v>
          </cell>
          <cell r="P236" t="str">
            <v>TÂY NINH</v>
          </cell>
          <cell r="Q236" t="str">
            <v>KINH</v>
          </cell>
          <cell r="R236" t="str">
            <v>KHÔNG</v>
          </cell>
          <cell r="S236" t="str">
            <v>ẤP SÂN BAY, TÂN PHONG, TÂN BIÊN, TÂY NINH</v>
          </cell>
          <cell r="T236" t="str">
            <v>TÂY NINH</v>
          </cell>
          <cell r="U236" t="str">
            <v>475A CỘNG HÒA, P. 13, Q. TÂN BÌNH, TP. HCM</v>
          </cell>
          <cell r="V236" t="str">
            <v>TP. HCM</v>
          </cell>
          <cell r="W236" t="str">
            <v>475A CỘNG HÒA, P. 13, Q. TÂN BÌNH, TP. HCM</v>
          </cell>
          <cell r="X236" t="str">
            <v>0948487711</v>
          </cell>
          <cell r="Y236" t="str">
            <v>0071004743543</v>
          </cell>
          <cell r="Z236" t="str">
            <v>VIETCOMBANK</v>
          </cell>
          <cell r="AA236" t="str">
            <v>101078</v>
          </cell>
          <cell r="AB236">
            <v>0</v>
          </cell>
          <cell r="AC236">
            <v>0</v>
          </cell>
          <cell r="AD236">
            <v>0</v>
          </cell>
          <cell r="AE236">
            <v>0</v>
          </cell>
          <cell r="AF236">
            <v>0</v>
          </cell>
          <cell r="AG236">
            <v>0</v>
          </cell>
          <cell r="AH236">
            <v>41655</v>
          </cell>
          <cell r="AI236">
            <v>42020</v>
          </cell>
          <cell r="AJ236">
            <v>0</v>
          </cell>
          <cell r="AK236" t="str">
            <v>01 NĂM</v>
          </cell>
          <cell r="AL236" t="str">
            <v>01 NĂM</v>
          </cell>
          <cell r="AM236">
            <v>0</v>
          </cell>
          <cell r="AN236">
            <v>41655</v>
          </cell>
          <cell r="AO236">
            <v>42019</v>
          </cell>
          <cell r="AP236">
            <v>0</v>
          </cell>
          <cell r="AQ236">
            <v>0</v>
          </cell>
          <cell r="AR236">
            <v>41671</v>
          </cell>
          <cell r="AS236" t="str">
            <v>207171007</v>
          </cell>
          <cell r="AT236">
            <v>0</v>
          </cell>
          <cell r="AU236">
            <v>0</v>
          </cell>
          <cell r="AV236">
            <v>0</v>
          </cell>
          <cell r="AW236">
            <v>0</v>
          </cell>
          <cell r="AX236">
            <v>0</v>
          </cell>
          <cell r="AY236">
            <v>0</v>
          </cell>
          <cell r="AZ236">
            <v>0</v>
          </cell>
          <cell r="BA236">
            <v>0</v>
          </cell>
          <cell r="BB236">
            <v>0</v>
          </cell>
          <cell r="BC236">
            <v>0</v>
          </cell>
          <cell r="BD236">
            <v>0</v>
          </cell>
          <cell r="BE236" t="str">
            <v>TC</v>
          </cell>
          <cell r="BF236">
            <v>0</v>
          </cell>
          <cell r="BG236">
            <v>0</v>
          </cell>
          <cell r="BH236">
            <v>0</v>
          </cell>
          <cell r="BI236">
            <v>3130000</v>
          </cell>
          <cell r="BJ236">
            <v>3030000</v>
          </cell>
          <cell r="BK236">
            <v>0</v>
          </cell>
          <cell r="BL236">
            <v>200000</v>
          </cell>
          <cell r="BM236">
            <v>150000</v>
          </cell>
          <cell r="BN236">
            <v>0</v>
          </cell>
          <cell r="BO236">
            <v>0</v>
          </cell>
          <cell r="BP236">
            <v>4000</v>
          </cell>
          <cell r="BQ236">
            <v>1</v>
          </cell>
          <cell r="BR236" t="str">
            <v>HTQ HỒ CHÍ MINH</v>
          </cell>
          <cell r="BS236" t="str">
            <v>Fulltime</v>
          </cell>
          <cell r="BT236" t="str">
            <v>Quán 211 Nguyễn Thái Học</v>
          </cell>
          <cell r="BU236" t="str">
            <v>Quản Lý Quán</v>
          </cell>
          <cell r="BV236">
            <v>0</v>
          </cell>
          <cell r="BW236" t="str">
            <v>TC</v>
          </cell>
          <cell r="BX236" t="str">
            <v>KẾ TOÁN</v>
          </cell>
          <cell r="BY236">
            <v>0</v>
          </cell>
          <cell r="BZ236">
            <v>0</v>
          </cell>
          <cell r="CA236">
            <v>0</v>
          </cell>
          <cell r="CB236">
            <v>0</v>
          </cell>
          <cell r="CC236">
            <v>0</v>
          </cell>
          <cell r="CD236">
            <v>0</v>
          </cell>
          <cell r="CE236">
            <v>0</v>
          </cell>
          <cell r="CF236">
            <v>0</v>
          </cell>
          <cell r="CG236">
            <v>0</v>
          </cell>
          <cell r="CH236">
            <v>0</v>
          </cell>
          <cell r="CI236" t="str">
            <v>211 NTH</v>
          </cell>
          <cell r="CJ236" t="str">
            <v>QUẢN LÝ QUÁN</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t="e">
            <v>#N/A</v>
          </cell>
          <cell r="DB236">
            <v>0</v>
          </cell>
        </row>
        <row r="237">
          <cell r="B237" t="str">
            <v>EQQ102031</v>
          </cell>
          <cell r="C237" t="str">
            <v>NGUYỄN NHƯ NGỌC NGÀ</v>
          </cell>
          <cell r="D237" t="str">
            <v>NỮ</v>
          </cell>
          <cell r="E237">
            <v>41603</v>
          </cell>
          <cell r="F237" t="str">
            <v>219 LTT</v>
          </cell>
          <cell r="G237" t="str">
            <v>NHÂN VIÊN PHA CHẾ</v>
          </cell>
          <cell r="H237">
            <v>5</v>
          </cell>
          <cell r="I237">
            <v>3</v>
          </cell>
          <cell r="J237">
            <v>1990</v>
          </cell>
          <cell r="K237">
            <v>32937</v>
          </cell>
          <cell r="L237" t="str">
            <v>TP. HCM</v>
          </cell>
          <cell r="M237" t="str">
            <v>HÀ NỘI</v>
          </cell>
          <cell r="N237" t="str">
            <v>024899995</v>
          </cell>
          <cell r="O237">
            <v>39540</v>
          </cell>
          <cell r="P237" t="str">
            <v>TP. HCM</v>
          </cell>
          <cell r="Q237" t="str">
            <v>KINH</v>
          </cell>
          <cell r="R237" t="str">
            <v>KHÔNG</v>
          </cell>
          <cell r="S237" t="str">
            <v>28/13 ÂU DƯƠNG LÂN, P. 3, Q. 8, TP. HCM</v>
          </cell>
          <cell r="T237" t="str">
            <v>TP. HCM</v>
          </cell>
          <cell r="U237" t="str">
            <v>28/13 ÂU DƯƠNG LÂN, P. 3, Q. 8, TP. HCM</v>
          </cell>
          <cell r="V237" t="str">
            <v>TP. HCM</v>
          </cell>
          <cell r="W237" t="str">
            <v>28/13 ÂU DƯƠNG LÂN, P. 3, Q. 8, TP. HCM</v>
          </cell>
          <cell r="X237" t="str">
            <v>01265305958</v>
          </cell>
          <cell r="Y237" t="str">
            <v>0021000283482</v>
          </cell>
          <cell r="Z237" t="str">
            <v>VIETCOMBANK</v>
          </cell>
          <cell r="AA237" t="str">
            <v>101082</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41816</v>
          </cell>
          <cell r="AT237">
            <v>0</v>
          </cell>
          <cell r="AU237">
            <v>0</v>
          </cell>
          <cell r="AV237">
            <v>41891</v>
          </cell>
          <cell r="AW237">
            <v>41816</v>
          </cell>
          <cell r="AX237">
            <v>0</v>
          </cell>
          <cell r="AY237">
            <v>0</v>
          </cell>
          <cell r="AZ237">
            <v>41891</v>
          </cell>
          <cell r="BA237">
            <v>0</v>
          </cell>
          <cell r="BB237">
            <v>41891</v>
          </cell>
          <cell r="BC237">
            <v>41816</v>
          </cell>
          <cell r="BD237">
            <v>0</v>
          </cell>
          <cell r="BE237" t="str">
            <v>TC</v>
          </cell>
          <cell r="BF237">
            <v>41891</v>
          </cell>
          <cell r="BG237">
            <v>41816</v>
          </cell>
          <cell r="BH237">
            <v>0</v>
          </cell>
          <cell r="BI237">
            <v>2889000</v>
          </cell>
          <cell r="BJ237">
            <v>411000</v>
          </cell>
          <cell r="BK237">
            <v>0</v>
          </cell>
          <cell r="BL237">
            <v>0</v>
          </cell>
          <cell r="BM237">
            <v>0</v>
          </cell>
          <cell r="BN237">
            <v>0</v>
          </cell>
          <cell r="BO237">
            <v>0</v>
          </cell>
          <cell r="BP237">
            <v>4000</v>
          </cell>
          <cell r="BQ237">
            <v>1</v>
          </cell>
          <cell r="BR237" t="str">
            <v>HTQ HỒ CHÍ MINH</v>
          </cell>
          <cell r="BS237" t="str">
            <v>Fulltime</v>
          </cell>
          <cell r="BT237" t="str">
            <v>Quán 219 Lý Tự Trọng</v>
          </cell>
          <cell r="BU237" t="str">
            <v>NV. Pha Chế</v>
          </cell>
          <cell r="BV237">
            <v>0</v>
          </cell>
          <cell r="BW237" t="str">
            <v>TC</v>
          </cell>
          <cell r="BX237" t="str">
            <v>QUẢN TRỊ KINH DOANH</v>
          </cell>
          <cell r="BY237">
            <v>0</v>
          </cell>
          <cell r="BZ237">
            <v>0</v>
          </cell>
          <cell r="CA237">
            <v>0</v>
          </cell>
          <cell r="CB237">
            <v>0</v>
          </cell>
          <cell r="CC237">
            <v>0</v>
          </cell>
          <cell r="CD237">
            <v>41938</v>
          </cell>
          <cell r="CE237">
            <v>0</v>
          </cell>
          <cell r="CF237">
            <v>0</v>
          </cell>
          <cell r="CG237">
            <v>0</v>
          </cell>
          <cell r="CH237">
            <v>0</v>
          </cell>
          <cell r="CI237" t="str">
            <v>219 LTT</v>
          </cell>
          <cell r="CJ237" t="str">
            <v>NHÂN VIÊN PHA CHẾ</v>
          </cell>
          <cell r="CK237">
            <v>0</v>
          </cell>
          <cell r="CL237">
            <v>0</v>
          </cell>
          <cell r="CM237" t="str">
            <v>ĐỘC THÂN</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t="e">
            <v>#N/A</v>
          </cell>
          <cell r="DB237">
            <v>0</v>
          </cell>
        </row>
        <row r="238">
          <cell r="B238" t="str">
            <v>EQQ102034</v>
          </cell>
          <cell r="C238" t="str">
            <v>DƯƠNG ĐỨC ANH</v>
          </cell>
          <cell r="D238" t="str">
            <v>NAM</v>
          </cell>
          <cell r="E238">
            <v>41603</v>
          </cell>
          <cell r="F238" t="str">
            <v>02 BTX</v>
          </cell>
          <cell r="G238" t="str">
            <v>NHÂN VIÊN PHA CHẾ</v>
          </cell>
          <cell r="H238">
            <v>1</v>
          </cell>
          <cell r="I238">
            <v>12</v>
          </cell>
          <cell r="J238">
            <v>1986</v>
          </cell>
          <cell r="K238">
            <v>31747</v>
          </cell>
          <cell r="L238" t="str">
            <v>GIA LAI</v>
          </cell>
          <cell r="M238" t="str">
            <v>BÌNH ĐỊNH</v>
          </cell>
          <cell r="N238" t="str">
            <v>230651059</v>
          </cell>
          <cell r="O238">
            <v>39644</v>
          </cell>
          <cell r="P238" t="str">
            <v>GIA LAI</v>
          </cell>
          <cell r="Q238" t="str">
            <v>KINH</v>
          </cell>
          <cell r="R238" t="str">
            <v>KHÔNG</v>
          </cell>
          <cell r="S238" t="str">
            <v>70 TĂNG BẠT HỔ, TP. PLEIKU, GIA LAI</v>
          </cell>
          <cell r="T238" t="str">
            <v>GIA LAI</v>
          </cell>
          <cell r="U238" t="str">
            <v>113/6 LẦU 2 BÀNH VĂN TRÂN, P. 7, Q. TÂN BÌNH, TP. HCM</v>
          </cell>
          <cell r="V238" t="str">
            <v>TP. HCM</v>
          </cell>
          <cell r="W238" t="str">
            <v>113/6 LẦU 2 BÀNH VĂN TRÂN, P. 7, Q. TÂN BÌNH, TP. HCM</v>
          </cell>
          <cell r="X238" t="str">
            <v>0989219892</v>
          </cell>
          <cell r="Y238" t="str">
            <v>0071000817227</v>
          </cell>
          <cell r="Z238" t="str">
            <v>VIETCOMBANK</v>
          </cell>
          <cell r="AA238" t="str">
            <v>101085</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41816</v>
          </cell>
          <cell r="AT238">
            <v>0</v>
          </cell>
          <cell r="AU238">
            <v>0</v>
          </cell>
          <cell r="AV238">
            <v>41891</v>
          </cell>
          <cell r="AW238">
            <v>41816</v>
          </cell>
          <cell r="AX238">
            <v>0</v>
          </cell>
          <cell r="AY238">
            <v>0</v>
          </cell>
          <cell r="AZ238">
            <v>41891</v>
          </cell>
          <cell r="BA238">
            <v>0</v>
          </cell>
          <cell r="BB238">
            <v>41891</v>
          </cell>
          <cell r="BC238">
            <v>41816</v>
          </cell>
          <cell r="BD238">
            <v>0</v>
          </cell>
          <cell r="BE238" t="str">
            <v>ĐH</v>
          </cell>
          <cell r="BF238">
            <v>41891</v>
          </cell>
          <cell r="BG238">
            <v>41816</v>
          </cell>
          <cell r="BH238">
            <v>0</v>
          </cell>
          <cell r="BI238">
            <v>2889000</v>
          </cell>
          <cell r="BJ238">
            <v>411000</v>
          </cell>
          <cell r="BK238">
            <v>0</v>
          </cell>
          <cell r="BL238">
            <v>0</v>
          </cell>
          <cell r="BM238">
            <v>0</v>
          </cell>
          <cell r="BN238">
            <v>0</v>
          </cell>
          <cell r="BO238">
            <v>0</v>
          </cell>
          <cell r="BP238">
            <v>4000</v>
          </cell>
          <cell r="BQ238">
            <v>1</v>
          </cell>
          <cell r="BR238" t="str">
            <v>HTQ HỒ CHÍ MINH</v>
          </cell>
          <cell r="BS238" t="str">
            <v>Fulltime</v>
          </cell>
          <cell r="BT238" t="str">
            <v>Quán 02 Bùi Thị Xuân</v>
          </cell>
          <cell r="BU238" t="str">
            <v>NV. Pha Chế</v>
          </cell>
          <cell r="BV238">
            <v>0</v>
          </cell>
          <cell r="BW238" t="str">
            <v>ĐH</v>
          </cell>
          <cell r="BX238" t="str">
            <v xml:space="preserve">BARISTA </v>
          </cell>
          <cell r="BY238">
            <v>0</v>
          </cell>
          <cell r="BZ238">
            <v>0</v>
          </cell>
          <cell r="CA238">
            <v>0</v>
          </cell>
          <cell r="CB238">
            <v>0</v>
          </cell>
          <cell r="CC238">
            <v>0</v>
          </cell>
          <cell r="CD238">
            <v>41846</v>
          </cell>
          <cell r="CE238">
            <v>0</v>
          </cell>
          <cell r="CF238">
            <v>0</v>
          </cell>
          <cell r="CG238">
            <v>0</v>
          </cell>
          <cell r="CH238">
            <v>0</v>
          </cell>
          <cell r="CI238" t="str">
            <v>02 BTX</v>
          </cell>
          <cell r="CJ238" t="str">
            <v>NHÂN VIÊN PHA CHẾ</v>
          </cell>
          <cell r="CK238">
            <v>0</v>
          </cell>
          <cell r="CL238">
            <v>0</v>
          </cell>
          <cell r="CM238" t="str">
            <v>ĐỘC THÂN</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t="e">
            <v>#N/A</v>
          </cell>
          <cell r="DB238">
            <v>0</v>
          </cell>
        </row>
        <row r="239">
          <cell r="B239" t="str">
            <v>EQQ102041</v>
          </cell>
          <cell r="C239" t="str">
            <v>NGUYỄN NGỌC ANH</v>
          </cell>
          <cell r="D239" t="str">
            <v>NỮ</v>
          </cell>
          <cell r="E239">
            <v>41596</v>
          </cell>
          <cell r="F239" t="str">
            <v>PANDORA</v>
          </cell>
          <cell r="G239" t="str">
            <v>NHÂN VIÊN PHA CHẾ</v>
          </cell>
          <cell r="H239">
            <v>7</v>
          </cell>
          <cell r="I239">
            <v>11</v>
          </cell>
          <cell r="J239">
            <v>1993</v>
          </cell>
          <cell r="K239">
            <v>34280</v>
          </cell>
          <cell r="L239" t="str">
            <v>HÀ NỘI</v>
          </cell>
          <cell r="M239" t="str">
            <v>HÀ NỘI</v>
          </cell>
          <cell r="N239" t="str">
            <v>025144686</v>
          </cell>
          <cell r="O239">
            <v>39981</v>
          </cell>
          <cell r="P239" t="str">
            <v>TP. HCM</v>
          </cell>
          <cell r="Q239" t="str">
            <v>KINH</v>
          </cell>
          <cell r="R239" t="str">
            <v>KHÔNG</v>
          </cell>
          <cell r="S239" t="str">
            <v>53/15 KHU PHỐ 7, P. TÂN THỚI NHẤT, Q. 12, TP. HCM</v>
          </cell>
          <cell r="T239" t="str">
            <v>TP. HCM</v>
          </cell>
          <cell r="U239" t="str">
            <v>53/15 KHU PHỐ 7, P. TÂN THỚI NHẤT, Q. 12, TP. HCM</v>
          </cell>
          <cell r="V239" t="str">
            <v>TP. HCM</v>
          </cell>
          <cell r="W239" t="str">
            <v>53/15 KHU PHỐ 7, P. TÂN THỚI NHẤT, Q. 12, TP. HCM</v>
          </cell>
          <cell r="X239" t="str">
            <v>0902773833</v>
          </cell>
          <cell r="Y239" t="str">
            <v>0501000036098</v>
          </cell>
          <cell r="Z239" t="str">
            <v>VIETCOMBANK</v>
          </cell>
          <cell r="AA239" t="str">
            <v>101092</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41816</v>
          </cell>
          <cell r="AT239">
            <v>0</v>
          </cell>
          <cell r="AU239">
            <v>0</v>
          </cell>
          <cell r="AV239">
            <v>41891</v>
          </cell>
          <cell r="AW239">
            <v>41816</v>
          </cell>
          <cell r="AX239">
            <v>0</v>
          </cell>
          <cell r="AY239">
            <v>0</v>
          </cell>
          <cell r="AZ239">
            <v>41891</v>
          </cell>
          <cell r="BA239">
            <v>0</v>
          </cell>
          <cell r="BB239">
            <v>41891</v>
          </cell>
          <cell r="BC239">
            <v>41816</v>
          </cell>
          <cell r="BD239" t="str">
            <v>1 HẠT</v>
          </cell>
          <cell r="BE239" t="str">
            <v>ĐH</v>
          </cell>
          <cell r="BF239">
            <v>41891</v>
          </cell>
          <cell r="BG239">
            <v>41816</v>
          </cell>
          <cell r="BH239">
            <v>41724</v>
          </cell>
          <cell r="BI239">
            <v>2889000</v>
          </cell>
          <cell r="BJ239">
            <v>0</v>
          </cell>
          <cell r="BK239">
            <v>0</v>
          </cell>
          <cell r="BL239">
            <v>0</v>
          </cell>
          <cell r="BM239">
            <v>0</v>
          </cell>
          <cell r="BN239">
            <v>0</v>
          </cell>
          <cell r="BO239">
            <v>0</v>
          </cell>
          <cell r="BP239">
            <v>4000</v>
          </cell>
          <cell r="BQ239">
            <v>1</v>
          </cell>
          <cell r="BR239" t="str">
            <v>HTQ HỒ CHÍ MINH</v>
          </cell>
          <cell r="BS239" t="str">
            <v>Fulltime</v>
          </cell>
          <cell r="BT239" t="str">
            <v>Quán Big C Cộng Hòa</v>
          </cell>
          <cell r="BU239" t="str">
            <v>NV. Pha Chế</v>
          </cell>
          <cell r="BV239" t="str">
            <v>1 HẠT</v>
          </cell>
          <cell r="BW239" t="str">
            <v>ĐH</v>
          </cell>
          <cell r="BX239" t="str">
            <v>QUẢN TRỊ KINH DOANH</v>
          </cell>
          <cell r="BY239">
            <v>0</v>
          </cell>
          <cell r="BZ239">
            <v>0</v>
          </cell>
          <cell r="CA239">
            <v>0</v>
          </cell>
          <cell r="CB239">
            <v>0</v>
          </cell>
          <cell r="CC239">
            <v>0</v>
          </cell>
          <cell r="CD239">
            <v>0</v>
          </cell>
          <cell r="CE239">
            <v>0</v>
          </cell>
          <cell r="CF239">
            <v>0</v>
          </cell>
          <cell r="CG239">
            <v>0</v>
          </cell>
          <cell r="CH239">
            <v>0</v>
          </cell>
          <cell r="CI239" t="str">
            <v>PANDORA</v>
          </cell>
          <cell r="CJ239" t="str">
            <v>NHÂN VIÊN PHA CHẾ</v>
          </cell>
          <cell r="CK239">
            <v>0</v>
          </cell>
          <cell r="CL239">
            <v>0</v>
          </cell>
          <cell r="CM239" t="str">
            <v>ĐỘC THÂN</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t="e">
            <v>#N/A</v>
          </cell>
          <cell r="DB239">
            <v>0</v>
          </cell>
        </row>
        <row r="240">
          <cell r="B240" t="str">
            <v>EQQ102043</v>
          </cell>
          <cell r="C240" t="str">
            <v>VŨ THỊ LÂM OANH</v>
          </cell>
          <cell r="D240" t="str">
            <v>NỮ</v>
          </cell>
          <cell r="E240">
            <v>41598</v>
          </cell>
          <cell r="F240" t="str">
            <v>274 VTS</v>
          </cell>
          <cell r="G240" t="str">
            <v>NHÂN VIÊN PHỤC VỤ</v>
          </cell>
          <cell r="H240">
            <v>30</v>
          </cell>
          <cell r="I240">
            <v>10</v>
          </cell>
          <cell r="J240">
            <v>1995</v>
          </cell>
          <cell r="K240">
            <v>35002</v>
          </cell>
          <cell r="L240" t="str">
            <v>LÂM ĐỒNG</v>
          </cell>
          <cell r="M240" t="str">
            <v>HÀ NỘI</v>
          </cell>
          <cell r="N240" t="str">
            <v>251008688</v>
          </cell>
          <cell r="O240">
            <v>40846</v>
          </cell>
          <cell r="P240" t="str">
            <v>LÂM ĐỒNG</v>
          </cell>
          <cell r="Q240" t="str">
            <v>KINH</v>
          </cell>
          <cell r="R240" t="str">
            <v>KHÔNG</v>
          </cell>
          <cell r="S240" t="str">
            <v>THÔN NAM HÀ, NAM HÀ, LÂM HÀ, LÂM ĐỒNG</v>
          </cell>
          <cell r="T240" t="str">
            <v>LÂM ĐỒNG</v>
          </cell>
          <cell r="U240" t="str">
            <v>37 ĐƯỜNG SỐ 4, CƯ XÁ ĐÔ THÀNH, P. 4, Q. 3, TP. HCM</v>
          </cell>
          <cell r="V240" t="str">
            <v>TP. HCM</v>
          </cell>
          <cell r="W240" t="str">
            <v>37 ĐƯỜNG SỐ 4, CƯ XÁ ĐÔ THÀNH, P. 4, Q. 3, TP. HCM</v>
          </cell>
          <cell r="X240" t="str">
            <v>01687834869</v>
          </cell>
          <cell r="Y240" t="str">
            <v>0421000439071</v>
          </cell>
          <cell r="Z240" t="str">
            <v>VIETCOMBANK</v>
          </cell>
          <cell r="AA240" t="str">
            <v>101094</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41816</v>
          </cell>
          <cell r="AT240">
            <v>0</v>
          </cell>
          <cell r="AU240">
            <v>0</v>
          </cell>
          <cell r="AV240">
            <v>41891</v>
          </cell>
          <cell r="AW240">
            <v>41816</v>
          </cell>
          <cell r="AX240">
            <v>0</v>
          </cell>
          <cell r="AY240">
            <v>0</v>
          </cell>
          <cell r="AZ240">
            <v>41891</v>
          </cell>
          <cell r="BA240">
            <v>0</v>
          </cell>
          <cell r="BB240">
            <v>41891</v>
          </cell>
          <cell r="BC240">
            <v>41816</v>
          </cell>
          <cell r="BD240" t="str">
            <v>2 HẠT</v>
          </cell>
          <cell r="BE240" t="str">
            <v>12/12</v>
          </cell>
          <cell r="BF240">
            <v>41891</v>
          </cell>
          <cell r="BG240">
            <v>41816</v>
          </cell>
          <cell r="BH240">
            <v>41724</v>
          </cell>
          <cell r="BI240">
            <v>2889000</v>
          </cell>
          <cell r="BJ240">
            <v>0</v>
          </cell>
          <cell r="BK240">
            <v>0</v>
          </cell>
          <cell r="BL240">
            <v>0</v>
          </cell>
          <cell r="BM240">
            <v>0</v>
          </cell>
          <cell r="BN240">
            <v>0</v>
          </cell>
          <cell r="BO240">
            <v>0</v>
          </cell>
          <cell r="BP240">
            <v>4000</v>
          </cell>
          <cell r="BQ240">
            <v>1</v>
          </cell>
          <cell r="BR240" t="str">
            <v>HTQ HỒ CHÍ MINH</v>
          </cell>
          <cell r="BS240" t="str">
            <v>Fulltime</v>
          </cell>
          <cell r="BT240" t="str">
            <v>Quán 274 Võ Thị Sáu</v>
          </cell>
          <cell r="BU240" t="str">
            <v>NV. Phục Vụ</v>
          </cell>
          <cell r="BV240" t="str">
            <v>2 HẠT</v>
          </cell>
          <cell r="BW240" t="str">
            <v>12/12</v>
          </cell>
          <cell r="BX240">
            <v>0</v>
          </cell>
          <cell r="BY240">
            <v>0</v>
          </cell>
          <cell r="BZ240">
            <v>0</v>
          </cell>
          <cell r="CA240">
            <v>0</v>
          </cell>
          <cell r="CB240">
            <v>0</v>
          </cell>
          <cell r="CC240">
            <v>0</v>
          </cell>
          <cell r="CD240">
            <v>0</v>
          </cell>
          <cell r="CE240">
            <v>0</v>
          </cell>
          <cell r="CF240">
            <v>0</v>
          </cell>
          <cell r="CG240">
            <v>0</v>
          </cell>
          <cell r="CH240">
            <v>0</v>
          </cell>
          <cell r="CI240" t="str">
            <v>274 VTS</v>
          </cell>
          <cell r="CJ240" t="str">
            <v>NHÂN VIÊN PHỤC VỤ</v>
          </cell>
          <cell r="CK240">
            <v>0</v>
          </cell>
          <cell r="CL240">
            <v>0</v>
          </cell>
          <cell r="CM240" t="str">
            <v>ĐỘC THÂN</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t="e">
            <v>#N/A</v>
          </cell>
          <cell r="DB240">
            <v>0</v>
          </cell>
        </row>
        <row r="241">
          <cell r="B241" t="str">
            <v>EVV6000198</v>
          </cell>
          <cell r="C241" t="str">
            <v>NGUYỄN THÚY ANH</v>
          </cell>
          <cell r="D241" t="str">
            <v>NỮ</v>
          </cell>
          <cell r="E241">
            <v>41604</v>
          </cell>
          <cell r="F241" t="str">
            <v>PHÒNG KẾ TOÁN</v>
          </cell>
          <cell r="G241" t="str">
            <v>KẾ TOÁN CÔNG NỢ</v>
          </cell>
          <cell r="H241">
            <v>14</v>
          </cell>
          <cell r="I241">
            <v>8</v>
          </cell>
          <cell r="J241">
            <v>1987</v>
          </cell>
          <cell r="K241">
            <v>32003</v>
          </cell>
          <cell r="L241" t="str">
            <v>TP. HCM</v>
          </cell>
          <cell r="M241" t="str">
            <v>HÀ TÂY</v>
          </cell>
          <cell r="N241" t="str">
            <v>024364017</v>
          </cell>
          <cell r="O241">
            <v>41368</v>
          </cell>
          <cell r="P241" t="str">
            <v>TP. HCM</v>
          </cell>
          <cell r="Q241" t="str">
            <v>KINH</v>
          </cell>
          <cell r="R241" t="str">
            <v>THIÊN CHÚA</v>
          </cell>
          <cell r="S241" t="str">
            <v>12/133 THỐNG NHẤT, P. 15, Q. GÒ VẤP, TP. HCM</v>
          </cell>
          <cell r="T241" t="str">
            <v>TP. HCM</v>
          </cell>
          <cell r="U241" t="str">
            <v>12/133 THỐNG NHẤT, P. 15, Q. GÒ VẤP, TP. HCM</v>
          </cell>
          <cell r="V241" t="str">
            <v>TP. HCM</v>
          </cell>
          <cell r="W241" t="str">
            <v>0839162065</v>
          </cell>
          <cell r="X241" t="str">
            <v>0902670239</v>
          </cell>
          <cell r="Y241" t="str">
            <v>0331000425147</v>
          </cell>
          <cell r="Z241" t="str">
            <v>VIETCOMBANK</v>
          </cell>
          <cell r="AA241" t="str">
            <v>9005</v>
          </cell>
          <cell r="AB241">
            <v>0</v>
          </cell>
          <cell r="AC241">
            <v>0</v>
          </cell>
          <cell r="AD241">
            <v>0</v>
          </cell>
          <cell r="AE241">
            <v>0</v>
          </cell>
          <cell r="AF241">
            <v>0</v>
          </cell>
          <cell r="AG241">
            <v>0</v>
          </cell>
          <cell r="AH241">
            <v>41604</v>
          </cell>
          <cell r="AI241">
            <v>41969</v>
          </cell>
          <cell r="AJ241">
            <v>0</v>
          </cell>
          <cell r="AK241" t="str">
            <v>01 NĂM</v>
          </cell>
          <cell r="AL241" t="str">
            <v>01 NĂM</v>
          </cell>
          <cell r="AM241">
            <v>0</v>
          </cell>
          <cell r="AN241">
            <v>41969</v>
          </cell>
          <cell r="AO241">
            <v>42333</v>
          </cell>
          <cell r="AP241">
            <v>0</v>
          </cell>
          <cell r="AQ241">
            <v>0</v>
          </cell>
          <cell r="AR241">
            <v>41244</v>
          </cell>
          <cell r="AS241" t="str">
            <v>7910115349</v>
          </cell>
          <cell r="AT241" t="str">
            <v>DN7793530600767</v>
          </cell>
          <cell r="AU241">
            <v>0</v>
          </cell>
          <cell r="AV241">
            <v>0</v>
          </cell>
          <cell r="AW241">
            <v>0</v>
          </cell>
          <cell r="AX241">
            <v>0</v>
          </cell>
          <cell r="AY241">
            <v>0</v>
          </cell>
          <cell r="AZ241">
            <v>0</v>
          </cell>
          <cell r="BA241">
            <v>0</v>
          </cell>
          <cell r="BB241">
            <v>0</v>
          </cell>
          <cell r="BC241">
            <v>0</v>
          </cell>
          <cell r="BD241">
            <v>0</v>
          </cell>
          <cell r="BE241" t="str">
            <v>ĐH</v>
          </cell>
          <cell r="BF241">
            <v>0</v>
          </cell>
          <cell r="BG241">
            <v>0</v>
          </cell>
          <cell r="BH241">
            <v>41785</v>
          </cell>
          <cell r="BI241">
            <v>2889000</v>
          </cell>
          <cell r="BJ241">
            <v>1511000</v>
          </cell>
          <cell r="BK241">
            <v>0</v>
          </cell>
          <cell r="BL241">
            <v>0</v>
          </cell>
          <cell r="BM241">
            <v>0</v>
          </cell>
          <cell r="BN241">
            <v>0</v>
          </cell>
          <cell r="BO241">
            <v>25000</v>
          </cell>
          <cell r="BP241">
            <v>120000</v>
          </cell>
          <cell r="BQ241">
            <v>1</v>
          </cell>
          <cell r="BR241" t="str">
            <v>VP HỒ CHÍ MINH</v>
          </cell>
          <cell r="BS241" t="str">
            <v>Fulltime</v>
          </cell>
          <cell r="BT241" t="str">
            <v>Phòng Kế Toán</v>
          </cell>
          <cell r="BU241" t="str">
            <v>Kế Toán Công Nợ</v>
          </cell>
          <cell r="BV241">
            <v>0</v>
          </cell>
          <cell r="BW241" t="str">
            <v>ĐH</v>
          </cell>
          <cell r="BX241" t="str">
            <v>KẾ TOÁN</v>
          </cell>
          <cell r="BY241">
            <v>0</v>
          </cell>
          <cell r="BZ241">
            <v>0</v>
          </cell>
          <cell r="CA241">
            <v>0</v>
          </cell>
          <cell r="CB241">
            <v>0</v>
          </cell>
          <cell r="CC241">
            <v>0</v>
          </cell>
          <cell r="CD241">
            <v>0</v>
          </cell>
          <cell r="CE241">
            <v>0</v>
          </cell>
          <cell r="CF241">
            <v>0</v>
          </cell>
          <cell r="CG241">
            <v>0</v>
          </cell>
          <cell r="CH241">
            <v>0</v>
          </cell>
          <cell r="CI241" t="str">
            <v>PHÒNG KẾ TOÁN</v>
          </cell>
          <cell r="CJ241" t="str">
            <v>KẾ TOÁN CÔNG NỢ</v>
          </cell>
          <cell r="CK241">
            <v>0</v>
          </cell>
          <cell r="CL241">
            <v>0</v>
          </cell>
          <cell r="CM241" t="str">
            <v>ĐỘC THÂN</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t="e">
            <v>#N/A</v>
          </cell>
          <cell r="DB241">
            <v>0</v>
          </cell>
        </row>
        <row r="242">
          <cell r="B242" t="str">
            <v>EQQ102064</v>
          </cell>
          <cell r="C242" t="str">
            <v>TÔ QUỐC VINH</v>
          </cell>
          <cell r="D242" t="str">
            <v>NAM</v>
          </cell>
          <cell r="E242">
            <v>41604</v>
          </cell>
          <cell r="F242" t="str">
            <v>QUÁN BIG C BÌNH DƯƠNG</v>
          </cell>
          <cell r="G242" t="str">
            <v>NHÂN VIÊN PHỤC VỤ</v>
          </cell>
          <cell r="H242">
            <v>20</v>
          </cell>
          <cell r="I242">
            <v>12</v>
          </cell>
          <cell r="J242">
            <v>1994</v>
          </cell>
          <cell r="K242">
            <v>34688</v>
          </cell>
          <cell r="L242" t="str">
            <v>PHÚ YÊN</v>
          </cell>
          <cell r="M242" t="str">
            <v>PHÚ YÊN</v>
          </cell>
          <cell r="N242" t="str">
            <v>221375961</v>
          </cell>
          <cell r="O242">
            <v>40861</v>
          </cell>
          <cell r="P242" t="str">
            <v>PHÚ YÊN</v>
          </cell>
          <cell r="Q242" t="str">
            <v>KINH</v>
          </cell>
          <cell r="R242" t="str">
            <v>KHÔNG</v>
          </cell>
          <cell r="S242" t="str">
            <v>PHÚ MỸ, AN DÂN, TUY AN, PHÚ YÊN</v>
          </cell>
          <cell r="T242" t="str">
            <v>PHÚ YÊN</v>
          </cell>
          <cell r="U242" t="str">
            <v>PHÚ LỢI, THỦ DẦU MỘT, BÌNH DƯƠNG</v>
          </cell>
          <cell r="V242" t="str">
            <v>BÌNH DƯƠNG</v>
          </cell>
          <cell r="W242" t="str">
            <v>PHÚ LỢI, THỦ DẦU MỘT, BÌNH DƯƠNG</v>
          </cell>
          <cell r="X242" t="str">
            <v>0962878237</v>
          </cell>
          <cell r="Y242" t="str">
            <v>0281000336638</v>
          </cell>
          <cell r="Z242" t="str">
            <v>VIETCOMBANK</v>
          </cell>
          <cell r="AA242" t="str">
            <v>500027</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41816</v>
          </cell>
          <cell r="AT242">
            <v>0</v>
          </cell>
          <cell r="AU242">
            <v>0</v>
          </cell>
          <cell r="AV242">
            <v>41891</v>
          </cell>
          <cell r="AW242">
            <v>41816</v>
          </cell>
          <cell r="AX242">
            <v>0</v>
          </cell>
          <cell r="AY242">
            <v>0</v>
          </cell>
          <cell r="AZ242">
            <v>41891</v>
          </cell>
          <cell r="BA242">
            <v>0</v>
          </cell>
          <cell r="BB242">
            <v>41891</v>
          </cell>
          <cell r="BC242">
            <v>41816</v>
          </cell>
          <cell r="BD242" t="str">
            <v>1 HẠT</v>
          </cell>
          <cell r="BE242" t="str">
            <v>12/12</v>
          </cell>
          <cell r="BF242">
            <v>41891</v>
          </cell>
          <cell r="BG242">
            <v>41816</v>
          </cell>
          <cell r="BH242">
            <v>0</v>
          </cell>
          <cell r="BI242">
            <v>0</v>
          </cell>
          <cell r="BJ242">
            <v>12000</v>
          </cell>
          <cell r="BK242">
            <v>0</v>
          </cell>
          <cell r="BL242">
            <v>0</v>
          </cell>
          <cell r="BM242">
            <v>0</v>
          </cell>
          <cell r="BN242">
            <v>0</v>
          </cell>
          <cell r="BO242">
            <v>0</v>
          </cell>
          <cell r="BP242">
            <v>0</v>
          </cell>
          <cell r="BQ242">
            <v>1</v>
          </cell>
          <cell r="BR242" t="str">
            <v>CN BÌNH DƯƠNG</v>
          </cell>
          <cell r="BS242" t="str">
            <v>Partime</v>
          </cell>
          <cell r="BT242" t="str">
            <v>Quán Big C Bình Dương</v>
          </cell>
          <cell r="BU242" t="str">
            <v>NV. Phục Vụ</v>
          </cell>
          <cell r="BV242" t="str">
            <v>1 HẠT</v>
          </cell>
          <cell r="BW242" t="str">
            <v>12/12</v>
          </cell>
          <cell r="BX242">
            <v>0</v>
          </cell>
          <cell r="BY242">
            <v>0</v>
          </cell>
          <cell r="BZ242">
            <v>0</v>
          </cell>
          <cell r="CA242">
            <v>0</v>
          </cell>
          <cell r="CB242">
            <v>0</v>
          </cell>
          <cell r="CC242">
            <v>0</v>
          </cell>
          <cell r="CD242">
            <v>0</v>
          </cell>
          <cell r="CE242">
            <v>0</v>
          </cell>
          <cell r="CF242">
            <v>0</v>
          </cell>
          <cell r="CG242">
            <v>0</v>
          </cell>
          <cell r="CH242">
            <v>0</v>
          </cell>
          <cell r="CI242" t="str">
            <v>QUÁN BIG C BÌNH DƯƠNG</v>
          </cell>
          <cell r="CJ242" t="str">
            <v>NHÂN VIÊN PHỤC VỤ</v>
          </cell>
          <cell r="CK242">
            <v>0</v>
          </cell>
          <cell r="CL242">
            <v>0</v>
          </cell>
          <cell r="CM242" t="str">
            <v>ĐỘC THÂN</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t="e">
            <v>#N/A</v>
          </cell>
          <cell r="DB242">
            <v>0</v>
          </cell>
        </row>
        <row r="243">
          <cell r="B243" t="str">
            <v>EQQ102073</v>
          </cell>
          <cell r="C243" t="str">
            <v>THẠCH NGỌC BẢO CHÂU</v>
          </cell>
          <cell r="D243" t="str">
            <v>NỮ</v>
          </cell>
          <cell r="E243">
            <v>41629</v>
          </cell>
          <cell r="F243" t="str">
            <v>10B TVL - NQ</v>
          </cell>
          <cell r="G243" t="str">
            <v>NHÂN VIÊN PHỤC VỤ</v>
          </cell>
          <cell r="H243">
            <v>21</v>
          </cell>
          <cell r="I243">
            <v>12</v>
          </cell>
          <cell r="J243">
            <v>1995</v>
          </cell>
          <cell r="K243">
            <v>35054</v>
          </cell>
          <cell r="L243" t="str">
            <v>TP. HCM</v>
          </cell>
          <cell r="M243" t="str">
            <v>KHÁNH HÒA</v>
          </cell>
          <cell r="N243" t="str">
            <v>025673050</v>
          </cell>
          <cell r="O243">
            <v>41240</v>
          </cell>
          <cell r="P243" t="str">
            <v>TP. HCM</v>
          </cell>
          <cell r="Q243" t="str">
            <v xml:space="preserve">KINH </v>
          </cell>
          <cell r="R243" t="str">
            <v>THIÊN CHÚA</v>
          </cell>
          <cell r="S243" t="str">
            <v>1.15 LÔ A, CC ĐƯỜNG SỐ 23, TỔ 59, KP 5, P. HIỆP BÌNH CHÁNH, Q. THỦ ĐỨC, TP. HCM</v>
          </cell>
          <cell r="T243" t="str">
            <v>TP. HCM</v>
          </cell>
          <cell r="U243" t="str">
            <v>1.15 LÔ A, CC ĐƯỜNG SỐ 23, TỔ 59, KP 5, P. HIỆP BÌNH CHÁNH, Q. THỦ ĐỨC, TP. HCM</v>
          </cell>
          <cell r="V243" t="str">
            <v>TP. HCM</v>
          </cell>
          <cell r="W243" t="str">
            <v>1.15 LÔ A, CC ĐƯỜNG SỐ 23, TỔ 59, KP 5, P. HIỆP BÌNH CHÁNH, Q. THỦ ĐỨC, TP. HCM</v>
          </cell>
          <cell r="X243" t="str">
            <v>01228707614</v>
          </cell>
          <cell r="Y243" t="str">
            <v>0531002471865</v>
          </cell>
          <cell r="Z243" t="str">
            <v>VIETCOMBANK</v>
          </cell>
          <cell r="AA243" t="str">
            <v>101118</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41816</v>
          </cell>
          <cell r="AT243">
            <v>0</v>
          </cell>
          <cell r="AU243">
            <v>0</v>
          </cell>
          <cell r="AV243">
            <v>41891</v>
          </cell>
          <cell r="AW243">
            <v>41816</v>
          </cell>
          <cell r="AX243">
            <v>0</v>
          </cell>
          <cell r="AY243">
            <v>0</v>
          </cell>
          <cell r="AZ243">
            <v>41891</v>
          </cell>
          <cell r="BA243">
            <v>0</v>
          </cell>
          <cell r="BB243">
            <v>41891</v>
          </cell>
          <cell r="BC243">
            <v>41816</v>
          </cell>
          <cell r="BD243" t="str">
            <v>1 HẠT</v>
          </cell>
          <cell r="BE243" t="str">
            <v>12/12</v>
          </cell>
          <cell r="BF243">
            <v>41891</v>
          </cell>
          <cell r="BG243">
            <v>41816</v>
          </cell>
          <cell r="BH243">
            <v>0</v>
          </cell>
          <cell r="BI243">
            <v>0</v>
          </cell>
          <cell r="BJ243">
            <v>12000</v>
          </cell>
          <cell r="BK243">
            <v>0</v>
          </cell>
          <cell r="BL243">
            <v>0</v>
          </cell>
          <cell r="BM243">
            <v>0</v>
          </cell>
          <cell r="BN243">
            <v>0</v>
          </cell>
          <cell r="BO243">
            <v>0</v>
          </cell>
          <cell r="BP243">
            <v>0</v>
          </cell>
          <cell r="BQ243">
            <v>1</v>
          </cell>
          <cell r="BR243" t="str">
            <v>HTQ HỒ CHÍ MINH</v>
          </cell>
          <cell r="BS243" t="str">
            <v>Partime</v>
          </cell>
          <cell r="BT243" t="str">
            <v>Quán 10B TVL- Nhượng Quyền</v>
          </cell>
          <cell r="BU243" t="str">
            <v>NV. Phục Vụ</v>
          </cell>
          <cell r="BV243" t="str">
            <v>1 HẠT</v>
          </cell>
          <cell r="BW243" t="str">
            <v>12/12</v>
          </cell>
          <cell r="BX243">
            <v>0</v>
          </cell>
          <cell r="BY243">
            <v>0</v>
          </cell>
          <cell r="BZ243">
            <v>0</v>
          </cell>
          <cell r="CA243">
            <v>0</v>
          </cell>
          <cell r="CB243">
            <v>0</v>
          </cell>
          <cell r="CC243">
            <v>0</v>
          </cell>
          <cell r="CD243">
            <v>41944</v>
          </cell>
          <cell r="CE243">
            <v>0</v>
          </cell>
          <cell r="CF243">
            <v>0</v>
          </cell>
          <cell r="CG243">
            <v>0</v>
          </cell>
          <cell r="CH243">
            <v>0</v>
          </cell>
          <cell r="CI243" t="str">
            <v>10B TVL - NQ</v>
          </cell>
          <cell r="CJ243" t="str">
            <v>NHÂN VIÊN PHỤC VỤ</v>
          </cell>
          <cell r="CK243">
            <v>0</v>
          </cell>
          <cell r="CL243">
            <v>0</v>
          </cell>
          <cell r="CM243" t="str">
            <v>ĐỘC THÂN</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t="e">
            <v>#N/A</v>
          </cell>
          <cell r="DB243">
            <v>0</v>
          </cell>
        </row>
        <row r="244">
          <cell r="B244" t="str">
            <v>EQQ102080</v>
          </cell>
          <cell r="C244" t="str">
            <v>HUỲNH TUẤN CƯỜNG</v>
          </cell>
          <cell r="D244" t="str">
            <v>NAM</v>
          </cell>
          <cell r="E244">
            <v>41644</v>
          </cell>
          <cell r="F244" t="str">
            <v>44 HH</v>
          </cell>
          <cell r="G244" t="str">
            <v>NHÂN VIÊN PHA CHẾ</v>
          </cell>
          <cell r="H244">
            <v>4</v>
          </cell>
          <cell r="I244">
            <v>7</v>
          </cell>
          <cell r="J244">
            <v>1992</v>
          </cell>
          <cell r="K244">
            <v>33789</v>
          </cell>
          <cell r="L244" t="str">
            <v>TP. HCM</v>
          </cell>
          <cell r="M244" t="str">
            <v>TP. HCM</v>
          </cell>
          <cell r="N244" t="str">
            <v>024585113</v>
          </cell>
          <cell r="O244">
            <v>40821</v>
          </cell>
          <cell r="P244" t="str">
            <v>TP. HCM</v>
          </cell>
          <cell r="Q244" t="str">
            <v xml:space="preserve">KINH </v>
          </cell>
          <cell r="R244" t="str">
            <v>KHÔNG</v>
          </cell>
          <cell r="S244" t="str">
            <v>73C LÊ QUANG SUNG, P. 2, Q. 6, TP. HCM</v>
          </cell>
          <cell r="T244" t="str">
            <v>TP. HCM</v>
          </cell>
          <cell r="U244" t="str">
            <v>73C LÊ QUANG SUNG, P. 2, Q. 6, TP. HCM</v>
          </cell>
          <cell r="V244" t="str">
            <v>TP. HCM</v>
          </cell>
          <cell r="W244" t="str">
            <v>73C LÊ QUANG SUNG, P. 2, Q. 6, TP. HCM</v>
          </cell>
          <cell r="X244" t="str">
            <v>0972024896</v>
          </cell>
          <cell r="Y244" t="str">
            <v>0251002678321</v>
          </cell>
          <cell r="Z244" t="str">
            <v>VIETCOMBANK</v>
          </cell>
          <cell r="AA244" t="str">
            <v>101125</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41644</v>
          </cell>
          <cell r="AS244">
            <v>41816</v>
          </cell>
          <cell r="AT244">
            <v>0</v>
          </cell>
          <cell r="AU244">
            <v>0</v>
          </cell>
          <cell r="AV244">
            <v>41644</v>
          </cell>
          <cell r="AW244">
            <v>41816</v>
          </cell>
          <cell r="AX244">
            <v>0</v>
          </cell>
          <cell r="AY244">
            <v>0</v>
          </cell>
          <cell r="AZ244">
            <v>41891</v>
          </cell>
          <cell r="BA244">
            <v>0</v>
          </cell>
          <cell r="BB244">
            <v>41891</v>
          </cell>
          <cell r="BC244">
            <v>41816</v>
          </cell>
          <cell r="BD244">
            <v>0</v>
          </cell>
          <cell r="BE244" t="str">
            <v>12/12</v>
          </cell>
          <cell r="BF244">
            <v>41891</v>
          </cell>
          <cell r="BG244">
            <v>41816</v>
          </cell>
          <cell r="BH244">
            <v>0</v>
          </cell>
          <cell r="BI244">
            <v>0</v>
          </cell>
          <cell r="BJ244">
            <v>12000</v>
          </cell>
          <cell r="BK244">
            <v>0</v>
          </cell>
          <cell r="BL244">
            <v>0</v>
          </cell>
          <cell r="BM244">
            <v>0</v>
          </cell>
          <cell r="BN244">
            <v>0</v>
          </cell>
          <cell r="BO244">
            <v>0</v>
          </cell>
          <cell r="BP244">
            <v>0</v>
          </cell>
          <cell r="BQ244">
            <v>1</v>
          </cell>
          <cell r="BR244" t="str">
            <v>HTQ HỒ CHÍ MINH</v>
          </cell>
          <cell r="BS244" t="str">
            <v>Partime</v>
          </cell>
          <cell r="BT244" t="str">
            <v>Quán 44 Hoa Hồng</v>
          </cell>
          <cell r="BU244" t="str">
            <v>NV. Pha Chế</v>
          </cell>
          <cell r="BV244">
            <v>0</v>
          </cell>
          <cell r="BW244" t="str">
            <v>12/12</v>
          </cell>
          <cell r="BX244">
            <v>0</v>
          </cell>
          <cell r="BY244">
            <v>0</v>
          </cell>
          <cell r="BZ244">
            <v>0</v>
          </cell>
          <cell r="CA244">
            <v>0</v>
          </cell>
          <cell r="CB244">
            <v>0</v>
          </cell>
          <cell r="CC244">
            <v>0</v>
          </cell>
          <cell r="CD244">
            <v>41938</v>
          </cell>
          <cell r="CE244">
            <v>0</v>
          </cell>
          <cell r="CF244">
            <v>0</v>
          </cell>
          <cell r="CG244">
            <v>0</v>
          </cell>
          <cell r="CH244">
            <v>0</v>
          </cell>
          <cell r="CI244" t="str">
            <v>44 HH</v>
          </cell>
          <cell r="CJ244" t="str">
            <v>NHÂN VIÊN PHA CHẾ</v>
          </cell>
          <cell r="CK244">
            <v>0</v>
          </cell>
          <cell r="CL244">
            <v>0</v>
          </cell>
          <cell r="CM244" t="str">
            <v>ĐỘC THÂN</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t="e">
            <v>#N/A</v>
          </cell>
          <cell r="DB244">
            <v>0</v>
          </cell>
        </row>
        <row r="245">
          <cell r="B245" t="str">
            <v>EQQ102081</v>
          </cell>
          <cell r="C245" t="str">
            <v>VŨ KHẮC DUY</v>
          </cell>
          <cell r="D245" t="str">
            <v>NAM</v>
          </cell>
          <cell r="E245">
            <v>41672</v>
          </cell>
          <cell r="F245" t="str">
            <v>QUÁN BIG C BÌNH DƯƠNG</v>
          </cell>
          <cell r="G245" t="str">
            <v>NHÂN VIÊN PHỤC VỤ</v>
          </cell>
          <cell r="H245">
            <v>4</v>
          </cell>
          <cell r="I245">
            <v>11</v>
          </cell>
          <cell r="J245">
            <v>1994</v>
          </cell>
          <cell r="K245">
            <v>34642</v>
          </cell>
          <cell r="L245" t="str">
            <v>LÂM ĐỒNG</v>
          </cell>
          <cell r="M245" t="str">
            <v>THANH HÓA</v>
          </cell>
          <cell r="N245" t="str">
            <v>250942997</v>
          </cell>
          <cell r="O245">
            <v>40381</v>
          </cell>
          <cell r="P245" t="str">
            <v>LÂM ĐỒNG</v>
          </cell>
          <cell r="Q245" t="str">
            <v xml:space="preserve">KINH </v>
          </cell>
          <cell r="R245" t="str">
            <v>KHÔNG</v>
          </cell>
          <cell r="S245" t="str">
            <v>THÔN 4, TÀ NUNG, ĐÀ LẠT, LÂM ĐỒNG</v>
          </cell>
          <cell r="T245" t="str">
            <v>LÂM ĐỒNG</v>
          </cell>
          <cell r="U245" t="str">
            <v>62/8 KP 3, P. PHÚ LỢI, THỦ DẦU MỘT, BÌNH DƯƠNG</v>
          </cell>
          <cell r="V245" t="str">
            <v>BÌNH DƯƠNG</v>
          </cell>
          <cell r="W245" t="str">
            <v>62/8 KP 3, P. PHÚ LỢI, THỦ DẦU MỘT, BÌNH DƯƠNG</v>
          </cell>
          <cell r="X245" t="str">
            <v>0928 616689</v>
          </cell>
          <cell r="Y245" t="str">
            <v>0281000329577</v>
          </cell>
          <cell r="Z245" t="str">
            <v>VIETCOMBANK</v>
          </cell>
          <cell r="AA245" t="str">
            <v>500028</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41672</v>
          </cell>
          <cell r="AS245">
            <v>41816</v>
          </cell>
          <cell r="AT245">
            <v>0</v>
          </cell>
          <cell r="AU245">
            <v>0</v>
          </cell>
          <cell r="AV245">
            <v>41672</v>
          </cell>
          <cell r="AW245">
            <v>41816</v>
          </cell>
          <cell r="AX245">
            <v>0</v>
          </cell>
          <cell r="AY245">
            <v>0</v>
          </cell>
          <cell r="AZ245">
            <v>41891</v>
          </cell>
          <cell r="BA245">
            <v>0</v>
          </cell>
          <cell r="BB245">
            <v>41891</v>
          </cell>
          <cell r="BC245">
            <v>41816</v>
          </cell>
          <cell r="BD245" t="str">
            <v>1 HẠT</v>
          </cell>
          <cell r="BE245" t="str">
            <v>12/12</v>
          </cell>
          <cell r="BF245">
            <v>41891</v>
          </cell>
          <cell r="BG245">
            <v>41816</v>
          </cell>
          <cell r="BH245">
            <v>0</v>
          </cell>
          <cell r="BI245">
            <v>0</v>
          </cell>
          <cell r="BJ245">
            <v>12000</v>
          </cell>
          <cell r="BK245">
            <v>0</v>
          </cell>
          <cell r="BL245">
            <v>0</v>
          </cell>
          <cell r="BM245">
            <v>0</v>
          </cell>
          <cell r="BN245">
            <v>0</v>
          </cell>
          <cell r="BO245">
            <v>0</v>
          </cell>
          <cell r="BP245">
            <v>0</v>
          </cell>
          <cell r="BQ245">
            <v>1</v>
          </cell>
          <cell r="BR245" t="str">
            <v>CN BÌNH DƯƠNG</v>
          </cell>
          <cell r="BS245" t="str">
            <v>Partime</v>
          </cell>
          <cell r="BT245" t="str">
            <v>Quán Big C Bình Dương</v>
          </cell>
          <cell r="BU245" t="str">
            <v>NV. Phục Vụ</v>
          </cell>
          <cell r="BV245" t="str">
            <v>1 HẠT</v>
          </cell>
          <cell r="BW245" t="str">
            <v>12/12</v>
          </cell>
          <cell r="BX245">
            <v>0</v>
          </cell>
          <cell r="BY245">
            <v>0</v>
          </cell>
          <cell r="BZ245">
            <v>0</v>
          </cell>
          <cell r="CA245">
            <v>0</v>
          </cell>
          <cell r="CB245">
            <v>0</v>
          </cell>
          <cell r="CC245">
            <v>0</v>
          </cell>
          <cell r="CD245">
            <v>0</v>
          </cell>
          <cell r="CE245">
            <v>0</v>
          </cell>
          <cell r="CF245">
            <v>0</v>
          </cell>
          <cell r="CG245">
            <v>0</v>
          </cell>
          <cell r="CH245">
            <v>0</v>
          </cell>
          <cell r="CI245" t="str">
            <v>QUÁN BIG C BÌNH DƯƠNG</v>
          </cell>
          <cell r="CJ245" t="str">
            <v>NHÂN VIÊN PHỤC VỤ</v>
          </cell>
          <cell r="CK245">
            <v>0</v>
          </cell>
          <cell r="CL245">
            <v>0</v>
          </cell>
          <cell r="CM245" t="str">
            <v>ĐỘC THÂN</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t="e">
            <v>#N/A</v>
          </cell>
          <cell r="DB245">
            <v>0</v>
          </cell>
        </row>
        <row r="246">
          <cell r="B246" t="str">
            <v>EQQ102089</v>
          </cell>
          <cell r="C246" t="str">
            <v>TẠ NGỌC DŨNG</v>
          </cell>
          <cell r="D246" t="str">
            <v>NAM</v>
          </cell>
          <cell r="E246">
            <v>41678</v>
          </cell>
          <cell r="F246" t="str">
            <v>02 SĐ</v>
          </cell>
          <cell r="G246" t="str">
            <v>NHÂN VIÊN PHỤC VỤ</v>
          </cell>
          <cell r="H246">
            <v>10</v>
          </cell>
          <cell r="I246">
            <v>4</v>
          </cell>
          <cell r="J246">
            <v>1994</v>
          </cell>
          <cell r="K246">
            <v>34434</v>
          </cell>
          <cell r="L246" t="str">
            <v>QUẢNG NGÃI</v>
          </cell>
          <cell r="M246" t="str">
            <v>QUẢNG NGÃI</v>
          </cell>
          <cell r="N246" t="str">
            <v>025318679</v>
          </cell>
          <cell r="O246">
            <v>40361</v>
          </cell>
          <cell r="P246" t="str">
            <v>TP. HCM</v>
          </cell>
          <cell r="Q246" t="str">
            <v xml:space="preserve">KINH </v>
          </cell>
          <cell r="R246" t="str">
            <v>KHÔNG</v>
          </cell>
          <cell r="S246" t="str">
            <v>133/26/34 HÒA BÌNH, P. HIỆP TÂN, Q. TÂN PHÚ, TP. HCM</v>
          </cell>
          <cell r="T246" t="str">
            <v>TP. HCM</v>
          </cell>
          <cell r="U246" t="str">
            <v>133/26/34 HÒA BÌNH, P. HIỆP TÂN, Q. TÂN PHÚ, TP. HCM</v>
          </cell>
          <cell r="V246" t="str">
            <v>TP. HCM</v>
          </cell>
          <cell r="W246" t="str">
            <v>133/26/34 HÒA BÌNH, P. HIỆP TÂN, Q. TÂN PHÚ, TP. HCM</v>
          </cell>
          <cell r="X246" t="str">
            <v>01672961148</v>
          </cell>
          <cell r="Y246" t="str">
            <v>0071000861378</v>
          </cell>
          <cell r="Z246" t="str">
            <v>VIETCOMBANK</v>
          </cell>
          <cell r="AA246" t="str">
            <v>101135</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41678</v>
          </cell>
          <cell r="AS246">
            <v>41816</v>
          </cell>
          <cell r="AT246">
            <v>0</v>
          </cell>
          <cell r="AU246">
            <v>0</v>
          </cell>
          <cell r="AV246">
            <v>41678</v>
          </cell>
          <cell r="AW246">
            <v>41816</v>
          </cell>
          <cell r="AX246">
            <v>0</v>
          </cell>
          <cell r="AY246">
            <v>0</v>
          </cell>
          <cell r="AZ246">
            <v>41891</v>
          </cell>
          <cell r="BA246">
            <v>0</v>
          </cell>
          <cell r="BB246">
            <v>41891</v>
          </cell>
          <cell r="BC246">
            <v>41816</v>
          </cell>
          <cell r="BD246" t="str">
            <v>1 HẠT</v>
          </cell>
          <cell r="BE246" t="str">
            <v>12/12</v>
          </cell>
          <cell r="BF246">
            <v>41891</v>
          </cell>
          <cell r="BG246">
            <v>41816</v>
          </cell>
          <cell r="BH246">
            <v>0</v>
          </cell>
          <cell r="BI246">
            <v>0</v>
          </cell>
          <cell r="BJ246">
            <v>12000</v>
          </cell>
          <cell r="BK246">
            <v>0</v>
          </cell>
          <cell r="BL246">
            <v>0</v>
          </cell>
          <cell r="BM246">
            <v>0</v>
          </cell>
          <cell r="BN246">
            <v>0</v>
          </cell>
          <cell r="BO246">
            <v>0</v>
          </cell>
          <cell r="BP246">
            <v>0</v>
          </cell>
          <cell r="BQ246">
            <v>1</v>
          </cell>
          <cell r="BR246" t="str">
            <v>HTQ HỒ CHÍ MINH</v>
          </cell>
          <cell r="BS246" t="str">
            <v>Partime</v>
          </cell>
          <cell r="BT246" t="str">
            <v>Quán 02 Sông Đà</v>
          </cell>
          <cell r="BU246" t="str">
            <v>NV. Phục Vụ</v>
          </cell>
          <cell r="BV246" t="str">
            <v>1 HẠT</v>
          </cell>
          <cell r="BW246" t="str">
            <v>12/12</v>
          </cell>
          <cell r="BX246">
            <v>0</v>
          </cell>
          <cell r="BY246">
            <v>0</v>
          </cell>
          <cell r="BZ246">
            <v>0</v>
          </cell>
          <cell r="CA246">
            <v>0</v>
          </cell>
          <cell r="CB246">
            <v>0</v>
          </cell>
          <cell r="CC246">
            <v>0</v>
          </cell>
          <cell r="CD246">
            <v>0</v>
          </cell>
          <cell r="CE246">
            <v>0</v>
          </cell>
          <cell r="CF246">
            <v>0</v>
          </cell>
          <cell r="CG246">
            <v>0</v>
          </cell>
          <cell r="CH246">
            <v>0</v>
          </cell>
          <cell r="CI246" t="str">
            <v>02 SĐ</v>
          </cell>
          <cell r="CJ246" t="str">
            <v>NHÂN VIÊN PHỤC VỤ</v>
          </cell>
          <cell r="CK246">
            <v>0</v>
          </cell>
          <cell r="CL246">
            <v>0</v>
          </cell>
          <cell r="CM246" t="str">
            <v>ĐỘC THÂN</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t="e">
            <v>#N/A</v>
          </cell>
          <cell r="DB246">
            <v>0</v>
          </cell>
        </row>
        <row r="247">
          <cell r="B247" t="str">
            <v>EQQ102091</v>
          </cell>
          <cell r="C247" t="str">
            <v>HOÀNG NGỌC TÚ</v>
          </cell>
          <cell r="D247" t="str">
            <v>NAM</v>
          </cell>
          <cell r="E247">
            <v>41687</v>
          </cell>
          <cell r="F247" t="str">
            <v>19B PNT</v>
          </cell>
          <cell r="G247" t="str">
            <v>NHÂN VIÊN PHỤC VỤ</v>
          </cell>
          <cell r="H247">
            <v>8</v>
          </cell>
          <cell r="I247">
            <v>9</v>
          </cell>
          <cell r="J247">
            <v>1992</v>
          </cell>
          <cell r="K247">
            <v>33855</v>
          </cell>
          <cell r="L247" t="str">
            <v>NINH THUẬN</v>
          </cell>
          <cell r="M247" t="str">
            <v>THÁI BÌNH</v>
          </cell>
          <cell r="N247" t="str">
            <v>025092340</v>
          </cell>
          <cell r="O247">
            <v>39974</v>
          </cell>
          <cell r="P247" t="str">
            <v>TP. HCM</v>
          </cell>
          <cell r="Q247" t="str">
            <v xml:space="preserve">KINH </v>
          </cell>
          <cell r="R247" t="str">
            <v>KHÔNG</v>
          </cell>
          <cell r="S247" t="str">
            <v>835/18P TRẦN HƯNG ĐẠO, P. 1, Q. 5, TP. HCM</v>
          </cell>
          <cell r="T247" t="str">
            <v>TP. HCM</v>
          </cell>
          <cell r="U247" t="str">
            <v>835/18P TRẦN HƯNG ĐẠO, P. 1, Q. 5, TP. HCM</v>
          </cell>
          <cell r="V247" t="str">
            <v>TP. HCM</v>
          </cell>
          <cell r="W247" t="str">
            <v>835/18P TRẦN HƯNG ĐẠO, P. 1, Q. 5, TP. HCM</v>
          </cell>
          <cell r="X247" t="str">
            <v>TP. HCM</v>
          </cell>
          <cell r="Y247" t="str">
            <v>0071000861100</v>
          </cell>
          <cell r="Z247" t="str">
            <v>VIETCOMBANK</v>
          </cell>
          <cell r="AA247" t="str">
            <v>101137</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41687</v>
          </cell>
          <cell r="AS247">
            <v>41816</v>
          </cell>
          <cell r="AT247">
            <v>0</v>
          </cell>
          <cell r="AU247">
            <v>0</v>
          </cell>
          <cell r="AV247">
            <v>41687</v>
          </cell>
          <cell r="AW247">
            <v>41816</v>
          </cell>
          <cell r="AX247">
            <v>0</v>
          </cell>
          <cell r="AY247">
            <v>0</v>
          </cell>
          <cell r="AZ247">
            <v>41891</v>
          </cell>
          <cell r="BA247">
            <v>0</v>
          </cell>
          <cell r="BB247">
            <v>41891</v>
          </cell>
          <cell r="BC247">
            <v>41816</v>
          </cell>
          <cell r="BD247">
            <v>0</v>
          </cell>
          <cell r="BE247" t="str">
            <v>12/12</v>
          </cell>
          <cell r="BF247">
            <v>41891</v>
          </cell>
          <cell r="BG247">
            <v>41816</v>
          </cell>
          <cell r="BH247">
            <v>0</v>
          </cell>
          <cell r="BI247">
            <v>0</v>
          </cell>
          <cell r="BJ247">
            <v>12000</v>
          </cell>
          <cell r="BK247">
            <v>0</v>
          </cell>
          <cell r="BL247">
            <v>0</v>
          </cell>
          <cell r="BM247">
            <v>0</v>
          </cell>
          <cell r="BN247">
            <v>0</v>
          </cell>
          <cell r="BO247">
            <v>0</v>
          </cell>
          <cell r="BP247">
            <v>0</v>
          </cell>
          <cell r="BQ247">
            <v>1</v>
          </cell>
          <cell r="BR247" t="str">
            <v>HTQ HỒ CHÍ MINH</v>
          </cell>
          <cell r="BS247" t="str">
            <v>Partime</v>
          </cell>
          <cell r="BT247" t="str">
            <v>Quán 19B-Phạm Ngọc Thạch</v>
          </cell>
          <cell r="BU247" t="str">
            <v>NV. Phục Vụ</v>
          </cell>
          <cell r="BV247">
            <v>0</v>
          </cell>
          <cell r="BW247" t="str">
            <v>12/12</v>
          </cell>
          <cell r="BX247">
            <v>0</v>
          </cell>
          <cell r="BY247">
            <v>0</v>
          </cell>
          <cell r="BZ247">
            <v>0</v>
          </cell>
          <cell r="CA247">
            <v>0</v>
          </cell>
          <cell r="CB247">
            <v>0</v>
          </cell>
          <cell r="CC247">
            <v>0</v>
          </cell>
          <cell r="CD247">
            <v>41969</v>
          </cell>
          <cell r="CE247">
            <v>0</v>
          </cell>
          <cell r="CF247">
            <v>0</v>
          </cell>
          <cell r="CG247">
            <v>0</v>
          </cell>
          <cell r="CH247">
            <v>0</v>
          </cell>
          <cell r="CI247" t="str">
            <v>19B PNT</v>
          </cell>
          <cell r="CJ247" t="str">
            <v>NHÂN VIÊN PHỤC VỤ</v>
          </cell>
          <cell r="CK247">
            <v>0</v>
          </cell>
          <cell r="CL247">
            <v>0</v>
          </cell>
          <cell r="CM247" t="str">
            <v>ĐỘC THÂN</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t="e">
            <v>#N/A</v>
          </cell>
          <cell r="DB247">
            <v>0</v>
          </cell>
        </row>
        <row r="248">
          <cell r="B248" t="str">
            <v>EQQ102106</v>
          </cell>
          <cell r="C248" t="str">
            <v>PHẠM NGUYỄN YẾN PHƯỢNG</v>
          </cell>
          <cell r="D248" t="str">
            <v>NỮ</v>
          </cell>
          <cell r="E248">
            <v>41678</v>
          </cell>
          <cell r="F248" t="str">
            <v>QUÁN BIG C CẦN THƠ</v>
          </cell>
          <cell r="G248" t="str">
            <v>NHÂN VIÊN PHỤC VỤ</v>
          </cell>
          <cell r="H248">
            <v>25</v>
          </cell>
          <cell r="I248">
            <v>6</v>
          </cell>
          <cell r="J248">
            <v>1994</v>
          </cell>
          <cell r="K248">
            <v>34510</v>
          </cell>
          <cell r="L248" t="str">
            <v>ĐÀ NẴNG</v>
          </cell>
          <cell r="M248" t="str">
            <v>CẦN THƠ</v>
          </cell>
          <cell r="N248" t="str">
            <v>362376639</v>
          </cell>
          <cell r="O248">
            <v>40023</v>
          </cell>
          <cell r="P248" t="str">
            <v>CẦN THƠ</v>
          </cell>
          <cell r="Q248" t="str">
            <v xml:space="preserve">KINH </v>
          </cell>
          <cell r="R248" t="str">
            <v>KHÔNG</v>
          </cell>
          <cell r="S248" t="str">
            <v>YÊN HÀ, CÁI RĂNG, CHÂU THÀNH, CẦN THƠ</v>
          </cell>
          <cell r="T248" t="str">
            <v>CẦN THƠ</v>
          </cell>
          <cell r="U248" t="str">
            <v>380C TRẦN HƯNG ĐẠO, H. LÊ BÌNH, Q. CÁI RĂNG, TP. CẦN THƠ</v>
          </cell>
          <cell r="V248" t="str">
            <v>CẦN THƠ</v>
          </cell>
          <cell r="W248" t="str">
            <v>380C TRẦN HƯNG ĐẠO, H. LÊ BÌNH, Q. CÁI RĂNG, TP. CẦN THƠ</v>
          </cell>
          <cell r="X248" t="str">
            <v>CẦN THƠ</v>
          </cell>
          <cell r="Y248" t="str">
            <v>0111000209699</v>
          </cell>
          <cell r="Z248" t="str">
            <v>VIETCOMBANK</v>
          </cell>
          <cell r="AA248" t="str">
            <v>600031</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41678</v>
          </cell>
          <cell r="AS248">
            <v>41816</v>
          </cell>
          <cell r="AT248">
            <v>0</v>
          </cell>
          <cell r="AU248">
            <v>0</v>
          </cell>
          <cell r="AV248">
            <v>41678</v>
          </cell>
          <cell r="AW248">
            <v>41816</v>
          </cell>
          <cell r="AX248">
            <v>0</v>
          </cell>
          <cell r="AY248">
            <v>0</v>
          </cell>
          <cell r="AZ248">
            <v>41891</v>
          </cell>
          <cell r="BA248">
            <v>0</v>
          </cell>
          <cell r="BB248">
            <v>41891</v>
          </cell>
          <cell r="BC248">
            <v>41816</v>
          </cell>
          <cell r="BD248" t="str">
            <v>1 HẠT</v>
          </cell>
          <cell r="BE248" t="str">
            <v>12/12</v>
          </cell>
          <cell r="BF248">
            <v>41891</v>
          </cell>
          <cell r="BG248">
            <v>41816</v>
          </cell>
          <cell r="BH248">
            <v>0</v>
          </cell>
          <cell r="BI248">
            <v>0</v>
          </cell>
          <cell r="BJ248">
            <v>12000</v>
          </cell>
          <cell r="BK248">
            <v>0</v>
          </cell>
          <cell r="BL248">
            <v>0</v>
          </cell>
          <cell r="BM248">
            <v>0</v>
          </cell>
          <cell r="BN248">
            <v>0</v>
          </cell>
          <cell r="BO248">
            <v>0</v>
          </cell>
          <cell r="BP248">
            <v>0</v>
          </cell>
          <cell r="BQ248">
            <v>1</v>
          </cell>
          <cell r="BR248" t="str">
            <v>CN CẦN THƠ</v>
          </cell>
          <cell r="BS248" t="str">
            <v>Partime</v>
          </cell>
          <cell r="BT248" t="str">
            <v>Quán Big C Cần Thơ</v>
          </cell>
          <cell r="BU248" t="str">
            <v>NV. Phục Vụ</v>
          </cell>
          <cell r="BV248" t="str">
            <v>1 HẠT</v>
          </cell>
          <cell r="BW248" t="str">
            <v>12/12</v>
          </cell>
          <cell r="BX248">
            <v>0</v>
          </cell>
          <cell r="BY248">
            <v>0</v>
          </cell>
          <cell r="BZ248">
            <v>0</v>
          </cell>
          <cell r="CA248">
            <v>0</v>
          </cell>
          <cell r="CB248">
            <v>0</v>
          </cell>
          <cell r="CC248">
            <v>0</v>
          </cell>
          <cell r="CD248">
            <v>41828</v>
          </cell>
          <cell r="CE248">
            <v>0</v>
          </cell>
          <cell r="CF248">
            <v>0</v>
          </cell>
          <cell r="CG248">
            <v>0</v>
          </cell>
          <cell r="CH248">
            <v>0</v>
          </cell>
          <cell r="CI248" t="str">
            <v>QUÁN BIG C CẦN THƠ</v>
          </cell>
          <cell r="CJ248" t="str">
            <v>NHÂN VIÊN PHỤC VỤ</v>
          </cell>
          <cell r="CK248">
            <v>0</v>
          </cell>
          <cell r="CL248">
            <v>0</v>
          </cell>
          <cell r="CM248" t="str">
            <v>ĐỘC THÂN</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t="e">
            <v>#N/A</v>
          </cell>
          <cell r="DB248">
            <v>0</v>
          </cell>
        </row>
        <row r="249">
          <cell r="B249" t="str">
            <v>EQQ102107</v>
          </cell>
          <cell r="C249" t="str">
            <v>NGUYỄN THỊ TRÚC MAI</v>
          </cell>
          <cell r="D249" t="str">
            <v>NỮ</v>
          </cell>
          <cell r="E249">
            <v>41680</v>
          </cell>
          <cell r="F249" t="str">
            <v>QUÁN 30 - 04 CẦN THƠ</v>
          </cell>
          <cell r="G249" t="str">
            <v>NHÂN VIÊN PHỤC VỤ</v>
          </cell>
          <cell r="H249">
            <v>5</v>
          </cell>
          <cell r="I249">
            <v>9</v>
          </cell>
          <cell r="J249">
            <v>1990</v>
          </cell>
          <cell r="K249">
            <v>33121</v>
          </cell>
          <cell r="L249" t="str">
            <v>HẬU GIANG</v>
          </cell>
          <cell r="M249" t="str">
            <v>CẦN THƠ</v>
          </cell>
          <cell r="N249" t="str">
            <v>362243813</v>
          </cell>
          <cell r="O249">
            <v>38526</v>
          </cell>
          <cell r="P249" t="str">
            <v>CẦN THƠ</v>
          </cell>
          <cell r="Q249" t="str">
            <v xml:space="preserve">KINH </v>
          </cell>
          <cell r="R249" t="str">
            <v>KHÔNG</v>
          </cell>
          <cell r="S249" t="str">
            <v>83/2, KV 1, P. AN BÌNH, Q. NINH KIỀU, TP. CẦN THƠ</v>
          </cell>
          <cell r="T249" t="str">
            <v>CẦN THƠ</v>
          </cell>
          <cell r="U249" t="str">
            <v>83/2, KV 1, P. AN BÌNH, Q. NINH KIỀU, TP. CẦN THƠ</v>
          </cell>
          <cell r="V249" t="str">
            <v>CẦN THƠ</v>
          </cell>
          <cell r="W249" t="str">
            <v>83/2, KV 1, P. AN BÌNH, Q. NINH KIỀU, TP. CẦN THƠ</v>
          </cell>
          <cell r="X249" t="str">
            <v>CẦN THƠ</v>
          </cell>
          <cell r="Y249" t="str">
            <v>0111000192973</v>
          </cell>
          <cell r="Z249" t="str">
            <v>VIETCOMBANK</v>
          </cell>
          <cell r="AA249" t="str">
            <v>600032</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41680</v>
          </cell>
          <cell r="AS249">
            <v>41816</v>
          </cell>
          <cell r="AT249">
            <v>0</v>
          </cell>
          <cell r="AU249">
            <v>0</v>
          </cell>
          <cell r="AV249">
            <v>41680</v>
          </cell>
          <cell r="AW249">
            <v>41816</v>
          </cell>
          <cell r="AX249">
            <v>0</v>
          </cell>
          <cell r="AY249">
            <v>0</v>
          </cell>
          <cell r="AZ249">
            <v>41891</v>
          </cell>
          <cell r="BA249">
            <v>0</v>
          </cell>
          <cell r="BB249">
            <v>41891</v>
          </cell>
          <cell r="BC249">
            <v>41816</v>
          </cell>
          <cell r="BD249">
            <v>0</v>
          </cell>
          <cell r="BE249" t="str">
            <v>12/12</v>
          </cell>
          <cell r="BF249">
            <v>41891</v>
          </cell>
          <cell r="BG249">
            <v>41816</v>
          </cell>
          <cell r="BH249">
            <v>0</v>
          </cell>
          <cell r="BI249">
            <v>0</v>
          </cell>
          <cell r="BJ249">
            <v>12000</v>
          </cell>
          <cell r="BK249">
            <v>0</v>
          </cell>
          <cell r="BL249">
            <v>0</v>
          </cell>
          <cell r="BM249">
            <v>0</v>
          </cell>
          <cell r="BN249">
            <v>0</v>
          </cell>
          <cell r="BO249">
            <v>0</v>
          </cell>
          <cell r="BP249">
            <v>0</v>
          </cell>
          <cell r="BQ249">
            <v>1</v>
          </cell>
          <cell r="BR249" t="str">
            <v>CN CẦN THƠ</v>
          </cell>
          <cell r="BS249" t="str">
            <v>Partime</v>
          </cell>
          <cell r="BT249" t="str">
            <v>Quán 30 - 04 Cần Thơ</v>
          </cell>
          <cell r="BU249" t="str">
            <v>NV. Phục Vụ</v>
          </cell>
          <cell r="BV249">
            <v>0</v>
          </cell>
          <cell r="BW249" t="str">
            <v>12/12</v>
          </cell>
          <cell r="BX249">
            <v>0</v>
          </cell>
          <cell r="BY249">
            <v>0</v>
          </cell>
          <cell r="BZ249">
            <v>0</v>
          </cell>
          <cell r="CA249">
            <v>0</v>
          </cell>
          <cell r="CB249">
            <v>0</v>
          </cell>
          <cell r="CC249">
            <v>0</v>
          </cell>
          <cell r="CD249">
            <v>41828</v>
          </cell>
          <cell r="CE249">
            <v>0</v>
          </cell>
          <cell r="CF249">
            <v>0</v>
          </cell>
          <cell r="CG249">
            <v>0</v>
          </cell>
          <cell r="CH249">
            <v>0</v>
          </cell>
          <cell r="CI249" t="str">
            <v>QUÁN 30 - 04 CẦN THƠ</v>
          </cell>
          <cell r="CJ249" t="str">
            <v>NHÂN VIÊN PHỤC VỤ</v>
          </cell>
          <cell r="CK249">
            <v>0</v>
          </cell>
          <cell r="CL249">
            <v>0</v>
          </cell>
          <cell r="CM249" t="str">
            <v>ĐỘC THÂN</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t="e">
            <v>#N/A</v>
          </cell>
          <cell r="DB249">
            <v>0</v>
          </cell>
        </row>
        <row r="250">
          <cell r="B250" t="str">
            <v>EQQ102109</v>
          </cell>
          <cell r="C250" t="str">
            <v>NGÔ THỊ THANH VÂN</v>
          </cell>
          <cell r="D250" t="str">
            <v>NỮ</v>
          </cell>
          <cell r="E250">
            <v>41682</v>
          </cell>
          <cell r="F250" t="str">
            <v>02 SĐ</v>
          </cell>
          <cell r="G250" t="str">
            <v>NHÂN VIÊN THU NGÂN</v>
          </cell>
          <cell r="H250">
            <v>18</v>
          </cell>
          <cell r="I250">
            <v>12</v>
          </cell>
          <cell r="J250">
            <v>1988</v>
          </cell>
          <cell r="K250">
            <v>32495</v>
          </cell>
          <cell r="L250" t="str">
            <v>TP. HCM</v>
          </cell>
          <cell r="M250" t="str">
            <v>VĨNH LONG</v>
          </cell>
          <cell r="N250" t="str">
            <v>024233940</v>
          </cell>
          <cell r="O250">
            <v>38154</v>
          </cell>
          <cell r="P250" t="str">
            <v>TP. HCM</v>
          </cell>
          <cell r="Q250" t="str">
            <v xml:space="preserve">KINH </v>
          </cell>
          <cell r="R250" t="str">
            <v>KHÔNG</v>
          </cell>
          <cell r="S250" t="str">
            <v>897/21A TRẦN HƯNG ĐẠO, P. 1, Q. 5, TP. HCM</v>
          </cell>
          <cell r="T250" t="str">
            <v>TP. HCM</v>
          </cell>
          <cell r="U250" t="str">
            <v>897/21A TRẦN HƯNG ĐẠO, P. 1, Q. 5, TP. HCM</v>
          </cell>
          <cell r="V250" t="str">
            <v>TP. HCM</v>
          </cell>
          <cell r="W250" t="str">
            <v>897/21A TRẦN HƯNG ĐẠO, P. 1, Q. 5, TP. HCM</v>
          </cell>
          <cell r="X250" t="str">
            <v>0903306287</v>
          </cell>
          <cell r="Y250" t="str">
            <v>0071004739675</v>
          </cell>
          <cell r="Z250" t="str">
            <v>VIETCOMBANK</v>
          </cell>
          <cell r="AA250" t="str">
            <v>101141</v>
          </cell>
          <cell r="AB250">
            <v>0</v>
          </cell>
          <cell r="AC250">
            <v>0</v>
          </cell>
          <cell r="AD250">
            <v>0</v>
          </cell>
          <cell r="AE250" t="str">
            <v>HS 25/08/2014 - 25/02/2015</v>
          </cell>
          <cell r="AF250">
            <v>0</v>
          </cell>
          <cell r="AG250">
            <v>0</v>
          </cell>
          <cell r="AH250">
            <v>0</v>
          </cell>
          <cell r="AI250">
            <v>0</v>
          </cell>
          <cell r="AJ250">
            <v>0</v>
          </cell>
          <cell r="AK250">
            <v>0</v>
          </cell>
          <cell r="AL250">
            <v>0</v>
          </cell>
          <cell r="AM250">
            <v>0</v>
          </cell>
          <cell r="AN250">
            <v>0</v>
          </cell>
          <cell r="AO250">
            <v>0</v>
          </cell>
          <cell r="AP250">
            <v>0</v>
          </cell>
          <cell r="AQ250">
            <v>0</v>
          </cell>
          <cell r="AR250">
            <v>41682</v>
          </cell>
          <cell r="AS250">
            <v>41816</v>
          </cell>
          <cell r="AT250">
            <v>0</v>
          </cell>
          <cell r="AU250">
            <v>0</v>
          </cell>
          <cell r="AV250">
            <v>41682</v>
          </cell>
          <cell r="AW250">
            <v>41816</v>
          </cell>
          <cell r="AX250">
            <v>0</v>
          </cell>
          <cell r="AY250">
            <v>0</v>
          </cell>
          <cell r="AZ250">
            <v>41891</v>
          </cell>
          <cell r="BA250">
            <v>0</v>
          </cell>
          <cell r="BB250">
            <v>41891</v>
          </cell>
          <cell r="BC250">
            <v>41816</v>
          </cell>
          <cell r="BD250" t="str">
            <v>1 HẠT</v>
          </cell>
          <cell r="BE250" t="str">
            <v>12/12</v>
          </cell>
          <cell r="BF250">
            <v>41891</v>
          </cell>
          <cell r="BG250">
            <v>41816</v>
          </cell>
          <cell r="BH250">
            <v>0</v>
          </cell>
          <cell r="BI250">
            <v>0</v>
          </cell>
          <cell r="BJ250">
            <v>12000</v>
          </cell>
          <cell r="BK250">
            <v>0</v>
          </cell>
          <cell r="BL250">
            <v>0</v>
          </cell>
          <cell r="BM250">
            <v>0</v>
          </cell>
          <cell r="BN250">
            <v>0</v>
          </cell>
          <cell r="BO250">
            <v>0</v>
          </cell>
          <cell r="BP250">
            <v>0</v>
          </cell>
          <cell r="BQ250">
            <v>1</v>
          </cell>
          <cell r="BR250" t="str">
            <v>HTQ HỒ CHÍ MINH</v>
          </cell>
          <cell r="BS250" t="str">
            <v>Partime</v>
          </cell>
          <cell r="BT250" t="str">
            <v>Quán 02 Sông Đà</v>
          </cell>
          <cell r="BU250" t="str">
            <v>NV. Thu Ngân</v>
          </cell>
          <cell r="BV250" t="str">
            <v>1 HẠT</v>
          </cell>
          <cell r="BW250" t="str">
            <v>12/12</v>
          </cell>
          <cell r="BX250">
            <v>0</v>
          </cell>
          <cell r="BY250">
            <v>0</v>
          </cell>
          <cell r="BZ250">
            <v>0</v>
          </cell>
          <cell r="CA250">
            <v>0</v>
          </cell>
          <cell r="CB250">
            <v>0</v>
          </cell>
          <cell r="CC250">
            <v>0</v>
          </cell>
          <cell r="CD250">
            <v>41969</v>
          </cell>
          <cell r="CE250">
            <v>0</v>
          </cell>
          <cell r="CF250">
            <v>0</v>
          </cell>
          <cell r="CG250">
            <v>0</v>
          </cell>
          <cell r="CH250">
            <v>0</v>
          </cell>
          <cell r="CI250" t="str">
            <v>02 SĐ</v>
          </cell>
          <cell r="CJ250" t="str">
            <v>NHÂN VIÊN THU NGÂN</v>
          </cell>
          <cell r="CK250">
            <v>0</v>
          </cell>
          <cell r="CL250">
            <v>0</v>
          </cell>
          <cell r="CM250" t="str">
            <v>ĐỘC THÂN</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t="e">
            <v>#N/A</v>
          </cell>
          <cell r="DB250">
            <v>0</v>
          </cell>
        </row>
        <row r="251">
          <cell r="B251" t="str">
            <v>EQQ102110</v>
          </cell>
          <cell r="C251" t="str">
            <v>NGUYỄN THỊ KIM YẾN</v>
          </cell>
          <cell r="D251" t="str">
            <v>NỮ</v>
          </cell>
          <cell r="E251">
            <v>41683</v>
          </cell>
          <cell r="F251" t="str">
            <v>07 NVC</v>
          </cell>
          <cell r="G251" t="str">
            <v>NHÂN VIÊN PHỤC VỤ</v>
          </cell>
          <cell r="H251">
            <v>27</v>
          </cell>
          <cell r="I251">
            <v>1</v>
          </cell>
          <cell r="J251">
            <v>1991</v>
          </cell>
          <cell r="K251">
            <v>33265</v>
          </cell>
          <cell r="L251" t="str">
            <v>TP. HCM</v>
          </cell>
          <cell r="M251" t="str">
            <v>TP. HCM</v>
          </cell>
          <cell r="N251" t="str">
            <v>312200206</v>
          </cell>
          <cell r="O251">
            <v>39683</v>
          </cell>
          <cell r="P251" t="str">
            <v>TIỀN GIANG</v>
          </cell>
          <cell r="Q251" t="str">
            <v xml:space="preserve">KINH </v>
          </cell>
          <cell r="R251" t="str">
            <v>KHÔNG</v>
          </cell>
          <cell r="S251" t="str">
            <v>MỸ LƯƠNG, CÁI BÈ, TIỀN GIANG</v>
          </cell>
          <cell r="T251" t="str">
            <v>TIỀN GIANG</v>
          </cell>
          <cell r="U251" t="str">
            <v>334/1A NGUYỄN TẤT THÀNH,  P. 13, Q. 4, TP. HCM</v>
          </cell>
          <cell r="V251" t="str">
            <v>TP. HCM</v>
          </cell>
          <cell r="W251" t="str">
            <v>334/1A NGUYỄN TẤT THÀNH,  P. 13, Q. 4, TP. HCM</v>
          </cell>
          <cell r="X251" t="str">
            <v>0933313327</v>
          </cell>
          <cell r="Y251" t="str">
            <v>0071000863802</v>
          </cell>
          <cell r="Z251" t="str">
            <v>VIETCOMBANK</v>
          </cell>
          <cell r="AA251" t="str">
            <v>101142</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41683</v>
          </cell>
          <cell r="AS251">
            <v>41816</v>
          </cell>
          <cell r="AT251">
            <v>0</v>
          </cell>
          <cell r="AU251">
            <v>0</v>
          </cell>
          <cell r="AV251">
            <v>41683</v>
          </cell>
          <cell r="AW251">
            <v>41816</v>
          </cell>
          <cell r="AX251">
            <v>0</v>
          </cell>
          <cell r="AY251">
            <v>0</v>
          </cell>
          <cell r="AZ251">
            <v>41891</v>
          </cell>
          <cell r="BA251">
            <v>0</v>
          </cell>
          <cell r="BB251">
            <v>41891</v>
          </cell>
          <cell r="BC251">
            <v>41816</v>
          </cell>
          <cell r="BD251" t="str">
            <v>2 HẠT</v>
          </cell>
          <cell r="BE251" t="str">
            <v>12/12</v>
          </cell>
          <cell r="BF251">
            <v>41891</v>
          </cell>
          <cell r="BG251">
            <v>41816</v>
          </cell>
          <cell r="BH251">
            <v>0</v>
          </cell>
          <cell r="BI251">
            <v>0</v>
          </cell>
          <cell r="BJ251">
            <v>12000</v>
          </cell>
          <cell r="BK251">
            <v>0</v>
          </cell>
          <cell r="BL251">
            <v>0</v>
          </cell>
          <cell r="BM251">
            <v>0</v>
          </cell>
          <cell r="BN251">
            <v>500000</v>
          </cell>
          <cell r="BO251">
            <v>0</v>
          </cell>
          <cell r="BP251">
            <v>0</v>
          </cell>
          <cell r="BQ251">
            <v>1</v>
          </cell>
          <cell r="BR251" t="str">
            <v>HTQ HỒ CHÍ MINH</v>
          </cell>
          <cell r="BS251" t="str">
            <v>Partime</v>
          </cell>
          <cell r="BT251" t="str">
            <v>Quán Số 7 Nguyễn Văn Chiêm</v>
          </cell>
          <cell r="BU251" t="str">
            <v>NV. Phục Vụ</v>
          </cell>
          <cell r="BV251" t="str">
            <v>2 HẠT</v>
          </cell>
          <cell r="BW251" t="str">
            <v>12/12</v>
          </cell>
          <cell r="BX251">
            <v>0</v>
          </cell>
          <cell r="BY251">
            <v>0</v>
          </cell>
          <cell r="BZ251">
            <v>0</v>
          </cell>
          <cell r="CA251">
            <v>0</v>
          </cell>
          <cell r="CB251">
            <v>0</v>
          </cell>
          <cell r="CC251">
            <v>0</v>
          </cell>
          <cell r="CD251">
            <v>0</v>
          </cell>
          <cell r="CE251">
            <v>0</v>
          </cell>
          <cell r="CF251">
            <v>0</v>
          </cell>
          <cell r="CG251">
            <v>0</v>
          </cell>
          <cell r="CH251">
            <v>0</v>
          </cell>
          <cell r="CI251" t="str">
            <v>07 NVC</v>
          </cell>
          <cell r="CJ251" t="str">
            <v>NHÂN VIÊN PHỤC VỤ</v>
          </cell>
          <cell r="CK251">
            <v>0</v>
          </cell>
          <cell r="CL251">
            <v>0</v>
          </cell>
          <cell r="CM251" t="str">
            <v>ĐỘC THÂN</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t="e">
            <v>#N/A</v>
          </cell>
          <cell r="DB251">
            <v>0</v>
          </cell>
        </row>
        <row r="252">
          <cell r="B252" t="str">
            <v>EQQ102113</v>
          </cell>
          <cell r="C252" t="str">
            <v>ĐỖ NGỌC HÂN</v>
          </cell>
          <cell r="D252" t="str">
            <v>NỮ</v>
          </cell>
          <cell r="E252">
            <v>41688</v>
          </cell>
          <cell r="F252" t="str">
            <v>587 NK</v>
          </cell>
          <cell r="G252" t="str">
            <v>NHÂN VIÊN PHA CHẾ</v>
          </cell>
          <cell r="H252">
            <v>25</v>
          </cell>
          <cell r="I252">
            <v>8</v>
          </cell>
          <cell r="J252">
            <v>1993</v>
          </cell>
          <cell r="K252">
            <v>34206</v>
          </cell>
          <cell r="L252" t="str">
            <v>TP. HCM</v>
          </cell>
          <cell r="M252" t="str">
            <v>HÀ NAM</v>
          </cell>
          <cell r="N252" t="str">
            <v>025208966</v>
          </cell>
          <cell r="O252">
            <v>40095</v>
          </cell>
          <cell r="P252" t="str">
            <v>TP. HCM</v>
          </cell>
          <cell r="Q252" t="str">
            <v xml:space="preserve">KINH </v>
          </cell>
          <cell r="R252" t="str">
            <v>KHÔNG</v>
          </cell>
          <cell r="S252" t="str">
            <v>19/2 NGUYỄN DU, P. 7, Q. GÒ VẤP, TP. HCM</v>
          </cell>
          <cell r="T252" t="str">
            <v>TP. HCM</v>
          </cell>
          <cell r="U252" t="str">
            <v>19/2 NGUYỄN DU, P. 7, Q. GÒ VẤP, TP. HCM</v>
          </cell>
          <cell r="V252" t="str">
            <v>TP. HCM</v>
          </cell>
          <cell r="W252" t="str">
            <v>19/2 NGUYỄN DU, P. 7, Q. GÒ VẤP, TP. HCM</v>
          </cell>
          <cell r="X252" t="str">
            <v>01224126612</v>
          </cell>
          <cell r="Y252" t="str">
            <v>0071000860905</v>
          </cell>
          <cell r="Z252" t="str">
            <v>VIETCOMBANK</v>
          </cell>
          <cell r="AA252" t="str">
            <v>101145</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41688</v>
          </cell>
          <cell r="AS252">
            <v>41816</v>
          </cell>
          <cell r="AT252">
            <v>0</v>
          </cell>
          <cell r="AU252">
            <v>0</v>
          </cell>
          <cell r="AV252">
            <v>41688</v>
          </cell>
          <cell r="AW252">
            <v>41816</v>
          </cell>
          <cell r="AX252">
            <v>0</v>
          </cell>
          <cell r="AY252">
            <v>0</v>
          </cell>
          <cell r="AZ252">
            <v>41891</v>
          </cell>
          <cell r="BA252">
            <v>0</v>
          </cell>
          <cell r="BB252">
            <v>41891</v>
          </cell>
          <cell r="BC252">
            <v>41816</v>
          </cell>
          <cell r="BD252" t="str">
            <v>1 HẠT</v>
          </cell>
          <cell r="BE252" t="str">
            <v>12/12</v>
          </cell>
          <cell r="BF252">
            <v>41891</v>
          </cell>
          <cell r="BG252">
            <v>41816</v>
          </cell>
          <cell r="BH252">
            <v>0</v>
          </cell>
          <cell r="BI252">
            <v>0</v>
          </cell>
          <cell r="BJ252">
            <v>12000</v>
          </cell>
          <cell r="BK252">
            <v>0</v>
          </cell>
          <cell r="BL252">
            <v>0</v>
          </cell>
          <cell r="BM252">
            <v>0</v>
          </cell>
          <cell r="BN252">
            <v>0</v>
          </cell>
          <cell r="BO252">
            <v>0</v>
          </cell>
          <cell r="BP252">
            <v>0</v>
          </cell>
          <cell r="BQ252">
            <v>1</v>
          </cell>
          <cell r="BR252" t="str">
            <v>HTQ HỒ CHÍ MINH</v>
          </cell>
          <cell r="BS252" t="str">
            <v>Partime</v>
          </cell>
          <cell r="BT252" t="str">
            <v>Quán 587 Nguyễn Kiệm</v>
          </cell>
          <cell r="BU252" t="str">
            <v>NV. Pha Chế</v>
          </cell>
          <cell r="BV252" t="str">
            <v>1 HẠT</v>
          </cell>
          <cell r="BW252" t="str">
            <v>12/12</v>
          </cell>
          <cell r="BX252">
            <v>0</v>
          </cell>
          <cell r="BY252">
            <v>0</v>
          </cell>
          <cell r="BZ252">
            <v>0</v>
          </cell>
          <cell r="CA252">
            <v>0</v>
          </cell>
          <cell r="CB252">
            <v>0</v>
          </cell>
          <cell r="CC252">
            <v>0</v>
          </cell>
          <cell r="CD252">
            <v>41877</v>
          </cell>
          <cell r="CE252">
            <v>0</v>
          </cell>
          <cell r="CF252">
            <v>0</v>
          </cell>
          <cell r="CG252">
            <v>0</v>
          </cell>
          <cell r="CH252">
            <v>0</v>
          </cell>
          <cell r="CI252" t="str">
            <v>587 NK</v>
          </cell>
          <cell r="CJ252" t="str">
            <v>NHÂN VIÊN PHA CHẾ</v>
          </cell>
          <cell r="CK252">
            <v>0</v>
          </cell>
          <cell r="CL252">
            <v>0</v>
          </cell>
          <cell r="CM252" t="str">
            <v>ĐỘC THÂN</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t="e">
            <v>#N/A</v>
          </cell>
          <cell r="DB252">
            <v>0</v>
          </cell>
        </row>
        <row r="253">
          <cell r="B253" t="str">
            <v>EQQ102115</v>
          </cell>
          <cell r="C253" t="str">
            <v>NGUYỄN THỊ HUYỀN</v>
          </cell>
          <cell r="D253" t="str">
            <v>NỮ</v>
          </cell>
          <cell r="E253">
            <v>41692</v>
          </cell>
          <cell r="F253" t="str">
            <v>249 HVT</v>
          </cell>
          <cell r="G253" t="str">
            <v>NHÂN VIÊN PHỤC VỤ</v>
          </cell>
          <cell r="H253">
            <v>23</v>
          </cell>
          <cell r="I253">
            <v>12</v>
          </cell>
          <cell r="J253">
            <v>1992</v>
          </cell>
          <cell r="K253">
            <v>33961</v>
          </cell>
          <cell r="L253" t="str">
            <v>ĐẮK LẮK</v>
          </cell>
          <cell r="M253" t="str">
            <v>THỪA THIÊN HUẾ</v>
          </cell>
          <cell r="N253" t="str">
            <v>241280898</v>
          </cell>
          <cell r="O253">
            <v>39598</v>
          </cell>
          <cell r="P253" t="str">
            <v>ĐẮK LẮK</v>
          </cell>
          <cell r="Q253" t="str">
            <v xml:space="preserve">KINH </v>
          </cell>
          <cell r="R253" t="str">
            <v>KHÔNG</v>
          </cell>
          <cell r="S253" t="str">
            <v>EA YÔNG, KRÔNG PĂC, ĐẮK LẮK</v>
          </cell>
          <cell r="T253" t="str">
            <v>ĐẮK LẮK</v>
          </cell>
          <cell r="U253">
            <v>0</v>
          </cell>
          <cell r="V253" t="str">
            <v>TP. HCM</v>
          </cell>
          <cell r="W253">
            <v>0</v>
          </cell>
          <cell r="X253" t="str">
            <v>01652906455</v>
          </cell>
          <cell r="Y253" t="str">
            <v>0531002475419</v>
          </cell>
          <cell r="Z253" t="str">
            <v>VIETCOMBANK</v>
          </cell>
          <cell r="AA253" t="str">
            <v>101147</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41692</v>
          </cell>
          <cell r="AS253">
            <v>41816</v>
          </cell>
          <cell r="AT253">
            <v>0</v>
          </cell>
          <cell r="AU253">
            <v>0</v>
          </cell>
          <cell r="AV253">
            <v>41692</v>
          </cell>
          <cell r="AW253">
            <v>41816</v>
          </cell>
          <cell r="AX253">
            <v>0</v>
          </cell>
          <cell r="AY253">
            <v>0</v>
          </cell>
          <cell r="AZ253">
            <v>41891</v>
          </cell>
          <cell r="BA253">
            <v>0</v>
          </cell>
          <cell r="BB253">
            <v>41891</v>
          </cell>
          <cell r="BC253">
            <v>41816</v>
          </cell>
          <cell r="BD253" t="str">
            <v>2 HẠT</v>
          </cell>
          <cell r="BE253" t="str">
            <v>12/12</v>
          </cell>
          <cell r="BF253">
            <v>41891</v>
          </cell>
          <cell r="BG253">
            <v>41816</v>
          </cell>
          <cell r="BH253">
            <v>0</v>
          </cell>
          <cell r="BI253">
            <v>0</v>
          </cell>
          <cell r="BJ253">
            <v>12000</v>
          </cell>
          <cell r="BK253">
            <v>0</v>
          </cell>
          <cell r="BL253">
            <v>0</v>
          </cell>
          <cell r="BM253">
            <v>0</v>
          </cell>
          <cell r="BN253">
            <v>0</v>
          </cell>
          <cell r="BO253">
            <v>0</v>
          </cell>
          <cell r="BP253">
            <v>0</v>
          </cell>
          <cell r="BQ253">
            <v>1</v>
          </cell>
          <cell r="BR253" t="str">
            <v>HTQ HỒ CHÍ MINH</v>
          </cell>
          <cell r="BS253" t="str">
            <v>Partime</v>
          </cell>
          <cell r="BT253" t="str">
            <v>Quán 249A Hoàng Văn Thụ</v>
          </cell>
          <cell r="BU253" t="str">
            <v>NV. Phục Vụ</v>
          </cell>
          <cell r="BV253" t="str">
            <v>2 HẠT</v>
          </cell>
          <cell r="BW253" t="str">
            <v>12/12</v>
          </cell>
          <cell r="BX253">
            <v>0</v>
          </cell>
          <cell r="BY253">
            <v>0</v>
          </cell>
          <cell r="BZ253">
            <v>0</v>
          </cell>
          <cell r="CA253">
            <v>0</v>
          </cell>
          <cell r="CB253">
            <v>0</v>
          </cell>
          <cell r="CC253">
            <v>0</v>
          </cell>
          <cell r="CD253">
            <v>0</v>
          </cell>
          <cell r="CE253">
            <v>0</v>
          </cell>
          <cell r="CF253">
            <v>0</v>
          </cell>
          <cell r="CG253">
            <v>0</v>
          </cell>
          <cell r="CH253">
            <v>0</v>
          </cell>
          <cell r="CI253" t="str">
            <v>249 HVT</v>
          </cell>
          <cell r="CJ253" t="str">
            <v>NHÂN VIÊN PHỤC VỤ</v>
          </cell>
          <cell r="CK253">
            <v>0</v>
          </cell>
          <cell r="CL253">
            <v>0</v>
          </cell>
          <cell r="CM253" t="str">
            <v>ĐỘC THÂN</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t="e">
            <v>#N/A</v>
          </cell>
          <cell r="DB253">
            <v>0</v>
          </cell>
        </row>
        <row r="254">
          <cell r="B254" t="str">
            <v>EQQ102117</v>
          </cell>
          <cell r="C254" t="str">
            <v>TRƯƠNG TRUNG TRIỀU</v>
          </cell>
          <cell r="D254" t="str">
            <v>NAM</v>
          </cell>
          <cell r="E254">
            <v>41696</v>
          </cell>
          <cell r="F254" t="str">
            <v>07 NVC</v>
          </cell>
          <cell r="G254" t="str">
            <v>NHÂN VIÊN PHỤC VỤ</v>
          </cell>
          <cell r="H254">
            <v>20</v>
          </cell>
          <cell r="I254">
            <v>8</v>
          </cell>
          <cell r="J254">
            <v>1994</v>
          </cell>
          <cell r="K254">
            <v>34566</v>
          </cell>
          <cell r="L254" t="str">
            <v>BÌNH THUẬN</v>
          </cell>
          <cell r="M254" t="str">
            <v>BÌNH THUẬN</v>
          </cell>
          <cell r="N254" t="str">
            <v>261331879</v>
          </cell>
          <cell r="O254">
            <v>40256</v>
          </cell>
          <cell r="P254" t="str">
            <v>BÌNH THUẬN</v>
          </cell>
          <cell r="Q254" t="str">
            <v>KINH</v>
          </cell>
          <cell r="R254" t="str">
            <v>KHÔNG</v>
          </cell>
          <cell r="S254" t="str">
            <v>188/13 THỐNG NHẤT, PHAN RÍ CỬA, TUY PHONG, BÌNH THUẬN</v>
          </cell>
          <cell r="T254" t="str">
            <v>BÌNH THUẬN</v>
          </cell>
          <cell r="U254" t="str">
            <v>377/74 BẠCH ĐẰNG, Q. BÌNH THẠNH, TP. HCM</v>
          </cell>
          <cell r="V254" t="str">
            <v>TP. HCM</v>
          </cell>
          <cell r="W254" t="str">
            <v>377/74 BẠCH ĐẰNG, Q. BÌNH THẠNH, TP. HCM</v>
          </cell>
          <cell r="X254" t="str">
            <v>01636836440</v>
          </cell>
          <cell r="Y254" t="str">
            <v>0531002471121</v>
          </cell>
          <cell r="Z254" t="str">
            <v>VIETCOMBANK</v>
          </cell>
          <cell r="AA254" t="str">
            <v>101149</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41696</v>
          </cell>
          <cell r="AS254">
            <v>41816</v>
          </cell>
          <cell r="AT254">
            <v>0</v>
          </cell>
          <cell r="AU254">
            <v>0</v>
          </cell>
          <cell r="AV254">
            <v>41696</v>
          </cell>
          <cell r="AW254">
            <v>41816</v>
          </cell>
          <cell r="AX254">
            <v>0</v>
          </cell>
          <cell r="AY254">
            <v>0</v>
          </cell>
          <cell r="AZ254">
            <v>41891</v>
          </cell>
          <cell r="BA254">
            <v>0</v>
          </cell>
          <cell r="BB254">
            <v>41891</v>
          </cell>
          <cell r="BC254">
            <v>41816</v>
          </cell>
          <cell r="BD254" t="str">
            <v>1 HẠT</v>
          </cell>
          <cell r="BE254" t="str">
            <v>12/12</v>
          </cell>
          <cell r="BF254">
            <v>41891</v>
          </cell>
          <cell r="BG254">
            <v>41816</v>
          </cell>
          <cell r="BH254">
            <v>0</v>
          </cell>
          <cell r="BI254">
            <v>0</v>
          </cell>
          <cell r="BJ254">
            <v>12000</v>
          </cell>
          <cell r="BK254">
            <v>0</v>
          </cell>
          <cell r="BL254">
            <v>0</v>
          </cell>
          <cell r="BM254">
            <v>0</v>
          </cell>
          <cell r="BN254">
            <v>500000</v>
          </cell>
          <cell r="BO254">
            <v>0</v>
          </cell>
          <cell r="BP254">
            <v>0</v>
          </cell>
          <cell r="BQ254">
            <v>1</v>
          </cell>
          <cell r="BR254" t="str">
            <v>HTQ HỒ CHÍ MINH</v>
          </cell>
          <cell r="BS254" t="str">
            <v>Partime</v>
          </cell>
          <cell r="BT254" t="str">
            <v>Quán Số 7 Nguyễn Văn Chiêm</v>
          </cell>
          <cell r="BU254" t="str">
            <v>NV. Phục Vụ</v>
          </cell>
          <cell r="BV254" t="str">
            <v>1 HẠT</v>
          </cell>
          <cell r="BW254" t="str">
            <v>12/12</v>
          </cell>
          <cell r="BX254">
            <v>0</v>
          </cell>
          <cell r="BY254">
            <v>0</v>
          </cell>
          <cell r="BZ254">
            <v>0</v>
          </cell>
          <cell r="CA254">
            <v>0</v>
          </cell>
          <cell r="CB254">
            <v>0</v>
          </cell>
          <cell r="CC254">
            <v>0</v>
          </cell>
          <cell r="CD254">
            <v>0</v>
          </cell>
          <cell r="CE254">
            <v>0</v>
          </cell>
          <cell r="CF254">
            <v>0</v>
          </cell>
          <cell r="CG254">
            <v>0</v>
          </cell>
          <cell r="CH254">
            <v>0</v>
          </cell>
          <cell r="CI254" t="str">
            <v>07 NVC</v>
          </cell>
          <cell r="CJ254" t="str">
            <v>NHÂN VIÊN PHỤC VỤ</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t="e">
            <v>#N/A</v>
          </cell>
          <cell r="DB254">
            <v>0</v>
          </cell>
        </row>
        <row r="255">
          <cell r="B255" t="str">
            <v>EQQ102121</v>
          </cell>
          <cell r="C255" t="str">
            <v>TRƯƠNG KIM KHÁNH</v>
          </cell>
          <cell r="D255" t="str">
            <v>NỮ</v>
          </cell>
          <cell r="E255">
            <v>41696</v>
          </cell>
          <cell r="F255" t="str">
            <v>02 DĐN</v>
          </cell>
          <cell r="G255" t="str">
            <v>NHÂN VIÊN PHỤC VỤ</v>
          </cell>
          <cell r="H255">
            <v>4</v>
          </cell>
          <cell r="I255">
            <v>1</v>
          </cell>
          <cell r="J255">
            <v>1993</v>
          </cell>
          <cell r="K255">
            <v>33973</v>
          </cell>
          <cell r="L255" t="str">
            <v>TP. HCM</v>
          </cell>
          <cell r="M255" t="str">
            <v>TP. HCM</v>
          </cell>
          <cell r="N255" t="str">
            <v>024885271</v>
          </cell>
          <cell r="O255">
            <v>39587</v>
          </cell>
          <cell r="P255" t="str">
            <v>TP. HCM</v>
          </cell>
          <cell r="Q255" t="str">
            <v xml:space="preserve">KINH </v>
          </cell>
          <cell r="R255" t="str">
            <v>KHÔNG</v>
          </cell>
          <cell r="S255" t="str">
            <v>174/15 THÁI PHIÊN, P. 8, Q. 11, TP. HCM</v>
          </cell>
          <cell r="T255" t="str">
            <v>TP. HCM</v>
          </cell>
          <cell r="U255" t="str">
            <v>174/15 THÁI PHIÊN, P. 8, Q. 11, TP. HCM</v>
          </cell>
          <cell r="V255" t="str">
            <v>TP. HCM</v>
          </cell>
          <cell r="W255" t="str">
            <v>174/15 THÁI PHIÊN, P. 8, Q. 11, TP. HCM</v>
          </cell>
          <cell r="X255" t="str">
            <v>0936691406</v>
          </cell>
          <cell r="Y255" t="str">
            <v>0421000442553</v>
          </cell>
          <cell r="Z255" t="str">
            <v>VIETCOMBANK</v>
          </cell>
          <cell r="AA255" t="str">
            <v>101153</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41696</v>
          </cell>
          <cell r="AS255">
            <v>41816</v>
          </cell>
          <cell r="AT255">
            <v>0</v>
          </cell>
          <cell r="AU255">
            <v>0</v>
          </cell>
          <cell r="AV255">
            <v>41696</v>
          </cell>
          <cell r="AW255">
            <v>41816</v>
          </cell>
          <cell r="AX255">
            <v>0</v>
          </cell>
          <cell r="AY255">
            <v>0</v>
          </cell>
          <cell r="AZ255">
            <v>41891</v>
          </cell>
          <cell r="BA255">
            <v>0</v>
          </cell>
          <cell r="BB255">
            <v>41891</v>
          </cell>
          <cell r="BC255">
            <v>41816</v>
          </cell>
          <cell r="BD255" t="str">
            <v>1 HẠT</v>
          </cell>
          <cell r="BE255" t="str">
            <v>12/12</v>
          </cell>
          <cell r="BF255">
            <v>41891</v>
          </cell>
          <cell r="BG255">
            <v>41816</v>
          </cell>
          <cell r="BH255">
            <v>0</v>
          </cell>
          <cell r="BI255">
            <v>0</v>
          </cell>
          <cell r="BJ255">
            <v>12000</v>
          </cell>
          <cell r="BK255">
            <v>0</v>
          </cell>
          <cell r="BL255">
            <v>0</v>
          </cell>
          <cell r="BM255">
            <v>0</v>
          </cell>
          <cell r="BN255">
            <v>0</v>
          </cell>
          <cell r="BO255">
            <v>0</v>
          </cell>
          <cell r="BP255">
            <v>0</v>
          </cell>
          <cell r="BQ255">
            <v>1</v>
          </cell>
          <cell r="BR255" t="str">
            <v>HTQ HỒ CHÍ MINH</v>
          </cell>
          <cell r="BS255" t="str">
            <v>Partime</v>
          </cell>
          <cell r="BT255" t="str">
            <v>Quán 02 Dương Đình Nghệ</v>
          </cell>
          <cell r="BU255" t="str">
            <v>NV. Phục Vụ</v>
          </cell>
          <cell r="BV255" t="str">
            <v>1 HẠT</v>
          </cell>
          <cell r="BW255" t="str">
            <v>12/12</v>
          </cell>
          <cell r="BX255">
            <v>0</v>
          </cell>
          <cell r="BY255">
            <v>0</v>
          </cell>
          <cell r="BZ255">
            <v>0</v>
          </cell>
          <cell r="CA255">
            <v>0</v>
          </cell>
          <cell r="CB255">
            <v>0</v>
          </cell>
          <cell r="CC255">
            <v>0</v>
          </cell>
          <cell r="CD255">
            <v>0</v>
          </cell>
          <cell r="CE255">
            <v>0</v>
          </cell>
          <cell r="CF255">
            <v>0</v>
          </cell>
          <cell r="CG255">
            <v>0</v>
          </cell>
          <cell r="CH255">
            <v>0</v>
          </cell>
          <cell r="CI255" t="str">
            <v>02 DĐN</v>
          </cell>
          <cell r="CJ255" t="str">
            <v>NHÂN VIÊN PHỤC VỤ</v>
          </cell>
          <cell r="CK255">
            <v>0</v>
          </cell>
          <cell r="CL255">
            <v>0</v>
          </cell>
          <cell r="CM255" t="str">
            <v>ĐỘC THÂN</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t="e">
            <v>#N/A</v>
          </cell>
          <cell r="DB255">
            <v>0</v>
          </cell>
        </row>
        <row r="256">
          <cell r="B256" t="str">
            <v>EQQ102125</v>
          </cell>
          <cell r="C256" t="str">
            <v>TRƯƠNG NGUYỄN HOÀNG DŨNG</v>
          </cell>
          <cell r="D256" t="str">
            <v>NAM</v>
          </cell>
          <cell r="E256">
            <v>41690</v>
          </cell>
          <cell r="F256" t="str">
            <v>219 LTT</v>
          </cell>
          <cell r="G256" t="str">
            <v>NHÂN VIÊN PHỤC VỤ</v>
          </cell>
          <cell r="H256">
            <v>21</v>
          </cell>
          <cell r="I256">
            <v>6</v>
          </cell>
          <cell r="J256">
            <v>1989</v>
          </cell>
          <cell r="K256">
            <v>32680</v>
          </cell>
          <cell r="L256" t="str">
            <v>NINH THUẬN</v>
          </cell>
          <cell r="M256" t="str">
            <v>NINH THUẬN</v>
          </cell>
          <cell r="N256" t="str">
            <v>264289751</v>
          </cell>
          <cell r="O256">
            <v>41017</v>
          </cell>
          <cell r="P256" t="str">
            <v>NINH THUẬN</v>
          </cell>
          <cell r="Q256" t="str">
            <v xml:space="preserve">KINH </v>
          </cell>
          <cell r="R256" t="str">
            <v>KHÔNG</v>
          </cell>
          <cell r="S256" t="str">
            <v>KP1, TẤN TÀI, PHAN RANG-THÁP CHÀM, NINH THUẬN</v>
          </cell>
          <cell r="T256" t="str">
            <v>NINH THUẬN</v>
          </cell>
          <cell r="U256" t="str">
            <v>333/4 HUỲNH VĂN BÁNH, Q. PHÚ NHUẬN, TP. HCM</v>
          </cell>
          <cell r="V256" t="str">
            <v>TP. HCM</v>
          </cell>
          <cell r="W256" t="str">
            <v>333/4 HUỲNH VĂN BÁNH, Q. PHÚ NHUẬN, TP. HCM</v>
          </cell>
          <cell r="X256" t="str">
            <v>0909945899</v>
          </cell>
          <cell r="Y256" t="str">
            <v>0421000406743</v>
          </cell>
          <cell r="Z256" t="str">
            <v>VIETCOMBANK</v>
          </cell>
          <cell r="AA256" t="str">
            <v>101157</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41690</v>
          </cell>
          <cell r="AS256">
            <v>41816</v>
          </cell>
          <cell r="AT256">
            <v>0</v>
          </cell>
          <cell r="AU256">
            <v>0</v>
          </cell>
          <cell r="AV256">
            <v>41690</v>
          </cell>
          <cell r="AW256">
            <v>41816</v>
          </cell>
          <cell r="AX256">
            <v>0</v>
          </cell>
          <cell r="AY256">
            <v>0</v>
          </cell>
          <cell r="AZ256">
            <v>41891</v>
          </cell>
          <cell r="BA256">
            <v>0</v>
          </cell>
          <cell r="BB256">
            <v>41891</v>
          </cell>
          <cell r="BC256">
            <v>41816</v>
          </cell>
          <cell r="BD256" t="str">
            <v>1 HẠT</v>
          </cell>
          <cell r="BE256" t="str">
            <v>12/12</v>
          </cell>
          <cell r="BF256">
            <v>41891</v>
          </cell>
          <cell r="BG256">
            <v>41816</v>
          </cell>
          <cell r="BH256">
            <v>0</v>
          </cell>
          <cell r="BI256">
            <v>0</v>
          </cell>
          <cell r="BJ256">
            <v>12000</v>
          </cell>
          <cell r="BK256">
            <v>0</v>
          </cell>
          <cell r="BL256">
            <v>0</v>
          </cell>
          <cell r="BM256">
            <v>0</v>
          </cell>
          <cell r="BN256">
            <v>0</v>
          </cell>
          <cell r="BO256">
            <v>0</v>
          </cell>
          <cell r="BP256">
            <v>0</v>
          </cell>
          <cell r="BQ256">
            <v>1</v>
          </cell>
          <cell r="BR256" t="str">
            <v>HTQ HỒ CHÍ MINH</v>
          </cell>
          <cell r="BS256" t="str">
            <v>Partime</v>
          </cell>
          <cell r="BT256" t="str">
            <v>Quán 219 Lý Tự Trọng</v>
          </cell>
          <cell r="BU256" t="str">
            <v>NV. Phục Vụ</v>
          </cell>
          <cell r="BV256" t="str">
            <v>1 HẠT</v>
          </cell>
          <cell r="BW256" t="str">
            <v>12/12</v>
          </cell>
          <cell r="BX256">
            <v>0</v>
          </cell>
          <cell r="BY256">
            <v>0</v>
          </cell>
          <cell r="BZ256">
            <v>0</v>
          </cell>
          <cell r="CA256">
            <v>0</v>
          </cell>
          <cell r="CB256">
            <v>0</v>
          </cell>
          <cell r="CC256">
            <v>0</v>
          </cell>
          <cell r="CD256">
            <v>0</v>
          </cell>
          <cell r="CE256">
            <v>0</v>
          </cell>
          <cell r="CF256">
            <v>0</v>
          </cell>
          <cell r="CG256">
            <v>0</v>
          </cell>
          <cell r="CH256">
            <v>0</v>
          </cell>
          <cell r="CI256" t="str">
            <v>219 LTT</v>
          </cell>
          <cell r="CJ256" t="str">
            <v>NHÂN VIÊN PHỤC VỤ</v>
          </cell>
          <cell r="CK256">
            <v>0</v>
          </cell>
          <cell r="CL256">
            <v>0</v>
          </cell>
          <cell r="CM256" t="str">
            <v>ĐỘC THÂN</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t="e">
            <v>#N/A</v>
          </cell>
          <cell r="DB256">
            <v>0</v>
          </cell>
        </row>
        <row r="257">
          <cell r="B257" t="str">
            <v>EQQ102127</v>
          </cell>
          <cell r="C257" t="str">
            <v>HOÀNG TRẦN MINH TUỆ</v>
          </cell>
          <cell r="D257" t="str">
            <v>NAM</v>
          </cell>
          <cell r="E257">
            <v>41696</v>
          </cell>
          <cell r="F257" t="str">
            <v>26BC LL</v>
          </cell>
          <cell r="G257" t="str">
            <v>NHÂN VIÊN PHỤC VỤ</v>
          </cell>
          <cell r="H257">
            <v>1</v>
          </cell>
          <cell r="I257">
            <v>8</v>
          </cell>
          <cell r="J257">
            <v>1990</v>
          </cell>
          <cell r="K257">
            <v>33086</v>
          </cell>
          <cell r="L257" t="str">
            <v>TP. HCM</v>
          </cell>
          <cell r="M257" t="str">
            <v>TP. HCM</v>
          </cell>
          <cell r="N257" t="str">
            <v>025227716</v>
          </cell>
          <cell r="O257">
            <v>40210</v>
          </cell>
          <cell r="P257" t="str">
            <v>TP. HCM</v>
          </cell>
          <cell r="Q257" t="str">
            <v xml:space="preserve">KINH </v>
          </cell>
          <cell r="R257" t="str">
            <v>KHÔNG</v>
          </cell>
          <cell r="S257" t="str">
            <v>491/10A LÊ QUANG ĐỊNH, Q. GÒ VẤP, TP. HCM</v>
          </cell>
          <cell r="T257" t="str">
            <v>TP. HCM</v>
          </cell>
          <cell r="U257" t="str">
            <v>491/10A LÊ QUANG ĐỊNH, Q. GÒ VẤP, TP. HCM</v>
          </cell>
          <cell r="V257" t="str">
            <v>TP. HCM</v>
          </cell>
          <cell r="W257" t="str">
            <v>491/10A LÊ QUANG ĐỊNH, Q. GÒ VẤP, TP. HCM</v>
          </cell>
          <cell r="X257" t="str">
            <v>01223808744</v>
          </cell>
          <cell r="Y257" t="str">
            <v>0071000864492</v>
          </cell>
          <cell r="Z257" t="str">
            <v>VIETCOMBANK</v>
          </cell>
          <cell r="AA257" t="str">
            <v>101159</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41696</v>
          </cell>
          <cell r="AS257">
            <v>41816</v>
          </cell>
          <cell r="AT257">
            <v>0</v>
          </cell>
          <cell r="AU257">
            <v>0</v>
          </cell>
          <cell r="AV257">
            <v>41696</v>
          </cell>
          <cell r="AW257">
            <v>41816</v>
          </cell>
          <cell r="AX257">
            <v>0</v>
          </cell>
          <cell r="AY257">
            <v>0</v>
          </cell>
          <cell r="AZ257">
            <v>41891</v>
          </cell>
          <cell r="BA257">
            <v>0</v>
          </cell>
          <cell r="BB257">
            <v>41891</v>
          </cell>
          <cell r="BC257">
            <v>41816</v>
          </cell>
          <cell r="BD257" t="str">
            <v>2 HẠT</v>
          </cell>
          <cell r="BE257" t="str">
            <v>12/12</v>
          </cell>
          <cell r="BF257">
            <v>41891</v>
          </cell>
          <cell r="BG257">
            <v>41816</v>
          </cell>
          <cell r="BH257">
            <v>0</v>
          </cell>
          <cell r="BI257">
            <v>0</v>
          </cell>
          <cell r="BJ257">
            <v>12000</v>
          </cell>
          <cell r="BK257">
            <v>0</v>
          </cell>
          <cell r="BL257">
            <v>0</v>
          </cell>
          <cell r="BM257">
            <v>0</v>
          </cell>
          <cell r="BN257">
            <v>0</v>
          </cell>
          <cell r="BO257">
            <v>0</v>
          </cell>
          <cell r="BP257">
            <v>0</v>
          </cell>
          <cell r="BQ257">
            <v>1</v>
          </cell>
          <cell r="BR257" t="str">
            <v>HTQ HỒ CHÍ MINH</v>
          </cell>
          <cell r="BS257" t="str">
            <v>Partime</v>
          </cell>
          <cell r="BT257" t="str">
            <v>Quán 26 Lê Lợi</v>
          </cell>
          <cell r="BU257" t="str">
            <v>NV. Phục Vụ</v>
          </cell>
          <cell r="BV257" t="str">
            <v>2 HẠT</v>
          </cell>
          <cell r="BW257" t="str">
            <v>12/12</v>
          </cell>
          <cell r="BX257">
            <v>0</v>
          </cell>
          <cell r="BY257">
            <v>0</v>
          </cell>
          <cell r="BZ257">
            <v>0</v>
          </cell>
          <cell r="CA257">
            <v>0</v>
          </cell>
          <cell r="CB257">
            <v>0</v>
          </cell>
          <cell r="CC257">
            <v>0</v>
          </cell>
          <cell r="CD257">
            <v>0</v>
          </cell>
          <cell r="CE257">
            <v>0</v>
          </cell>
          <cell r="CF257">
            <v>0</v>
          </cell>
          <cell r="CG257">
            <v>0</v>
          </cell>
          <cell r="CH257">
            <v>0</v>
          </cell>
          <cell r="CI257" t="str">
            <v>26BC LL</v>
          </cell>
          <cell r="CJ257" t="str">
            <v>NHÂN VIÊN PHỤC VỤ</v>
          </cell>
          <cell r="CK257">
            <v>0</v>
          </cell>
          <cell r="CL257">
            <v>0</v>
          </cell>
          <cell r="CM257" t="str">
            <v>ĐỘC THÂN</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t="e">
            <v>#N/A</v>
          </cell>
          <cell r="DB257">
            <v>0</v>
          </cell>
        </row>
        <row r="258">
          <cell r="B258" t="str">
            <v>EQQ102129</v>
          </cell>
          <cell r="C258" t="str">
            <v>TÔ VĂN ĐỨC</v>
          </cell>
          <cell r="D258" t="str">
            <v>NAM</v>
          </cell>
          <cell r="E258">
            <v>41696</v>
          </cell>
          <cell r="F258" t="str">
            <v>07 NVC</v>
          </cell>
          <cell r="G258" t="str">
            <v>NHÂN VIÊN PHỤC VỤ</v>
          </cell>
          <cell r="H258">
            <v>7</v>
          </cell>
          <cell r="I258">
            <v>4</v>
          </cell>
          <cell r="J258">
            <v>1992</v>
          </cell>
          <cell r="K258">
            <v>33701</v>
          </cell>
          <cell r="L258" t="str">
            <v>BÌNH ĐỊNH</v>
          </cell>
          <cell r="M258" t="str">
            <v>BÌNH ĐỊNH</v>
          </cell>
          <cell r="N258" t="str">
            <v>215161676</v>
          </cell>
          <cell r="O258">
            <v>38929</v>
          </cell>
          <cell r="P258" t="str">
            <v xml:space="preserve"> BÌNH ĐỊNH</v>
          </cell>
          <cell r="Q258" t="str">
            <v xml:space="preserve">KINH </v>
          </cell>
          <cell r="R258" t="str">
            <v>KHÔNG</v>
          </cell>
          <cell r="S258" t="str">
            <v>LÔ A37-13, KDC 13E, PHONG PHÚ, BÌNH CHÁNH, TP. HCM</v>
          </cell>
          <cell r="T258" t="str">
            <v xml:space="preserve"> BÌNH ĐỊNH</v>
          </cell>
          <cell r="U258" t="str">
            <v>LÔ A37-13, KDC 13E, PHONG PHÚ, BÌNH CHÁNH, TP. HCM</v>
          </cell>
          <cell r="V258" t="str">
            <v>TP. HCM</v>
          </cell>
          <cell r="W258" t="str">
            <v>LÔ A37-13, KDC 13E, PHONG PHÚ, BÌNH CHÁNH, TP. HCM</v>
          </cell>
          <cell r="X258" t="str">
            <v>01642550969</v>
          </cell>
          <cell r="Y258" t="str">
            <v>0071000869300</v>
          </cell>
          <cell r="Z258" t="str">
            <v>VIETCOMBANK</v>
          </cell>
          <cell r="AA258" t="str">
            <v>101161</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41696</v>
          </cell>
          <cell r="AS258">
            <v>41816</v>
          </cell>
          <cell r="AT258">
            <v>0</v>
          </cell>
          <cell r="AU258">
            <v>0</v>
          </cell>
          <cell r="AV258">
            <v>41696</v>
          </cell>
          <cell r="AW258">
            <v>41816</v>
          </cell>
          <cell r="AX258">
            <v>0</v>
          </cell>
          <cell r="AY258">
            <v>0</v>
          </cell>
          <cell r="AZ258">
            <v>41891</v>
          </cell>
          <cell r="BA258">
            <v>0</v>
          </cell>
          <cell r="BB258">
            <v>41891</v>
          </cell>
          <cell r="BC258">
            <v>41816</v>
          </cell>
          <cell r="BD258">
            <v>0</v>
          </cell>
          <cell r="BE258" t="str">
            <v>12/12</v>
          </cell>
          <cell r="BF258">
            <v>41891</v>
          </cell>
          <cell r="BG258">
            <v>41816</v>
          </cell>
          <cell r="BH258">
            <v>0</v>
          </cell>
          <cell r="BI258">
            <v>0</v>
          </cell>
          <cell r="BJ258">
            <v>12000</v>
          </cell>
          <cell r="BK258">
            <v>0</v>
          </cell>
          <cell r="BL258">
            <v>0</v>
          </cell>
          <cell r="BM258">
            <v>0</v>
          </cell>
          <cell r="BN258">
            <v>500000</v>
          </cell>
          <cell r="BO258">
            <v>0</v>
          </cell>
          <cell r="BP258">
            <v>0</v>
          </cell>
          <cell r="BQ258">
            <v>1</v>
          </cell>
          <cell r="BR258" t="str">
            <v>HTQ HỒ CHÍ MINH</v>
          </cell>
          <cell r="BS258" t="str">
            <v>Partime</v>
          </cell>
          <cell r="BT258" t="str">
            <v>Quán Số 7 Nguyễn Văn Chiêm</v>
          </cell>
          <cell r="BU258" t="str">
            <v>NV. Phục Vụ</v>
          </cell>
          <cell r="BV258">
            <v>0</v>
          </cell>
          <cell r="BW258" t="str">
            <v>12/12</v>
          </cell>
          <cell r="BX258">
            <v>0</v>
          </cell>
          <cell r="BY258">
            <v>0</v>
          </cell>
          <cell r="BZ258">
            <v>0</v>
          </cell>
          <cell r="CA258">
            <v>0</v>
          </cell>
          <cell r="CB258">
            <v>0</v>
          </cell>
          <cell r="CC258">
            <v>0</v>
          </cell>
          <cell r="CD258">
            <v>0</v>
          </cell>
          <cell r="CE258">
            <v>0</v>
          </cell>
          <cell r="CF258">
            <v>0</v>
          </cell>
          <cell r="CG258">
            <v>0</v>
          </cell>
          <cell r="CH258">
            <v>0</v>
          </cell>
          <cell r="CI258" t="str">
            <v>07 NVC</v>
          </cell>
          <cell r="CJ258" t="str">
            <v>NHÂN VIÊN PHỤC VỤ</v>
          </cell>
          <cell r="CK258">
            <v>0</v>
          </cell>
          <cell r="CL258">
            <v>0</v>
          </cell>
          <cell r="CM258" t="str">
            <v>ĐỘC THÂN</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t="e">
            <v>#N/A</v>
          </cell>
          <cell r="DB258">
            <v>0</v>
          </cell>
        </row>
        <row r="259">
          <cell r="B259" t="str">
            <v>EQQ102130</v>
          </cell>
          <cell r="C259" t="str">
            <v>PHẠM TRUNG TÍN</v>
          </cell>
          <cell r="D259" t="str">
            <v>NAM</v>
          </cell>
          <cell r="E259">
            <v>41699</v>
          </cell>
          <cell r="F259" t="str">
            <v>43 TS</v>
          </cell>
          <cell r="G259" t="str">
            <v>NHÂN VIÊN PHỤC VỤ</v>
          </cell>
          <cell r="H259">
            <v>28</v>
          </cell>
          <cell r="I259">
            <v>8</v>
          </cell>
          <cell r="J259">
            <v>1994</v>
          </cell>
          <cell r="K259">
            <v>34574</v>
          </cell>
          <cell r="L259" t="str">
            <v>TP. HCM</v>
          </cell>
          <cell r="M259" t="str">
            <v>TP. HCM</v>
          </cell>
          <cell r="N259" t="str">
            <v>025054775</v>
          </cell>
          <cell r="O259">
            <v>40061</v>
          </cell>
          <cell r="P259" t="str">
            <v>TP. HCM</v>
          </cell>
          <cell r="Q259" t="str">
            <v xml:space="preserve">KINH </v>
          </cell>
          <cell r="R259" t="str">
            <v>KHÔNG</v>
          </cell>
          <cell r="S259" t="str">
            <v>3/35 TỔ 3, ẤP 2, NHƠN ĐỨC, NHÀ BÈ, TP. HCM</v>
          </cell>
          <cell r="T259" t="str">
            <v>TP. HCM</v>
          </cell>
          <cell r="U259" t="str">
            <v>3/35 TỔ 3, ẤP 2, NHƠN ĐỨC, NHÀ BÈ, TP. HCM</v>
          </cell>
          <cell r="V259" t="str">
            <v>TP. HCM</v>
          </cell>
          <cell r="W259" t="str">
            <v>3/35 TỔ 3, ẤP 2, NHƠN ĐỨC, NHÀ BÈ, TP. HCM</v>
          </cell>
          <cell r="X259" t="str">
            <v>01688654062</v>
          </cell>
          <cell r="Y259" t="str">
            <v>0071000866187</v>
          </cell>
          <cell r="Z259" t="str">
            <v>VIETCOMBANK</v>
          </cell>
          <cell r="AA259" t="str">
            <v>101162</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41699</v>
          </cell>
          <cell r="AS259">
            <v>41816</v>
          </cell>
          <cell r="AT259">
            <v>0</v>
          </cell>
          <cell r="AU259">
            <v>0</v>
          </cell>
          <cell r="AV259">
            <v>41699</v>
          </cell>
          <cell r="AW259">
            <v>41816</v>
          </cell>
          <cell r="AX259">
            <v>0</v>
          </cell>
          <cell r="AY259">
            <v>0</v>
          </cell>
          <cell r="AZ259">
            <v>41891</v>
          </cell>
          <cell r="BA259">
            <v>0</v>
          </cell>
          <cell r="BB259">
            <v>41891</v>
          </cell>
          <cell r="BC259">
            <v>41816</v>
          </cell>
          <cell r="BD259" t="str">
            <v>1 HẠT</v>
          </cell>
          <cell r="BE259" t="str">
            <v>12/12</v>
          </cell>
          <cell r="BF259">
            <v>41891</v>
          </cell>
          <cell r="BG259">
            <v>41816</v>
          </cell>
          <cell r="BH259">
            <v>0</v>
          </cell>
          <cell r="BI259">
            <v>0</v>
          </cell>
          <cell r="BJ259">
            <v>12000</v>
          </cell>
          <cell r="BK259">
            <v>0</v>
          </cell>
          <cell r="BL259">
            <v>0</v>
          </cell>
          <cell r="BM259">
            <v>0</v>
          </cell>
          <cell r="BN259">
            <v>0</v>
          </cell>
          <cell r="BO259">
            <v>0</v>
          </cell>
          <cell r="BP259">
            <v>0</v>
          </cell>
          <cell r="BQ259">
            <v>1</v>
          </cell>
          <cell r="BR259" t="str">
            <v>HTQ HỒ CHÍ MINH</v>
          </cell>
          <cell r="BS259" t="str">
            <v>Partime</v>
          </cell>
          <cell r="BT259" t="str">
            <v xml:space="preserve">Quán A43 Trường Sơn </v>
          </cell>
          <cell r="BU259" t="str">
            <v>NV. Phục Vụ</v>
          </cell>
          <cell r="BV259" t="str">
            <v>1 HẠT</v>
          </cell>
          <cell r="BW259" t="str">
            <v>12/12</v>
          </cell>
          <cell r="BX259">
            <v>0</v>
          </cell>
          <cell r="BY259">
            <v>0</v>
          </cell>
          <cell r="BZ259">
            <v>0</v>
          </cell>
          <cell r="CA259">
            <v>0</v>
          </cell>
          <cell r="CB259">
            <v>0</v>
          </cell>
          <cell r="CC259">
            <v>0</v>
          </cell>
          <cell r="CD259">
            <v>0</v>
          </cell>
          <cell r="CE259">
            <v>0</v>
          </cell>
          <cell r="CF259">
            <v>0</v>
          </cell>
          <cell r="CG259">
            <v>0</v>
          </cell>
          <cell r="CH259">
            <v>0</v>
          </cell>
          <cell r="CI259" t="str">
            <v>43 TS</v>
          </cell>
          <cell r="CJ259" t="str">
            <v>NHÂN VIÊN PHỤC VỤ</v>
          </cell>
          <cell r="CK259">
            <v>0</v>
          </cell>
          <cell r="CL259">
            <v>0</v>
          </cell>
          <cell r="CM259" t="str">
            <v>ĐỘC THÂN</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t="e">
            <v>#N/A</v>
          </cell>
          <cell r="DB259">
            <v>0</v>
          </cell>
        </row>
        <row r="260">
          <cell r="B260" t="str">
            <v>EQQ102132</v>
          </cell>
          <cell r="C260" t="str">
            <v>NGUYỄN MINH TÂM</v>
          </cell>
          <cell r="D260" t="str">
            <v>NAM</v>
          </cell>
          <cell r="E260">
            <v>41699</v>
          </cell>
          <cell r="F260" t="str">
            <v>43 TS</v>
          </cell>
          <cell r="G260" t="str">
            <v>NHÂN VIÊN PHỤC VỤ</v>
          </cell>
          <cell r="H260">
            <v>17</v>
          </cell>
          <cell r="I260">
            <v>5</v>
          </cell>
          <cell r="J260">
            <v>1992</v>
          </cell>
          <cell r="K260">
            <v>33741</v>
          </cell>
          <cell r="L260" t="str">
            <v>TP. HCM</v>
          </cell>
          <cell r="M260" t="str">
            <v>TP. HCM</v>
          </cell>
          <cell r="N260" t="str">
            <v>024643165</v>
          </cell>
          <cell r="O260">
            <v>40854</v>
          </cell>
          <cell r="P260" t="str">
            <v>TP. HCM</v>
          </cell>
          <cell r="Q260" t="str">
            <v xml:space="preserve">KINH </v>
          </cell>
          <cell r="R260" t="str">
            <v>KHÔNG</v>
          </cell>
          <cell r="S260" t="str">
            <v>87/12 NGUYỄN THÁI SƠN, P. 4, Q. GÒ VẤP, TP. HCM</v>
          </cell>
          <cell r="T260" t="str">
            <v>TP. HCM</v>
          </cell>
          <cell r="U260" t="str">
            <v>87/12 NGUYỄN THÁI SƠN, P. 4, Q. GÒ VẤP, TP. HCM</v>
          </cell>
          <cell r="V260" t="str">
            <v>TP. HCM</v>
          </cell>
          <cell r="W260" t="str">
            <v>87/12 NGUYỄN THÁI SƠN, P. 4, Q. GÒ VẤP, TP. HCM</v>
          </cell>
          <cell r="X260" t="str">
            <v>0965259522</v>
          </cell>
          <cell r="Y260" t="str">
            <v>0071000865835</v>
          </cell>
          <cell r="Z260" t="str">
            <v>VIETCOMBANK</v>
          </cell>
          <cell r="AA260" t="str">
            <v>101164</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41699</v>
          </cell>
          <cell r="AS260">
            <v>41816</v>
          </cell>
          <cell r="AT260">
            <v>0</v>
          </cell>
          <cell r="AU260">
            <v>0</v>
          </cell>
          <cell r="AV260">
            <v>41699</v>
          </cell>
          <cell r="AW260">
            <v>41816</v>
          </cell>
          <cell r="AX260">
            <v>0</v>
          </cell>
          <cell r="AY260">
            <v>0</v>
          </cell>
          <cell r="AZ260">
            <v>41891</v>
          </cell>
          <cell r="BA260">
            <v>0</v>
          </cell>
          <cell r="BB260">
            <v>41891</v>
          </cell>
          <cell r="BC260">
            <v>41816</v>
          </cell>
          <cell r="BD260" t="str">
            <v>1 HẠT</v>
          </cell>
          <cell r="BE260" t="str">
            <v>12/12</v>
          </cell>
          <cell r="BF260">
            <v>41891</v>
          </cell>
          <cell r="BG260">
            <v>41816</v>
          </cell>
          <cell r="BH260">
            <v>0</v>
          </cell>
          <cell r="BI260">
            <v>0</v>
          </cell>
          <cell r="BJ260">
            <v>12000</v>
          </cell>
          <cell r="BK260">
            <v>0</v>
          </cell>
          <cell r="BL260">
            <v>0</v>
          </cell>
          <cell r="BM260">
            <v>0</v>
          </cell>
          <cell r="BN260">
            <v>0</v>
          </cell>
          <cell r="BO260">
            <v>0</v>
          </cell>
          <cell r="BP260">
            <v>0</v>
          </cell>
          <cell r="BQ260">
            <v>1</v>
          </cell>
          <cell r="BR260" t="str">
            <v>HTQ HỒ CHÍ MINH</v>
          </cell>
          <cell r="BS260" t="str">
            <v>Partime</v>
          </cell>
          <cell r="BT260" t="str">
            <v xml:space="preserve">Quán A43 Trường Sơn </v>
          </cell>
          <cell r="BU260" t="str">
            <v>NV. Phục Vụ</v>
          </cell>
          <cell r="BV260" t="str">
            <v>1 HẠT</v>
          </cell>
          <cell r="BW260" t="str">
            <v>12/12</v>
          </cell>
          <cell r="BX260">
            <v>0</v>
          </cell>
          <cell r="BY260">
            <v>0</v>
          </cell>
          <cell r="BZ260">
            <v>0</v>
          </cell>
          <cell r="CA260">
            <v>0</v>
          </cell>
          <cell r="CB260">
            <v>0</v>
          </cell>
          <cell r="CC260">
            <v>0</v>
          </cell>
          <cell r="CD260">
            <v>0</v>
          </cell>
          <cell r="CE260">
            <v>0</v>
          </cell>
          <cell r="CF260">
            <v>0</v>
          </cell>
          <cell r="CG260">
            <v>0</v>
          </cell>
          <cell r="CH260">
            <v>0</v>
          </cell>
          <cell r="CI260" t="str">
            <v>43 TS</v>
          </cell>
          <cell r="CJ260" t="str">
            <v>NHÂN VIÊN PHỤC VỤ</v>
          </cell>
          <cell r="CK260">
            <v>0</v>
          </cell>
          <cell r="CL260">
            <v>0</v>
          </cell>
          <cell r="CM260" t="str">
            <v>ĐỘC THÂN</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t="e">
            <v>#N/A</v>
          </cell>
          <cell r="DB260">
            <v>0</v>
          </cell>
        </row>
        <row r="261">
          <cell r="B261" t="str">
            <v>EQQ102133</v>
          </cell>
          <cell r="C261" t="str">
            <v>QUÁCH THỊ KIM HỒNG</v>
          </cell>
          <cell r="D261" t="str">
            <v>NỮ</v>
          </cell>
          <cell r="E261">
            <v>41699</v>
          </cell>
          <cell r="F261" t="str">
            <v>43 TS</v>
          </cell>
          <cell r="G261" t="str">
            <v>NHÂN VIÊN PHỤC VỤ</v>
          </cell>
          <cell r="H261">
            <v>28</v>
          </cell>
          <cell r="I261">
            <v>5</v>
          </cell>
          <cell r="J261">
            <v>1993</v>
          </cell>
          <cell r="K261">
            <v>34117</v>
          </cell>
          <cell r="L261" t="str">
            <v>TP. HCM</v>
          </cell>
          <cell r="M261" t="str">
            <v>TP. HCM</v>
          </cell>
          <cell r="N261" t="str">
            <v>025220692</v>
          </cell>
          <cell r="O261">
            <v>40114</v>
          </cell>
          <cell r="P261" t="str">
            <v>TP. HCM</v>
          </cell>
          <cell r="Q261" t="str">
            <v xml:space="preserve">KINH </v>
          </cell>
          <cell r="R261" t="str">
            <v>KHÔNG</v>
          </cell>
          <cell r="S261" t="str">
            <v>32/13 LÝ THƯỜNG KIỆT, P. 8, Q. TÂN BÌNH, TP. HCM</v>
          </cell>
          <cell r="T261" t="str">
            <v>TP. HCM</v>
          </cell>
          <cell r="U261" t="str">
            <v>32/13 LÝ THƯỜNG KIỆT, P. 8, Q. TÂN BÌNH, TP. HCM</v>
          </cell>
          <cell r="V261" t="str">
            <v>TP. HCM</v>
          </cell>
          <cell r="W261" t="str">
            <v>32/13 LÝ THƯỜNG KIỆT, P. 8, Q. TÂN BÌNH, TP. HCM</v>
          </cell>
          <cell r="X261" t="str">
            <v>01689546534</v>
          </cell>
          <cell r="Y261" t="str">
            <v>0441000662230</v>
          </cell>
          <cell r="Z261" t="str">
            <v>VIETCOMBANK</v>
          </cell>
          <cell r="AA261" t="str">
            <v>101165</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41699</v>
          </cell>
          <cell r="AS261">
            <v>41816</v>
          </cell>
          <cell r="AT261">
            <v>0</v>
          </cell>
          <cell r="AU261">
            <v>0</v>
          </cell>
          <cell r="AV261">
            <v>41699</v>
          </cell>
          <cell r="AW261">
            <v>41816</v>
          </cell>
          <cell r="AX261">
            <v>0</v>
          </cell>
          <cell r="AY261">
            <v>0</v>
          </cell>
          <cell r="AZ261">
            <v>41891</v>
          </cell>
          <cell r="BA261">
            <v>0</v>
          </cell>
          <cell r="BB261">
            <v>41891</v>
          </cell>
          <cell r="BC261">
            <v>41816</v>
          </cell>
          <cell r="BD261" t="str">
            <v>1 HẠT</v>
          </cell>
          <cell r="BE261" t="str">
            <v>12/12</v>
          </cell>
          <cell r="BF261">
            <v>41891</v>
          </cell>
          <cell r="BG261">
            <v>41816</v>
          </cell>
          <cell r="BH261">
            <v>0</v>
          </cell>
          <cell r="BI261">
            <v>0</v>
          </cell>
          <cell r="BJ261">
            <v>12000</v>
          </cell>
          <cell r="BK261">
            <v>0</v>
          </cell>
          <cell r="BL261">
            <v>0</v>
          </cell>
          <cell r="BM261">
            <v>0</v>
          </cell>
          <cell r="BN261">
            <v>0</v>
          </cell>
          <cell r="BO261">
            <v>0</v>
          </cell>
          <cell r="BP261">
            <v>0</v>
          </cell>
          <cell r="BQ261">
            <v>1</v>
          </cell>
          <cell r="BR261" t="str">
            <v>HTQ HỒ CHÍ MINH</v>
          </cell>
          <cell r="BS261" t="str">
            <v>Partime</v>
          </cell>
          <cell r="BT261" t="str">
            <v xml:space="preserve">Quán A43 Trường Sơn </v>
          </cell>
          <cell r="BU261" t="str">
            <v>NV. Phục Vụ</v>
          </cell>
          <cell r="BV261" t="str">
            <v>1 HẠT</v>
          </cell>
          <cell r="BW261" t="str">
            <v>12/12</v>
          </cell>
          <cell r="BX261">
            <v>0</v>
          </cell>
          <cell r="BY261">
            <v>0</v>
          </cell>
          <cell r="BZ261">
            <v>0</v>
          </cell>
          <cell r="CA261">
            <v>0</v>
          </cell>
          <cell r="CB261">
            <v>0</v>
          </cell>
          <cell r="CC261">
            <v>0</v>
          </cell>
          <cell r="CD261">
            <v>0</v>
          </cell>
          <cell r="CE261">
            <v>0</v>
          </cell>
          <cell r="CF261">
            <v>0</v>
          </cell>
          <cell r="CG261">
            <v>0</v>
          </cell>
          <cell r="CH261">
            <v>0</v>
          </cell>
          <cell r="CI261" t="str">
            <v>43 TS</v>
          </cell>
          <cell r="CJ261" t="str">
            <v>NHÂN VIÊN PHỤC VỤ</v>
          </cell>
          <cell r="CK261">
            <v>0</v>
          </cell>
          <cell r="CL261">
            <v>0</v>
          </cell>
          <cell r="CM261" t="str">
            <v>ĐỘC THÂN</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t="e">
            <v>#N/A</v>
          </cell>
          <cell r="DB261">
            <v>0</v>
          </cell>
        </row>
        <row r="262">
          <cell r="B262" t="str">
            <v>EQQ102145</v>
          </cell>
          <cell r="C262" t="str">
            <v>NGUYỄN THỊ THU NGUYỆT</v>
          </cell>
          <cell r="D262" t="str">
            <v>NỮ</v>
          </cell>
          <cell r="E262">
            <v>41692</v>
          </cell>
          <cell r="F262" t="str">
            <v>249 HVT</v>
          </cell>
          <cell r="G262" t="str">
            <v>NHÂN VIÊN PHỤC VỤ</v>
          </cell>
          <cell r="H262">
            <v>10</v>
          </cell>
          <cell r="I262">
            <v>9</v>
          </cell>
          <cell r="J262">
            <v>1992</v>
          </cell>
          <cell r="K262">
            <v>33857</v>
          </cell>
          <cell r="L262" t="str">
            <v>TP. HCM</v>
          </cell>
          <cell r="M262" t="str">
            <v>TP. HCM</v>
          </cell>
          <cell r="N262" t="str">
            <v>024783329</v>
          </cell>
          <cell r="O262">
            <v>40231</v>
          </cell>
          <cell r="P262" t="str">
            <v>TP. HCM</v>
          </cell>
          <cell r="Q262" t="str">
            <v xml:space="preserve">KINH </v>
          </cell>
          <cell r="R262" t="str">
            <v>KHÔNG</v>
          </cell>
          <cell r="S262" t="str">
            <v>666/5/16 BÌNH LONG, P. TÂN QUÝ, Q. TÂN PHÚ, TP. HCM</v>
          </cell>
          <cell r="T262" t="str">
            <v>TP. HCM</v>
          </cell>
          <cell r="U262" t="str">
            <v>666/5/16 BÌNH LONG, P. TÂN QUÝ, Q. TÂN PHÚ, TP. HCM</v>
          </cell>
          <cell r="V262" t="str">
            <v>TP. HCM</v>
          </cell>
          <cell r="W262" t="str">
            <v>666/5/16 BÌNH LONG, P. TÂN QUÝ, Q. TÂN PHÚ, TP. HCM</v>
          </cell>
          <cell r="X262" t="str">
            <v>TP. HCM</v>
          </cell>
          <cell r="Y262" t="str">
            <v>0441000662616</v>
          </cell>
          <cell r="Z262" t="str">
            <v>VIETCOMBANK</v>
          </cell>
          <cell r="AA262" t="str">
            <v>101177</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41692</v>
          </cell>
          <cell r="AS262">
            <v>41816</v>
          </cell>
          <cell r="AT262">
            <v>0</v>
          </cell>
          <cell r="AU262">
            <v>0</v>
          </cell>
          <cell r="AV262">
            <v>41692</v>
          </cell>
          <cell r="AW262">
            <v>41816</v>
          </cell>
          <cell r="AX262">
            <v>0</v>
          </cell>
          <cell r="AY262">
            <v>0</v>
          </cell>
          <cell r="AZ262">
            <v>41891</v>
          </cell>
          <cell r="BA262">
            <v>0</v>
          </cell>
          <cell r="BB262">
            <v>41891</v>
          </cell>
          <cell r="BC262">
            <v>41816</v>
          </cell>
          <cell r="BD262" t="str">
            <v>2 HẠT</v>
          </cell>
          <cell r="BE262" t="str">
            <v>12/12</v>
          </cell>
          <cell r="BF262">
            <v>41891</v>
          </cell>
          <cell r="BG262">
            <v>41816</v>
          </cell>
          <cell r="BH262">
            <v>0</v>
          </cell>
          <cell r="BI262">
            <v>0</v>
          </cell>
          <cell r="BJ262">
            <v>12000</v>
          </cell>
          <cell r="BK262">
            <v>0</v>
          </cell>
          <cell r="BL262">
            <v>0</v>
          </cell>
          <cell r="BM262">
            <v>0</v>
          </cell>
          <cell r="BN262">
            <v>0</v>
          </cell>
          <cell r="BO262">
            <v>0</v>
          </cell>
          <cell r="BP262">
            <v>0</v>
          </cell>
          <cell r="BQ262">
            <v>1</v>
          </cell>
          <cell r="BR262" t="str">
            <v>HTQ HỒ CHÍ MINH</v>
          </cell>
          <cell r="BS262" t="str">
            <v>Partime</v>
          </cell>
          <cell r="BT262" t="str">
            <v>Quán 249A Hoàng Văn Thụ</v>
          </cell>
          <cell r="BU262" t="str">
            <v>NV. Phục Vụ</v>
          </cell>
          <cell r="BV262" t="str">
            <v>2 HẠT</v>
          </cell>
          <cell r="BW262" t="str">
            <v>12/12</v>
          </cell>
          <cell r="BX262">
            <v>0</v>
          </cell>
          <cell r="BY262">
            <v>0</v>
          </cell>
          <cell r="BZ262">
            <v>0</v>
          </cell>
          <cell r="CA262">
            <v>0</v>
          </cell>
          <cell r="CB262">
            <v>0</v>
          </cell>
          <cell r="CC262">
            <v>0</v>
          </cell>
          <cell r="CD262">
            <v>0</v>
          </cell>
          <cell r="CE262">
            <v>0</v>
          </cell>
          <cell r="CF262">
            <v>0</v>
          </cell>
          <cell r="CG262">
            <v>0</v>
          </cell>
          <cell r="CH262">
            <v>0</v>
          </cell>
          <cell r="CI262" t="str">
            <v>249 HVT</v>
          </cell>
          <cell r="CJ262" t="str">
            <v>NHÂN VIÊN PHỤC VỤ</v>
          </cell>
          <cell r="CK262">
            <v>0</v>
          </cell>
          <cell r="CL262">
            <v>0</v>
          </cell>
          <cell r="CM262" t="str">
            <v>ĐỘC THÂN</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t="e">
            <v>#N/A</v>
          </cell>
          <cell r="DB262">
            <v>0</v>
          </cell>
        </row>
        <row r="263">
          <cell r="B263" t="str">
            <v>EQQ102146</v>
          </cell>
          <cell r="C263" t="str">
            <v>TẠ CÔNG BÌNH</v>
          </cell>
          <cell r="D263" t="str">
            <v>NAM</v>
          </cell>
          <cell r="E263">
            <v>41696</v>
          </cell>
          <cell r="F263" t="str">
            <v>249 HVT</v>
          </cell>
          <cell r="G263" t="str">
            <v>NHÂN VIÊN PHỤC VỤ</v>
          </cell>
          <cell r="H263">
            <v>2</v>
          </cell>
          <cell r="I263">
            <v>2</v>
          </cell>
          <cell r="J263">
            <v>1994</v>
          </cell>
          <cell r="K263">
            <v>34367</v>
          </cell>
          <cell r="L263" t="str">
            <v>TÂY NINH</v>
          </cell>
          <cell r="M263" t="str">
            <v>TÂY NINH</v>
          </cell>
          <cell r="N263" t="str">
            <v>291062396</v>
          </cell>
          <cell r="O263">
            <v>40036</v>
          </cell>
          <cell r="P263" t="str">
            <v>TÂY NINH</v>
          </cell>
          <cell r="Q263" t="str">
            <v xml:space="preserve">KINH </v>
          </cell>
          <cell r="R263" t="str">
            <v>KHÔNG</v>
          </cell>
          <cell r="S263" t="str">
            <v>KHU PHỐ 1, THỊ TRẤN BẾN CẦU, TÂY NINH</v>
          </cell>
          <cell r="T263" t="str">
            <v>TÂY NINH</v>
          </cell>
          <cell r="U263">
            <v>0</v>
          </cell>
          <cell r="V263" t="str">
            <v>TP. HCM</v>
          </cell>
          <cell r="W263">
            <v>0</v>
          </cell>
          <cell r="X263" t="str">
            <v>0949970790</v>
          </cell>
          <cell r="Y263" t="str">
            <v>0071000867094</v>
          </cell>
          <cell r="Z263" t="str">
            <v>VIETCOMBANK</v>
          </cell>
          <cell r="AA263" t="str">
            <v>101178</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41696</v>
          </cell>
          <cell r="AS263">
            <v>41816</v>
          </cell>
          <cell r="AT263">
            <v>0</v>
          </cell>
          <cell r="AU263">
            <v>0</v>
          </cell>
          <cell r="AV263">
            <v>41696</v>
          </cell>
          <cell r="AW263">
            <v>41816</v>
          </cell>
          <cell r="AX263">
            <v>0</v>
          </cell>
          <cell r="AY263">
            <v>0</v>
          </cell>
          <cell r="AZ263">
            <v>41891</v>
          </cell>
          <cell r="BA263">
            <v>0</v>
          </cell>
          <cell r="BB263">
            <v>41891</v>
          </cell>
          <cell r="BC263">
            <v>41816</v>
          </cell>
          <cell r="BD263" t="str">
            <v>1 HẠT</v>
          </cell>
          <cell r="BE263" t="str">
            <v>12/12</v>
          </cell>
          <cell r="BF263">
            <v>41891</v>
          </cell>
          <cell r="BG263">
            <v>41816</v>
          </cell>
          <cell r="BH263">
            <v>0</v>
          </cell>
          <cell r="BI263">
            <v>0</v>
          </cell>
          <cell r="BJ263">
            <v>12000</v>
          </cell>
          <cell r="BK263">
            <v>0</v>
          </cell>
          <cell r="BL263">
            <v>0</v>
          </cell>
          <cell r="BM263">
            <v>0</v>
          </cell>
          <cell r="BN263">
            <v>0</v>
          </cell>
          <cell r="BO263">
            <v>0</v>
          </cell>
          <cell r="BP263">
            <v>0</v>
          </cell>
          <cell r="BQ263">
            <v>1</v>
          </cell>
          <cell r="BR263" t="str">
            <v>HTQ HỒ CHÍ MINH</v>
          </cell>
          <cell r="BS263" t="str">
            <v>Partime</v>
          </cell>
          <cell r="BT263" t="str">
            <v>Quán 249A Hoàng Văn Thụ</v>
          </cell>
          <cell r="BU263" t="str">
            <v>NV. Phục Vụ</v>
          </cell>
          <cell r="BV263" t="str">
            <v>1 HẠT</v>
          </cell>
          <cell r="BW263" t="str">
            <v>12/12</v>
          </cell>
          <cell r="BX263">
            <v>0</v>
          </cell>
          <cell r="BY263">
            <v>0</v>
          </cell>
          <cell r="BZ263">
            <v>0</v>
          </cell>
          <cell r="CA263">
            <v>0</v>
          </cell>
          <cell r="CB263">
            <v>0</v>
          </cell>
          <cell r="CC263">
            <v>0</v>
          </cell>
          <cell r="CD263">
            <v>0</v>
          </cell>
          <cell r="CE263">
            <v>0</v>
          </cell>
          <cell r="CF263">
            <v>0</v>
          </cell>
          <cell r="CG263">
            <v>0</v>
          </cell>
          <cell r="CH263">
            <v>0</v>
          </cell>
          <cell r="CI263" t="str">
            <v>249 HVT</v>
          </cell>
          <cell r="CJ263" t="str">
            <v>NHÂN VIÊN PHỤC VỤ</v>
          </cell>
          <cell r="CK263">
            <v>0</v>
          </cell>
          <cell r="CL263">
            <v>0</v>
          </cell>
          <cell r="CM263" t="str">
            <v>ĐỘC THÂN</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t="e">
            <v>#N/A</v>
          </cell>
          <cell r="DB263">
            <v>0</v>
          </cell>
        </row>
        <row r="264">
          <cell r="B264" t="str">
            <v>EQQ102147</v>
          </cell>
          <cell r="C264" t="str">
            <v>NGUYỄN LÊ NGỌC THANH</v>
          </cell>
          <cell r="D264" t="str">
            <v>NỮ</v>
          </cell>
          <cell r="E264">
            <v>41698</v>
          </cell>
          <cell r="F264" t="str">
            <v>80 ĐK</v>
          </cell>
          <cell r="G264" t="str">
            <v>NHÂN VIÊN THU NGÂN</v>
          </cell>
          <cell r="H264">
            <v>25</v>
          </cell>
          <cell r="I264">
            <v>12</v>
          </cell>
          <cell r="J264">
            <v>1992</v>
          </cell>
          <cell r="K264">
            <v>33963</v>
          </cell>
          <cell r="L264" t="str">
            <v>TP. HCM</v>
          </cell>
          <cell r="M264" t="str">
            <v>TP. HCM</v>
          </cell>
          <cell r="N264" t="str">
            <v>024938737</v>
          </cell>
          <cell r="O264">
            <v>41276</v>
          </cell>
          <cell r="P264" t="str">
            <v>TP. HCM</v>
          </cell>
          <cell r="Q264" t="str">
            <v xml:space="preserve">KINH </v>
          </cell>
          <cell r="R264" t="str">
            <v>KHÔNG</v>
          </cell>
          <cell r="S264" t="str">
            <v>44/2 NGÔ TẤT TỐ, P. 19, Q. BÌNH THẠNH, TP. HCM</v>
          </cell>
          <cell r="T264" t="str">
            <v>TP. HCM</v>
          </cell>
          <cell r="U264" t="str">
            <v>44/2 NGÔ TẤT TỐ, P. 19, Q. BÌNH THẠNH, TP. HCM</v>
          </cell>
          <cell r="V264" t="str">
            <v>TP. HCM</v>
          </cell>
          <cell r="W264" t="str">
            <v>44/2 NGÔ TẤT TỐ, P. 19, Q. BÌNH THẠNH, TP. HCM</v>
          </cell>
          <cell r="X264" t="str">
            <v>0907636716</v>
          </cell>
          <cell r="Y264" t="str">
            <v>0531002475420</v>
          </cell>
          <cell r="Z264" t="str">
            <v>VIETCOMBANK</v>
          </cell>
          <cell r="AA264" t="str">
            <v>101179</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41698</v>
          </cell>
          <cell r="AS264">
            <v>41816</v>
          </cell>
          <cell r="AT264">
            <v>0</v>
          </cell>
          <cell r="AU264">
            <v>0</v>
          </cell>
          <cell r="AV264">
            <v>41698</v>
          </cell>
          <cell r="AW264">
            <v>41816</v>
          </cell>
          <cell r="AX264">
            <v>0</v>
          </cell>
          <cell r="AY264">
            <v>0</v>
          </cell>
          <cell r="AZ264">
            <v>41891</v>
          </cell>
          <cell r="BA264">
            <v>0</v>
          </cell>
          <cell r="BB264">
            <v>41891</v>
          </cell>
          <cell r="BC264">
            <v>41816</v>
          </cell>
          <cell r="BD264" t="str">
            <v>1 HẠT</v>
          </cell>
          <cell r="BE264" t="str">
            <v>12/12</v>
          </cell>
          <cell r="BF264">
            <v>41891</v>
          </cell>
          <cell r="BG264">
            <v>41816</v>
          </cell>
          <cell r="BH264">
            <v>0</v>
          </cell>
          <cell r="BI264">
            <v>0</v>
          </cell>
          <cell r="BJ264">
            <v>12000</v>
          </cell>
          <cell r="BK264">
            <v>0</v>
          </cell>
          <cell r="BL264">
            <v>0</v>
          </cell>
          <cell r="BM264">
            <v>0</v>
          </cell>
          <cell r="BN264">
            <v>0</v>
          </cell>
          <cell r="BO264">
            <v>0</v>
          </cell>
          <cell r="BP264">
            <v>0</v>
          </cell>
          <cell r="BQ264">
            <v>1</v>
          </cell>
          <cell r="BR264" t="str">
            <v>HTQ HỒ CHÍ MINH</v>
          </cell>
          <cell r="BS264" t="str">
            <v>Partime</v>
          </cell>
          <cell r="BT264" t="str">
            <v>Quán 80 Đồng Khởi</v>
          </cell>
          <cell r="BU264" t="str">
            <v>NV. Thu Ngân</v>
          </cell>
          <cell r="BV264" t="str">
            <v>1 HẠT</v>
          </cell>
          <cell r="BW264" t="str">
            <v>12/12</v>
          </cell>
          <cell r="BX264">
            <v>0</v>
          </cell>
          <cell r="BY264">
            <v>0</v>
          </cell>
          <cell r="BZ264">
            <v>0</v>
          </cell>
          <cell r="CA264">
            <v>0</v>
          </cell>
          <cell r="CB264">
            <v>0</v>
          </cell>
          <cell r="CC264">
            <v>0</v>
          </cell>
          <cell r="CD264">
            <v>0</v>
          </cell>
          <cell r="CE264">
            <v>0</v>
          </cell>
          <cell r="CF264">
            <v>0</v>
          </cell>
          <cell r="CG264">
            <v>0</v>
          </cell>
          <cell r="CH264">
            <v>0</v>
          </cell>
          <cell r="CI264" t="str">
            <v>80 ĐK</v>
          </cell>
          <cell r="CJ264" t="str">
            <v>NHÂN VIÊN THU NGÂN</v>
          </cell>
          <cell r="CK264">
            <v>0</v>
          </cell>
          <cell r="CL264">
            <v>0</v>
          </cell>
          <cell r="CM264" t="str">
            <v>ĐỘC THÂN</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t="e">
            <v>#N/A</v>
          </cell>
          <cell r="DB264">
            <v>0</v>
          </cell>
        </row>
        <row r="265">
          <cell r="B265" t="str">
            <v>EQQ102151</v>
          </cell>
          <cell r="C265" t="str">
            <v>NGÔ THỊ THANH TRÚC</v>
          </cell>
          <cell r="D265" t="str">
            <v>NỮ</v>
          </cell>
          <cell r="E265">
            <v>41687</v>
          </cell>
          <cell r="F265" t="str">
            <v>QUÁN ĐÀ NẴNG</v>
          </cell>
          <cell r="G265" t="str">
            <v>NHÂN VIÊN PHỤC VỤ</v>
          </cell>
          <cell r="H265">
            <v>10</v>
          </cell>
          <cell r="I265">
            <v>4</v>
          </cell>
          <cell r="J265">
            <v>1988</v>
          </cell>
          <cell r="K265">
            <v>32243</v>
          </cell>
          <cell r="L265" t="str">
            <v>QUẢNG NAM</v>
          </cell>
          <cell r="M265" t="str">
            <v>QUẢNG NAM</v>
          </cell>
          <cell r="N265" t="str">
            <v>205370171</v>
          </cell>
          <cell r="O265">
            <v>39662</v>
          </cell>
          <cell r="P265" t="str">
            <v>QUẢNG NAM</v>
          </cell>
          <cell r="Q265" t="str">
            <v xml:space="preserve">KINH </v>
          </cell>
          <cell r="R265" t="str">
            <v>KHÔNG</v>
          </cell>
          <cell r="S265" t="str">
            <v>THÔN 7, QUẾ LONG, QUẾ SƠN, QUẢNG NAM</v>
          </cell>
          <cell r="T265" t="str">
            <v>QUẢNG NAM</v>
          </cell>
          <cell r="U265" t="str">
            <v>113 PHAN ĐĂNG LƯU, HÒA CƯỜNG BẮC, HẢO CHÂU, ĐÀ NẴNG</v>
          </cell>
          <cell r="V265" t="str">
            <v>ĐÀ NẴNG</v>
          </cell>
          <cell r="W265" t="str">
            <v>113 PHAN ĐĂNG LƯU, HÒA CƯỜNG BẮC, HẢO CHÂU, ĐÀ NẴNG</v>
          </cell>
          <cell r="X265" t="str">
            <v>0936054264</v>
          </cell>
          <cell r="Y265" t="str">
            <v>0041000186775</v>
          </cell>
          <cell r="Z265" t="str">
            <v>VIETCOMBANK</v>
          </cell>
          <cell r="AA265" t="str">
            <v>700049</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41687</v>
          </cell>
          <cell r="AS265">
            <v>41816</v>
          </cell>
          <cell r="AT265">
            <v>0</v>
          </cell>
          <cell r="AU265">
            <v>0</v>
          </cell>
          <cell r="AV265">
            <v>41687</v>
          </cell>
          <cell r="AW265">
            <v>41816</v>
          </cell>
          <cell r="AX265">
            <v>0</v>
          </cell>
          <cell r="AY265">
            <v>0</v>
          </cell>
          <cell r="AZ265">
            <v>41891</v>
          </cell>
          <cell r="BA265">
            <v>0</v>
          </cell>
          <cell r="BB265">
            <v>41891</v>
          </cell>
          <cell r="BC265">
            <v>41816</v>
          </cell>
          <cell r="BD265" t="str">
            <v>1 HẠT</v>
          </cell>
          <cell r="BE265" t="str">
            <v>ĐH</v>
          </cell>
          <cell r="BF265">
            <v>41891</v>
          </cell>
          <cell r="BG265">
            <v>41816</v>
          </cell>
          <cell r="BH265">
            <v>0</v>
          </cell>
          <cell r="BI265">
            <v>0</v>
          </cell>
          <cell r="BJ265">
            <v>12000</v>
          </cell>
          <cell r="BK265">
            <v>0</v>
          </cell>
          <cell r="BL265">
            <v>0</v>
          </cell>
          <cell r="BM265">
            <v>0</v>
          </cell>
          <cell r="BN265">
            <v>0</v>
          </cell>
          <cell r="BO265">
            <v>0</v>
          </cell>
          <cell r="BP265">
            <v>0</v>
          </cell>
          <cell r="BQ265">
            <v>1</v>
          </cell>
          <cell r="BR265" t="str">
            <v>CN ĐÀ NẴNG</v>
          </cell>
          <cell r="BS265" t="str">
            <v>Partime</v>
          </cell>
          <cell r="BT265" t="str">
            <v>Quán 138 Nguyễn Thị Minh Khai</v>
          </cell>
          <cell r="BU265" t="str">
            <v>NV. Phục Vụ</v>
          </cell>
          <cell r="BV265" t="str">
            <v>1 HẠT</v>
          </cell>
          <cell r="BW265" t="str">
            <v>ĐH</v>
          </cell>
          <cell r="BX265" t="str">
            <v xml:space="preserve"> QUẢN TRỊ KINH DOANH</v>
          </cell>
          <cell r="BY265">
            <v>0</v>
          </cell>
          <cell r="BZ265">
            <v>0</v>
          </cell>
          <cell r="CA265">
            <v>0</v>
          </cell>
          <cell r="CB265">
            <v>0</v>
          </cell>
          <cell r="CC265">
            <v>0</v>
          </cell>
          <cell r="CD265">
            <v>0</v>
          </cell>
          <cell r="CE265">
            <v>0</v>
          </cell>
          <cell r="CF265">
            <v>0</v>
          </cell>
          <cell r="CG265">
            <v>0</v>
          </cell>
          <cell r="CH265">
            <v>0</v>
          </cell>
          <cell r="CI265" t="str">
            <v>QUÁN ĐÀ NẴNG</v>
          </cell>
          <cell r="CJ265" t="str">
            <v>NHÂN VIÊN PHỤC VỤ</v>
          </cell>
          <cell r="CK265">
            <v>0</v>
          </cell>
          <cell r="CL265">
            <v>0</v>
          </cell>
          <cell r="CM265" t="str">
            <v>ĐỘC THÂN</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t="e">
            <v>#N/A</v>
          </cell>
          <cell r="DB265">
            <v>0</v>
          </cell>
        </row>
        <row r="266">
          <cell r="B266" t="str">
            <v>EQQ102153</v>
          </cell>
          <cell r="C266" t="str">
            <v>PHAN THANH BÌNH</v>
          </cell>
          <cell r="D266" t="str">
            <v>NAM</v>
          </cell>
          <cell r="E266">
            <v>41685</v>
          </cell>
          <cell r="F266" t="str">
            <v>QUÁN ĐÀ NẴNG</v>
          </cell>
          <cell r="G266" t="str">
            <v>NHÂN VIÊN PHỤC VỤ</v>
          </cell>
          <cell r="H266">
            <v>13</v>
          </cell>
          <cell r="I266">
            <v>9</v>
          </cell>
          <cell r="J266">
            <v>1994</v>
          </cell>
          <cell r="K266">
            <v>34590</v>
          </cell>
          <cell r="L266" t="str">
            <v>ĐÀ NẴNG</v>
          </cell>
          <cell r="M266" t="str">
            <v>THỪA THIÊN HUẾ</v>
          </cell>
          <cell r="N266" t="str">
            <v>201658722</v>
          </cell>
          <cell r="O266">
            <v>40243</v>
          </cell>
          <cell r="P266" t="str">
            <v>ĐÀ NẴNG</v>
          </cell>
          <cell r="Q266" t="str">
            <v xml:space="preserve">KINH </v>
          </cell>
          <cell r="R266" t="str">
            <v>THIÊN CHÚA</v>
          </cell>
          <cell r="S266" t="str">
            <v>TỔ 11A LỘC PHƯỚC, P. THỌ QUANG, Q. SƠN TRÀ, TP. ĐÀ NẴNG</v>
          </cell>
          <cell r="T266" t="str">
            <v>ĐÀ NẴNG</v>
          </cell>
          <cell r="U266" t="str">
            <v>TỔ 2B, LỘC PHƯỚC, THỌ QUANG, SƠN TRÀ, ĐÀ NẴNG</v>
          </cell>
          <cell r="V266" t="str">
            <v>ĐÀ NẴNG</v>
          </cell>
          <cell r="W266" t="str">
            <v>TỔ 2B, LỘC PHƯỚC, THỌ QUANG, SƠN TRÀ, ĐÀ NẴNG</v>
          </cell>
          <cell r="X266" t="str">
            <v>0975232187</v>
          </cell>
          <cell r="Y266" t="str">
            <v>0041000186530</v>
          </cell>
          <cell r="Z266" t="str">
            <v>VIETCOMBANK</v>
          </cell>
          <cell r="AA266" t="str">
            <v>700051</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41685</v>
          </cell>
          <cell r="AS266">
            <v>41816</v>
          </cell>
          <cell r="AT266">
            <v>0</v>
          </cell>
          <cell r="AU266">
            <v>0</v>
          </cell>
          <cell r="AV266">
            <v>41685</v>
          </cell>
          <cell r="AW266">
            <v>41816</v>
          </cell>
          <cell r="AX266">
            <v>0</v>
          </cell>
          <cell r="AY266">
            <v>0</v>
          </cell>
          <cell r="AZ266">
            <v>41891</v>
          </cell>
          <cell r="BA266">
            <v>0</v>
          </cell>
          <cell r="BB266">
            <v>41891</v>
          </cell>
          <cell r="BC266">
            <v>41816</v>
          </cell>
          <cell r="BD266" t="str">
            <v>1 HẠT</v>
          </cell>
          <cell r="BE266" t="str">
            <v>CĐ</v>
          </cell>
          <cell r="BF266">
            <v>41891</v>
          </cell>
          <cell r="BG266">
            <v>41816</v>
          </cell>
          <cell r="BH266">
            <v>0</v>
          </cell>
          <cell r="BI266">
            <v>0</v>
          </cell>
          <cell r="BJ266">
            <v>12000</v>
          </cell>
          <cell r="BK266">
            <v>0</v>
          </cell>
          <cell r="BL266">
            <v>0</v>
          </cell>
          <cell r="BM266">
            <v>0</v>
          </cell>
          <cell r="BN266">
            <v>0</v>
          </cell>
          <cell r="BO266">
            <v>0</v>
          </cell>
          <cell r="BP266">
            <v>0</v>
          </cell>
          <cell r="BQ266">
            <v>1</v>
          </cell>
          <cell r="BR266" t="str">
            <v>CN ĐÀ NẴNG</v>
          </cell>
          <cell r="BS266" t="str">
            <v>Partime</v>
          </cell>
          <cell r="BT266" t="str">
            <v>Quán 138 Nguyễn Thị Minh Khai</v>
          </cell>
          <cell r="BU266" t="str">
            <v>NV. Phục Vụ</v>
          </cell>
          <cell r="BV266" t="str">
            <v>1 HẠT</v>
          </cell>
          <cell r="BW266" t="str">
            <v>CĐ</v>
          </cell>
          <cell r="BX266" t="str">
            <v xml:space="preserve"> CÔNG NGHỆ Ô TÔ</v>
          </cell>
          <cell r="BY266">
            <v>0</v>
          </cell>
          <cell r="BZ266">
            <v>0</v>
          </cell>
          <cell r="CA266">
            <v>0</v>
          </cell>
          <cell r="CB266">
            <v>0</v>
          </cell>
          <cell r="CC266">
            <v>0</v>
          </cell>
          <cell r="CD266">
            <v>0</v>
          </cell>
          <cell r="CE266">
            <v>0</v>
          </cell>
          <cell r="CF266">
            <v>0</v>
          </cell>
          <cell r="CG266">
            <v>0</v>
          </cell>
          <cell r="CH266">
            <v>0</v>
          </cell>
          <cell r="CI266" t="str">
            <v>QUÁN ĐÀ NẴNG</v>
          </cell>
          <cell r="CJ266" t="str">
            <v>NHÂN VIÊN PHỤC VỤ</v>
          </cell>
          <cell r="CK266">
            <v>0</v>
          </cell>
          <cell r="CL266">
            <v>0</v>
          </cell>
          <cell r="CM266" t="str">
            <v>ĐỘC THÂN</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t="e">
            <v>#N/A</v>
          </cell>
          <cell r="DB266">
            <v>0</v>
          </cell>
        </row>
        <row r="267">
          <cell r="B267" t="str">
            <v>EVV6000210</v>
          </cell>
          <cell r="C267" t="str">
            <v>PHAN DUY KHÁNH</v>
          </cell>
          <cell r="D267" t="str">
            <v>NAM</v>
          </cell>
          <cell r="E267">
            <v>41698</v>
          </cell>
          <cell r="F267" t="str">
            <v>KHO VẬN</v>
          </cell>
          <cell r="G267" t="str">
            <v>NHÂN VIÊN GIAO HÀNG</v>
          </cell>
          <cell r="H267">
            <v>14</v>
          </cell>
          <cell r="I267">
            <v>11</v>
          </cell>
          <cell r="J267">
            <v>1988</v>
          </cell>
          <cell r="K267">
            <v>32461</v>
          </cell>
          <cell r="L267" t="str">
            <v>CÀ MAU</v>
          </cell>
          <cell r="M267" t="str">
            <v>CÀ MAU</v>
          </cell>
          <cell r="N267" t="str">
            <v>381362605</v>
          </cell>
          <cell r="O267">
            <v>38195</v>
          </cell>
          <cell r="P267" t="str">
            <v>CÀ MAU</v>
          </cell>
          <cell r="Q267" t="str">
            <v>KINH</v>
          </cell>
          <cell r="R267" t="str">
            <v>KHÔNG</v>
          </cell>
          <cell r="S267" t="str">
            <v>TRÍ PHẢI, THỚI BÌNH, CÀ MAU</v>
          </cell>
          <cell r="T267" t="str">
            <v>CÀ MAU</v>
          </cell>
          <cell r="U267" t="str">
            <v>173/94 KHUÔN VIỆT, P. PHÚ TRUNG, Q. TÂN PHÚ, TP. HCM</v>
          </cell>
          <cell r="V267" t="str">
            <v>TP. HCM</v>
          </cell>
          <cell r="W267" t="str">
            <v>173/94 KHUÔN VIỆT, P. PHÚ TRUNG, Q. TÂN PHÚ, TP. HCM</v>
          </cell>
          <cell r="X267" t="str">
            <v>0947117074</v>
          </cell>
          <cell r="Y267" t="str">
            <v>0331000430442</v>
          </cell>
          <cell r="Z267" t="str">
            <v>VIETCOMBANK</v>
          </cell>
          <cell r="AA267" t="str">
            <v>800015</v>
          </cell>
          <cell r="AB267">
            <v>0</v>
          </cell>
          <cell r="AC267">
            <v>0</v>
          </cell>
          <cell r="AD267">
            <v>0</v>
          </cell>
          <cell r="AE267">
            <v>0</v>
          </cell>
          <cell r="AF267">
            <v>0</v>
          </cell>
          <cell r="AG267">
            <v>0</v>
          </cell>
          <cell r="AH267">
            <v>41726</v>
          </cell>
          <cell r="AI267">
            <v>0</v>
          </cell>
          <cell r="AJ267">
            <v>0</v>
          </cell>
          <cell r="AK267" t="str">
            <v>01 NĂM</v>
          </cell>
          <cell r="AL267">
            <v>0</v>
          </cell>
          <cell r="AM267">
            <v>0</v>
          </cell>
          <cell r="AN267">
            <v>41726</v>
          </cell>
          <cell r="AO267">
            <v>42090</v>
          </cell>
          <cell r="AP267">
            <v>0</v>
          </cell>
          <cell r="AQ267">
            <v>0</v>
          </cell>
          <cell r="AR267">
            <v>41730</v>
          </cell>
          <cell r="AS267" t="str">
            <v>7914007802</v>
          </cell>
          <cell r="AT267">
            <v>0</v>
          </cell>
          <cell r="AU267">
            <v>0</v>
          </cell>
          <cell r="AV267">
            <v>0</v>
          </cell>
          <cell r="AW267">
            <v>0</v>
          </cell>
          <cell r="AX267">
            <v>0</v>
          </cell>
          <cell r="AY267">
            <v>0</v>
          </cell>
          <cell r="AZ267">
            <v>0</v>
          </cell>
          <cell r="BA267">
            <v>0</v>
          </cell>
          <cell r="BB267">
            <v>0</v>
          </cell>
          <cell r="BC267">
            <v>0</v>
          </cell>
          <cell r="BD267">
            <v>0</v>
          </cell>
          <cell r="BE267" t="str">
            <v>12/12</v>
          </cell>
          <cell r="BF267">
            <v>0</v>
          </cell>
          <cell r="BG267">
            <v>0</v>
          </cell>
          <cell r="BH267">
            <v>0</v>
          </cell>
          <cell r="BI267">
            <v>2889000</v>
          </cell>
          <cell r="BJ267">
            <v>0</v>
          </cell>
          <cell r="BK267">
            <v>0</v>
          </cell>
          <cell r="BL267">
            <v>800000</v>
          </cell>
          <cell r="BM267">
            <v>100000</v>
          </cell>
          <cell r="BN267">
            <v>0</v>
          </cell>
          <cell r="BO267">
            <v>25000</v>
          </cell>
          <cell r="BP267">
            <v>120000</v>
          </cell>
          <cell r="BQ267">
            <v>1</v>
          </cell>
          <cell r="BR267" t="str">
            <v>VP HỒ CHÍ MINH</v>
          </cell>
          <cell r="BS267" t="str">
            <v>Fulltime</v>
          </cell>
          <cell r="BT267" t="str">
            <v>Kho Vận</v>
          </cell>
          <cell r="BU267" t="str">
            <v>NV. Giao Hàng</v>
          </cell>
          <cell r="BV267">
            <v>0</v>
          </cell>
          <cell r="BW267" t="str">
            <v>12/12</v>
          </cell>
          <cell r="BX267">
            <v>0</v>
          </cell>
          <cell r="BY267">
            <v>0</v>
          </cell>
          <cell r="BZ267">
            <v>0</v>
          </cell>
          <cell r="CA267">
            <v>0</v>
          </cell>
          <cell r="CB267">
            <v>0</v>
          </cell>
          <cell r="CC267">
            <v>0</v>
          </cell>
          <cell r="CD267">
            <v>0</v>
          </cell>
          <cell r="CE267">
            <v>0</v>
          </cell>
          <cell r="CF267">
            <v>0</v>
          </cell>
          <cell r="CG267">
            <v>0</v>
          </cell>
          <cell r="CH267">
            <v>0</v>
          </cell>
          <cell r="CI267" t="str">
            <v>KHO VẬN</v>
          </cell>
          <cell r="CJ267" t="str">
            <v>NHÂN VIÊN GIAO HÀNG</v>
          </cell>
          <cell r="CK267">
            <v>0</v>
          </cell>
          <cell r="CL267">
            <v>0</v>
          </cell>
          <cell r="CM267" t="str">
            <v>ĐỘC THÂN</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t="e">
            <v>#N/A</v>
          </cell>
          <cell r="DB267">
            <v>0</v>
          </cell>
        </row>
        <row r="268">
          <cell r="B268" t="str">
            <v>EVV6000211</v>
          </cell>
          <cell r="C268" t="str">
            <v>NGUYỄN TRUNG HIẾU</v>
          </cell>
          <cell r="D268" t="str">
            <v>NAM</v>
          </cell>
          <cell r="E268">
            <v>41696</v>
          </cell>
          <cell r="F268" t="str">
            <v>PHÒNG DỰ ÁN</v>
          </cell>
          <cell r="G268" t="str">
            <v>NHÂN VIÊN BẢO TRÌ</v>
          </cell>
          <cell r="H268">
            <v>22</v>
          </cell>
          <cell r="I268">
            <v>7</v>
          </cell>
          <cell r="J268">
            <v>1990</v>
          </cell>
          <cell r="K268">
            <v>33076</v>
          </cell>
          <cell r="L268" t="str">
            <v>ĐẮK LẮK</v>
          </cell>
          <cell r="M268" t="str">
            <v>QUẢNG NGÃI</v>
          </cell>
          <cell r="N268" t="str">
            <v>241236864</v>
          </cell>
          <cell r="O268">
            <v>40268</v>
          </cell>
          <cell r="P268" t="str">
            <v>ĐẮK LẮK</v>
          </cell>
          <cell r="Q268" t="str">
            <v xml:space="preserve">KINH </v>
          </cell>
          <cell r="R268" t="str">
            <v>KHÔNG</v>
          </cell>
          <cell r="S268" t="str">
            <v>TÂN TIẾN, KRÔNG PĂC, ĐẮK LẮK</v>
          </cell>
          <cell r="T268" t="str">
            <v>ĐẮK LẮK</v>
          </cell>
          <cell r="U268" t="str">
            <v>32/59/09 HUỲNH VĂN CHÍNH, P. PHÚ TRUNG, Q. TÂN PHÚ, TP. HCM</v>
          </cell>
          <cell r="V268" t="str">
            <v>TP. HCM</v>
          </cell>
          <cell r="W268" t="str">
            <v>32/59/09 HUỲNH VĂN CHÍNH, P. PHÚ TRUNG, Q. TÂN PHÚ, TP. HCM</v>
          </cell>
          <cell r="X268" t="str">
            <v>01263759049</v>
          </cell>
          <cell r="Y268" t="str">
            <v>0071000868905</v>
          </cell>
          <cell r="Z268" t="str">
            <v>VIETCOMBANK</v>
          </cell>
          <cell r="AA268" t="str">
            <v>800022</v>
          </cell>
          <cell r="AB268">
            <v>0</v>
          </cell>
          <cell r="AC268">
            <v>0</v>
          </cell>
          <cell r="AD268">
            <v>0</v>
          </cell>
          <cell r="AE268">
            <v>0</v>
          </cell>
          <cell r="AF268">
            <v>0</v>
          </cell>
          <cell r="AG268">
            <v>0</v>
          </cell>
          <cell r="AH268">
            <v>41755</v>
          </cell>
          <cell r="AI268">
            <v>0</v>
          </cell>
          <cell r="AJ268">
            <v>0</v>
          </cell>
          <cell r="AK268" t="str">
            <v>01 NĂM</v>
          </cell>
          <cell r="AL268">
            <v>0</v>
          </cell>
          <cell r="AM268">
            <v>0</v>
          </cell>
          <cell r="AN268">
            <v>41755</v>
          </cell>
          <cell r="AO268">
            <v>42119</v>
          </cell>
          <cell r="AP268">
            <v>0</v>
          </cell>
          <cell r="AQ268">
            <v>0</v>
          </cell>
          <cell r="AR268">
            <v>41760</v>
          </cell>
          <cell r="AS268">
            <v>0</v>
          </cell>
          <cell r="AT268">
            <v>0</v>
          </cell>
          <cell r="AU268">
            <v>0</v>
          </cell>
          <cell r="AV268">
            <v>0</v>
          </cell>
          <cell r="AW268">
            <v>0</v>
          </cell>
          <cell r="AX268">
            <v>0</v>
          </cell>
          <cell r="AY268">
            <v>0</v>
          </cell>
          <cell r="AZ268">
            <v>0</v>
          </cell>
          <cell r="BA268">
            <v>0</v>
          </cell>
          <cell r="BB268">
            <v>0</v>
          </cell>
          <cell r="BC268">
            <v>0</v>
          </cell>
          <cell r="BD268">
            <v>0</v>
          </cell>
          <cell r="BE268" t="str">
            <v>TC</v>
          </cell>
          <cell r="BF268">
            <v>0</v>
          </cell>
          <cell r="BG268">
            <v>0</v>
          </cell>
          <cell r="BH268">
            <v>41724</v>
          </cell>
          <cell r="BI268">
            <v>2889000</v>
          </cell>
          <cell r="BJ268">
            <v>911000</v>
          </cell>
          <cell r="BK268">
            <v>0</v>
          </cell>
          <cell r="BL268">
            <v>200000</v>
          </cell>
          <cell r="BM268">
            <v>100000</v>
          </cell>
          <cell r="BN268">
            <v>0</v>
          </cell>
          <cell r="BO268">
            <v>25000</v>
          </cell>
          <cell r="BP268">
            <v>120000</v>
          </cell>
          <cell r="BQ268">
            <v>1</v>
          </cell>
          <cell r="BR268" t="str">
            <v>VP HỒ CHÍ MINH</v>
          </cell>
          <cell r="BS268" t="str">
            <v>Fulltime</v>
          </cell>
          <cell r="BT268" t="str">
            <v>Phòng Dự Án</v>
          </cell>
          <cell r="BU268" t="str">
            <v>NV. Bảo Trì</v>
          </cell>
          <cell r="BV268">
            <v>0</v>
          </cell>
          <cell r="BW268" t="str">
            <v>TC</v>
          </cell>
          <cell r="BX268" t="str">
            <v xml:space="preserve">HỆ THỐNG ĐIỆN </v>
          </cell>
          <cell r="BY268">
            <v>0</v>
          </cell>
          <cell r="BZ268">
            <v>0</v>
          </cell>
          <cell r="CA268">
            <v>0</v>
          </cell>
          <cell r="CB268">
            <v>0</v>
          </cell>
          <cell r="CC268">
            <v>0</v>
          </cell>
          <cell r="CD268">
            <v>0</v>
          </cell>
          <cell r="CE268">
            <v>0</v>
          </cell>
          <cell r="CF268">
            <v>0</v>
          </cell>
          <cell r="CG268">
            <v>0</v>
          </cell>
          <cell r="CH268">
            <v>0</v>
          </cell>
          <cell r="CI268" t="str">
            <v>PHÒNG DỰ ÁN</v>
          </cell>
          <cell r="CJ268" t="str">
            <v>NHÂN VIÊN BẢO TRÌ</v>
          </cell>
          <cell r="CK268">
            <v>0</v>
          </cell>
          <cell r="CL268">
            <v>0</v>
          </cell>
          <cell r="CM268" t="str">
            <v>ĐỘC THÂN</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t="e">
            <v>#N/A</v>
          </cell>
          <cell r="DB268">
            <v>0</v>
          </cell>
        </row>
        <row r="269">
          <cell r="B269" t="str">
            <v>EQQ102159</v>
          </cell>
          <cell r="C269" t="str">
            <v>VÕ NGUYỄN NGỌC DUNG</v>
          </cell>
          <cell r="D269" t="str">
            <v>NỮ</v>
          </cell>
          <cell r="E269">
            <v>41696</v>
          </cell>
          <cell r="F269" t="str">
            <v>587 NK</v>
          </cell>
          <cell r="G269" t="str">
            <v>NHÂN VIÊN PHỤC VỤ</v>
          </cell>
          <cell r="H269">
            <v>11</v>
          </cell>
          <cell r="I269">
            <v>3</v>
          </cell>
          <cell r="J269">
            <v>1990</v>
          </cell>
          <cell r="K269">
            <v>32943</v>
          </cell>
          <cell r="L269" t="str">
            <v>INDONESIA</v>
          </cell>
          <cell r="M269" t="str">
            <v>CẦN THƠ</v>
          </cell>
          <cell r="N269" t="str">
            <v>362336800</v>
          </cell>
          <cell r="O269">
            <v>39527</v>
          </cell>
          <cell r="P269" t="str">
            <v>CẦN THƠ</v>
          </cell>
          <cell r="Q269" t="str">
            <v xml:space="preserve">KINH </v>
          </cell>
          <cell r="R269" t="str">
            <v>KHÔNG</v>
          </cell>
          <cell r="S269" t="str">
            <v>139/25 ĐƯỜNG 30/4, XUÂN KHÁNH, NINH KIỀU, CẦN THƠ</v>
          </cell>
          <cell r="T269" t="str">
            <v>CẦN THƠ</v>
          </cell>
          <cell r="U269">
            <v>0</v>
          </cell>
          <cell r="V269" t="str">
            <v>TP. HCM</v>
          </cell>
          <cell r="W269">
            <v>0</v>
          </cell>
          <cell r="X269" t="str">
            <v>TP. HCM</v>
          </cell>
          <cell r="Y269" t="str">
            <v>0181002920827</v>
          </cell>
          <cell r="Z269" t="str">
            <v>VIETCOMBANK</v>
          </cell>
          <cell r="AA269" t="str">
            <v>101185</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41696</v>
          </cell>
          <cell r="AS269">
            <v>41816</v>
          </cell>
          <cell r="AT269">
            <v>0</v>
          </cell>
          <cell r="AU269">
            <v>0</v>
          </cell>
          <cell r="AV269">
            <v>41696</v>
          </cell>
          <cell r="AW269">
            <v>41816</v>
          </cell>
          <cell r="AX269">
            <v>0</v>
          </cell>
          <cell r="AY269">
            <v>0</v>
          </cell>
          <cell r="AZ269">
            <v>41891</v>
          </cell>
          <cell r="BA269">
            <v>0</v>
          </cell>
          <cell r="BB269">
            <v>41891</v>
          </cell>
          <cell r="BC269">
            <v>41816</v>
          </cell>
          <cell r="BD269" t="str">
            <v>1 HẠT</v>
          </cell>
          <cell r="BE269" t="str">
            <v>12/12</v>
          </cell>
          <cell r="BF269">
            <v>41891</v>
          </cell>
          <cell r="BG269">
            <v>41816</v>
          </cell>
          <cell r="BH269">
            <v>0</v>
          </cell>
          <cell r="BI269">
            <v>0</v>
          </cell>
          <cell r="BJ269">
            <v>12000</v>
          </cell>
          <cell r="BK269">
            <v>0</v>
          </cell>
          <cell r="BL269">
            <v>0</v>
          </cell>
          <cell r="BM269">
            <v>0</v>
          </cell>
          <cell r="BN269">
            <v>0</v>
          </cell>
          <cell r="BO269">
            <v>0</v>
          </cell>
          <cell r="BP269">
            <v>0</v>
          </cell>
          <cell r="BQ269">
            <v>1</v>
          </cell>
          <cell r="BR269" t="str">
            <v>HTQ HỒ CHÍ MINH</v>
          </cell>
          <cell r="BS269" t="str">
            <v>Partime</v>
          </cell>
          <cell r="BT269" t="str">
            <v>Quán 587 Nguyễn Kiệm</v>
          </cell>
          <cell r="BU269" t="str">
            <v>NV. Phục Vụ</v>
          </cell>
          <cell r="BV269" t="str">
            <v>1 HẠT</v>
          </cell>
          <cell r="BW269" t="str">
            <v>12/12</v>
          </cell>
          <cell r="BX269">
            <v>0</v>
          </cell>
          <cell r="BY269">
            <v>0</v>
          </cell>
          <cell r="BZ269">
            <v>0</v>
          </cell>
          <cell r="CA269">
            <v>0</v>
          </cell>
          <cell r="CB269">
            <v>0</v>
          </cell>
          <cell r="CC269">
            <v>0</v>
          </cell>
          <cell r="CD269">
            <v>41908</v>
          </cell>
          <cell r="CE269">
            <v>0</v>
          </cell>
          <cell r="CF269">
            <v>0</v>
          </cell>
          <cell r="CG269">
            <v>0</v>
          </cell>
          <cell r="CH269">
            <v>0</v>
          </cell>
          <cell r="CI269" t="str">
            <v>587 NK</v>
          </cell>
          <cell r="CJ269" t="str">
            <v>NHÂN VIÊN PHỤC VỤ</v>
          </cell>
          <cell r="CK269">
            <v>0</v>
          </cell>
          <cell r="CL269">
            <v>0</v>
          </cell>
          <cell r="CM269" t="str">
            <v>ĐỘC THÂN</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t="e">
            <v>#N/A</v>
          </cell>
          <cell r="DB269">
            <v>0</v>
          </cell>
        </row>
        <row r="270">
          <cell r="B270" t="str">
            <v>EVV6000212</v>
          </cell>
          <cell r="C270" t="str">
            <v>ĐỖ THỊ KIM HIỀN</v>
          </cell>
          <cell r="D270" t="str">
            <v>NỮ</v>
          </cell>
          <cell r="E270">
            <v>41696</v>
          </cell>
          <cell r="F270" t="str">
            <v>PHÒNG KẾ TOÁN</v>
          </cell>
          <cell r="G270" t="str">
            <v>NHÂN VIÊN NHẬP LIỆU</v>
          </cell>
          <cell r="H270">
            <v>18</v>
          </cell>
          <cell r="I270">
            <v>10</v>
          </cell>
          <cell r="J270">
            <v>1992</v>
          </cell>
          <cell r="K270">
            <v>33895</v>
          </cell>
          <cell r="L270" t="str">
            <v>KHÁNH HÒA</v>
          </cell>
          <cell r="M270" t="str">
            <v>KHÁNH HÒA</v>
          </cell>
          <cell r="N270" t="str">
            <v>225444565</v>
          </cell>
          <cell r="O270">
            <v>39310</v>
          </cell>
          <cell r="P270" t="str">
            <v>KHÁNH HÒA</v>
          </cell>
          <cell r="Q270" t="str">
            <v xml:space="preserve">KINH </v>
          </cell>
          <cell r="R270" t="str">
            <v>KHÔNG</v>
          </cell>
          <cell r="S270" t="str">
            <v>BÌNH TRUNG, VẠN BÌNH, VẠN NINH, KHÁNH HÒA</v>
          </cell>
          <cell r="T270" t="str">
            <v>KHÁNH HÒA</v>
          </cell>
          <cell r="U270" t="str">
            <v>35/5/1 HỮU NGHỊ, P. BÌNH THỌ, Q. THỦ ĐỨC, TP. HCM</v>
          </cell>
          <cell r="V270" t="str">
            <v>TP. HCM</v>
          </cell>
          <cell r="W270">
            <v>0</v>
          </cell>
          <cell r="X270" t="str">
            <v>01698580119</v>
          </cell>
          <cell r="Y270" t="str">
            <v>0331000430439</v>
          </cell>
          <cell r="Z270" t="str">
            <v>VIETCOMBANK</v>
          </cell>
          <cell r="AA270" t="str">
            <v>9010</v>
          </cell>
          <cell r="AB270">
            <v>0</v>
          </cell>
          <cell r="AC270">
            <v>0</v>
          </cell>
          <cell r="AD270">
            <v>0</v>
          </cell>
          <cell r="AE270">
            <v>41968</v>
          </cell>
          <cell r="AF270" t="str">
            <v>TV</v>
          </cell>
          <cell r="AG270">
            <v>0</v>
          </cell>
          <cell r="AH270">
            <v>41696</v>
          </cell>
          <cell r="AI270">
            <v>0</v>
          </cell>
          <cell r="AJ270">
            <v>0</v>
          </cell>
          <cell r="AK270" t="str">
            <v>01 NĂM</v>
          </cell>
          <cell r="AL270">
            <v>0</v>
          </cell>
          <cell r="AM270">
            <v>0</v>
          </cell>
          <cell r="AN270">
            <v>41696</v>
          </cell>
          <cell r="AO270">
            <v>42060</v>
          </cell>
          <cell r="AP270">
            <v>0</v>
          </cell>
          <cell r="AQ270">
            <v>0</v>
          </cell>
          <cell r="AR270">
            <v>41699</v>
          </cell>
          <cell r="AS270" t="str">
            <v>7914005305</v>
          </cell>
          <cell r="AT270">
            <v>0</v>
          </cell>
          <cell r="AU270">
            <v>0</v>
          </cell>
          <cell r="AV270">
            <v>41891</v>
          </cell>
          <cell r="AW270">
            <v>0</v>
          </cell>
          <cell r="AX270">
            <v>0</v>
          </cell>
          <cell r="AY270">
            <v>0</v>
          </cell>
          <cell r="AZ270">
            <v>0</v>
          </cell>
          <cell r="BA270">
            <v>0</v>
          </cell>
          <cell r="BB270">
            <v>41891</v>
          </cell>
          <cell r="BC270">
            <v>41816</v>
          </cell>
          <cell r="BD270" t="str">
            <v>4 HẠT</v>
          </cell>
          <cell r="BE270" t="str">
            <v>12/12</v>
          </cell>
          <cell r="BF270">
            <v>0</v>
          </cell>
          <cell r="BG270">
            <v>0</v>
          </cell>
          <cell r="BH270">
            <v>0</v>
          </cell>
          <cell r="BI270">
            <v>2889000</v>
          </cell>
          <cell r="BJ270">
            <v>1111000</v>
          </cell>
          <cell r="BK270">
            <v>0</v>
          </cell>
          <cell r="BL270">
            <v>0</v>
          </cell>
          <cell r="BM270">
            <v>0</v>
          </cell>
          <cell r="BN270">
            <v>0</v>
          </cell>
          <cell r="BO270">
            <v>25000</v>
          </cell>
          <cell r="BP270">
            <v>120000</v>
          </cell>
          <cell r="BQ270">
            <v>1</v>
          </cell>
          <cell r="BR270" t="str">
            <v>VP HỒ CHÍ MINH</v>
          </cell>
          <cell r="BS270" t="str">
            <v>Fulltime</v>
          </cell>
          <cell r="BT270" t="str">
            <v>Phòng Kế Toán</v>
          </cell>
          <cell r="BU270" t="str">
            <v>NV. Nhập Liệu</v>
          </cell>
          <cell r="BV270">
            <v>0</v>
          </cell>
          <cell r="BW270" t="str">
            <v>CĐ</v>
          </cell>
          <cell r="BX270" t="str">
            <v>KẾ TOÁN</v>
          </cell>
          <cell r="BY270">
            <v>0</v>
          </cell>
          <cell r="BZ270">
            <v>0</v>
          </cell>
          <cell r="CA270">
            <v>0</v>
          </cell>
          <cell r="CB270">
            <v>0</v>
          </cell>
          <cell r="CC270">
            <v>0</v>
          </cell>
          <cell r="CD270">
            <v>0</v>
          </cell>
          <cell r="CE270">
            <v>0</v>
          </cell>
          <cell r="CF270">
            <v>0</v>
          </cell>
          <cell r="CG270">
            <v>0</v>
          </cell>
          <cell r="CH270">
            <v>0</v>
          </cell>
          <cell r="CI270" t="str">
            <v>603 THĐ</v>
          </cell>
          <cell r="CJ270" t="str">
            <v>TRƯỞNG CA</v>
          </cell>
          <cell r="CK270">
            <v>0</v>
          </cell>
          <cell r="CL270">
            <v>0</v>
          </cell>
          <cell r="CM270" t="str">
            <v>ĐỘC THÂN</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t="e">
            <v>#N/A</v>
          </cell>
          <cell r="DB270">
            <v>0</v>
          </cell>
        </row>
        <row r="271">
          <cell r="B271" t="str">
            <v>EVV6000213</v>
          </cell>
          <cell r="C271" t="str">
            <v>CAO THỊ MUỘN</v>
          </cell>
          <cell r="D271" t="str">
            <v>NỮ</v>
          </cell>
          <cell r="E271">
            <v>41696</v>
          </cell>
          <cell r="F271" t="str">
            <v>PHÒNG KẾ TOÁN</v>
          </cell>
          <cell r="G271" t="str">
            <v>CHUYÊN VIÊN KẾ TOÁN THANH TOÁN</v>
          </cell>
          <cell r="H271">
            <v>20</v>
          </cell>
          <cell r="I271">
            <v>10</v>
          </cell>
          <cell r="J271">
            <v>1986</v>
          </cell>
          <cell r="K271">
            <v>31705</v>
          </cell>
          <cell r="L271" t="str">
            <v>ĐỒNG NAI</v>
          </cell>
          <cell r="M271" t="str">
            <v>HÀ TĨNH</v>
          </cell>
          <cell r="N271" t="str">
            <v>271640854</v>
          </cell>
          <cell r="O271">
            <v>36753</v>
          </cell>
          <cell r="P271" t="str">
            <v>ĐỒNG NAI</v>
          </cell>
          <cell r="Q271" t="str">
            <v xml:space="preserve">KINH </v>
          </cell>
          <cell r="R271" t="str">
            <v>KHÔNG</v>
          </cell>
          <cell r="S271" t="str">
            <v>ẤP 7, PHÚ NGỌC, ĐỊNH QUÁN, ĐỒNG NAI</v>
          </cell>
          <cell r="T271" t="str">
            <v>ĐỒNG NAI</v>
          </cell>
          <cell r="U271" t="str">
            <v>19/5A TRẦN BÌNH TRỌNG, P. 5, Q. BÌNH THẠNH, TP. HCM</v>
          </cell>
          <cell r="V271" t="str">
            <v>TP. HCM</v>
          </cell>
          <cell r="W271" t="str">
            <v>35/5/1 HỮU NGHỊ, P. BÌNH THỌ, Q. THỦ ĐỨC, TP. HCM</v>
          </cell>
          <cell r="X271" t="str">
            <v>0982765096</v>
          </cell>
          <cell r="Y271" t="str">
            <v>0251002541505</v>
          </cell>
          <cell r="Z271" t="str">
            <v>VIETCOMBANK</v>
          </cell>
          <cell r="AA271" t="str">
            <v>9009</v>
          </cell>
          <cell r="AB271">
            <v>0</v>
          </cell>
          <cell r="AC271">
            <v>0</v>
          </cell>
          <cell r="AD271">
            <v>0</v>
          </cell>
          <cell r="AE271">
            <v>0</v>
          </cell>
          <cell r="AF271">
            <v>0</v>
          </cell>
          <cell r="AG271">
            <v>0</v>
          </cell>
          <cell r="AH271">
            <v>41696</v>
          </cell>
          <cell r="AI271">
            <v>0</v>
          </cell>
          <cell r="AJ271">
            <v>0</v>
          </cell>
          <cell r="AK271" t="str">
            <v>01 NĂM</v>
          </cell>
          <cell r="AL271">
            <v>0</v>
          </cell>
          <cell r="AM271">
            <v>0</v>
          </cell>
          <cell r="AN271">
            <v>41696</v>
          </cell>
          <cell r="AO271">
            <v>42060</v>
          </cell>
          <cell r="AP271">
            <v>0</v>
          </cell>
          <cell r="AQ271">
            <v>0</v>
          </cell>
          <cell r="AR271">
            <v>41699</v>
          </cell>
          <cell r="AS271" t="str">
            <v>7908217636</v>
          </cell>
          <cell r="AT271">
            <v>0</v>
          </cell>
          <cell r="AU271">
            <v>0</v>
          </cell>
          <cell r="AV271">
            <v>0</v>
          </cell>
          <cell r="AW271">
            <v>0</v>
          </cell>
          <cell r="AX271">
            <v>0</v>
          </cell>
          <cell r="AY271">
            <v>0</v>
          </cell>
          <cell r="AZ271">
            <v>0</v>
          </cell>
          <cell r="BA271">
            <v>0</v>
          </cell>
          <cell r="BB271">
            <v>0</v>
          </cell>
          <cell r="BC271">
            <v>0</v>
          </cell>
          <cell r="BD271">
            <v>0</v>
          </cell>
          <cell r="BE271" t="str">
            <v>CĐ</v>
          </cell>
          <cell r="BF271">
            <v>0</v>
          </cell>
          <cell r="BG271">
            <v>0</v>
          </cell>
          <cell r="BH271">
            <v>41969</v>
          </cell>
          <cell r="BI271">
            <v>3290000</v>
          </cell>
          <cell r="BJ271">
            <v>3710000</v>
          </cell>
          <cell r="BK271">
            <v>0</v>
          </cell>
          <cell r="BL271">
            <v>100000</v>
          </cell>
          <cell r="BM271">
            <v>100000</v>
          </cell>
          <cell r="BN271">
            <v>0</v>
          </cell>
          <cell r="BO271">
            <v>25000</v>
          </cell>
          <cell r="BP271">
            <v>120000</v>
          </cell>
          <cell r="BQ271">
            <v>1</v>
          </cell>
          <cell r="BR271" t="str">
            <v>VP HỒ CHÍ MINH</v>
          </cell>
          <cell r="BS271" t="str">
            <v>Fulltime</v>
          </cell>
          <cell r="BT271" t="str">
            <v>Phòng Kế Toán</v>
          </cell>
          <cell r="BU271" t="str">
            <v>CV. Kế Toán Thanh Toán</v>
          </cell>
          <cell r="BV271">
            <v>0</v>
          </cell>
          <cell r="BW271" t="str">
            <v>ĐH</v>
          </cell>
          <cell r="BX271" t="str">
            <v>KẾ TOÁN</v>
          </cell>
          <cell r="BY271">
            <v>0</v>
          </cell>
          <cell r="BZ271">
            <v>0</v>
          </cell>
          <cell r="CA271">
            <v>0</v>
          </cell>
          <cell r="CB271">
            <v>0</v>
          </cell>
          <cell r="CC271">
            <v>0</v>
          </cell>
          <cell r="CD271">
            <v>0</v>
          </cell>
          <cell r="CE271">
            <v>0</v>
          </cell>
          <cell r="CF271">
            <v>0</v>
          </cell>
          <cell r="CG271">
            <v>0</v>
          </cell>
          <cell r="CH271">
            <v>0</v>
          </cell>
          <cell r="CI271" t="str">
            <v>PHÒNG KẾ TOÁN</v>
          </cell>
          <cell r="CJ271" t="str">
            <v>NHÂN VIÊN NHẬP LIỆU</v>
          </cell>
          <cell r="CK271">
            <v>0</v>
          </cell>
          <cell r="CL271">
            <v>0</v>
          </cell>
          <cell r="CM271" t="str">
            <v>ĐỘC THÂN</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t="e">
            <v>#N/A</v>
          </cell>
          <cell r="DB271">
            <v>0</v>
          </cell>
        </row>
        <row r="272">
          <cell r="B272" t="str">
            <v>EQQ102164</v>
          </cell>
          <cell r="C272" t="str">
            <v>BÙI ĐỨC THIỆN PHÚC</v>
          </cell>
          <cell r="D272" t="str">
            <v>NAM</v>
          </cell>
          <cell r="E272">
            <v>41706</v>
          </cell>
          <cell r="F272" t="str">
            <v>80 ĐK</v>
          </cell>
          <cell r="G272" t="str">
            <v>NHÂN VIÊN BÁN HÀNG</v>
          </cell>
          <cell r="H272">
            <v>30</v>
          </cell>
          <cell r="I272">
            <v>6</v>
          </cell>
          <cell r="J272">
            <v>1991</v>
          </cell>
          <cell r="K272">
            <v>33419</v>
          </cell>
          <cell r="L272" t="str">
            <v>TP. HCM</v>
          </cell>
          <cell r="M272" t="str">
            <v>TP. HCM</v>
          </cell>
          <cell r="N272" t="str">
            <v>024876352</v>
          </cell>
          <cell r="O272">
            <v>39518</v>
          </cell>
          <cell r="P272" t="str">
            <v>TP. HCM</v>
          </cell>
          <cell r="Q272" t="str">
            <v xml:space="preserve">KINH </v>
          </cell>
          <cell r="R272" t="str">
            <v>KHÔNG</v>
          </cell>
          <cell r="S272" t="str">
            <v>25/10 TRẦN KHẮC TRÂN, P. TÂN ĐỊNH, Q. 1, TP. HCM</v>
          </cell>
          <cell r="T272" t="str">
            <v>TP. HCM</v>
          </cell>
          <cell r="U272" t="str">
            <v>25/10 TRẦN KHẮC TRÂN, P. TÂN ĐỊNH, Q. 1, TP. HCM</v>
          </cell>
          <cell r="V272" t="str">
            <v>TP. HCM</v>
          </cell>
          <cell r="W272" t="str">
            <v>19/5A TRẦN BÌNH TRỌNG, P. 5, Q. BÌNH THẠNH, TP. HCM</v>
          </cell>
          <cell r="X272" t="str">
            <v>01214443736</v>
          </cell>
          <cell r="Y272" t="str">
            <v>0371000419337</v>
          </cell>
          <cell r="Z272" t="str">
            <v>VIETCOMBANK</v>
          </cell>
          <cell r="AA272" t="str">
            <v>101190</v>
          </cell>
          <cell r="AB272">
            <v>0</v>
          </cell>
          <cell r="AC272">
            <v>0</v>
          </cell>
          <cell r="AD272">
            <v>0</v>
          </cell>
          <cell r="AE272">
            <v>0</v>
          </cell>
          <cell r="AF272">
            <v>0</v>
          </cell>
          <cell r="AG272">
            <v>0</v>
          </cell>
          <cell r="AH272">
            <v>41696</v>
          </cell>
          <cell r="AI272">
            <v>0</v>
          </cell>
          <cell r="AJ272">
            <v>0</v>
          </cell>
          <cell r="AK272" t="str">
            <v>01 NĂM</v>
          </cell>
          <cell r="AL272">
            <v>0</v>
          </cell>
          <cell r="AM272">
            <v>0</v>
          </cell>
          <cell r="AN272">
            <v>0</v>
          </cell>
          <cell r="AO272">
            <v>0</v>
          </cell>
          <cell r="AP272">
            <v>0</v>
          </cell>
          <cell r="AQ272">
            <v>0</v>
          </cell>
          <cell r="AR272">
            <v>0</v>
          </cell>
          <cell r="AS272">
            <v>0</v>
          </cell>
          <cell r="AT272">
            <v>0</v>
          </cell>
          <cell r="AU272">
            <v>0</v>
          </cell>
          <cell r="AV272">
            <v>41706</v>
          </cell>
          <cell r="AW272">
            <v>41816</v>
          </cell>
          <cell r="AX272">
            <v>0</v>
          </cell>
          <cell r="AY272">
            <v>0</v>
          </cell>
          <cell r="AZ272">
            <v>41891</v>
          </cell>
          <cell r="BA272">
            <v>0</v>
          </cell>
          <cell r="BB272">
            <v>0</v>
          </cell>
          <cell r="BC272">
            <v>0</v>
          </cell>
          <cell r="BD272">
            <v>0</v>
          </cell>
          <cell r="BE272" t="str">
            <v>ĐH</v>
          </cell>
          <cell r="BF272">
            <v>41891</v>
          </cell>
          <cell r="BG272">
            <v>41816</v>
          </cell>
          <cell r="BH272">
            <v>0</v>
          </cell>
          <cell r="BI272">
            <v>0</v>
          </cell>
          <cell r="BJ272">
            <v>12000</v>
          </cell>
          <cell r="BK272">
            <v>0</v>
          </cell>
          <cell r="BL272">
            <v>0</v>
          </cell>
          <cell r="BM272">
            <v>0</v>
          </cell>
          <cell r="BN272">
            <v>0</v>
          </cell>
          <cell r="BO272">
            <v>0</v>
          </cell>
          <cell r="BP272">
            <v>0</v>
          </cell>
          <cell r="BQ272">
            <v>1</v>
          </cell>
          <cell r="BR272" t="str">
            <v>HTQ HỒ CHÍ MINH</v>
          </cell>
          <cell r="BS272" t="str">
            <v>Partime</v>
          </cell>
          <cell r="BT272" t="str">
            <v>Quán 80 Đồng Khởi</v>
          </cell>
          <cell r="BU272" t="str">
            <v>NV. Bán Hàng</v>
          </cell>
          <cell r="BV272" t="str">
            <v>2 HẠT</v>
          </cell>
          <cell r="BW272" t="str">
            <v>12/12</v>
          </cell>
          <cell r="BX272">
            <v>0</v>
          </cell>
          <cell r="BY272">
            <v>0</v>
          </cell>
          <cell r="BZ272">
            <v>0</v>
          </cell>
          <cell r="CA272">
            <v>0</v>
          </cell>
          <cell r="CB272">
            <v>0</v>
          </cell>
          <cell r="CC272">
            <v>0</v>
          </cell>
          <cell r="CD272">
            <v>0</v>
          </cell>
          <cell r="CE272">
            <v>0</v>
          </cell>
          <cell r="CF272">
            <v>0</v>
          </cell>
          <cell r="CG272">
            <v>0</v>
          </cell>
          <cell r="CH272">
            <v>0</v>
          </cell>
          <cell r="CI272" t="str">
            <v>PHÒNG KẾ TOÁN</v>
          </cell>
          <cell r="CJ272" t="str">
            <v>KIỂM SOÁT CÔNG NỢ</v>
          </cell>
          <cell r="CK272">
            <v>0</v>
          </cell>
          <cell r="CL272">
            <v>0</v>
          </cell>
          <cell r="CM272" t="str">
            <v>ĐỘC THÂN</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t="e">
            <v>#N/A</v>
          </cell>
          <cell r="DB272">
            <v>0</v>
          </cell>
        </row>
        <row r="273">
          <cell r="B273" t="str">
            <v>EQQ102173</v>
          </cell>
          <cell r="C273" t="str">
            <v>HUỲNH THỊ MỸ DUYÊN</v>
          </cell>
          <cell r="D273" t="str">
            <v>NỮ</v>
          </cell>
          <cell r="E273">
            <v>41724</v>
          </cell>
          <cell r="F273" t="str">
            <v>QUÁN BIG C BÌNH DƯƠNG</v>
          </cell>
          <cell r="G273" t="str">
            <v>NHÂN VIÊN THU NGÂN</v>
          </cell>
          <cell r="H273">
            <v>17</v>
          </cell>
          <cell r="I273">
            <v>1</v>
          </cell>
          <cell r="J273">
            <v>1993</v>
          </cell>
          <cell r="K273">
            <v>33986</v>
          </cell>
          <cell r="L273" t="str">
            <v>TÂY NINH</v>
          </cell>
          <cell r="M273" t="str">
            <v>TÂY NINH</v>
          </cell>
          <cell r="N273" t="str">
            <v>291078132</v>
          </cell>
          <cell r="O273">
            <v>40339</v>
          </cell>
          <cell r="P273" t="str">
            <v>TÂY NINH</v>
          </cell>
          <cell r="Q273" t="str">
            <v xml:space="preserve">KINH </v>
          </cell>
          <cell r="R273" t="str">
            <v>KHÔNG</v>
          </cell>
          <cell r="S273" t="str">
            <v>Ô 2/83A RẠCH SƠN, THỊ TRẤN GÒ DẦU, TÂY NINH</v>
          </cell>
          <cell r="T273" t="str">
            <v>TÂY NINH</v>
          </cell>
          <cell r="U273" t="str">
            <v>25/10 TRẦN KHẮC TRÂN, P. TÂN ĐỊNH, Q. 1, TP. HCM</v>
          </cell>
          <cell r="V273" t="str">
            <v>BÌNH DƯƠNG</v>
          </cell>
          <cell r="W273" t="str">
            <v>25/10 TRẦN KHẮC TRÂN, P. TÂN ĐỊNH, Q. 1, TP. HCM</v>
          </cell>
          <cell r="X273" t="str">
            <v>TP. HCM</v>
          </cell>
          <cell r="Y273" t="str">
            <v>0701000395339</v>
          </cell>
          <cell r="Z273" t="str">
            <v>VIETCOMBANK</v>
          </cell>
          <cell r="AA273" t="str">
            <v>500029</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41706</v>
          </cell>
          <cell r="AS273">
            <v>41816</v>
          </cell>
          <cell r="AT273">
            <v>0</v>
          </cell>
          <cell r="AU273">
            <v>0</v>
          </cell>
          <cell r="AV273">
            <v>41724</v>
          </cell>
          <cell r="AW273">
            <v>41816</v>
          </cell>
          <cell r="AX273">
            <v>0</v>
          </cell>
          <cell r="AY273">
            <v>0</v>
          </cell>
          <cell r="AZ273">
            <v>41891</v>
          </cell>
          <cell r="BA273">
            <v>0</v>
          </cell>
          <cell r="BB273">
            <v>41891</v>
          </cell>
          <cell r="BC273">
            <v>41816</v>
          </cell>
          <cell r="BD273" t="str">
            <v>2 HẠT</v>
          </cell>
          <cell r="BE273" t="str">
            <v>12/12</v>
          </cell>
          <cell r="BF273">
            <v>41891</v>
          </cell>
          <cell r="BG273">
            <v>41816</v>
          </cell>
          <cell r="BH273">
            <v>0</v>
          </cell>
          <cell r="BI273">
            <v>0</v>
          </cell>
          <cell r="BJ273">
            <v>12000</v>
          </cell>
          <cell r="BK273">
            <v>0</v>
          </cell>
          <cell r="BL273">
            <v>0</v>
          </cell>
          <cell r="BM273">
            <v>0</v>
          </cell>
          <cell r="BN273">
            <v>0</v>
          </cell>
          <cell r="BO273">
            <v>0</v>
          </cell>
          <cell r="BP273">
            <v>0</v>
          </cell>
          <cell r="BQ273">
            <v>1</v>
          </cell>
          <cell r="BR273" t="str">
            <v>CN BÌNH DƯƠNG</v>
          </cell>
          <cell r="BS273" t="str">
            <v>Partime</v>
          </cell>
          <cell r="BT273" t="str">
            <v>Quán Big C Bình Dương</v>
          </cell>
          <cell r="BU273" t="str">
            <v>NV. Thu Ngân</v>
          </cell>
          <cell r="BV273" t="str">
            <v>1 HẠT</v>
          </cell>
          <cell r="BW273" t="str">
            <v>12/12</v>
          </cell>
          <cell r="BX273">
            <v>0</v>
          </cell>
          <cell r="BY273">
            <v>0</v>
          </cell>
          <cell r="BZ273">
            <v>0</v>
          </cell>
          <cell r="CA273">
            <v>0</v>
          </cell>
          <cell r="CB273">
            <v>0</v>
          </cell>
          <cell r="CC273">
            <v>0</v>
          </cell>
          <cell r="CD273">
            <v>0</v>
          </cell>
          <cell r="CE273">
            <v>0</v>
          </cell>
          <cell r="CF273">
            <v>0</v>
          </cell>
          <cell r="CG273">
            <v>0</v>
          </cell>
          <cell r="CH273">
            <v>0</v>
          </cell>
          <cell r="CI273" t="str">
            <v>80 ĐK</v>
          </cell>
          <cell r="CJ273" t="str">
            <v>NHÂN VIÊN BÁN HÀNG</v>
          </cell>
          <cell r="CK273">
            <v>0</v>
          </cell>
          <cell r="CL273">
            <v>0</v>
          </cell>
          <cell r="CM273" t="str">
            <v>ĐỘC THÂN</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t="e">
            <v>#N/A</v>
          </cell>
          <cell r="DB273">
            <v>0</v>
          </cell>
        </row>
        <row r="274">
          <cell r="B274" t="str">
            <v>EQQ102174</v>
          </cell>
          <cell r="C274" t="str">
            <v>TRẦN NGUYỄN TRÂM ANH</v>
          </cell>
          <cell r="D274" t="str">
            <v>NỮ</v>
          </cell>
          <cell r="E274">
            <v>41725</v>
          </cell>
          <cell r="F274" t="str">
            <v>QUÁN BIG C BÌNH DƯƠNG</v>
          </cell>
          <cell r="G274" t="str">
            <v>NHÂN VIÊN PHỤC VỤ</v>
          </cell>
          <cell r="H274">
            <v>10</v>
          </cell>
          <cell r="I274">
            <v>4</v>
          </cell>
          <cell r="J274">
            <v>1994</v>
          </cell>
          <cell r="K274">
            <v>34434</v>
          </cell>
          <cell r="L274" t="str">
            <v>BÌNH DƯƠNG</v>
          </cell>
          <cell r="M274" t="str">
            <v>BÌNH DƯƠNG</v>
          </cell>
          <cell r="N274" t="str">
            <v>281057201</v>
          </cell>
          <cell r="O274">
            <v>40033</v>
          </cell>
          <cell r="P274" t="str">
            <v>BÌNH DƯƠNG</v>
          </cell>
          <cell r="Q274" t="str">
            <v xml:space="preserve">KINH </v>
          </cell>
          <cell r="R274" t="str">
            <v>KHÔNG</v>
          </cell>
          <cell r="S274" t="str">
            <v>BÌNH HÒA, BÌNH NHÂM, THUẬN AN, BÌNH DƯƠNG</v>
          </cell>
          <cell r="T274" t="str">
            <v>BÌNH DƯƠNG</v>
          </cell>
          <cell r="U274" t="str">
            <v>76B/21, NỘI HÓA 1, BÌNH AN, DĨ AN,  BÌNH DƯƠNG</v>
          </cell>
          <cell r="V274" t="str">
            <v>BÌNH DƯƠNG</v>
          </cell>
          <cell r="W274">
            <v>0</v>
          </cell>
          <cell r="X274" t="str">
            <v>BÌNH DƯƠNG</v>
          </cell>
          <cell r="Y274" t="str">
            <v>0281000335178</v>
          </cell>
          <cell r="Z274" t="str">
            <v>VIETCOMBANK</v>
          </cell>
          <cell r="AA274" t="str">
            <v>500030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41724</v>
          </cell>
          <cell r="AS274">
            <v>41816</v>
          </cell>
          <cell r="AT274">
            <v>0</v>
          </cell>
          <cell r="AU274">
            <v>0</v>
          </cell>
          <cell r="AV274">
            <v>41725</v>
          </cell>
          <cell r="AW274">
            <v>41816</v>
          </cell>
          <cell r="AX274">
            <v>0</v>
          </cell>
          <cell r="AY274">
            <v>0</v>
          </cell>
          <cell r="AZ274">
            <v>41891</v>
          </cell>
          <cell r="BA274">
            <v>0</v>
          </cell>
          <cell r="BB274">
            <v>41891</v>
          </cell>
          <cell r="BC274">
            <v>41816</v>
          </cell>
          <cell r="BD274" t="str">
            <v>1 HẠT</v>
          </cell>
          <cell r="BE274" t="str">
            <v>12/12</v>
          </cell>
          <cell r="BF274">
            <v>41891</v>
          </cell>
          <cell r="BG274">
            <v>41816</v>
          </cell>
          <cell r="BH274">
            <v>0</v>
          </cell>
          <cell r="BI274">
            <v>0</v>
          </cell>
          <cell r="BJ274">
            <v>12000</v>
          </cell>
          <cell r="BK274">
            <v>0</v>
          </cell>
          <cell r="BL274">
            <v>0</v>
          </cell>
          <cell r="BM274">
            <v>0</v>
          </cell>
          <cell r="BN274">
            <v>0</v>
          </cell>
          <cell r="BO274">
            <v>0</v>
          </cell>
          <cell r="BP274">
            <v>0</v>
          </cell>
          <cell r="BQ274">
            <v>1</v>
          </cell>
          <cell r="BR274" t="str">
            <v>CN BÌNH DƯƠNG</v>
          </cell>
          <cell r="BS274" t="str">
            <v>Partime</v>
          </cell>
          <cell r="BT274" t="str">
            <v>Quán Big C Bình Dương</v>
          </cell>
          <cell r="BU274" t="str">
            <v>NV. Phục Vụ</v>
          </cell>
          <cell r="BV274" t="str">
            <v>1 HẠT</v>
          </cell>
          <cell r="BW274" t="str">
            <v>12/12</v>
          </cell>
          <cell r="BX274">
            <v>0</v>
          </cell>
          <cell r="BY274">
            <v>0</v>
          </cell>
          <cell r="BZ274">
            <v>0</v>
          </cell>
          <cell r="CA274">
            <v>0</v>
          </cell>
          <cell r="CB274">
            <v>0</v>
          </cell>
          <cell r="CC274">
            <v>0</v>
          </cell>
          <cell r="CD274">
            <v>0</v>
          </cell>
          <cell r="CE274">
            <v>0</v>
          </cell>
          <cell r="CF274">
            <v>0</v>
          </cell>
          <cell r="CG274">
            <v>0</v>
          </cell>
          <cell r="CH274">
            <v>0</v>
          </cell>
          <cell r="CI274" t="str">
            <v>QUÁN BIG C BÌNH DƯƠNG</v>
          </cell>
          <cell r="CJ274" t="str">
            <v>NHÂN VIÊN THU NGÂN</v>
          </cell>
          <cell r="CK274">
            <v>0</v>
          </cell>
          <cell r="CL274">
            <v>0</v>
          </cell>
          <cell r="CM274" t="str">
            <v>ĐỘC THÂN</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t="e">
            <v>#N/A</v>
          </cell>
          <cell r="DB274">
            <v>0</v>
          </cell>
        </row>
        <row r="275">
          <cell r="B275" t="str">
            <v>EQQ102177</v>
          </cell>
          <cell r="C275" t="str">
            <v>NGUYỄN THỊ KIM HUỆ</v>
          </cell>
          <cell r="D275" t="str">
            <v>NỮ</v>
          </cell>
          <cell r="E275">
            <v>41713</v>
          </cell>
          <cell r="F275" t="str">
            <v>157 D2</v>
          </cell>
          <cell r="G275" t="str">
            <v>NHÂN VIÊN BẾP</v>
          </cell>
          <cell r="H275">
            <v>19</v>
          </cell>
          <cell r="I275">
            <v>5</v>
          </cell>
          <cell r="J275">
            <v>1977</v>
          </cell>
          <cell r="K275">
            <v>28264</v>
          </cell>
          <cell r="L275" t="str">
            <v>BẾN TRE</v>
          </cell>
          <cell r="M275" t="str">
            <v>BẾN TRE</v>
          </cell>
          <cell r="N275" t="str">
            <v>025169514</v>
          </cell>
          <cell r="O275">
            <v>40197</v>
          </cell>
          <cell r="P275" t="str">
            <v>TP. HCM</v>
          </cell>
          <cell r="Q275" t="str">
            <v xml:space="preserve">KINH </v>
          </cell>
          <cell r="R275" t="str">
            <v>KHÔNG</v>
          </cell>
          <cell r="S275" t="str">
            <v>18/18/11 NGUYỄN THỊ MINH KHAI, Q. 1, TP. HCM</v>
          </cell>
          <cell r="T275" t="str">
            <v>TP. HCM</v>
          </cell>
          <cell r="U275" t="str">
            <v>18/18/11 NGUYỄN THỊ MINH KHAI, Q. 1, TP. HCM</v>
          </cell>
          <cell r="V275" t="str">
            <v>TP. HCM</v>
          </cell>
          <cell r="W275" t="str">
            <v>76B/21, NỘI HÓA 1, BÌNH AN, DĨ AN,  BÌNH DƯƠNG</v>
          </cell>
          <cell r="X275" t="str">
            <v>0915448781</v>
          </cell>
          <cell r="Y275" t="str">
            <v>0531002476012</v>
          </cell>
          <cell r="Z275" t="str">
            <v>VIETCOMBANK</v>
          </cell>
          <cell r="AA275" t="str">
            <v>101202</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41725</v>
          </cell>
          <cell r="AS275">
            <v>41816</v>
          </cell>
          <cell r="AT275">
            <v>0</v>
          </cell>
          <cell r="AU275">
            <v>0</v>
          </cell>
          <cell r="AV275">
            <v>41713</v>
          </cell>
          <cell r="AW275">
            <v>41816</v>
          </cell>
          <cell r="AX275">
            <v>0</v>
          </cell>
          <cell r="AY275">
            <v>0</v>
          </cell>
          <cell r="AZ275">
            <v>41891</v>
          </cell>
          <cell r="BA275">
            <v>0</v>
          </cell>
          <cell r="BB275">
            <v>41891</v>
          </cell>
          <cell r="BC275">
            <v>41816</v>
          </cell>
          <cell r="BD275" t="str">
            <v>1 HẠT</v>
          </cell>
          <cell r="BE275" t="str">
            <v>12/12</v>
          </cell>
          <cell r="BF275">
            <v>41891</v>
          </cell>
          <cell r="BG275">
            <v>41816</v>
          </cell>
          <cell r="BH275">
            <v>0</v>
          </cell>
          <cell r="BI275">
            <v>2889000</v>
          </cell>
          <cell r="BJ275">
            <v>0</v>
          </cell>
          <cell r="BK275">
            <v>0</v>
          </cell>
          <cell r="BL275">
            <v>0</v>
          </cell>
          <cell r="BM275">
            <v>0</v>
          </cell>
          <cell r="BN275">
            <v>0</v>
          </cell>
          <cell r="BO275">
            <v>0</v>
          </cell>
          <cell r="BP275">
            <v>4000</v>
          </cell>
          <cell r="BQ275">
            <v>1</v>
          </cell>
          <cell r="BR275" t="str">
            <v>HTQ HỒ CHÍ MINH</v>
          </cell>
          <cell r="BS275" t="str">
            <v>Fulltime</v>
          </cell>
          <cell r="BT275" t="str">
            <v>Quán 157-159 D2</v>
          </cell>
          <cell r="BU275" t="str">
            <v>NV. Bếp</v>
          </cell>
          <cell r="BV275">
            <v>0</v>
          </cell>
          <cell r="BW275" t="str">
            <v>12/12</v>
          </cell>
          <cell r="BX275">
            <v>0</v>
          </cell>
          <cell r="BY275">
            <v>0</v>
          </cell>
          <cell r="BZ275">
            <v>0</v>
          </cell>
          <cell r="CA275">
            <v>0</v>
          </cell>
          <cell r="CB275">
            <v>0</v>
          </cell>
          <cell r="CC275">
            <v>0</v>
          </cell>
          <cell r="CD275">
            <v>0</v>
          </cell>
          <cell r="CE275">
            <v>0</v>
          </cell>
          <cell r="CF275">
            <v>0</v>
          </cell>
          <cell r="CG275">
            <v>0</v>
          </cell>
          <cell r="CH275">
            <v>0</v>
          </cell>
          <cell r="CI275" t="str">
            <v>QUÁN BIG C BÌNH DƯƠNG</v>
          </cell>
          <cell r="CJ275" t="str">
            <v>NHÂN VIÊN PHỤC VỤ</v>
          </cell>
          <cell r="CK275">
            <v>0</v>
          </cell>
          <cell r="CL275">
            <v>0</v>
          </cell>
          <cell r="CM275" t="str">
            <v>ĐỘC THÂN</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t="e">
            <v>#N/A</v>
          </cell>
          <cell r="DB275">
            <v>0</v>
          </cell>
        </row>
        <row r="276">
          <cell r="B276" t="str">
            <v>EQQ102186</v>
          </cell>
          <cell r="C276" t="str">
            <v>NGUYỄN PHI KHANH</v>
          </cell>
          <cell r="D276" t="str">
            <v>NAM</v>
          </cell>
          <cell r="E276">
            <v>41711</v>
          </cell>
          <cell r="F276" t="str">
            <v>249 HVT</v>
          </cell>
          <cell r="G276" t="str">
            <v>NHÂN VIÊN PHỤC VỤ</v>
          </cell>
          <cell r="H276">
            <v>18</v>
          </cell>
          <cell r="I276">
            <v>3</v>
          </cell>
          <cell r="J276">
            <v>1991</v>
          </cell>
          <cell r="K276">
            <v>33315</v>
          </cell>
          <cell r="L276" t="str">
            <v>KIÊN GIANG</v>
          </cell>
          <cell r="M276" t="str">
            <v>KIÊN GIANG</v>
          </cell>
          <cell r="N276" t="str">
            <v>371399652</v>
          </cell>
          <cell r="O276">
            <v>38973</v>
          </cell>
          <cell r="P276" t="str">
            <v>KIÊN GIANG</v>
          </cell>
          <cell r="Q276" t="str">
            <v xml:space="preserve">KINH </v>
          </cell>
          <cell r="R276" t="str">
            <v>KHÔNG</v>
          </cell>
          <cell r="S276" t="str">
            <v>11/10 LÝ THƯỜNG KIỆT, VĨNH THANH, RẠCH GIÁ, KIÊN GIANG</v>
          </cell>
          <cell r="T276" t="str">
            <v>KIÊN GIANG</v>
          </cell>
          <cell r="U276" t="str">
            <v>88 PHẠM NGŨ LÃO, P. 4, Q. GÒ VẤP, TP. HCM</v>
          </cell>
          <cell r="V276" t="str">
            <v>TP. HCM</v>
          </cell>
          <cell r="W276" t="str">
            <v>18/18/11 NGUYỄN THỊ MINH KHAI, Q. 1, TP. HCM</v>
          </cell>
          <cell r="X276" t="str">
            <v>01699607605</v>
          </cell>
          <cell r="Y276" t="str">
            <v>0071000870175</v>
          </cell>
          <cell r="Z276" t="str">
            <v>VIETCOMBANK</v>
          </cell>
          <cell r="AA276" t="str">
            <v>101209</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41713</v>
          </cell>
          <cell r="AS276">
            <v>41816</v>
          </cell>
          <cell r="AT276">
            <v>0</v>
          </cell>
          <cell r="AU276">
            <v>0</v>
          </cell>
          <cell r="AV276">
            <v>41711</v>
          </cell>
          <cell r="AW276">
            <v>41816</v>
          </cell>
          <cell r="AX276">
            <v>0</v>
          </cell>
          <cell r="AY276">
            <v>0</v>
          </cell>
          <cell r="AZ276">
            <v>41891</v>
          </cell>
          <cell r="BA276">
            <v>0</v>
          </cell>
          <cell r="BB276">
            <v>41891</v>
          </cell>
          <cell r="BC276">
            <v>41816</v>
          </cell>
          <cell r="BD276">
            <v>0</v>
          </cell>
          <cell r="BE276" t="str">
            <v>12/12</v>
          </cell>
          <cell r="BF276">
            <v>41891</v>
          </cell>
          <cell r="BG276">
            <v>41816</v>
          </cell>
          <cell r="BH276">
            <v>0</v>
          </cell>
          <cell r="BI276">
            <v>0</v>
          </cell>
          <cell r="BJ276">
            <v>12000</v>
          </cell>
          <cell r="BK276">
            <v>0</v>
          </cell>
          <cell r="BL276">
            <v>0</v>
          </cell>
          <cell r="BM276">
            <v>0</v>
          </cell>
          <cell r="BN276">
            <v>0</v>
          </cell>
          <cell r="BO276">
            <v>0</v>
          </cell>
          <cell r="BP276">
            <v>0</v>
          </cell>
          <cell r="BQ276">
            <v>1</v>
          </cell>
          <cell r="BR276" t="str">
            <v>HTQ HỒ CHÍ MINH</v>
          </cell>
          <cell r="BS276" t="str">
            <v>Partime</v>
          </cell>
          <cell r="BT276" t="str">
            <v>Quán 249A Hoàng Văn Thụ</v>
          </cell>
          <cell r="BU276" t="str">
            <v>NV. Phục Vụ</v>
          </cell>
          <cell r="BV276" t="str">
            <v>1 HẠT</v>
          </cell>
          <cell r="BW276" t="str">
            <v>12/12</v>
          </cell>
          <cell r="BX276">
            <v>0</v>
          </cell>
          <cell r="BY276">
            <v>0</v>
          </cell>
          <cell r="BZ276">
            <v>0</v>
          </cell>
          <cell r="CA276">
            <v>0</v>
          </cell>
          <cell r="CB276">
            <v>0</v>
          </cell>
          <cell r="CC276">
            <v>0</v>
          </cell>
          <cell r="CD276">
            <v>0</v>
          </cell>
          <cell r="CE276">
            <v>0</v>
          </cell>
          <cell r="CF276">
            <v>0</v>
          </cell>
          <cell r="CG276">
            <v>0</v>
          </cell>
          <cell r="CH276">
            <v>0</v>
          </cell>
          <cell r="CI276" t="str">
            <v>157 D2</v>
          </cell>
          <cell r="CJ276" t="str">
            <v>NHÂN VIÊN BẾP</v>
          </cell>
          <cell r="CK276">
            <v>0</v>
          </cell>
          <cell r="CL276">
            <v>0</v>
          </cell>
          <cell r="CM276" t="str">
            <v>ĐỘC THÂN</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t="e">
            <v>#N/A</v>
          </cell>
          <cell r="DB276">
            <v>0</v>
          </cell>
        </row>
        <row r="277">
          <cell r="B277" t="str">
            <v>EQQ102187</v>
          </cell>
          <cell r="C277" t="str">
            <v>NGUYỄN HOÀNG VŨ</v>
          </cell>
          <cell r="D277" t="str">
            <v>NAM</v>
          </cell>
          <cell r="E277">
            <v>41711</v>
          </cell>
          <cell r="F277" t="str">
            <v>19B PNT</v>
          </cell>
          <cell r="G277" t="str">
            <v>NHÂN VIÊN PHỤC VỤ</v>
          </cell>
          <cell r="H277">
            <v>20</v>
          </cell>
          <cell r="I277">
            <v>11</v>
          </cell>
          <cell r="J277">
            <v>1992</v>
          </cell>
          <cell r="K277">
            <v>33928</v>
          </cell>
          <cell r="L277" t="str">
            <v>NAM ĐỊNH</v>
          </cell>
          <cell r="M277" t="str">
            <v>NAM ĐỊNH</v>
          </cell>
          <cell r="N277" t="str">
            <v>024660915</v>
          </cell>
          <cell r="O277">
            <v>39065</v>
          </cell>
          <cell r="P277" t="str">
            <v>TP. HCM</v>
          </cell>
          <cell r="Q277" t="str">
            <v xml:space="preserve">KINH </v>
          </cell>
          <cell r="R277" t="str">
            <v>KHÔNG</v>
          </cell>
          <cell r="S277" t="str">
            <v>110B NGUYỄN VĂN LƯỢNG, P.10, Q. GÒ VẤP, TP. HCM</v>
          </cell>
          <cell r="T277" t="str">
            <v>TP. HCM</v>
          </cell>
          <cell r="U277" t="str">
            <v>110B NGUYỄN VĂN LƯỢNG, P.10, Q. GÒ VẤP, TP. HCM</v>
          </cell>
          <cell r="V277" t="str">
            <v>TP. HCM</v>
          </cell>
          <cell r="W277" t="str">
            <v>88 PHẠM NGŨ LÃO, P. 4, Q. GÒ VẤP, TP. HCM</v>
          </cell>
          <cell r="X277" t="str">
            <v>01283817227</v>
          </cell>
          <cell r="Y277" t="str">
            <v>0071000758212</v>
          </cell>
          <cell r="Z277" t="str">
            <v>VIETCOMBANK</v>
          </cell>
          <cell r="AA277" t="str">
            <v>101210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41711</v>
          </cell>
          <cell r="AS277">
            <v>41816</v>
          </cell>
          <cell r="AT277">
            <v>0</v>
          </cell>
          <cell r="AU277">
            <v>0</v>
          </cell>
          <cell r="AV277">
            <v>41711</v>
          </cell>
          <cell r="AW277">
            <v>41816</v>
          </cell>
          <cell r="AX277">
            <v>0</v>
          </cell>
          <cell r="AY277">
            <v>0</v>
          </cell>
          <cell r="AZ277">
            <v>41891</v>
          </cell>
          <cell r="BA277">
            <v>0</v>
          </cell>
          <cell r="BB277">
            <v>41891</v>
          </cell>
          <cell r="BC277">
            <v>41816</v>
          </cell>
          <cell r="BD277" t="str">
            <v>1 HẠT</v>
          </cell>
          <cell r="BE277" t="str">
            <v>12/12</v>
          </cell>
          <cell r="BF277">
            <v>41891</v>
          </cell>
          <cell r="BG277">
            <v>41816</v>
          </cell>
          <cell r="BH277">
            <v>0</v>
          </cell>
          <cell r="BI277">
            <v>0</v>
          </cell>
          <cell r="BJ277">
            <v>12000</v>
          </cell>
          <cell r="BK277">
            <v>0</v>
          </cell>
          <cell r="BL277">
            <v>0</v>
          </cell>
          <cell r="BM277">
            <v>0</v>
          </cell>
          <cell r="BN277">
            <v>0</v>
          </cell>
          <cell r="BO277">
            <v>0</v>
          </cell>
          <cell r="BP277">
            <v>0</v>
          </cell>
          <cell r="BQ277">
            <v>1</v>
          </cell>
          <cell r="BR277" t="str">
            <v>HTQ HỒ CHÍ MINH</v>
          </cell>
          <cell r="BS277" t="str">
            <v>Partime</v>
          </cell>
          <cell r="BT277" t="str">
            <v>Quán 19B-Phạm Ngọc Thạch</v>
          </cell>
          <cell r="BU277" t="str">
            <v>NV. Phục Vụ</v>
          </cell>
          <cell r="BV277" t="str">
            <v>1 HẠT</v>
          </cell>
          <cell r="BW277" t="str">
            <v>12/12</v>
          </cell>
          <cell r="BX277">
            <v>0</v>
          </cell>
          <cell r="BY277">
            <v>0</v>
          </cell>
          <cell r="BZ277">
            <v>0</v>
          </cell>
          <cell r="CA277">
            <v>0</v>
          </cell>
          <cell r="CB277">
            <v>0</v>
          </cell>
          <cell r="CC277">
            <v>0</v>
          </cell>
          <cell r="CD277">
            <v>41877</v>
          </cell>
          <cell r="CE277">
            <v>0</v>
          </cell>
          <cell r="CF277">
            <v>0</v>
          </cell>
          <cell r="CG277">
            <v>0</v>
          </cell>
          <cell r="CH277">
            <v>0</v>
          </cell>
          <cell r="CI277" t="str">
            <v>249 HVT</v>
          </cell>
          <cell r="CJ277" t="str">
            <v>NHÂN VIÊN PHỤC VỤ</v>
          </cell>
          <cell r="CK277">
            <v>0</v>
          </cell>
          <cell r="CL277">
            <v>0</v>
          </cell>
          <cell r="CM277" t="str">
            <v>ĐỘC THÂN</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t="e">
            <v>#N/A</v>
          </cell>
          <cell r="DB277">
            <v>0</v>
          </cell>
        </row>
        <row r="278">
          <cell r="B278" t="str">
            <v>EQQ102190</v>
          </cell>
          <cell r="C278" t="str">
            <v>NGUYỄN VĂN NGÂN</v>
          </cell>
          <cell r="D278" t="str">
            <v>NAM</v>
          </cell>
          <cell r="E278">
            <v>41715</v>
          </cell>
          <cell r="F278" t="str">
            <v>BẾP TỔNG HCM</v>
          </cell>
          <cell r="G278" t="str">
            <v>NHÂN VIÊN BẾP</v>
          </cell>
          <cell r="H278">
            <v>6</v>
          </cell>
          <cell r="I278">
            <v>9</v>
          </cell>
          <cell r="J278">
            <v>1972</v>
          </cell>
          <cell r="K278">
            <v>26548</v>
          </cell>
          <cell r="L278" t="str">
            <v>TP. HCM</v>
          </cell>
          <cell r="M278" t="str">
            <v>TÂY NINH</v>
          </cell>
          <cell r="N278" t="str">
            <v>022289848</v>
          </cell>
          <cell r="O278">
            <v>41617</v>
          </cell>
          <cell r="P278" t="str">
            <v>TP. HCM</v>
          </cell>
          <cell r="Q278" t="str">
            <v xml:space="preserve">KINH </v>
          </cell>
          <cell r="R278" t="str">
            <v>KHÔNG</v>
          </cell>
          <cell r="S278" t="str">
            <v>109D/53 BẾN VÂN ĐỒN, P. 8, Q. 4, TP. HCM</v>
          </cell>
          <cell r="T278" t="str">
            <v>TP. HCM</v>
          </cell>
          <cell r="U278" t="str">
            <v>109D/53 BẾN VÂN ĐỒN, P. 8, Q. 4, TP. HCM</v>
          </cell>
          <cell r="V278" t="str">
            <v>TP. HCM</v>
          </cell>
          <cell r="W278" t="str">
            <v>110B NGUYỄN VĂN LƯỢNG, P.10, Q. GÒ VẤP, TP. HCM</v>
          </cell>
          <cell r="X278" t="str">
            <v>0948564828</v>
          </cell>
          <cell r="Y278" t="str">
            <v>0181003422434</v>
          </cell>
          <cell r="Z278" t="str">
            <v>VIETCOMBANK</v>
          </cell>
          <cell r="AA278" t="str">
            <v>101213</v>
          </cell>
          <cell r="AB278">
            <v>0</v>
          </cell>
          <cell r="AC278">
            <v>0</v>
          </cell>
          <cell r="AD278">
            <v>0</v>
          </cell>
          <cell r="AE278">
            <v>0</v>
          </cell>
          <cell r="AF278">
            <v>0</v>
          </cell>
          <cell r="AG278">
            <v>0</v>
          </cell>
          <cell r="AH278">
            <v>41944</v>
          </cell>
          <cell r="AI278">
            <v>0</v>
          </cell>
          <cell r="AJ278">
            <v>0</v>
          </cell>
          <cell r="AK278" t="str">
            <v>01 NĂM</v>
          </cell>
          <cell r="AL278">
            <v>0</v>
          </cell>
          <cell r="AM278">
            <v>0</v>
          </cell>
          <cell r="AN278">
            <v>41944</v>
          </cell>
          <cell r="AO278">
            <v>42308</v>
          </cell>
          <cell r="AP278">
            <v>0</v>
          </cell>
          <cell r="AQ278">
            <v>0</v>
          </cell>
          <cell r="AR278">
            <v>41711</v>
          </cell>
          <cell r="AS278">
            <v>41816</v>
          </cell>
          <cell r="AT278">
            <v>0</v>
          </cell>
          <cell r="AU278">
            <v>0</v>
          </cell>
          <cell r="AV278">
            <v>41715</v>
          </cell>
          <cell r="AW278">
            <v>41816</v>
          </cell>
          <cell r="AX278">
            <v>0</v>
          </cell>
          <cell r="AY278">
            <v>0</v>
          </cell>
          <cell r="AZ278">
            <v>41891</v>
          </cell>
          <cell r="BA278">
            <v>0</v>
          </cell>
          <cell r="BB278">
            <v>41891</v>
          </cell>
          <cell r="BC278">
            <v>41816</v>
          </cell>
          <cell r="BD278" t="str">
            <v>1 HẠT</v>
          </cell>
          <cell r="BE278" t="str">
            <v>12/12</v>
          </cell>
          <cell r="BF278">
            <v>41891</v>
          </cell>
          <cell r="BG278">
            <v>41816</v>
          </cell>
          <cell r="BH278">
            <v>0</v>
          </cell>
          <cell r="BI278">
            <v>2889000</v>
          </cell>
          <cell r="BJ278">
            <v>111000</v>
          </cell>
          <cell r="BK278">
            <v>0</v>
          </cell>
          <cell r="BL278">
            <v>0</v>
          </cell>
          <cell r="BM278">
            <v>0</v>
          </cell>
          <cell r="BN278">
            <v>0</v>
          </cell>
          <cell r="BO278">
            <v>0</v>
          </cell>
          <cell r="BP278">
            <v>4000</v>
          </cell>
          <cell r="BQ278">
            <v>1</v>
          </cell>
          <cell r="BR278" t="str">
            <v>HTQ HỒ CHÍ MINH</v>
          </cell>
          <cell r="BS278" t="str">
            <v>Fulltime</v>
          </cell>
          <cell r="BT278" t="str">
            <v>Bếp Tổng HCM</v>
          </cell>
          <cell r="BU278" t="str">
            <v>NV. Bếp</v>
          </cell>
          <cell r="BV278">
            <v>0</v>
          </cell>
          <cell r="BW278" t="str">
            <v>12/12</v>
          </cell>
          <cell r="BX278">
            <v>0</v>
          </cell>
          <cell r="BY278">
            <v>0</v>
          </cell>
          <cell r="BZ278">
            <v>0</v>
          </cell>
          <cell r="CA278">
            <v>0</v>
          </cell>
          <cell r="CB278">
            <v>0</v>
          </cell>
          <cell r="CC278">
            <v>0</v>
          </cell>
          <cell r="CD278">
            <v>0</v>
          </cell>
          <cell r="CE278">
            <v>0</v>
          </cell>
          <cell r="CF278">
            <v>0</v>
          </cell>
          <cell r="CG278">
            <v>0</v>
          </cell>
          <cell r="CH278">
            <v>0</v>
          </cell>
          <cell r="CI278" t="str">
            <v>19B PNT</v>
          </cell>
          <cell r="CJ278" t="str">
            <v>NHÂN VIÊN PHỤC VỤ</v>
          </cell>
          <cell r="CK278">
            <v>0</v>
          </cell>
          <cell r="CL278">
            <v>0</v>
          </cell>
          <cell r="CM278" t="str">
            <v>ĐỘC THÂN</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t="e">
            <v>#N/A</v>
          </cell>
          <cell r="DB278">
            <v>0</v>
          </cell>
        </row>
        <row r="279">
          <cell r="B279" t="str">
            <v>EQQ102198</v>
          </cell>
          <cell r="C279" t="str">
            <v>HUỲNH TẤN KHANG</v>
          </cell>
          <cell r="D279" t="str">
            <v>NAM</v>
          </cell>
          <cell r="E279">
            <v>41719</v>
          </cell>
          <cell r="F279" t="str">
            <v>VINCOM</v>
          </cell>
          <cell r="G279" t="str">
            <v>NHÂN VIÊN PHỤC VỤ</v>
          </cell>
          <cell r="H279">
            <v>22</v>
          </cell>
          <cell r="I279">
            <v>11</v>
          </cell>
          <cell r="J279">
            <v>1994</v>
          </cell>
          <cell r="K279">
            <v>34660</v>
          </cell>
          <cell r="L279" t="str">
            <v>TP. HCM</v>
          </cell>
          <cell r="M279" t="str">
            <v>TP. HCM</v>
          </cell>
          <cell r="N279" t="str">
            <v>025015613</v>
          </cell>
          <cell r="O279">
            <v>39891</v>
          </cell>
          <cell r="P279" t="str">
            <v>TP. HCM</v>
          </cell>
          <cell r="Q279" t="str">
            <v xml:space="preserve">KINH </v>
          </cell>
          <cell r="R279" t="str">
            <v>KHÔNG</v>
          </cell>
          <cell r="S279" t="str">
            <v>99/7B PHẠM HỮU CHÍ, P. 15, Q. 5, TP. HCM</v>
          </cell>
          <cell r="T279" t="str">
            <v>TP. HCM</v>
          </cell>
          <cell r="U279" t="str">
            <v>99/7B PHẠM HỮU CHÍ, P. 15, Q. 5, TP. HCM</v>
          </cell>
          <cell r="V279" t="str">
            <v>TP. HCM</v>
          </cell>
          <cell r="W279" t="str">
            <v>109D/53 BẾN VÂN ĐỒN, P. 8, Q. 4, TP. HCM</v>
          </cell>
          <cell r="X279" t="str">
            <v>0906893520</v>
          </cell>
          <cell r="Y279" t="str">
            <v>0421000424981</v>
          </cell>
          <cell r="Z279" t="str">
            <v>VIETCOMBANK</v>
          </cell>
          <cell r="AA279" t="str">
            <v>101218</v>
          </cell>
          <cell r="AB279">
            <v>0</v>
          </cell>
          <cell r="AC279">
            <v>0</v>
          </cell>
          <cell r="AD279">
            <v>0</v>
          </cell>
          <cell r="AE279">
            <v>0</v>
          </cell>
          <cell r="AF279">
            <v>0</v>
          </cell>
          <cell r="AG279">
            <v>0</v>
          </cell>
          <cell r="AH279">
            <v>41944</v>
          </cell>
          <cell r="AI279">
            <v>0</v>
          </cell>
          <cell r="AJ279">
            <v>0</v>
          </cell>
          <cell r="AK279" t="str">
            <v>01 NĂM</v>
          </cell>
          <cell r="AL279">
            <v>0</v>
          </cell>
          <cell r="AM279">
            <v>0</v>
          </cell>
          <cell r="AN279">
            <v>0</v>
          </cell>
          <cell r="AO279">
            <v>0</v>
          </cell>
          <cell r="AP279">
            <v>0</v>
          </cell>
          <cell r="AQ279">
            <v>0</v>
          </cell>
          <cell r="AR279">
            <v>41715</v>
          </cell>
          <cell r="AS279">
            <v>41816</v>
          </cell>
          <cell r="AT279">
            <v>0</v>
          </cell>
          <cell r="AU279">
            <v>0</v>
          </cell>
          <cell r="AV279">
            <v>41719</v>
          </cell>
          <cell r="AW279">
            <v>41816</v>
          </cell>
          <cell r="AX279">
            <v>0</v>
          </cell>
          <cell r="AY279">
            <v>0</v>
          </cell>
          <cell r="AZ279">
            <v>41891</v>
          </cell>
          <cell r="BA279">
            <v>0</v>
          </cell>
          <cell r="BB279">
            <v>41891</v>
          </cell>
          <cell r="BC279">
            <v>41816</v>
          </cell>
          <cell r="BD279">
            <v>0</v>
          </cell>
          <cell r="BE279" t="str">
            <v>12/12</v>
          </cell>
          <cell r="BF279">
            <v>41891</v>
          </cell>
          <cell r="BG279">
            <v>41816</v>
          </cell>
          <cell r="BH279">
            <v>0</v>
          </cell>
          <cell r="BI279">
            <v>0</v>
          </cell>
          <cell r="BJ279">
            <v>12000</v>
          </cell>
          <cell r="BK279">
            <v>0</v>
          </cell>
          <cell r="BL279">
            <v>0</v>
          </cell>
          <cell r="BM279">
            <v>0</v>
          </cell>
          <cell r="BN279">
            <v>0</v>
          </cell>
          <cell r="BO279">
            <v>0</v>
          </cell>
          <cell r="BP279">
            <v>0</v>
          </cell>
          <cell r="BQ279">
            <v>1</v>
          </cell>
          <cell r="BR279" t="str">
            <v>HTQ HỒ CHÍ MINH</v>
          </cell>
          <cell r="BS279" t="str">
            <v>Partime</v>
          </cell>
          <cell r="BT279" t="str">
            <v>Quán 171 Đồng Khởi</v>
          </cell>
          <cell r="BU279" t="str">
            <v>NV. Phục Vụ</v>
          </cell>
          <cell r="BV279" t="str">
            <v>2 HẠT</v>
          </cell>
          <cell r="BW279" t="str">
            <v>12/12</v>
          </cell>
          <cell r="BX279">
            <v>0</v>
          </cell>
          <cell r="BY279">
            <v>0</v>
          </cell>
          <cell r="BZ279">
            <v>0</v>
          </cell>
          <cell r="CA279">
            <v>0</v>
          </cell>
          <cell r="CB279">
            <v>0</v>
          </cell>
          <cell r="CC279">
            <v>0</v>
          </cell>
          <cell r="CD279">
            <v>41908</v>
          </cell>
          <cell r="CE279">
            <v>0</v>
          </cell>
          <cell r="CF279">
            <v>0</v>
          </cell>
          <cell r="CG279">
            <v>0</v>
          </cell>
          <cell r="CH279">
            <v>0</v>
          </cell>
          <cell r="CI279" t="str">
            <v>BẾP TỔNG HCM</v>
          </cell>
          <cell r="CJ279" t="str">
            <v>NHÂN VIÊN BẾP</v>
          </cell>
          <cell r="CK279">
            <v>0</v>
          </cell>
          <cell r="CL279">
            <v>0</v>
          </cell>
          <cell r="CM279" t="str">
            <v>ĐỘC THÂN</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t="e">
            <v>#N/A</v>
          </cell>
          <cell r="DB279">
            <v>0</v>
          </cell>
        </row>
        <row r="280">
          <cell r="B280" t="str">
            <v>EQQ102208</v>
          </cell>
          <cell r="C280" t="str">
            <v>NGUYỄN THỊ THANH TUYỀN</v>
          </cell>
          <cell r="D280" t="str">
            <v>NỮ</v>
          </cell>
          <cell r="E280">
            <v>41724</v>
          </cell>
          <cell r="F280" t="str">
            <v>01 NT</v>
          </cell>
          <cell r="G280" t="str">
            <v>NHÂN VIÊN THU NGÂN</v>
          </cell>
          <cell r="H280">
            <v>25</v>
          </cell>
          <cell r="I280">
            <v>5</v>
          </cell>
          <cell r="J280">
            <v>1992</v>
          </cell>
          <cell r="K280">
            <v>33749</v>
          </cell>
          <cell r="L280" t="str">
            <v>ĐỒNG NAI</v>
          </cell>
          <cell r="M280" t="str">
            <v>NINH BÌNH</v>
          </cell>
          <cell r="N280" t="str">
            <v>272176167</v>
          </cell>
          <cell r="O280">
            <v>39345</v>
          </cell>
          <cell r="P280" t="str">
            <v>ĐỒNG NAI</v>
          </cell>
          <cell r="Q280" t="str">
            <v xml:space="preserve">KINH </v>
          </cell>
          <cell r="R280" t="str">
            <v>THIÊN CHÚA</v>
          </cell>
          <cell r="S280" t="str">
            <v>382/2 GIA YÊN, GIA TÂN 3, THỐNG NHẤT, ĐỒNG NAI</v>
          </cell>
          <cell r="T280" t="str">
            <v>ĐỒNG NAI</v>
          </cell>
          <cell r="U280" t="str">
            <v>48/47 PHẠM VĂN XẢO, P. PHÚ THỌ HÒA, Q. TÂN PHÚ, TP. HCM</v>
          </cell>
          <cell r="V280" t="str">
            <v>TP. HCM</v>
          </cell>
          <cell r="W280" t="str">
            <v>99/7B PHẠM HỮU CHÍ, P. 15, Q. 5, TP. HCM</v>
          </cell>
          <cell r="X280" t="str">
            <v>0988463298</v>
          </cell>
          <cell r="Y280" t="str">
            <v>0421000443226</v>
          </cell>
          <cell r="Z280" t="str">
            <v>VIETCOMBANK</v>
          </cell>
          <cell r="AA280" t="str">
            <v>101228</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41719</v>
          </cell>
          <cell r="AS280">
            <v>41816</v>
          </cell>
          <cell r="AT280">
            <v>0</v>
          </cell>
          <cell r="AU280">
            <v>0</v>
          </cell>
          <cell r="AV280">
            <v>41724</v>
          </cell>
          <cell r="AW280">
            <v>41816</v>
          </cell>
          <cell r="AX280">
            <v>0</v>
          </cell>
          <cell r="AY280">
            <v>0</v>
          </cell>
          <cell r="AZ280">
            <v>41891</v>
          </cell>
          <cell r="BA280">
            <v>0</v>
          </cell>
          <cell r="BB280">
            <v>41891</v>
          </cell>
          <cell r="BC280">
            <v>41816</v>
          </cell>
          <cell r="BD280" t="str">
            <v>2 HẠT</v>
          </cell>
          <cell r="BE280" t="str">
            <v>12/12</v>
          </cell>
          <cell r="BF280">
            <v>41891</v>
          </cell>
          <cell r="BG280">
            <v>41816</v>
          </cell>
          <cell r="BH280">
            <v>0</v>
          </cell>
          <cell r="BI280">
            <v>0</v>
          </cell>
          <cell r="BJ280">
            <v>12000</v>
          </cell>
          <cell r="BK280">
            <v>0</v>
          </cell>
          <cell r="BL280">
            <v>0</v>
          </cell>
          <cell r="BM280">
            <v>0</v>
          </cell>
          <cell r="BN280">
            <v>0</v>
          </cell>
          <cell r="BO280">
            <v>0</v>
          </cell>
          <cell r="BP280">
            <v>0</v>
          </cell>
          <cell r="BQ280">
            <v>1</v>
          </cell>
          <cell r="BR280" t="str">
            <v>HTQ HỒ CHÍ MINH</v>
          </cell>
          <cell r="BS280" t="str">
            <v>Partime</v>
          </cell>
          <cell r="BT280" t="str">
            <v>Quán 01 Nguyễn Thông</v>
          </cell>
          <cell r="BU280" t="str">
            <v>NV. Thu Ngân</v>
          </cell>
          <cell r="BV280" t="str">
            <v>1 HẠT</v>
          </cell>
          <cell r="BW280" t="str">
            <v>CĐ</v>
          </cell>
          <cell r="BX280" t="str">
            <v>THƯ KÝ VĂN PHÒNG</v>
          </cell>
          <cell r="BY280">
            <v>0</v>
          </cell>
          <cell r="BZ280">
            <v>0</v>
          </cell>
          <cell r="CA280">
            <v>0</v>
          </cell>
          <cell r="CB280">
            <v>0</v>
          </cell>
          <cell r="CC280">
            <v>0</v>
          </cell>
          <cell r="CD280">
            <v>0</v>
          </cell>
          <cell r="CE280">
            <v>0</v>
          </cell>
          <cell r="CF280">
            <v>0</v>
          </cell>
          <cell r="CG280">
            <v>0</v>
          </cell>
          <cell r="CH280">
            <v>0</v>
          </cell>
          <cell r="CI280" t="str">
            <v>VINCOM</v>
          </cell>
          <cell r="CJ280" t="str">
            <v>NHÂN VIÊN PHỤC VỤ</v>
          </cell>
          <cell r="CK280">
            <v>0</v>
          </cell>
          <cell r="CL280">
            <v>0</v>
          </cell>
          <cell r="CM280" t="str">
            <v>ĐỘC THÂN</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t="e">
            <v>#N/A</v>
          </cell>
          <cell r="DB280">
            <v>0</v>
          </cell>
        </row>
        <row r="281">
          <cell r="B281" t="str">
            <v>EQQ102209</v>
          </cell>
          <cell r="C281" t="str">
            <v>NGUYỄN HOÀNG CẨM QUỲNH</v>
          </cell>
          <cell r="D281" t="str">
            <v>NỮ</v>
          </cell>
          <cell r="E281">
            <v>41726</v>
          </cell>
          <cell r="F281" t="str">
            <v>272 XVNT</v>
          </cell>
          <cell r="G281" t="str">
            <v>NHÂN VIÊN PHỤC VỤ</v>
          </cell>
          <cell r="H281">
            <v>18</v>
          </cell>
          <cell r="I281">
            <v>3</v>
          </cell>
          <cell r="J281">
            <v>1992</v>
          </cell>
          <cell r="K281">
            <v>33681</v>
          </cell>
          <cell r="L281" t="str">
            <v>TP. HCM</v>
          </cell>
          <cell r="M281" t="str">
            <v>BÌNH DƯƠNG</v>
          </cell>
          <cell r="N281" t="str">
            <v>024602707</v>
          </cell>
          <cell r="O281">
            <v>41290</v>
          </cell>
          <cell r="P281" t="str">
            <v>TP. HCM</v>
          </cell>
          <cell r="Q281" t="str">
            <v xml:space="preserve">KINH </v>
          </cell>
          <cell r="R281" t="str">
            <v>CÔNG GIÁO</v>
          </cell>
          <cell r="S281" t="str">
            <v>430/21 ĐIỆN BIÊN PHỦ, P. 17, Q. BÌNH THẠNH, TP. HCM</v>
          </cell>
          <cell r="T281" t="str">
            <v>TP. HCM</v>
          </cell>
          <cell r="U281" t="str">
            <v>430/21 ĐIỆN BIÊN PHỦ, P. 17, Q. BÌNH THẠNH, TP. HCM</v>
          </cell>
          <cell r="V281" t="str">
            <v>TP. HCM</v>
          </cell>
          <cell r="W281" t="str">
            <v>48/47 PHẠM VĂN XẢO, P. PHÚ THỌ HÒA, Q. TÂN PHÚ, TP. HCM</v>
          </cell>
          <cell r="X281" t="str">
            <v>0933458973</v>
          </cell>
          <cell r="Y281" t="str">
            <v>0531002476236</v>
          </cell>
          <cell r="Z281" t="str">
            <v>VIETCOMBANK</v>
          </cell>
          <cell r="AA281" t="str">
            <v>101229</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41724</v>
          </cell>
          <cell r="AS281">
            <v>41816</v>
          </cell>
          <cell r="AT281">
            <v>0</v>
          </cell>
          <cell r="AU281">
            <v>0</v>
          </cell>
          <cell r="AV281">
            <v>41726</v>
          </cell>
          <cell r="AW281">
            <v>41816</v>
          </cell>
          <cell r="AX281">
            <v>0</v>
          </cell>
          <cell r="AY281">
            <v>0</v>
          </cell>
          <cell r="AZ281">
            <v>41891</v>
          </cell>
          <cell r="BA281">
            <v>0</v>
          </cell>
          <cell r="BB281">
            <v>41891</v>
          </cell>
          <cell r="BC281">
            <v>41816</v>
          </cell>
          <cell r="BD281" t="str">
            <v>1 HẠT</v>
          </cell>
          <cell r="BE281" t="str">
            <v>CĐ</v>
          </cell>
          <cell r="BF281">
            <v>41891</v>
          </cell>
          <cell r="BG281">
            <v>41816</v>
          </cell>
          <cell r="BH281">
            <v>0</v>
          </cell>
          <cell r="BI281">
            <v>0</v>
          </cell>
          <cell r="BJ281">
            <v>12000</v>
          </cell>
          <cell r="BK281">
            <v>0</v>
          </cell>
          <cell r="BL281">
            <v>0</v>
          </cell>
          <cell r="BM281">
            <v>0</v>
          </cell>
          <cell r="BN281">
            <v>0</v>
          </cell>
          <cell r="BO281">
            <v>0</v>
          </cell>
          <cell r="BP281">
            <v>0</v>
          </cell>
          <cell r="BQ281">
            <v>1</v>
          </cell>
          <cell r="BR281" t="str">
            <v>HTQ HỒ CHÍ MINH</v>
          </cell>
          <cell r="BS281" t="str">
            <v>Partime</v>
          </cell>
          <cell r="BT281" t="str">
            <v>Quán 272 Xô Viết Nghệ Tĩnh</v>
          </cell>
          <cell r="BU281" t="str">
            <v>NV. Phục Vụ</v>
          </cell>
          <cell r="BV281" t="str">
            <v>1 HẠT</v>
          </cell>
          <cell r="BW281" t="str">
            <v>12/12</v>
          </cell>
          <cell r="BX281">
            <v>0</v>
          </cell>
          <cell r="BY281">
            <v>0</v>
          </cell>
          <cell r="BZ281">
            <v>0</v>
          </cell>
          <cell r="CA281">
            <v>0</v>
          </cell>
          <cell r="CB281">
            <v>0</v>
          </cell>
          <cell r="CC281">
            <v>0</v>
          </cell>
          <cell r="CD281">
            <v>0</v>
          </cell>
          <cell r="CE281">
            <v>0</v>
          </cell>
          <cell r="CF281">
            <v>0</v>
          </cell>
          <cell r="CG281">
            <v>0</v>
          </cell>
          <cell r="CH281">
            <v>0</v>
          </cell>
          <cell r="CI281" t="str">
            <v>01 NT</v>
          </cell>
          <cell r="CJ281" t="str">
            <v>NHÂN VIÊN THU NGÂN</v>
          </cell>
          <cell r="CK281">
            <v>0</v>
          </cell>
          <cell r="CL281">
            <v>0</v>
          </cell>
          <cell r="CM281" t="str">
            <v>KẾT HÔN</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t="e">
            <v>#N/A</v>
          </cell>
          <cell r="DB281">
            <v>0</v>
          </cell>
        </row>
        <row r="282">
          <cell r="B282" t="str">
            <v>EQQ102216</v>
          </cell>
          <cell r="C282" t="str">
            <v>NGUYỄN HOÀNG ĐÔNG QUÂN</v>
          </cell>
          <cell r="D282" t="str">
            <v>NAM</v>
          </cell>
          <cell r="E282">
            <v>41729</v>
          </cell>
          <cell r="F282" t="str">
            <v>07 NVC</v>
          </cell>
          <cell r="G282" t="str">
            <v>NHÂN VIÊN PHỤC VỤ</v>
          </cell>
          <cell r="H282">
            <v>16</v>
          </cell>
          <cell r="I282">
            <v>9</v>
          </cell>
          <cell r="J282">
            <v>1994</v>
          </cell>
          <cell r="K282">
            <v>34593</v>
          </cell>
          <cell r="L282" t="str">
            <v>LÂM ĐỒNG</v>
          </cell>
          <cell r="M282" t="str">
            <v>HÀ NỘI</v>
          </cell>
          <cell r="N282" t="str">
            <v>250983974</v>
          </cell>
          <cell r="O282">
            <v>41323</v>
          </cell>
          <cell r="P282" t="str">
            <v>LÂM ĐỒNG</v>
          </cell>
          <cell r="Q282" t="str">
            <v>NÙNG</v>
          </cell>
          <cell r="R282" t="str">
            <v>CÔNG GIÁO</v>
          </cell>
          <cell r="S282" t="str">
            <v xml:space="preserve"> LIÊN NGHĨA, ĐỨC TRỌNG, LÂM ĐỒNG</v>
          </cell>
          <cell r="T282" t="str">
            <v>LÂM ĐỒNG</v>
          </cell>
          <cell r="U282" t="str">
            <v>487/6B LÊ QUANG ĐỊNH, P. 1, Q. GÒ VẤP, TP. HCM</v>
          </cell>
          <cell r="V282" t="str">
            <v>TP. HCM</v>
          </cell>
          <cell r="W282" t="str">
            <v>430/21 ĐIỆN BIÊN PHỦ, P. 17, Q. BÌNH THẠNH, TP. HCM</v>
          </cell>
          <cell r="X282" t="str">
            <v>0989747008</v>
          </cell>
          <cell r="Y282" t="str">
            <v>0371000420146</v>
          </cell>
          <cell r="Z282" t="str">
            <v>VIETCOMBANK</v>
          </cell>
          <cell r="AA282" t="str">
            <v>101246</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41726</v>
          </cell>
          <cell r="AS282">
            <v>41816</v>
          </cell>
          <cell r="AT282">
            <v>0</v>
          </cell>
          <cell r="AU282">
            <v>0</v>
          </cell>
          <cell r="AV282">
            <v>41729</v>
          </cell>
          <cell r="AW282">
            <v>41816</v>
          </cell>
          <cell r="AX282">
            <v>0</v>
          </cell>
          <cell r="AY282">
            <v>0</v>
          </cell>
          <cell r="AZ282">
            <v>41891</v>
          </cell>
          <cell r="BA282">
            <v>0</v>
          </cell>
          <cell r="BB282">
            <v>41891</v>
          </cell>
          <cell r="BC282">
            <v>41816</v>
          </cell>
          <cell r="BD282" t="str">
            <v>1 HẠT</v>
          </cell>
          <cell r="BE282" t="str">
            <v>12/12</v>
          </cell>
          <cell r="BF282">
            <v>41891</v>
          </cell>
          <cell r="BG282">
            <v>41816</v>
          </cell>
          <cell r="BH282">
            <v>0</v>
          </cell>
          <cell r="BI282">
            <v>0</v>
          </cell>
          <cell r="BJ282">
            <v>12000</v>
          </cell>
          <cell r="BK282">
            <v>0</v>
          </cell>
          <cell r="BL282">
            <v>0</v>
          </cell>
          <cell r="BM282">
            <v>0</v>
          </cell>
          <cell r="BN282">
            <v>500000</v>
          </cell>
          <cell r="BO282">
            <v>0</v>
          </cell>
          <cell r="BP282">
            <v>0</v>
          </cell>
          <cell r="BQ282">
            <v>1</v>
          </cell>
          <cell r="BR282" t="str">
            <v>HTQ HỒ CHÍ MINH</v>
          </cell>
          <cell r="BS282" t="str">
            <v>Partime</v>
          </cell>
          <cell r="BT282" t="str">
            <v>Quán Số 7 Nguyễn Văn Chiêm</v>
          </cell>
          <cell r="BU282" t="str">
            <v>NV. Phục Vụ</v>
          </cell>
          <cell r="BV282" t="str">
            <v>1 HẠT</v>
          </cell>
          <cell r="BW282" t="str">
            <v>TC</v>
          </cell>
          <cell r="BX282" t="str">
            <v>ĐIỆN</v>
          </cell>
          <cell r="BY282">
            <v>0</v>
          </cell>
          <cell r="BZ282">
            <v>0</v>
          </cell>
          <cell r="CA282">
            <v>0</v>
          </cell>
          <cell r="CB282">
            <v>0</v>
          </cell>
          <cell r="CC282">
            <v>0</v>
          </cell>
          <cell r="CD282">
            <v>0</v>
          </cell>
          <cell r="CE282">
            <v>0</v>
          </cell>
          <cell r="CF282">
            <v>0</v>
          </cell>
          <cell r="CG282">
            <v>0</v>
          </cell>
          <cell r="CH282">
            <v>0</v>
          </cell>
          <cell r="CI282" t="str">
            <v>272 XVNT</v>
          </cell>
          <cell r="CJ282" t="str">
            <v>NHÂN VIÊN PHỤC VỤ</v>
          </cell>
          <cell r="CK282">
            <v>0</v>
          </cell>
          <cell r="CL282">
            <v>0</v>
          </cell>
          <cell r="CM282" t="str">
            <v>ĐỘC THÂN</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t="e">
            <v>#N/A</v>
          </cell>
          <cell r="DB282">
            <v>0</v>
          </cell>
        </row>
        <row r="283">
          <cell r="B283" t="str">
            <v>EQQ102220</v>
          </cell>
          <cell r="C283" t="str">
            <v>NGUYỄN THỊ THÙY DƯƠNG</v>
          </cell>
          <cell r="D283" t="str">
            <v>NỮ</v>
          </cell>
          <cell r="E283">
            <v>41726</v>
          </cell>
          <cell r="F283" t="str">
            <v>02 SĐ</v>
          </cell>
          <cell r="G283" t="str">
            <v>NHÂN VIÊN PHỤC VỤ</v>
          </cell>
          <cell r="H283">
            <v>16</v>
          </cell>
          <cell r="I283">
            <v>2</v>
          </cell>
          <cell r="J283">
            <v>1992</v>
          </cell>
          <cell r="K283">
            <v>33650</v>
          </cell>
          <cell r="L283" t="str">
            <v>TIỀN GIANG</v>
          </cell>
          <cell r="M283" t="str">
            <v>TIỀN GIANG</v>
          </cell>
          <cell r="N283" t="str">
            <v>312169070</v>
          </cell>
          <cell r="O283">
            <v>39391</v>
          </cell>
          <cell r="P283" t="str">
            <v>TIỀN GIANG</v>
          </cell>
          <cell r="Q283" t="str">
            <v xml:space="preserve">KINH </v>
          </cell>
          <cell r="R283" t="str">
            <v>KHÔNG</v>
          </cell>
          <cell r="S283" t="str">
            <v>39 KHU 2, ĐƯỜNG 30/4 CAI LẬY, TIỀN GIANG</v>
          </cell>
          <cell r="T283" t="str">
            <v>TIỀN GIANG</v>
          </cell>
          <cell r="U283" t="str">
            <v>B283 KHU 2, TÔ KÝ, P. TRUNG MỸ TÂY, Q. 12, TP. HCM</v>
          </cell>
          <cell r="V283" t="str">
            <v>TP. HCM</v>
          </cell>
          <cell r="W283" t="str">
            <v>487/6B LÊ QUANG ĐỊNH, P. 1, Q. GÒ VẤP, TP. HCM</v>
          </cell>
          <cell r="X283" t="str">
            <v>0995693197</v>
          </cell>
          <cell r="Y283" t="str">
            <v>0501000052756</v>
          </cell>
          <cell r="Z283" t="str">
            <v>VIETCOMBANK</v>
          </cell>
          <cell r="AA283" t="str">
            <v>101250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41729</v>
          </cell>
          <cell r="AS283">
            <v>41816</v>
          </cell>
          <cell r="AT283">
            <v>0</v>
          </cell>
          <cell r="AU283">
            <v>0</v>
          </cell>
          <cell r="AV283">
            <v>41726</v>
          </cell>
          <cell r="AW283">
            <v>41816</v>
          </cell>
          <cell r="AX283">
            <v>0</v>
          </cell>
          <cell r="AY283">
            <v>0</v>
          </cell>
          <cell r="AZ283">
            <v>41891</v>
          </cell>
          <cell r="BA283">
            <v>0</v>
          </cell>
          <cell r="BB283">
            <v>41891</v>
          </cell>
          <cell r="BC283">
            <v>41816</v>
          </cell>
          <cell r="BD283" t="str">
            <v>1 HẠT</v>
          </cell>
          <cell r="BE283" t="str">
            <v>TC</v>
          </cell>
          <cell r="BF283">
            <v>41891</v>
          </cell>
          <cell r="BG283">
            <v>41816</v>
          </cell>
          <cell r="BH283">
            <v>0</v>
          </cell>
          <cell r="BI283">
            <v>0</v>
          </cell>
          <cell r="BJ283">
            <v>12000</v>
          </cell>
          <cell r="BK283">
            <v>0</v>
          </cell>
          <cell r="BL283">
            <v>0</v>
          </cell>
          <cell r="BM283">
            <v>0</v>
          </cell>
          <cell r="BN283">
            <v>0</v>
          </cell>
          <cell r="BO283">
            <v>0</v>
          </cell>
          <cell r="BP283">
            <v>0</v>
          </cell>
          <cell r="BQ283">
            <v>1</v>
          </cell>
          <cell r="BR283" t="str">
            <v>HTQ HỒ CHÍ MINH</v>
          </cell>
          <cell r="BS283" t="str">
            <v>Partime</v>
          </cell>
          <cell r="BT283" t="str">
            <v>Quán 02 Sông Đà</v>
          </cell>
          <cell r="BU283" t="str">
            <v>NV. Phục Vụ</v>
          </cell>
          <cell r="BV283" t="str">
            <v>1 HẠT</v>
          </cell>
          <cell r="BW283" t="str">
            <v>12/12</v>
          </cell>
          <cell r="BX283">
            <v>0</v>
          </cell>
          <cell r="BY283">
            <v>0</v>
          </cell>
          <cell r="BZ283">
            <v>0</v>
          </cell>
          <cell r="CA283">
            <v>0</v>
          </cell>
          <cell r="CB283">
            <v>0</v>
          </cell>
          <cell r="CC283">
            <v>0</v>
          </cell>
          <cell r="CD283">
            <v>0</v>
          </cell>
          <cell r="CE283">
            <v>0</v>
          </cell>
          <cell r="CF283">
            <v>0</v>
          </cell>
          <cell r="CG283">
            <v>0</v>
          </cell>
          <cell r="CH283">
            <v>0</v>
          </cell>
          <cell r="CI283" t="str">
            <v>07 NVC</v>
          </cell>
          <cell r="CJ283" t="str">
            <v>NHÂN VIÊN PHỤC VỤ</v>
          </cell>
          <cell r="CK283">
            <v>0</v>
          </cell>
          <cell r="CL283">
            <v>0</v>
          </cell>
          <cell r="CM283" t="str">
            <v>ĐỘC THÂN</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t="e">
            <v>#N/A</v>
          </cell>
          <cell r="DB283">
            <v>0</v>
          </cell>
        </row>
        <row r="284">
          <cell r="B284" t="str">
            <v>EQQ102223</v>
          </cell>
          <cell r="C284" t="str">
            <v>NGUYỄN NGỌC THỦY TIÊN</v>
          </cell>
          <cell r="D284" t="str">
            <v>NỮ</v>
          </cell>
          <cell r="E284">
            <v>41733</v>
          </cell>
          <cell r="F284" t="str">
            <v>10B TVL</v>
          </cell>
          <cell r="G284" t="str">
            <v>NHÂN VIÊN PHỤC VỤ</v>
          </cell>
          <cell r="H284">
            <v>19</v>
          </cell>
          <cell r="I284">
            <v>5</v>
          </cell>
          <cell r="J284">
            <v>1992</v>
          </cell>
          <cell r="K284">
            <v>33743</v>
          </cell>
          <cell r="L284" t="str">
            <v>TP. HCM</v>
          </cell>
          <cell r="M284" t="str">
            <v>HƯNG YÊN</v>
          </cell>
          <cell r="N284" t="str">
            <v>025197237</v>
          </cell>
          <cell r="O284">
            <v>40148</v>
          </cell>
          <cell r="P284" t="str">
            <v>TP. HCM</v>
          </cell>
          <cell r="Q284" t="str">
            <v xml:space="preserve">KINH </v>
          </cell>
          <cell r="R284" t="str">
            <v>PHẬT</v>
          </cell>
          <cell r="S284" t="str">
            <v>43/25 TRẦN VĂN ƠN, P. TÂN SƠN NHÌ, Q. TÂN PHÚ, TP. HCM</v>
          </cell>
          <cell r="T284" t="str">
            <v>TP. HCM</v>
          </cell>
          <cell r="U284" t="str">
            <v>84 HẺM 229 TÂN KỲ TÂN QUÝ, P. TÂN SƠN NHÌ, Q. TÂN PHÚ, TP. HCM</v>
          </cell>
          <cell r="V284" t="str">
            <v>TP. HCM</v>
          </cell>
          <cell r="W284" t="str">
            <v>B283 KHU 2, TÔ KÝ, P. TRUNG MỸ TÂY, Q. 12, TP. HCM</v>
          </cell>
          <cell r="X284" t="str">
            <v>01215534708</v>
          </cell>
          <cell r="Y284" t="str">
            <v>0421000444500</v>
          </cell>
          <cell r="Z284" t="str">
            <v>VIETCOMBANK</v>
          </cell>
          <cell r="AA284" t="str">
            <v>101232</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41726</v>
          </cell>
          <cell r="AS284">
            <v>41816</v>
          </cell>
          <cell r="AT284">
            <v>0</v>
          </cell>
          <cell r="AU284">
            <v>0</v>
          </cell>
          <cell r="AV284">
            <v>41733</v>
          </cell>
          <cell r="AW284">
            <v>41816</v>
          </cell>
          <cell r="AX284">
            <v>0</v>
          </cell>
          <cell r="AY284">
            <v>0</v>
          </cell>
          <cell r="AZ284">
            <v>41891</v>
          </cell>
          <cell r="BA284">
            <v>0</v>
          </cell>
          <cell r="BB284">
            <v>41891</v>
          </cell>
          <cell r="BC284">
            <v>41816</v>
          </cell>
          <cell r="BD284" t="str">
            <v>1 HẠT</v>
          </cell>
          <cell r="BE284" t="str">
            <v>12/12</v>
          </cell>
          <cell r="BF284">
            <v>41891</v>
          </cell>
          <cell r="BG284">
            <v>41816</v>
          </cell>
          <cell r="BH284">
            <v>0</v>
          </cell>
          <cell r="BI284">
            <v>0</v>
          </cell>
          <cell r="BJ284">
            <v>13600</v>
          </cell>
          <cell r="BK284">
            <v>0</v>
          </cell>
          <cell r="BL284">
            <v>0</v>
          </cell>
          <cell r="BM284">
            <v>0</v>
          </cell>
          <cell r="BN284">
            <v>0</v>
          </cell>
          <cell r="BO284">
            <v>0</v>
          </cell>
          <cell r="BP284">
            <v>0</v>
          </cell>
          <cell r="BQ284">
            <v>1</v>
          </cell>
          <cell r="BR284" t="str">
            <v>HTQ HỒ CHÍ MINH</v>
          </cell>
          <cell r="BS284" t="str">
            <v>Partime</v>
          </cell>
          <cell r="BT284" t="str">
            <v>Quán Thái Văn Lung</v>
          </cell>
          <cell r="BU284" t="str">
            <v>NV. Phục Vụ</v>
          </cell>
          <cell r="BV284">
            <v>0</v>
          </cell>
          <cell r="BW284" t="str">
            <v>CĐ</v>
          </cell>
          <cell r="BX284" t="str">
            <v>KẾ TOÁN</v>
          </cell>
          <cell r="BY284">
            <v>0</v>
          </cell>
          <cell r="BZ284">
            <v>0</v>
          </cell>
          <cell r="CA284">
            <v>0</v>
          </cell>
          <cell r="CB284">
            <v>0</v>
          </cell>
          <cell r="CC284">
            <v>0</v>
          </cell>
          <cell r="CD284">
            <v>41955</v>
          </cell>
          <cell r="CE284">
            <v>0</v>
          </cell>
          <cell r="CF284">
            <v>0</v>
          </cell>
          <cell r="CG284">
            <v>0</v>
          </cell>
          <cell r="CH284">
            <v>0</v>
          </cell>
          <cell r="CI284" t="str">
            <v>02 SĐ</v>
          </cell>
          <cell r="CJ284" t="str">
            <v>NHÂN VIÊN PHỤC VỤ</v>
          </cell>
          <cell r="CK284">
            <v>0</v>
          </cell>
          <cell r="CL284">
            <v>0</v>
          </cell>
          <cell r="CM284" t="str">
            <v>ĐỘC THÂN</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t="e">
            <v>#N/A</v>
          </cell>
          <cell r="DB284">
            <v>0</v>
          </cell>
        </row>
        <row r="285">
          <cell r="B285" t="str">
            <v>EQQ102228</v>
          </cell>
          <cell r="C285" t="str">
            <v>NGUYỄN KỲ MINH TRANG</v>
          </cell>
          <cell r="D285" t="str">
            <v>NỮ</v>
          </cell>
          <cell r="E285">
            <v>41729</v>
          </cell>
          <cell r="F285" t="str">
            <v>603 THĐ</v>
          </cell>
          <cell r="G285" t="str">
            <v>NHÂN VIÊN PHỤC VỤ</v>
          </cell>
          <cell r="H285">
            <v>6</v>
          </cell>
          <cell r="I285">
            <v>11</v>
          </cell>
          <cell r="J285">
            <v>1994</v>
          </cell>
          <cell r="K285">
            <v>34644</v>
          </cell>
          <cell r="L285" t="str">
            <v>TP. HCM</v>
          </cell>
          <cell r="M285" t="str">
            <v>TP. HCM</v>
          </cell>
          <cell r="N285" t="str">
            <v>025518169</v>
          </cell>
          <cell r="O285">
            <v>40757</v>
          </cell>
          <cell r="P285" t="str">
            <v>TP. HCM</v>
          </cell>
          <cell r="Q285" t="str">
            <v xml:space="preserve">KINH </v>
          </cell>
          <cell r="R285" t="str">
            <v>PHẬT</v>
          </cell>
          <cell r="S285" t="str">
            <v>011 LÔ G, C/CƯ NGÔ GIA TỰ, P. 3, Q. 10, TP. HCM</v>
          </cell>
          <cell r="T285" t="str">
            <v>TP. HCM</v>
          </cell>
          <cell r="U285" t="str">
            <v>107 CAO ỐC B, NGÔ GIA TỰ, P. 3, Q. 10, TP. HCM</v>
          </cell>
          <cell r="V285" t="str">
            <v>TP. HCM</v>
          </cell>
          <cell r="W285" t="str">
            <v>84 HẺM 229 TÂN KỲ TÂN QUÝ, P. TÂN SƠN NHÌ, Q. TÂN PHÚ, TP. HCM</v>
          </cell>
          <cell r="X285" t="str">
            <v>0934446423</v>
          </cell>
          <cell r="Y285" t="str">
            <v>0071000878664</v>
          </cell>
          <cell r="Z285" t="str">
            <v>VIETCOMBANK</v>
          </cell>
          <cell r="AA285" t="str">
            <v>101237</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41733</v>
          </cell>
          <cell r="AS285">
            <v>41816</v>
          </cell>
          <cell r="AT285">
            <v>0</v>
          </cell>
          <cell r="AU285">
            <v>0</v>
          </cell>
          <cell r="AV285">
            <v>41729</v>
          </cell>
          <cell r="AW285">
            <v>41816</v>
          </cell>
          <cell r="AX285">
            <v>0</v>
          </cell>
          <cell r="AY285">
            <v>0</v>
          </cell>
          <cell r="AZ285">
            <v>41891</v>
          </cell>
          <cell r="BA285">
            <v>0</v>
          </cell>
          <cell r="BB285">
            <v>41891</v>
          </cell>
          <cell r="BC285">
            <v>41816</v>
          </cell>
          <cell r="BD285">
            <v>0</v>
          </cell>
          <cell r="BE285" t="str">
            <v>CĐ</v>
          </cell>
          <cell r="BF285">
            <v>41891</v>
          </cell>
          <cell r="BG285">
            <v>41816</v>
          </cell>
          <cell r="BH285">
            <v>0</v>
          </cell>
          <cell r="BI285">
            <v>0</v>
          </cell>
          <cell r="BJ285">
            <v>12000</v>
          </cell>
          <cell r="BK285">
            <v>0</v>
          </cell>
          <cell r="BL285">
            <v>0</v>
          </cell>
          <cell r="BM285">
            <v>0</v>
          </cell>
          <cell r="BN285">
            <v>0</v>
          </cell>
          <cell r="BO285">
            <v>0</v>
          </cell>
          <cell r="BP285">
            <v>0</v>
          </cell>
          <cell r="BQ285">
            <v>1</v>
          </cell>
          <cell r="BR285" t="str">
            <v>HTQ HỒ CHÍ MINH</v>
          </cell>
          <cell r="BS285" t="str">
            <v>Partime</v>
          </cell>
          <cell r="BT285" t="str">
            <v>Quán 603 Trần Hưng Đạo</v>
          </cell>
          <cell r="BU285" t="str">
            <v>NV. Phục Vụ</v>
          </cell>
          <cell r="BV285">
            <v>0</v>
          </cell>
          <cell r="BW285" t="str">
            <v>12/12</v>
          </cell>
          <cell r="BX285">
            <v>0</v>
          </cell>
          <cell r="BY285">
            <v>0</v>
          </cell>
          <cell r="BZ285">
            <v>0</v>
          </cell>
          <cell r="CA285">
            <v>0</v>
          </cell>
          <cell r="CB285">
            <v>0</v>
          </cell>
          <cell r="CC285">
            <v>0</v>
          </cell>
          <cell r="CD285">
            <v>0</v>
          </cell>
          <cell r="CE285">
            <v>0</v>
          </cell>
          <cell r="CF285">
            <v>0</v>
          </cell>
          <cell r="CG285">
            <v>0</v>
          </cell>
          <cell r="CH285">
            <v>0</v>
          </cell>
          <cell r="CI285" t="str">
            <v>10B TVL - NQ</v>
          </cell>
          <cell r="CJ285" t="str">
            <v>NHÂN VIÊN PHỤC VỤ</v>
          </cell>
          <cell r="CK285">
            <v>0</v>
          </cell>
          <cell r="CL285">
            <v>0</v>
          </cell>
          <cell r="CM285" t="str">
            <v>ĐỘC THÂN</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t="e">
            <v>#N/A</v>
          </cell>
          <cell r="DB285">
            <v>0</v>
          </cell>
        </row>
        <row r="286">
          <cell r="B286" t="str">
            <v>EQQ102229</v>
          </cell>
          <cell r="C286" t="str">
            <v>NGUYỄN THỊ THU HIỀN</v>
          </cell>
          <cell r="D286" t="str">
            <v>NỮ</v>
          </cell>
          <cell r="E286">
            <v>41713</v>
          </cell>
          <cell r="F286" t="str">
            <v>QUÁN BIG C BÌNH DƯƠNG</v>
          </cell>
          <cell r="G286" t="str">
            <v>NHÂN VIÊN PHỤC VỤ</v>
          </cell>
          <cell r="H286">
            <v>12</v>
          </cell>
          <cell r="I286">
            <v>8</v>
          </cell>
          <cell r="J286">
            <v>1994</v>
          </cell>
          <cell r="K286">
            <v>34558</v>
          </cell>
          <cell r="L286">
            <v>0</v>
          </cell>
          <cell r="M286">
            <v>0</v>
          </cell>
          <cell r="N286" t="str">
            <v>250945006</v>
          </cell>
          <cell r="O286">
            <v>40346</v>
          </cell>
          <cell r="P286" t="str">
            <v>LÂM ĐỒNG</v>
          </cell>
          <cell r="Q286" t="str">
            <v xml:space="preserve">KINH </v>
          </cell>
          <cell r="R286" t="str">
            <v>KHÔNG</v>
          </cell>
          <cell r="S286" t="str">
            <v>THÔN 5, MỸ ĐỨC, ĐẠ TẺH, LÂM ĐỒNG</v>
          </cell>
          <cell r="T286" t="str">
            <v>LÂM ĐỒNG</v>
          </cell>
          <cell r="U286">
            <v>0</v>
          </cell>
          <cell r="V286" t="str">
            <v>BÌNH DƯƠNG</v>
          </cell>
          <cell r="W286" t="str">
            <v>107 CAO ỐC B, NGÔ GIA TỰ, P. 3, Q. 10, TP. HCM</v>
          </cell>
          <cell r="X286" t="str">
            <v>TP. HCM</v>
          </cell>
          <cell r="Y286" t="str">
            <v>0281000349741</v>
          </cell>
          <cell r="Z286" t="str">
            <v>VIETCOMBANK</v>
          </cell>
          <cell r="AA286" t="str">
            <v>500032</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41729</v>
          </cell>
          <cell r="AS286">
            <v>41816</v>
          </cell>
          <cell r="AT286">
            <v>0</v>
          </cell>
          <cell r="AU286">
            <v>0</v>
          </cell>
          <cell r="AV286">
            <v>41713</v>
          </cell>
          <cell r="AW286">
            <v>41816</v>
          </cell>
          <cell r="AX286">
            <v>0</v>
          </cell>
          <cell r="AY286">
            <v>0</v>
          </cell>
          <cell r="AZ286">
            <v>41891</v>
          </cell>
          <cell r="BA286">
            <v>0</v>
          </cell>
          <cell r="BB286">
            <v>41891</v>
          </cell>
          <cell r="BC286">
            <v>41816</v>
          </cell>
          <cell r="BD286">
            <v>0</v>
          </cell>
          <cell r="BE286" t="str">
            <v>12/12</v>
          </cell>
          <cell r="BF286">
            <v>41891</v>
          </cell>
          <cell r="BG286">
            <v>41816</v>
          </cell>
          <cell r="BH286">
            <v>0</v>
          </cell>
          <cell r="BI286">
            <v>0</v>
          </cell>
          <cell r="BJ286">
            <v>12000</v>
          </cell>
          <cell r="BK286">
            <v>0</v>
          </cell>
          <cell r="BL286">
            <v>0</v>
          </cell>
          <cell r="BM286">
            <v>0</v>
          </cell>
          <cell r="BN286">
            <v>0</v>
          </cell>
          <cell r="BO286">
            <v>0</v>
          </cell>
          <cell r="BP286">
            <v>0</v>
          </cell>
          <cell r="BQ286">
            <v>1</v>
          </cell>
          <cell r="BR286" t="str">
            <v>CN BÌNH DƯƠNG</v>
          </cell>
          <cell r="BS286" t="str">
            <v>Partime</v>
          </cell>
          <cell r="BT286" t="str">
            <v>Quán Big C Bình Dương</v>
          </cell>
          <cell r="BU286" t="str">
            <v>NV. Phục Vụ</v>
          </cell>
          <cell r="BV286" t="str">
            <v>1 HẠT</v>
          </cell>
          <cell r="BW286" t="str">
            <v>12/12</v>
          </cell>
          <cell r="BX286">
            <v>0</v>
          </cell>
          <cell r="BY286">
            <v>0</v>
          </cell>
          <cell r="BZ286">
            <v>0</v>
          </cell>
          <cell r="CA286">
            <v>0</v>
          </cell>
          <cell r="CB286">
            <v>0</v>
          </cell>
          <cell r="CC286">
            <v>0</v>
          </cell>
          <cell r="CD286">
            <v>0</v>
          </cell>
          <cell r="CE286">
            <v>0</v>
          </cell>
          <cell r="CF286">
            <v>0</v>
          </cell>
          <cell r="CG286">
            <v>0</v>
          </cell>
          <cell r="CH286">
            <v>0</v>
          </cell>
          <cell r="CI286" t="str">
            <v>603 THĐ</v>
          </cell>
          <cell r="CJ286" t="str">
            <v>NHÂN VIÊN PHỤC VỤ</v>
          </cell>
          <cell r="CK286">
            <v>0</v>
          </cell>
          <cell r="CL286">
            <v>0</v>
          </cell>
          <cell r="CM286" t="str">
            <v>ĐỘC THÂN</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t="e">
            <v>#N/A</v>
          </cell>
          <cell r="DB286">
            <v>0</v>
          </cell>
        </row>
        <row r="287">
          <cell r="B287" t="str">
            <v>EQQ102235</v>
          </cell>
          <cell r="C287" t="str">
            <v>TẠ TUẤN ĐẠT</v>
          </cell>
          <cell r="D287" t="str">
            <v>NAM</v>
          </cell>
          <cell r="E287">
            <v>41728</v>
          </cell>
          <cell r="F287" t="str">
            <v>603 THĐ</v>
          </cell>
          <cell r="G287" t="str">
            <v>NHÂN VIÊN PHỤC VỤ</v>
          </cell>
          <cell r="H287">
            <v>8</v>
          </cell>
          <cell r="I287">
            <v>12</v>
          </cell>
          <cell r="J287">
            <v>1992</v>
          </cell>
          <cell r="K287">
            <v>33946</v>
          </cell>
          <cell r="L287" t="str">
            <v>TP. HCM</v>
          </cell>
          <cell r="M287" t="str">
            <v>BẠC LIÊU</v>
          </cell>
          <cell r="N287" t="str">
            <v>024954259</v>
          </cell>
          <cell r="O287">
            <v>41730</v>
          </cell>
          <cell r="P287" t="str">
            <v>TP. HCM</v>
          </cell>
          <cell r="Q287" t="str">
            <v xml:space="preserve">KINH </v>
          </cell>
          <cell r="R287" t="str">
            <v>KHÔNG</v>
          </cell>
          <cell r="S287" t="str">
            <v>529/8 KINH DƯƠNG VƯƠNG, P. AN LẠC, Q. BÌNH TÂN, TP. HCM</v>
          </cell>
          <cell r="T287" t="str">
            <v>TP. HCM</v>
          </cell>
          <cell r="U287" t="str">
            <v>529/8 KINH DƯƠNG VƯƠNG, P. AN LẠC, Q. BÌNH TÂN, TP. HCM</v>
          </cell>
          <cell r="V287" t="str">
            <v>TP. HCM</v>
          </cell>
          <cell r="W287">
            <v>0</v>
          </cell>
          <cell r="X287" t="str">
            <v>0945317717</v>
          </cell>
          <cell r="Y287" t="str">
            <v>0421000424011</v>
          </cell>
          <cell r="Z287" t="str">
            <v>VIETCOMBANK</v>
          </cell>
          <cell r="AA287" t="str">
            <v>101256</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41713</v>
          </cell>
          <cell r="AS287">
            <v>41816</v>
          </cell>
          <cell r="AT287">
            <v>0</v>
          </cell>
          <cell r="AU287">
            <v>0</v>
          </cell>
          <cell r="AV287">
            <v>41728</v>
          </cell>
          <cell r="AW287">
            <v>41816</v>
          </cell>
          <cell r="AX287">
            <v>0</v>
          </cell>
          <cell r="AY287">
            <v>0</v>
          </cell>
          <cell r="AZ287">
            <v>41891</v>
          </cell>
          <cell r="BA287">
            <v>0</v>
          </cell>
          <cell r="BB287">
            <v>41891</v>
          </cell>
          <cell r="BC287">
            <v>41816</v>
          </cell>
          <cell r="BD287" t="str">
            <v>1 HẠT</v>
          </cell>
          <cell r="BE287" t="str">
            <v>12/12</v>
          </cell>
          <cell r="BF287">
            <v>41891</v>
          </cell>
          <cell r="BG287">
            <v>41816</v>
          </cell>
          <cell r="BH287">
            <v>0</v>
          </cell>
          <cell r="BI287">
            <v>0</v>
          </cell>
          <cell r="BJ287">
            <v>12000</v>
          </cell>
          <cell r="BK287">
            <v>0</v>
          </cell>
          <cell r="BL287">
            <v>0</v>
          </cell>
          <cell r="BM287">
            <v>0</v>
          </cell>
          <cell r="BN287">
            <v>0</v>
          </cell>
          <cell r="BO287">
            <v>0</v>
          </cell>
          <cell r="BP287">
            <v>0</v>
          </cell>
          <cell r="BQ287">
            <v>1</v>
          </cell>
          <cell r="BR287" t="str">
            <v>HTQ HỒ CHÍ MINH</v>
          </cell>
          <cell r="BS287" t="str">
            <v>Partime</v>
          </cell>
          <cell r="BT287" t="str">
            <v>Quán 603 Trần Hưng Đạo</v>
          </cell>
          <cell r="BU287" t="str">
            <v>NV. Phục Vụ</v>
          </cell>
          <cell r="BV287">
            <v>0</v>
          </cell>
          <cell r="BW287" t="str">
            <v>12/12</v>
          </cell>
          <cell r="BX287" t="str">
            <v>CAO ĐẲNG</v>
          </cell>
          <cell r="BY287">
            <v>0</v>
          </cell>
          <cell r="BZ287">
            <v>0</v>
          </cell>
          <cell r="CA287">
            <v>0</v>
          </cell>
          <cell r="CB287">
            <v>0</v>
          </cell>
          <cell r="CC287">
            <v>0</v>
          </cell>
          <cell r="CD287">
            <v>0</v>
          </cell>
          <cell r="CE287">
            <v>0</v>
          </cell>
          <cell r="CF287">
            <v>0</v>
          </cell>
          <cell r="CG287">
            <v>0</v>
          </cell>
          <cell r="CH287">
            <v>0</v>
          </cell>
          <cell r="CI287" t="str">
            <v>QUÁN BIG C BÌNH DƯƠNG</v>
          </cell>
          <cell r="CJ287" t="str">
            <v>NHÂN VIÊN PHỤC VỤ</v>
          </cell>
          <cell r="CK287">
            <v>0</v>
          </cell>
          <cell r="CL287">
            <v>0</v>
          </cell>
          <cell r="CM287" t="str">
            <v>ĐỘC THÂN</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t="e">
            <v>#N/A</v>
          </cell>
          <cell r="DB287">
            <v>0</v>
          </cell>
        </row>
        <row r="288">
          <cell r="B288" t="str">
            <v>EQQ102236</v>
          </cell>
          <cell r="C288" t="str">
            <v>VÕ VĂN THÀNH TÍN</v>
          </cell>
          <cell r="D288" t="str">
            <v>NAM</v>
          </cell>
          <cell r="E288">
            <v>41737</v>
          </cell>
          <cell r="F288" t="str">
            <v>02 BTX</v>
          </cell>
          <cell r="G288" t="str">
            <v>NHÂN VIÊN PHỤC VỤ</v>
          </cell>
          <cell r="H288">
            <v>15</v>
          </cell>
          <cell r="I288">
            <v>1</v>
          </cell>
          <cell r="J288">
            <v>1996</v>
          </cell>
          <cell r="K288">
            <v>35079</v>
          </cell>
          <cell r="L288" t="str">
            <v>ĐÀ NẴNG</v>
          </cell>
          <cell r="M288" t="str">
            <v>QUẢNG NAM</v>
          </cell>
          <cell r="N288" t="str">
            <v>201689441</v>
          </cell>
          <cell r="O288">
            <v>41011</v>
          </cell>
          <cell r="P288" t="str">
            <v>ĐÀ NẴNG</v>
          </cell>
          <cell r="Q288" t="str">
            <v xml:space="preserve">KINH </v>
          </cell>
          <cell r="R288" t="str">
            <v>KHÔNG</v>
          </cell>
          <cell r="S288" t="str">
            <v>TỔ 59, CHÍNH GIÁN, THANH KHÊ, ĐÀ NẴNG</v>
          </cell>
          <cell r="T288" t="str">
            <v>ĐÀ NẴNG</v>
          </cell>
          <cell r="U288">
            <v>0</v>
          </cell>
          <cell r="V288" t="str">
            <v>TP. HCM</v>
          </cell>
          <cell r="W288" t="str">
            <v>529/8 KINH DƯƠNG VƯƠNG, P. AN LẠC, Q. BÌNH TÂN, TP. HCM</v>
          </cell>
          <cell r="X288" t="str">
            <v>01212124717</v>
          </cell>
          <cell r="Y288" t="str">
            <v>0071000883800</v>
          </cell>
          <cell r="Z288" t="str">
            <v>VIETCOMBANK</v>
          </cell>
          <cell r="AA288" t="str">
            <v>101257</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41728</v>
          </cell>
          <cell r="AS288">
            <v>41816</v>
          </cell>
          <cell r="AT288">
            <v>0</v>
          </cell>
          <cell r="AU288">
            <v>0</v>
          </cell>
          <cell r="AV288">
            <v>41737</v>
          </cell>
          <cell r="AW288">
            <v>41816</v>
          </cell>
          <cell r="AX288">
            <v>0</v>
          </cell>
          <cell r="AY288">
            <v>0</v>
          </cell>
          <cell r="AZ288">
            <v>41891</v>
          </cell>
          <cell r="BA288">
            <v>0</v>
          </cell>
          <cell r="BB288">
            <v>41891</v>
          </cell>
          <cell r="BC288">
            <v>41816</v>
          </cell>
          <cell r="BD288">
            <v>0</v>
          </cell>
          <cell r="BE288" t="str">
            <v>12/12</v>
          </cell>
          <cell r="BF288">
            <v>41891</v>
          </cell>
          <cell r="BG288">
            <v>41816</v>
          </cell>
          <cell r="BH288">
            <v>0</v>
          </cell>
          <cell r="BI288">
            <v>0</v>
          </cell>
          <cell r="BJ288">
            <v>13600</v>
          </cell>
          <cell r="BK288">
            <v>0</v>
          </cell>
          <cell r="BL288">
            <v>0</v>
          </cell>
          <cell r="BM288">
            <v>0</v>
          </cell>
          <cell r="BN288">
            <v>0</v>
          </cell>
          <cell r="BO288">
            <v>0</v>
          </cell>
          <cell r="BP288">
            <v>0</v>
          </cell>
          <cell r="BQ288">
            <v>1</v>
          </cell>
          <cell r="BR288" t="str">
            <v>HTQ HỒ CHÍ MINH</v>
          </cell>
          <cell r="BS288" t="str">
            <v>Partime</v>
          </cell>
          <cell r="BT288" t="str">
            <v>Quán 02 Bùi Thị Xuân</v>
          </cell>
          <cell r="BU288" t="str">
            <v>NV. Phục Vụ</v>
          </cell>
          <cell r="BV288" t="str">
            <v>1 HẠT</v>
          </cell>
          <cell r="BW288" t="str">
            <v>12/12</v>
          </cell>
          <cell r="BX288">
            <v>0</v>
          </cell>
          <cell r="BY288">
            <v>0</v>
          </cell>
          <cell r="BZ288">
            <v>0</v>
          </cell>
          <cell r="CA288">
            <v>0</v>
          </cell>
          <cell r="CB288">
            <v>0</v>
          </cell>
          <cell r="CC288">
            <v>0</v>
          </cell>
          <cell r="CD288">
            <v>0</v>
          </cell>
          <cell r="CE288">
            <v>0</v>
          </cell>
          <cell r="CF288">
            <v>0</v>
          </cell>
          <cell r="CG288">
            <v>0</v>
          </cell>
          <cell r="CH288">
            <v>0</v>
          </cell>
          <cell r="CI288" t="str">
            <v>603 THĐ</v>
          </cell>
          <cell r="CJ288" t="str">
            <v>NHÂN VIÊN PHỤC VỤ</v>
          </cell>
          <cell r="CK288">
            <v>0</v>
          </cell>
          <cell r="CL288">
            <v>0</v>
          </cell>
          <cell r="CM288" t="str">
            <v>ĐỘC THÂN</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t="e">
            <v>#N/A</v>
          </cell>
          <cell r="DB288">
            <v>0</v>
          </cell>
        </row>
        <row r="289">
          <cell r="B289" t="str">
            <v>EQQ102239</v>
          </cell>
          <cell r="C289" t="str">
            <v>NGUYỄN THỊ BÍCH THỦY</v>
          </cell>
          <cell r="D289" t="str">
            <v>NỮ</v>
          </cell>
          <cell r="E289">
            <v>41736</v>
          </cell>
          <cell r="F289" t="str">
            <v>07 NVC</v>
          </cell>
          <cell r="G289" t="str">
            <v>NHÂN VIÊN LỄ TÂN</v>
          </cell>
          <cell r="H289">
            <v>1</v>
          </cell>
          <cell r="I289">
            <v>7</v>
          </cell>
          <cell r="J289">
            <v>1995</v>
          </cell>
          <cell r="K289">
            <v>34881</v>
          </cell>
          <cell r="L289" t="str">
            <v>NINH BÌNH</v>
          </cell>
          <cell r="M289" t="str">
            <v>HÀ NAM</v>
          </cell>
          <cell r="N289" t="str">
            <v>272323758</v>
          </cell>
          <cell r="O289">
            <v>41331</v>
          </cell>
          <cell r="P289" t="str">
            <v>ĐỒNG NAI</v>
          </cell>
          <cell r="Q289" t="str">
            <v xml:space="preserve">KINH </v>
          </cell>
          <cell r="R289" t="str">
            <v>CÔNG GIÁO</v>
          </cell>
          <cell r="S289" t="str">
            <v>31A/3 BẠCH LÂM, GIA TÂN 2, THỐNG NHẤT, ĐỒNG NAI</v>
          </cell>
          <cell r="T289" t="str">
            <v>ĐỒNG NAI</v>
          </cell>
          <cell r="U289" t="str">
            <v>164 NGUYỄN HỒNG ĐÀO, P. 14, Q. TÂN BÌNH, TP. HCM</v>
          </cell>
          <cell r="V289" t="str">
            <v>TP. HCM</v>
          </cell>
          <cell r="W289">
            <v>0</v>
          </cell>
          <cell r="X289" t="str">
            <v>0984190802</v>
          </cell>
          <cell r="Y289" t="str">
            <v>0481000718666</v>
          </cell>
          <cell r="Z289" t="str">
            <v>VIETCOMBANK</v>
          </cell>
          <cell r="AA289" t="str">
            <v>101260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41737</v>
          </cell>
          <cell r="AS289">
            <v>41816</v>
          </cell>
          <cell r="AT289">
            <v>0</v>
          </cell>
          <cell r="AU289">
            <v>0</v>
          </cell>
          <cell r="AV289">
            <v>41736</v>
          </cell>
          <cell r="AW289">
            <v>41816</v>
          </cell>
          <cell r="AX289">
            <v>0</v>
          </cell>
          <cell r="AY289">
            <v>0</v>
          </cell>
          <cell r="AZ289">
            <v>41891</v>
          </cell>
          <cell r="BA289">
            <v>0</v>
          </cell>
          <cell r="BB289">
            <v>41891</v>
          </cell>
          <cell r="BC289">
            <v>41816</v>
          </cell>
          <cell r="BD289" t="str">
            <v>1 HẠT</v>
          </cell>
          <cell r="BE289" t="str">
            <v>12/12</v>
          </cell>
          <cell r="BF289">
            <v>41891</v>
          </cell>
          <cell r="BG289">
            <v>41816</v>
          </cell>
          <cell r="BH289">
            <v>0</v>
          </cell>
          <cell r="BI289">
            <v>2889000</v>
          </cell>
          <cell r="BJ289">
            <v>0</v>
          </cell>
          <cell r="BK289">
            <v>0</v>
          </cell>
          <cell r="BL289">
            <v>0</v>
          </cell>
          <cell r="BM289">
            <v>0</v>
          </cell>
          <cell r="BN289">
            <v>500000</v>
          </cell>
          <cell r="BO289">
            <v>0</v>
          </cell>
          <cell r="BP289">
            <v>4000</v>
          </cell>
          <cell r="BQ289">
            <v>1</v>
          </cell>
          <cell r="BR289" t="str">
            <v>HTQ HỒ CHÍ MINH</v>
          </cell>
          <cell r="BS289" t="str">
            <v>Fulltime</v>
          </cell>
          <cell r="BT289" t="str">
            <v>Quán Số 7 Nguyễn Văn Chiêm</v>
          </cell>
          <cell r="BU289" t="str">
            <v>NV. Lễ Tân</v>
          </cell>
          <cell r="BV289">
            <v>0</v>
          </cell>
          <cell r="BW289" t="str">
            <v>12/12</v>
          </cell>
          <cell r="BX289">
            <v>0</v>
          </cell>
          <cell r="BY289">
            <v>0</v>
          </cell>
          <cell r="BZ289">
            <v>0</v>
          </cell>
          <cell r="CA289">
            <v>0</v>
          </cell>
          <cell r="CB289">
            <v>0</v>
          </cell>
          <cell r="CC289">
            <v>0</v>
          </cell>
          <cell r="CD289">
            <v>0</v>
          </cell>
          <cell r="CE289">
            <v>0</v>
          </cell>
          <cell r="CF289">
            <v>0</v>
          </cell>
          <cell r="CG289">
            <v>0</v>
          </cell>
          <cell r="CH289">
            <v>0</v>
          </cell>
          <cell r="CI289" t="str">
            <v>02 BTX</v>
          </cell>
          <cell r="CJ289" t="str">
            <v>NHÂN VIÊN PHỤC VỤ</v>
          </cell>
          <cell r="CK289">
            <v>0</v>
          </cell>
          <cell r="CL289">
            <v>0</v>
          </cell>
          <cell r="CM289" t="str">
            <v>ĐỘC THÂN</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t="e">
            <v>#N/A</v>
          </cell>
          <cell r="DB289">
            <v>0</v>
          </cell>
        </row>
        <row r="290">
          <cell r="B290" t="str">
            <v>EQQ102244</v>
          </cell>
          <cell r="C290" t="str">
            <v>NGUYỄN THU THẢO</v>
          </cell>
          <cell r="D290" t="str">
            <v>NỮ</v>
          </cell>
          <cell r="E290">
            <v>41746</v>
          </cell>
          <cell r="F290" t="str">
            <v>07 NVC</v>
          </cell>
          <cell r="G290" t="str">
            <v>NHÂN VIÊN LỄ TÂN</v>
          </cell>
          <cell r="H290">
            <v>5</v>
          </cell>
          <cell r="I290">
            <v>1</v>
          </cell>
          <cell r="J290">
            <v>1992</v>
          </cell>
          <cell r="K290">
            <v>33608</v>
          </cell>
          <cell r="L290" t="str">
            <v>QUẢNG NGÃI</v>
          </cell>
          <cell r="M290" t="str">
            <v>QUẢNG NGÃI</v>
          </cell>
          <cell r="N290" t="str">
            <v>212266755</v>
          </cell>
          <cell r="O290">
            <v>40035</v>
          </cell>
          <cell r="P290" t="str">
            <v>QUẢNG NGÃI</v>
          </cell>
          <cell r="Q290" t="str">
            <v xml:space="preserve">KINH </v>
          </cell>
          <cell r="R290" t="str">
            <v>KHÔNG</v>
          </cell>
          <cell r="S290" t="str">
            <v>PHỔ THANH, ĐỨC PHỔ, QUẢNG NGÃI</v>
          </cell>
          <cell r="T290" t="str">
            <v>QUẢNG NGÃI</v>
          </cell>
          <cell r="U290" t="str">
            <v>377/18 LÊ QUANG ĐỊNH, P. 5, Q. BÌNH THẠNH, TP. HCM</v>
          </cell>
          <cell r="V290" t="str">
            <v>TP. HCM</v>
          </cell>
          <cell r="W290" t="str">
            <v>164 NGUYỄN HỒNG ĐÀO, P. 14, Q. TÂN BÌNH, TP. HCM</v>
          </cell>
          <cell r="X290" t="str">
            <v>01653722077</v>
          </cell>
          <cell r="Y290" t="str">
            <v>0531002477551</v>
          </cell>
          <cell r="Z290" t="str">
            <v>VIETCOMBANK</v>
          </cell>
          <cell r="AA290" t="str">
            <v>101264</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41736</v>
          </cell>
          <cell r="AS290">
            <v>41816</v>
          </cell>
          <cell r="AT290">
            <v>0</v>
          </cell>
          <cell r="AU290">
            <v>0</v>
          </cell>
          <cell r="AV290">
            <v>41746</v>
          </cell>
          <cell r="AW290">
            <v>41822</v>
          </cell>
          <cell r="AX290">
            <v>0</v>
          </cell>
          <cell r="AY290">
            <v>0</v>
          </cell>
          <cell r="AZ290">
            <v>41897</v>
          </cell>
          <cell r="BA290">
            <v>0</v>
          </cell>
          <cell r="BB290">
            <v>41891</v>
          </cell>
          <cell r="BC290">
            <v>41816</v>
          </cell>
          <cell r="BD290">
            <v>0</v>
          </cell>
          <cell r="BE290" t="str">
            <v>12/12</v>
          </cell>
          <cell r="BF290">
            <v>41897</v>
          </cell>
          <cell r="BG290">
            <v>41822</v>
          </cell>
          <cell r="BH290">
            <v>41877</v>
          </cell>
          <cell r="BI290">
            <v>2889000</v>
          </cell>
          <cell r="BJ290">
            <v>0</v>
          </cell>
          <cell r="BK290">
            <v>0</v>
          </cell>
          <cell r="BL290">
            <v>0</v>
          </cell>
          <cell r="BM290">
            <v>0</v>
          </cell>
          <cell r="BN290">
            <v>500000</v>
          </cell>
          <cell r="BO290">
            <v>0</v>
          </cell>
          <cell r="BP290">
            <v>4000</v>
          </cell>
          <cell r="BQ290">
            <v>1</v>
          </cell>
          <cell r="BR290" t="str">
            <v>HTQ HỒ CHÍ MINH</v>
          </cell>
          <cell r="BS290" t="str">
            <v>Fulltime</v>
          </cell>
          <cell r="BT290" t="str">
            <v>Quán Số 7 Nguyễn Văn Chiêm</v>
          </cell>
          <cell r="BU290" t="str">
            <v>NV. Lễ Tân</v>
          </cell>
          <cell r="BV290" t="str">
            <v>1 HẠT</v>
          </cell>
          <cell r="BW290" t="str">
            <v>CĐ</v>
          </cell>
          <cell r="BX290" t="str">
            <v>TÀI CHÍNH NGÂN HÀNG</v>
          </cell>
          <cell r="BY290">
            <v>0</v>
          </cell>
          <cell r="BZ290">
            <v>0</v>
          </cell>
          <cell r="CA290">
            <v>0</v>
          </cell>
          <cell r="CB290">
            <v>0</v>
          </cell>
          <cell r="CC290">
            <v>0</v>
          </cell>
          <cell r="CD290">
            <v>41821</v>
          </cell>
          <cell r="CE290">
            <v>0</v>
          </cell>
          <cell r="CF290">
            <v>0</v>
          </cell>
          <cell r="CG290">
            <v>0</v>
          </cell>
          <cell r="CH290">
            <v>0</v>
          </cell>
          <cell r="CI290" t="str">
            <v>07 NVC</v>
          </cell>
          <cell r="CJ290" t="str">
            <v>NHÂN VIÊN LỄ TÂN</v>
          </cell>
          <cell r="CK290">
            <v>0</v>
          </cell>
          <cell r="CL290">
            <v>0</v>
          </cell>
          <cell r="CM290" t="str">
            <v>ĐỘC THÂN</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t="e">
            <v>#N/A</v>
          </cell>
          <cell r="DB290">
            <v>0</v>
          </cell>
        </row>
        <row r="291">
          <cell r="B291" t="str">
            <v>EQQ102247</v>
          </cell>
          <cell r="C291" t="str">
            <v>NGUYỄN NGỌC LONG</v>
          </cell>
          <cell r="D291" t="str">
            <v>NAM</v>
          </cell>
          <cell r="E291">
            <v>41744</v>
          </cell>
          <cell r="F291" t="str">
            <v>44 HH</v>
          </cell>
          <cell r="G291" t="str">
            <v>TỔ TRƯỞNG PHA CHẾ</v>
          </cell>
          <cell r="H291">
            <v>5</v>
          </cell>
          <cell r="I291">
            <v>5</v>
          </cell>
          <cell r="J291">
            <v>1994</v>
          </cell>
          <cell r="K291">
            <v>34459</v>
          </cell>
          <cell r="L291" t="str">
            <v>ĐỒNG NAI</v>
          </cell>
          <cell r="M291" t="str">
            <v>ĐỒNG NAI</v>
          </cell>
          <cell r="N291" t="str">
            <v>272457654</v>
          </cell>
          <cell r="O291">
            <v>40710</v>
          </cell>
          <cell r="P291" t="str">
            <v>ĐỒNG NAI</v>
          </cell>
          <cell r="Q291" t="str">
            <v xml:space="preserve">KINH </v>
          </cell>
          <cell r="R291" t="str">
            <v>CAO ĐÀI</v>
          </cell>
          <cell r="S291" t="str">
            <v>K3/176, KP1, BỬU HÒA, BIÊN HÒA, ĐỒNG NAI</v>
          </cell>
          <cell r="T291" t="str">
            <v>ĐỒNG NAI</v>
          </cell>
          <cell r="U291" t="str">
            <v>68/54/20A TRẦN QUANG KHẢI, Q. 1, TP. HCM</v>
          </cell>
          <cell r="V291" t="str">
            <v>TP. HCM</v>
          </cell>
          <cell r="W291" t="str">
            <v>377/18 LÊ QUANG ĐỊNH, P. 5, Q. BÌNH THẠNH, TP. HCM</v>
          </cell>
          <cell r="X291" t="str">
            <v>01277510314</v>
          </cell>
          <cell r="Y291" t="str">
            <v>0371000420804</v>
          </cell>
          <cell r="Z291" t="str">
            <v>VIETCOMBANK</v>
          </cell>
          <cell r="AA291" t="str">
            <v>101268</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41746</v>
          </cell>
          <cell r="AS291">
            <v>41822</v>
          </cell>
          <cell r="AT291">
            <v>0</v>
          </cell>
          <cell r="AU291">
            <v>0</v>
          </cell>
          <cell r="AV291">
            <v>41744</v>
          </cell>
          <cell r="AW291">
            <v>41820</v>
          </cell>
          <cell r="AX291">
            <v>0</v>
          </cell>
          <cell r="AY291">
            <v>0</v>
          </cell>
          <cell r="AZ291">
            <v>41895</v>
          </cell>
          <cell r="BA291">
            <v>0</v>
          </cell>
          <cell r="BB291">
            <v>41897</v>
          </cell>
          <cell r="BC291">
            <v>41822</v>
          </cell>
          <cell r="BD291" t="str">
            <v>1 HẠT</v>
          </cell>
          <cell r="BE291" t="str">
            <v>CĐ</v>
          </cell>
          <cell r="BF291">
            <v>41895</v>
          </cell>
          <cell r="BG291">
            <v>41820</v>
          </cell>
          <cell r="BH291">
            <v>0</v>
          </cell>
          <cell r="BI291">
            <v>0</v>
          </cell>
          <cell r="BJ291">
            <v>12000</v>
          </cell>
          <cell r="BK291">
            <v>500000</v>
          </cell>
          <cell r="BL291">
            <v>0</v>
          </cell>
          <cell r="BM291">
            <v>0</v>
          </cell>
          <cell r="BN291">
            <v>0</v>
          </cell>
          <cell r="BO291">
            <v>0</v>
          </cell>
          <cell r="BP291">
            <v>0</v>
          </cell>
          <cell r="BQ291">
            <v>1</v>
          </cell>
          <cell r="BR291" t="str">
            <v>HTQ HỒ CHÍ MINH</v>
          </cell>
          <cell r="BS291" t="str">
            <v>Partime</v>
          </cell>
          <cell r="BT291" t="str">
            <v>Quán 44 Hoa Hồng</v>
          </cell>
          <cell r="BU291" t="str">
            <v>Tổ Trưởng Pha Chế</v>
          </cell>
          <cell r="BV291" t="str">
            <v>3 HẠT</v>
          </cell>
          <cell r="BW291" t="str">
            <v>12/12</v>
          </cell>
          <cell r="BX291">
            <v>0</v>
          </cell>
          <cell r="BY291">
            <v>0</v>
          </cell>
          <cell r="BZ291">
            <v>0</v>
          </cell>
          <cell r="CA291">
            <v>0</v>
          </cell>
          <cell r="CB291">
            <v>0</v>
          </cell>
          <cell r="CC291">
            <v>0</v>
          </cell>
          <cell r="CD291">
            <v>41969</v>
          </cell>
          <cell r="CE291">
            <v>0</v>
          </cell>
          <cell r="CF291">
            <v>0</v>
          </cell>
          <cell r="CG291">
            <v>0</v>
          </cell>
          <cell r="CH291">
            <v>0</v>
          </cell>
          <cell r="CI291" t="str">
            <v>07 NVC</v>
          </cell>
          <cell r="CJ291" t="str">
            <v>NHÂN VIÊN LỄ TÂN</v>
          </cell>
          <cell r="CK291">
            <v>0</v>
          </cell>
          <cell r="CL291">
            <v>0</v>
          </cell>
          <cell r="CM291" t="str">
            <v>ĐỘC THÂN</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t="e">
            <v>#N/A</v>
          </cell>
          <cell r="DB291">
            <v>0</v>
          </cell>
        </row>
        <row r="292">
          <cell r="B292" t="str">
            <v>EVV6000216</v>
          </cell>
          <cell r="C292" t="str">
            <v>PHAN BÁ ĐĂNG</v>
          </cell>
          <cell r="D292" t="str">
            <v>NAM</v>
          </cell>
          <cell r="E292">
            <v>41722</v>
          </cell>
          <cell r="F292" t="str">
            <v>PHÒNG DỰ ÁN</v>
          </cell>
          <cell r="G292" t="str">
            <v>NHÂN VIÊN BẢO TRÌ</v>
          </cell>
          <cell r="H292">
            <v>24</v>
          </cell>
          <cell r="I292">
            <v>8</v>
          </cell>
          <cell r="J292">
            <v>1990</v>
          </cell>
          <cell r="K292">
            <v>33109</v>
          </cell>
          <cell r="L292" t="str">
            <v>ĐẮK LẮK</v>
          </cell>
          <cell r="M292" t="str">
            <v>HƯNG YÊN</v>
          </cell>
          <cell r="N292" t="str">
            <v>241097776</v>
          </cell>
          <cell r="O292">
            <v>38891</v>
          </cell>
          <cell r="P292" t="str">
            <v>ĐẮK LẮK</v>
          </cell>
          <cell r="Q292" t="str">
            <v xml:space="preserve">KINH </v>
          </cell>
          <cell r="R292" t="str">
            <v>THIÊN CHÚA</v>
          </cell>
          <cell r="S292" t="str">
            <v>LÔ 13, DRAY BHĂNG, KRÔNG ANA, ĐẮK LẮK</v>
          </cell>
          <cell r="T292" t="str">
            <v>ĐẮK LẮK</v>
          </cell>
          <cell r="U292" t="str">
            <v>1428 VÕ VĂN KIỆT, P. 1, Q. 6, TP. HCM</v>
          </cell>
          <cell r="V292" t="str">
            <v>TP. HCM</v>
          </cell>
          <cell r="W292" t="str">
            <v>68/54/20A TRẦN QUANG KHẢI, Q. 1, TP. HCM</v>
          </cell>
          <cell r="X292" t="str">
            <v>0935345042</v>
          </cell>
          <cell r="Y292" t="str">
            <v>0251002703322</v>
          </cell>
          <cell r="Z292" t="str">
            <v>VIETCOMBANK</v>
          </cell>
          <cell r="AA292" t="str">
            <v>800023</v>
          </cell>
          <cell r="AB292">
            <v>0</v>
          </cell>
          <cell r="AC292">
            <v>0</v>
          </cell>
          <cell r="AD292">
            <v>0</v>
          </cell>
          <cell r="AE292">
            <v>0</v>
          </cell>
          <cell r="AF292">
            <v>0</v>
          </cell>
          <cell r="AG292">
            <v>0</v>
          </cell>
          <cell r="AH292">
            <v>41816</v>
          </cell>
          <cell r="AI292">
            <v>0</v>
          </cell>
          <cell r="AJ292">
            <v>0</v>
          </cell>
          <cell r="AK292" t="str">
            <v>01 NĂM</v>
          </cell>
          <cell r="AL292">
            <v>0</v>
          </cell>
          <cell r="AM292">
            <v>0</v>
          </cell>
          <cell r="AN292">
            <v>41816</v>
          </cell>
          <cell r="AO292">
            <v>42180</v>
          </cell>
          <cell r="AP292">
            <v>0</v>
          </cell>
          <cell r="AQ292">
            <v>0</v>
          </cell>
          <cell r="AR292">
            <v>41821</v>
          </cell>
          <cell r="AS292">
            <v>41820</v>
          </cell>
          <cell r="AT292">
            <v>0</v>
          </cell>
          <cell r="AU292">
            <v>0</v>
          </cell>
          <cell r="AV292">
            <v>41895</v>
          </cell>
          <cell r="AW292">
            <v>0</v>
          </cell>
          <cell r="AX292">
            <v>0</v>
          </cell>
          <cell r="AY292">
            <v>0</v>
          </cell>
          <cell r="AZ292">
            <v>0</v>
          </cell>
          <cell r="BA292">
            <v>0</v>
          </cell>
          <cell r="BB292">
            <v>41895</v>
          </cell>
          <cell r="BC292">
            <v>41820</v>
          </cell>
          <cell r="BD292" t="str">
            <v>3 HẠT</v>
          </cell>
          <cell r="BE292" t="str">
            <v>12/12</v>
          </cell>
          <cell r="BF292">
            <v>0</v>
          </cell>
          <cell r="BG292">
            <v>0</v>
          </cell>
          <cell r="BH292">
            <v>41816</v>
          </cell>
          <cell r="BI292">
            <v>2889000</v>
          </cell>
          <cell r="BJ292">
            <v>911000</v>
          </cell>
          <cell r="BK292">
            <v>0</v>
          </cell>
          <cell r="BL292">
            <v>200000</v>
          </cell>
          <cell r="BM292">
            <v>100000</v>
          </cell>
          <cell r="BN292">
            <v>0</v>
          </cell>
          <cell r="BO292">
            <v>25000</v>
          </cell>
          <cell r="BP292">
            <v>120000</v>
          </cell>
          <cell r="BQ292">
            <v>1</v>
          </cell>
          <cell r="BR292" t="str">
            <v>VP HỒ CHÍ MINH</v>
          </cell>
          <cell r="BS292" t="str">
            <v>Fulltime</v>
          </cell>
          <cell r="BT292" t="str">
            <v>Phòng Dự Án</v>
          </cell>
          <cell r="BU292" t="str">
            <v>NV. Bảo Trì</v>
          </cell>
          <cell r="BV292">
            <v>0</v>
          </cell>
          <cell r="BW292" t="str">
            <v>CĐ</v>
          </cell>
          <cell r="BX292" t="str">
            <v>CÔNG NGHỆ KỸ THUẬT ĐIỆN</v>
          </cell>
          <cell r="BY292">
            <v>0</v>
          </cell>
          <cell r="BZ292">
            <v>0</v>
          </cell>
          <cell r="CA292">
            <v>0</v>
          </cell>
          <cell r="CB292">
            <v>0</v>
          </cell>
          <cell r="CC292">
            <v>0</v>
          </cell>
          <cell r="CD292">
            <v>0</v>
          </cell>
          <cell r="CE292">
            <v>0</v>
          </cell>
          <cell r="CF292">
            <v>0</v>
          </cell>
          <cell r="CG292">
            <v>0</v>
          </cell>
          <cell r="CH292">
            <v>0</v>
          </cell>
          <cell r="CI292" t="str">
            <v>44 HH</v>
          </cell>
          <cell r="CJ292" t="str">
            <v>TỔ TRƯỞNG PHA CHẾ</v>
          </cell>
          <cell r="CK292">
            <v>0</v>
          </cell>
          <cell r="CL292">
            <v>0</v>
          </cell>
          <cell r="CM292" t="str">
            <v>ĐỘC THÂN</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t="e">
            <v>#N/A</v>
          </cell>
          <cell r="DB292">
            <v>0</v>
          </cell>
        </row>
        <row r="293">
          <cell r="B293" t="str">
            <v>EQQ100001</v>
          </cell>
          <cell r="C293" t="str">
            <v>THÂN VIẾT TRÁNG</v>
          </cell>
          <cell r="D293" t="str">
            <v>NAM</v>
          </cell>
          <cell r="E293">
            <v>38794</v>
          </cell>
          <cell r="F293" t="str">
            <v>PHÒNG DỰ ÁN</v>
          </cell>
          <cell r="G293" t="str">
            <v>TỔ TRƯỞNG BẢO TRÌ</v>
          </cell>
          <cell r="H293">
            <v>14</v>
          </cell>
          <cell r="I293">
            <v>11</v>
          </cell>
          <cell r="J293">
            <v>1977</v>
          </cell>
          <cell r="K293">
            <v>28443</v>
          </cell>
          <cell r="L293" t="str">
            <v>HÀ TĨNH</v>
          </cell>
          <cell r="M293" t="str">
            <v>HÀ TĨNH</v>
          </cell>
          <cell r="N293" t="str">
            <v>183109991</v>
          </cell>
          <cell r="O293">
            <v>37834</v>
          </cell>
          <cell r="P293" t="str">
            <v>HÀ TĨNH</v>
          </cell>
          <cell r="Q293" t="str">
            <v>KINH</v>
          </cell>
          <cell r="R293" t="str">
            <v>KHÔNG</v>
          </cell>
          <cell r="S293" t="str">
            <v>XÓM 6, LỘC YÊN, HƯƠNG KHÊ, HÀ TĨNH</v>
          </cell>
          <cell r="T293" t="str">
            <v>HÀ TĨNH</v>
          </cell>
          <cell r="U293" t="str">
            <v>648/12 TỈNH LỘ 10, P. BÌNH TRỊ ĐÔNG, Q. BÌNH TÂN, TP. HCM</v>
          </cell>
          <cell r="V293" t="str">
            <v>TP. HCM</v>
          </cell>
          <cell r="W293">
            <v>0</v>
          </cell>
          <cell r="X293" t="str">
            <v>0979808900</v>
          </cell>
          <cell r="Y293" t="str">
            <v>0071004743680</v>
          </cell>
          <cell r="Z293" t="str">
            <v>VCB / HCM</v>
          </cell>
          <cell r="AA293" t="str">
            <v>800019</v>
          </cell>
          <cell r="AB293" t="str">
            <v>8090127901</v>
          </cell>
          <cell r="AC293">
            <v>0</v>
          </cell>
          <cell r="AD293">
            <v>0</v>
          </cell>
          <cell r="AE293">
            <v>0</v>
          </cell>
          <cell r="AF293">
            <v>0</v>
          </cell>
          <cell r="AG293">
            <v>0</v>
          </cell>
          <cell r="AH293">
            <v>40725</v>
          </cell>
          <cell r="AI293">
            <v>41091</v>
          </cell>
          <cell r="AJ293">
            <v>41456</v>
          </cell>
          <cell r="AK293" t="str">
            <v>01 NĂM</v>
          </cell>
          <cell r="AL293" t="str">
            <v>01 NĂM</v>
          </cell>
          <cell r="AM293" t="str">
            <v>KXĐTH</v>
          </cell>
          <cell r="AN293">
            <v>41456</v>
          </cell>
          <cell r="AO293" t="str">
            <v>KXĐTH</v>
          </cell>
          <cell r="AP293">
            <v>0</v>
          </cell>
          <cell r="AQ293">
            <v>0</v>
          </cell>
          <cell r="AR293">
            <v>40909</v>
          </cell>
          <cell r="AS293" t="str">
            <v>7908170251</v>
          </cell>
          <cell r="AT293" t="str">
            <v>DN7793530600023</v>
          </cell>
          <cell r="AU293">
            <v>0</v>
          </cell>
          <cell r="AV293">
            <v>0</v>
          </cell>
          <cell r="AW293">
            <v>0</v>
          </cell>
          <cell r="AX293">
            <v>0</v>
          </cell>
          <cell r="AY293">
            <v>0</v>
          </cell>
          <cell r="AZ293">
            <v>0</v>
          </cell>
          <cell r="BA293">
            <v>0</v>
          </cell>
          <cell r="BB293">
            <v>0</v>
          </cell>
          <cell r="BC293">
            <v>0</v>
          </cell>
          <cell r="BD293">
            <v>0</v>
          </cell>
          <cell r="BE293" t="str">
            <v>CĐ</v>
          </cell>
          <cell r="BF293">
            <v>0</v>
          </cell>
          <cell r="BG293">
            <v>0</v>
          </cell>
          <cell r="BH293">
            <v>41938</v>
          </cell>
          <cell r="BI293">
            <v>2889000</v>
          </cell>
          <cell r="BJ293">
            <v>2161000</v>
          </cell>
          <cell r="BK293">
            <v>0</v>
          </cell>
          <cell r="BL293">
            <v>200000</v>
          </cell>
          <cell r="BM293">
            <v>0</v>
          </cell>
          <cell r="BN293">
            <v>0</v>
          </cell>
          <cell r="BO293">
            <v>25000</v>
          </cell>
          <cell r="BP293">
            <v>120000</v>
          </cell>
          <cell r="BQ293">
            <v>1</v>
          </cell>
          <cell r="BR293" t="str">
            <v>VP HỒ CHÍ MINH</v>
          </cell>
          <cell r="BS293" t="str">
            <v>Fulltime</v>
          </cell>
          <cell r="BT293" t="str">
            <v>Phòng Dự Án</v>
          </cell>
          <cell r="BU293" t="str">
            <v>NV. Bảo Trì</v>
          </cell>
          <cell r="BV293">
            <v>0</v>
          </cell>
          <cell r="BW293" t="str">
            <v>CĐ</v>
          </cell>
          <cell r="BX293" t="str">
            <v>BẢO TRÌ MÁY MAY</v>
          </cell>
          <cell r="BY293">
            <v>0</v>
          </cell>
          <cell r="BZ293">
            <v>0</v>
          </cell>
          <cell r="CA293">
            <v>0</v>
          </cell>
          <cell r="CB293">
            <v>0</v>
          </cell>
          <cell r="CC293">
            <v>0</v>
          </cell>
          <cell r="CD293">
            <v>0</v>
          </cell>
          <cell r="CE293">
            <v>0</v>
          </cell>
          <cell r="CF293">
            <v>0</v>
          </cell>
          <cell r="CG293">
            <v>0</v>
          </cell>
          <cell r="CH293">
            <v>0</v>
          </cell>
          <cell r="CI293" t="str">
            <v>PHÒNG DỰ ÁN</v>
          </cell>
          <cell r="CJ293" t="str">
            <v>NHÂN VIÊN BẢO TRÌ</v>
          </cell>
          <cell r="CK293">
            <v>0</v>
          </cell>
          <cell r="CL293">
            <v>0</v>
          </cell>
          <cell r="CM293" t="str">
            <v>ĐỘC THÂN</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t="e">
            <v>#N/A</v>
          </cell>
          <cell r="DB293">
            <v>0</v>
          </cell>
        </row>
        <row r="294">
          <cell r="B294" t="str">
            <v>EQQ100008</v>
          </cell>
          <cell r="C294" t="str">
            <v>NGUYỄN DUY KHIÊM</v>
          </cell>
          <cell r="D294" t="str">
            <v>NAM</v>
          </cell>
          <cell r="E294">
            <v>39736</v>
          </cell>
          <cell r="F294" t="str">
            <v>KHO VẬN</v>
          </cell>
          <cell r="G294" t="str">
            <v>GIÁM SÁT KHO</v>
          </cell>
          <cell r="H294">
            <v>11</v>
          </cell>
          <cell r="I294">
            <v>6</v>
          </cell>
          <cell r="J294">
            <v>1983</v>
          </cell>
          <cell r="K294">
            <v>30478</v>
          </cell>
          <cell r="L294" t="str">
            <v>TP. HCM</v>
          </cell>
          <cell r="M294" t="str">
            <v>TP. HCM</v>
          </cell>
          <cell r="N294" t="str">
            <v>023734057</v>
          </cell>
          <cell r="O294">
            <v>36522</v>
          </cell>
          <cell r="P294" t="str">
            <v>TP. HCM</v>
          </cell>
          <cell r="Q294" t="str">
            <v>KINH</v>
          </cell>
          <cell r="R294" t="str">
            <v>KHÔNG</v>
          </cell>
          <cell r="S294" t="str">
            <v>14 BÀ HẠT, P. 9, Q. 10, TP. HCM</v>
          </cell>
          <cell r="T294" t="str">
            <v>TP. HCM</v>
          </cell>
          <cell r="U294" t="str">
            <v>14 BÀ HẠT, P. 9, Q. 10, TP. HCM</v>
          </cell>
          <cell r="V294" t="str">
            <v>TP. HCM</v>
          </cell>
          <cell r="W294">
            <v>0</v>
          </cell>
          <cell r="X294" t="str">
            <v>01265232288</v>
          </cell>
          <cell r="Y294" t="str">
            <v>0181002306045</v>
          </cell>
          <cell r="Z294" t="str">
            <v>VIETCOMBANK</v>
          </cell>
          <cell r="AA294" t="str">
            <v>800001</v>
          </cell>
          <cell r="AB294" t="str">
            <v>8090128334</v>
          </cell>
          <cell r="AC294">
            <v>0</v>
          </cell>
          <cell r="AD294">
            <v>0</v>
          </cell>
          <cell r="AE294">
            <v>0</v>
          </cell>
          <cell r="AF294">
            <v>0</v>
          </cell>
          <cell r="AG294">
            <v>0</v>
          </cell>
          <cell r="AH294">
            <v>40725</v>
          </cell>
          <cell r="AI294">
            <v>41091</v>
          </cell>
          <cell r="AJ294">
            <v>41456</v>
          </cell>
          <cell r="AK294" t="str">
            <v>01 NĂM</v>
          </cell>
          <cell r="AL294" t="str">
            <v>01 NĂM</v>
          </cell>
          <cell r="AM294" t="str">
            <v>KXĐTH</v>
          </cell>
          <cell r="AN294">
            <v>41456</v>
          </cell>
          <cell r="AO294" t="str">
            <v>KXĐTH</v>
          </cell>
          <cell r="AP294">
            <v>0</v>
          </cell>
          <cell r="AQ294">
            <v>0</v>
          </cell>
          <cell r="AR294">
            <v>40909</v>
          </cell>
          <cell r="AS294" t="str">
            <v>0206259071</v>
          </cell>
          <cell r="AT294" t="str">
            <v>DN7793530600008</v>
          </cell>
          <cell r="AU294">
            <v>0</v>
          </cell>
          <cell r="AV294">
            <v>0</v>
          </cell>
          <cell r="AW294">
            <v>0</v>
          </cell>
          <cell r="AX294">
            <v>0</v>
          </cell>
          <cell r="AY294">
            <v>0</v>
          </cell>
          <cell r="AZ294">
            <v>0</v>
          </cell>
          <cell r="BA294">
            <v>0</v>
          </cell>
          <cell r="BB294">
            <v>0</v>
          </cell>
          <cell r="BC294">
            <v>0</v>
          </cell>
          <cell r="BD294">
            <v>0</v>
          </cell>
          <cell r="BE294" t="str">
            <v>CĐ</v>
          </cell>
          <cell r="BF294">
            <v>0</v>
          </cell>
          <cell r="BG294">
            <v>0</v>
          </cell>
          <cell r="BH294">
            <v>41724</v>
          </cell>
          <cell r="BI294">
            <v>3430000</v>
          </cell>
          <cell r="BJ294">
            <v>4470000</v>
          </cell>
          <cell r="BK294">
            <v>0</v>
          </cell>
          <cell r="BL294">
            <v>0</v>
          </cell>
          <cell r="BM294">
            <v>100000</v>
          </cell>
          <cell r="BN294">
            <v>0</v>
          </cell>
          <cell r="BO294">
            <v>25000</v>
          </cell>
          <cell r="BP294">
            <v>120000</v>
          </cell>
          <cell r="BQ294">
            <v>1</v>
          </cell>
          <cell r="BR294" t="str">
            <v>VP HỒ CHÍ MINH</v>
          </cell>
          <cell r="BS294" t="str">
            <v>Fulltime</v>
          </cell>
          <cell r="BT294" t="str">
            <v>Kho Vận</v>
          </cell>
          <cell r="BU294" t="str">
            <v>GS. Kho</v>
          </cell>
          <cell r="BV294">
            <v>0</v>
          </cell>
          <cell r="BW294" t="str">
            <v>TC</v>
          </cell>
          <cell r="BX294" t="str">
            <v>TIN HỌC</v>
          </cell>
          <cell r="BY294">
            <v>0</v>
          </cell>
          <cell r="BZ294">
            <v>0</v>
          </cell>
          <cell r="CA294">
            <v>0</v>
          </cell>
          <cell r="CB294">
            <v>0</v>
          </cell>
          <cell r="CC294">
            <v>0</v>
          </cell>
          <cell r="CD294">
            <v>0</v>
          </cell>
          <cell r="CE294">
            <v>0</v>
          </cell>
          <cell r="CF294">
            <v>0</v>
          </cell>
          <cell r="CG294">
            <v>0</v>
          </cell>
          <cell r="CH294">
            <v>0</v>
          </cell>
          <cell r="CI294" t="str">
            <v>PHÒNG DỰ ÁN</v>
          </cell>
          <cell r="CJ294" t="str">
            <v>TỔ TRƯỞNG BẢO TRÌ</v>
          </cell>
          <cell r="CK294">
            <v>0</v>
          </cell>
          <cell r="CL294">
            <v>0</v>
          </cell>
          <cell r="CM294" t="str">
            <v>ĐỘC THÂN</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t="e">
            <v>#N/A</v>
          </cell>
          <cell r="DB294">
            <v>0</v>
          </cell>
        </row>
        <row r="295">
          <cell r="B295" t="str">
            <v>EQQ100095</v>
          </cell>
          <cell r="C295" t="str">
            <v>NGUYỄN THỊ BÉ DIỄM</v>
          </cell>
          <cell r="D295" t="str">
            <v>NỮ</v>
          </cell>
          <cell r="E295">
            <v>39498</v>
          </cell>
          <cell r="F295" t="str">
            <v>PHÒNG ĐÀO TẠO</v>
          </cell>
          <cell r="G295" t="str">
            <v>CHUYÊN VIÊN BARISTA</v>
          </cell>
          <cell r="H295">
            <v>10</v>
          </cell>
          <cell r="I295">
            <v>12</v>
          </cell>
          <cell r="J295">
            <v>1989</v>
          </cell>
          <cell r="K295">
            <v>32852</v>
          </cell>
          <cell r="L295" t="str">
            <v>TIỀN GIANG</v>
          </cell>
          <cell r="M295" t="str">
            <v>TIỀN GIANG</v>
          </cell>
          <cell r="N295" t="str">
            <v>312038377</v>
          </cell>
          <cell r="O295">
            <v>38265</v>
          </cell>
          <cell r="P295" t="str">
            <v>TIỀN GIANG</v>
          </cell>
          <cell r="Q295" t="str">
            <v>KINH</v>
          </cell>
          <cell r="R295" t="str">
            <v>KHÔNG</v>
          </cell>
          <cell r="S295" t="str">
            <v>MỸ TRUNG, MỸ HỘI, CÁI BÈ, TIỀN GIANG</v>
          </cell>
          <cell r="T295" t="str">
            <v>TIỀN GIANG</v>
          </cell>
          <cell r="U295" t="str">
            <v>192 CƯ XÁ ĐƯỜNG SẮT, P. 1, Q. 3 , TP. HCM</v>
          </cell>
          <cell r="V295" t="str">
            <v>TP. HCM</v>
          </cell>
          <cell r="W295">
            <v>0</v>
          </cell>
          <cell r="X295" t="str">
            <v>0938148130</v>
          </cell>
          <cell r="Y295" t="str">
            <v>0071004739611</v>
          </cell>
          <cell r="Z295" t="str">
            <v>VIETCOMBANK</v>
          </cell>
          <cell r="AA295" t="str">
            <v>304</v>
          </cell>
          <cell r="AB295" t="str">
            <v>1101315495</v>
          </cell>
          <cell r="AC295">
            <v>0</v>
          </cell>
          <cell r="AD295">
            <v>0</v>
          </cell>
          <cell r="AE295">
            <v>0</v>
          </cell>
          <cell r="AF295">
            <v>0</v>
          </cell>
          <cell r="AG295">
            <v>0</v>
          </cell>
          <cell r="AH295">
            <v>40725</v>
          </cell>
          <cell r="AI295">
            <v>41091</v>
          </cell>
          <cell r="AJ295">
            <v>41456</v>
          </cell>
          <cell r="AK295" t="str">
            <v>01 NĂM</v>
          </cell>
          <cell r="AL295" t="str">
            <v>01 NĂM</v>
          </cell>
          <cell r="AM295" t="str">
            <v>KXĐTH</v>
          </cell>
          <cell r="AN295">
            <v>41456</v>
          </cell>
          <cell r="AO295" t="str">
            <v>KXĐTH</v>
          </cell>
          <cell r="AP295">
            <v>0</v>
          </cell>
          <cell r="AQ295">
            <v>0</v>
          </cell>
          <cell r="AR295">
            <v>40909</v>
          </cell>
          <cell r="AS295" t="str">
            <v>7909005030</v>
          </cell>
          <cell r="AT295" t="str">
            <v>DN7793530600059</v>
          </cell>
          <cell r="AU295">
            <v>0</v>
          </cell>
          <cell r="AV295">
            <v>0</v>
          </cell>
          <cell r="AW295">
            <v>0</v>
          </cell>
          <cell r="AX295">
            <v>0</v>
          </cell>
          <cell r="AY295">
            <v>0</v>
          </cell>
          <cell r="AZ295">
            <v>0</v>
          </cell>
          <cell r="BA295">
            <v>0</v>
          </cell>
          <cell r="BB295">
            <v>0</v>
          </cell>
          <cell r="BC295">
            <v>0</v>
          </cell>
          <cell r="BD295">
            <v>0</v>
          </cell>
          <cell r="BE295" t="str">
            <v>TC</v>
          </cell>
          <cell r="BF295">
            <v>0</v>
          </cell>
          <cell r="BG295">
            <v>0</v>
          </cell>
          <cell r="BH295">
            <v>41877</v>
          </cell>
          <cell r="BI295">
            <v>2890000</v>
          </cell>
          <cell r="BJ295">
            <v>2490000</v>
          </cell>
          <cell r="BK295">
            <v>0</v>
          </cell>
          <cell r="BL295">
            <v>150000</v>
          </cell>
          <cell r="BM295">
            <v>150000</v>
          </cell>
          <cell r="BN295">
            <v>0</v>
          </cell>
          <cell r="BO295">
            <v>25000</v>
          </cell>
          <cell r="BP295">
            <v>120000</v>
          </cell>
          <cell r="BQ295">
            <v>1</v>
          </cell>
          <cell r="BR295" t="str">
            <v>VP HỒ CHÍ MINH</v>
          </cell>
          <cell r="BS295" t="str">
            <v>Fulltime</v>
          </cell>
          <cell r="BT295" t="str">
            <v>Phòng Đào Tạo</v>
          </cell>
          <cell r="BU295" t="str">
            <v>CV. Barista</v>
          </cell>
          <cell r="BV295">
            <v>0</v>
          </cell>
          <cell r="BW295" t="str">
            <v>9/12</v>
          </cell>
          <cell r="BX295">
            <v>0</v>
          </cell>
          <cell r="BY295">
            <v>0</v>
          </cell>
          <cell r="BZ295">
            <v>0</v>
          </cell>
          <cell r="CA295">
            <v>0</v>
          </cell>
          <cell r="CB295">
            <v>0</v>
          </cell>
          <cell r="CC295">
            <v>0</v>
          </cell>
          <cell r="CD295">
            <v>0</v>
          </cell>
          <cell r="CE295" t="str">
            <v>13/05/2012 CHUYỂN TỪ 19BPNT --&gt;P.ĐÀO TẠO</v>
          </cell>
          <cell r="CF295">
            <v>0</v>
          </cell>
          <cell r="CG295">
            <v>0</v>
          </cell>
          <cell r="CH295">
            <v>0</v>
          </cell>
          <cell r="CI295" t="str">
            <v>KHO VẬN</v>
          </cell>
          <cell r="CJ295" t="str">
            <v>GIÁM SÁT KHO</v>
          </cell>
          <cell r="CK295">
            <v>0</v>
          </cell>
          <cell r="CL295">
            <v>0</v>
          </cell>
          <cell r="CM295" t="str">
            <v>ĐỘC THÂN</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t="e">
            <v>#N/A</v>
          </cell>
          <cell r="DB295">
            <v>0</v>
          </cell>
        </row>
        <row r="296">
          <cell r="B296" t="str">
            <v>EQQ100170</v>
          </cell>
          <cell r="C296" t="str">
            <v>NGUYỄN THỊ KIM TIỀN</v>
          </cell>
          <cell r="D296" t="str">
            <v>NỮ</v>
          </cell>
          <cell r="E296">
            <v>39519</v>
          </cell>
          <cell r="F296" t="str">
            <v>PHÒNG ĐÀO TẠO</v>
          </cell>
          <cell r="G296" t="str">
            <v>CHUYÊN VIÊN BARISTA</v>
          </cell>
          <cell r="H296">
            <v>10</v>
          </cell>
          <cell r="I296">
            <v>3</v>
          </cell>
          <cell r="J296">
            <v>1987</v>
          </cell>
          <cell r="K296">
            <v>31846</v>
          </cell>
          <cell r="L296" t="str">
            <v>ĐẮK LẮK</v>
          </cell>
          <cell r="M296" t="str">
            <v>AN GIANG</v>
          </cell>
          <cell r="N296" t="str">
            <v>240964222</v>
          </cell>
          <cell r="O296">
            <v>38204</v>
          </cell>
          <cell r="P296" t="str">
            <v>ĐẮK LẮK</v>
          </cell>
          <cell r="Q296" t="str">
            <v>KINH</v>
          </cell>
          <cell r="R296" t="str">
            <v>KHÔNG</v>
          </cell>
          <cell r="S296" t="str">
            <v>296/26/4 LÊ DUẨN, BUÔN MA THUỘT, ĐẮK LẮK</v>
          </cell>
          <cell r="T296" t="str">
            <v>ĐẮK LẮK</v>
          </cell>
          <cell r="U296" t="str">
            <v>MỸ TRUNG, MỸ HỘI, CÁI BÈ, TIỀN GIANG</v>
          </cell>
          <cell r="V296" t="str">
            <v>TP. HCM</v>
          </cell>
          <cell r="W296">
            <v>0</v>
          </cell>
          <cell r="X296" t="str">
            <v>0935893545</v>
          </cell>
          <cell r="Y296" t="str">
            <v>0071004754046</v>
          </cell>
          <cell r="Z296" t="str">
            <v>VIETCOMBANK</v>
          </cell>
          <cell r="AA296" t="str">
            <v>226</v>
          </cell>
          <cell r="AB296" t="str">
            <v>8090128165</v>
          </cell>
          <cell r="AC296">
            <v>0</v>
          </cell>
          <cell r="AD296">
            <v>0</v>
          </cell>
          <cell r="AE296">
            <v>0</v>
          </cell>
          <cell r="AF296">
            <v>0</v>
          </cell>
          <cell r="AG296">
            <v>0</v>
          </cell>
          <cell r="AH296">
            <v>40725</v>
          </cell>
          <cell r="AI296">
            <v>41091</v>
          </cell>
          <cell r="AJ296">
            <v>41456</v>
          </cell>
          <cell r="AK296" t="str">
            <v>01 NĂM</v>
          </cell>
          <cell r="AL296" t="str">
            <v>01 NĂM</v>
          </cell>
          <cell r="AM296" t="str">
            <v>KXĐTH</v>
          </cell>
          <cell r="AN296">
            <v>41456</v>
          </cell>
          <cell r="AO296" t="str">
            <v>KXĐTH</v>
          </cell>
          <cell r="AP296">
            <v>0</v>
          </cell>
          <cell r="AQ296">
            <v>0</v>
          </cell>
          <cell r="AR296">
            <v>40909</v>
          </cell>
          <cell r="AS296" t="str">
            <v>7909004995</v>
          </cell>
          <cell r="AT296" t="str">
            <v>DN7793530600048</v>
          </cell>
          <cell r="AU296">
            <v>0</v>
          </cell>
          <cell r="AV296">
            <v>0</v>
          </cell>
          <cell r="AW296">
            <v>0</v>
          </cell>
          <cell r="AX296">
            <v>0</v>
          </cell>
          <cell r="AY296">
            <v>0</v>
          </cell>
          <cell r="AZ296">
            <v>0</v>
          </cell>
          <cell r="BA296">
            <v>0</v>
          </cell>
          <cell r="BB296">
            <v>0</v>
          </cell>
          <cell r="BC296">
            <v>0</v>
          </cell>
          <cell r="BD296">
            <v>0</v>
          </cell>
          <cell r="BE296" t="str">
            <v>9/12</v>
          </cell>
          <cell r="BF296">
            <v>0</v>
          </cell>
          <cell r="BG296">
            <v>0</v>
          </cell>
          <cell r="BH296">
            <v>41573</v>
          </cell>
          <cell r="BI296">
            <v>3140000</v>
          </cell>
          <cell r="BJ296">
            <v>3700000</v>
          </cell>
          <cell r="BK296">
            <v>0</v>
          </cell>
          <cell r="BL296">
            <v>150000</v>
          </cell>
          <cell r="BM296">
            <v>100000</v>
          </cell>
          <cell r="BN296">
            <v>0</v>
          </cell>
          <cell r="BO296">
            <v>25000</v>
          </cell>
          <cell r="BP296">
            <v>120000</v>
          </cell>
          <cell r="BQ296">
            <v>1</v>
          </cell>
          <cell r="BR296" t="str">
            <v>VP HỒ CHÍ MINH</v>
          </cell>
          <cell r="BS296" t="str">
            <v>Fulltime</v>
          </cell>
          <cell r="BT296" t="str">
            <v>Phòng Đào Tạo</v>
          </cell>
          <cell r="BU296" t="str">
            <v>CV. Barista</v>
          </cell>
          <cell r="BV296">
            <v>0</v>
          </cell>
          <cell r="BW296" t="str">
            <v>12/12</v>
          </cell>
          <cell r="BX296">
            <v>0</v>
          </cell>
          <cell r="BY296">
            <v>0</v>
          </cell>
          <cell r="BZ296">
            <v>0</v>
          </cell>
          <cell r="CA296">
            <v>0</v>
          </cell>
          <cell r="CB296">
            <v>0</v>
          </cell>
          <cell r="CC296">
            <v>0</v>
          </cell>
          <cell r="CD296">
            <v>0</v>
          </cell>
          <cell r="CE296" t="str">
            <v>10/10/2011 CHUYỂN TỪ 349 HBT --&gt;P.ĐÀO TẠO</v>
          </cell>
          <cell r="CF296">
            <v>0</v>
          </cell>
          <cell r="CG296">
            <v>0</v>
          </cell>
          <cell r="CH296">
            <v>0</v>
          </cell>
          <cell r="CI296" t="str">
            <v>PHÒNG ĐÀO TẠO</v>
          </cell>
          <cell r="CJ296" t="str">
            <v>CHUYÊN VIÊN BARISTA</v>
          </cell>
          <cell r="CK296">
            <v>0</v>
          </cell>
          <cell r="CL296">
            <v>0</v>
          </cell>
          <cell r="CM296" t="str">
            <v>ĐỘC THÂN</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t="e">
            <v>#N/A</v>
          </cell>
          <cell r="DB296">
            <v>0</v>
          </cell>
        </row>
        <row r="297">
          <cell r="B297" t="str">
            <v>EQQ100176</v>
          </cell>
          <cell r="C297" t="str">
            <v>NGUYỄN HỮU THÀNH</v>
          </cell>
          <cell r="D297" t="str">
            <v>NAM</v>
          </cell>
          <cell r="E297">
            <v>40021</v>
          </cell>
          <cell r="F297" t="str">
            <v>PHÒNG ĐIỀU HÀNH</v>
          </cell>
          <cell r="G297" t="str">
            <v xml:space="preserve">QUẢN LÝ KHU VỰC </v>
          </cell>
          <cell r="H297">
            <v>11</v>
          </cell>
          <cell r="I297">
            <v>9</v>
          </cell>
          <cell r="J297">
            <v>1983</v>
          </cell>
          <cell r="K297">
            <v>30570</v>
          </cell>
          <cell r="L297" t="str">
            <v>NGHỆ AN</v>
          </cell>
          <cell r="M297" t="str">
            <v>HÀ TĨNH</v>
          </cell>
          <cell r="N297" t="str">
            <v>183215335</v>
          </cell>
          <cell r="O297">
            <v>35875</v>
          </cell>
          <cell r="P297" t="str">
            <v>HÀ TĨNH</v>
          </cell>
          <cell r="Q297" t="str">
            <v>KINH</v>
          </cell>
          <cell r="R297" t="str">
            <v>KHÔNG</v>
          </cell>
          <cell r="S297" t="str">
            <v>THÔN 15, CẨM THỊNH, CẨM XUYÊN, HÀ TĨNH</v>
          </cell>
          <cell r="T297" t="str">
            <v>HÀ TĨNH</v>
          </cell>
          <cell r="U297" t="str">
            <v>3/8 C1 CỘNG HÒA, P. 13, Q. TÂN BÌNH , TP. HCM</v>
          </cell>
          <cell r="V297" t="str">
            <v>TP. HCM</v>
          </cell>
          <cell r="W297">
            <v>0</v>
          </cell>
          <cell r="X297" t="str">
            <v>0982907918</v>
          </cell>
          <cell r="Y297" t="str">
            <v>0251001245516</v>
          </cell>
          <cell r="Z297" t="str">
            <v>VIETCOMBANK</v>
          </cell>
          <cell r="AA297" t="str">
            <v>226</v>
          </cell>
          <cell r="AB297" t="str">
            <v>3000452442</v>
          </cell>
          <cell r="AC297">
            <v>1</v>
          </cell>
          <cell r="AD297">
            <v>0</v>
          </cell>
          <cell r="AE297" t="str">
            <v>?</v>
          </cell>
          <cell r="AF297" t="str">
            <v>TV</v>
          </cell>
          <cell r="AG297">
            <v>0</v>
          </cell>
          <cell r="AH297">
            <v>40725</v>
          </cell>
          <cell r="AI297">
            <v>41091</v>
          </cell>
          <cell r="AJ297">
            <v>41456</v>
          </cell>
          <cell r="AK297" t="str">
            <v>01 NĂM</v>
          </cell>
          <cell r="AL297" t="str">
            <v>01 NĂM</v>
          </cell>
          <cell r="AM297" t="str">
            <v>KXĐTH</v>
          </cell>
          <cell r="AN297">
            <v>41456</v>
          </cell>
          <cell r="AO297" t="str">
            <v>KXĐTH</v>
          </cell>
          <cell r="AP297">
            <v>0</v>
          </cell>
          <cell r="AQ297">
            <v>0</v>
          </cell>
          <cell r="AR297">
            <v>41760</v>
          </cell>
          <cell r="AS297" t="str">
            <v>4208002537</v>
          </cell>
          <cell r="AT297">
            <v>0</v>
          </cell>
          <cell r="AU297">
            <v>0</v>
          </cell>
          <cell r="AV297">
            <v>0</v>
          </cell>
          <cell r="AW297">
            <v>0</v>
          </cell>
          <cell r="AX297">
            <v>0</v>
          </cell>
          <cell r="AY297">
            <v>0</v>
          </cell>
          <cell r="AZ297">
            <v>0</v>
          </cell>
          <cell r="BA297">
            <v>0</v>
          </cell>
          <cell r="BB297">
            <v>0</v>
          </cell>
          <cell r="BC297">
            <v>0</v>
          </cell>
          <cell r="BD297">
            <v>0</v>
          </cell>
          <cell r="BE297" t="str">
            <v>12/12</v>
          </cell>
          <cell r="BF297">
            <v>0</v>
          </cell>
          <cell r="BG297">
            <v>0</v>
          </cell>
          <cell r="BH297">
            <v>41724</v>
          </cell>
          <cell r="BI297">
            <v>4550000</v>
          </cell>
          <cell r="BJ297">
            <v>11950000</v>
          </cell>
          <cell r="BK297">
            <v>0</v>
          </cell>
          <cell r="BL297">
            <v>300000</v>
          </cell>
          <cell r="BM297">
            <v>300000</v>
          </cell>
          <cell r="BN297">
            <v>0</v>
          </cell>
          <cell r="BO297">
            <v>25000</v>
          </cell>
          <cell r="BP297">
            <v>120000</v>
          </cell>
          <cell r="BQ297">
            <v>1</v>
          </cell>
          <cell r="BR297" t="str">
            <v>VP HỒ CHÍ MINH</v>
          </cell>
          <cell r="BS297" t="str">
            <v>Fulltime</v>
          </cell>
          <cell r="BT297" t="str">
            <v>Phòng Điều Hành</v>
          </cell>
          <cell r="BU297" t="str">
            <v xml:space="preserve">Quản Lý Khu Vực </v>
          </cell>
          <cell r="BV297">
            <v>0</v>
          </cell>
          <cell r="BW297" t="str">
            <v>ĐH</v>
          </cell>
          <cell r="BX297" t="str">
            <v>QUẢN TRỊ DU LỊCH KHÁCH SẠN</v>
          </cell>
          <cell r="BY297">
            <v>0</v>
          </cell>
          <cell r="BZ297">
            <v>0</v>
          </cell>
          <cell r="CA297">
            <v>0</v>
          </cell>
          <cell r="CB297">
            <v>0</v>
          </cell>
          <cell r="CC297">
            <v>0</v>
          </cell>
          <cell r="CD297">
            <v>0</v>
          </cell>
          <cell r="CE297">
            <v>0</v>
          </cell>
          <cell r="CF297">
            <v>0</v>
          </cell>
          <cell r="CG297">
            <v>0</v>
          </cell>
          <cell r="CH297">
            <v>0</v>
          </cell>
          <cell r="CI297" t="str">
            <v>PHÒNG ĐÀO TẠO</v>
          </cell>
          <cell r="CJ297" t="str">
            <v>CHUYÊN VIÊN BARISTA</v>
          </cell>
          <cell r="CK297">
            <v>0</v>
          </cell>
          <cell r="CL297">
            <v>0</v>
          </cell>
          <cell r="CM297" t="str">
            <v>ĐỘC THÂN</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t="e">
            <v>#N/A</v>
          </cell>
          <cell r="DB297">
            <v>0</v>
          </cell>
        </row>
        <row r="298">
          <cell r="B298" t="str">
            <v>EQQ100209</v>
          </cell>
          <cell r="C298" t="str">
            <v>NGUYỄN VĂN THÔNG</v>
          </cell>
          <cell r="D298" t="str">
            <v>NAM</v>
          </cell>
          <cell r="E298">
            <v>40143</v>
          </cell>
          <cell r="F298" t="str">
            <v>KHO VẬN</v>
          </cell>
          <cell r="G298" t="str">
            <v>NHÂN VIÊN GIAO HÀNG</v>
          </cell>
          <cell r="H298">
            <v>8</v>
          </cell>
          <cell r="I298">
            <v>10</v>
          </cell>
          <cell r="J298">
            <v>1963</v>
          </cell>
          <cell r="K298">
            <v>23292</v>
          </cell>
          <cell r="L298" t="str">
            <v>TP. HCM</v>
          </cell>
          <cell r="M298" t="str">
            <v>TP. HCM</v>
          </cell>
          <cell r="N298" t="str">
            <v>023282945</v>
          </cell>
          <cell r="O298">
            <v>39378</v>
          </cell>
          <cell r="P298" t="str">
            <v>TP. HCM</v>
          </cell>
          <cell r="Q298" t="str">
            <v>KINH</v>
          </cell>
          <cell r="R298" t="str">
            <v>KHÔNG</v>
          </cell>
          <cell r="S298" t="str">
            <v>606/38/6 ĐƯỜNG 3/2, P. 14,  Q. 10, TP. HCM</v>
          </cell>
          <cell r="T298" t="str">
            <v>TP. HCM</v>
          </cell>
          <cell r="U298" t="str">
            <v>606/38/6 ĐƯỜNG 3/2, P. 14,  Q. 10, TP. HCM</v>
          </cell>
          <cell r="V298" t="str">
            <v>TP. HCM</v>
          </cell>
          <cell r="W298">
            <v>0</v>
          </cell>
          <cell r="X298" t="str">
            <v>01218537499</v>
          </cell>
          <cell r="Y298" t="str">
            <v>0071005350784</v>
          </cell>
          <cell r="Z298" t="str">
            <v>VIETCOMBANK</v>
          </cell>
          <cell r="AA298" t="str">
            <v>800007</v>
          </cell>
          <cell r="AB298" t="str">
            <v>8090612489</v>
          </cell>
          <cell r="AC298">
            <v>0</v>
          </cell>
          <cell r="AD298">
            <v>0</v>
          </cell>
          <cell r="AE298">
            <v>0</v>
          </cell>
          <cell r="AF298">
            <v>0</v>
          </cell>
          <cell r="AG298">
            <v>0</v>
          </cell>
          <cell r="AH298">
            <v>40725</v>
          </cell>
          <cell r="AI298">
            <v>41091</v>
          </cell>
          <cell r="AJ298">
            <v>41456</v>
          </cell>
          <cell r="AK298" t="str">
            <v>01 NĂM</v>
          </cell>
          <cell r="AL298" t="str">
            <v>01 NĂM</v>
          </cell>
          <cell r="AM298" t="str">
            <v>KXĐTH</v>
          </cell>
          <cell r="AN298">
            <v>41456</v>
          </cell>
          <cell r="AO298" t="str">
            <v>KXĐTH</v>
          </cell>
          <cell r="AP298">
            <v>0</v>
          </cell>
          <cell r="AQ298">
            <v>0</v>
          </cell>
          <cell r="AR298">
            <v>40909</v>
          </cell>
          <cell r="AS298" t="str">
            <v>7910448851</v>
          </cell>
          <cell r="AT298" t="str">
            <v>DN7793530600138</v>
          </cell>
          <cell r="AU298">
            <v>0</v>
          </cell>
          <cell r="AV298">
            <v>0</v>
          </cell>
          <cell r="AW298">
            <v>0</v>
          </cell>
          <cell r="AX298">
            <v>0</v>
          </cell>
          <cell r="AY298">
            <v>0</v>
          </cell>
          <cell r="AZ298">
            <v>0</v>
          </cell>
          <cell r="BA298">
            <v>0</v>
          </cell>
          <cell r="BB298">
            <v>0</v>
          </cell>
          <cell r="BC298">
            <v>0</v>
          </cell>
          <cell r="BD298">
            <v>0</v>
          </cell>
          <cell r="BE298" t="str">
            <v>ĐH</v>
          </cell>
          <cell r="BF298">
            <v>0</v>
          </cell>
          <cell r="BG298">
            <v>0</v>
          </cell>
          <cell r="BH298">
            <v>41640</v>
          </cell>
          <cell r="BI298">
            <v>2889000</v>
          </cell>
          <cell r="BJ298">
            <v>0</v>
          </cell>
          <cell r="BK298">
            <v>0</v>
          </cell>
          <cell r="BL298">
            <v>800000</v>
          </cell>
          <cell r="BM298">
            <v>100000</v>
          </cell>
          <cell r="BN298">
            <v>0</v>
          </cell>
          <cell r="BO298">
            <v>25000</v>
          </cell>
          <cell r="BP298">
            <v>120000</v>
          </cell>
          <cell r="BQ298">
            <v>1</v>
          </cell>
          <cell r="BR298" t="str">
            <v>VP HỒ CHÍ MINH</v>
          </cell>
          <cell r="BS298" t="str">
            <v>Fulltime</v>
          </cell>
          <cell r="BT298" t="str">
            <v>Kho Vận</v>
          </cell>
          <cell r="BU298" t="str">
            <v>NV. Giao Hàng</v>
          </cell>
          <cell r="BV298">
            <v>0</v>
          </cell>
          <cell r="BW298" t="str">
            <v>7/12</v>
          </cell>
          <cell r="BX298">
            <v>0</v>
          </cell>
          <cell r="BY298">
            <v>0</v>
          </cell>
          <cell r="BZ298">
            <v>0</v>
          </cell>
          <cell r="CA298">
            <v>0</v>
          </cell>
          <cell r="CB298">
            <v>0</v>
          </cell>
          <cell r="CC298">
            <v>0</v>
          </cell>
          <cell r="CD298">
            <v>0</v>
          </cell>
          <cell r="CE298">
            <v>0</v>
          </cell>
          <cell r="CF298">
            <v>0</v>
          </cell>
          <cell r="CG298">
            <v>0</v>
          </cell>
          <cell r="CH298">
            <v>0</v>
          </cell>
          <cell r="CI298" t="str">
            <v>PHÒNG ĐIỀU HÀNH</v>
          </cell>
          <cell r="CJ298" t="str">
            <v xml:space="preserve">QUẢN LÝ KHU VỰC </v>
          </cell>
          <cell r="CK298">
            <v>0</v>
          </cell>
          <cell r="CL298">
            <v>0</v>
          </cell>
          <cell r="CM298" t="str">
            <v>KẾT HÔN</v>
          </cell>
          <cell r="CN298" t="str">
            <v>NGUYỄN THÀNH TÀI; NGUYỄN MINH THỨC</v>
          </cell>
          <cell r="CO298" t="str">
            <v>1988; 1994</v>
          </cell>
          <cell r="CP298" t="str">
            <v>X</v>
          </cell>
          <cell r="CQ298">
            <v>0</v>
          </cell>
          <cell r="CR298">
            <v>2</v>
          </cell>
          <cell r="CS298" t="str">
            <v>NGUYỄN THỊ TRANG</v>
          </cell>
          <cell r="CT298" t="str">
            <v>X</v>
          </cell>
          <cell r="CU298">
            <v>0</v>
          </cell>
          <cell r="CV298" t="str">
            <v>1966</v>
          </cell>
          <cell r="CW298" t="str">
            <v>CÔNG NHÂN</v>
          </cell>
          <cell r="CX298">
            <v>0</v>
          </cell>
          <cell r="CY298">
            <v>0</v>
          </cell>
          <cell r="CZ298">
            <v>0</v>
          </cell>
          <cell r="DA298" t="e">
            <v>#N/A</v>
          </cell>
          <cell r="DB298">
            <v>0</v>
          </cell>
        </row>
        <row r="299">
          <cell r="B299" t="str">
            <v>EQQ100244</v>
          </cell>
          <cell r="C299" t="str">
            <v>HUỲNH BÁ BÁCH THẢO</v>
          </cell>
          <cell r="D299" t="str">
            <v>NAM</v>
          </cell>
          <cell r="E299">
            <v>39990</v>
          </cell>
          <cell r="F299" t="str">
            <v>KHO VẬN</v>
          </cell>
          <cell r="G299" t="str">
            <v>TỔ TRƯỞNG GIAO HÀNG</v>
          </cell>
          <cell r="H299">
            <v>4</v>
          </cell>
          <cell r="I299">
            <v>5</v>
          </cell>
          <cell r="J299">
            <v>1981</v>
          </cell>
          <cell r="K299">
            <v>29710</v>
          </cell>
          <cell r="L299" t="str">
            <v>PHÚ YÊN</v>
          </cell>
          <cell r="M299" t="str">
            <v>TP. HCM</v>
          </cell>
          <cell r="N299" t="str">
            <v>024721606</v>
          </cell>
          <cell r="O299">
            <v>39244</v>
          </cell>
          <cell r="P299" t="str">
            <v>TP. HCM</v>
          </cell>
          <cell r="Q299" t="str">
            <v>KINH</v>
          </cell>
          <cell r="R299" t="str">
            <v>KHÔNG</v>
          </cell>
          <cell r="S299" t="str">
            <v>61 ĐƯỜNG 232, CAO LỖ, P. 4, Q. 8 , TP. HCM</v>
          </cell>
          <cell r="T299" t="str">
            <v>TP. HCM</v>
          </cell>
          <cell r="U299" t="str">
            <v>61 ĐƯỜNG 232, CAO LỖ, P. 4, Q. 8 , TP. HCM</v>
          </cell>
          <cell r="V299" t="str">
            <v>TP. HCM</v>
          </cell>
          <cell r="W299">
            <v>0</v>
          </cell>
          <cell r="X299" t="str">
            <v>0945900808</v>
          </cell>
          <cell r="Y299" t="str">
            <v>0531002475591</v>
          </cell>
          <cell r="Z299" t="str">
            <v>VIETCOMBANK</v>
          </cell>
          <cell r="AA299" t="str">
            <v>800017</v>
          </cell>
          <cell r="AB299" t="str">
            <v>8090612601</v>
          </cell>
          <cell r="AC299">
            <v>0</v>
          </cell>
          <cell r="AD299">
            <v>0</v>
          </cell>
          <cell r="AE299">
            <v>0</v>
          </cell>
          <cell r="AF299">
            <v>0</v>
          </cell>
          <cell r="AG299">
            <v>0</v>
          </cell>
          <cell r="AH299">
            <v>40725</v>
          </cell>
          <cell r="AI299">
            <v>41091</v>
          </cell>
          <cell r="AJ299">
            <v>41456</v>
          </cell>
          <cell r="AK299" t="str">
            <v>01 NĂM</v>
          </cell>
          <cell r="AL299" t="str">
            <v>01 NĂM</v>
          </cell>
          <cell r="AM299" t="str">
            <v>KXĐTH</v>
          </cell>
          <cell r="AN299">
            <v>41456</v>
          </cell>
          <cell r="AO299" t="str">
            <v>KXĐTH</v>
          </cell>
          <cell r="AP299">
            <v>0</v>
          </cell>
          <cell r="AQ299">
            <v>0</v>
          </cell>
          <cell r="AR299">
            <v>40909</v>
          </cell>
          <cell r="AS299" t="str">
            <v>7909375817</v>
          </cell>
          <cell r="AT299" t="str">
            <v>DN7793530600072</v>
          </cell>
          <cell r="AU299">
            <v>0</v>
          </cell>
          <cell r="AV299">
            <v>0</v>
          </cell>
          <cell r="AW299">
            <v>0</v>
          </cell>
          <cell r="AX299">
            <v>0</v>
          </cell>
          <cell r="AY299">
            <v>0</v>
          </cell>
          <cell r="AZ299">
            <v>0</v>
          </cell>
          <cell r="BA299">
            <v>0</v>
          </cell>
          <cell r="BB299">
            <v>0</v>
          </cell>
          <cell r="BC299">
            <v>0</v>
          </cell>
          <cell r="BD299">
            <v>0</v>
          </cell>
          <cell r="BE299" t="str">
            <v>7/12</v>
          </cell>
          <cell r="BF299">
            <v>0</v>
          </cell>
          <cell r="BG299">
            <v>0</v>
          </cell>
          <cell r="BH299">
            <v>41390</v>
          </cell>
          <cell r="BI299">
            <v>2889000</v>
          </cell>
          <cell r="BJ299">
            <v>461000</v>
          </cell>
          <cell r="BK299">
            <v>0</v>
          </cell>
          <cell r="BL299">
            <v>800000</v>
          </cell>
          <cell r="BM299">
            <v>100000</v>
          </cell>
          <cell r="BN299">
            <v>0</v>
          </cell>
          <cell r="BO299">
            <v>25000</v>
          </cell>
          <cell r="BP299">
            <v>120000</v>
          </cell>
          <cell r="BQ299">
            <v>1</v>
          </cell>
          <cell r="BR299" t="str">
            <v>VP HỒ CHÍ MINH</v>
          </cell>
          <cell r="BS299" t="str">
            <v>Fulltime</v>
          </cell>
          <cell r="BT299" t="str">
            <v>Kho Vận</v>
          </cell>
          <cell r="BU299" t="str">
            <v>Tổ Trưởng Giao Hàng</v>
          </cell>
          <cell r="BV299" t="str">
            <v>NGUYỄN THÀNH TÀI; NGUYỄN MINH THỨC</v>
          </cell>
          <cell r="BW299" t="str">
            <v>12/12</v>
          </cell>
          <cell r="BX299">
            <v>0</v>
          </cell>
          <cell r="BY299">
            <v>0</v>
          </cell>
          <cell r="BZ299">
            <v>0</v>
          </cell>
          <cell r="CA299">
            <v>0</v>
          </cell>
          <cell r="CB299" t="str">
            <v>X</v>
          </cell>
          <cell r="CC299">
            <v>0</v>
          </cell>
          <cell r="CD299" t="str">
            <v>1966</v>
          </cell>
          <cell r="CE299">
            <v>0</v>
          </cell>
          <cell r="CF299">
            <v>0</v>
          </cell>
          <cell r="CG299">
            <v>0</v>
          </cell>
          <cell r="CH299">
            <v>0</v>
          </cell>
          <cell r="CI299" t="str">
            <v>KHO VẬN</v>
          </cell>
          <cell r="CJ299" t="str">
            <v>NHÂN VIÊN GIAO HÀNG</v>
          </cell>
          <cell r="CK299">
            <v>0</v>
          </cell>
          <cell r="CL299">
            <v>0</v>
          </cell>
          <cell r="CM299" t="str">
            <v>ĐỘC THÂN</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t="e">
            <v>#N/A</v>
          </cell>
          <cell r="DB299">
            <v>0</v>
          </cell>
        </row>
        <row r="300">
          <cell r="B300" t="str">
            <v>EVV6000023</v>
          </cell>
          <cell r="C300" t="str">
            <v>TÔ HUYỀN</v>
          </cell>
          <cell r="D300" t="str">
            <v>NỮ</v>
          </cell>
          <cell r="E300">
            <v>40259</v>
          </cell>
          <cell r="F300" t="str">
            <v>PHÒNG MARKETING</v>
          </cell>
          <cell r="G300" t="str">
            <v>CHUYÊN VIÊN MARKETING</v>
          </cell>
          <cell r="H300">
            <v>18</v>
          </cell>
          <cell r="I300">
            <v>8</v>
          </cell>
          <cell r="J300">
            <v>1981</v>
          </cell>
          <cell r="K300">
            <v>29816</v>
          </cell>
          <cell r="L300" t="str">
            <v>CẦN THƠ</v>
          </cell>
          <cell r="M300" t="str">
            <v>CÀ MAU</v>
          </cell>
          <cell r="N300" t="str">
            <v>361827503</v>
          </cell>
          <cell r="O300">
            <v>39640</v>
          </cell>
          <cell r="P300" t="str">
            <v>CẦN THƠ</v>
          </cell>
          <cell r="Q300" t="str">
            <v>KINH</v>
          </cell>
          <cell r="R300" t="str">
            <v>PHẬT</v>
          </cell>
          <cell r="S300" t="str">
            <v>BA LÁNG, CÁI RĂNG, TP. CẦN THƠ, CẦN THƠ</v>
          </cell>
          <cell r="T300" t="str">
            <v>CẦN THƠ</v>
          </cell>
          <cell r="U300" t="str">
            <v>89 DIÊN HỒNG, P. 1, Q. BÌNH THẠNH, TP. HCM</v>
          </cell>
          <cell r="V300" t="str">
            <v>TP. HCM</v>
          </cell>
          <cell r="W300">
            <v>0</v>
          </cell>
          <cell r="X300" t="str">
            <v>0908417008</v>
          </cell>
          <cell r="Y300" t="str">
            <v>0071002471201</v>
          </cell>
          <cell r="Z300" t="str">
            <v>VIETCOMBANK</v>
          </cell>
          <cell r="AA300" t="str">
            <v>167</v>
          </cell>
          <cell r="AB300" t="str">
            <v>8006897535</v>
          </cell>
          <cell r="AC300">
            <v>2</v>
          </cell>
          <cell r="AD300">
            <v>0</v>
          </cell>
          <cell r="AE300">
            <v>0</v>
          </cell>
          <cell r="AF300">
            <v>0</v>
          </cell>
          <cell r="AG300">
            <v>0</v>
          </cell>
          <cell r="AH300">
            <v>40725</v>
          </cell>
          <cell r="AI300">
            <v>41091</v>
          </cell>
          <cell r="AJ300">
            <v>41456</v>
          </cell>
          <cell r="AK300" t="str">
            <v>01 NĂM</v>
          </cell>
          <cell r="AL300" t="str">
            <v>01 NĂM</v>
          </cell>
          <cell r="AM300" t="str">
            <v>KXĐTH</v>
          </cell>
          <cell r="AN300">
            <v>41456</v>
          </cell>
          <cell r="AO300" t="str">
            <v>KXĐTH</v>
          </cell>
          <cell r="AP300">
            <v>0</v>
          </cell>
          <cell r="AQ300">
            <v>0</v>
          </cell>
          <cell r="AR300">
            <v>40909</v>
          </cell>
          <cell r="AS300" t="str">
            <v>0204331950</v>
          </cell>
          <cell r="AT300" t="str">
            <v>DN7793530600003</v>
          </cell>
          <cell r="AU300">
            <v>0</v>
          </cell>
          <cell r="AV300">
            <v>0</v>
          </cell>
          <cell r="AW300">
            <v>0</v>
          </cell>
          <cell r="AX300">
            <v>0</v>
          </cell>
          <cell r="AY300">
            <v>0</v>
          </cell>
          <cell r="AZ300">
            <v>0</v>
          </cell>
          <cell r="BA300">
            <v>0</v>
          </cell>
          <cell r="BB300">
            <v>0</v>
          </cell>
          <cell r="BC300">
            <v>0</v>
          </cell>
          <cell r="BD300">
            <v>0</v>
          </cell>
          <cell r="BE300" t="str">
            <v>12/12</v>
          </cell>
          <cell r="BF300">
            <v>0</v>
          </cell>
          <cell r="BG300">
            <v>0</v>
          </cell>
          <cell r="BH300">
            <v>41604</v>
          </cell>
          <cell r="BI300">
            <v>4200000</v>
          </cell>
          <cell r="BJ300">
            <v>6756000</v>
          </cell>
          <cell r="BK300">
            <v>0</v>
          </cell>
          <cell r="BL300">
            <v>200000</v>
          </cell>
          <cell r="BM300">
            <v>200000</v>
          </cell>
          <cell r="BN300">
            <v>0</v>
          </cell>
          <cell r="BO300">
            <v>25000</v>
          </cell>
          <cell r="BP300">
            <v>120000</v>
          </cell>
          <cell r="BQ300">
            <v>1</v>
          </cell>
          <cell r="BR300" t="str">
            <v>VP HỒ CHÍ MINH</v>
          </cell>
          <cell r="BS300" t="str">
            <v>Fulltime</v>
          </cell>
          <cell r="BT300" t="str">
            <v>Phòng Marketing</v>
          </cell>
          <cell r="BU300" t="str">
            <v>CV. Marketing</v>
          </cell>
          <cell r="BV300">
            <v>0</v>
          </cell>
          <cell r="BW300" t="str">
            <v>CĐ</v>
          </cell>
          <cell r="BX300" t="str">
            <v>TIẾNG ANH, CHỨNG CHỈ ĐẠI DIỆN BÁN HÀNG CHUYÊN NGHIỆP</v>
          </cell>
          <cell r="BY300">
            <v>0</v>
          </cell>
          <cell r="BZ300">
            <v>0</v>
          </cell>
          <cell r="CA300">
            <v>0</v>
          </cell>
          <cell r="CB300">
            <v>0</v>
          </cell>
          <cell r="CC300">
            <v>0</v>
          </cell>
          <cell r="CD300">
            <v>0</v>
          </cell>
          <cell r="CE300">
            <v>0</v>
          </cell>
          <cell r="CF300">
            <v>0</v>
          </cell>
          <cell r="CG300">
            <v>0</v>
          </cell>
          <cell r="CH300">
            <v>0</v>
          </cell>
          <cell r="CI300" t="str">
            <v>KHO VẬN</v>
          </cell>
          <cell r="CJ300" t="str">
            <v>TỔ TRƯỞNG GIAO HÀNG</v>
          </cell>
          <cell r="CK300">
            <v>0</v>
          </cell>
          <cell r="CL300">
            <v>0</v>
          </cell>
          <cell r="CM300" t="str">
            <v>ĐỘC THÂN</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t="e">
            <v>#N/A</v>
          </cell>
          <cell r="DB300">
            <v>0</v>
          </cell>
        </row>
        <row r="301">
          <cell r="B301" t="str">
            <v>EVV6000035</v>
          </cell>
          <cell r="C301" t="str">
            <v>TRƯƠNG XUÂN PHƯƠNG</v>
          </cell>
          <cell r="D301" t="str">
            <v>NAM</v>
          </cell>
          <cell r="E301">
            <v>38996</v>
          </cell>
          <cell r="F301" t="str">
            <v>PHÒNG DỰ ÁN</v>
          </cell>
          <cell r="G301" t="str">
            <v>GIÁM SÁT TRƯỞNG CÔNG TRÌNH</v>
          </cell>
          <cell r="H301">
            <v>27</v>
          </cell>
          <cell r="I301">
            <v>1</v>
          </cell>
          <cell r="J301">
            <v>1970</v>
          </cell>
          <cell r="K301">
            <v>25595</v>
          </cell>
          <cell r="L301" t="str">
            <v>KHÁNH HÒA</v>
          </cell>
          <cell r="M301" t="str">
            <v>KHÁNH HÒA</v>
          </cell>
          <cell r="N301" t="str">
            <v>024506803</v>
          </cell>
          <cell r="O301">
            <v>38762</v>
          </cell>
          <cell r="P301" t="str">
            <v>TP. HCM</v>
          </cell>
          <cell r="Q301" t="str">
            <v>KINH</v>
          </cell>
          <cell r="R301" t="str">
            <v>KHÔNG</v>
          </cell>
          <cell r="S301" t="str">
            <v>10/3 ĐƯỜNG 2, KHU PHỐ 2, P. LINH TRUNG, Q. THỦ ĐỨC, TP. HCM</v>
          </cell>
          <cell r="T301" t="str">
            <v>TP. HCM</v>
          </cell>
          <cell r="U301" t="str">
            <v>108/4/15 NGUYỄN BÁ TÒNG, P. 12, Q. TÂN BÌNH, TP. HCM</v>
          </cell>
          <cell r="V301" t="str">
            <v>TP. HCM</v>
          </cell>
          <cell r="W301">
            <v>0</v>
          </cell>
          <cell r="X301" t="str">
            <v>0919798000</v>
          </cell>
          <cell r="Y301" t="str">
            <v>0331003650002</v>
          </cell>
          <cell r="Z301" t="str">
            <v>VIETCOMBANK</v>
          </cell>
          <cell r="AA301" t="str">
            <v>167</v>
          </cell>
          <cell r="AB301" t="str">
            <v>8066448196</v>
          </cell>
          <cell r="AC301">
            <v>2</v>
          </cell>
          <cell r="AD301">
            <v>0</v>
          </cell>
          <cell r="AE301">
            <v>0</v>
          </cell>
          <cell r="AF301">
            <v>0</v>
          </cell>
          <cell r="AG301">
            <v>0</v>
          </cell>
          <cell r="AH301">
            <v>40725</v>
          </cell>
          <cell r="AI301">
            <v>41091</v>
          </cell>
          <cell r="AJ301">
            <v>41456</v>
          </cell>
          <cell r="AK301" t="str">
            <v>01 NĂM</v>
          </cell>
          <cell r="AL301" t="str">
            <v>01 NĂM</v>
          </cell>
          <cell r="AM301" t="str">
            <v>KXĐTH</v>
          </cell>
          <cell r="AN301">
            <v>41456</v>
          </cell>
          <cell r="AO301" t="str">
            <v>KXĐTH</v>
          </cell>
          <cell r="AP301">
            <v>0</v>
          </cell>
          <cell r="AQ301">
            <v>0</v>
          </cell>
          <cell r="AR301">
            <v>40909</v>
          </cell>
          <cell r="AS301" t="str">
            <v>0201049550</v>
          </cell>
          <cell r="AT301" t="str">
            <v>DN7793530600001</v>
          </cell>
          <cell r="AU301">
            <v>0</v>
          </cell>
          <cell r="AV301">
            <v>0</v>
          </cell>
          <cell r="AW301">
            <v>0</v>
          </cell>
          <cell r="AX301">
            <v>0</v>
          </cell>
          <cell r="AY301">
            <v>0</v>
          </cell>
          <cell r="AZ301">
            <v>0</v>
          </cell>
          <cell r="BA301">
            <v>0</v>
          </cell>
          <cell r="BB301">
            <v>0</v>
          </cell>
          <cell r="BC301">
            <v>0</v>
          </cell>
          <cell r="BD301">
            <v>0</v>
          </cell>
          <cell r="BE301" t="str">
            <v>CĐ</v>
          </cell>
          <cell r="BF301">
            <v>0</v>
          </cell>
          <cell r="BG301">
            <v>0</v>
          </cell>
          <cell r="BH301">
            <v>41877</v>
          </cell>
          <cell r="BI301">
            <v>6800000</v>
          </cell>
          <cell r="BJ301">
            <v>13200000</v>
          </cell>
          <cell r="BK301">
            <v>0</v>
          </cell>
          <cell r="BL301">
            <v>0</v>
          </cell>
          <cell r="BM301">
            <v>300000</v>
          </cell>
          <cell r="BN301">
            <v>0</v>
          </cell>
          <cell r="BO301">
            <v>25000</v>
          </cell>
          <cell r="BP301">
            <v>120000</v>
          </cell>
          <cell r="BQ301">
            <v>1</v>
          </cell>
          <cell r="BR301" t="str">
            <v>VP HỒ CHÍ MINH</v>
          </cell>
          <cell r="BS301" t="str">
            <v>Fulltime</v>
          </cell>
          <cell r="BT301" t="str">
            <v>Phòng Dự Án</v>
          </cell>
          <cell r="BU301" t="str">
            <v>GS. Trưởng Công Trình</v>
          </cell>
          <cell r="BV301">
            <v>0</v>
          </cell>
          <cell r="BW301" t="str">
            <v>THẠC SỸ</v>
          </cell>
          <cell r="BX301" t="str">
            <v>XÂY DỰNG DÂN DỤNG VÀ CÔNG NGHIỆP(ĐH BÁCH KHOA+ĐH MỞ, ĐH KIẾN TRÚC HÀ NỘI)</v>
          </cell>
          <cell r="BY301">
            <v>0</v>
          </cell>
          <cell r="BZ301">
            <v>0</v>
          </cell>
          <cell r="CA301">
            <v>0</v>
          </cell>
          <cell r="CB301">
            <v>0</v>
          </cell>
          <cell r="CC301">
            <v>0</v>
          </cell>
          <cell r="CD301">
            <v>0</v>
          </cell>
          <cell r="CE301">
            <v>0</v>
          </cell>
          <cell r="CF301">
            <v>0</v>
          </cell>
          <cell r="CG301">
            <v>0</v>
          </cell>
          <cell r="CH301">
            <v>0</v>
          </cell>
          <cell r="CI301" t="str">
            <v>PHÒNG MARKETING</v>
          </cell>
          <cell r="CJ301" t="str">
            <v>CHUYÊN VIÊN MARKETING</v>
          </cell>
          <cell r="CK301">
            <v>0</v>
          </cell>
          <cell r="CL301">
            <v>0</v>
          </cell>
          <cell r="CM301" t="str">
            <v>KẾT HÔN</v>
          </cell>
          <cell r="CN301" t="str">
            <v>TRƯƠNG MINH ĐĂNG;TRƯƠNG BẢO HÂN</v>
          </cell>
          <cell r="CO301" t="str">
            <v>2003; 2005</v>
          </cell>
          <cell r="CP301" t="str">
            <v>X</v>
          </cell>
          <cell r="CQ301" t="str">
            <v>X</v>
          </cell>
          <cell r="CR301">
            <v>2</v>
          </cell>
          <cell r="CS301" t="str">
            <v>TRẦN THANH XUÂN</v>
          </cell>
          <cell r="CT301" t="str">
            <v>X</v>
          </cell>
          <cell r="CU301">
            <v>0</v>
          </cell>
          <cell r="CV301" t="str">
            <v>1972</v>
          </cell>
          <cell r="CW301" t="str">
            <v>KẾ TOÁN</v>
          </cell>
          <cell r="CX301">
            <v>0</v>
          </cell>
          <cell r="CY301">
            <v>0</v>
          </cell>
          <cell r="CZ301">
            <v>0</v>
          </cell>
          <cell r="DA301" t="e">
            <v>#N/A</v>
          </cell>
          <cell r="DB301">
            <v>0</v>
          </cell>
        </row>
        <row r="302">
          <cell r="B302" t="str">
            <v>EVV6000040</v>
          </cell>
          <cell r="C302" t="str">
            <v>TRẦN THỊ HƯƠNG</v>
          </cell>
          <cell r="D302" t="str">
            <v>NỮ</v>
          </cell>
          <cell r="E302">
            <v>38472</v>
          </cell>
          <cell r="F302" t="str">
            <v>PHÒNG KẾ TOÁN</v>
          </cell>
          <cell r="G302" t="str">
            <v>KIỂM SOÁT VIÊN</v>
          </cell>
          <cell r="H302">
            <v>30</v>
          </cell>
          <cell r="I302">
            <v>3</v>
          </cell>
          <cell r="J302">
            <v>1983</v>
          </cell>
          <cell r="K302">
            <v>30405</v>
          </cell>
          <cell r="L302" t="str">
            <v>HÀ NAM</v>
          </cell>
          <cell r="M302" t="str">
            <v>HÀ NAM</v>
          </cell>
          <cell r="N302" t="str">
            <v>025470193</v>
          </cell>
          <cell r="O302">
            <v>40715</v>
          </cell>
          <cell r="P302" t="str">
            <v>TP. HCM</v>
          </cell>
          <cell r="Q302" t="str">
            <v>KINH</v>
          </cell>
          <cell r="R302" t="str">
            <v>KHÔNG</v>
          </cell>
          <cell r="S302" t="str">
            <v>266/108/5 TÔN ĐẢN, P. 8, Q. 4, TP. HCM</v>
          </cell>
          <cell r="T302" t="str">
            <v>HÀ NAM</v>
          </cell>
          <cell r="U302" t="str">
            <v>266/108/5 TÔN ĐẢN, P. 8, Q. 4, TP. HCM</v>
          </cell>
          <cell r="V302" t="str">
            <v>TP. HCM</v>
          </cell>
          <cell r="W302" t="str">
            <v>0839406106</v>
          </cell>
          <cell r="X302" t="str">
            <v>0903127758</v>
          </cell>
          <cell r="Y302" t="str">
            <v>0071005893473</v>
          </cell>
          <cell r="Z302" t="str">
            <v>VIETCOMBANK</v>
          </cell>
          <cell r="AA302" t="str">
            <v>6</v>
          </cell>
          <cell r="AB302" t="str">
            <v>8090288810</v>
          </cell>
          <cell r="AC302">
            <v>0</v>
          </cell>
          <cell r="AD302">
            <v>0</v>
          </cell>
          <cell r="AE302">
            <v>0</v>
          </cell>
          <cell r="AF302">
            <v>0</v>
          </cell>
          <cell r="AG302">
            <v>0</v>
          </cell>
          <cell r="AH302">
            <v>40725</v>
          </cell>
          <cell r="AI302">
            <v>41091</v>
          </cell>
          <cell r="AJ302">
            <v>41456</v>
          </cell>
          <cell r="AK302" t="str">
            <v>01 NĂM</v>
          </cell>
          <cell r="AL302" t="str">
            <v>01 NĂM</v>
          </cell>
          <cell r="AM302" t="str">
            <v>KXĐTH</v>
          </cell>
          <cell r="AN302">
            <v>41456</v>
          </cell>
          <cell r="AO302" t="str">
            <v>KXĐTH</v>
          </cell>
          <cell r="AP302">
            <v>0</v>
          </cell>
          <cell r="AQ302">
            <v>0</v>
          </cell>
          <cell r="AR302">
            <v>40909</v>
          </cell>
          <cell r="AS302" t="str">
            <v>0207470219</v>
          </cell>
          <cell r="AT302" t="str">
            <v>DN7793530600014</v>
          </cell>
          <cell r="AU302">
            <v>0</v>
          </cell>
          <cell r="AV302">
            <v>0</v>
          </cell>
          <cell r="AW302">
            <v>0</v>
          </cell>
          <cell r="AX302">
            <v>0</v>
          </cell>
          <cell r="AY302">
            <v>0</v>
          </cell>
          <cell r="AZ302">
            <v>0</v>
          </cell>
          <cell r="BA302">
            <v>0</v>
          </cell>
          <cell r="BB302">
            <v>0</v>
          </cell>
          <cell r="BC302">
            <v>0</v>
          </cell>
          <cell r="BD302">
            <v>0</v>
          </cell>
          <cell r="BE302" t="str">
            <v>THẠC SỸ</v>
          </cell>
          <cell r="BF302">
            <v>0</v>
          </cell>
          <cell r="BG302">
            <v>0</v>
          </cell>
          <cell r="BH302">
            <v>41785</v>
          </cell>
          <cell r="BI302">
            <v>3210000</v>
          </cell>
          <cell r="BJ302">
            <v>4690000</v>
          </cell>
          <cell r="BK302">
            <v>0</v>
          </cell>
          <cell r="BL302">
            <v>200000</v>
          </cell>
          <cell r="BM302">
            <v>0</v>
          </cell>
          <cell r="BN302">
            <v>0</v>
          </cell>
          <cell r="BO302">
            <v>25000</v>
          </cell>
          <cell r="BP302">
            <v>120000</v>
          </cell>
          <cell r="BQ302">
            <v>1</v>
          </cell>
          <cell r="BR302" t="str">
            <v>VP HỒ CHÍ MINH</v>
          </cell>
          <cell r="BS302" t="str">
            <v>Fulltime</v>
          </cell>
          <cell r="BT302" t="str">
            <v>Phòng Kế Toán</v>
          </cell>
          <cell r="BU302" t="str">
            <v>Kiểm Soát Viên</v>
          </cell>
          <cell r="BV302" t="str">
            <v>TRƯƠNG MINH ĐĂNG;TRƯƠNG BẢO HÂN</v>
          </cell>
          <cell r="BW302" t="str">
            <v>TC</v>
          </cell>
          <cell r="BX302" t="str">
            <v>KẾ TOÁN</v>
          </cell>
          <cell r="BY302">
            <v>0</v>
          </cell>
          <cell r="BZ302">
            <v>0</v>
          </cell>
          <cell r="CA302">
            <v>0</v>
          </cell>
          <cell r="CB302" t="str">
            <v>X</v>
          </cell>
          <cell r="CC302">
            <v>0</v>
          </cell>
          <cell r="CD302" t="str">
            <v>1972</v>
          </cell>
          <cell r="CE302">
            <v>0</v>
          </cell>
          <cell r="CF302">
            <v>0</v>
          </cell>
          <cell r="CG302">
            <v>0</v>
          </cell>
          <cell r="CH302">
            <v>0</v>
          </cell>
          <cell r="CI302" t="str">
            <v>PHÒNG DỰ ÁN</v>
          </cell>
          <cell r="CJ302" t="str">
            <v>GIÁM SÁT TRƯỞNG CÔNG TRÌNH</v>
          </cell>
          <cell r="CK302">
            <v>0</v>
          </cell>
          <cell r="CL302">
            <v>0</v>
          </cell>
          <cell r="CM302" t="str">
            <v>KẾT HÔN</v>
          </cell>
          <cell r="CN302" t="str">
            <v>ĐOÀN TRẦN THẢO VY</v>
          </cell>
          <cell r="CO302">
            <v>2011</v>
          </cell>
          <cell r="CP302">
            <v>0</v>
          </cell>
          <cell r="CQ302" t="str">
            <v>X</v>
          </cell>
          <cell r="CR302">
            <v>1</v>
          </cell>
          <cell r="CS302" t="str">
            <v>ĐOÀN VĂN HIỀN</v>
          </cell>
          <cell r="CT302">
            <v>0</v>
          </cell>
          <cell r="CU302" t="str">
            <v>X</v>
          </cell>
          <cell r="CV302" t="str">
            <v>1983</v>
          </cell>
          <cell r="CW302" t="str">
            <v>PHA CHẾ COOKTAIL</v>
          </cell>
          <cell r="CX302" t="str">
            <v>KHÁCH SẠN MAJESTIC</v>
          </cell>
          <cell r="CY302">
            <v>0</v>
          </cell>
          <cell r="CZ302">
            <v>0</v>
          </cell>
          <cell r="DA302" t="e">
            <v>#N/A</v>
          </cell>
          <cell r="DB302">
            <v>0</v>
          </cell>
        </row>
        <row r="303">
          <cell r="B303" t="str">
            <v>EVV6000049</v>
          </cell>
          <cell r="C303" t="str">
            <v>LÊ THỊ ANH THƯ</v>
          </cell>
          <cell r="D303" t="str">
            <v>NỮ</v>
          </cell>
          <cell r="E303">
            <v>39706</v>
          </cell>
          <cell r="F303" t="str">
            <v>PHÒNG KẾ TOÁN</v>
          </cell>
          <cell r="G303" t="str">
            <v>KẾ TOÁN CÔNG NỢ</v>
          </cell>
          <cell r="H303">
            <v>30</v>
          </cell>
          <cell r="I303">
            <v>11</v>
          </cell>
          <cell r="J303">
            <v>1986</v>
          </cell>
          <cell r="K303">
            <v>31746</v>
          </cell>
          <cell r="L303" t="str">
            <v>TP. HCM</v>
          </cell>
          <cell r="M303" t="str">
            <v>TP. HCM</v>
          </cell>
          <cell r="N303" t="str">
            <v>023835855</v>
          </cell>
          <cell r="O303">
            <v>36956</v>
          </cell>
          <cell r="P303" t="str">
            <v>TP. HCM</v>
          </cell>
          <cell r="Q303" t="str">
            <v>KINH</v>
          </cell>
          <cell r="R303" t="str">
            <v>KHÔNG</v>
          </cell>
          <cell r="S303" t="str">
            <v>26/10 TÔN THẤT THIẾT, P. 1, Q. 4, TP. HCM</v>
          </cell>
          <cell r="T303" t="str">
            <v>TP. HCM</v>
          </cell>
          <cell r="U303" t="str">
            <v>327/25 TÔN THẤT THUYẾT, P. 1, Q. 4, TP. HCM</v>
          </cell>
          <cell r="V303" t="str">
            <v>TP. HCM</v>
          </cell>
          <cell r="W303">
            <v>0</v>
          </cell>
          <cell r="X303" t="str">
            <v>0909779406</v>
          </cell>
          <cell r="Y303" t="str">
            <v>0251001815972</v>
          </cell>
          <cell r="Z303" t="str">
            <v>VCB / BINH TAY</v>
          </cell>
          <cell r="AA303" t="str">
            <v>97</v>
          </cell>
          <cell r="AB303" t="str">
            <v>8090127845</v>
          </cell>
          <cell r="AC303">
            <v>0</v>
          </cell>
          <cell r="AD303">
            <v>0</v>
          </cell>
          <cell r="AE303">
            <v>0</v>
          </cell>
          <cell r="AF303">
            <v>0</v>
          </cell>
          <cell r="AG303">
            <v>0</v>
          </cell>
          <cell r="AH303">
            <v>40725</v>
          </cell>
          <cell r="AI303">
            <v>41091</v>
          </cell>
          <cell r="AJ303">
            <v>41456</v>
          </cell>
          <cell r="AK303" t="str">
            <v>01 NĂM</v>
          </cell>
          <cell r="AL303" t="str">
            <v>01 NĂM</v>
          </cell>
          <cell r="AM303" t="str">
            <v>KXĐTH</v>
          </cell>
          <cell r="AN303">
            <v>41456</v>
          </cell>
          <cell r="AO303" t="str">
            <v>KXĐTH</v>
          </cell>
          <cell r="AP303">
            <v>0</v>
          </cell>
          <cell r="AQ303">
            <v>0</v>
          </cell>
          <cell r="AR303">
            <v>40909</v>
          </cell>
          <cell r="AS303" t="str">
            <v>7909004986</v>
          </cell>
          <cell r="AT303" t="str">
            <v>DN7793530600043</v>
          </cell>
          <cell r="AU303">
            <v>0</v>
          </cell>
          <cell r="AV303">
            <v>0</v>
          </cell>
          <cell r="AW303">
            <v>0</v>
          </cell>
          <cell r="AX303">
            <v>0</v>
          </cell>
          <cell r="AY303">
            <v>0</v>
          </cell>
          <cell r="AZ303">
            <v>0</v>
          </cell>
          <cell r="BA303">
            <v>0</v>
          </cell>
          <cell r="BB303">
            <v>0</v>
          </cell>
          <cell r="BC303">
            <v>0</v>
          </cell>
          <cell r="BD303">
            <v>0</v>
          </cell>
          <cell r="BE303" t="str">
            <v>TC</v>
          </cell>
          <cell r="BF303">
            <v>0</v>
          </cell>
          <cell r="BG303">
            <v>0</v>
          </cell>
          <cell r="BH303">
            <v>41785</v>
          </cell>
          <cell r="BI303">
            <v>2889000</v>
          </cell>
          <cell r="BJ303">
            <v>1538500</v>
          </cell>
          <cell r="BK303">
            <v>0</v>
          </cell>
          <cell r="BL303">
            <v>150000</v>
          </cell>
          <cell r="BM303">
            <v>0</v>
          </cell>
          <cell r="BN303">
            <v>0</v>
          </cell>
          <cell r="BO303">
            <v>25000</v>
          </cell>
          <cell r="BP303">
            <v>120000</v>
          </cell>
          <cell r="BQ303">
            <v>1</v>
          </cell>
          <cell r="BR303" t="str">
            <v>VP HỒ CHÍ MINH</v>
          </cell>
          <cell r="BS303" t="str">
            <v>Fulltime</v>
          </cell>
          <cell r="BT303" t="str">
            <v>Phòng Kế Toán</v>
          </cell>
          <cell r="BU303" t="str">
            <v>NV. Kế Toán</v>
          </cell>
          <cell r="BV303" t="str">
            <v>ĐOÀN TRẦN THẢO VY</v>
          </cell>
          <cell r="BW303" t="str">
            <v>TC</v>
          </cell>
          <cell r="BX303" t="str">
            <v>KẾ TOÁN</v>
          </cell>
          <cell r="BY303">
            <v>0</v>
          </cell>
          <cell r="BZ303">
            <v>0</v>
          </cell>
          <cell r="CA303">
            <v>0</v>
          </cell>
          <cell r="CB303">
            <v>0</v>
          </cell>
          <cell r="CC303" t="str">
            <v>X</v>
          </cell>
          <cell r="CD303" t="str">
            <v>1983</v>
          </cell>
          <cell r="CE303">
            <v>0</v>
          </cell>
          <cell r="CF303">
            <v>0</v>
          </cell>
          <cell r="CG303">
            <v>0</v>
          </cell>
          <cell r="CH303">
            <v>0</v>
          </cell>
          <cell r="CI303" t="str">
            <v>PHÒNG KẾ TOÁN</v>
          </cell>
          <cell r="CJ303" t="str">
            <v>KIỂM SOÁT VIÊN</v>
          </cell>
          <cell r="CK303">
            <v>0</v>
          </cell>
          <cell r="CL303">
            <v>0</v>
          </cell>
          <cell r="CM303" t="str">
            <v>ĐỘC THÂN</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t="e">
            <v>#N/A</v>
          </cell>
          <cell r="DB303">
            <v>0</v>
          </cell>
        </row>
        <row r="304">
          <cell r="B304" t="str">
            <v>EVV6000050</v>
          </cell>
          <cell r="C304" t="str">
            <v>NGÔ THỊ NGỌC DIỆP</v>
          </cell>
          <cell r="D304" t="str">
            <v>NỮ</v>
          </cell>
          <cell r="E304">
            <v>40476</v>
          </cell>
          <cell r="F304" t="str">
            <v>PHÒNG MARKETING</v>
          </cell>
          <cell r="G304" t="str">
            <v>CHUYÊN VIÊN MARKETING</v>
          </cell>
          <cell r="H304">
            <v>5</v>
          </cell>
          <cell r="I304">
            <v>1</v>
          </cell>
          <cell r="J304">
            <v>1983</v>
          </cell>
          <cell r="K304">
            <v>30321</v>
          </cell>
          <cell r="L304" t="str">
            <v>BẾN TRE</v>
          </cell>
          <cell r="M304" t="str">
            <v>BẾN TRE</v>
          </cell>
          <cell r="N304" t="str">
            <v>025482792</v>
          </cell>
          <cell r="O304">
            <v>40715</v>
          </cell>
          <cell r="P304" t="str">
            <v>TP. HCM</v>
          </cell>
          <cell r="Q304" t="str">
            <v>KINH</v>
          </cell>
          <cell r="R304" t="str">
            <v>KHÔNG</v>
          </cell>
          <cell r="S304" t="str">
            <v>74/605A PHAN HUY ÍCH, P. 12, Q. GÒ VẤP, TP. HCM</v>
          </cell>
          <cell r="T304" t="str">
            <v>TP. HCM</v>
          </cell>
          <cell r="U304" t="str">
            <v>74/605A PHAN HUY ÍCH, P. 12, Q. GÒ VẤP, TP. HCM</v>
          </cell>
          <cell r="V304" t="str">
            <v>TP. HCM</v>
          </cell>
          <cell r="W304">
            <v>0</v>
          </cell>
          <cell r="X304" t="str">
            <v>0917325171</v>
          </cell>
          <cell r="Y304" t="str">
            <v>0071004365433</v>
          </cell>
          <cell r="Z304" t="str">
            <v>VCB / HÀM NGHI</v>
          </cell>
          <cell r="AA304" t="str">
            <v>19</v>
          </cell>
          <cell r="AB304" t="str">
            <v>8066446463</v>
          </cell>
          <cell r="AC304">
            <v>0</v>
          </cell>
          <cell r="AD304">
            <v>0</v>
          </cell>
          <cell r="AE304">
            <v>0</v>
          </cell>
          <cell r="AF304">
            <v>0</v>
          </cell>
          <cell r="AG304">
            <v>0</v>
          </cell>
          <cell r="AH304">
            <v>40725</v>
          </cell>
          <cell r="AI304">
            <v>41091</v>
          </cell>
          <cell r="AJ304">
            <v>41456</v>
          </cell>
          <cell r="AK304" t="str">
            <v>01 NĂM</v>
          </cell>
          <cell r="AL304" t="str">
            <v>01 NĂM</v>
          </cell>
          <cell r="AM304" t="str">
            <v>KXĐTH</v>
          </cell>
          <cell r="AN304">
            <v>41456</v>
          </cell>
          <cell r="AO304" t="str">
            <v>KXĐTH</v>
          </cell>
          <cell r="AP304">
            <v>0</v>
          </cell>
          <cell r="AQ304">
            <v>0</v>
          </cell>
          <cell r="AR304">
            <v>40909</v>
          </cell>
          <cell r="AS304" t="str">
            <v>0207470220</v>
          </cell>
          <cell r="AT304" t="str">
            <v>DN7793530600015</v>
          </cell>
          <cell r="AU304">
            <v>0</v>
          </cell>
          <cell r="AV304">
            <v>0</v>
          </cell>
          <cell r="AW304">
            <v>0</v>
          </cell>
          <cell r="AX304">
            <v>0</v>
          </cell>
          <cell r="AY304">
            <v>0</v>
          </cell>
          <cell r="AZ304">
            <v>0</v>
          </cell>
          <cell r="BA304">
            <v>0</v>
          </cell>
          <cell r="BB304">
            <v>0</v>
          </cell>
          <cell r="BC304">
            <v>0</v>
          </cell>
          <cell r="BD304">
            <v>0</v>
          </cell>
          <cell r="BE304" t="str">
            <v>TC</v>
          </cell>
          <cell r="BF304">
            <v>0</v>
          </cell>
          <cell r="BG304">
            <v>0</v>
          </cell>
          <cell r="BH304">
            <v>41604</v>
          </cell>
          <cell r="BI304">
            <v>4200000</v>
          </cell>
          <cell r="BJ304">
            <v>5345000</v>
          </cell>
          <cell r="BK304">
            <v>0</v>
          </cell>
          <cell r="BL304">
            <v>200000</v>
          </cell>
          <cell r="BM304">
            <v>200000</v>
          </cell>
          <cell r="BN304">
            <v>0</v>
          </cell>
          <cell r="BO304">
            <v>25000</v>
          </cell>
          <cell r="BP304">
            <v>120000</v>
          </cell>
          <cell r="BQ304">
            <v>1</v>
          </cell>
          <cell r="BR304" t="str">
            <v>VP HỒ CHÍ MINH</v>
          </cell>
          <cell r="BS304" t="str">
            <v>Fulltime</v>
          </cell>
          <cell r="BT304" t="str">
            <v>Phòng Marketing</v>
          </cell>
          <cell r="BU304" t="str">
            <v>CV. Marketing</v>
          </cell>
          <cell r="BV304">
            <v>0</v>
          </cell>
          <cell r="BW304" t="str">
            <v>ĐH</v>
          </cell>
          <cell r="BX304" t="str">
            <v>QUẢN TRỊ KINH DOANH</v>
          </cell>
          <cell r="BY304">
            <v>0</v>
          </cell>
          <cell r="BZ304">
            <v>0</v>
          </cell>
          <cell r="CA304">
            <v>0</v>
          </cell>
          <cell r="CB304">
            <v>0</v>
          </cell>
          <cell r="CC304">
            <v>0</v>
          </cell>
          <cell r="CD304">
            <v>0</v>
          </cell>
          <cell r="CE304">
            <v>0</v>
          </cell>
          <cell r="CF304">
            <v>0</v>
          </cell>
          <cell r="CG304">
            <v>0</v>
          </cell>
          <cell r="CH304">
            <v>0</v>
          </cell>
          <cell r="CI304" t="str">
            <v>PHÒNG KẾ TOÁN</v>
          </cell>
          <cell r="CJ304" t="str">
            <v>KẾ TOÁN CÔNG NỢ</v>
          </cell>
          <cell r="CK304">
            <v>0</v>
          </cell>
          <cell r="CL304">
            <v>0</v>
          </cell>
          <cell r="CM304" t="str">
            <v>KẾT HÔN</v>
          </cell>
          <cell r="CN304">
            <v>0</v>
          </cell>
          <cell r="CO304">
            <v>0</v>
          </cell>
          <cell r="CP304">
            <v>0</v>
          </cell>
          <cell r="CQ304">
            <v>0</v>
          </cell>
          <cell r="CR304">
            <v>0</v>
          </cell>
          <cell r="CS304" t="str">
            <v>NGUYỄN HỮU SƠN</v>
          </cell>
          <cell r="CT304">
            <v>0</v>
          </cell>
          <cell r="CU304" t="str">
            <v>X</v>
          </cell>
          <cell r="CV304" t="str">
            <v>1984</v>
          </cell>
          <cell r="CW304" t="str">
            <v>QUẢN TRỊ KINH DOANH</v>
          </cell>
          <cell r="CX304" t="str">
            <v>CÔNG TY CP CHẾ BIẾN HÀNG XUẤT KHẨU CẦU TRE</v>
          </cell>
          <cell r="CY304">
            <v>0</v>
          </cell>
          <cell r="CZ304">
            <v>0</v>
          </cell>
          <cell r="DA304" t="e">
            <v>#N/A</v>
          </cell>
          <cell r="DB304">
            <v>0</v>
          </cell>
        </row>
        <row r="305">
          <cell r="B305" t="str">
            <v>EVV6000051</v>
          </cell>
          <cell r="C305" t="str">
            <v>CAO THỊ KIM PHỤNG</v>
          </cell>
          <cell r="D305" t="str">
            <v>NỮ</v>
          </cell>
          <cell r="E305">
            <v>39433</v>
          </cell>
          <cell r="F305" t="str">
            <v>PHÒNG ĐIỀU HÀNH</v>
          </cell>
          <cell r="G305" t="str">
            <v xml:space="preserve">QUẢN LÝ KHU VỰC </v>
          </cell>
          <cell r="H305">
            <v>26</v>
          </cell>
          <cell r="I305">
            <v>6</v>
          </cell>
          <cell r="J305">
            <v>1981</v>
          </cell>
          <cell r="K305">
            <v>29763</v>
          </cell>
          <cell r="L305" t="str">
            <v>AN GIANG</v>
          </cell>
          <cell r="M305" t="str">
            <v>AN GIANG</v>
          </cell>
          <cell r="N305" t="str">
            <v>024641048</v>
          </cell>
          <cell r="O305">
            <v>39029</v>
          </cell>
          <cell r="P305" t="str">
            <v>TP. HCM</v>
          </cell>
          <cell r="Q305" t="str">
            <v>KINH</v>
          </cell>
          <cell r="R305" t="str">
            <v>KHÔNG</v>
          </cell>
          <cell r="S305" t="str">
            <v>462/12 LŨY BÁN BÍCH, P. HÒA THẠNH, Q. TÂN PHÚ, TP. HCM</v>
          </cell>
          <cell r="T305" t="str">
            <v>TP. HCM</v>
          </cell>
          <cell r="U305" t="str">
            <v>462/12 LŨY BÁN BÍCH, P. HÒA THẠNH, Q. TÂN PHÚ, TP. HCM</v>
          </cell>
          <cell r="V305" t="str">
            <v>TP. HCM</v>
          </cell>
          <cell r="W305">
            <v>0</v>
          </cell>
          <cell r="X305" t="str">
            <v>0908543940</v>
          </cell>
          <cell r="Y305" t="str">
            <v>0421003836964</v>
          </cell>
          <cell r="Z305" t="str">
            <v>VIETCOMBANK</v>
          </cell>
          <cell r="AA305" t="str">
            <v>19</v>
          </cell>
          <cell r="AB305" t="str">
            <v>8090613468</v>
          </cell>
          <cell r="AC305">
            <v>2</v>
          </cell>
          <cell r="AD305">
            <v>0</v>
          </cell>
          <cell r="AE305">
            <v>0</v>
          </cell>
          <cell r="AF305">
            <v>0</v>
          </cell>
          <cell r="AG305">
            <v>0</v>
          </cell>
          <cell r="AH305">
            <v>40725</v>
          </cell>
          <cell r="AI305">
            <v>41091</v>
          </cell>
          <cell r="AJ305">
            <v>41456</v>
          </cell>
          <cell r="AK305" t="str">
            <v>01 NĂM</v>
          </cell>
          <cell r="AL305" t="str">
            <v>01 NĂM</v>
          </cell>
          <cell r="AM305" t="str">
            <v>KXĐTH</v>
          </cell>
          <cell r="AN305">
            <v>41456</v>
          </cell>
          <cell r="AO305" t="str">
            <v>KXĐTH</v>
          </cell>
          <cell r="AP305">
            <v>0</v>
          </cell>
          <cell r="AQ305">
            <v>0</v>
          </cell>
          <cell r="AR305">
            <v>40909</v>
          </cell>
          <cell r="AS305" t="str">
            <v>7908170288</v>
          </cell>
          <cell r="AT305" t="str">
            <v>DN7793530600040</v>
          </cell>
          <cell r="AU305">
            <v>0</v>
          </cell>
          <cell r="AV305">
            <v>0</v>
          </cell>
          <cell r="AW305">
            <v>0</v>
          </cell>
          <cell r="AX305">
            <v>0</v>
          </cell>
          <cell r="AY305">
            <v>0</v>
          </cell>
          <cell r="AZ305">
            <v>0</v>
          </cell>
          <cell r="BA305">
            <v>0</v>
          </cell>
          <cell r="BB305">
            <v>0</v>
          </cell>
          <cell r="BC305">
            <v>0</v>
          </cell>
          <cell r="BD305">
            <v>0</v>
          </cell>
          <cell r="BE305" t="str">
            <v>ĐH</v>
          </cell>
          <cell r="BF305">
            <v>0</v>
          </cell>
          <cell r="BG305">
            <v>0</v>
          </cell>
          <cell r="BH305">
            <v>41724</v>
          </cell>
          <cell r="BI305">
            <v>5520000</v>
          </cell>
          <cell r="BJ305">
            <v>11040000</v>
          </cell>
          <cell r="BK305">
            <v>0</v>
          </cell>
          <cell r="BL305">
            <v>300000</v>
          </cell>
          <cell r="BM305">
            <v>300000</v>
          </cell>
          <cell r="BN305">
            <v>0</v>
          </cell>
          <cell r="BO305">
            <v>25000</v>
          </cell>
          <cell r="BP305">
            <v>120000</v>
          </cell>
          <cell r="BQ305">
            <v>1</v>
          </cell>
          <cell r="BR305" t="str">
            <v>VP HỒ CHÍ MINH</v>
          </cell>
          <cell r="BS305" t="str">
            <v>Fulltime</v>
          </cell>
          <cell r="BT305" t="str">
            <v>Phòng Điều Hành</v>
          </cell>
          <cell r="BU305" t="str">
            <v xml:space="preserve">Quản Lý Khu Vực </v>
          </cell>
          <cell r="BV305">
            <v>0</v>
          </cell>
          <cell r="BW305" t="str">
            <v>ĐH</v>
          </cell>
          <cell r="BX305" t="str">
            <v>QUẢN TRỊ KINH DOANH</v>
          </cell>
          <cell r="BY305">
            <v>0</v>
          </cell>
          <cell r="BZ305">
            <v>0</v>
          </cell>
          <cell r="CA305">
            <v>0</v>
          </cell>
          <cell r="CB305">
            <v>0</v>
          </cell>
          <cell r="CC305" t="str">
            <v>X</v>
          </cell>
          <cell r="CD305" t="str">
            <v>1984</v>
          </cell>
          <cell r="CE305">
            <v>0</v>
          </cell>
          <cell r="CF305">
            <v>0</v>
          </cell>
          <cell r="CG305">
            <v>0</v>
          </cell>
          <cell r="CH305">
            <v>0</v>
          </cell>
          <cell r="CI305" t="str">
            <v>PHÒNG MARKETING</v>
          </cell>
          <cell r="CJ305" t="str">
            <v>CHUYÊN VIÊN MARKETING</v>
          </cell>
          <cell r="CK305">
            <v>0</v>
          </cell>
          <cell r="CL305">
            <v>0</v>
          </cell>
          <cell r="CM305" t="str">
            <v>ĐỘC THÂN</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t="e">
            <v>#N/A</v>
          </cell>
          <cell r="DB305">
            <v>0</v>
          </cell>
        </row>
        <row r="306">
          <cell r="B306" t="str">
            <v>EVV6000055</v>
          </cell>
          <cell r="C306" t="str">
            <v>BÙI VĂN PHÚC</v>
          </cell>
          <cell r="D306" t="str">
            <v>NAM</v>
          </cell>
          <cell r="E306">
            <v>39576</v>
          </cell>
          <cell r="F306" t="str">
            <v>PHÒNG KẾ TOÁN</v>
          </cell>
          <cell r="G306" t="str">
            <v>KẾ TOÁN DOANH THU</v>
          </cell>
          <cell r="H306" t="str">
            <v>Phòng Điều Hành</v>
          </cell>
          <cell r="I306" t="str">
            <v xml:space="preserve">Quản Lý Khu Vực </v>
          </cell>
          <cell r="J306" t="str">
            <v>1989</v>
          </cell>
          <cell r="K306" t="str">
            <v>1989</v>
          </cell>
          <cell r="L306" t="str">
            <v>TIỀN GIANG</v>
          </cell>
          <cell r="M306" t="str">
            <v>TIỀN GIANG</v>
          </cell>
          <cell r="N306" t="str">
            <v>311937217</v>
          </cell>
          <cell r="O306">
            <v>38908</v>
          </cell>
          <cell r="P306" t="str">
            <v>TIỀN GIANG</v>
          </cell>
          <cell r="Q306" t="str">
            <v>KINH</v>
          </cell>
          <cell r="R306" t="str">
            <v>KHÔNG</v>
          </cell>
          <cell r="S306" t="str">
            <v>TÂN THẠNH, GÒ CÔNG TÂY, TIỀN GIANG</v>
          </cell>
          <cell r="T306" t="str">
            <v>TIỀN GIANG</v>
          </cell>
          <cell r="U306" t="str">
            <v>73/9 TÂN THỚI NHẤT, Q. 12, TP. HCM</v>
          </cell>
          <cell r="V306" t="str">
            <v>TP. HCM</v>
          </cell>
          <cell r="W306">
            <v>0</v>
          </cell>
          <cell r="X306" t="str">
            <v>0986770308</v>
          </cell>
          <cell r="Y306" t="str">
            <v>0071004799631</v>
          </cell>
          <cell r="Z306" t="str">
            <v>VIETCOMBANK</v>
          </cell>
          <cell r="AA306" t="str">
            <v>200</v>
          </cell>
          <cell r="AB306" t="str">
            <v>8090127806</v>
          </cell>
          <cell r="AC306">
            <v>0</v>
          </cell>
          <cell r="AD306">
            <v>0</v>
          </cell>
          <cell r="AE306">
            <v>0</v>
          </cell>
          <cell r="AF306">
            <v>0</v>
          </cell>
          <cell r="AG306">
            <v>0</v>
          </cell>
          <cell r="AH306">
            <v>40725</v>
          </cell>
          <cell r="AI306">
            <v>41091</v>
          </cell>
          <cell r="AJ306">
            <v>41456</v>
          </cell>
          <cell r="AK306" t="str">
            <v>01 NĂM</v>
          </cell>
          <cell r="AL306" t="str">
            <v>01 NĂM</v>
          </cell>
          <cell r="AM306" t="str">
            <v>KXĐTH</v>
          </cell>
          <cell r="AN306">
            <v>41456</v>
          </cell>
          <cell r="AO306" t="str">
            <v>KXĐTH</v>
          </cell>
          <cell r="AP306">
            <v>0</v>
          </cell>
          <cell r="AQ306">
            <v>0</v>
          </cell>
          <cell r="AR306">
            <v>40909</v>
          </cell>
          <cell r="AS306" t="str">
            <v>7909005012</v>
          </cell>
          <cell r="AT306" t="str">
            <v>DN7793530600056</v>
          </cell>
          <cell r="AU306">
            <v>0</v>
          </cell>
          <cell r="AV306">
            <v>0</v>
          </cell>
          <cell r="AW306">
            <v>0</v>
          </cell>
          <cell r="AX306">
            <v>0</v>
          </cell>
          <cell r="AY306">
            <v>0</v>
          </cell>
          <cell r="AZ306">
            <v>0</v>
          </cell>
          <cell r="BA306">
            <v>0</v>
          </cell>
          <cell r="BB306">
            <v>0</v>
          </cell>
          <cell r="BC306">
            <v>0</v>
          </cell>
          <cell r="BD306">
            <v>0</v>
          </cell>
          <cell r="BE306" t="str">
            <v>ĐH</v>
          </cell>
          <cell r="BF306">
            <v>0</v>
          </cell>
          <cell r="BG306">
            <v>0</v>
          </cell>
          <cell r="BH306">
            <v>41785</v>
          </cell>
          <cell r="BI306">
            <v>2889000</v>
          </cell>
          <cell r="BJ306">
            <v>1519272</v>
          </cell>
          <cell r="BK306">
            <v>0</v>
          </cell>
          <cell r="BL306">
            <v>150000</v>
          </cell>
          <cell r="BM306">
            <v>0</v>
          </cell>
          <cell r="BN306">
            <v>0</v>
          </cell>
          <cell r="BO306">
            <v>25000</v>
          </cell>
          <cell r="BP306">
            <v>120000</v>
          </cell>
          <cell r="BQ306">
            <v>1</v>
          </cell>
          <cell r="BR306" t="str">
            <v>VP HỒ CHÍ MINH</v>
          </cell>
          <cell r="BS306" t="str">
            <v>Fulltime</v>
          </cell>
          <cell r="BT306" t="str">
            <v>Phòng Kế Toán</v>
          </cell>
          <cell r="BU306" t="str">
            <v>Kế Toán Doanh Thu</v>
          </cell>
          <cell r="BV306">
            <v>0</v>
          </cell>
          <cell r="BW306" t="str">
            <v>TC</v>
          </cell>
          <cell r="BX306" t="str">
            <v>KẾ TOÁN &amp; QUẢN TRỊ NHÀ HÀNG KHÁCH SẠN</v>
          </cell>
          <cell r="BY306">
            <v>0</v>
          </cell>
          <cell r="BZ306">
            <v>0</v>
          </cell>
          <cell r="CA306">
            <v>0</v>
          </cell>
          <cell r="CB306">
            <v>0</v>
          </cell>
          <cell r="CC306">
            <v>0</v>
          </cell>
          <cell r="CD306">
            <v>0</v>
          </cell>
          <cell r="CE306">
            <v>0</v>
          </cell>
          <cell r="CF306">
            <v>0</v>
          </cell>
          <cell r="CG306">
            <v>0</v>
          </cell>
          <cell r="CH306">
            <v>0</v>
          </cell>
          <cell r="CI306" t="str">
            <v>PHÒNG ĐIỀU HÀNH</v>
          </cell>
          <cell r="CJ306" t="str">
            <v xml:space="preserve">QUẢN LÝ KHU VỰC </v>
          </cell>
          <cell r="CK306">
            <v>0</v>
          </cell>
          <cell r="CL306">
            <v>0</v>
          </cell>
          <cell r="CM306" t="str">
            <v>ĐỘC THÂN</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t="e">
            <v>#N/A</v>
          </cell>
          <cell r="DB306">
            <v>0</v>
          </cell>
        </row>
        <row r="307">
          <cell r="B307" t="str">
            <v>EVV6000057</v>
          </cell>
          <cell r="C307" t="str">
            <v>PHAN THỊ NGHĨA</v>
          </cell>
          <cell r="D307" t="str">
            <v>NỮ</v>
          </cell>
          <cell r="E307">
            <v>37727</v>
          </cell>
          <cell r="F307" t="str">
            <v>PHÒNG CUNG ỨNG</v>
          </cell>
          <cell r="G307" t="str">
            <v>NHÂN VIÊN CUNG ỨNG</v>
          </cell>
          <cell r="H307">
            <v>5</v>
          </cell>
          <cell r="I307">
            <v>10</v>
          </cell>
          <cell r="J307">
            <v>1983</v>
          </cell>
          <cell r="K307">
            <v>30594</v>
          </cell>
          <cell r="L307" t="str">
            <v>THỪA THIÊN HUẾ</v>
          </cell>
          <cell r="M307" t="str">
            <v>THỪA THIÊN HUẾ</v>
          </cell>
          <cell r="N307" t="str">
            <v>281122713</v>
          </cell>
          <cell r="O307">
            <v>40990</v>
          </cell>
          <cell r="P307" t="str">
            <v>BÌNH DƯƠNG</v>
          </cell>
          <cell r="Q307" t="str">
            <v>KINH</v>
          </cell>
          <cell r="R307" t="str">
            <v>KHÔNG</v>
          </cell>
          <cell r="S307" t="str">
            <v>THÔN ĐIỀN HÒA, PHONG ĐIỀN, THỪA THIÊN HUẾ</v>
          </cell>
          <cell r="T307" t="str">
            <v>THỪA THIÊN HUẾ</v>
          </cell>
          <cell r="U307" t="str">
            <v>553/68 NGUYỄN KIỆM, P. 9 , Q. PHÚ NHUẬN, TP. HCM</v>
          </cell>
          <cell r="V307" t="str">
            <v>TP. HCM</v>
          </cell>
          <cell r="W307">
            <v>0</v>
          </cell>
          <cell r="X307" t="str">
            <v>0986752292</v>
          </cell>
          <cell r="Y307" t="str">
            <v>0071004743671</v>
          </cell>
          <cell r="Z307" t="str">
            <v>VIETCOMBANK</v>
          </cell>
          <cell r="AA307" t="str">
            <v>22</v>
          </cell>
          <cell r="AB307" t="str">
            <v>8090127919</v>
          </cell>
          <cell r="AC307">
            <v>1</v>
          </cell>
          <cell r="AD307">
            <v>0</v>
          </cell>
          <cell r="AE307">
            <v>0</v>
          </cell>
          <cell r="AF307">
            <v>0</v>
          </cell>
          <cell r="AG307">
            <v>0</v>
          </cell>
          <cell r="AH307">
            <v>40725</v>
          </cell>
          <cell r="AI307">
            <v>41091</v>
          </cell>
          <cell r="AJ307">
            <v>41456</v>
          </cell>
          <cell r="AK307" t="str">
            <v>01 NĂM</v>
          </cell>
          <cell r="AL307" t="str">
            <v>01 NĂM</v>
          </cell>
          <cell r="AM307" t="str">
            <v>KXĐTH</v>
          </cell>
          <cell r="AN307">
            <v>41456</v>
          </cell>
          <cell r="AO307" t="str">
            <v>KXĐTH</v>
          </cell>
          <cell r="AP307">
            <v>0</v>
          </cell>
          <cell r="AQ307">
            <v>0</v>
          </cell>
          <cell r="AR307">
            <v>40909</v>
          </cell>
          <cell r="AS307" t="str">
            <v>0203237340</v>
          </cell>
          <cell r="AT307" t="str">
            <v>DN7793530600002</v>
          </cell>
          <cell r="AU307">
            <v>0</v>
          </cell>
          <cell r="AV307">
            <v>0</v>
          </cell>
          <cell r="AW307">
            <v>0</v>
          </cell>
          <cell r="AX307">
            <v>0</v>
          </cell>
          <cell r="AY307">
            <v>0</v>
          </cell>
          <cell r="AZ307">
            <v>0</v>
          </cell>
          <cell r="BA307">
            <v>0</v>
          </cell>
          <cell r="BB307">
            <v>0</v>
          </cell>
          <cell r="BC307">
            <v>0</v>
          </cell>
          <cell r="BD307">
            <v>0</v>
          </cell>
          <cell r="BE307" t="str">
            <v>TC</v>
          </cell>
          <cell r="BF307">
            <v>0</v>
          </cell>
          <cell r="BG307">
            <v>0</v>
          </cell>
          <cell r="BH307">
            <v>41055</v>
          </cell>
          <cell r="BI307">
            <v>3070000</v>
          </cell>
          <cell r="BJ307">
            <v>1430000</v>
          </cell>
          <cell r="BK307">
            <v>0</v>
          </cell>
          <cell r="BL307">
            <v>300000</v>
          </cell>
          <cell r="BM307">
            <v>100000</v>
          </cell>
          <cell r="BN307">
            <v>0</v>
          </cell>
          <cell r="BO307">
            <v>25000</v>
          </cell>
          <cell r="BP307">
            <v>120000</v>
          </cell>
          <cell r="BQ307">
            <v>1</v>
          </cell>
          <cell r="BR307" t="str">
            <v>VP HỒ CHÍ MINH</v>
          </cell>
          <cell r="BS307" t="str">
            <v>Fulltime</v>
          </cell>
          <cell r="BT307" t="str">
            <v>Phòng Cung Ứng</v>
          </cell>
          <cell r="BU307" t="str">
            <v>NV. Cung Ứng</v>
          </cell>
          <cell r="BV307">
            <v>0</v>
          </cell>
          <cell r="BW307" t="str">
            <v>9/12</v>
          </cell>
          <cell r="BX307">
            <v>0</v>
          </cell>
          <cell r="BY307">
            <v>0</v>
          </cell>
          <cell r="BZ307">
            <v>0</v>
          </cell>
          <cell r="CA307">
            <v>0</v>
          </cell>
          <cell r="CB307">
            <v>0</v>
          </cell>
          <cell r="CC307">
            <v>0</v>
          </cell>
          <cell r="CD307">
            <v>0</v>
          </cell>
          <cell r="CE307">
            <v>0</v>
          </cell>
          <cell r="CF307">
            <v>0</v>
          </cell>
          <cell r="CG307">
            <v>0</v>
          </cell>
          <cell r="CH307">
            <v>0</v>
          </cell>
          <cell r="CI307" t="str">
            <v>PHÒNG KẾ TOÁN</v>
          </cell>
          <cell r="CJ307" t="str">
            <v>KẾ TOÁN DOANH THU</v>
          </cell>
          <cell r="CK307">
            <v>0</v>
          </cell>
          <cell r="CL307">
            <v>0</v>
          </cell>
          <cell r="CM307" t="str">
            <v>KẾT HÔN</v>
          </cell>
          <cell r="CN307">
            <v>0</v>
          </cell>
          <cell r="CO307">
            <v>0</v>
          </cell>
          <cell r="CP307">
            <v>0</v>
          </cell>
          <cell r="CQ307">
            <v>0</v>
          </cell>
          <cell r="CR307">
            <v>0</v>
          </cell>
          <cell r="CS307" t="str">
            <v>THÂN VIẾT TRÁNG</v>
          </cell>
          <cell r="CT307">
            <v>0</v>
          </cell>
          <cell r="CU307" t="str">
            <v>X</v>
          </cell>
          <cell r="CV307" t="str">
            <v>1977</v>
          </cell>
          <cell r="CW307" t="str">
            <v>BẢO TRÌ</v>
          </cell>
          <cell r="CX307" t="str">
            <v>TNF</v>
          </cell>
          <cell r="CY307">
            <v>0</v>
          </cell>
          <cell r="CZ307">
            <v>0</v>
          </cell>
          <cell r="DA307" t="e">
            <v>#N/A</v>
          </cell>
          <cell r="DB307">
            <v>0</v>
          </cell>
        </row>
        <row r="308">
          <cell r="B308" t="str">
            <v>EVV6000061</v>
          </cell>
          <cell r="C308" t="str">
            <v>LÊ VIỆT BẰNG</v>
          </cell>
          <cell r="D308" t="str">
            <v>NAM</v>
          </cell>
          <cell r="E308">
            <v>40781</v>
          </cell>
          <cell r="F308" t="str">
            <v>PHÒNG DỰ ÁN</v>
          </cell>
          <cell r="G308" t="str">
            <v>KIẾN TRÚC SƯ</v>
          </cell>
          <cell r="H308">
            <v>12</v>
          </cell>
          <cell r="I308">
            <v>10</v>
          </cell>
          <cell r="J308">
            <v>1985</v>
          </cell>
          <cell r="K308">
            <v>31332</v>
          </cell>
          <cell r="L308" t="str">
            <v>THANH HÓA</v>
          </cell>
          <cell r="M308" t="str">
            <v>THANH HÓA</v>
          </cell>
          <cell r="N308" t="str">
            <v>250632137</v>
          </cell>
          <cell r="O308">
            <v>37426</v>
          </cell>
          <cell r="P308" t="str">
            <v>LÂM ĐỒNG</v>
          </cell>
          <cell r="Q308" t="str">
            <v>KINH</v>
          </cell>
          <cell r="R308" t="str">
            <v>KHÔNG</v>
          </cell>
          <cell r="S308" t="str">
            <v>LIÊN NGHĨA, ĐỨC TRỌNG, LÂM ĐỒNG</v>
          </cell>
          <cell r="T308" t="str">
            <v>LÂM ĐỒNG</v>
          </cell>
          <cell r="U308" t="str">
            <v>001 LÔ A9 C/CƯ BẮC ĐINH BỘ LĨNH, P. 26, Q. BÌNH THẠNH, TP. HCM</v>
          </cell>
          <cell r="V308" t="str">
            <v>TP. HCM</v>
          </cell>
          <cell r="W308">
            <v>0</v>
          </cell>
          <cell r="X308" t="str">
            <v>0988960224</v>
          </cell>
          <cell r="Y308" t="str">
            <v>0181001331055</v>
          </cell>
          <cell r="Z308" t="str">
            <v>VIETCOMBANK</v>
          </cell>
          <cell r="AA308" t="str">
            <v>212</v>
          </cell>
          <cell r="AB308" t="str">
            <v>0306852636</v>
          </cell>
          <cell r="AC308">
            <v>0</v>
          </cell>
          <cell r="AD308">
            <v>0</v>
          </cell>
          <cell r="AE308">
            <v>0</v>
          </cell>
          <cell r="AF308">
            <v>0</v>
          </cell>
          <cell r="AG308">
            <v>0</v>
          </cell>
          <cell r="AH308">
            <v>40842</v>
          </cell>
          <cell r="AI308">
            <v>41208</v>
          </cell>
          <cell r="AJ308">
            <v>41573</v>
          </cell>
          <cell r="AK308" t="str">
            <v>01 NĂM</v>
          </cell>
          <cell r="AL308" t="str">
            <v>01 NĂM</v>
          </cell>
          <cell r="AM308" t="str">
            <v>KXĐTH</v>
          </cell>
          <cell r="AN308">
            <v>41573</v>
          </cell>
          <cell r="AO308" t="str">
            <v>KXĐTH</v>
          </cell>
          <cell r="AP308">
            <v>0</v>
          </cell>
          <cell r="AQ308">
            <v>0</v>
          </cell>
          <cell r="AR308">
            <v>40909</v>
          </cell>
          <cell r="AS308" t="str">
            <v>7911502646</v>
          </cell>
          <cell r="AT308" t="str">
            <v>DN7793530600198</v>
          </cell>
          <cell r="AU308">
            <v>0</v>
          </cell>
          <cell r="AV308">
            <v>0</v>
          </cell>
          <cell r="AW308">
            <v>0</v>
          </cell>
          <cell r="AX308">
            <v>0</v>
          </cell>
          <cell r="AY308">
            <v>0</v>
          </cell>
          <cell r="AZ308">
            <v>0</v>
          </cell>
          <cell r="BA308">
            <v>0</v>
          </cell>
          <cell r="BB308">
            <v>0</v>
          </cell>
          <cell r="BC308">
            <v>0</v>
          </cell>
          <cell r="BD308">
            <v>0</v>
          </cell>
          <cell r="BE308" t="str">
            <v>9/12</v>
          </cell>
          <cell r="BF308">
            <v>0</v>
          </cell>
          <cell r="BG308">
            <v>0</v>
          </cell>
          <cell r="BH308">
            <v>41178</v>
          </cell>
          <cell r="BI308">
            <v>4200000</v>
          </cell>
          <cell r="BJ308">
            <v>9795500</v>
          </cell>
          <cell r="BK308">
            <v>0</v>
          </cell>
          <cell r="BL308">
            <v>0</v>
          </cell>
          <cell r="BM308">
            <v>0</v>
          </cell>
          <cell r="BN308">
            <v>0</v>
          </cell>
          <cell r="BO308">
            <v>25000</v>
          </cell>
          <cell r="BP308">
            <v>120000</v>
          </cell>
          <cell r="BQ308">
            <v>1</v>
          </cell>
          <cell r="BR308" t="str">
            <v>VP HỒ CHÍ MINH</v>
          </cell>
          <cell r="BS308" t="str">
            <v>Fulltime</v>
          </cell>
          <cell r="BT308" t="str">
            <v>Phòng Dự Án</v>
          </cell>
          <cell r="BU308" t="str">
            <v>Kiến Trúc Sư</v>
          </cell>
          <cell r="BV308">
            <v>0</v>
          </cell>
          <cell r="BW308" t="str">
            <v>ĐH</v>
          </cell>
          <cell r="BX308" t="str">
            <v>KIẾN TRÚC CÔNG TRÌNH</v>
          </cell>
          <cell r="BY308">
            <v>0</v>
          </cell>
          <cell r="BZ308">
            <v>0</v>
          </cell>
          <cell r="CA308">
            <v>0</v>
          </cell>
          <cell r="CB308">
            <v>0</v>
          </cell>
          <cell r="CC308" t="str">
            <v>X</v>
          </cell>
          <cell r="CD308" t="str">
            <v>1977</v>
          </cell>
          <cell r="CE308">
            <v>0</v>
          </cell>
          <cell r="CF308">
            <v>0</v>
          </cell>
          <cell r="CG308">
            <v>0</v>
          </cell>
          <cell r="CH308">
            <v>0</v>
          </cell>
          <cell r="CI308" t="str">
            <v>PHÒNG CUNG ỨNG</v>
          </cell>
          <cell r="CJ308" t="str">
            <v>NHÂN VIÊN CUNG ỨNG</v>
          </cell>
          <cell r="CK308">
            <v>0</v>
          </cell>
          <cell r="CL308">
            <v>0</v>
          </cell>
          <cell r="CM308" t="str">
            <v>KẾT HÔN</v>
          </cell>
          <cell r="CN308">
            <v>0</v>
          </cell>
          <cell r="CO308">
            <v>0</v>
          </cell>
          <cell r="CP308">
            <v>0</v>
          </cell>
          <cell r="CQ308">
            <v>0</v>
          </cell>
          <cell r="CR308">
            <v>0</v>
          </cell>
          <cell r="CS308" t="str">
            <v>NGUYỄN THỊ THANH TÂM</v>
          </cell>
          <cell r="CT308" t="str">
            <v>X</v>
          </cell>
          <cell r="CU308">
            <v>0</v>
          </cell>
          <cell r="CV308" t="str">
            <v>1985</v>
          </cell>
          <cell r="CW308" t="str">
            <v>KỶ SƯ</v>
          </cell>
          <cell r="CX308" t="str">
            <v>CÔNG TY LONG PHỤNG</v>
          </cell>
          <cell r="CY308">
            <v>11860000</v>
          </cell>
          <cell r="CZ308">
            <v>0</v>
          </cell>
          <cell r="DA308" t="e">
            <v>#N/A</v>
          </cell>
          <cell r="DB308">
            <v>0</v>
          </cell>
        </row>
        <row r="309">
          <cell r="B309" t="str">
            <v>EVV6000062</v>
          </cell>
          <cell r="C309" t="str">
            <v>ĐẶNG THỊ PHÚC</v>
          </cell>
          <cell r="D309" t="str">
            <v>NỮ</v>
          </cell>
          <cell r="E309">
            <v>40784</v>
          </cell>
          <cell r="F309" t="str">
            <v>PHÒNG HC-NS</v>
          </cell>
          <cell r="G309" t="str">
            <v>GIÁM SÁT HÀNH CHÍNH NHÂN SỰ</v>
          </cell>
          <cell r="H309">
            <v>2</v>
          </cell>
          <cell r="I309">
            <v>10</v>
          </cell>
          <cell r="J309">
            <v>1983</v>
          </cell>
          <cell r="K309">
            <v>30591</v>
          </cell>
          <cell r="L309" t="str">
            <v>ĐỒNG NAI</v>
          </cell>
          <cell r="M309" t="str">
            <v>BẾN TRE</v>
          </cell>
          <cell r="N309" t="str">
            <v>271550964</v>
          </cell>
          <cell r="O309">
            <v>39928</v>
          </cell>
          <cell r="P309" t="str">
            <v>ĐỒNG NAI</v>
          </cell>
          <cell r="Q309" t="str">
            <v>KINH</v>
          </cell>
          <cell r="R309" t="str">
            <v>KHÔNG</v>
          </cell>
          <cell r="S309" t="str">
            <v>83 KHÓM 5, KHU 1, THỊ TRẤN TÂN PHÚ, TÂN PHÚ, ĐỒNG NAI</v>
          </cell>
          <cell r="T309" t="str">
            <v>ĐỒNG NAI</v>
          </cell>
          <cell r="U309" t="str">
            <v>210/6/40 NGUYỄN VĂN LUÔNG, P. 11, Q. 6, TP. HCM</v>
          </cell>
          <cell r="V309" t="str">
            <v>TP. HCM</v>
          </cell>
          <cell r="W309" t="str">
            <v>001 LÔ A9 C/CƯ BẮC ĐINH BỘ LĨNH, P. 26, Q. BÌNH THẠNH, TP. HCM</v>
          </cell>
          <cell r="X309" t="str">
            <v>0938478088</v>
          </cell>
          <cell r="Y309" t="str">
            <v>0181002781340</v>
          </cell>
          <cell r="Z309" t="str">
            <v>VIETCOMBANK</v>
          </cell>
          <cell r="AA309" t="str">
            <v>343</v>
          </cell>
          <cell r="AB309" t="str">
            <v>8051457127</v>
          </cell>
          <cell r="AC309">
            <v>0</v>
          </cell>
          <cell r="AD309">
            <v>0</v>
          </cell>
          <cell r="AE309">
            <v>41988</v>
          </cell>
          <cell r="AF309" t="str">
            <v>TV</v>
          </cell>
          <cell r="AG309" t="str">
            <v>OK</v>
          </cell>
          <cell r="AH309">
            <v>40873</v>
          </cell>
          <cell r="AI309">
            <v>41239</v>
          </cell>
          <cell r="AJ309">
            <v>41604</v>
          </cell>
          <cell r="AK309" t="str">
            <v>01 NĂM</v>
          </cell>
          <cell r="AL309" t="str">
            <v>01 NĂM</v>
          </cell>
          <cell r="AM309" t="str">
            <v>KXĐTH</v>
          </cell>
          <cell r="AN309">
            <v>41604</v>
          </cell>
          <cell r="AO309" t="str">
            <v>KXĐTH</v>
          </cell>
          <cell r="AP309">
            <v>0</v>
          </cell>
          <cell r="AQ309">
            <v>0</v>
          </cell>
          <cell r="AR309">
            <v>40909</v>
          </cell>
          <cell r="AS309" t="str">
            <v>7912006486</v>
          </cell>
          <cell r="AT309" t="str">
            <v>DN7793530600203</v>
          </cell>
          <cell r="AU309">
            <v>0</v>
          </cell>
          <cell r="AV309">
            <v>0</v>
          </cell>
          <cell r="AW309">
            <v>0</v>
          </cell>
          <cell r="AX309">
            <v>0</v>
          </cell>
          <cell r="AY309">
            <v>0</v>
          </cell>
          <cell r="AZ309">
            <v>0</v>
          </cell>
          <cell r="BA309">
            <v>0</v>
          </cell>
          <cell r="BB309">
            <v>0</v>
          </cell>
          <cell r="BC309">
            <v>0</v>
          </cell>
          <cell r="BD309">
            <v>0</v>
          </cell>
          <cell r="BE309" t="str">
            <v>ĐH</v>
          </cell>
          <cell r="BF309">
            <v>0</v>
          </cell>
          <cell r="BG309">
            <v>0</v>
          </cell>
          <cell r="BH309">
            <v>41877</v>
          </cell>
          <cell r="BI309">
            <v>4350000</v>
          </cell>
          <cell r="BJ309">
            <v>7510000</v>
          </cell>
          <cell r="BK309">
            <v>0</v>
          </cell>
          <cell r="BL309">
            <v>0</v>
          </cell>
          <cell r="BM309">
            <v>100000</v>
          </cell>
          <cell r="BN309">
            <v>0</v>
          </cell>
          <cell r="BO309">
            <v>25000</v>
          </cell>
          <cell r="BP309">
            <v>120000</v>
          </cell>
          <cell r="BQ309">
            <v>1</v>
          </cell>
          <cell r="BR309" t="str">
            <v>VP HỒ CHÍ MINH</v>
          </cell>
          <cell r="BS309" t="str">
            <v>Fulltime</v>
          </cell>
          <cell r="BT309" t="str">
            <v>Phòng HC-NS</v>
          </cell>
          <cell r="BU309" t="str">
            <v>GS. HC - NS</v>
          </cell>
          <cell r="BV309">
            <v>0</v>
          </cell>
          <cell r="BW309" t="str">
            <v>ĐH</v>
          </cell>
          <cell r="BX309" t="str">
            <v>KINH TẾ LAO ĐỘNG &amp; QUẢN LÝ NGUỒN NHÂN LỰC</v>
          </cell>
          <cell r="BY309">
            <v>0</v>
          </cell>
          <cell r="BZ309">
            <v>0</v>
          </cell>
          <cell r="CA309">
            <v>0</v>
          </cell>
          <cell r="CB309" t="str">
            <v>X</v>
          </cell>
          <cell r="CC309">
            <v>0</v>
          </cell>
          <cell r="CD309" t="str">
            <v>1985</v>
          </cell>
          <cell r="CE309">
            <v>0</v>
          </cell>
          <cell r="CF309">
            <v>0</v>
          </cell>
          <cell r="CG309">
            <v>0</v>
          </cell>
          <cell r="CH309">
            <v>0</v>
          </cell>
          <cell r="CI309" t="str">
            <v>PHÒNG DỰ ÁN</v>
          </cell>
          <cell r="CJ309" t="str">
            <v>KIẾN TRÚC SƯ</v>
          </cell>
          <cell r="CK309">
            <v>0</v>
          </cell>
          <cell r="CL309">
            <v>0</v>
          </cell>
          <cell r="CM309" t="str">
            <v>ĐỘC THÂN</v>
          </cell>
          <cell r="CN309">
            <v>0</v>
          </cell>
          <cell r="CO309">
            <v>0</v>
          </cell>
          <cell r="CP309">
            <v>0</v>
          </cell>
          <cell r="CQ309">
            <v>0</v>
          </cell>
          <cell r="CR309">
            <v>0</v>
          </cell>
          <cell r="CS309">
            <v>0</v>
          </cell>
          <cell r="CT309">
            <v>0</v>
          </cell>
          <cell r="CU309">
            <v>0</v>
          </cell>
          <cell r="CV309">
            <v>0</v>
          </cell>
          <cell r="CW309">
            <v>0</v>
          </cell>
          <cell r="CX309">
            <v>0</v>
          </cell>
          <cell r="CY309">
            <v>8060000</v>
          </cell>
          <cell r="CZ309">
            <v>0</v>
          </cell>
          <cell r="DA309" t="e">
            <v>#N/A</v>
          </cell>
          <cell r="DB309">
            <v>0</v>
          </cell>
        </row>
        <row r="310">
          <cell r="B310" t="str">
            <v>EVV6000064</v>
          </cell>
          <cell r="C310" t="str">
            <v>NGUYỄN MINH SÂM</v>
          </cell>
          <cell r="D310" t="str">
            <v>NAM</v>
          </cell>
          <cell r="E310">
            <v>40791</v>
          </cell>
          <cell r="F310" t="str">
            <v>PHÒNG DỰ ÁN</v>
          </cell>
          <cell r="G310" t="str">
            <v>GIÁM SÁT KIẾN TRÚC SƯ</v>
          </cell>
          <cell r="H310">
            <v>4</v>
          </cell>
          <cell r="I310">
            <v>4</v>
          </cell>
          <cell r="J310">
            <v>1983</v>
          </cell>
          <cell r="K310">
            <v>30410</v>
          </cell>
          <cell r="L310" t="str">
            <v>NGHỆ AN</v>
          </cell>
          <cell r="M310" t="str">
            <v>NGHỆ AN</v>
          </cell>
          <cell r="N310" t="str">
            <v>182378642</v>
          </cell>
          <cell r="O310">
            <v>38754</v>
          </cell>
          <cell r="P310" t="str">
            <v>NGHỆ AN</v>
          </cell>
          <cell r="Q310" t="str">
            <v>KINH</v>
          </cell>
          <cell r="R310" t="str">
            <v>KHÔNG</v>
          </cell>
          <cell r="S310" t="str">
            <v>264/1 HÒA HƯNG, P. 13, Q. 10, TP. HCM</v>
          </cell>
          <cell r="T310" t="str">
            <v>NGHỆ AN</v>
          </cell>
          <cell r="U310" t="str">
            <v>10C KHU TẬP THỂ PC35, P. 13, Q. 10, TP. HCM</v>
          </cell>
          <cell r="V310" t="str">
            <v>TP. HCM</v>
          </cell>
          <cell r="W310">
            <v>0</v>
          </cell>
          <cell r="X310" t="str">
            <v>0904549959</v>
          </cell>
          <cell r="Y310" t="str">
            <v>0071004349635</v>
          </cell>
          <cell r="Z310" t="str">
            <v>VIETCOMBANK</v>
          </cell>
          <cell r="AA310" t="str">
            <v>213</v>
          </cell>
          <cell r="AB310" t="str">
            <v>8059068644</v>
          </cell>
          <cell r="AC310">
            <v>1</v>
          </cell>
          <cell r="AD310">
            <v>0</v>
          </cell>
          <cell r="AE310">
            <v>41988</v>
          </cell>
          <cell r="AF310" t="str">
            <v>TV</v>
          </cell>
          <cell r="AG310" t="str">
            <v>OK</v>
          </cell>
          <cell r="AH310">
            <v>40852</v>
          </cell>
          <cell r="AI310">
            <v>41218</v>
          </cell>
          <cell r="AJ310">
            <v>41583</v>
          </cell>
          <cell r="AK310" t="str">
            <v>01 NĂM</v>
          </cell>
          <cell r="AL310" t="str">
            <v>01 NĂM</v>
          </cell>
          <cell r="AM310" t="str">
            <v>KXĐTH</v>
          </cell>
          <cell r="AN310">
            <v>41583</v>
          </cell>
          <cell r="AO310" t="str">
            <v>KXĐTH</v>
          </cell>
          <cell r="AP310">
            <v>0</v>
          </cell>
          <cell r="AQ310">
            <v>0</v>
          </cell>
          <cell r="AR310">
            <v>40909</v>
          </cell>
          <cell r="AS310" t="str">
            <v>7911502647</v>
          </cell>
          <cell r="AT310" t="str">
            <v>DN7793530600199</v>
          </cell>
          <cell r="AU310">
            <v>0</v>
          </cell>
          <cell r="AV310">
            <v>0</v>
          </cell>
          <cell r="AW310">
            <v>0</v>
          </cell>
          <cell r="AX310">
            <v>0</v>
          </cell>
          <cell r="AY310">
            <v>0</v>
          </cell>
          <cell r="AZ310">
            <v>0</v>
          </cell>
          <cell r="BA310">
            <v>0</v>
          </cell>
          <cell r="BB310">
            <v>0</v>
          </cell>
          <cell r="BC310">
            <v>0</v>
          </cell>
          <cell r="BD310">
            <v>0</v>
          </cell>
          <cell r="BE310" t="str">
            <v>ĐH</v>
          </cell>
          <cell r="BF310">
            <v>0</v>
          </cell>
          <cell r="BG310">
            <v>0</v>
          </cell>
          <cell r="BH310">
            <v>41944</v>
          </cell>
          <cell r="BI310">
            <v>6000000</v>
          </cell>
          <cell r="BJ310">
            <v>9870000</v>
          </cell>
          <cell r="BK310">
            <v>0</v>
          </cell>
          <cell r="BL310">
            <v>0</v>
          </cell>
          <cell r="BM310">
            <v>0</v>
          </cell>
          <cell r="BN310">
            <v>0</v>
          </cell>
          <cell r="BO310">
            <v>25000</v>
          </cell>
          <cell r="BP310">
            <v>120000</v>
          </cell>
          <cell r="BQ310">
            <v>1</v>
          </cell>
          <cell r="BR310" t="str">
            <v>VP HỒ CHÍ MINH</v>
          </cell>
          <cell r="BS310" t="str">
            <v>Fulltime</v>
          </cell>
          <cell r="BT310" t="str">
            <v>Phòng Dự Án</v>
          </cell>
          <cell r="BU310" t="str">
            <v>Kiến Trúc Sư</v>
          </cell>
          <cell r="BV310">
            <v>0</v>
          </cell>
          <cell r="BW310" t="str">
            <v>ĐH</v>
          </cell>
          <cell r="BX310" t="str">
            <v>KIẾN TRÚC CÔNG TRÌNH</v>
          </cell>
          <cell r="BY310">
            <v>0</v>
          </cell>
          <cell r="BZ310">
            <v>0</v>
          </cell>
          <cell r="CA310">
            <v>0</v>
          </cell>
          <cell r="CB310">
            <v>0</v>
          </cell>
          <cell r="CC310">
            <v>0</v>
          </cell>
          <cell r="CD310">
            <v>0</v>
          </cell>
          <cell r="CE310">
            <v>0</v>
          </cell>
          <cell r="CF310">
            <v>0</v>
          </cell>
          <cell r="CG310">
            <v>0</v>
          </cell>
          <cell r="CH310">
            <v>0</v>
          </cell>
          <cell r="CI310" t="str">
            <v>PHÒNG HC-NS</v>
          </cell>
          <cell r="CJ310" t="str">
            <v>GIÁM SÁT HÀNH CHÍNH NHÂN SỰ</v>
          </cell>
          <cell r="CK310">
            <v>0</v>
          </cell>
          <cell r="CL310">
            <v>0</v>
          </cell>
          <cell r="CM310" t="str">
            <v>KẾT HÔN</v>
          </cell>
          <cell r="CN310" t="str">
            <v>NGUYỄN MINH KHÁNH</v>
          </cell>
          <cell r="CO310">
            <v>2011</v>
          </cell>
          <cell r="CP310" t="str">
            <v>X</v>
          </cell>
          <cell r="CQ310">
            <v>0</v>
          </cell>
          <cell r="CR310">
            <v>1</v>
          </cell>
          <cell r="CS310" t="str">
            <v>LÊ THỊ THU HẰNG</v>
          </cell>
          <cell r="CT310" t="str">
            <v>X</v>
          </cell>
          <cell r="CU310">
            <v>0</v>
          </cell>
          <cell r="CV310" t="str">
            <v>1987</v>
          </cell>
          <cell r="CW310" t="str">
            <v>KẾ TOÁN</v>
          </cell>
          <cell r="CX310">
            <v>0</v>
          </cell>
          <cell r="CY310">
            <v>0</v>
          </cell>
          <cell r="CZ310">
            <v>0</v>
          </cell>
          <cell r="DA310" t="e">
            <v>#N/A</v>
          </cell>
          <cell r="DB310">
            <v>0</v>
          </cell>
        </row>
        <row r="311">
          <cell r="B311" t="str">
            <v>EVV6000083</v>
          </cell>
          <cell r="C311" t="str">
            <v>TRẦN ĐỨC TÍNH</v>
          </cell>
          <cell r="D311" t="str">
            <v>NAM</v>
          </cell>
          <cell r="E311">
            <v>40959</v>
          </cell>
          <cell r="F311" t="str">
            <v>PHÒNG ĐÀO TẠO</v>
          </cell>
          <cell r="G311" t="str">
            <v>GIÁM SÁT ĐÀO TẠO</v>
          </cell>
          <cell r="H311">
            <v>10</v>
          </cell>
          <cell r="I311">
            <v>10</v>
          </cell>
          <cell r="J311">
            <v>1978</v>
          </cell>
          <cell r="K311">
            <v>28773</v>
          </cell>
          <cell r="L311" t="str">
            <v>TP. HCM</v>
          </cell>
          <cell r="M311" t="str">
            <v>NINH BÌNH</v>
          </cell>
          <cell r="N311" t="str">
            <v>023201738</v>
          </cell>
          <cell r="O311">
            <v>38741</v>
          </cell>
          <cell r="P311" t="str">
            <v>TP. HCM</v>
          </cell>
          <cell r="Q311" t="str">
            <v>KINH</v>
          </cell>
          <cell r="R311" t="str">
            <v>THIÊN CHÚA</v>
          </cell>
          <cell r="S311" t="str">
            <v>430/61 ĐIỆN BIÊN PHỦ, P. 17, Q. BÌNH THẠNH, TP. HCM</v>
          </cell>
          <cell r="T311" t="str">
            <v>TP. HCM</v>
          </cell>
          <cell r="U311" t="str">
            <v>430/61 ĐIỆN BIÊN PHỦ, P. 17, Q. BÌNH THẠNH, TP. HCM</v>
          </cell>
          <cell r="V311" t="str">
            <v>TP. HCM</v>
          </cell>
          <cell r="W311">
            <v>0</v>
          </cell>
          <cell r="X311" t="str">
            <v>0913155004</v>
          </cell>
          <cell r="Y311" t="str">
            <v>0181001705462</v>
          </cell>
          <cell r="Z311" t="str">
            <v>VIETCOMBANK</v>
          </cell>
          <cell r="AA311" t="str">
            <v>9013</v>
          </cell>
          <cell r="AB311" t="str">
            <v>0303736656</v>
          </cell>
          <cell r="AC311">
            <v>4</v>
          </cell>
          <cell r="AD311">
            <v>0</v>
          </cell>
          <cell r="AE311">
            <v>0</v>
          </cell>
          <cell r="AF311">
            <v>0</v>
          </cell>
          <cell r="AG311">
            <v>0</v>
          </cell>
          <cell r="AH311">
            <v>41019</v>
          </cell>
          <cell r="AI311">
            <v>41384</v>
          </cell>
          <cell r="AJ311">
            <v>41749</v>
          </cell>
          <cell r="AK311" t="str">
            <v>01 NĂM</v>
          </cell>
          <cell r="AL311" t="str">
            <v>01 NĂM</v>
          </cell>
          <cell r="AM311" t="str">
            <v>KXĐTH</v>
          </cell>
          <cell r="AN311">
            <v>41749</v>
          </cell>
          <cell r="AO311" t="str">
            <v>KXĐTH</v>
          </cell>
          <cell r="AP311">
            <v>0</v>
          </cell>
          <cell r="AQ311">
            <v>0</v>
          </cell>
          <cell r="AR311">
            <v>41030</v>
          </cell>
          <cell r="AS311" t="str">
            <v>7912016350</v>
          </cell>
          <cell r="AT311" t="str">
            <v>DN7793530600325</v>
          </cell>
          <cell r="AU311">
            <v>0</v>
          </cell>
          <cell r="AV311">
            <v>0</v>
          </cell>
          <cell r="AW311">
            <v>0</v>
          </cell>
          <cell r="AX311">
            <v>0</v>
          </cell>
          <cell r="AY311">
            <v>0</v>
          </cell>
          <cell r="AZ311">
            <v>0</v>
          </cell>
          <cell r="BA311">
            <v>0</v>
          </cell>
          <cell r="BB311">
            <v>0</v>
          </cell>
          <cell r="BC311">
            <v>0</v>
          </cell>
          <cell r="BD311">
            <v>0</v>
          </cell>
          <cell r="BE311" t="str">
            <v>ĐH</v>
          </cell>
          <cell r="BF311">
            <v>0</v>
          </cell>
          <cell r="BG311">
            <v>0</v>
          </cell>
          <cell r="BH311">
            <v>41420</v>
          </cell>
          <cell r="BI311">
            <v>6000000</v>
          </cell>
          <cell r="BJ311">
            <v>9264000</v>
          </cell>
          <cell r="BK311">
            <v>0</v>
          </cell>
          <cell r="BL311">
            <v>300000</v>
          </cell>
          <cell r="BM311">
            <v>300000</v>
          </cell>
          <cell r="BN311">
            <v>0</v>
          </cell>
          <cell r="BO311">
            <v>25000</v>
          </cell>
          <cell r="BP311">
            <v>120000</v>
          </cell>
          <cell r="BQ311">
            <v>1</v>
          </cell>
          <cell r="BR311" t="str">
            <v>VP HỒ CHÍ MINH</v>
          </cell>
          <cell r="BS311" t="str">
            <v>Fulltime</v>
          </cell>
          <cell r="BT311" t="str">
            <v>Phòng Đào Tạo</v>
          </cell>
          <cell r="BU311" t="str">
            <v>GS. Đào Tạo</v>
          </cell>
          <cell r="BV311" t="str">
            <v>NGUYỄN MINH KHÁNH</v>
          </cell>
          <cell r="BW311" t="str">
            <v>ĐH</v>
          </cell>
          <cell r="BX311" t="str">
            <v>KINH DOANH THƯƠNG NGHIỆP VÀ DỊCH VỤ</v>
          </cell>
          <cell r="BY311">
            <v>0</v>
          </cell>
          <cell r="BZ311">
            <v>0</v>
          </cell>
          <cell r="CA311">
            <v>0</v>
          </cell>
          <cell r="CB311" t="str">
            <v>X</v>
          </cell>
          <cell r="CC311">
            <v>0</v>
          </cell>
          <cell r="CD311" t="str">
            <v>1987</v>
          </cell>
          <cell r="CE311">
            <v>0</v>
          </cell>
          <cell r="CF311">
            <v>0</v>
          </cell>
          <cell r="CG311">
            <v>0</v>
          </cell>
          <cell r="CH311">
            <v>0</v>
          </cell>
          <cell r="CI311" t="str">
            <v>PHÒNG DỰ ÁN</v>
          </cell>
          <cell r="CJ311" t="str">
            <v>GIÁM SÁT KIẾN TRÚC SƯ</v>
          </cell>
          <cell r="CK311">
            <v>0</v>
          </cell>
          <cell r="CL311">
            <v>0</v>
          </cell>
          <cell r="CM311" t="str">
            <v>KẾT HÔN</v>
          </cell>
          <cell r="CN311" t="str">
            <v>TRẦN ĐỨC KHÁNH MINH; TRẦN ĐỨC KHÁNH LINH</v>
          </cell>
          <cell r="CO311" t="str">
            <v>2006; 2009</v>
          </cell>
          <cell r="CP311" t="str">
            <v>X</v>
          </cell>
          <cell r="CQ311">
            <v>0</v>
          </cell>
          <cell r="CR311">
            <v>2</v>
          </cell>
          <cell r="CS311" t="str">
            <v>TRẦN THỊ THU THỦY</v>
          </cell>
          <cell r="CT311" t="str">
            <v>X</v>
          </cell>
          <cell r="CU311">
            <v>0</v>
          </cell>
          <cell r="CV311" t="str">
            <v>1978</v>
          </cell>
          <cell r="CW311" t="str">
            <v>NỘI TRỢ - KẾ TOÁN</v>
          </cell>
          <cell r="CX311">
            <v>0</v>
          </cell>
          <cell r="CY311">
            <v>0</v>
          </cell>
          <cell r="CZ311">
            <v>0</v>
          </cell>
          <cell r="DA311" t="e">
            <v>#N/A</v>
          </cell>
          <cell r="DB311">
            <v>0</v>
          </cell>
        </row>
        <row r="312">
          <cell r="B312" t="str">
            <v>EVV6000089</v>
          </cell>
          <cell r="C312" t="str">
            <v>PHẠM PHÚ PHƯƠNG TRANG</v>
          </cell>
          <cell r="D312" t="str">
            <v>NỮ</v>
          </cell>
          <cell r="E312">
            <v>40969</v>
          </cell>
          <cell r="F312" t="str">
            <v>PHÒNG DỰ ÁN</v>
          </cell>
          <cell r="G312" t="str">
            <v>KIẾN TRÚC SƯ</v>
          </cell>
          <cell r="H312">
            <v>13</v>
          </cell>
          <cell r="I312">
            <v>3</v>
          </cell>
          <cell r="J312">
            <v>1985</v>
          </cell>
          <cell r="K312">
            <v>31119</v>
          </cell>
          <cell r="L312" t="str">
            <v>ĐÀ NẴNG</v>
          </cell>
          <cell r="M312" t="str">
            <v>ĐÀ NẴNG</v>
          </cell>
          <cell r="N312" t="str">
            <v>201518983</v>
          </cell>
          <cell r="O312">
            <v>39637</v>
          </cell>
          <cell r="P312" t="str">
            <v>ĐÀ NẴNG</v>
          </cell>
          <cell r="Q312" t="str">
            <v>KINH</v>
          </cell>
          <cell r="R312" t="str">
            <v>PHẬT</v>
          </cell>
          <cell r="S312" t="str">
            <v>K586/62 ÔNG ÍCH KHIÊM, TP ĐÀ NẴNG</v>
          </cell>
          <cell r="T312" t="str">
            <v>ĐÀ NẴNG</v>
          </cell>
          <cell r="U312" t="str">
            <v>K256/01 TRẦN XUÂN SOẠN, Q. 7, TP. HCM</v>
          </cell>
          <cell r="V312" t="str">
            <v>TP. HCM</v>
          </cell>
          <cell r="W312">
            <v>0</v>
          </cell>
          <cell r="X312" t="str">
            <v>0985837562</v>
          </cell>
          <cell r="Y312" t="str">
            <v>0331000409329</v>
          </cell>
          <cell r="Z312" t="str">
            <v>VIETCOMBANK</v>
          </cell>
          <cell r="AA312" t="str">
            <v>257</v>
          </cell>
          <cell r="AB312" t="str">
            <v>8080062589</v>
          </cell>
          <cell r="AC312">
            <v>0</v>
          </cell>
          <cell r="AD312">
            <v>0</v>
          </cell>
          <cell r="AE312" t="str">
            <v>HS 14/12/2014 - 14/06/2015</v>
          </cell>
          <cell r="AF312">
            <v>0</v>
          </cell>
          <cell r="AG312">
            <v>0</v>
          </cell>
          <cell r="AH312">
            <v>41030</v>
          </cell>
          <cell r="AI312">
            <v>41395</v>
          </cell>
          <cell r="AJ312">
            <v>41760</v>
          </cell>
          <cell r="AK312" t="str">
            <v>01 NĂM</v>
          </cell>
          <cell r="AL312" t="str">
            <v>01 NĂM</v>
          </cell>
          <cell r="AM312" t="str">
            <v>KXĐTH</v>
          </cell>
          <cell r="AN312">
            <v>41760</v>
          </cell>
          <cell r="AO312" t="str">
            <v>KXĐTH</v>
          </cell>
          <cell r="AP312">
            <v>0</v>
          </cell>
          <cell r="AQ312">
            <v>0</v>
          </cell>
          <cell r="AR312">
            <v>41030</v>
          </cell>
          <cell r="AS312" t="str">
            <v>7910328837</v>
          </cell>
          <cell r="AT312" t="str">
            <v>DN7793530600292</v>
          </cell>
          <cell r="AU312">
            <v>0</v>
          </cell>
          <cell r="AV312">
            <v>0</v>
          </cell>
          <cell r="AW312">
            <v>0</v>
          </cell>
          <cell r="AX312">
            <v>0</v>
          </cell>
          <cell r="AY312">
            <v>0</v>
          </cell>
          <cell r="AZ312">
            <v>0</v>
          </cell>
          <cell r="BA312">
            <v>0</v>
          </cell>
          <cell r="BB312">
            <v>0</v>
          </cell>
          <cell r="BC312">
            <v>0</v>
          </cell>
          <cell r="BD312">
            <v>0</v>
          </cell>
          <cell r="BE312" t="str">
            <v>ĐH</v>
          </cell>
          <cell r="BF312">
            <v>0</v>
          </cell>
          <cell r="BG312">
            <v>0</v>
          </cell>
          <cell r="BH312">
            <v>41178</v>
          </cell>
          <cell r="BI312">
            <v>4200000</v>
          </cell>
          <cell r="BJ312">
            <v>6725000</v>
          </cell>
          <cell r="BK312">
            <v>0</v>
          </cell>
          <cell r="BL312">
            <v>0</v>
          </cell>
          <cell r="BM312">
            <v>0</v>
          </cell>
          <cell r="BN312">
            <v>0</v>
          </cell>
          <cell r="BO312">
            <v>25000</v>
          </cell>
          <cell r="BP312">
            <v>120000</v>
          </cell>
          <cell r="BQ312">
            <v>1</v>
          </cell>
          <cell r="BR312" t="str">
            <v>VP HỒ CHÍ MINH</v>
          </cell>
          <cell r="BS312" t="str">
            <v>Fulltime</v>
          </cell>
          <cell r="BT312" t="str">
            <v>Phòng Dự Án</v>
          </cell>
          <cell r="BU312" t="str">
            <v>Kiến Trúc Sư</v>
          </cell>
          <cell r="BV312" t="str">
            <v>TRẦN ĐỨC KHÁNH MINH; TRẦN ĐỨC KHÁNH LINH</v>
          </cell>
          <cell r="BW312" t="str">
            <v>ĐH</v>
          </cell>
          <cell r="BX312" t="str">
            <v>KIẾN TRÚC</v>
          </cell>
          <cell r="BY312">
            <v>0</v>
          </cell>
          <cell r="BZ312">
            <v>0</v>
          </cell>
          <cell r="CA312">
            <v>0</v>
          </cell>
          <cell r="CB312" t="str">
            <v>X</v>
          </cell>
          <cell r="CC312">
            <v>0</v>
          </cell>
          <cell r="CD312" t="str">
            <v>1978</v>
          </cell>
          <cell r="CE312">
            <v>0</v>
          </cell>
          <cell r="CF312">
            <v>0</v>
          </cell>
          <cell r="CG312">
            <v>0</v>
          </cell>
          <cell r="CH312">
            <v>0</v>
          </cell>
          <cell r="CI312" t="str">
            <v>PHÒNG ĐÀO TẠO</v>
          </cell>
          <cell r="CJ312" t="str">
            <v>GIÁM SÁT ĐÀO TẠO</v>
          </cell>
          <cell r="CK312">
            <v>0</v>
          </cell>
          <cell r="CL312">
            <v>0</v>
          </cell>
          <cell r="CM312" t="str">
            <v>KẾT HÔN</v>
          </cell>
          <cell r="CN312">
            <v>0</v>
          </cell>
          <cell r="CO312">
            <v>0</v>
          </cell>
          <cell r="CP312">
            <v>0</v>
          </cell>
          <cell r="CQ312">
            <v>0</v>
          </cell>
          <cell r="CR312">
            <v>0</v>
          </cell>
          <cell r="CS312" t="str">
            <v>VŨ HUY ĐỨC</v>
          </cell>
          <cell r="CT312">
            <v>0</v>
          </cell>
          <cell r="CU312" t="str">
            <v>X</v>
          </cell>
          <cell r="CV312" t="str">
            <v>1984</v>
          </cell>
          <cell r="CW312" t="str">
            <v>KIẾN TRÚC SƯ</v>
          </cell>
          <cell r="CX312" t="str">
            <v>CTY CP TƯ VẤN THIẾT KẾ CN&amp;DÂN DUNG5 IDCO</v>
          </cell>
          <cell r="CY312">
            <v>0</v>
          </cell>
          <cell r="CZ312">
            <v>0</v>
          </cell>
          <cell r="DA312" t="e">
            <v>#N/A</v>
          </cell>
          <cell r="DB312">
            <v>0</v>
          </cell>
        </row>
        <row r="313">
          <cell r="B313" t="str">
            <v>EVV6000094</v>
          </cell>
          <cell r="C313" t="str">
            <v>PHAN THỊ TƯỜNG TRANG</v>
          </cell>
          <cell r="D313" t="str">
            <v>NỮ</v>
          </cell>
          <cell r="E313">
            <v>40978</v>
          </cell>
          <cell r="F313" t="str">
            <v>PHÒNG ĐÀO TẠO</v>
          </cell>
          <cell r="G313" t="str">
            <v>CHUYÊN VIÊN ĐÀO TẠO</v>
          </cell>
          <cell r="H313">
            <v>1</v>
          </cell>
          <cell r="I313">
            <v>8</v>
          </cell>
          <cell r="J313">
            <v>1984</v>
          </cell>
          <cell r="K313">
            <v>30895</v>
          </cell>
          <cell r="L313" t="str">
            <v>ĐẮK LẮK</v>
          </cell>
          <cell r="M313" t="str">
            <v>QUẢNG TRỊ</v>
          </cell>
          <cell r="N313" t="str">
            <v>240766151</v>
          </cell>
          <cell r="O313">
            <v>40137</v>
          </cell>
          <cell r="P313" t="str">
            <v>ĐẮK LẮK</v>
          </cell>
          <cell r="Q313" t="str">
            <v>KINH</v>
          </cell>
          <cell r="R313" t="str">
            <v>KHÔNG</v>
          </cell>
          <cell r="S313" t="str">
            <v>QUẢNG HIỆP, CƯ MGAR, ĐẮK LẮK</v>
          </cell>
          <cell r="T313" t="str">
            <v>ĐẮK LẮK</v>
          </cell>
          <cell r="U313">
            <v>0</v>
          </cell>
          <cell r="V313" t="str">
            <v>TP. HCM</v>
          </cell>
          <cell r="W313">
            <v>0</v>
          </cell>
          <cell r="X313" t="str">
            <v>0916419948</v>
          </cell>
          <cell r="Y313" t="str">
            <v>0331003872794</v>
          </cell>
          <cell r="Z313" t="str">
            <v>VIETCOMBANK</v>
          </cell>
          <cell r="AA313" t="str">
            <v>264</v>
          </cell>
          <cell r="AB313" t="str">
            <v>8044816110</v>
          </cell>
          <cell r="AC313">
            <v>2</v>
          </cell>
          <cell r="AD313">
            <v>0</v>
          </cell>
          <cell r="AE313" t="str">
            <v>HS 14/12/2014 - 14/06/2015</v>
          </cell>
          <cell r="AF313">
            <v>0</v>
          </cell>
          <cell r="AG313">
            <v>0</v>
          </cell>
          <cell r="AH313">
            <v>41039</v>
          </cell>
          <cell r="AI313">
            <v>41404</v>
          </cell>
          <cell r="AJ313">
            <v>41769</v>
          </cell>
          <cell r="AK313" t="str">
            <v>01 NĂM</v>
          </cell>
          <cell r="AL313" t="str">
            <v>01 NĂM</v>
          </cell>
          <cell r="AM313" t="str">
            <v>KXĐTH</v>
          </cell>
          <cell r="AN313">
            <v>41769</v>
          </cell>
          <cell r="AO313" t="str">
            <v>KXĐTH</v>
          </cell>
          <cell r="AP313">
            <v>0</v>
          </cell>
          <cell r="AQ313">
            <v>0</v>
          </cell>
          <cell r="AR313">
            <v>41030</v>
          </cell>
          <cell r="AS313" t="str">
            <v>7912016354</v>
          </cell>
          <cell r="AT313" t="str">
            <v>DN7793530600329</v>
          </cell>
          <cell r="AU313">
            <v>0</v>
          </cell>
          <cell r="AV313">
            <v>0</v>
          </cell>
          <cell r="AW313">
            <v>0</v>
          </cell>
          <cell r="AX313">
            <v>0</v>
          </cell>
          <cell r="AY313">
            <v>0</v>
          </cell>
          <cell r="AZ313">
            <v>0</v>
          </cell>
          <cell r="BA313">
            <v>0</v>
          </cell>
          <cell r="BB313">
            <v>0</v>
          </cell>
          <cell r="BC313">
            <v>0</v>
          </cell>
          <cell r="BD313">
            <v>0</v>
          </cell>
          <cell r="BE313" t="str">
            <v>ĐH</v>
          </cell>
          <cell r="BF313">
            <v>0</v>
          </cell>
          <cell r="BG313">
            <v>0</v>
          </cell>
          <cell r="BH313">
            <v>0</v>
          </cell>
          <cell r="BI313">
            <v>3800000</v>
          </cell>
          <cell r="BJ313">
            <v>3200000</v>
          </cell>
          <cell r="BK313">
            <v>0</v>
          </cell>
          <cell r="BL313">
            <v>0</v>
          </cell>
          <cell r="BM313">
            <v>150000</v>
          </cell>
          <cell r="BN313">
            <v>0</v>
          </cell>
          <cell r="BO313">
            <v>25000</v>
          </cell>
          <cell r="BP313">
            <v>120000</v>
          </cell>
          <cell r="BQ313">
            <v>1</v>
          </cell>
          <cell r="BR313" t="str">
            <v>VP HỒ CHÍ MINH</v>
          </cell>
          <cell r="BS313" t="str">
            <v>Fulltime</v>
          </cell>
          <cell r="BT313" t="str">
            <v>Phòng Đào Tạo</v>
          </cell>
          <cell r="BU313" t="str">
            <v>CV. Đào Tạo</v>
          </cell>
          <cell r="BV313">
            <v>0</v>
          </cell>
          <cell r="BW313" t="str">
            <v>ĐH</v>
          </cell>
          <cell r="BX313" t="str">
            <v>DU LỊCH</v>
          </cell>
          <cell r="BY313">
            <v>0</v>
          </cell>
          <cell r="BZ313">
            <v>0</v>
          </cell>
          <cell r="CA313">
            <v>0</v>
          </cell>
          <cell r="CB313">
            <v>0</v>
          </cell>
          <cell r="CC313" t="str">
            <v>X</v>
          </cell>
          <cell r="CD313" t="str">
            <v>1984</v>
          </cell>
          <cell r="CE313">
            <v>0</v>
          </cell>
          <cell r="CF313">
            <v>0</v>
          </cell>
          <cell r="CG313">
            <v>0</v>
          </cell>
          <cell r="CH313">
            <v>0</v>
          </cell>
          <cell r="CI313" t="str">
            <v>PHÒNG DỰ ÁN</v>
          </cell>
          <cell r="CJ313" t="str">
            <v>KIẾN TRÚC SƯ</v>
          </cell>
          <cell r="CK313">
            <v>0</v>
          </cell>
          <cell r="CL313">
            <v>0</v>
          </cell>
          <cell r="CM313" t="str">
            <v>KẾT HÔN</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t="e">
            <v>#N/A</v>
          </cell>
          <cell r="DB313">
            <v>0</v>
          </cell>
        </row>
        <row r="314">
          <cell r="B314" t="str">
            <v>EQQ100917</v>
          </cell>
          <cell r="C314" t="str">
            <v>ĐINH THỊ THẢO LY</v>
          </cell>
          <cell r="D314" t="str">
            <v>NỮ</v>
          </cell>
          <cell r="E314">
            <v>40996</v>
          </cell>
          <cell r="F314" t="str">
            <v>KHO VẬN</v>
          </cell>
          <cell r="G314" t="str">
            <v>ĐIỀU PHỐI KIÊM KẾ TOÁN KHO</v>
          </cell>
          <cell r="H314">
            <v>24</v>
          </cell>
          <cell r="I314">
            <v>12</v>
          </cell>
          <cell r="J314">
            <v>1987</v>
          </cell>
          <cell r="K314">
            <v>32135</v>
          </cell>
          <cell r="L314" t="str">
            <v>TP. HCM</v>
          </cell>
          <cell r="M314" t="str">
            <v>ĐẮK LẮK</v>
          </cell>
          <cell r="N314" t="str">
            <v>024148925</v>
          </cell>
          <cell r="O314">
            <v>37868</v>
          </cell>
          <cell r="P314" t="str">
            <v>TP. HCM</v>
          </cell>
          <cell r="Q314" t="str">
            <v>KINH</v>
          </cell>
          <cell r="R314" t="str">
            <v>THIÊN CHÚA</v>
          </cell>
          <cell r="S314" t="str">
            <v>31 KHU PHỐ 1, P. HIỆP PHÚ, Q. 9, TP. HCM</v>
          </cell>
          <cell r="T314" t="str">
            <v>TP. HCM</v>
          </cell>
          <cell r="U314" t="str">
            <v>31 KHU PHỐ 1, P. HIỆP PHÚ, Q. 9, TP. HCM</v>
          </cell>
          <cell r="V314" t="str">
            <v>TP. HCM</v>
          </cell>
          <cell r="W314">
            <v>0</v>
          </cell>
          <cell r="X314" t="str">
            <v>0937997853</v>
          </cell>
          <cell r="Y314" t="str">
            <v>0381000361585</v>
          </cell>
          <cell r="Z314" t="str">
            <v>VIETCOMBANK</v>
          </cell>
          <cell r="AA314" t="str">
            <v>800000</v>
          </cell>
          <cell r="AB314" t="str">
            <v>8302760957</v>
          </cell>
          <cell r="AC314">
            <v>0</v>
          </cell>
          <cell r="AD314">
            <v>0</v>
          </cell>
          <cell r="AE314" t="str">
            <v>HS 02/01/2015 - 01/07/2015</v>
          </cell>
          <cell r="AF314">
            <v>0</v>
          </cell>
          <cell r="AG314">
            <v>0</v>
          </cell>
          <cell r="AH314">
            <v>41055</v>
          </cell>
          <cell r="AI314">
            <v>41420</v>
          </cell>
          <cell r="AJ314">
            <v>41785</v>
          </cell>
          <cell r="AK314" t="str">
            <v>01 NĂM</v>
          </cell>
          <cell r="AL314" t="str">
            <v>01 NĂM</v>
          </cell>
          <cell r="AM314" t="str">
            <v>KXĐTH</v>
          </cell>
          <cell r="AN314">
            <v>41785</v>
          </cell>
          <cell r="AO314" t="str">
            <v>KXĐTH</v>
          </cell>
          <cell r="AP314">
            <v>0</v>
          </cell>
          <cell r="AQ314">
            <v>0</v>
          </cell>
          <cell r="AR314">
            <v>41061</v>
          </cell>
          <cell r="AS314" t="str">
            <v>7912018229</v>
          </cell>
          <cell r="AT314" t="str">
            <v>DN7793530600736</v>
          </cell>
          <cell r="AU314">
            <v>0</v>
          </cell>
          <cell r="AV314">
            <v>0</v>
          </cell>
          <cell r="AW314">
            <v>0</v>
          </cell>
          <cell r="AX314">
            <v>0</v>
          </cell>
          <cell r="AY314">
            <v>0</v>
          </cell>
          <cell r="AZ314">
            <v>0</v>
          </cell>
          <cell r="BA314">
            <v>0</v>
          </cell>
          <cell r="BB314">
            <v>0</v>
          </cell>
          <cell r="BC314">
            <v>0</v>
          </cell>
          <cell r="BD314">
            <v>0</v>
          </cell>
          <cell r="BE314" t="str">
            <v>ĐH</v>
          </cell>
          <cell r="BF314">
            <v>0</v>
          </cell>
          <cell r="BG314">
            <v>0</v>
          </cell>
          <cell r="BH314">
            <v>41724</v>
          </cell>
          <cell r="BI314">
            <v>3010000</v>
          </cell>
          <cell r="BJ314">
            <v>2390000</v>
          </cell>
          <cell r="BK314">
            <v>0</v>
          </cell>
          <cell r="BL314">
            <v>0</v>
          </cell>
          <cell r="BM314">
            <v>100000</v>
          </cell>
          <cell r="BN314">
            <v>0</v>
          </cell>
          <cell r="BO314">
            <v>25000</v>
          </cell>
          <cell r="BP314">
            <v>120000</v>
          </cell>
          <cell r="BQ314">
            <v>1</v>
          </cell>
          <cell r="BR314" t="str">
            <v>VP HỒ CHÍ MINH</v>
          </cell>
          <cell r="BS314" t="str">
            <v>Fulltime</v>
          </cell>
          <cell r="BT314" t="str">
            <v>Kho Vận</v>
          </cell>
          <cell r="BU314" t="str">
            <v>Điều Phối Kiêm Kế Toán Kho</v>
          </cell>
          <cell r="BV314">
            <v>0</v>
          </cell>
          <cell r="BW314" t="str">
            <v>CĐ</v>
          </cell>
          <cell r="BX314" t="str">
            <v>KẾ TOÁN</v>
          </cell>
          <cell r="BY314">
            <v>0</v>
          </cell>
          <cell r="BZ314">
            <v>0</v>
          </cell>
          <cell r="CA314">
            <v>0</v>
          </cell>
          <cell r="CB314">
            <v>0</v>
          </cell>
          <cell r="CC314">
            <v>0</v>
          </cell>
          <cell r="CD314">
            <v>0</v>
          </cell>
          <cell r="CE314">
            <v>0</v>
          </cell>
          <cell r="CF314">
            <v>0</v>
          </cell>
          <cell r="CG314">
            <v>0</v>
          </cell>
          <cell r="CH314">
            <v>0</v>
          </cell>
          <cell r="CI314" t="str">
            <v>PHÒNG ĐÀO TẠO</v>
          </cell>
          <cell r="CJ314" t="str">
            <v>CHUYÊN VIÊN ĐÀO TẠO</v>
          </cell>
          <cell r="CK314">
            <v>0</v>
          </cell>
          <cell r="CL314">
            <v>0</v>
          </cell>
          <cell r="CM314" t="str">
            <v>ĐỘC THÂN</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t="e">
            <v>#N/A</v>
          </cell>
          <cell r="DB314">
            <v>0</v>
          </cell>
        </row>
        <row r="315">
          <cell r="B315" t="str">
            <v>EVV6000105</v>
          </cell>
          <cell r="C315" t="str">
            <v>NGUYỄN ĐẠI HỒNG NHUNG</v>
          </cell>
          <cell r="D315" t="str">
            <v>NỮ</v>
          </cell>
          <cell r="E315">
            <v>41002</v>
          </cell>
          <cell r="F315" t="str">
            <v>PHÒNG CUNG ỨNG</v>
          </cell>
          <cell r="G315" t="str">
            <v>GIÁM SÁT CUNG ỨNG</v>
          </cell>
          <cell r="H315">
            <v>15</v>
          </cell>
          <cell r="I315">
            <v>11</v>
          </cell>
          <cell r="J315">
            <v>1979</v>
          </cell>
          <cell r="K315">
            <v>29174</v>
          </cell>
          <cell r="L315" t="str">
            <v>ĐỒNG NAI</v>
          </cell>
          <cell r="M315" t="str">
            <v>TP. HCM</v>
          </cell>
          <cell r="N315" t="str">
            <v>022978630</v>
          </cell>
          <cell r="O315">
            <v>39400</v>
          </cell>
          <cell r="P315" t="str">
            <v>TP. HCM</v>
          </cell>
          <cell r="Q315" t="str">
            <v>KINH</v>
          </cell>
          <cell r="R315" t="str">
            <v>KHÔNG</v>
          </cell>
          <cell r="S315" t="str">
            <v>137/29/9 TRẦN ĐÌNH XU, P.  NGUYỄN CƯ TRINH, Q. 1, TP. HCM</v>
          </cell>
          <cell r="T315" t="str">
            <v>TP. HCM</v>
          </cell>
          <cell r="U315" t="str">
            <v>137/29/9 TRẦN ĐÌNH XU, P.  NGUYỄN CƯ TRINH, Q. 1, TP. HCM</v>
          </cell>
          <cell r="V315" t="str">
            <v>TP. HCM</v>
          </cell>
          <cell r="W315">
            <v>0</v>
          </cell>
          <cell r="X315" t="str">
            <v>0909076838</v>
          </cell>
          <cell r="Y315" t="str">
            <v>0071001031989</v>
          </cell>
          <cell r="Z315" t="str">
            <v>VCB / HCM</v>
          </cell>
          <cell r="AA315" t="str">
            <v>279</v>
          </cell>
          <cell r="AB315" t="str">
            <v>0308638691</v>
          </cell>
          <cell r="AC315">
            <v>1</v>
          </cell>
          <cell r="AD315">
            <v>0</v>
          </cell>
          <cell r="AE315" t="str">
            <v>HS 02/01/2015 - 01/07/2015</v>
          </cell>
          <cell r="AF315">
            <v>0</v>
          </cell>
          <cell r="AG315">
            <v>0</v>
          </cell>
          <cell r="AH315">
            <v>41002</v>
          </cell>
          <cell r="AI315">
            <v>41367</v>
          </cell>
          <cell r="AJ315">
            <v>41785</v>
          </cell>
          <cell r="AK315" t="str">
            <v>01 NĂM</v>
          </cell>
          <cell r="AL315" t="str">
            <v>KXĐTH</v>
          </cell>
          <cell r="AM315" t="str">
            <v>KXĐTH</v>
          </cell>
          <cell r="AN315">
            <v>41367</v>
          </cell>
          <cell r="AO315" t="str">
            <v>KXĐTH</v>
          </cell>
          <cell r="AP315">
            <v>0</v>
          </cell>
          <cell r="AQ315">
            <v>0</v>
          </cell>
          <cell r="AR315">
            <v>41000</v>
          </cell>
          <cell r="AS315" t="str">
            <v>7409205063</v>
          </cell>
          <cell r="AT315" t="str">
            <v>DN7793530600018</v>
          </cell>
          <cell r="AU315">
            <v>0</v>
          </cell>
          <cell r="AV315">
            <v>0</v>
          </cell>
          <cell r="AW315">
            <v>0</v>
          </cell>
          <cell r="AX315">
            <v>0</v>
          </cell>
          <cell r="AY315">
            <v>0</v>
          </cell>
          <cell r="AZ315">
            <v>0</v>
          </cell>
          <cell r="BA315">
            <v>0</v>
          </cell>
          <cell r="BB315">
            <v>0</v>
          </cell>
          <cell r="BC315">
            <v>0</v>
          </cell>
          <cell r="BD315">
            <v>0</v>
          </cell>
          <cell r="BE315" t="str">
            <v>CĐ</v>
          </cell>
          <cell r="BF315">
            <v>0</v>
          </cell>
          <cell r="BG315">
            <v>0</v>
          </cell>
          <cell r="BH315">
            <v>41178</v>
          </cell>
          <cell r="BI315">
            <v>4550000</v>
          </cell>
          <cell r="BJ315">
            <v>8450000</v>
          </cell>
          <cell r="BK315">
            <v>2340000</v>
          </cell>
          <cell r="BL315">
            <v>200000</v>
          </cell>
          <cell r="BM315">
            <v>300000</v>
          </cell>
          <cell r="BN315">
            <v>0</v>
          </cell>
          <cell r="BO315">
            <v>25000</v>
          </cell>
          <cell r="BP315">
            <v>120000</v>
          </cell>
          <cell r="BQ315">
            <v>1</v>
          </cell>
          <cell r="BR315" t="str">
            <v>VP HỒ CHÍ MINH</v>
          </cell>
          <cell r="BS315" t="str">
            <v>Fulltime</v>
          </cell>
          <cell r="BT315" t="str">
            <v>Phòng Cung Ứng</v>
          </cell>
          <cell r="BU315" t="str">
            <v>GS. Cung Ứng</v>
          </cell>
          <cell r="BV315">
            <v>0</v>
          </cell>
          <cell r="BW315" t="str">
            <v>ĐH</v>
          </cell>
          <cell r="BX315" t="str">
            <v>QUẢN TRỊ KINH DOANH</v>
          </cell>
          <cell r="BY315">
            <v>0</v>
          </cell>
          <cell r="BZ315">
            <v>0</v>
          </cell>
          <cell r="CA315">
            <v>0</v>
          </cell>
          <cell r="CB315">
            <v>0</v>
          </cell>
          <cell r="CC315">
            <v>0</v>
          </cell>
          <cell r="CD315">
            <v>0</v>
          </cell>
          <cell r="CE315">
            <v>0</v>
          </cell>
          <cell r="CF315">
            <v>0</v>
          </cell>
          <cell r="CG315">
            <v>0</v>
          </cell>
          <cell r="CH315">
            <v>0</v>
          </cell>
          <cell r="CI315" t="str">
            <v>KHO VẬN</v>
          </cell>
          <cell r="CJ315" t="str">
            <v>ĐIỀU PHỐI KIÊM KẾ TOÁN KHO</v>
          </cell>
          <cell r="CK315">
            <v>0</v>
          </cell>
          <cell r="CL315">
            <v>0</v>
          </cell>
          <cell r="CM315" t="str">
            <v>KẾT HÔN</v>
          </cell>
          <cell r="CN315">
            <v>0</v>
          </cell>
          <cell r="CO315">
            <v>0</v>
          </cell>
          <cell r="CP315">
            <v>0</v>
          </cell>
          <cell r="CQ315">
            <v>0</v>
          </cell>
          <cell r="CR315">
            <v>1</v>
          </cell>
          <cell r="CS315">
            <v>0</v>
          </cell>
          <cell r="CT315">
            <v>0</v>
          </cell>
          <cell r="CU315" t="str">
            <v>X</v>
          </cell>
          <cell r="CV315">
            <v>0</v>
          </cell>
          <cell r="CW315">
            <v>0</v>
          </cell>
          <cell r="CX315">
            <v>0</v>
          </cell>
          <cell r="CY315">
            <v>0</v>
          </cell>
          <cell r="CZ315">
            <v>0</v>
          </cell>
          <cell r="DA315" t="e">
            <v>#N/A</v>
          </cell>
          <cell r="DB315">
            <v>0</v>
          </cell>
        </row>
        <row r="316">
          <cell r="B316" t="str">
            <v>EVV6000106</v>
          </cell>
          <cell r="C316" t="str">
            <v>THẮNG THỊ MỸ DUYÊN</v>
          </cell>
          <cell r="D316" t="str">
            <v>NỮ</v>
          </cell>
          <cell r="E316">
            <v>41022</v>
          </cell>
          <cell r="F316" t="str">
            <v>PHÒNG HC-NS</v>
          </cell>
          <cell r="G316" t="str">
            <v>CHUYÊN VIÊN C&amp;B</v>
          </cell>
          <cell r="H316">
            <v>24</v>
          </cell>
          <cell r="I316">
            <v>2</v>
          </cell>
          <cell r="J316">
            <v>1988</v>
          </cell>
          <cell r="K316">
            <v>32197</v>
          </cell>
          <cell r="L316" t="str">
            <v>ĐỒNG NAI</v>
          </cell>
          <cell r="M316" t="str">
            <v>QUẢNG NINH</v>
          </cell>
          <cell r="N316" t="str">
            <v>271773924</v>
          </cell>
          <cell r="O316">
            <v>37461</v>
          </cell>
          <cell r="P316" t="str">
            <v>ĐỒNG NAI</v>
          </cell>
          <cell r="Q316" t="str">
            <v>HOA</v>
          </cell>
          <cell r="R316" t="str">
            <v>PHẬT</v>
          </cell>
          <cell r="S316" t="str">
            <v>XUÂN THANH, THỊ TRẤN XUÂN LỘC, LONG KHÁNH, ĐỒNG NAI</v>
          </cell>
          <cell r="T316" t="str">
            <v>ĐỒNG NAI</v>
          </cell>
          <cell r="U316" t="str">
            <v>148 PHAN HUY THỨC, P. TÂN KIỂNG, Q. 7, TP. HCM</v>
          </cell>
          <cell r="V316" t="str">
            <v>TP. HCM</v>
          </cell>
          <cell r="W316" t="str">
            <v>137/29/9 TRẦN ĐÌNH XU, P.  NGUYỄN CƯ TRINH, Q. 1, TP. HCM</v>
          </cell>
          <cell r="X316" t="str">
            <v>0938046202</v>
          </cell>
          <cell r="Y316" t="str">
            <v>0251002516655</v>
          </cell>
          <cell r="Z316" t="str">
            <v>VIETCOMBANK</v>
          </cell>
          <cell r="AA316" t="str">
            <v>294</v>
          </cell>
          <cell r="AB316" t="str">
            <v>8301305930</v>
          </cell>
          <cell r="AC316">
            <v>0</v>
          </cell>
          <cell r="AD316">
            <v>0</v>
          </cell>
          <cell r="AE316">
            <v>0</v>
          </cell>
          <cell r="AF316">
            <v>0</v>
          </cell>
          <cell r="AG316">
            <v>0</v>
          </cell>
          <cell r="AH316">
            <v>41083</v>
          </cell>
          <cell r="AI316">
            <v>41448</v>
          </cell>
          <cell r="AJ316">
            <v>41813</v>
          </cell>
          <cell r="AK316" t="str">
            <v>01 NĂM</v>
          </cell>
          <cell r="AL316" t="str">
            <v>01 NĂM</v>
          </cell>
          <cell r="AM316" t="str">
            <v>KXĐTH</v>
          </cell>
          <cell r="AN316">
            <v>41813</v>
          </cell>
          <cell r="AO316" t="str">
            <v>KXĐTH</v>
          </cell>
          <cell r="AP316">
            <v>0</v>
          </cell>
          <cell r="AQ316">
            <v>0</v>
          </cell>
          <cell r="AR316">
            <v>41091</v>
          </cell>
          <cell r="AS316" t="str">
            <v>7912288755</v>
          </cell>
          <cell r="AT316" t="str">
            <v>DN7793530600368</v>
          </cell>
          <cell r="AU316">
            <v>0</v>
          </cell>
          <cell r="AV316">
            <v>0</v>
          </cell>
          <cell r="AW316">
            <v>0</v>
          </cell>
          <cell r="AX316">
            <v>0</v>
          </cell>
          <cell r="AY316">
            <v>0</v>
          </cell>
          <cell r="AZ316">
            <v>0</v>
          </cell>
          <cell r="BA316">
            <v>0</v>
          </cell>
          <cell r="BB316">
            <v>0</v>
          </cell>
          <cell r="BC316">
            <v>0</v>
          </cell>
          <cell r="BD316">
            <v>0</v>
          </cell>
          <cell r="BE316" t="str">
            <v>ĐH</v>
          </cell>
          <cell r="BF316">
            <v>0</v>
          </cell>
          <cell r="BG316">
            <v>0</v>
          </cell>
          <cell r="BH316">
            <v>41877</v>
          </cell>
          <cell r="BI316">
            <v>3210000</v>
          </cell>
          <cell r="BJ316">
            <v>3380000</v>
          </cell>
          <cell r="BK316">
            <v>0</v>
          </cell>
          <cell r="BL316">
            <v>100000</v>
          </cell>
          <cell r="BM316">
            <v>100000</v>
          </cell>
          <cell r="BN316">
            <v>0</v>
          </cell>
          <cell r="BO316">
            <v>25000</v>
          </cell>
          <cell r="BP316">
            <v>120000</v>
          </cell>
          <cell r="BQ316">
            <v>1</v>
          </cell>
          <cell r="BR316" t="str">
            <v>VP HỒ CHÍ MINH</v>
          </cell>
          <cell r="BS316" t="str">
            <v>Fulltime</v>
          </cell>
          <cell r="BT316" t="str">
            <v>Phòng HC-NS</v>
          </cell>
          <cell r="BU316" t="str">
            <v>CV. C&amp;B</v>
          </cell>
          <cell r="BV316">
            <v>0</v>
          </cell>
          <cell r="BW316" t="str">
            <v>CĐ</v>
          </cell>
          <cell r="BX316" t="str">
            <v>QUẢN TRỊ KINH DOANH</v>
          </cell>
          <cell r="BY316">
            <v>0</v>
          </cell>
          <cell r="BZ316">
            <v>0</v>
          </cell>
          <cell r="CA316">
            <v>0</v>
          </cell>
          <cell r="CB316">
            <v>0</v>
          </cell>
          <cell r="CC316" t="str">
            <v>X</v>
          </cell>
          <cell r="CD316">
            <v>0</v>
          </cell>
          <cell r="CE316">
            <v>0</v>
          </cell>
          <cell r="CF316">
            <v>0</v>
          </cell>
          <cell r="CG316">
            <v>0</v>
          </cell>
          <cell r="CH316">
            <v>0</v>
          </cell>
          <cell r="CI316" t="str">
            <v>PHÒNG CUNG ỨNG</v>
          </cell>
          <cell r="CJ316" t="str">
            <v>GIÁM SÁT CUNG ỨNG</v>
          </cell>
          <cell r="CK316">
            <v>0</v>
          </cell>
          <cell r="CL316">
            <v>0</v>
          </cell>
          <cell r="CM316" t="str">
            <v>ĐỘC THÂN</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t="e">
            <v>#N/A</v>
          </cell>
          <cell r="DB316">
            <v>0</v>
          </cell>
        </row>
        <row r="317">
          <cell r="B317" t="str">
            <v>EVV6000107</v>
          </cell>
          <cell r="C317" t="str">
            <v>DƯƠNG QUAN THÁI</v>
          </cell>
          <cell r="D317" t="str">
            <v>NAM</v>
          </cell>
          <cell r="E317">
            <v>41026</v>
          </cell>
          <cell r="F317" t="str">
            <v>KHO VẬN</v>
          </cell>
          <cell r="G317" t="str">
            <v xml:space="preserve">NHÂN VIÊN KHO VẬN </v>
          </cell>
          <cell r="H317">
            <v>20</v>
          </cell>
          <cell r="I317">
            <v>8</v>
          </cell>
          <cell r="J317">
            <v>1981</v>
          </cell>
          <cell r="K317">
            <v>29818</v>
          </cell>
          <cell r="L317" t="str">
            <v>ĐỒNG THÁP</v>
          </cell>
          <cell r="M317" t="str">
            <v>ĐỒNG THÁP</v>
          </cell>
          <cell r="N317" t="str">
            <v>340995148</v>
          </cell>
          <cell r="O317">
            <v>39640</v>
          </cell>
          <cell r="P317" t="str">
            <v>ĐỒNG THÁP</v>
          </cell>
          <cell r="Q317" t="str">
            <v>KINH</v>
          </cell>
          <cell r="R317" t="str">
            <v>KHÔNG</v>
          </cell>
          <cell r="S317" t="str">
            <v>PHÚ MỸ, CHÂU THÀNH, ĐỒNG THÁP</v>
          </cell>
          <cell r="T317" t="str">
            <v>ĐỒNG THÁP</v>
          </cell>
          <cell r="U317" t="str">
            <v>114/6B THỐNG NHẤT, P. 11, Q. GÒ VẤP, TP. HCM</v>
          </cell>
          <cell r="V317" t="str">
            <v>TP. HCM</v>
          </cell>
          <cell r="W317">
            <v>0</v>
          </cell>
          <cell r="X317" t="str">
            <v>0903843480</v>
          </cell>
          <cell r="Y317" t="str">
            <v>0071004756736</v>
          </cell>
          <cell r="Z317" t="str">
            <v>VIETCOMBANK</v>
          </cell>
          <cell r="AA317" t="str">
            <v>800003</v>
          </cell>
          <cell r="AB317" t="str">
            <v>8066448171</v>
          </cell>
          <cell r="AC317">
            <v>0</v>
          </cell>
          <cell r="AD317">
            <v>0</v>
          </cell>
          <cell r="AE317">
            <v>0</v>
          </cell>
          <cell r="AF317">
            <v>0</v>
          </cell>
          <cell r="AG317">
            <v>0</v>
          </cell>
          <cell r="AH317">
            <v>41056</v>
          </cell>
          <cell r="AI317">
            <v>41421</v>
          </cell>
          <cell r="AJ317">
            <v>41786</v>
          </cell>
          <cell r="AK317" t="str">
            <v>01 NĂM</v>
          </cell>
          <cell r="AL317" t="str">
            <v>01 NĂM</v>
          </cell>
          <cell r="AM317" t="str">
            <v>KXĐTH</v>
          </cell>
          <cell r="AN317">
            <v>41786</v>
          </cell>
          <cell r="AO317" t="str">
            <v>KXĐTH</v>
          </cell>
          <cell r="AP317">
            <v>0</v>
          </cell>
          <cell r="AQ317">
            <v>0</v>
          </cell>
          <cell r="AR317">
            <v>41061</v>
          </cell>
          <cell r="AS317" t="str">
            <v>7908417934</v>
          </cell>
          <cell r="AT317" t="str">
            <v>DN7793530600368</v>
          </cell>
          <cell r="AU317">
            <v>0</v>
          </cell>
          <cell r="AV317">
            <v>0</v>
          </cell>
          <cell r="AW317">
            <v>0</v>
          </cell>
          <cell r="AX317">
            <v>0</v>
          </cell>
          <cell r="AY317">
            <v>0</v>
          </cell>
          <cell r="AZ317">
            <v>0</v>
          </cell>
          <cell r="BA317">
            <v>0</v>
          </cell>
          <cell r="BB317">
            <v>0</v>
          </cell>
          <cell r="BC317">
            <v>0</v>
          </cell>
          <cell r="BD317">
            <v>0</v>
          </cell>
          <cell r="BE317" t="str">
            <v>CĐ</v>
          </cell>
          <cell r="BF317">
            <v>0</v>
          </cell>
          <cell r="BG317">
            <v>0</v>
          </cell>
          <cell r="BH317">
            <v>41573</v>
          </cell>
          <cell r="BI317">
            <v>2889000</v>
          </cell>
          <cell r="BJ317">
            <v>78700</v>
          </cell>
          <cell r="BK317">
            <v>0</v>
          </cell>
          <cell r="BL317">
            <v>800000</v>
          </cell>
          <cell r="BM317">
            <v>100000</v>
          </cell>
          <cell r="BN317">
            <v>0</v>
          </cell>
          <cell r="BO317">
            <v>25000</v>
          </cell>
          <cell r="BP317">
            <v>120000</v>
          </cell>
          <cell r="BQ317">
            <v>1</v>
          </cell>
          <cell r="BR317" t="str">
            <v>VP HỒ CHÍ MINH</v>
          </cell>
          <cell r="BS317" t="str">
            <v>Fulltime</v>
          </cell>
          <cell r="BT317" t="str">
            <v>Kho Vận</v>
          </cell>
          <cell r="BU317" t="str">
            <v xml:space="preserve">NV. Kho Vận </v>
          </cell>
          <cell r="BV317">
            <v>0</v>
          </cell>
          <cell r="BW317" t="str">
            <v>10/12</v>
          </cell>
          <cell r="BX317">
            <v>0</v>
          </cell>
          <cell r="BY317">
            <v>0</v>
          </cell>
          <cell r="BZ317">
            <v>0</v>
          </cell>
          <cell r="CA317">
            <v>0</v>
          </cell>
          <cell r="CB317">
            <v>0</v>
          </cell>
          <cell r="CC317">
            <v>0</v>
          </cell>
          <cell r="CD317">
            <v>0</v>
          </cell>
          <cell r="CE317">
            <v>0</v>
          </cell>
          <cell r="CF317">
            <v>0</v>
          </cell>
          <cell r="CG317">
            <v>0</v>
          </cell>
          <cell r="CH317">
            <v>0</v>
          </cell>
          <cell r="CI317" t="str">
            <v>PHÒNG HC-NS</v>
          </cell>
          <cell r="CJ317" t="str">
            <v>CHUYÊN VIÊN C&amp;B</v>
          </cell>
          <cell r="CK317">
            <v>0</v>
          </cell>
          <cell r="CL317">
            <v>0</v>
          </cell>
          <cell r="CM317" t="str">
            <v>ĐỘC THÂN</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t="e">
            <v>#N/A</v>
          </cell>
          <cell r="DB317">
            <v>0</v>
          </cell>
        </row>
        <row r="318">
          <cell r="B318" t="str">
            <v>EVV6000114</v>
          </cell>
          <cell r="C318" t="str">
            <v>TRẦN NGỌC THÁI</v>
          </cell>
          <cell r="D318" t="str">
            <v>NAM</v>
          </cell>
          <cell r="E318">
            <v>41067</v>
          </cell>
          <cell r="F318" t="str">
            <v>PHÒNG ĐIỀU HÀNH G7&amp;KIOSK</v>
          </cell>
          <cell r="G318" t="str">
            <v xml:space="preserve">QUẢN LÝ KHU VỰC </v>
          </cell>
          <cell r="H318">
            <v>29</v>
          </cell>
          <cell r="I318">
            <v>5</v>
          </cell>
          <cell r="J318">
            <v>1976</v>
          </cell>
          <cell r="K318">
            <v>27909</v>
          </cell>
          <cell r="L318" t="str">
            <v>ĐỒNG NAI</v>
          </cell>
          <cell r="M318" t="str">
            <v>ĐẮK LẮK</v>
          </cell>
          <cell r="N318" t="str">
            <v>271252901</v>
          </cell>
          <cell r="O318">
            <v>39784</v>
          </cell>
          <cell r="P318" t="str">
            <v>ĐỒNG NAI</v>
          </cell>
          <cell r="Q318" t="str">
            <v>KINH</v>
          </cell>
          <cell r="R318" t="str">
            <v>THIÊN CHÚA</v>
          </cell>
          <cell r="S318" t="str">
            <v>128/3 KHU PHỐ 1, QUYẾT THẮNG, BIÊN HÒA, ĐỒNG NAI</v>
          </cell>
          <cell r="T318" t="str">
            <v>ĐỒNG NAI</v>
          </cell>
          <cell r="U318" t="str">
            <v>128/3 KHU PHỐ 1, QUYẾT THẮNG, BIÊN HÒA, ĐỒNG NAI</v>
          </cell>
          <cell r="V318" t="str">
            <v>TP. HCM</v>
          </cell>
          <cell r="W318">
            <v>0</v>
          </cell>
          <cell r="X318" t="str">
            <v>0908109959</v>
          </cell>
          <cell r="Y318" t="str">
            <v>0531000282451</v>
          </cell>
          <cell r="Z318" t="str">
            <v>VIETCOMBANK</v>
          </cell>
          <cell r="AA318" t="str">
            <v>800003</v>
          </cell>
          <cell r="AB318" t="str">
            <v>8032119066</v>
          </cell>
          <cell r="AC318">
            <v>3</v>
          </cell>
          <cell r="AD318">
            <v>0</v>
          </cell>
          <cell r="AE318">
            <v>0</v>
          </cell>
          <cell r="AF318">
            <v>0</v>
          </cell>
          <cell r="AG318">
            <v>0</v>
          </cell>
          <cell r="AH318">
            <v>41128</v>
          </cell>
          <cell r="AI318">
            <v>41493</v>
          </cell>
          <cell r="AJ318">
            <v>41858</v>
          </cell>
          <cell r="AK318" t="str">
            <v>01 NĂM</v>
          </cell>
          <cell r="AL318" t="str">
            <v>01 NĂM</v>
          </cell>
          <cell r="AM318" t="str">
            <v>KXĐTH</v>
          </cell>
          <cell r="AN318">
            <v>41858</v>
          </cell>
          <cell r="AO318" t="str">
            <v>KXĐTH</v>
          </cell>
          <cell r="AP318">
            <v>0</v>
          </cell>
          <cell r="AQ318">
            <v>0</v>
          </cell>
          <cell r="AR318">
            <v>41122</v>
          </cell>
          <cell r="AS318" t="str">
            <v>7912291424</v>
          </cell>
          <cell r="AT318">
            <v>0</v>
          </cell>
          <cell r="AU318">
            <v>0</v>
          </cell>
          <cell r="AV318">
            <v>0</v>
          </cell>
          <cell r="AW318">
            <v>0</v>
          </cell>
          <cell r="AX318">
            <v>0</v>
          </cell>
          <cell r="AY318">
            <v>0</v>
          </cell>
          <cell r="AZ318">
            <v>0</v>
          </cell>
          <cell r="BA318">
            <v>0</v>
          </cell>
          <cell r="BB318">
            <v>0</v>
          </cell>
          <cell r="BC318">
            <v>0</v>
          </cell>
          <cell r="BD318">
            <v>0</v>
          </cell>
          <cell r="BE318" t="str">
            <v>10/12</v>
          </cell>
          <cell r="BF318">
            <v>0</v>
          </cell>
          <cell r="BG318">
            <v>0</v>
          </cell>
          <cell r="BH318">
            <v>41724</v>
          </cell>
          <cell r="BI318">
            <v>6000000</v>
          </cell>
          <cell r="BJ318">
            <v>8080000</v>
          </cell>
          <cell r="BK318">
            <v>0</v>
          </cell>
          <cell r="BL318">
            <v>300000</v>
          </cell>
          <cell r="BM318">
            <v>300000</v>
          </cell>
          <cell r="BN318">
            <v>0</v>
          </cell>
          <cell r="BO318">
            <v>25000</v>
          </cell>
          <cell r="BP318">
            <v>120000</v>
          </cell>
          <cell r="BQ318">
            <v>1</v>
          </cell>
          <cell r="BR318" t="str">
            <v>VP HỒ CHÍ MINH</v>
          </cell>
          <cell r="BS318" t="str">
            <v>Fulltime</v>
          </cell>
          <cell r="BT318" t="str">
            <v>Phòng Điều Hành G7&amp;Kiosk</v>
          </cell>
          <cell r="BU318" t="str">
            <v xml:space="preserve">Quản Lý Khu Vực </v>
          </cell>
          <cell r="BV318">
            <v>0</v>
          </cell>
          <cell r="BW318" t="str">
            <v>ĐH</v>
          </cell>
          <cell r="BX318" t="str">
            <v>KẾ TOÁN</v>
          </cell>
          <cell r="BY318">
            <v>0</v>
          </cell>
          <cell r="BZ318">
            <v>0</v>
          </cell>
          <cell r="CA318">
            <v>0</v>
          </cell>
          <cell r="CB318">
            <v>0</v>
          </cell>
          <cell r="CC318">
            <v>0</v>
          </cell>
          <cell r="CD318">
            <v>0</v>
          </cell>
          <cell r="CE318">
            <v>0</v>
          </cell>
          <cell r="CF318">
            <v>0</v>
          </cell>
          <cell r="CG318">
            <v>0</v>
          </cell>
          <cell r="CH318">
            <v>0</v>
          </cell>
          <cell r="CI318" t="str">
            <v>KHO VẬN</v>
          </cell>
          <cell r="CJ318" t="str">
            <v xml:space="preserve">NHÂN VIÊN KHO VẬN </v>
          </cell>
          <cell r="CK318">
            <v>0</v>
          </cell>
          <cell r="CL318">
            <v>0</v>
          </cell>
          <cell r="CM318" t="str">
            <v>KẾT HÔN</v>
          </cell>
          <cell r="CN318" t="str">
            <v>TRẦN NGỌC HÂN; TRẦN NGỌC THÁI NGUYÊN</v>
          </cell>
          <cell r="CO318" t="str">
            <v>2002 ;2009</v>
          </cell>
          <cell r="CP318" t="str">
            <v>X</v>
          </cell>
          <cell r="CQ318" t="str">
            <v>X</v>
          </cell>
          <cell r="CR318">
            <v>2</v>
          </cell>
          <cell r="CS318" t="str">
            <v>TRẦN THỊ NGỌC HẠNH</v>
          </cell>
          <cell r="CT318" t="str">
            <v>X</v>
          </cell>
          <cell r="CU318">
            <v>0</v>
          </cell>
          <cell r="CV318" t="str">
            <v>1979</v>
          </cell>
          <cell r="CW318" t="str">
            <v>QUẢN LÝ</v>
          </cell>
          <cell r="CX318" t="str">
            <v>CN CTY LD TNHH KFC VIỆT NAM</v>
          </cell>
          <cell r="CY318">
            <v>0</v>
          </cell>
          <cell r="CZ318">
            <v>0</v>
          </cell>
          <cell r="DA318" t="e">
            <v>#N/A</v>
          </cell>
          <cell r="DB318">
            <v>0</v>
          </cell>
        </row>
        <row r="319">
          <cell r="B319" t="str">
            <v>EVV6000122</v>
          </cell>
          <cell r="C319" t="str">
            <v>ĐỖ THỊ BÍCH DIỆP</v>
          </cell>
          <cell r="D319" t="str">
            <v>NỮ</v>
          </cell>
          <cell r="E319">
            <v>41106</v>
          </cell>
          <cell r="F319" t="str">
            <v xml:space="preserve">PHÒNG PTKD </v>
          </cell>
          <cell r="G319" t="str">
            <v>CHUYÊN VIÊN KINH DOANH NHƯỢNG QUYỀN</v>
          </cell>
          <cell r="H319">
            <v>22</v>
          </cell>
          <cell r="I319">
            <v>12</v>
          </cell>
          <cell r="J319">
            <v>1991</v>
          </cell>
          <cell r="K319">
            <v>33594</v>
          </cell>
          <cell r="L319" t="str">
            <v>THANH HÓA</v>
          </cell>
          <cell r="M319" t="str">
            <v>THANH HÓA</v>
          </cell>
          <cell r="N319" t="str">
            <v>173623297</v>
          </cell>
          <cell r="O319">
            <v>39802</v>
          </cell>
          <cell r="P319" t="str">
            <v>THANH HÓA</v>
          </cell>
          <cell r="Q319" t="str">
            <v>KINH</v>
          </cell>
          <cell r="R319" t="str">
            <v>KHÔNG</v>
          </cell>
          <cell r="S319" t="str">
            <v>KHU 3, THỊ TRẤN SAO VÀNG, THỌ XUÂN, THANH HÓA</v>
          </cell>
          <cell r="T319" t="str">
            <v>THANH HÓA</v>
          </cell>
          <cell r="U319" t="str">
            <v>56/13 VĂN CHUNG, P. 13, Q. TÂN BÌNH, TP. HCM</v>
          </cell>
          <cell r="V319" t="str">
            <v>TP. HCM</v>
          </cell>
          <cell r="W319" t="str">
            <v>128/3 KHU PHỐ 1, QUYẾT THẮNG, BIÊN HÒA, ĐỒNG NAI</v>
          </cell>
          <cell r="X319" t="str">
            <v>0977838591</v>
          </cell>
          <cell r="Y319" t="str">
            <v>0331000411386</v>
          </cell>
          <cell r="Z319" t="str">
            <v>VIETCOMBANK</v>
          </cell>
          <cell r="AA319" t="str">
            <v>324</v>
          </cell>
          <cell r="AB319" t="str">
            <v>8301305962</v>
          </cell>
          <cell r="AC319">
            <v>0</v>
          </cell>
          <cell r="AD319">
            <v>0</v>
          </cell>
          <cell r="AE319">
            <v>0</v>
          </cell>
          <cell r="AF319">
            <v>0</v>
          </cell>
          <cell r="AG319">
            <v>0</v>
          </cell>
          <cell r="AH319">
            <v>41168</v>
          </cell>
          <cell r="AI319">
            <v>41533</v>
          </cell>
          <cell r="AJ319">
            <v>41898</v>
          </cell>
          <cell r="AK319" t="str">
            <v>01 NĂM</v>
          </cell>
          <cell r="AL319" t="str">
            <v>01 NĂM</v>
          </cell>
          <cell r="AM319" t="str">
            <v>KXĐTH</v>
          </cell>
          <cell r="AN319">
            <v>41898</v>
          </cell>
          <cell r="AO319" t="str">
            <v>KXĐTH</v>
          </cell>
          <cell r="AP319">
            <v>0</v>
          </cell>
          <cell r="AQ319">
            <v>0</v>
          </cell>
          <cell r="AR319">
            <v>41183</v>
          </cell>
          <cell r="AS319" t="str">
            <v>7912350202</v>
          </cell>
          <cell r="AT319" t="str">
            <v>DN7793530600439</v>
          </cell>
          <cell r="AU319">
            <v>0</v>
          </cell>
          <cell r="AV319">
            <v>0</v>
          </cell>
          <cell r="AW319">
            <v>0</v>
          </cell>
          <cell r="AX319">
            <v>0</v>
          </cell>
          <cell r="AY319">
            <v>0</v>
          </cell>
          <cell r="AZ319">
            <v>0</v>
          </cell>
          <cell r="BA319">
            <v>0</v>
          </cell>
          <cell r="BB319">
            <v>0</v>
          </cell>
          <cell r="BC319">
            <v>0</v>
          </cell>
          <cell r="BD319">
            <v>0</v>
          </cell>
          <cell r="BE319" t="str">
            <v>ĐH</v>
          </cell>
          <cell r="BF319">
            <v>0</v>
          </cell>
          <cell r="BG319">
            <v>0</v>
          </cell>
          <cell r="BH319">
            <v>41913</v>
          </cell>
          <cell r="BI319">
            <v>3370000</v>
          </cell>
          <cell r="BJ319">
            <v>3830000</v>
          </cell>
          <cell r="BK319">
            <v>0</v>
          </cell>
          <cell r="BL319">
            <v>300000</v>
          </cell>
          <cell r="BM319">
            <v>200000</v>
          </cell>
          <cell r="BN319">
            <v>0</v>
          </cell>
          <cell r="BO319">
            <v>25000</v>
          </cell>
          <cell r="BP319">
            <v>120000</v>
          </cell>
          <cell r="BQ319">
            <v>1</v>
          </cell>
          <cell r="BR319" t="str">
            <v>VP HỒ CHÍ MINH</v>
          </cell>
          <cell r="BS319" t="str">
            <v>Fulltime</v>
          </cell>
          <cell r="BT319" t="str">
            <v xml:space="preserve">Phòng PTKD </v>
          </cell>
          <cell r="BU319" t="str">
            <v>CV. KD Nhượng Quyền</v>
          </cell>
          <cell r="BV319" t="str">
            <v>TRẦN NGỌC HÂN; TRẦN NGỌC THÁI NGUYÊN</v>
          </cell>
          <cell r="BW319" t="str">
            <v>CĐ</v>
          </cell>
          <cell r="BX319" t="str">
            <v>KẾ TOÁN</v>
          </cell>
          <cell r="BY319" t="str">
            <v>THÁNG 06/13 TỐT NGHIÊP</v>
          </cell>
          <cell r="BZ319">
            <v>0</v>
          </cell>
          <cell r="CA319">
            <v>0</v>
          </cell>
          <cell r="CB319" t="str">
            <v>X</v>
          </cell>
          <cell r="CC319">
            <v>0</v>
          </cell>
          <cell r="CD319">
            <v>41913</v>
          </cell>
          <cell r="CE319">
            <v>0</v>
          </cell>
          <cell r="CF319">
            <v>0</v>
          </cell>
          <cell r="CG319">
            <v>0</v>
          </cell>
          <cell r="CH319">
            <v>0</v>
          </cell>
          <cell r="CI319" t="str">
            <v>PHÒNG ĐIỀU HÀNH G7&amp;KIOSK</v>
          </cell>
          <cell r="CJ319" t="str">
            <v xml:space="preserve">QUẢN LÝ KHU VỰC </v>
          </cell>
          <cell r="CK319">
            <v>0</v>
          </cell>
          <cell r="CL319">
            <v>0</v>
          </cell>
          <cell r="CM319" t="str">
            <v>ĐỘC THÂN</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t="e">
            <v>#N/A</v>
          </cell>
          <cell r="DB319">
            <v>0</v>
          </cell>
        </row>
        <row r="320">
          <cell r="B320" t="str">
            <v>EVV6000135</v>
          </cell>
          <cell r="C320" t="str">
            <v>TRẦN HÙNG PHƯƠNG</v>
          </cell>
          <cell r="D320" t="str">
            <v>NAM</v>
          </cell>
          <cell r="E320">
            <v>41162</v>
          </cell>
          <cell r="F320" t="str">
            <v>PHÒNG KẾ TOÁN</v>
          </cell>
          <cell r="G320" t="str">
            <v>KẾ TOÁN TÀI SẢN</v>
          </cell>
          <cell r="H320">
            <v>27</v>
          </cell>
          <cell r="I320">
            <v>7</v>
          </cell>
          <cell r="J320">
            <v>1986</v>
          </cell>
          <cell r="K320">
            <v>31620</v>
          </cell>
          <cell r="L320" t="str">
            <v>TP. HCM</v>
          </cell>
          <cell r="M320" t="str">
            <v>HÀ NAM</v>
          </cell>
          <cell r="N320" t="str">
            <v>024003331</v>
          </cell>
          <cell r="O320">
            <v>37412</v>
          </cell>
          <cell r="P320" t="str">
            <v>TP. HCM</v>
          </cell>
          <cell r="Q320" t="str">
            <v>KINH</v>
          </cell>
          <cell r="R320" t="str">
            <v>PHẬT</v>
          </cell>
          <cell r="S320" t="str">
            <v>2/45 BIS CAO THẮNG, P. 5, Q. 3, TP. HCM</v>
          </cell>
          <cell r="T320" t="str">
            <v>TP. HCM</v>
          </cell>
          <cell r="U320" t="str">
            <v>266/9/6 TÔN ĐẢN, P. 4, Q. 4, TP. HCM</v>
          </cell>
          <cell r="V320" t="str">
            <v>TP. HCM</v>
          </cell>
          <cell r="W320" t="str">
            <v>0838259954</v>
          </cell>
          <cell r="X320" t="str">
            <v>0902338224</v>
          </cell>
          <cell r="Y320" t="str">
            <v>0071003080105</v>
          </cell>
          <cell r="Z320" t="str">
            <v>VIETCOMBANK</v>
          </cell>
          <cell r="AA320" t="str">
            <v>356</v>
          </cell>
          <cell r="AB320" t="str">
            <v>8063661896</v>
          </cell>
          <cell r="AC320">
            <v>0</v>
          </cell>
          <cell r="AD320">
            <v>0</v>
          </cell>
          <cell r="AE320">
            <v>0</v>
          </cell>
          <cell r="AF320">
            <v>0</v>
          </cell>
          <cell r="AG320">
            <v>0</v>
          </cell>
          <cell r="AH320">
            <v>41223</v>
          </cell>
          <cell r="AI320">
            <v>41588</v>
          </cell>
          <cell r="AJ320">
            <v>41953</v>
          </cell>
          <cell r="AK320" t="str">
            <v>01 NĂM</v>
          </cell>
          <cell r="AL320" t="str">
            <v>01 NĂM</v>
          </cell>
          <cell r="AM320" t="str">
            <v>KXĐTH</v>
          </cell>
          <cell r="AN320">
            <v>41953</v>
          </cell>
          <cell r="AO320" t="str">
            <v>KXĐTH</v>
          </cell>
          <cell r="AP320">
            <v>0</v>
          </cell>
          <cell r="AQ320">
            <v>0</v>
          </cell>
          <cell r="AR320">
            <v>41214</v>
          </cell>
          <cell r="AS320" t="str">
            <v>7909323336</v>
          </cell>
          <cell r="AT320" t="str">
            <v>DN7793530600468</v>
          </cell>
          <cell r="AU320">
            <v>0</v>
          </cell>
          <cell r="AV320">
            <v>0</v>
          </cell>
          <cell r="AW320">
            <v>0</v>
          </cell>
          <cell r="AX320">
            <v>0</v>
          </cell>
          <cell r="AY320">
            <v>0</v>
          </cell>
          <cell r="AZ320">
            <v>0</v>
          </cell>
          <cell r="BA320">
            <v>0</v>
          </cell>
          <cell r="BB320">
            <v>0</v>
          </cell>
          <cell r="BC320">
            <v>0</v>
          </cell>
          <cell r="BD320">
            <v>0</v>
          </cell>
          <cell r="BE320" t="str">
            <v>CĐ</v>
          </cell>
          <cell r="BF320">
            <v>0</v>
          </cell>
          <cell r="BG320">
            <v>0</v>
          </cell>
          <cell r="BH320">
            <v>41785</v>
          </cell>
          <cell r="BI320">
            <v>3140000</v>
          </cell>
          <cell r="BJ320">
            <v>3460000</v>
          </cell>
          <cell r="BK320">
            <v>0</v>
          </cell>
          <cell r="BL320">
            <v>300000</v>
          </cell>
          <cell r="BM320">
            <v>100000</v>
          </cell>
          <cell r="BN320">
            <v>0</v>
          </cell>
          <cell r="BO320">
            <v>25000</v>
          </cell>
          <cell r="BP320">
            <v>120000</v>
          </cell>
          <cell r="BQ320">
            <v>1</v>
          </cell>
          <cell r="BR320" t="str">
            <v>VP HỒ CHÍ MINH</v>
          </cell>
          <cell r="BS320" t="str">
            <v>Fulltime</v>
          </cell>
          <cell r="BT320" t="str">
            <v>Phòng Kế Toán</v>
          </cell>
          <cell r="BU320" t="str">
            <v>Kế Toán Tài Sản</v>
          </cell>
          <cell r="BV320">
            <v>0</v>
          </cell>
          <cell r="BW320" t="str">
            <v>CĐ</v>
          </cell>
          <cell r="BX320" t="str">
            <v>KẾ TOÁN</v>
          </cell>
          <cell r="BY320">
            <v>0</v>
          </cell>
          <cell r="BZ320">
            <v>0</v>
          </cell>
          <cell r="CA320">
            <v>0</v>
          </cell>
          <cell r="CB320">
            <v>0</v>
          </cell>
          <cell r="CC320">
            <v>0</v>
          </cell>
          <cell r="CD320">
            <v>0</v>
          </cell>
          <cell r="CE320">
            <v>0</v>
          </cell>
          <cell r="CF320">
            <v>0</v>
          </cell>
          <cell r="CG320">
            <v>0</v>
          </cell>
          <cell r="CH320">
            <v>0</v>
          </cell>
          <cell r="CI320" t="str">
            <v xml:space="preserve">PHÒNG PTKD </v>
          </cell>
          <cell r="CJ320" t="str">
            <v>CHUYÊN VIÊN KINH DOANH NHƯỢNG QUYỀN</v>
          </cell>
          <cell r="CK320">
            <v>0</v>
          </cell>
          <cell r="CL320">
            <v>0</v>
          </cell>
          <cell r="CM320" t="str">
            <v>ĐỘC THÂN</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t="e">
            <v>#N/A</v>
          </cell>
          <cell r="DB320">
            <v>0</v>
          </cell>
        </row>
        <row r="321">
          <cell r="B321" t="str">
            <v>EVV6000147</v>
          </cell>
          <cell r="C321" t="str">
            <v>NGUYỄN THỊ BẢO NGỌC</v>
          </cell>
          <cell r="D321" t="str">
            <v>NỮ</v>
          </cell>
          <cell r="E321">
            <v>41239</v>
          </cell>
          <cell r="F321" t="str">
            <v>PHÒNG KẾ TOÁN</v>
          </cell>
          <cell r="G321" t="str">
            <v>NHÂN VIÊN KẾ TOÁN</v>
          </cell>
          <cell r="H321">
            <v>13</v>
          </cell>
          <cell r="I321">
            <v>4</v>
          </cell>
          <cell r="J321">
            <v>1989</v>
          </cell>
          <cell r="K321">
            <v>32611</v>
          </cell>
          <cell r="L321" t="str">
            <v>LONG AN</v>
          </cell>
          <cell r="M321" t="str">
            <v>LONG AN</v>
          </cell>
          <cell r="N321" t="str">
            <v>301307265</v>
          </cell>
          <cell r="O321">
            <v>38233</v>
          </cell>
          <cell r="P321" t="str">
            <v>LONG AN</v>
          </cell>
          <cell r="Q321" t="str">
            <v>KINH</v>
          </cell>
          <cell r="R321" t="str">
            <v>KHÔNG</v>
          </cell>
          <cell r="S321" t="str">
            <v>297B, KV 2, THỊ TRẤN ĐỨC HÒA, H. ĐỨC HÒA, LONG AN</v>
          </cell>
          <cell r="T321" t="str">
            <v>LONG AN</v>
          </cell>
          <cell r="U321" t="str">
            <v>258/80 DƯƠNG BÁ TRẠC, P. 2, Q. 8, TP. HCM</v>
          </cell>
          <cell r="V321" t="str">
            <v>TP. HCM</v>
          </cell>
          <cell r="W321" t="str">
            <v>266/9/6 TÔN ĐẢN, P. 4, Q. 4, TP. HCM</v>
          </cell>
          <cell r="X321" t="str">
            <v>01993173279</v>
          </cell>
          <cell r="Y321" t="str">
            <v>0331000417451</v>
          </cell>
          <cell r="Z321" t="str">
            <v>VIETCOMBANK</v>
          </cell>
          <cell r="AA321" t="str">
            <v>380</v>
          </cell>
          <cell r="AB321" t="str">
            <v>8301306028</v>
          </cell>
          <cell r="AC321">
            <v>0</v>
          </cell>
          <cell r="AD321">
            <v>0</v>
          </cell>
          <cell r="AE321">
            <v>0</v>
          </cell>
          <cell r="AF321">
            <v>0</v>
          </cell>
          <cell r="AG321">
            <v>0</v>
          </cell>
          <cell r="AH321">
            <v>41300</v>
          </cell>
          <cell r="AI321">
            <v>41665</v>
          </cell>
          <cell r="AJ321">
            <v>41953</v>
          </cell>
          <cell r="AK321" t="str">
            <v>01 NĂM</v>
          </cell>
          <cell r="AL321" t="str">
            <v>01 NĂM</v>
          </cell>
          <cell r="AM321" t="str">
            <v>KXĐTH</v>
          </cell>
          <cell r="AN321">
            <v>41665</v>
          </cell>
          <cell r="AO321">
            <v>42029</v>
          </cell>
          <cell r="AP321">
            <v>0</v>
          </cell>
          <cell r="AQ321">
            <v>0</v>
          </cell>
          <cell r="AR321">
            <v>41306</v>
          </cell>
          <cell r="AS321" t="str">
            <v>7913002813</v>
          </cell>
          <cell r="AT321" t="str">
            <v>DN7793530600554</v>
          </cell>
          <cell r="AU321">
            <v>0</v>
          </cell>
          <cell r="AV321">
            <v>0</v>
          </cell>
          <cell r="AW321">
            <v>0</v>
          </cell>
          <cell r="AX321">
            <v>0</v>
          </cell>
          <cell r="AY321">
            <v>0</v>
          </cell>
          <cell r="AZ321">
            <v>0</v>
          </cell>
          <cell r="BA321">
            <v>0</v>
          </cell>
          <cell r="BB321">
            <v>0</v>
          </cell>
          <cell r="BC321">
            <v>0</v>
          </cell>
          <cell r="BD321">
            <v>0</v>
          </cell>
          <cell r="BE321" t="str">
            <v>CĐ</v>
          </cell>
          <cell r="BF321">
            <v>0</v>
          </cell>
          <cell r="BG321">
            <v>0</v>
          </cell>
          <cell r="BH321">
            <v>41785</v>
          </cell>
          <cell r="BI321">
            <v>2889000</v>
          </cell>
          <cell r="BJ321">
            <v>676000</v>
          </cell>
          <cell r="BK321">
            <v>0</v>
          </cell>
          <cell r="BL321">
            <v>0</v>
          </cell>
          <cell r="BM321">
            <v>0</v>
          </cell>
          <cell r="BN321">
            <v>0</v>
          </cell>
          <cell r="BO321">
            <v>25000</v>
          </cell>
          <cell r="BP321">
            <v>120000</v>
          </cell>
          <cell r="BQ321">
            <v>1</v>
          </cell>
          <cell r="BR321" t="str">
            <v>VP HỒ CHÍ MINH</v>
          </cell>
          <cell r="BS321" t="str">
            <v>Fulltime</v>
          </cell>
          <cell r="BT321" t="str">
            <v>Phòng Kế Toán</v>
          </cell>
          <cell r="BU321" t="str">
            <v>NV. Kế Toán</v>
          </cell>
          <cell r="BV321">
            <v>0</v>
          </cell>
          <cell r="BW321" t="str">
            <v>ĐH</v>
          </cell>
          <cell r="BX321" t="str">
            <v>TÀI CHÍNH - NGÂN HÀNG</v>
          </cell>
          <cell r="BY321">
            <v>0</v>
          </cell>
          <cell r="BZ321">
            <v>0</v>
          </cell>
          <cell r="CA321">
            <v>0</v>
          </cell>
          <cell r="CB321">
            <v>0</v>
          </cell>
          <cell r="CC321">
            <v>0</v>
          </cell>
          <cell r="CD321">
            <v>0</v>
          </cell>
          <cell r="CE321">
            <v>0</v>
          </cell>
          <cell r="CF321">
            <v>0</v>
          </cell>
          <cell r="CG321">
            <v>0</v>
          </cell>
          <cell r="CH321">
            <v>0</v>
          </cell>
          <cell r="CI321" t="str">
            <v>PHÒNG KẾ TOÁN</v>
          </cell>
          <cell r="CJ321" t="str">
            <v>KẾ TOÁN TÀI SẢN</v>
          </cell>
          <cell r="CK321">
            <v>0</v>
          </cell>
          <cell r="CL321">
            <v>0</v>
          </cell>
          <cell r="CM321" t="str">
            <v>ĐỘC THÂN</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t="e">
            <v>#N/A</v>
          </cell>
          <cell r="DB321">
            <v>0</v>
          </cell>
        </row>
        <row r="322">
          <cell r="B322" t="str">
            <v>EVV6000148</v>
          </cell>
          <cell r="C322" t="str">
            <v>NGUYỄN VĂN SANG</v>
          </cell>
          <cell r="D322" t="str">
            <v>NAM</v>
          </cell>
          <cell r="E322">
            <v>41247</v>
          </cell>
          <cell r="F322" t="str">
            <v>KHO VẬN</v>
          </cell>
          <cell r="G322" t="str">
            <v>TRƯỞNG PHÒNG KHO VẬN</v>
          </cell>
          <cell r="H322">
            <v>18</v>
          </cell>
          <cell r="I322">
            <v>7</v>
          </cell>
          <cell r="J322">
            <v>1983</v>
          </cell>
          <cell r="K322">
            <v>30515</v>
          </cell>
          <cell r="L322" t="str">
            <v>VĨNH LONG</v>
          </cell>
          <cell r="M322" t="str">
            <v>VĨNH LONG</v>
          </cell>
          <cell r="N322" t="str">
            <v>331407452</v>
          </cell>
          <cell r="O322">
            <v>36627</v>
          </cell>
          <cell r="P322" t="str">
            <v>VĨNH LONG</v>
          </cell>
          <cell r="Q322" t="str">
            <v>KINH</v>
          </cell>
          <cell r="R322" t="str">
            <v>KHÔNG</v>
          </cell>
          <cell r="S322" t="str">
            <v>PHÚ AN, TRUNG THÀNH ĐÔNG,VĨNH LONG</v>
          </cell>
          <cell r="T322" t="str">
            <v>VĨNH LONG</v>
          </cell>
          <cell r="U322">
            <v>0</v>
          </cell>
          <cell r="V322" t="str">
            <v>TP. HCM</v>
          </cell>
          <cell r="W322" t="str">
            <v>258/80 DƯƠNG BÁ TRẠC, P. 2, Q. 8, TP. HCM</v>
          </cell>
          <cell r="X322" t="str">
            <v>0937907183</v>
          </cell>
          <cell r="Y322" t="str">
            <v>0181001706312</v>
          </cell>
          <cell r="Z322" t="str">
            <v>VIETCOMBANK</v>
          </cell>
          <cell r="AA322" t="str">
            <v>380</v>
          </cell>
          <cell r="AB322" t="str">
            <v>0308967262</v>
          </cell>
          <cell r="AC322">
            <v>2</v>
          </cell>
          <cell r="AD322">
            <v>0</v>
          </cell>
          <cell r="AE322">
            <v>0</v>
          </cell>
          <cell r="AF322">
            <v>0</v>
          </cell>
          <cell r="AG322">
            <v>0</v>
          </cell>
          <cell r="AH322">
            <v>41309</v>
          </cell>
          <cell r="AI322">
            <v>41674</v>
          </cell>
          <cell r="AJ322">
            <v>42030</v>
          </cell>
          <cell r="AK322" t="str">
            <v>01 NĂM</v>
          </cell>
          <cell r="AL322" t="str">
            <v>01 NĂM</v>
          </cell>
          <cell r="AM322" t="str">
            <v>KXĐTH</v>
          </cell>
          <cell r="AN322">
            <v>41674</v>
          </cell>
          <cell r="AO322">
            <v>42038</v>
          </cell>
          <cell r="AP322">
            <v>0</v>
          </cell>
          <cell r="AQ322">
            <v>0</v>
          </cell>
          <cell r="AR322">
            <v>41306</v>
          </cell>
          <cell r="AS322" t="str">
            <v>7913002814</v>
          </cell>
          <cell r="AT322" t="str">
            <v>DN7793530600555</v>
          </cell>
          <cell r="AU322">
            <v>0</v>
          </cell>
          <cell r="AV322">
            <v>0</v>
          </cell>
          <cell r="AW322">
            <v>0</v>
          </cell>
          <cell r="AX322">
            <v>0</v>
          </cell>
          <cell r="AY322">
            <v>0</v>
          </cell>
          <cell r="AZ322">
            <v>0</v>
          </cell>
          <cell r="BA322">
            <v>0</v>
          </cell>
          <cell r="BB322">
            <v>0</v>
          </cell>
          <cell r="BC322">
            <v>0</v>
          </cell>
          <cell r="BD322">
            <v>0</v>
          </cell>
          <cell r="BE322" t="str">
            <v>ĐH</v>
          </cell>
          <cell r="BF322">
            <v>0</v>
          </cell>
          <cell r="BG322">
            <v>0</v>
          </cell>
          <cell r="BH322">
            <v>41604</v>
          </cell>
          <cell r="BI322">
            <v>6000000</v>
          </cell>
          <cell r="BJ322">
            <v>14000000</v>
          </cell>
          <cell r="BK322">
            <v>0</v>
          </cell>
          <cell r="BL322">
            <v>0</v>
          </cell>
          <cell r="BM322">
            <v>0</v>
          </cell>
          <cell r="BN322">
            <v>0</v>
          </cell>
          <cell r="BO322">
            <v>25000</v>
          </cell>
          <cell r="BP322">
            <v>120000</v>
          </cell>
          <cell r="BQ322">
            <v>1</v>
          </cell>
          <cell r="BR322" t="str">
            <v>VP HỒ CHÍ MINH</v>
          </cell>
          <cell r="BS322" t="str">
            <v>Fulltime</v>
          </cell>
          <cell r="BT322" t="str">
            <v>Kho Vận</v>
          </cell>
          <cell r="BU322" t="str">
            <v>TP. Kho Vận</v>
          </cell>
          <cell r="BV322">
            <v>0</v>
          </cell>
          <cell r="BW322" t="str">
            <v>ĐH</v>
          </cell>
          <cell r="BX322" t="str">
            <v>QUẢN TRỊ KINH DOANH</v>
          </cell>
          <cell r="BY322">
            <v>0</v>
          </cell>
          <cell r="BZ322">
            <v>0</v>
          </cell>
          <cell r="CA322">
            <v>0</v>
          </cell>
          <cell r="CB322">
            <v>0</v>
          </cell>
          <cell r="CC322">
            <v>0</v>
          </cell>
          <cell r="CD322">
            <v>0</v>
          </cell>
          <cell r="CE322">
            <v>0</v>
          </cell>
          <cell r="CF322">
            <v>0</v>
          </cell>
          <cell r="CG322">
            <v>0</v>
          </cell>
          <cell r="CH322">
            <v>0</v>
          </cell>
          <cell r="CI322" t="str">
            <v>PHÒNG KẾ TOÁN</v>
          </cell>
          <cell r="CJ322" t="str">
            <v>NHÂN VIÊN KẾ TOÁN</v>
          </cell>
          <cell r="CK322">
            <v>0</v>
          </cell>
          <cell r="CL322">
            <v>0</v>
          </cell>
          <cell r="CM322" t="str">
            <v>KẾT HÔN</v>
          </cell>
          <cell r="CN322" t="str">
            <v>NGUYỄN NGUYỄN PHƯƠNG NGHI; NGUYỄN BÌNH PHƯƠNG NAM</v>
          </cell>
          <cell r="CO322" t="str">
            <v>04/01/2008; 13/09/2011</v>
          </cell>
          <cell r="CP322">
            <v>0</v>
          </cell>
          <cell r="CQ322">
            <v>0</v>
          </cell>
          <cell r="CR322">
            <v>2</v>
          </cell>
          <cell r="CS322" t="str">
            <v>NGUYỄN THỊ MỸ BÌNH</v>
          </cell>
          <cell r="CT322" t="str">
            <v>X</v>
          </cell>
          <cell r="CU322">
            <v>0</v>
          </cell>
          <cell r="CV322" t="str">
            <v>1982</v>
          </cell>
          <cell r="CW322" t="str">
            <v>NHÂN VIÊN XNK</v>
          </cell>
          <cell r="CX322">
            <v>0</v>
          </cell>
          <cell r="CY322">
            <v>0</v>
          </cell>
          <cell r="CZ322">
            <v>0</v>
          </cell>
          <cell r="DA322" t="e">
            <v>#N/A</v>
          </cell>
          <cell r="DB322">
            <v>0</v>
          </cell>
        </row>
        <row r="323">
          <cell r="B323" t="str">
            <v>EVV6000150</v>
          </cell>
          <cell r="C323" t="str">
            <v>TRẦN DUY VŨ</v>
          </cell>
          <cell r="D323" t="str">
            <v>NAM</v>
          </cell>
          <cell r="E323">
            <v>41288</v>
          </cell>
          <cell r="F323" t="str">
            <v>PHÒNG DỰ ÁN</v>
          </cell>
          <cell r="G323" t="str">
            <v>NHÂN VIÊN BẢO TRÌ</v>
          </cell>
          <cell r="H323">
            <v>7</v>
          </cell>
          <cell r="I323">
            <v>3</v>
          </cell>
          <cell r="J323">
            <v>1990</v>
          </cell>
          <cell r="K323">
            <v>32939</v>
          </cell>
          <cell r="L323" t="str">
            <v xml:space="preserve"> BÌNH THUẬN</v>
          </cell>
          <cell r="M323" t="str">
            <v>BÌNH THUẬN</v>
          </cell>
          <cell r="N323" t="str">
            <v>261126746</v>
          </cell>
          <cell r="O323">
            <v>40785</v>
          </cell>
          <cell r="P323" t="str">
            <v>BÌNH THUẬN</v>
          </cell>
          <cell r="Q323" t="str">
            <v>KINH</v>
          </cell>
          <cell r="R323" t="str">
            <v>KHÔNG</v>
          </cell>
          <cell r="S323" t="str">
            <v>HIỆP PHƯỚC, CHỢ LẦU, BẮC BÌNH, BÌNH THUẬN</v>
          </cell>
          <cell r="T323" t="str">
            <v>BÌNH THUẬN</v>
          </cell>
          <cell r="U323">
            <v>0</v>
          </cell>
          <cell r="V323" t="str">
            <v>TP. HCM</v>
          </cell>
          <cell r="W323">
            <v>0</v>
          </cell>
          <cell r="X323" t="str">
            <v>01698777004</v>
          </cell>
          <cell r="Y323" t="str">
            <v>0441000636536</v>
          </cell>
          <cell r="Z323" t="str">
            <v>VIETCOMBANK</v>
          </cell>
          <cell r="AA323" t="str">
            <v>800020</v>
          </cell>
          <cell r="AB323" t="str">
            <v>8303641543</v>
          </cell>
          <cell r="AC323">
            <v>0</v>
          </cell>
          <cell r="AD323">
            <v>0</v>
          </cell>
          <cell r="AE323">
            <v>0</v>
          </cell>
          <cell r="AF323">
            <v>0</v>
          </cell>
          <cell r="AG323">
            <v>0</v>
          </cell>
          <cell r="AH323">
            <v>41319</v>
          </cell>
          <cell r="AI323">
            <v>41684</v>
          </cell>
          <cell r="AJ323">
            <v>0</v>
          </cell>
          <cell r="AK323" t="str">
            <v>01 NĂM</v>
          </cell>
          <cell r="AL323" t="str">
            <v>01 NĂM</v>
          </cell>
          <cell r="AM323">
            <v>0</v>
          </cell>
          <cell r="AN323">
            <v>41684</v>
          </cell>
          <cell r="AO323">
            <v>42048</v>
          </cell>
          <cell r="AP323">
            <v>0</v>
          </cell>
          <cell r="AQ323">
            <v>0</v>
          </cell>
          <cell r="AR323">
            <v>41306</v>
          </cell>
          <cell r="AS323" t="str">
            <v>7913005552</v>
          </cell>
          <cell r="AT323" t="str">
            <v>DN7793530600578</v>
          </cell>
          <cell r="AU323">
            <v>0</v>
          </cell>
          <cell r="AV323">
            <v>0</v>
          </cell>
          <cell r="AW323">
            <v>0</v>
          </cell>
          <cell r="AX323">
            <v>0</v>
          </cell>
          <cell r="AY323">
            <v>0</v>
          </cell>
          <cell r="AZ323">
            <v>0</v>
          </cell>
          <cell r="BA323">
            <v>0</v>
          </cell>
          <cell r="BB323">
            <v>0</v>
          </cell>
          <cell r="BC323">
            <v>0</v>
          </cell>
          <cell r="BD323">
            <v>0</v>
          </cell>
          <cell r="BE323" t="str">
            <v>ĐH</v>
          </cell>
          <cell r="BF323">
            <v>0</v>
          </cell>
          <cell r="BG323">
            <v>0</v>
          </cell>
          <cell r="BH323">
            <v>41877</v>
          </cell>
          <cell r="BI323">
            <v>2889000</v>
          </cell>
          <cell r="BJ323">
            <v>991000</v>
          </cell>
          <cell r="BK323">
            <v>0</v>
          </cell>
          <cell r="BL323">
            <v>200000</v>
          </cell>
          <cell r="BM323">
            <v>0</v>
          </cell>
          <cell r="BN323">
            <v>0</v>
          </cell>
          <cell r="BO323">
            <v>25000</v>
          </cell>
          <cell r="BP323">
            <v>120000</v>
          </cell>
          <cell r="BQ323">
            <v>1</v>
          </cell>
          <cell r="BR323" t="str">
            <v>VP HỒ CHÍ MINH</v>
          </cell>
          <cell r="BS323" t="str">
            <v>Fulltime</v>
          </cell>
          <cell r="BT323" t="str">
            <v>Phòng Dự Án</v>
          </cell>
          <cell r="BU323" t="str">
            <v>NV. Bảo Trì</v>
          </cell>
          <cell r="BV323" t="str">
            <v>NGUYỄN NGUYỄN PHƯƠNG NGHI; NGUYỄN BÌNH PHƯƠNG NAM</v>
          </cell>
          <cell r="BW323" t="str">
            <v>CĐ</v>
          </cell>
          <cell r="BX323" t="str">
            <v>CÔNG NGHỆ KỶ THUẬT ĐIỆN</v>
          </cell>
          <cell r="BY323">
            <v>0</v>
          </cell>
          <cell r="BZ323">
            <v>0</v>
          </cell>
          <cell r="CA323">
            <v>0</v>
          </cell>
          <cell r="CB323" t="str">
            <v>X</v>
          </cell>
          <cell r="CC323">
            <v>0</v>
          </cell>
          <cell r="CD323" t="str">
            <v>1982</v>
          </cell>
          <cell r="CE323">
            <v>0</v>
          </cell>
          <cell r="CF323">
            <v>0</v>
          </cell>
          <cell r="CG323">
            <v>0</v>
          </cell>
          <cell r="CH323">
            <v>0</v>
          </cell>
          <cell r="CI323" t="str">
            <v>KHO VẬN</v>
          </cell>
          <cell r="CJ323" t="str">
            <v>TRƯỞNG PHÒNG KHO VẬN</v>
          </cell>
          <cell r="CK323">
            <v>0</v>
          </cell>
          <cell r="CL323">
            <v>0</v>
          </cell>
          <cell r="CM323" t="str">
            <v>ĐỘC THÂN</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t="e">
            <v>#N/A</v>
          </cell>
          <cell r="DB323">
            <v>0</v>
          </cell>
        </row>
        <row r="324">
          <cell r="B324" t="str">
            <v>EVV6000155</v>
          </cell>
          <cell r="C324" t="str">
            <v>TRẦN THỊ THANH TÂM</v>
          </cell>
          <cell r="D324" t="str">
            <v>NỮ</v>
          </cell>
          <cell r="E324">
            <v>41325</v>
          </cell>
          <cell r="F324" t="str">
            <v>PHÒNG CUNG ỨNG</v>
          </cell>
          <cell r="G324" t="str">
            <v>CHUYÊN VIÊN CUNG ỨNG</v>
          </cell>
          <cell r="H324">
            <v>27</v>
          </cell>
          <cell r="I324">
            <v>2</v>
          </cell>
          <cell r="J324">
            <v>1990</v>
          </cell>
          <cell r="K324">
            <v>32931</v>
          </cell>
          <cell r="L324" t="str">
            <v>GIA LAI</v>
          </cell>
          <cell r="M324" t="str">
            <v>HÀ NAM</v>
          </cell>
          <cell r="N324" t="str">
            <v>230768406</v>
          </cell>
          <cell r="O324">
            <v>40821</v>
          </cell>
          <cell r="P324" t="str">
            <v>GIA LAI</v>
          </cell>
          <cell r="Q324" t="str">
            <v>KINH</v>
          </cell>
          <cell r="R324" t="str">
            <v>KHÔNG</v>
          </cell>
          <cell r="S324" t="str">
            <v>960 PHẠM VĂN ĐỒNG, YÊN THẾ, PLEIKU, GIA LAI</v>
          </cell>
          <cell r="T324" t="str">
            <v>GIA LAI</v>
          </cell>
          <cell r="U324">
            <v>0</v>
          </cell>
          <cell r="V324" t="str">
            <v>TP. HCM</v>
          </cell>
          <cell r="W324">
            <v>0</v>
          </cell>
          <cell r="X324" t="str">
            <v>01224190929</v>
          </cell>
          <cell r="Y324" t="str">
            <v>0071000757797</v>
          </cell>
          <cell r="Z324" t="str">
            <v>VIETCOMBANK</v>
          </cell>
          <cell r="AA324" t="str">
            <v>399</v>
          </cell>
          <cell r="AB324" t="str">
            <v>8308200341</v>
          </cell>
          <cell r="AC324">
            <v>0</v>
          </cell>
          <cell r="AD324">
            <v>0</v>
          </cell>
          <cell r="AE324">
            <v>0</v>
          </cell>
          <cell r="AF324">
            <v>0</v>
          </cell>
          <cell r="AG324">
            <v>0</v>
          </cell>
          <cell r="AH324">
            <v>41445</v>
          </cell>
          <cell r="AI324">
            <v>41810</v>
          </cell>
          <cell r="AJ324">
            <v>0</v>
          </cell>
          <cell r="AK324" t="str">
            <v>01 NĂM</v>
          </cell>
          <cell r="AL324" t="str">
            <v>01 NĂM</v>
          </cell>
          <cell r="AM324">
            <v>0</v>
          </cell>
          <cell r="AN324">
            <v>41810</v>
          </cell>
          <cell r="AO324">
            <v>42174</v>
          </cell>
          <cell r="AP324">
            <v>0</v>
          </cell>
          <cell r="AQ324">
            <v>0</v>
          </cell>
          <cell r="AR324">
            <v>41456</v>
          </cell>
          <cell r="AS324" t="str">
            <v>7911426969</v>
          </cell>
          <cell r="AT324" t="str">
            <v>DN7793530600659</v>
          </cell>
          <cell r="AU324">
            <v>0</v>
          </cell>
          <cell r="AV324">
            <v>0</v>
          </cell>
          <cell r="AW324">
            <v>0</v>
          </cell>
          <cell r="AX324">
            <v>0</v>
          </cell>
          <cell r="AY324">
            <v>0</v>
          </cell>
          <cell r="AZ324">
            <v>0</v>
          </cell>
          <cell r="BA324">
            <v>0</v>
          </cell>
          <cell r="BB324">
            <v>0</v>
          </cell>
          <cell r="BC324">
            <v>0</v>
          </cell>
          <cell r="BD324">
            <v>0</v>
          </cell>
          <cell r="BE324" t="str">
            <v>CĐ</v>
          </cell>
          <cell r="BF324">
            <v>0</v>
          </cell>
          <cell r="BG324">
            <v>0</v>
          </cell>
          <cell r="BH324">
            <v>0</v>
          </cell>
          <cell r="BI324">
            <v>3130000</v>
          </cell>
          <cell r="BJ324">
            <v>3440000</v>
          </cell>
          <cell r="BK324">
            <v>0</v>
          </cell>
          <cell r="BL324">
            <v>100000</v>
          </cell>
          <cell r="BM324">
            <v>100000</v>
          </cell>
          <cell r="BN324">
            <v>0</v>
          </cell>
          <cell r="BO324">
            <v>25000</v>
          </cell>
          <cell r="BP324">
            <v>120000</v>
          </cell>
          <cell r="BQ324">
            <v>1</v>
          </cell>
          <cell r="BR324" t="str">
            <v>VP HỒ CHÍ MINH</v>
          </cell>
          <cell r="BS324" t="str">
            <v>Fulltime</v>
          </cell>
          <cell r="BT324" t="str">
            <v>Phòng Cung Ứng</v>
          </cell>
          <cell r="BU324" t="str">
            <v>CV. Cung Ứng</v>
          </cell>
          <cell r="BV324">
            <v>0</v>
          </cell>
          <cell r="BW324" t="str">
            <v>ĐH</v>
          </cell>
          <cell r="BX324" t="str">
            <v>SƯ PHẠM TIẾNG ANH</v>
          </cell>
          <cell r="BY324">
            <v>0</v>
          </cell>
          <cell r="BZ324">
            <v>0</v>
          </cell>
          <cell r="CA324">
            <v>0</v>
          </cell>
          <cell r="CB324">
            <v>0</v>
          </cell>
          <cell r="CC324">
            <v>0</v>
          </cell>
          <cell r="CD324">
            <v>0</v>
          </cell>
          <cell r="CE324">
            <v>0</v>
          </cell>
          <cell r="CF324">
            <v>0</v>
          </cell>
          <cell r="CG324">
            <v>0</v>
          </cell>
          <cell r="CH324">
            <v>0</v>
          </cell>
          <cell r="CI324" t="str">
            <v>PHÒNG DỰ ÁN</v>
          </cell>
          <cell r="CJ324" t="str">
            <v>NHÂN VIÊN BẢO TRÌ</v>
          </cell>
          <cell r="CK324">
            <v>0</v>
          </cell>
          <cell r="CL324">
            <v>0</v>
          </cell>
          <cell r="CM324" t="str">
            <v>ĐỘC THÂN</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t="e">
            <v>#N/A</v>
          </cell>
          <cell r="DB324">
            <v>0</v>
          </cell>
        </row>
        <row r="325">
          <cell r="B325" t="str">
            <v>EVV6000162</v>
          </cell>
          <cell r="C325" t="str">
            <v>THIỀU QUANG THÀNH</v>
          </cell>
          <cell r="D325" t="str">
            <v>NAM</v>
          </cell>
          <cell r="E325">
            <v>41345</v>
          </cell>
          <cell r="F325" t="str">
            <v>PHÒNG ĐIỀU HÀNH</v>
          </cell>
          <cell r="G325" t="str">
            <v xml:space="preserve">QUẢN LÝ KHU VỰC </v>
          </cell>
          <cell r="H325">
            <v>1</v>
          </cell>
          <cell r="I325">
            <v>5</v>
          </cell>
          <cell r="J325">
            <v>1978</v>
          </cell>
          <cell r="K325">
            <v>28611</v>
          </cell>
          <cell r="L325" t="str">
            <v>VĨNH LONG</v>
          </cell>
          <cell r="M325" t="str">
            <v>ĐỒNG THÁP</v>
          </cell>
          <cell r="N325" t="str">
            <v>340850617</v>
          </cell>
          <cell r="O325">
            <v>39308</v>
          </cell>
          <cell r="P325" t="str">
            <v>ĐỒNG THÁP</v>
          </cell>
          <cell r="Q325" t="str">
            <v>KINH</v>
          </cell>
          <cell r="R325" t="str">
            <v>KHÔNG</v>
          </cell>
          <cell r="S325" t="str">
            <v>AN THẠNH, AN PHÚ THUẬN, CHÂU THÀNH, ĐỒNG THÁP</v>
          </cell>
          <cell r="T325" t="str">
            <v>ĐỒNG THÁP</v>
          </cell>
          <cell r="U325">
            <v>0</v>
          </cell>
          <cell r="V325" t="str">
            <v>TP. HCM</v>
          </cell>
          <cell r="W325">
            <v>0</v>
          </cell>
          <cell r="X325" t="str">
            <v>0919879663</v>
          </cell>
          <cell r="Y325" t="str">
            <v>0531000294921</v>
          </cell>
          <cell r="Z325" t="str">
            <v>VIETCOMBANK</v>
          </cell>
          <cell r="AA325" t="str">
            <v>399</v>
          </cell>
          <cell r="AB325" t="str">
            <v>0308316133</v>
          </cell>
          <cell r="AC325">
            <v>3</v>
          </cell>
          <cell r="AD325">
            <v>0</v>
          </cell>
          <cell r="AE325">
            <v>0</v>
          </cell>
          <cell r="AF325">
            <v>0</v>
          </cell>
          <cell r="AG325">
            <v>0</v>
          </cell>
          <cell r="AH325">
            <v>41406</v>
          </cell>
          <cell r="AI325">
            <v>41771</v>
          </cell>
          <cell r="AJ325">
            <v>0</v>
          </cell>
          <cell r="AK325" t="str">
            <v>01 NĂM</v>
          </cell>
          <cell r="AL325" t="str">
            <v>01 NĂM</v>
          </cell>
          <cell r="AM325">
            <v>0</v>
          </cell>
          <cell r="AN325">
            <v>41771</v>
          </cell>
          <cell r="AO325">
            <v>42135</v>
          </cell>
          <cell r="AP325">
            <v>0</v>
          </cell>
          <cell r="AQ325">
            <v>0</v>
          </cell>
          <cell r="AR325">
            <v>41395</v>
          </cell>
          <cell r="AS325" t="str">
            <v>7911356107</v>
          </cell>
          <cell r="AT325" t="str">
            <v>DN7793530600613</v>
          </cell>
          <cell r="AU325">
            <v>0</v>
          </cell>
          <cell r="AV325">
            <v>0</v>
          </cell>
          <cell r="AW325">
            <v>0</v>
          </cell>
          <cell r="AX325">
            <v>0</v>
          </cell>
          <cell r="AY325">
            <v>0</v>
          </cell>
          <cell r="AZ325">
            <v>0</v>
          </cell>
          <cell r="BA325">
            <v>0</v>
          </cell>
          <cell r="BB325">
            <v>0</v>
          </cell>
          <cell r="BC325">
            <v>0</v>
          </cell>
          <cell r="BD325">
            <v>0</v>
          </cell>
          <cell r="BE325" t="str">
            <v>ĐH</v>
          </cell>
          <cell r="BF325">
            <v>0</v>
          </cell>
          <cell r="BG325">
            <v>0</v>
          </cell>
          <cell r="BH325">
            <v>0</v>
          </cell>
          <cell r="BI325">
            <v>5080000</v>
          </cell>
          <cell r="BJ325">
            <v>11920000</v>
          </cell>
          <cell r="BK325">
            <v>0</v>
          </cell>
          <cell r="BL325">
            <v>300000</v>
          </cell>
          <cell r="BM325">
            <v>300000</v>
          </cell>
          <cell r="BN325">
            <v>0</v>
          </cell>
          <cell r="BO325">
            <v>25000</v>
          </cell>
          <cell r="BP325">
            <v>120000</v>
          </cell>
          <cell r="BQ325">
            <v>1</v>
          </cell>
          <cell r="BR325" t="str">
            <v>VP HỒ CHÍ MINH</v>
          </cell>
          <cell r="BS325" t="str">
            <v>Fulltime</v>
          </cell>
          <cell r="BT325" t="str">
            <v>Phòng Điều Hành</v>
          </cell>
          <cell r="BU325" t="str">
            <v xml:space="preserve">Quản Lý Khu Vực </v>
          </cell>
          <cell r="BV325">
            <v>0</v>
          </cell>
          <cell r="BW325" t="str">
            <v>CĐ</v>
          </cell>
          <cell r="BX325" t="str">
            <v>CÔNG NGHỆ THÔNG TIN</v>
          </cell>
          <cell r="BY325">
            <v>0</v>
          </cell>
          <cell r="BZ325">
            <v>0</v>
          </cell>
          <cell r="CA325">
            <v>0</v>
          </cell>
          <cell r="CB325">
            <v>0</v>
          </cell>
          <cell r="CC325">
            <v>0</v>
          </cell>
          <cell r="CD325">
            <v>0</v>
          </cell>
          <cell r="CE325">
            <v>0</v>
          </cell>
          <cell r="CF325">
            <v>0</v>
          </cell>
          <cell r="CG325">
            <v>0</v>
          </cell>
          <cell r="CH325">
            <v>0</v>
          </cell>
          <cell r="CI325" t="str">
            <v>PHÒNG CUNG ỨNG</v>
          </cell>
          <cell r="CJ325" t="str">
            <v>CHUYÊN VIÊN CUNG ỨNG</v>
          </cell>
          <cell r="CK325">
            <v>0</v>
          </cell>
          <cell r="CL325">
            <v>0</v>
          </cell>
          <cell r="CM325" t="str">
            <v>KẾT HÔN</v>
          </cell>
          <cell r="CN325" t="str">
            <v>THIỀU THÙY LÂM; THIỀU THÀNH LONG</v>
          </cell>
          <cell r="CO325" t="str">
            <v>2010; 2012</v>
          </cell>
          <cell r="CP325" t="str">
            <v>X</v>
          </cell>
          <cell r="CQ325" t="str">
            <v>X</v>
          </cell>
          <cell r="CR325">
            <v>0</v>
          </cell>
          <cell r="CS325" t="str">
            <v>PHAN THỊ NHƯ THÙY</v>
          </cell>
          <cell r="CT325" t="str">
            <v>X</v>
          </cell>
          <cell r="CU325">
            <v>0</v>
          </cell>
          <cell r="CV325" t="str">
            <v>1983</v>
          </cell>
          <cell r="CW325" t="str">
            <v>NỘI TRỢ</v>
          </cell>
          <cell r="CX325">
            <v>0</v>
          </cell>
          <cell r="CY325">
            <v>0</v>
          </cell>
          <cell r="CZ325">
            <v>0</v>
          </cell>
          <cell r="DA325" t="e">
            <v>#N/A</v>
          </cell>
          <cell r="DB325">
            <v>0</v>
          </cell>
        </row>
        <row r="326">
          <cell r="B326" t="str">
            <v>EVV6000163</v>
          </cell>
          <cell r="C326" t="str">
            <v>TRẦN THỊ MI KHIN</v>
          </cell>
          <cell r="D326" t="str">
            <v>NỮ</v>
          </cell>
          <cell r="E326">
            <v>41351</v>
          </cell>
          <cell r="F326" t="str">
            <v>PHÒNG ĐÀO TẠO</v>
          </cell>
          <cell r="G326" t="str">
            <v>QC SẢN PHẨM</v>
          </cell>
          <cell r="H326">
            <v>1</v>
          </cell>
          <cell r="I326">
            <v>2</v>
          </cell>
          <cell r="J326">
            <v>1985</v>
          </cell>
          <cell r="K326">
            <v>31079</v>
          </cell>
          <cell r="L326" t="str">
            <v>QUẢNG NAM</v>
          </cell>
          <cell r="M326" t="str">
            <v>QUẢNG NAM</v>
          </cell>
          <cell r="N326" t="str">
            <v>205166887</v>
          </cell>
          <cell r="O326">
            <v>37084</v>
          </cell>
          <cell r="P326" t="str">
            <v>QUẢNG NAM</v>
          </cell>
          <cell r="Q326" t="str">
            <v>KINH</v>
          </cell>
          <cell r="R326" t="str">
            <v>KHÔNG</v>
          </cell>
          <cell r="S326" t="str">
            <v>KHỐI 1, CẨM PHÔ, TP HỘI AN, QUẢNG NAM</v>
          </cell>
          <cell r="T326" t="str">
            <v>QUẢNG NAM</v>
          </cell>
          <cell r="U326" t="str">
            <v>31 ĐƯỜNG 3, TỔ 8, KP 3, P. TAM PHÚ, Q. THỦ ĐỨC, TP. HCM</v>
          </cell>
          <cell r="V326" t="str">
            <v>TP. HCM</v>
          </cell>
          <cell r="W326">
            <v>0</v>
          </cell>
          <cell r="X326" t="str">
            <v>0938974407</v>
          </cell>
          <cell r="Y326" t="str">
            <v>0071000763799</v>
          </cell>
          <cell r="Z326" t="str">
            <v>VIETCOMBANK</v>
          </cell>
          <cell r="AA326" t="str">
            <v>422</v>
          </cell>
          <cell r="AB326" t="str">
            <v>8069592889</v>
          </cell>
          <cell r="AC326">
            <v>0</v>
          </cell>
          <cell r="AD326">
            <v>0</v>
          </cell>
          <cell r="AE326">
            <v>0</v>
          </cell>
          <cell r="AF326">
            <v>0</v>
          </cell>
          <cell r="AG326">
            <v>0</v>
          </cell>
          <cell r="AH326">
            <v>41412</v>
          </cell>
          <cell r="AI326">
            <v>41777</v>
          </cell>
          <cell r="AJ326">
            <v>0</v>
          </cell>
          <cell r="AK326" t="str">
            <v>01 NĂM</v>
          </cell>
          <cell r="AL326" t="str">
            <v>01 NĂM</v>
          </cell>
          <cell r="AM326">
            <v>0</v>
          </cell>
          <cell r="AN326">
            <v>41777</v>
          </cell>
          <cell r="AO326">
            <v>42141</v>
          </cell>
          <cell r="AP326">
            <v>0</v>
          </cell>
          <cell r="AQ326">
            <v>0</v>
          </cell>
          <cell r="AR326">
            <v>41426</v>
          </cell>
          <cell r="AS326" t="str">
            <v>7909224569</v>
          </cell>
          <cell r="AT326" t="str">
            <v>DN7793530600638</v>
          </cell>
          <cell r="AU326">
            <v>0</v>
          </cell>
          <cell r="AV326">
            <v>0</v>
          </cell>
          <cell r="AW326">
            <v>0</v>
          </cell>
          <cell r="AX326">
            <v>0</v>
          </cell>
          <cell r="AY326">
            <v>0</v>
          </cell>
          <cell r="AZ326">
            <v>0</v>
          </cell>
          <cell r="BA326">
            <v>0</v>
          </cell>
          <cell r="BB326">
            <v>0</v>
          </cell>
          <cell r="BC326">
            <v>0</v>
          </cell>
          <cell r="BD326">
            <v>0</v>
          </cell>
          <cell r="BE326" t="str">
            <v>CĐ</v>
          </cell>
          <cell r="BF326">
            <v>0</v>
          </cell>
          <cell r="BG326">
            <v>0</v>
          </cell>
          <cell r="BH326">
            <v>41573</v>
          </cell>
          <cell r="BI326">
            <v>3070000</v>
          </cell>
          <cell r="BJ326">
            <v>2980000</v>
          </cell>
          <cell r="BK326">
            <v>0</v>
          </cell>
          <cell r="BL326">
            <v>200000</v>
          </cell>
          <cell r="BM326">
            <v>200000</v>
          </cell>
          <cell r="BN326">
            <v>0</v>
          </cell>
          <cell r="BO326">
            <v>25000</v>
          </cell>
          <cell r="BP326">
            <v>120000</v>
          </cell>
          <cell r="BQ326">
            <v>1</v>
          </cell>
          <cell r="BR326" t="str">
            <v>VP HỒ CHÍ MINH</v>
          </cell>
          <cell r="BS326" t="str">
            <v>Fulltime</v>
          </cell>
          <cell r="BT326" t="str">
            <v>Phòng Đào Tạo</v>
          </cell>
          <cell r="BU326" t="str">
            <v>QC Sản Phẩm</v>
          </cell>
          <cell r="BV326" t="str">
            <v>THIỀU THÙY LÂM; THIỀU THÀNH LONG</v>
          </cell>
          <cell r="BW326" t="str">
            <v>CĐ</v>
          </cell>
          <cell r="BX326" t="str">
            <v>CÔNG NGHỆ THỰC PHẨM</v>
          </cell>
          <cell r="BY326">
            <v>0</v>
          </cell>
          <cell r="BZ326">
            <v>0</v>
          </cell>
          <cell r="CA326">
            <v>0</v>
          </cell>
          <cell r="CB326" t="str">
            <v>X</v>
          </cell>
          <cell r="CC326">
            <v>0</v>
          </cell>
          <cell r="CD326" t="str">
            <v>1983</v>
          </cell>
          <cell r="CE326">
            <v>0</v>
          </cell>
          <cell r="CF326">
            <v>0</v>
          </cell>
          <cell r="CG326">
            <v>0</v>
          </cell>
          <cell r="CH326">
            <v>0</v>
          </cell>
          <cell r="CI326" t="str">
            <v>PHÒNG ĐIỀU HÀNH</v>
          </cell>
          <cell r="CJ326" t="str">
            <v xml:space="preserve">QUẢN LÝ KHU VỰC </v>
          </cell>
          <cell r="CK326">
            <v>0</v>
          </cell>
          <cell r="CL326">
            <v>0</v>
          </cell>
          <cell r="CM326" t="str">
            <v>KẾT HÔN</v>
          </cell>
          <cell r="CN326" t="str">
            <v>TRẦN HOÀNG BẢO NGỌC</v>
          </cell>
          <cell r="CO326">
            <v>2012</v>
          </cell>
          <cell r="CP326">
            <v>0</v>
          </cell>
          <cell r="CQ326" t="str">
            <v>X</v>
          </cell>
          <cell r="CR326">
            <v>0</v>
          </cell>
          <cell r="CS326" t="str">
            <v>TRẦN HOÀNG HIỆP</v>
          </cell>
          <cell r="CT326">
            <v>0</v>
          </cell>
          <cell r="CU326" t="str">
            <v>X</v>
          </cell>
          <cell r="CV326" t="str">
            <v>1984</v>
          </cell>
          <cell r="CW326" t="str">
            <v>NHÂN VIÊN</v>
          </cell>
          <cell r="CX326">
            <v>0</v>
          </cell>
          <cell r="CY326">
            <v>0</v>
          </cell>
          <cell r="CZ326">
            <v>0</v>
          </cell>
          <cell r="DA326" t="e">
            <v>#N/A</v>
          </cell>
          <cell r="DB326">
            <v>0</v>
          </cell>
        </row>
        <row r="327">
          <cell r="B327" t="str">
            <v>EVV6000165</v>
          </cell>
          <cell r="C327" t="str">
            <v>PHẠM THỊ ANH THƯ</v>
          </cell>
          <cell r="D327" t="str">
            <v>NỮ</v>
          </cell>
          <cell r="E327">
            <v>41381</v>
          </cell>
          <cell r="F327" t="str">
            <v>PHÒNG CUNG ỨNG</v>
          </cell>
          <cell r="G327" t="str">
            <v>CHUYÊN VIÊN CUNG ỨNG</v>
          </cell>
          <cell r="H327">
            <v>28</v>
          </cell>
          <cell r="I327">
            <v>7</v>
          </cell>
          <cell r="J327">
            <v>1985</v>
          </cell>
          <cell r="K327">
            <v>31256</v>
          </cell>
          <cell r="L327" t="str">
            <v>ĐÀ NẴNG</v>
          </cell>
          <cell r="M327" t="str">
            <v>ĐÀ NẴNG</v>
          </cell>
          <cell r="N327" t="str">
            <v>201526325</v>
          </cell>
          <cell r="O327">
            <v>40238</v>
          </cell>
          <cell r="P327" t="str">
            <v>ĐÀ NẴNG</v>
          </cell>
          <cell r="Q327" t="str">
            <v>KINH</v>
          </cell>
          <cell r="R327" t="str">
            <v>PHẬT</v>
          </cell>
          <cell r="S327" t="str">
            <v>206/14 HOÀNG DIỆU, ĐÀ NẴNG</v>
          </cell>
          <cell r="T327" t="str">
            <v>ĐÀ NẴNG</v>
          </cell>
          <cell r="U327" t="str">
            <v>41/22/30 QUANG TRUNG, P. 10, Q. GÒ VẤP, TP. HCM</v>
          </cell>
          <cell r="V327" t="str">
            <v>TP. HCM</v>
          </cell>
          <cell r="W327" t="str">
            <v>31 ĐƯỜNG 3, TỔ 8, KP 3, P. TAM PHÚ, Q. THỦ ĐỨC, TP. HCM</v>
          </cell>
          <cell r="X327" t="str">
            <v>0905737229</v>
          </cell>
          <cell r="Y327" t="str">
            <v>0331000420353</v>
          </cell>
          <cell r="Z327" t="str">
            <v>VIETCOMBANK</v>
          </cell>
          <cell r="AA327" t="str">
            <v>421</v>
          </cell>
          <cell r="AB327" t="str">
            <v>8338912018</v>
          </cell>
          <cell r="AC327">
            <v>0</v>
          </cell>
          <cell r="AD327">
            <v>0</v>
          </cell>
          <cell r="AE327">
            <v>0</v>
          </cell>
          <cell r="AF327">
            <v>0</v>
          </cell>
          <cell r="AG327">
            <v>0</v>
          </cell>
          <cell r="AH327">
            <v>41442</v>
          </cell>
          <cell r="AI327">
            <v>41807</v>
          </cell>
          <cell r="AJ327">
            <v>0</v>
          </cell>
          <cell r="AK327" t="str">
            <v>01 NĂM</v>
          </cell>
          <cell r="AL327" t="str">
            <v>01 NĂM</v>
          </cell>
          <cell r="AM327">
            <v>0</v>
          </cell>
          <cell r="AN327">
            <v>41807</v>
          </cell>
          <cell r="AO327">
            <v>42171</v>
          </cell>
          <cell r="AP327">
            <v>0</v>
          </cell>
          <cell r="AQ327">
            <v>0</v>
          </cell>
          <cell r="AR327">
            <v>41456</v>
          </cell>
          <cell r="AS327" t="str">
            <v>7913209844</v>
          </cell>
          <cell r="AT327" t="str">
            <v>DN7793530600666</v>
          </cell>
          <cell r="AU327">
            <v>0</v>
          </cell>
          <cell r="AV327">
            <v>0</v>
          </cell>
          <cell r="AW327">
            <v>0</v>
          </cell>
          <cell r="AX327">
            <v>0</v>
          </cell>
          <cell r="AY327">
            <v>0</v>
          </cell>
          <cell r="AZ327">
            <v>0</v>
          </cell>
          <cell r="BA327">
            <v>0</v>
          </cell>
          <cell r="BB327">
            <v>0</v>
          </cell>
          <cell r="BC327">
            <v>0</v>
          </cell>
          <cell r="BD327">
            <v>0</v>
          </cell>
          <cell r="BE327" t="str">
            <v>CĐ</v>
          </cell>
          <cell r="BF327">
            <v>0</v>
          </cell>
          <cell r="BG327">
            <v>0</v>
          </cell>
          <cell r="BH327">
            <v>0</v>
          </cell>
          <cell r="BI327">
            <v>3130000</v>
          </cell>
          <cell r="BJ327">
            <v>2870000</v>
          </cell>
          <cell r="BK327">
            <v>0</v>
          </cell>
          <cell r="BL327">
            <v>100000</v>
          </cell>
          <cell r="BM327">
            <v>100000</v>
          </cell>
          <cell r="BN327">
            <v>0</v>
          </cell>
          <cell r="BO327">
            <v>0</v>
          </cell>
          <cell r="BP327">
            <v>120000</v>
          </cell>
          <cell r="BQ327">
            <v>1</v>
          </cell>
          <cell r="BR327" t="str">
            <v>VP HỒ CHÍ MINH</v>
          </cell>
          <cell r="BS327" t="str">
            <v>Fulltime</v>
          </cell>
          <cell r="BT327" t="str">
            <v>Phòng Cung Ứng</v>
          </cell>
          <cell r="BU327" t="str">
            <v>CV. Cung Ứng</v>
          </cell>
          <cell r="BV327" t="str">
            <v>TRẦN HOÀNG BẢO NGỌC</v>
          </cell>
          <cell r="BW327" t="str">
            <v>ĐH</v>
          </cell>
          <cell r="BX327" t="str">
            <v>QUẢN TRỊ KINH DOANH QUỐC TẾ</v>
          </cell>
          <cell r="BY327">
            <v>0</v>
          </cell>
          <cell r="BZ327">
            <v>0</v>
          </cell>
          <cell r="CA327">
            <v>0</v>
          </cell>
          <cell r="CB327">
            <v>0</v>
          </cell>
          <cell r="CC327" t="str">
            <v>X</v>
          </cell>
          <cell r="CD327" t="str">
            <v>1984</v>
          </cell>
          <cell r="CE327">
            <v>0</v>
          </cell>
          <cell r="CF327">
            <v>0</v>
          </cell>
          <cell r="CG327">
            <v>0</v>
          </cell>
          <cell r="CH327">
            <v>0</v>
          </cell>
          <cell r="CI327" t="str">
            <v>PHÒNG ĐÀO TẠO</v>
          </cell>
          <cell r="CJ327" t="str">
            <v>QC SẢN PHẨM</v>
          </cell>
          <cell r="CK327">
            <v>0</v>
          </cell>
          <cell r="CL327">
            <v>0</v>
          </cell>
          <cell r="CM327" t="str">
            <v>ĐỘC THÂN</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t="e">
            <v>#N/A</v>
          </cell>
          <cell r="DB327">
            <v>0</v>
          </cell>
        </row>
        <row r="328">
          <cell r="B328" t="str">
            <v>EVV6000168</v>
          </cell>
          <cell r="C328" t="str">
            <v>NGUYỄN THỊ QUỲNH MAI</v>
          </cell>
          <cell r="D328" t="str">
            <v>NỮ</v>
          </cell>
          <cell r="E328">
            <v>41396</v>
          </cell>
          <cell r="F328" t="str">
            <v>BAN GIÁM ĐỐC</v>
          </cell>
          <cell r="G328" t="str">
            <v>THƯ KÝ</v>
          </cell>
          <cell r="H328">
            <v>18</v>
          </cell>
          <cell r="I328">
            <v>1</v>
          </cell>
          <cell r="J328">
            <v>1984</v>
          </cell>
          <cell r="K328">
            <v>30699</v>
          </cell>
          <cell r="L328" t="str">
            <v>KHÁNH HÒA</v>
          </cell>
          <cell r="M328" t="str">
            <v>KHÁNH HÒA</v>
          </cell>
          <cell r="N328" t="str">
            <v>225234249</v>
          </cell>
          <cell r="O328">
            <v>38427</v>
          </cell>
          <cell r="P328" t="str">
            <v>KHÁNH HÒA</v>
          </cell>
          <cell r="Q328" t="str">
            <v>KINH</v>
          </cell>
          <cell r="R328" t="str">
            <v>KHÔNG</v>
          </cell>
          <cell r="S328" t="str">
            <v>237/18 PHAN VĂN TRỊ, P. 11, Q. BÌNH THẠNH, TP. HCM</v>
          </cell>
          <cell r="T328" t="str">
            <v>KHÁNH HÒA</v>
          </cell>
          <cell r="U328" t="str">
            <v>237/18 PHAN VĂN TRỊ, P. 11, Q. BÌNH THẠNH, TP. HCM</v>
          </cell>
          <cell r="V328" t="str">
            <v>TP. HCM</v>
          </cell>
          <cell r="W328" t="str">
            <v>41/22/30 QUANG TRUNG, P. 10, Q. GÒ VẤP, TP. HCM</v>
          </cell>
          <cell r="X328" t="str">
            <v>0984660033</v>
          </cell>
          <cell r="Y328" t="str">
            <v>0071001635365</v>
          </cell>
          <cell r="Z328" t="str">
            <v>VIETCOMBANK</v>
          </cell>
          <cell r="AA328" t="str">
            <v>427</v>
          </cell>
          <cell r="AB328" t="str">
            <v>8072264101</v>
          </cell>
          <cell r="AC328">
            <v>0</v>
          </cell>
          <cell r="AD328">
            <v>0</v>
          </cell>
          <cell r="AE328" t="str">
            <v>HS 28/10/2014 - 28/04/2015</v>
          </cell>
          <cell r="AF328">
            <v>0</v>
          </cell>
          <cell r="AG328">
            <v>0</v>
          </cell>
          <cell r="AH328">
            <v>41457</v>
          </cell>
          <cell r="AI328">
            <v>41822</v>
          </cell>
          <cell r="AJ328">
            <v>0</v>
          </cell>
          <cell r="AK328" t="str">
            <v>01 NĂM</v>
          </cell>
          <cell r="AL328" t="str">
            <v>01 NĂM</v>
          </cell>
          <cell r="AM328">
            <v>0</v>
          </cell>
          <cell r="AN328">
            <v>41822</v>
          </cell>
          <cell r="AO328">
            <v>42186</v>
          </cell>
          <cell r="AP328">
            <v>0</v>
          </cell>
          <cell r="AQ328">
            <v>0</v>
          </cell>
          <cell r="AR328">
            <v>41456</v>
          </cell>
          <cell r="AS328" t="str">
            <v>7908028910</v>
          </cell>
          <cell r="AT328" t="str">
            <v>DN7793530600637</v>
          </cell>
          <cell r="AU328">
            <v>0</v>
          </cell>
          <cell r="AV328">
            <v>0</v>
          </cell>
          <cell r="AW328">
            <v>0</v>
          </cell>
          <cell r="AX328">
            <v>0</v>
          </cell>
          <cell r="AY328">
            <v>0</v>
          </cell>
          <cell r="AZ328">
            <v>0</v>
          </cell>
          <cell r="BA328">
            <v>0</v>
          </cell>
          <cell r="BB328">
            <v>0</v>
          </cell>
          <cell r="BC328">
            <v>0</v>
          </cell>
          <cell r="BD328">
            <v>0</v>
          </cell>
          <cell r="BE328" t="str">
            <v>ĐH</v>
          </cell>
          <cell r="BF328">
            <v>0</v>
          </cell>
          <cell r="BG328">
            <v>0</v>
          </cell>
          <cell r="BH328">
            <v>0</v>
          </cell>
          <cell r="BI328">
            <v>3130000</v>
          </cell>
          <cell r="BJ328">
            <v>3370000</v>
          </cell>
          <cell r="BK328">
            <v>0</v>
          </cell>
          <cell r="BL328">
            <v>0</v>
          </cell>
          <cell r="BM328">
            <v>0</v>
          </cell>
          <cell r="BN328">
            <v>0</v>
          </cell>
          <cell r="BO328">
            <v>0</v>
          </cell>
          <cell r="BP328">
            <v>120000</v>
          </cell>
          <cell r="BQ328">
            <v>1</v>
          </cell>
          <cell r="BR328" t="str">
            <v>VP HỒ CHÍ MINH</v>
          </cell>
          <cell r="BS328" t="str">
            <v>Fulltime</v>
          </cell>
          <cell r="BT328" t="str">
            <v>Ban Giám Đốc</v>
          </cell>
          <cell r="BU328" t="str">
            <v>Thư Ký</v>
          </cell>
          <cell r="BV328">
            <v>0</v>
          </cell>
          <cell r="BW328" t="str">
            <v>ĐH</v>
          </cell>
          <cell r="BX328" t="str">
            <v>NGOẠI NGỮ</v>
          </cell>
          <cell r="BY328" t="str">
            <v>NGHIỆP VỤ XUẤT NHẬP KHẨU VÀ HẢI QUAN</v>
          </cell>
          <cell r="BZ328">
            <v>0</v>
          </cell>
          <cell r="CA328">
            <v>0</v>
          </cell>
          <cell r="CB328">
            <v>0</v>
          </cell>
          <cell r="CC328">
            <v>0</v>
          </cell>
          <cell r="CD328">
            <v>0</v>
          </cell>
          <cell r="CE328">
            <v>0</v>
          </cell>
          <cell r="CF328">
            <v>0</v>
          </cell>
          <cell r="CG328">
            <v>0</v>
          </cell>
          <cell r="CH328">
            <v>0</v>
          </cell>
          <cell r="CI328" t="str">
            <v>PHÒNG CUNG ỨNG</v>
          </cell>
          <cell r="CJ328" t="str">
            <v>CHUYÊN VIÊN CUNG ỨNG</v>
          </cell>
          <cell r="CK328">
            <v>0</v>
          </cell>
          <cell r="CL328">
            <v>0</v>
          </cell>
          <cell r="CM328" t="str">
            <v>ĐỘC THÂN</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t="e">
            <v>#N/A</v>
          </cell>
          <cell r="DB328">
            <v>0</v>
          </cell>
        </row>
        <row r="329">
          <cell r="B329" t="str">
            <v>EVV6000169</v>
          </cell>
          <cell r="C329" t="str">
            <v>VĂN LỘC NGÂN</v>
          </cell>
          <cell r="D329" t="str">
            <v>NAM</v>
          </cell>
          <cell r="E329">
            <v>41400</v>
          </cell>
          <cell r="F329" t="str">
            <v>KHO VẬN</v>
          </cell>
          <cell r="G329" t="str">
            <v xml:space="preserve">NHÂN VIÊN KHO VẬN </v>
          </cell>
          <cell r="H329">
            <v>22</v>
          </cell>
          <cell r="I329">
            <v>3</v>
          </cell>
          <cell r="J329">
            <v>1988</v>
          </cell>
          <cell r="K329">
            <v>32224</v>
          </cell>
          <cell r="L329" t="str">
            <v>TP. HCM</v>
          </cell>
          <cell r="M329" t="str">
            <v>TRUNG QUỐC</v>
          </cell>
          <cell r="N329" t="str">
            <v>024135460</v>
          </cell>
          <cell r="O329">
            <v>37781</v>
          </cell>
          <cell r="P329" t="str">
            <v>TP. HCM</v>
          </cell>
          <cell r="Q329" t="str">
            <v>HOA</v>
          </cell>
          <cell r="R329" t="str">
            <v>PHẬT</v>
          </cell>
          <cell r="S329" t="str">
            <v>203/18/4 LẠC LONG QUÂN, P. 3, Q. 11, TP. HCM</v>
          </cell>
          <cell r="T329" t="str">
            <v>TP. HCM</v>
          </cell>
          <cell r="U329" t="str">
            <v>203/18/4 LẠC LONG QUÂN, P. 3, Q. 11, TP. HCM</v>
          </cell>
          <cell r="V329" t="str">
            <v>TP. HCM</v>
          </cell>
          <cell r="W329" t="str">
            <v>237/18 PHAN VĂN TRỊ, P. 11, Q. BÌNH THẠNH, TP. HCM</v>
          </cell>
          <cell r="X329" t="str">
            <v>0942777729</v>
          </cell>
          <cell r="Y329" t="str">
            <v>0071000771740</v>
          </cell>
          <cell r="Z329" t="str">
            <v>VIETCOMBANK</v>
          </cell>
          <cell r="AA329" t="str">
            <v>800010</v>
          </cell>
          <cell r="AB329" t="str">
            <v>8072264101</v>
          </cell>
          <cell r="AC329">
            <v>0</v>
          </cell>
          <cell r="AD329">
            <v>0</v>
          </cell>
          <cell r="AE329" t="str">
            <v>HS 28/10/2014 - 28/04/2015</v>
          </cell>
          <cell r="AF329">
            <v>0</v>
          </cell>
          <cell r="AG329">
            <v>0</v>
          </cell>
          <cell r="AH329">
            <v>41431</v>
          </cell>
          <cell r="AI329">
            <v>41796</v>
          </cell>
          <cell r="AJ329">
            <v>0</v>
          </cell>
          <cell r="AK329" t="str">
            <v>01 NĂM</v>
          </cell>
          <cell r="AL329" t="str">
            <v>01 NĂM</v>
          </cell>
          <cell r="AM329">
            <v>0</v>
          </cell>
          <cell r="AN329">
            <v>41796</v>
          </cell>
          <cell r="AO329">
            <v>42160</v>
          </cell>
          <cell r="AP329">
            <v>0</v>
          </cell>
          <cell r="AQ329">
            <v>0</v>
          </cell>
          <cell r="AR329">
            <v>41426</v>
          </cell>
          <cell r="AS329" t="str">
            <v>7913209832</v>
          </cell>
          <cell r="AT329" t="str">
            <v>DN7793530600654</v>
          </cell>
          <cell r="AU329">
            <v>0</v>
          </cell>
          <cell r="AV329">
            <v>0</v>
          </cell>
          <cell r="AW329">
            <v>0</v>
          </cell>
          <cell r="AX329">
            <v>0</v>
          </cell>
          <cell r="AY329">
            <v>0</v>
          </cell>
          <cell r="AZ329">
            <v>0</v>
          </cell>
          <cell r="BA329">
            <v>0</v>
          </cell>
          <cell r="BB329">
            <v>0</v>
          </cell>
          <cell r="BC329">
            <v>0</v>
          </cell>
          <cell r="BD329">
            <v>0</v>
          </cell>
          <cell r="BE329" t="str">
            <v>ĐH</v>
          </cell>
          <cell r="BF329">
            <v>0</v>
          </cell>
          <cell r="BG329">
            <v>0</v>
          </cell>
          <cell r="BH329">
            <v>41640</v>
          </cell>
          <cell r="BI329">
            <v>2889000</v>
          </cell>
          <cell r="BJ329">
            <v>0</v>
          </cell>
          <cell r="BK329">
            <v>0</v>
          </cell>
          <cell r="BL329">
            <v>800000</v>
          </cell>
          <cell r="BM329">
            <v>100000</v>
          </cell>
          <cell r="BN329">
            <v>0</v>
          </cell>
          <cell r="BO329">
            <v>25000</v>
          </cell>
          <cell r="BP329">
            <v>120000</v>
          </cell>
          <cell r="BQ329">
            <v>1</v>
          </cell>
          <cell r="BR329" t="str">
            <v>VP HỒ CHÍ MINH</v>
          </cell>
          <cell r="BS329" t="str">
            <v>Fulltime</v>
          </cell>
          <cell r="BT329" t="str">
            <v>Kho Vận</v>
          </cell>
          <cell r="BU329" t="str">
            <v xml:space="preserve">NV. Kho Vận </v>
          </cell>
          <cell r="BV329">
            <v>0</v>
          </cell>
          <cell r="BW329" t="str">
            <v>12/12</v>
          </cell>
          <cell r="BX329">
            <v>0</v>
          </cell>
          <cell r="BY329">
            <v>0</v>
          </cell>
          <cell r="BZ329">
            <v>0</v>
          </cell>
          <cell r="CA329">
            <v>0</v>
          </cell>
          <cell r="CB329">
            <v>0</v>
          </cell>
          <cell r="CC329">
            <v>0</v>
          </cell>
          <cell r="CD329">
            <v>0</v>
          </cell>
          <cell r="CE329">
            <v>0</v>
          </cell>
          <cell r="CF329">
            <v>0</v>
          </cell>
          <cell r="CG329">
            <v>0</v>
          </cell>
          <cell r="CH329">
            <v>0</v>
          </cell>
          <cell r="CI329" t="str">
            <v>BAN GIÁM ĐỐC</v>
          </cell>
          <cell r="CJ329" t="str">
            <v>THƯ KÝ</v>
          </cell>
          <cell r="CK329">
            <v>0</v>
          </cell>
          <cell r="CL329">
            <v>0</v>
          </cell>
          <cell r="CM329" t="str">
            <v>ĐỘC THÂN</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t="e">
            <v>#N/A</v>
          </cell>
          <cell r="DB329">
            <v>0</v>
          </cell>
        </row>
        <row r="330">
          <cell r="B330" t="str">
            <v>EVV6000170</v>
          </cell>
          <cell r="C330" t="str">
            <v>LÂM TÚ</v>
          </cell>
          <cell r="D330" t="str">
            <v>NAM</v>
          </cell>
          <cell r="E330">
            <v>41400</v>
          </cell>
          <cell r="F330" t="str">
            <v>KHO VẬN</v>
          </cell>
          <cell r="G330" t="str">
            <v>THỦ KHO</v>
          </cell>
          <cell r="H330">
            <v>11</v>
          </cell>
          <cell r="I330">
            <v>12</v>
          </cell>
          <cell r="J330">
            <v>1989</v>
          </cell>
          <cell r="K330">
            <v>32853</v>
          </cell>
          <cell r="L330" t="str">
            <v>TP. HCM</v>
          </cell>
          <cell r="M330" t="str">
            <v>TP. HCM</v>
          </cell>
          <cell r="N330" t="str">
            <v>024244784</v>
          </cell>
          <cell r="O330">
            <v>38068</v>
          </cell>
          <cell r="P330" t="str">
            <v>TP. HCM</v>
          </cell>
          <cell r="Q330" t="str">
            <v>KINH</v>
          </cell>
          <cell r="R330" t="str">
            <v>KHÔNG</v>
          </cell>
          <cell r="S330" t="str">
            <v>90/27A ÂU DƯƠNG LÂN, P. 3 Q. 8, TP. HCM</v>
          </cell>
          <cell r="T330" t="str">
            <v>TP. HCM</v>
          </cell>
          <cell r="U330" t="str">
            <v>90/27A ÂU DƯƠNG LÂN, P. 3 Q. 8, TP. HCM</v>
          </cell>
          <cell r="V330" t="str">
            <v>TP. HCM</v>
          </cell>
          <cell r="W330" t="str">
            <v>203/18/4 LẠC LONG QUÂN, P. 3, Q. 11, TP. HCM</v>
          </cell>
          <cell r="X330" t="str">
            <v>0902868450</v>
          </cell>
          <cell r="Y330" t="str">
            <v>0071000771587</v>
          </cell>
          <cell r="Z330" t="str">
            <v>VIETCOMBANK</v>
          </cell>
          <cell r="AA330" t="str">
            <v>800014</v>
          </cell>
          <cell r="AB330">
            <v>0</v>
          </cell>
          <cell r="AC330">
            <v>0</v>
          </cell>
          <cell r="AD330">
            <v>0</v>
          </cell>
          <cell r="AE330">
            <v>0</v>
          </cell>
          <cell r="AF330">
            <v>0</v>
          </cell>
          <cell r="AG330">
            <v>0</v>
          </cell>
          <cell r="AH330">
            <v>41431</v>
          </cell>
          <cell r="AI330">
            <v>41796</v>
          </cell>
          <cell r="AJ330">
            <v>0</v>
          </cell>
          <cell r="AK330" t="str">
            <v>01 NĂM</v>
          </cell>
          <cell r="AL330" t="str">
            <v>01 NĂM</v>
          </cell>
          <cell r="AM330">
            <v>0</v>
          </cell>
          <cell r="AN330">
            <v>41796</v>
          </cell>
          <cell r="AO330">
            <v>42160</v>
          </cell>
          <cell r="AP330">
            <v>0</v>
          </cell>
          <cell r="AQ330">
            <v>0</v>
          </cell>
          <cell r="AR330">
            <v>41426</v>
          </cell>
          <cell r="AS330" t="str">
            <v>7913022067</v>
          </cell>
          <cell r="AT330" t="str">
            <v>DN7793530600643</v>
          </cell>
          <cell r="AU330">
            <v>0</v>
          </cell>
          <cell r="AV330">
            <v>0</v>
          </cell>
          <cell r="AW330">
            <v>0</v>
          </cell>
          <cell r="AX330">
            <v>0</v>
          </cell>
          <cell r="AY330">
            <v>0</v>
          </cell>
          <cell r="AZ330">
            <v>0</v>
          </cell>
          <cell r="BA330">
            <v>0</v>
          </cell>
          <cell r="BB330">
            <v>0</v>
          </cell>
          <cell r="BC330">
            <v>0</v>
          </cell>
          <cell r="BD330">
            <v>0</v>
          </cell>
          <cell r="BE330" t="str">
            <v>12/12</v>
          </cell>
          <cell r="BF330">
            <v>0</v>
          </cell>
          <cell r="BG330">
            <v>0</v>
          </cell>
          <cell r="BH330">
            <v>41724</v>
          </cell>
          <cell r="BI330">
            <v>2889000</v>
          </cell>
          <cell r="BJ330">
            <v>1231000</v>
          </cell>
          <cell r="BK330">
            <v>0</v>
          </cell>
          <cell r="BL330">
            <v>800000</v>
          </cell>
          <cell r="BM330">
            <v>100000</v>
          </cell>
          <cell r="BN330">
            <v>0</v>
          </cell>
          <cell r="BO330">
            <v>25000</v>
          </cell>
          <cell r="BP330">
            <v>120000</v>
          </cell>
          <cell r="BQ330">
            <v>1</v>
          </cell>
          <cell r="BR330" t="str">
            <v>VP HỒ CHÍ MINH</v>
          </cell>
          <cell r="BS330" t="str">
            <v>Fulltime</v>
          </cell>
          <cell r="BT330" t="str">
            <v>Kho Vận</v>
          </cell>
          <cell r="BU330" t="str">
            <v>Thủ Kho</v>
          </cell>
          <cell r="BV330">
            <v>0</v>
          </cell>
          <cell r="BW330" t="str">
            <v>12/12</v>
          </cell>
          <cell r="BX330">
            <v>0</v>
          </cell>
          <cell r="BY330" t="str">
            <v>TỐT NGHIỆP CHỨNG CHỈ KTV CNTT+DISM+HDSE CNTT</v>
          </cell>
          <cell r="BZ330">
            <v>0</v>
          </cell>
          <cell r="CA330">
            <v>0</v>
          </cell>
          <cell r="CB330">
            <v>0</v>
          </cell>
          <cell r="CC330">
            <v>0</v>
          </cell>
          <cell r="CD330">
            <v>0</v>
          </cell>
          <cell r="CE330">
            <v>0</v>
          </cell>
          <cell r="CF330">
            <v>0</v>
          </cell>
          <cell r="CG330">
            <v>0</v>
          </cell>
          <cell r="CH330">
            <v>0</v>
          </cell>
          <cell r="CI330" t="str">
            <v>KHO VẬN</v>
          </cell>
          <cell r="CJ330" t="str">
            <v xml:space="preserve">NHÂN VIÊN KHO VẬN </v>
          </cell>
          <cell r="CK330">
            <v>0</v>
          </cell>
          <cell r="CL330">
            <v>0</v>
          </cell>
          <cell r="CM330" t="str">
            <v>ĐỘC THÂN</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t="e">
            <v>#N/A</v>
          </cell>
          <cell r="DB330">
            <v>0</v>
          </cell>
        </row>
        <row r="331">
          <cell r="B331" t="str">
            <v>EVV6000172</v>
          </cell>
          <cell r="C331" t="str">
            <v>VÕ QUỐC TRUNG</v>
          </cell>
          <cell r="D331" t="str">
            <v>NAM</v>
          </cell>
          <cell r="E331">
            <v>41437</v>
          </cell>
          <cell r="F331" t="str">
            <v>KHO VẬN</v>
          </cell>
          <cell r="G331" t="str">
            <v xml:space="preserve">NHÂN VIÊN KHO VẬN </v>
          </cell>
          <cell r="H331">
            <v>31</v>
          </cell>
          <cell r="I331">
            <v>1</v>
          </cell>
          <cell r="J331">
            <v>1983</v>
          </cell>
          <cell r="K331">
            <v>30347</v>
          </cell>
          <cell r="L331" t="str">
            <v>TIỀN GIANG</v>
          </cell>
          <cell r="M331" t="str">
            <v>TIỀN GIANG</v>
          </cell>
          <cell r="N331" t="str">
            <v>024264835</v>
          </cell>
          <cell r="O331">
            <v>41290</v>
          </cell>
          <cell r="P331" t="str">
            <v>TP. HCM</v>
          </cell>
          <cell r="Q331" t="str">
            <v>KINH</v>
          </cell>
          <cell r="R331" t="str">
            <v>KHÔNG</v>
          </cell>
          <cell r="S331" t="str">
            <v>25/12/28 BÙI QUANG LÀ, P. 12, Q. GÒ VẤP, TP. HCM</v>
          </cell>
          <cell r="T331" t="str">
            <v>TP. HCM</v>
          </cell>
          <cell r="U331" t="str">
            <v>25/12/28 BÙI QUANG LÀ, P. 12, Q. GÒ VẤP, TP. HCM</v>
          </cell>
          <cell r="V331" t="str">
            <v>TP. HCM</v>
          </cell>
          <cell r="W331" t="str">
            <v>90/27A ÂU DƯƠNG LÂN, P. 3 Q. 8, TP. HCM</v>
          </cell>
          <cell r="X331" t="str">
            <v>01224776079</v>
          </cell>
          <cell r="Y331" t="str">
            <v>0071004756754</v>
          </cell>
          <cell r="Z331" t="str">
            <v>VIETCOMBANK</v>
          </cell>
          <cell r="AA331" t="str">
            <v>800008</v>
          </cell>
          <cell r="AB331">
            <v>0</v>
          </cell>
          <cell r="AC331">
            <v>0</v>
          </cell>
          <cell r="AD331">
            <v>0</v>
          </cell>
          <cell r="AE331">
            <v>0</v>
          </cell>
          <cell r="AF331">
            <v>0</v>
          </cell>
          <cell r="AG331">
            <v>0</v>
          </cell>
          <cell r="AH331">
            <v>41467</v>
          </cell>
          <cell r="AI331">
            <v>41832</v>
          </cell>
          <cell r="AJ331">
            <v>0</v>
          </cell>
          <cell r="AK331" t="str">
            <v>01 NĂM</v>
          </cell>
          <cell r="AL331" t="str">
            <v>01 NĂM</v>
          </cell>
          <cell r="AM331">
            <v>0</v>
          </cell>
          <cell r="AN331">
            <v>41832</v>
          </cell>
          <cell r="AO331">
            <v>42196</v>
          </cell>
          <cell r="AP331">
            <v>0</v>
          </cell>
          <cell r="AQ331">
            <v>0</v>
          </cell>
          <cell r="AR331">
            <v>41456</v>
          </cell>
          <cell r="AS331" t="str">
            <v>7909004975</v>
          </cell>
          <cell r="AT331" t="str">
            <v>DN7793530600693</v>
          </cell>
          <cell r="AU331">
            <v>0</v>
          </cell>
          <cell r="AV331">
            <v>0</v>
          </cell>
          <cell r="AW331">
            <v>0</v>
          </cell>
          <cell r="AX331">
            <v>0</v>
          </cell>
          <cell r="AY331">
            <v>0</v>
          </cell>
          <cell r="AZ331">
            <v>0</v>
          </cell>
          <cell r="BA331">
            <v>0</v>
          </cell>
          <cell r="BB331">
            <v>0</v>
          </cell>
          <cell r="BC331">
            <v>0</v>
          </cell>
          <cell r="BD331">
            <v>0</v>
          </cell>
          <cell r="BE331" t="str">
            <v>12/12</v>
          </cell>
          <cell r="BF331">
            <v>0</v>
          </cell>
          <cell r="BG331">
            <v>0</v>
          </cell>
          <cell r="BH331">
            <v>41640</v>
          </cell>
          <cell r="BI331">
            <v>2889000</v>
          </cell>
          <cell r="BJ331">
            <v>0</v>
          </cell>
          <cell r="BK331">
            <v>0</v>
          </cell>
          <cell r="BL331">
            <v>800000</v>
          </cell>
          <cell r="BM331">
            <v>100000</v>
          </cell>
          <cell r="BN331">
            <v>0</v>
          </cell>
          <cell r="BO331">
            <v>25000</v>
          </cell>
          <cell r="BP331">
            <v>120000</v>
          </cell>
          <cell r="BQ331">
            <v>1</v>
          </cell>
          <cell r="BR331" t="str">
            <v>VP HỒ CHÍ MINH</v>
          </cell>
          <cell r="BS331" t="str">
            <v>Fulltime</v>
          </cell>
          <cell r="BT331" t="str">
            <v>Kho Vận</v>
          </cell>
          <cell r="BU331" t="str">
            <v xml:space="preserve">NV. Kho Vận </v>
          </cell>
          <cell r="BV331">
            <v>0</v>
          </cell>
          <cell r="BW331" t="str">
            <v>12/12</v>
          </cell>
          <cell r="BX331">
            <v>0</v>
          </cell>
          <cell r="BY331">
            <v>0</v>
          </cell>
          <cell r="BZ331">
            <v>0</v>
          </cell>
          <cell r="CA331">
            <v>0</v>
          </cell>
          <cell r="CB331">
            <v>0</v>
          </cell>
          <cell r="CC331">
            <v>0</v>
          </cell>
          <cell r="CD331">
            <v>0</v>
          </cell>
          <cell r="CE331">
            <v>0</v>
          </cell>
          <cell r="CF331">
            <v>0</v>
          </cell>
          <cell r="CG331">
            <v>0</v>
          </cell>
          <cell r="CH331">
            <v>0</v>
          </cell>
          <cell r="CI331" t="str">
            <v>KHO VẬN</v>
          </cell>
          <cell r="CJ331" t="str">
            <v>THỦ KHO</v>
          </cell>
          <cell r="CK331">
            <v>0</v>
          </cell>
          <cell r="CL331">
            <v>0</v>
          </cell>
          <cell r="CM331" t="str">
            <v>ĐỘC THÂN</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t="e">
            <v>#N/A</v>
          </cell>
          <cell r="DB331">
            <v>0</v>
          </cell>
        </row>
        <row r="332">
          <cell r="B332" t="str">
            <v>EVV6000178</v>
          </cell>
          <cell r="C332" t="str">
            <v>TRẦN QUỐC HẬU</v>
          </cell>
          <cell r="D332" t="str">
            <v>NAM</v>
          </cell>
          <cell r="E332">
            <v>41477</v>
          </cell>
          <cell r="F332" t="str">
            <v>KHO VẬN</v>
          </cell>
          <cell r="G332" t="str">
            <v>NHÂN VIÊN GIAO HÀNG</v>
          </cell>
          <cell r="H332">
            <v>14</v>
          </cell>
          <cell r="I332">
            <v>1</v>
          </cell>
          <cell r="J332">
            <v>1994</v>
          </cell>
          <cell r="K332">
            <v>34348</v>
          </cell>
          <cell r="L332" t="str">
            <v>TP. HCM</v>
          </cell>
          <cell r="M332" t="str">
            <v>TP. HCM</v>
          </cell>
          <cell r="N332" t="str">
            <v>025001620</v>
          </cell>
          <cell r="O332">
            <v>40772</v>
          </cell>
          <cell r="P332" t="str">
            <v>TP. HCM</v>
          </cell>
          <cell r="Q332" t="str">
            <v>KINH</v>
          </cell>
          <cell r="R332" t="str">
            <v>PHẬT</v>
          </cell>
          <cell r="S332" t="str">
            <v>13/37 ĐIỆN BIÊN PHỦ, P. 15, Q. BÌNH THẠNH, TP. HCM</v>
          </cell>
          <cell r="T332" t="str">
            <v>TP. HCM</v>
          </cell>
          <cell r="U332" t="str">
            <v>LÔ D1, P.4, C/CƯ 1A-1B, NGUYỄN ĐÌNH CHIỂU, P. ĐA KAO, Q. 1, TP. HCM</v>
          </cell>
          <cell r="V332" t="str">
            <v>TP. HCM</v>
          </cell>
          <cell r="W332" t="str">
            <v>25/12/28 BÙI QUANG LÀ, P. 12, Q. GÒ VẤP, TP. HCM</v>
          </cell>
          <cell r="X332" t="str">
            <v>0938034363</v>
          </cell>
          <cell r="Y332" t="str">
            <v>0531002467458</v>
          </cell>
          <cell r="Z332" t="str">
            <v>VIETCOMBANK</v>
          </cell>
          <cell r="AA332" t="str">
            <v>800005</v>
          </cell>
          <cell r="AB332">
            <v>0</v>
          </cell>
          <cell r="AC332">
            <v>0</v>
          </cell>
          <cell r="AD332">
            <v>0</v>
          </cell>
          <cell r="AE332">
            <v>0</v>
          </cell>
          <cell r="AF332">
            <v>0</v>
          </cell>
          <cell r="AG332">
            <v>0</v>
          </cell>
          <cell r="AH332">
            <v>41508</v>
          </cell>
          <cell r="AI332">
            <v>41873</v>
          </cell>
          <cell r="AJ332">
            <v>0</v>
          </cell>
          <cell r="AK332" t="str">
            <v>01 NĂM</v>
          </cell>
          <cell r="AL332" t="str">
            <v>01 NĂM</v>
          </cell>
          <cell r="AM332">
            <v>0</v>
          </cell>
          <cell r="AN332">
            <v>41873</v>
          </cell>
          <cell r="AO332">
            <v>42237</v>
          </cell>
          <cell r="AP332">
            <v>0</v>
          </cell>
          <cell r="AQ332">
            <v>0</v>
          </cell>
          <cell r="AR332">
            <v>41518</v>
          </cell>
          <cell r="AS332" t="str">
            <v>7913213285</v>
          </cell>
          <cell r="AT332" t="str">
            <v>DN7793530600707</v>
          </cell>
          <cell r="AU332">
            <v>0</v>
          </cell>
          <cell r="AV332">
            <v>0</v>
          </cell>
          <cell r="AW332">
            <v>0</v>
          </cell>
          <cell r="AX332">
            <v>0</v>
          </cell>
          <cell r="AY332">
            <v>0</v>
          </cell>
          <cell r="AZ332">
            <v>0</v>
          </cell>
          <cell r="BA332">
            <v>0</v>
          </cell>
          <cell r="BB332">
            <v>0</v>
          </cell>
          <cell r="BC332">
            <v>0</v>
          </cell>
          <cell r="BD332">
            <v>0</v>
          </cell>
          <cell r="BE332" t="str">
            <v>12/12</v>
          </cell>
          <cell r="BF332">
            <v>0</v>
          </cell>
          <cell r="BG332">
            <v>0</v>
          </cell>
          <cell r="BH332">
            <v>41640</v>
          </cell>
          <cell r="BI332">
            <v>2889000</v>
          </cell>
          <cell r="BJ332">
            <v>0</v>
          </cell>
          <cell r="BK332">
            <v>0</v>
          </cell>
          <cell r="BL332">
            <v>800000</v>
          </cell>
          <cell r="BM332">
            <v>100000</v>
          </cell>
          <cell r="BN332">
            <v>0</v>
          </cell>
          <cell r="BO332">
            <v>25000</v>
          </cell>
          <cell r="BP332">
            <v>120000</v>
          </cell>
          <cell r="BQ332">
            <v>1</v>
          </cell>
          <cell r="BR332" t="str">
            <v>VP HỒ CHÍ MINH</v>
          </cell>
          <cell r="BS332" t="str">
            <v>Fulltime</v>
          </cell>
          <cell r="BT332" t="str">
            <v>Kho Vận</v>
          </cell>
          <cell r="BU332" t="str">
            <v>NV. Giao Hàng</v>
          </cell>
          <cell r="BV332">
            <v>0</v>
          </cell>
          <cell r="BW332" t="str">
            <v>11/12</v>
          </cell>
          <cell r="BX332">
            <v>0</v>
          </cell>
          <cell r="BY332">
            <v>0</v>
          </cell>
          <cell r="BZ332">
            <v>0</v>
          </cell>
          <cell r="CA332">
            <v>0</v>
          </cell>
          <cell r="CB332">
            <v>0</v>
          </cell>
          <cell r="CC332">
            <v>0</v>
          </cell>
          <cell r="CD332">
            <v>0</v>
          </cell>
          <cell r="CE332">
            <v>0</v>
          </cell>
          <cell r="CF332">
            <v>0</v>
          </cell>
          <cell r="CG332">
            <v>0</v>
          </cell>
          <cell r="CH332">
            <v>0</v>
          </cell>
          <cell r="CI332" t="str">
            <v>KHO VẬN</v>
          </cell>
          <cell r="CJ332" t="str">
            <v xml:space="preserve">NHÂN VIÊN KHO VẬN </v>
          </cell>
          <cell r="CK332">
            <v>0</v>
          </cell>
          <cell r="CL332">
            <v>0</v>
          </cell>
          <cell r="CM332" t="str">
            <v>ĐỘC THÂN</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t="e">
            <v>#N/A</v>
          </cell>
          <cell r="DB332">
            <v>0</v>
          </cell>
        </row>
        <row r="333">
          <cell r="B333" t="str">
            <v>EVV6000180</v>
          </cell>
          <cell r="C333" t="str">
            <v>LÂM XUÂN NGÂN</v>
          </cell>
          <cell r="D333" t="str">
            <v>NỮ</v>
          </cell>
          <cell r="E333">
            <v>41487</v>
          </cell>
          <cell r="F333" t="str">
            <v>PHÒNG KẾ TOÁN</v>
          </cell>
          <cell r="G333" t="str">
            <v>KẾ TOÁN TỔNG HỢP TOÀN QUỐC</v>
          </cell>
          <cell r="H333">
            <v>10</v>
          </cell>
          <cell r="I333">
            <v>7</v>
          </cell>
          <cell r="J333">
            <v>1983</v>
          </cell>
          <cell r="K333">
            <v>30507</v>
          </cell>
          <cell r="L333" t="str">
            <v>KHÁNH HÒA</v>
          </cell>
          <cell r="M333" t="str">
            <v>KHÁNH HÒA</v>
          </cell>
          <cell r="N333" t="str">
            <v>225231947</v>
          </cell>
          <cell r="O333">
            <v>40995</v>
          </cell>
          <cell r="P333" t="str">
            <v>KHÁNH HÒA</v>
          </cell>
          <cell r="Q333" t="str">
            <v>KINH</v>
          </cell>
          <cell r="R333" t="str">
            <v>KHÔNG</v>
          </cell>
          <cell r="S333" t="str">
            <v>THÔN 3, DIÊN PHÚ, DIÊN KHÁNH, KHÁNH HÒA</v>
          </cell>
          <cell r="T333" t="str">
            <v>KHÁNH HÒA</v>
          </cell>
          <cell r="U333">
            <v>0</v>
          </cell>
          <cell r="V333" t="str">
            <v>TP. HCM</v>
          </cell>
          <cell r="W333" t="str">
            <v>LÔ D1, P.4, C/CƯ 1A-1B, NGUYỄN ĐÌNH CHIỂU, P. ĐA KAO, Q. 1, TP. HCM</v>
          </cell>
          <cell r="X333" t="str">
            <v>0983440107</v>
          </cell>
          <cell r="Y333" t="str">
            <v>0331000423941</v>
          </cell>
          <cell r="Z333" t="str">
            <v>VIETCOMBANK</v>
          </cell>
          <cell r="AA333" t="str">
            <v>451</v>
          </cell>
          <cell r="AB333">
            <v>0</v>
          </cell>
          <cell r="AC333">
            <v>2</v>
          </cell>
          <cell r="AD333">
            <v>0</v>
          </cell>
          <cell r="AE333" t="str">
            <v>HS 07/01/2015 - 08/07/2015</v>
          </cell>
          <cell r="AF333">
            <v>0</v>
          </cell>
          <cell r="AG333">
            <v>0</v>
          </cell>
          <cell r="AH333">
            <v>41548</v>
          </cell>
          <cell r="AI333">
            <v>41913</v>
          </cell>
          <cell r="AJ333">
            <v>0</v>
          </cell>
          <cell r="AK333" t="str">
            <v>01 NĂM</v>
          </cell>
          <cell r="AL333" t="str">
            <v>01 NĂM</v>
          </cell>
          <cell r="AM333">
            <v>0</v>
          </cell>
          <cell r="AN333">
            <v>41913</v>
          </cell>
          <cell r="AO333">
            <v>42277</v>
          </cell>
          <cell r="AP333">
            <v>0</v>
          </cell>
          <cell r="AQ333">
            <v>0</v>
          </cell>
          <cell r="AR333">
            <v>41548</v>
          </cell>
          <cell r="AS333" t="str">
            <v>4107002596</v>
          </cell>
          <cell r="AT333" t="str">
            <v>DN7793530600708</v>
          </cell>
          <cell r="AU333">
            <v>0</v>
          </cell>
          <cell r="AV333">
            <v>0</v>
          </cell>
          <cell r="AW333">
            <v>0</v>
          </cell>
          <cell r="AX333">
            <v>0</v>
          </cell>
          <cell r="AY333">
            <v>0</v>
          </cell>
          <cell r="AZ333">
            <v>0</v>
          </cell>
          <cell r="BA333">
            <v>0</v>
          </cell>
          <cell r="BB333">
            <v>0</v>
          </cell>
          <cell r="BC333">
            <v>0</v>
          </cell>
          <cell r="BD333">
            <v>0</v>
          </cell>
          <cell r="BE333" t="str">
            <v>11/12</v>
          </cell>
          <cell r="BF333">
            <v>0</v>
          </cell>
          <cell r="BG333">
            <v>0</v>
          </cell>
          <cell r="BH333">
            <v>41785</v>
          </cell>
          <cell r="BI333">
            <v>3370000</v>
          </cell>
          <cell r="BJ333">
            <v>8490000</v>
          </cell>
          <cell r="BK333">
            <v>0</v>
          </cell>
          <cell r="BL333">
            <v>0</v>
          </cell>
          <cell r="BM333">
            <v>150000</v>
          </cell>
          <cell r="BN333">
            <v>0</v>
          </cell>
          <cell r="BO333">
            <v>25000</v>
          </cell>
          <cell r="BP333">
            <v>120000</v>
          </cell>
          <cell r="BQ333">
            <v>1</v>
          </cell>
          <cell r="BR333" t="str">
            <v>VP HỒ CHÍ MINH</v>
          </cell>
          <cell r="BS333" t="str">
            <v>Fulltime</v>
          </cell>
          <cell r="BT333" t="str">
            <v>Phòng Kế Toán</v>
          </cell>
          <cell r="BU333" t="str">
            <v>Kế Toán Tổng Hợp Toàn Quốc</v>
          </cell>
          <cell r="BV333">
            <v>0</v>
          </cell>
          <cell r="BW333" t="str">
            <v>ĐH</v>
          </cell>
          <cell r="BX333" t="str">
            <v>KẾ TOÁN</v>
          </cell>
          <cell r="BY333">
            <v>0</v>
          </cell>
          <cell r="BZ333">
            <v>0</v>
          </cell>
          <cell r="CA333">
            <v>0</v>
          </cell>
          <cell r="CB333">
            <v>0</v>
          </cell>
          <cell r="CC333">
            <v>0</v>
          </cell>
          <cell r="CD333">
            <v>0</v>
          </cell>
          <cell r="CE333">
            <v>0</v>
          </cell>
          <cell r="CF333">
            <v>0</v>
          </cell>
          <cell r="CG333">
            <v>0</v>
          </cell>
          <cell r="CH333">
            <v>0</v>
          </cell>
          <cell r="CI333" t="str">
            <v>KHO VẬN</v>
          </cell>
          <cell r="CJ333" t="str">
            <v>NHÂN VIÊN GIAO HÀNG</v>
          </cell>
          <cell r="CK333">
            <v>0</v>
          </cell>
          <cell r="CL333">
            <v>0</v>
          </cell>
          <cell r="CM333" t="str">
            <v>ĐỘC THÂN</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t="e">
            <v>#N/A</v>
          </cell>
          <cell r="DB333">
            <v>0</v>
          </cell>
        </row>
        <row r="334">
          <cell r="B334" t="str">
            <v>EVV6000182</v>
          </cell>
          <cell r="C334" t="str">
            <v>NGUYỄN THỊ THÚY</v>
          </cell>
          <cell r="D334" t="str">
            <v>NỮ</v>
          </cell>
          <cell r="E334">
            <v>41495</v>
          </cell>
          <cell r="F334" t="str">
            <v>PHÒNG KẾ TOÁN</v>
          </cell>
          <cell r="G334" t="str">
            <v>KẾ TOÁN CÔNG NỢ</v>
          </cell>
          <cell r="H334">
            <v>9</v>
          </cell>
          <cell r="I334">
            <v>8</v>
          </cell>
          <cell r="J334">
            <v>1988</v>
          </cell>
          <cell r="K334">
            <v>32364</v>
          </cell>
          <cell r="L334" t="str">
            <v>NGHỆ AN</v>
          </cell>
          <cell r="M334" t="str">
            <v>NGHỆ AN</v>
          </cell>
          <cell r="N334" t="str">
            <v>186691698</v>
          </cell>
          <cell r="O334">
            <v>38623</v>
          </cell>
          <cell r="P334" t="str">
            <v>NGHỆ AN</v>
          </cell>
          <cell r="Q334" t="str">
            <v>KINH</v>
          </cell>
          <cell r="R334" t="str">
            <v>KHÔNG</v>
          </cell>
          <cell r="S334" t="str">
            <v>QUỲNH HƯNG, QUỲNH LƯU, NGHỆ AN</v>
          </cell>
          <cell r="T334" t="str">
            <v>NGHỆ AN</v>
          </cell>
          <cell r="U334" t="str">
            <v>83/3 BÌNH CHIỂU, P. BÌNH CHIỂU, Q. THỦ ĐỨC, TP. HCM</v>
          </cell>
          <cell r="V334" t="str">
            <v>TP. HCM</v>
          </cell>
          <cell r="W334">
            <v>0</v>
          </cell>
          <cell r="X334" t="str">
            <v>0966909634</v>
          </cell>
          <cell r="Y334" t="str">
            <v>0331000423916</v>
          </cell>
          <cell r="Z334" t="str">
            <v>VIETCOMBANK</v>
          </cell>
          <cell r="AA334" t="str">
            <v>455</v>
          </cell>
          <cell r="AB334">
            <v>0</v>
          </cell>
          <cell r="AC334">
            <v>0</v>
          </cell>
          <cell r="AD334">
            <v>0</v>
          </cell>
          <cell r="AE334" t="str">
            <v>HS 07/01/2015 - 08/07/2015</v>
          </cell>
          <cell r="AF334">
            <v>0</v>
          </cell>
          <cell r="AG334">
            <v>0</v>
          </cell>
          <cell r="AH334">
            <v>41556</v>
          </cell>
          <cell r="AI334">
            <v>41921</v>
          </cell>
          <cell r="AJ334">
            <v>0</v>
          </cell>
          <cell r="AK334" t="str">
            <v>01 NĂM</v>
          </cell>
          <cell r="AL334" t="str">
            <v>01 NĂM</v>
          </cell>
          <cell r="AM334">
            <v>0</v>
          </cell>
          <cell r="AN334">
            <v>41921</v>
          </cell>
          <cell r="AO334">
            <v>42285</v>
          </cell>
          <cell r="AP334">
            <v>0</v>
          </cell>
          <cell r="AQ334">
            <v>0</v>
          </cell>
          <cell r="AR334">
            <v>41548</v>
          </cell>
          <cell r="AS334" t="str">
            <v>7913282508</v>
          </cell>
          <cell r="AT334" t="str">
            <v>DN7793530600728</v>
          </cell>
          <cell r="AU334">
            <v>0</v>
          </cell>
          <cell r="AV334">
            <v>0</v>
          </cell>
          <cell r="AW334">
            <v>0</v>
          </cell>
          <cell r="AX334">
            <v>0</v>
          </cell>
          <cell r="AY334">
            <v>0</v>
          </cell>
          <cell r="AZ334">
            <v>0</v>
          </cell>
          <cell r="BA334">
            <v>0</v>
          </cell>
          <cell r="BB334">
            <v>0</v>
          </cell>
          <cell r="BC334">
            <v>0</v>
          </cell>
          <cell r="BD334">
            <v>0</v>
          </cell>
          <cell r="BE334" t="str">
            <v>ĐH</v>
          </cell>
          <cell r="BF334">
            <v>0</v>
          </cell>
          <cell r="BG334">
            <v>0</v>
          </cell>
          <cell r="BH334">
            <v>0</v>
          </cell>
          <cell r="BI334">
            <v>2890000</v>
          </cell>
          <cell r="BJ334">
            <v>1610000</v>
          </cell>
          <cell r="BK334">
            <v>0</v>
          </cell>
          <cell r="BL334">
            <v>0</v>
          </cell>
          <cell r="BM334">
            <v>0</v>
          </cell>
          <cell r="BN334">
            <v>0</v>
          </cell>
          <cell r="BO334">
            <v>25000</v>
          </cell>
          <cell r="BP334">
            <v>120000</v>
          </cell>
          <cell r="BQ334">
            <v>1</v>
          </cell>
          <cell r="BR334" t="str">
            <v>VP HỒ CHÍ MINH</v>
          </cell>
          <cell r="BS334" t="str">
            <v>Fulltime</v>
          </cell>
          <cell r="BT334" t="str">
            <v>Phòng Kế Toán</v>
          </cell>
          <cell r="BU334" t="str">
            <v>Kế Toán Công Nợ</v>
          </cell>
          <cell r="BV334">
            <v>0</v>
          </cell>
          <cell r="BW334" t="str">
            <v>ĐH</v>
          </cell>
          <cell r="BX334" t="str">
            <v>KẾ TOÁN</v>
          </cell>
          <cell r="BY334">
            <v>0</v>
          </cell>
          <cell r="BZ334">
            <v>0</v>
          </cell>
          <cell r="CA334">
            <v>0</v>
          </cell>
          <cell r="CB334">
            <v>0</v>
          </cell>
          <cell r="CC334">
            <v>0</v>
          </cell>
          <cell r="CD334">
            <v>0</v>
          </cell>
          <cell r="CE334">
            <v>0</v>
          </cell>
          <cell r="CF334">
            <v>0</v>
          </cell>
          <cell r="CG334">
            <v>0</v>
          </cell>
          <cell r="CH334">
            <v>0</v>
          </cell>
          <cell r="CI334" t="str">
            <v>PHÒNG KẾ TOÁN</v>
          </cell>
          <cell r="CJ334" t="str">
            <v>KẾ TOÁN TỔNG HỢP TOÀN QUỐC</v>
          </cell>
          <cell r="CK334">
            <v>0</v>
          </cell>
          <cell r="CL334">
            <v>0</v>
          </cell>
          <cell r="CM334" t="str">
            <v>ĐỘC THÂN</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t="e">
            <v>#N/A</v>
          </cell>
          <cell r="DB334">
            <v>0</v>
          </cell>
        </row>
        <row r="335">
          <cell r="B335" t="str">
            <v>EVV6000184</v>
          </cell>
          <cell r="C335" t="str">
            <v>PHẠM THANH LIÊM</v>
          </cell>
          <cell r="D335" t="str">
            <v>NAM</v>
          </cell>
          <cell r="E335">
            <v>41520</v>
          </cell>
          <cell r="F335" t="str">
            <v>KHO VẬN</v>
          </cell>
          <cell r="G335" t="str">
            <v>TÀI XẾ XE TẢI</v>
          </cell>
          <cell r="H335">
            <v>9</v>
          </cell>
          <cell r="I335">
            <v>11</v>
          </cell>
          <cell r="J335">
            <v>1975</v>
          </cell>
          <cell r="K335">
            <v>27707</v>
          </cell>
          <cell r="L335" t="str">
            <v>TP. HCM</v>
          </cell>
          <cell r="M335" t="str">
            <v>HÀ NAM</v>
          </cell>
          <cell r="N335" t="str">
            <v>022771697</v>
          </cell>
          <cell r="O335">
            <v>40343</v>
          </cell>
          <cell r="P335" t="str">
            <v>TP. HCM</v>
          </cell>
          <cell r="Q335" t="str">
            <v>KINH</v>
          </cell>
          <cell r="R335" t="str">
            <v>THIÊN CHÚA</v>
          </cell>
          <cell r="S335" t="str">
            <v>5 (PHÒNG 56) CAO THẮNG, P. 2, Q. 3, TP. HCM</v>
          </cell>
          <cell r="T335" t="str">
            <v>TP. HCM</v>
          </cell>
          <cell r="U335" t="str">
            <v>5 (PHÒNG 56) CAO THẮNG, P. 2, Q. 3, TP. HCM</v>
          </cell>
          <cell r="V335" t="str">
            <v>TP. HCM</v>
          </cell>
          <cell r="W335" t="str">
            <v>83/3 BÌNH CHIỂU, P. BÌNH CHIỂU, Q. THỦ ĐỨC, TP. HCM</v>
          </cell>
          <cell r="X335" t="str">
            <v>01667289699</v>
          </cell>
          <cell r="Y335" t="str">
            <v>0331000411046</v>
          </cell>
          <cell r="Z335" t="str">
            <v>VIETCOMBANK</v>
          </cell>
          <cell r="AA335" t="str">
            <v>800013</v>
          </cell>
          <cell r="AB335">
            <v>0</v>
          </cell>
          <cell r="AC335">
            <v>0</v>
          </cell>
          <cell r="AD335">
            <v>0</v>
          </cell>
          <cell r="AE335">
            <v>0</v>
          </cell>
          <cell r="AF335">
            <v>0</v>
          </cell>
          <cell r="AG335">
            <v>0</v>
          </cell>
          <cell r="AH335">
            <v>41550</v>
          </cell>
          <cell r="AI335">
            <v>41915</v>
          </cell>
          <cell r="AJ335">
            <v>0</v>
          </cell>
          <cell r="AK335" t="str">
            <v>01 NĂM</v>
          </cell>
          <cell r="AL335" t="str">
            <v>01 NĂM</v>
          </cell>
          <cell r="AM335">
            <v>0</v>
          </cell>
          <cell r="AN335">
            <v>41915</v>
          </cell>
          <cell r="AO335">
            <v>42279</v>
          </cell>
          <cell r="AP335">
            <v>0</v>
          </cell>
          <cell r="AQ335">
            <v>0</v>
          </cell>
          <cell r="AR335">
            <v>41548</v>
          </cell>
          <cell r="AS335" t="str">
            <v>7911525937</v>
          </cell>
          <cell r="AT335" t="str">
            <v>DN7793530600711</v>
          </cell>
          <cell r="AU335">
            <v>0</v>
          </cell>
          <cell r="AV335">
            <v>0</v>
          </cell>
          <cell r="AW335">
            <v>0</v>
          </cell>
          <cell r="AX335">
            <v>0</v>
          </cell>
          <cell r="AY335">
            <v>0</v>
          </cell>
          <cell r="AZ335">
            <v>0</v>
          </cell>
          <cell r="BA335">
            <v>0</v>
          </cell>
          <cell r="BB335">
            <v>0</v>
          </cell>
          <cell r="BC335">
            <v>0</v>
          </cell>
          <cell r="BD335">
            <v>0</v>
          </cell>
          <cell r="BE335" t="str">
            <v>ĐH</v>
          </cell>
          <cell r="BF335">
            <v>0</v>
          </cell>
          <cell r="BG335">
            <v>0</v>
          </cell>
          <cell r="BH335">
            <v>41960</v>
          </cell>
          <cell r="BI335">
            <v>2889000</v>
          </cell>
          <cell r="BJ335">
            <v>1681000</v>
          </cell>
          <cell r="BK335">
            <v>500000</v>
          </cell>
          <cell r="BL335">
            <v>400000</v>
          </cell>
          <cell r="BM335">
            <v>150000</v>
          </cell>
          <cell r="BN335">
            <v>0</v>
          </cell>
          <cell r="BO335">
            <v>25000</v>
          </cell>
          <cell r="BP335">
            <v>120000</v>
          </cell>
          <cell r="BQ335">
            <v>1</v>
          </cell>
          <cell r="BR335" t="str">
            <v>VP HỒ CHÍ MINH</v>
          </cell>
          <cell r="BS335" t="str">
            <v>Fulltime</v>
          </cell>
          <cell r="BT335" t="str">
            <v>Kho Vận</v>
          </cell>
          <cell r="BU335" t="str">
            <v>Tài Xế Xe Tải</v>
          </cell>
          <cell r="BV335">
            <v>0</v>
          </cell>
          <cell r="BW335" t="str">
            <v>9/12</v>
          </cell>
          <cell r="BX335" t="str">
            <v>LÁI XE DẤU E</v>
          </cell>
          <cell r="BY335">
            <v>0</v>
          </cell>
          <cell r="BZ335">
            <v>0</v>
          </cell>
          <cell r="CA335">
            <v>0</v>
          </cell>
          <cell r="CB335">
            <v>0</v>
          </cell>
          <cell r="CC335">
            <v>0</v>
          </cell>
          <cell r="CD335">
            <v>0</v>
          </cell>
          <cell r="CE335">
            <v>0</v>
          </cell>
          <cell r="CF335">
            <v>0</v>
          </cell>
          <cell r="CG335">
            <v>0</v>
          </cell>
          <cell r="CH335">
            <v>0</v>
          </cell>
          <cell r="CI335" t="str">
            <v>PHÒNG KẾ TOÁN</v>
          </cell>
          <cell r="CJ335" t="str">
            <v>KẾ TOÁN CÔNG NỢ</v>
          </cell>
          <cell r="CK335">
            <v>0</v>
          </cell>
          <cell r="CL335">
            <v>0</v>
          </cell>
          <cell r="CM335" t="str">
            <v>KẾT HÔN</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t="e">
            <v>#N/A</v>
          </cell>
          <cell r="DB335">
            <v>0</v>
          </cell>
        </row>
        <row r="336">
          <cell r="B336" t="str">
            <v>EQQ101212</v>
          </cell>
          <cell r="C336" t="str">
            <v>VĂN TÚ LINH</v>
          </cell>
          <cell r="D336" t="str">
            <v>NỮ</v>
          </cell>
          <cell r="E336">
            <v>41162</v>
          </cell>
          <cell r="F336" t="str">
            <v>QUÁN BIG C BÌNH DƯƠNG</v>
          </cell>
          <cell r="G336" t="str">
            <v>TRƯỞNG CA</v>
          </cell>
          <cell r="H336">
            <v>14</v>
          </cell>
          <cell r="I336">
            <v>11</v>
          </cell>
          <cell r="J336">
            <v>1989</v>
          </cell>
          <cell r="K336">
            <v>32826</v>
          </cell>
          <cell r="L336" t="str">
            <v>BÌNH DƯƠNG</v>
          </cell>
          <cell r="M336" t="str">
            <v>BÌNH DƯƠNG</v>
          </cell>
          <cell r="N336" t="str">
            <v>280916139</v>
          </cell>
          <cell r="O336">
            <v>37937</v>
          </cell>
          <cell r="P336" t="str">
            <v>BÌNH DƯƠNG</v>
          </cell>
          <cell r="Q336" t="str">
            <v>KINH</v>
          </cell>
          <cell r="R336" t="str">
            <v>KHÔNG</v>
          </cell>
          <cell r="S336" t="str">
            <v>158/15 TỔ 72, PHAN BỘI CHÂU, KHU 6, PHÚ THỌ, THỦ DẦU MỘT, BÌNH DƯƠNG</v>
          </cell>
          <cell r="T336" t="str">
            <v>BÌNH DƯƠNG</v>
          </cell>
          <cell r="U336" t="str">
            <v>158/15 TỔ 72, PHAN BỘI CHÂU, KHU 6, PHÚ THỌ, THỦ DẦU MỘT, BÌNH DƯƠNG</v>
          </cell>
          <cell r="V336" t="str">
            <v>BÌNH DƯƠNG</v>
          </cell>
          <cell r="W336" t="str">
            <v>5 (PHÒNG 56) CAO THẮNG, P. 2, Q. 3, TP. HCM</v>
          </cell>
          <cell r="X336" t="str">
            <v>01687265877</v>
          </cell>
          <cell r="Y336" t="str">
            <v>0281000280694</v>
          </cell>
          <cell r="Z336" t="str">
            <v>VIETCOMBANK</v>
          </cell>
          <cell r="AA336" t="str">
            <v>500005</v>
          </cell>
          <cell r="AB336">
            <v>0</v>
          </cell>
          <cell r="AC336">
            <v>0</v>
          </cell>
          <cell r="AD336">
            <v>0</v>
          </cell>
          <cell r="AE336">
            <v>0</v>
          </cell>
          <cell r="AF336">
            <v>0</v>
          </cell>
          <cell r="AG336">
            <v>0</v>
          </cell>
          <cell r="AH336">
            <v>41512</v>
          </cell>
          <cell r="AI336">
            <v>41877</v>
          </cell>
          <cell r="AJ336">
            <v>0</v>
          </cell>
          <cell r="AK336" t="str">
            <v>01 NĂM</v>
          </cell>
          <cell r="AL336" t="str">
            <v>01 NĂM</v>
          </cell>
          <cell r="AM336">
            <v>0</v>
          </cell>
          <cell r="AN336">
            <v>41877</v>
          </cell>
          <cell r="AO336">
            <v>42241</v>
          </cell>
          <cell r="AP336">
            <v>0</v>
          </cell>
          <cell r="AQ336">
            <v>0</v>
          </cell>
          <cell r="AR336">
            <v>41518</v>
          </cell>
          <cell r="AS336" t="str">
            <v>7913282509</v>
          </cell>
          <cell r="AT336" t="str">
            <v>DN7793530600729</v>
          </cell>
          <cell r="AU336">
            <v>0</v>
          </cell>
          <cell r="AV336">
            <v>0</v>
          </cell>
          <cell r="AW336">
            <v>0</v>
          </cell>
          <cell r="AX336">
            <v>0</v>
          </cell>
          <cell r="AY336">
            <v>0</v>
          </cell>
          <cell r="AZ336">
            <v>0</v>
          </cell>
          <cell r="BA336">
            <v>0</v>
          </cell>
          <cell r="BB336">
            <v>0</v>
          </cell>
          <cell r="BC336">
            <v>0</v>
          </cell>
          <cell r="BD336">
            <v>0</v>
          </cell>
          <cell r="BE336" t="str">
            <v>9/12</v>
          </cell>
          <cell r="BF336">
            <v>0</v>
          </cell>
          <cell r="BG336">
            <v>0</v>
          </cell>
          <cell r="BH336">
            <v>41612</v>
          </cell>
          <cell r="BI336">
            <v>2889000</v>
          </cell>
          <cell r="BJ336">
            <v>1111000</v>
          </cell>
          <cell r="BK336">
            <v>0</v>
          </cell>
          <cell r="BL336">
            <v>0</v>
          </cell>
          <cell r="BM336">
            <v>0</v>
          </cell>
          <cell r="BN336">
            <v>0</v>
          </cell>
          <cell r="BO336">
            <v>0</v>
          </cell>
          <cell r="BP336">
            <v>4000</v>
          </cell>
          <cell r="BQ336">
            <v>1</v>
          </cell>
          <cell r="BR336" t="str">
            <v>CN BÌNH DƯƠNG</v>
          </cell>
          <cell r="BS336" t="str">
            <v>Fulltime</v>
          </cell>
          <cell r="BT336" t="str">
            <v>Quán Big C Bình Dương</v>
          </cell>
          <cell r="BU336" t="str">
            <v>Trưởng Ca</v>
          </cell>
          <cell r="BV336" t="str">
            <v>4 HẠT</v>
          </cell>
          <cell r="BW336" t="str">
            <v>CĐ</v>
          </cell>
          <cell r="BX336" t="str">
            <v>KẾ TOÁN TIN</v>
          </cell>
          <cell r="BY336" t="str">
            <v>TIN HỌC ỨNG DỤNG B</v>
          </cell>
          <cell r="BZ336">
            <v>0</v>
          </cell>
          <cell r="CA336">
            <v>0</v>
          </cell>
          <cell r="CB336">
            <v>0</v>
          </cell>
          <cell r="CC336">
            <v>0</v>
          </cell>
          <cell r="CD336">
            <v>0</v>
          </cell>
          <cell r="CE336">
            <v>0</v>
          </cell>
          <cell r="CF336">
            <v>0</v>
          </cell>
          <cell r="CG336">
            <v>0</v>
          </cell>
          <cell r="CH336">
            <v>0</v>
          </cell>
          <cell r="CI336" t="str">
            <v>KHO VẬN</v>
          </cell>
          <cell r="CJ336" t="str">
            <v>TÀI XẾ XE TẢI</v>
          </cell>
          <cell r="CK336">
            <v>0</v>
          </cell>
          <cell r="CL336">
            <v>0</v>
          </cell>
          <cell r="CM336" t="str">
            <v>ĐỘC THÂN</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t="e">
            <v>#N/A</v>
          </cell>
          <cell r="DB336">
            <v>0</v>
          </cell>
        </row>
        <row r="337">
          <cell r="B337" t="str">
            <v>EQQ101220</v>
          </cell>
          <cell r="C337" t="str">
            <v>TRẦN THỊ THANH HƯỜNG</v>
          </cell>
          <cell r="D337" t="str">
            <v>NỮ</v>
          </cell>
          <cell r="E337">
            <v>41162</v>
          </cell>
          <cell r="F337" t="str">
            <v>QUÁN BIG C BÌNH DƯƠNG</v>
          </cell>
          <cell r="G337" t="str">
            <v>TRƯỞNG CA</v>
          </cell>
          <cell r="H337">
            <v>29</v>
          </cell>
          <cell r="I337">
            <v>9</v>
          </cell>
          <cell r="J337">
            <v>1992</v>
          </cell>
          <cell r="K337">
            <v>33876</v>
          </cell>
          <cell r="L337" t="str">
            <v>BÌNH PHƯỚC</v>
          </cell>
          <cell r="M337" t="str">
            <v>NAM ĐỊNH</v>
          </cell>
          <cell r="N337" t="str">
            <v>285433945</v>
          </cell>
          <cell r="O337">
            <v>40018</v>
          </cell>
          <cell r="P337" t="str">
            <v>BÌNH PHƯỚC</v>
          </cell>
          <cell r="Q337" t="str">
            <v>KINH</v>
          </cell>
          <cell r="R337" t="str">
            <v>KHÔNG</v>
          </cell>
          <cell r="S337" t="str">
            <v>341 P. TÂN THIỆN, THỊ XÃ ĐỒNG XOÀI, BÌNH PHƯỚC</v>
          </cell>
          <cell r="T337" t="str">
            <v>BÌNH PHƯỚC</v>
          </cell>
          <cell r="U337" t="str">
            <v>73/2 HUỲNH VĂN LÙY, P. PHÚ LỢI, THỦ DẦU MỘT, BÌNH DƯƠNG</v>
          </cell>
          <cell r="V337" t="str">
            <v>BÌNH DƯƠNG</v>
          </cell>
          <cell r="W337" t="str">
            <v>158/15 TỔ 72, PHAN BỘI CHÂU, KHU 6, PHÚ THỌ, THỦ DẦU MỘT, BÌNH DƯƠNG</v>
          </cell>
          <cell r="X337" t="str">
            <v>BÌNH DƯƠNG</v>
          </cell>
          <cell r="Y337" t="str">
            <v>0281000282537</v>
          </cell>
          <cell r="Z337" t="str">
            <v>VIETCOMBANK</v>
          </cell>
          <cell r="AA337" t="str">
            <v>500007</v>
          </cell>
          <cell r="AB337">
            <v>0</v>
          </cell>
          <cell r="AC337">
            <v>0</v>
          </cell>
          <cell r="AD337">
            <v>0</v>
          </cell>
          <cell r="AE337">
            <v>0</v>
          </cell>
          <cell r="AF337">
            <v>0</v>
          </cell>
          <cell r="AG337">
            <v>0</v>
          </cell>
          <cell r="AH337">
            <v>41518</v>
          </cell>
          <cell r="AI337">
            <v>41883</v>
          </cell>
          <cell r="AJ337">
            <v>0</v>
          </cell>
          <cell r="AK337" t="str">
            <v>01 NĂM</v>
          </cell>
          <cell r="AL337" t="str">
            <v>01 NĂM</v>
          </cell>
          <cell r="AM337">
            <v>0</v>
          </cell>
          <cell r="AN337">
            <v>41883</v>
          </cell>
          <cell r="AO337">
            <v>42247</v>
          </cell>
          <cell r="AP337">
            <v>0</v>
          </cell>
          <cell r="AQ337">
            <v>0</v>
          </cell>
          <cell r="AR337">
            <v>41518</v>
          </cell>
          <cell r="AS337" t="str">
            <v>7913282510</v>
          </cell>
          <cell r="AT337" t="str">
            <v>DN7793530600730</v>
          </cell>
          <cell r="AU337">
            <v>0</v>
          </cell>
          <cell r="AV337">
            <v>0</v>
          </cell>
          <cell r="AW337">
            <v>0</v>
          </cell>
          <cell r="AX337">
            <v>0</v>
          </cell>
          <cell r="AY337">
            <v>0</v>
          </cell>
          <cell r="AZ337">
            <v>0</v>
          </cell>
          <cell r="BA337">
            <v>0</v>
          </cell>
          <cell r="BB337">
            <v>0</v>
          </cell>
          <cell r="BC337">
            <v>0</v>
          </cell>
          <cell r="BD337" t="str">
            <v>4 HẠT</v>
          </cell>
          <cell r="BE337" t="str">
            <v>CĐ</v>
          </cell>
          <cell r="BF337">
            <v>0</v>
          </cell>
          <cell r="BG337">
            <v>0</v>
          </cell>
          <cell r="BH337">
            <v>41579</v>
          </cell>
          <cell r="BI337">
            <v>2889000</v>
          </cell>
          <cell r="BJ337">
            <v>1111000</v>
          </cell>
          <cell r="BK337">
            <v>0</v>
          </cell>
          <cell r="BL337">
            <v>0</v>
          </cell>
          <cell r="BM337">
            <v>0</v>
          </cell>
          <cell r="BN337">
            <v>0</v>
          </cell>
          <cell r="BO337">
            <v>0</v>
          </cell>
          <cell r="BP337">
            <v>4000</v>
          </cell>
          <cell r="BQ337">
            <v>1</v>
          </cell>
          <cell r="BR337" t="str">
            <v>CN BÌNH DƯƠNG</v>
          </cell>
          <cell r="BS337" t="str">
            <v>Fulltime</v>
          </cell>
          <cell r="BT337" t="str">
            <v>Quán Big C Bình Dương</v>
          </cell>
          <cell r="BU337" t="str">
            <v>Trưởng Ca</v>
          </cell>
          <cell r="BV337" t="str">
            <v>4 HẠT</v>
          </cell>
          <cell r="BW337" t="str">
            <v>CĐ</v>
          </cell>
          <cell r="BX337" t="str">
            <v>TÀI CHÍNH NGÂN HÀNG</v>
          </cell>
          <cell r="BY337">
            <v>0</v>
          </cell>
          <cell r="BZ337">
            <v>0</v>
          </cell>
          <cell r="CA337">
            <v>0</v>
          </cell>
          <cell r="CB337">
            <v>0</v>
          </cell>
          <cell r="CC337">
            <v>0</v>
          </cell>
          <cell r="CD337">
            <v>0</v>
          </cell>
          <cell r="CE337">
            <v>0</v>
          </cell>
          <cell r="CF337">
            <v>0</v>
          </cell>
          <cell r="CG337">
            <v>0</v>
          </cell>
          <cell r="CH337">
            <v>0</v>
          </cell>
          <cell r="CI337" t="str">
            <v>QUÁN BIG C BÌNH DƯƠNG</v>
          </cell>
          <cell r="CJ337" t="str">
            <v>TRƯỞNG CA</v>
          </cell>
          <cell r="CK337">
            <v>0</v>
          </cell>
          <cell r="CL337">
            <v>0</v>
          </cell>
          <cell r="CM337" t="str">
            <v>ĐỘC THÂN</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t="e">
            <v>#N/A</v>
          </cell>
          <cell r="DB337">
            <v>0</v>
          </cell>
        </row>
        <row r="338">
          <cell r="B338" t="str">
            <v>EQQ101506</v>
          </cell>
          <cell r="C338" t="str">
            <v>TRẦN THẾ ANH</v>
          </cell>
          <cell r="D338" t="str">
            <v>NAM</v>
          </cell>
          <cell r="E338">
            <v>41300</v>
          </cell>
          <cell r="F338" t="str">
            <v>QUÁN 30 - 04 CẦN THƠ</v>
          </cell>
          <cell r="G338" t="str">
            <v>NHÂN VIÊN PHỤC VỤ</v>
          </cell>
          <cell r="H338">
            <v>17</v>
          </cell>
          <cell r="I338">
            <v>5</v>
          </cell>
          <cell r="J338">
            <v>1991</v>
          </cell>
          <cell r="K338">
            <v>33375</v>
          </cell>
          <cell r="L338" t="str">
            <v>CẦN THƠ</v>
          </cell>
          <cell r="M338" t="str">
            <v>CẦN THƠ</v>
          </cell>
          <cell r="N338" t="str">
            <v>362286429</v>
          </cell>
          <cell r="O338">
            <v>38916</v>
          </cell>
          <cell r="P338" t="str">
            <v>CẦN THƠ</v>
          </cell>
          <cell r="Q338" t="str">
            <v>KINH</v>
          </cell>
          <cell r="R338" t="str">
            <v>KHÔNG</v>
          </cell>
          <cell r="S338" t="str">
            <v>TRƯỜNG THÀNH, CỜ ĐỎ, TP. CẦN THƠ</v>
          </cell>
          <cell r="T338" t="str">
            <v>CẦN THƠ</v>
          </cell>
          <cell r="U338" t="str">
            <v>TRƯỜNG THÀNH, THỚI LAI, TP. CẦN THƠ</v>
          </cell>
          <cell r="V338" t="str">
            <v>CẦN THƠ</v>
          </cell>
          <cell r="W338" t="str">
            <v>73/2 HUỲNH VĂN LÙY, P. PHÚ LỢI, THỦ DẦU MỘT, BÌNH DƯƠNG</v>
          </cell>
          <cell r="X338" t="str">
            <v>0986086520</v>
          </cell>
          <cell r="Y338" t="str">
            <v>0111000193252</v>
          </cell>
          <cell r="Z338" t="str">
            <v>VIETCOMBANK</v>
          </cell>
          <cell r="AA338" t="str">
            <v>600027</v>
          </cell>
          <cell r="AB338">
            <v>0</v>
          </cell>
          <cell r="AC338">
            <v>0</v>
          </cell>
          <cell r="AD338">
            <v>0</v>
          </cell>
          <cell r="AE338">
            <v>0</v>
          </cell>
          <cell r="AF338">
            <v>0</v>
          </cell>
          <cell r="AG338">
            <v>0</v>
          </cell>
          <cell r="AH338">
            <v>41530</v>
          </cell>
          <cell r="AI338">
            <v>41895</v>
          </cell>
          <cell r="AJ338">
            <v>0</v>
          </cell>
          <cell r="AK338" t="str">
            <v>01 NĂM</v>
          </cell>
          <cell r="AL338" t="str">
            <v>01 NĂM</v>
          </cell>
          <cell r="AM338">
            <v>0</v>
          </cell>
          <cell r="AN338">
            <v>41895</v>
          </cell>
          <cell r="AO338">
            <v>42259</v>
          </cell>
          <cell r="AP338">
            <v>0</v>
          </cell>
          <cell r="AQ338">
            <v>0</v>
          </cell>
          <cell r="AR338">
            <v>41518</v>
          </cell>
          <cell r="AS338" t="str">
            <v>7913282512</v>
          </cell>
          <cell r="AT338">
            <v>0</v>
          </cell>
          <cell r="AU338">
            <v>0</v>
          </cell>
          <cell r="AV338">
            <v>0</v>
          </cell>
          <cell r="AW338">
            <v>0</v>
          </cell>
          <cell r="AX338">
            <v>0</v>
          </cell>
          <cell r="AY338">
            <v>0</v>
          </cell>
          <cell r="AZ338">
            <v>0</v>
          </cell>
          <cell r="BA338">
            <v>0</v>
          </cell>
          <cell r="BB338">
            <v>0</v>
          </cell>
          <cell r="BC338">
            <v>0</v>
          </cell>
          <cell r="BD338" t="str">
            <v>4 HẠT</v>
          </cell>
          <cell r="BE338" t="str">
            <v>CĐ</v>
          </cell>
          <cell r="BF338">
            <v>0</v>
          </cell>
          <cell r="BG338">
            <v>0</v>
          </cell>
          <cell r="BH338">
            <v>41640</v>
          </cell>
          <cell r="BI338">
            <v>2568000</v>
          </cell>
          <cell r="BJ338">
            <v>0</v>
          </cell>
          <cell r="BK338">
            <v>0</v>
          </cell>
          <cell r="BL338">
            <v>0</v>
          </cell>
          <cell r="BM338">
            <v>0</v>
          </cell>
          <cell r="BN338">
            <v>0</v>
          </cell>
          <cell r="BO338">
            <v>0</v>
          </cell>
          <cell r="BP338">
            <v>4000</v>
          </cell>
          <cell r="BQ338">
            <v>1</v>
          </cell>
          <cell r="BR338" t="str">
            <v>CN CẦN THƠ</v>
          </cell>
          <cell r="BS338" t="str">
            <v>Fulltime</v>
          </cell>
          <cell r="BT338" t="str">
            <v>Quán 30 - 04 Cần Thơ</v>
          </cell>
          <cell r="BU338" t="str">
            <v>NV. Phục Vụ</v>
          </cell>
          <cell r="BV338" t="str">
            <v>2 HẠT</v>
          </cell>
          <cell r="BW338" t="str">
            <v>CĐ</v>
          </cell>
          <cell r="BX338" t="str">
            <v>HƯỚNG DẪN VIÊN</v>
          </cell>
          <cell r="BY338">
            <v>0</v>
          </cell>
          <cell r="BZ338">
            <v>0</v>
          </cell>
          <cell r="CA338">
            <v>0</v>
          </cell>
          <cell r="CB338">
            <v>0</v>
          </cell>
          <cell r="CC338">
            <v>0</v>
          </cell>
          <cell r="CD338">
            <v>41828</v>
          </cell>
          <cell r="CE338">
            <v>0</v>
          </cell>
          <cell r="CF338">
            <v>0</v>
          </cell>
          <cell r="CG338">
            <v>0</v>
          </cell>
          <cell r="CH338">
            <v>0</v>
          </cell>
          <cell r="CI338" t="str">
            <v>QUÁN BIG C BÌNH DƯƠNG</v>
          </cell>
          <cell r="CJ338" t="str">
            <v>TRƯỞNG CA</v>
          </cell>
          <cell r="CK338">
            <v>0</v>
          </cell>
          <cell r="CL338">
            <v>0</v>
          </cell>
          <cell r="CM338" t="str">
            <v>ĐỘC THÂN</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t="e">
            <v>#N/A</v>
          </cell>
          <cell r="DB338">
            <v>0</v>
          </cell>
        </row>
        <row r="339">
          <cell r="B339" t="str">
            <v>EVV6000190</v>
          </cell>
          <cell r="C339" t="str">
            <v>TRẦN CAO THANH ĐIỀN</v>
          </cell>
          <cell r="D339" t="str">
            <v>NAM</v>
          </cell>
          <cell r="E339">
            <v>41018</v>
          </cell>
          <cell r="F339" t="str">
            <v>PHÒNG DỰ ÁN</v>
          </cell>
          <cell r="G339" t="str">
            <v>KIẾN TRÚC SƯ</v>
          </cell>
          <cell r="H339">
            <v>20</v>
          </cell>
          <cell r="I339">
            <v>9</v>
          </cell>
          <cell r="J339">
            <v>1983</v>
          </cell>
          <cell r="K339">
            <v>30579</v>
          </cell>
          <cell r="L339" t="str">
            <v>ĐÀ NẴNG</v>
          </cell>
          <cell r="M339" t="str">
            <v>ĐÀ NẴNG</v>
          </cell>
          <cell r="N339" t="str">
            <v>225239307</v>
          </cell>
          <cell r="O339">
            <v>36978</v>
          </cell>
          <cell r="P339" t="str">
            <v>KHÁNH HÒA</v>
          </cell>
          <cell r="Q339" t="str">
            <v>KINH</v>
          </cell>
          <cell r="R339" t="str">
            <v>KHÔNG</v>
          </cell>
          <cell r="S339" t="str">
            <v>18A HỒ XUÂN HƯƠNG, NHA TRANG, KHÁNH HÒA</v>
          </cell>
          <cell r="T339" t="str">
            <v>KHÁNH HÒA</v>
          </cell>
          <cell r="U339" t="str">
            <v>115/94 LÊ VĂN SỸ, Q. PHÚ NHUẬN, TP. HCM</v>
          </cell>
          <cell r="V339" t="str">
            <v>TP. HCM</v>
          </cell>
          <cell r="W339" t="str">
            <v>TRƯỜNG THÀNH, THỚI LAI, TP. CẦN THƠ</v>
          </cell>
          <cell r="X339" t="str">
            <v>0905240515</v>
          </cell>
          <cell r="Y339" t="str">
            <v>0181003079119</v>
          </cell>
          <cell r="Z339" t="str">
            <v>VIETCOMBANK</v>
          </cell>
          <cell r="AA339" t="str">
            <v>287</v>
          </cell>
          <cell r="AB339" t="str">
            <v>8027230492</v>
          </cell>
          <cell r="AC339">
            <v>0</v>
          </cell>
          <cell r="AD339">
            <v>0</v>
          </cell>
          <cell r="AE339">
            <v>0</v>
          </cell>
          <cell r="AF339">
            <v>0</v>
          </cell>
          <cell r="AG339">
            <v>0</v>
          </cell>
          <cell r="AH339">
            <v>41573</v>
          </cell>
          <cell r="AI339">
            <v>41938</v>
          </cell>
          <cell r="AJ339">
            <v>0</v>
          </cell>
          <cell r="AK339" t="str">
            <v>01 NĂM</v>
          </cell>
          <cell r="AL339" t="str">
            <v>01 NĂM</v>
          </cell>
          <cell r="AM339">
            <v>0</v>
          </cell>
          <cell r="AN339">
            <v>41938</v>
          </cell>
          <cell r="AO339">
            <v>42302</v>
          </cell>
          <cell r="AP339">
            <v>0</v>
          </cell>
          <cell r="AQ339">
            <v>0</v>
          </cell>
          <cell r="AR339">
            <v>41579</v>
          </cell>
          <cell r="AS339" t="str">
            <v>7910308688</v>
          </cell>
          <cell r="AT339" t="str">
            <v>DN7793530600735</v>
          </cell>
          <cell r="AU339">
            <v>0</v>
          </cell>
          <cell r="AV339">
            <v>0</v>
          </cell>
          <cell r="AW339">
            <v>0</v>
          </cell>
          <cell r="AX339">
            <v>0</v>
          </cell>
          <cell r="AY339">
            <v>0</v>
          </cell>
          <cell r="AZ339">
            <v>0</v>
          </cell>
          <cell r="BA339">
            <v>0</v>
          </cell>
          <cell r="BB339">
            <v>0</v>
          </cell>
          <cell r="BC339">
            <v>0</v>
          </cell>
          <cell r="BD339" t="str">
            <v>2 HẠT</v>
          </cell>
          <cell r="BE339" t="str">
            <v>CĐ</v>
          </cell>
          <cell r="BF339">
            <v>0</v>
          </cell>
          <cell r="BG339">
            <v>0</v>
          </cell>
          <cell r="BH339">
            <v>41938</v>
          </cell>
          <cell r="BI339">
            <v>4630000</v>
          </cell>
          <cell r="BJ339">
            <v>10240000</v>
          </cell>
          <cell r="BK339">
            <v>0</v>
          </cell>
          <cell r="BL339">
            <v>0</v>
          </cell>
          <cell r="BM339">
            <v>0</v>
          </cell>
          <cell r="BN339">
            <v>0</v>
          </cell>
          <cell r="BO339">
            <v>25000</v>
          </cell>
          <cell r="BP339">
            <v>120000</v>
          </cell>
          <cell r="BQ339">
            <v>1</v>
          </cell>
          <cell r="BR339" t="str">
            <v>VP HỒ CHÍ MINH</v>
          </cell>
          <cell r="BS339" t="str">
            <v>Fulltime</v>
          </cell>
          <cell r="BT339" t="str">
            <v>Phòng Dự Án</v>
          </cell>
          <cell r="BU339" t="str">
            <v>Kiến Trúc Sư</v>
          </cell>
          <cell r="BV339">
            <v>0</v>
          </cell>
          <cell r="BW339" t="str">
            <v>ĐH</v>
          </cell>
          <cell r="BX339" t="str">
            <v>KIẾN TRÚC</v>
          </cell>
          <cell r="BY339">
            <v>0</v>
          </cell>
          <cell r="BZ339">
            <v>0</v>
          </cell>
          <cell r="CA339">
            <v>0</v>
          </cell>
          <cell r="CB339">
            <v>0</v>
          </cell>
          <cell r="CC339">
            <v>0</v>
          </cell>
          <cell r="CD339">
            <v>0</v>
          </cell>
          <cell r="CE339">
            <v>0</v>
          </cell>
          <cell r="CF339">
            <v>0</v>
          </cell>
          <cell r="CG339">
            <v>0</v>
          </cell>
          <cell r="CH339">
            <v>0</v>
          </cell>
          <cell r="CI339" t="str">
            <v>QUÁN 30 - 04 CẦN THƠ</v>
          </cell>
          <cell r="CJ339" t="str">
            <v>NHÂN VIÊN PHỤC VỤ</v>
          </cell>
          <cell r="CK339">
            <v>0</v>
          </cell>
          <cell r="CL339">
            <v>0</v>
          </cell>
          <cell r="CM339" t="str">
            <v>ĐỘC THÂN</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t="e">
            <v>#N/A</v>
          </cell>
          <cell r="DB339">
            <v>0</v>
          </cell>
        </row>
        <row r="340">
          <cell r="B340" t="str">
            <v>EVV6000071</v>
          </cell>
          <cell r="C340" t="str">
            <v>LÊ THỊ CẨM TIÊN</v>
          </cell>
          <cell r="D340" t="str">
            <v>NỮ</v>
          </cell>
          <cell r="E340">
            <v>39182</v>
          </cell>
          <cell r="F340" t="str">
            <v>VĂN PHÒNG CẦN THƠ</v>
          </cell>
          <cell r="G340" t="str">
            <v>NHÂN VIÊN KẾ TOÁN</v>
          </cell>
          <cell r="H340">
            <v>10</v>
          </cell>
          <cell r="I340">
            <v>4</v>
          </cell>
          <cell r="J340">
            <v>1984</v>
          </cell>
          <cell r="K340">
            <v>30782</v>
          </cell>
          <cell r="L340" t="str">
            <v>ĐẮK LẮK</v>
          </cell>
          <cell r="M340" t="str">
            <v>THỪA THIÊN HUẾ</v>
          </cell>
          <cell r="N340" t="str">
            <v>240675465</v>
          </cell>
          <cell r="O340">
            <v>36401</v>
          </cell>
          <cell r="P340" t="str">
            <v>ĐẮK LẮK</v>
          </cell>
          <cell r="Q340" t="str">
            <v>KINH</v>
          </cell>
          <cell r="R340" t="str">
            <v>PHẬT</v>
          </cell>
          <cell r="S340" t="str">
            <v>285 HÙNG VƯƠNG, TỔ 7, P. AN LẠC, TX. BUÔN HỒ, ĐẮK LẮK</v>
          </cell>
          <cell r="T340" t="str">
            <v>ĐẮK LẮK</v>
          </cell>
          <cell r="U340" t="str">
            <v>306A4 KDC 91B, P. AN KHÁNH, Q. NINH KIỀU, CẦN THƠ</v>
          </cell>
          <cell r="V340" t="str">
            <v>CẦN THƠ</v>
          </cell>
          <cell r="W340">
            <v>0</v>
          </cell>
          <cell r="X340" t="str">
            <v>0907007747</v>
          </cell>
          <cell r="Y340" t="str">
            <v>0111000800182</v>
          </cell>
          <cell r="Z340" t="str">
            <v>VIETCOMBANK</v>
          </cell>
          <cell r="AA340" t="str">
            <v>287</v>
          </cell>
          <cell r="AB340" t="str">
            <v>1800791391</v>
          </cell>
          <cell r="AC340">
            <v>0</v>
          </cell>
          <cell r="AD340">
            <v>0</v>
          </cell>
          <cell r="AE340">
            <v>0</v>
          </cell>
          <cell r="AF340">
            <v>0</v>
          </cell>
          <cell r="AG340">
            <v>0</v>
          </cell>
          <cell r="AH340">
            <v>40873</v>
          </cell>
          <cell r="AI340">
            <v>41239</v>
          </cell>
          <cell r="AJ340">
            <v>41604</v>
          </cell>
          <cell r="AK340" t="str">
            <v>01 NĂM</v>
          </cell>
          <cell r="AL340" t="str">
            <v>01 NĂM</v>
          </cell>
          <cell r="AM340" t="str">
            <v>KXĐTH</v>
          </cell>
          <cell r="AN340">
            <v>41604</v>
          </cell>
          <cell r="AO340" t="str">
            <v>KXĐTH</v>
          </cell>
          <cell r="AP340">
            <v>0</v>
          </cell>
          <cell r="AQ340">
            <v>0</v>
          </cell>
          <cell r="AR340">
            <v>40909</v>
          </cell>
          <cell r="AS340" t="str">
            <v>6507002322</v>
          </cell>
          <cell r="AT340" t="str">
            <v>DN7793530600017</v>
          </cell>
          <cell r="AU340">
            <v>0</v>
          </cell>
          <cell r="AV340">
            <v>0</v>
          </cell>
          <cell r="AW340">
            <v>0</v>
          </cell>
          <cell r="AX340">
            <v>0</v>
          </cell>
          <cell r="AY340">
            <v>0</v>
          </cell>
          <cell r="AZ340">
            <v>0</v>
          </cell>
          <cell r="BA340">
            <v>0</v>
          </cell>
          <cell r="BB340">
            <v>0</v>
          </cell>
          <cell r="BC340">
            <v>0</v>
          </cell>
          <cell r="BD340">
            <v>0</v>
          </cell>
          <cell r="BE340" t="str">
            <v>ĐH</v>
          </cell>
          <cell r="BF340">
            <v>0</v>
          </cell>
          <cell r="BG340">
            <v>0</v>
          </cell>
          <cell r="BH340">
            <v>41785</v>
          </cell>
          <cell r="BI340">
            <v>2840000</v>
          </cell>
          <cell r="BJ340">
            <v>2220000</v>
          </cell>
          <cell r="BK340">
            <v>0</v>
          </cell>
          <cell r="BL340">
            <v>0</v>
          </cell>
          <cell r="BM340">
            <v>0</v>
          </cell>
          <cell r="BN340">
            <v>0</v>
          </cell>
          <cell r="BO340">
            <v>25000</v>
          </cell>
          <cell r="BP340">
            <v>120000</v>
          </cell>
          <cell r="BQ340">
            <v>1</v>
          </cell>
          <cell r="BR340" t="str">
            <v>VP CẦN THƠ</v>
          </cell>
          <cell r="BS340" t="str">
            <v>Fulltime</v>
          </cell>
          <cell r="BT340" t="str">
            <v>Nhân Viên Văn Phòng</v>
          </cell>
          <cell r="BU340" t="str">
            <v>NV. Kế Toán</v>
          </cell>
          <cell r="BV340">
            <v>0</v>
          </cell>
          <cell r="BW340" t="str">
            <v>12/12</v>
          </cell>
          <cell r="BX340" t="str">
            <v>KẾ TOÁN TINH HỌC</v>
          </cell>
          <cell r="BY340">
            <v>0</v>
          </cell>
          <cell r="BZ340">
            <v>0</v>
          </cell>
          <cell r="CA340">
            <v>0</v>
          </cell>
          <cell r="CB340">
            <v>0</v>
          </cell>
          <cell r="CC340">
            <v>0</v>
          </cell>
          <cell r="CD340">
            <v>0</v>
          </cell>
          <cell r="CE340">
            <v>0</v>
          </cell>
          <cell r="CF340">
            <v>0</v>
          </cell>
          <cell r="CG340">
            <v>0</v>
          </cell>
          <cell r="CH340">
            <v>0</v>
          </cell>
          <cell r="CI340" t="str">
            <v>PHÒNG DỰ ÁN</v>
          </cell>
          <cell r="CJ340" t="str">
            <v>KIẾN TRÚC SƯ</v>
          </cell>
          <cell r="CK340">
            <v>0</v>
          </cell>
          <cell r="CL340">
            <v>0</v>
          </cell>
          <cell r="CM340" t="str">
            <v>KẾT HÔN</v>
          </cell>
          <cell r="CN340" t="str">
            <v>PHAN HUỲNH BẢO HY</v>
          </cell>
          <cell r="CO340" t="str">
            <v>20/09/2009</v>
          </cell>
          <cell r="CP340">
            <v>0</v>
          </cell>
          <cell r="CQ340" t="str">
            <v>X</v>
          </cell>
          <cell r="CR340">
            <v>1</v>
          </cell>
          <cell r="CS340" t="str">
            <v>PHAN HUỲNH BẢO NGUYÊN</v>
          </cell>
          <cell r="CT340">
            <v>0</v>
          </cell>
          <cell r="CU340" t="str">
            <v>X</v>
          </cell>
          <cell r="CV340" t="str">
            <v>1982</v>
          </cell>
          <cell r="CW340">
            <v>0</v>
          </cell>
          <cell r="CX340">
            <v>0</v>
          </cell>
          <cell r="CY340">
            <v>0</v>
          </cell>
          <cell r="CZ340">
            <v>0</v>
          </cell>
          <cell r="DA340" t="e">
            <v>#N/A</v>
          </cell>
          <cell r="DB340">
            <v>0</v>
          </cell>
        </row>
        <row r="341">
          <cell r="B341" t="str">
            <v>EQQ101009</v>
          </cell>
          <cell r="C341" t="str">
            <v>NGUYỄN HỒNG XUÂN</v>
          </cell>
          <cell r="D341" t="str">
            <v>NỮ</v>
          </cell>
          <cell r="E341">
            <v>41080</v>
          </cell>
          <cell r="F341" t="str">
            <v>QUÁN BIG C CẦN THƠ</v>
          </cell>
          <cell r="G341" t="str">
            <v>QUẢN LÝ QUÁN</v>
          </cell>
          <cell r="H341">
            <v>18</v>
          </cell>
          <cell r="I341">
            <v>2</v>
          </cell>
          <cell r="J341">
            <v>1989</v>
          </cell>
          <cell r="K341">
            <v>32557</v>
          </cell>
          <cell r="L341" t="str">
            <v>CẦN THƠ</v>
          </cell>
          <cell r="M341" t="str">
            <v>CẦN THƠ</v>
          </cell>
          <cell r="N341" t="str">
            <v>362259934</v>
          </cell>
          <cell r="O341">
            <v>38758</v>
          </cell>
          <cell r="P341" t="str">
            <v>CẦN THƠ</v>
          </cell>
          <cell r="Q341" t="str">
            <v>KINH</v>
          </cell>
          <cell r="R341" t="str">
            <v>KHÔNG</v>
          </cell>
          <cell r="S341" t="str">
            <v>36/7C, KV YÊN THUẬN, P. LÊ BÌNH, Q. CÁI RĂNG, TP. CẦN THƠ</v>
          </cell>
          <cell r="T341" t="str">
            <v>CẦN THƠ</v>
          </cell>
          <cell r="U341" t="str">
            <v>36/7C, KV YÊN THUẬN, P. LÊ BÌNH, Q. CÁI RĂNG, TP. CẦN THƠ</v>
          </cell>
          <cell r="V341" t="str">
            <v>CẦN THƠ</v>
          </cell>
          <cell r="W341" t="str">
            <v>306A4 KDC 91B, P. AN KHÁNH, Q. NINH KIỀU, CẦN THƠ</v>
          </cell>
          <cell r="X341" t="str">
            <v>0988455577</v>
          </cell>
          <cell r="Y341" t="str">
            <v>0391000974679</v>
          </cell>
          <cell r="Z341" t="str">
            <v>VIETCOMBANK</v>
          </cell>
          <cell r="AA341" t="str">
            <v>600001</v>
          </cell>
          <cell r="AB341" t="str">
            <v>8300950335</v>
          </cell>
          <cell r="AC341">
            <v>0</v>
          </cell>
          <cell r="AD341">
            <v>0</v>
          </cell>
          <cell r="AE341" t="str">
            <v>HS 26/08/2014 - 25/02/2015</v>
          </cell>
          <cell r="AF341">
            <v>0</v>
          </cell>
          <cell r="AG341">
            <v>0</v>
          </cell>
          <cell r="AH341">
            <v>41172</v>
          </cell>
          <cell r="AI341">
            <v>41537</v>
          </cell>
          <cell r="AJ341">
            <v>41902</v>
          </cell>
          <cell r="AK341" t="str">
            <v>01 NĂM</v>
          </cell>
          <cell r="AL341" t="str">
            <v>01 NĂM</v>
          </cell>
          <cell r="AM341" t="str">
            <v>KXĐTH</v>
          </cell>
          <cell r="AN341">
            <v>41902</v>
          </cell>
          <cell r="AO341" t="str">
            <v>KXĐTH</v>
          </cell>
          <cell r="AP341">
            <v>0</v>
          </cell>
          <cell r="AQ341">
            <v>0</v>
          </cell>
          <cell r="AR341">
            <v>41183</v>
          </cell>
          <cell r="AS341" t="str">
            <v>7912351644</v>
          </cell>
          <cell r="AT341" t="str">
            <v>DN7793530600465</v>
          </cell>
          <cell r="AU341">
            <v>0</v>
          </cell>
          <cell r="AV341">
            <v>0</v>
          </cell>
          <cell r="AW341">
            <v>0</v>
          </cell>
          <cell r="AX341">
            <v>0</v>
          </cell>
          <cell r="AY341">
            <v>0</v>
          </cell>
          <cell r="AZ341">
            <v>0</v>
          </cell>
          <cell r="BA341">
            <v>0</v>
          </cell>
          <cell r="BB341">
            <v>0</v>
          </cell>
          <cell r="BC341">
            <v>0</v>
          </cell>
          <cell r="BD341">
            <v>0</v>
          </cell>
          <cell r="BE341" t="str">
            <v>12/12</v>
          </cell>
          <cell r="BF341">
            <v>0</v>
          </cell>
          <cell r="BG341">
            <v>0</v>
          </cell>
          <cell r="BH341">
            <v>41730</v>
          </cell>
          <cell r="BI341">
            <v>3130000</v>
          </cell>
          <cell r="BJ341">
            <v>2870000</v>
          </cell>
          <cell r="BK341">
            <v>0</v>
          </cell>
          <cell r="BL341">
            <v>200000</v>
          </cell>
          <cell r="BM341">
            <v>150000</v>
          </cell>
          <cell r="BN341">
            <v>0</v>
          </cell>
          <cell r="BO341">
            <v>0</v>
          </cell>
          <cell r="BP341">
            <v>4000</v>
          </cell>
          <cell r="BQ341">
            <v>1</v>
          </cell>
          <cell r="BR341" t="str">
            <v>CN CẦN THƠ</v>
          </cell>
          <cell r="BS341" t="str">
            <v>Fulltime</v>
          </cell>
          <cell r="BT341" t="str">
            <v>Quán Big C Cần Thơ</v>
          </cell>
          <cell r="BU341" t="str">
            <v>Quản Lý Quán</v>
          </cell>
          <cell r="BV341" t="str">
            <v>4 HẠT</v>
          </cell>
          <cell r="BW341" t="str">
            <v>ĐH</v>
          </cell>
          <cell r="BX341" t="str">
            <v>QUẢN TRỊ MAKETTING</v>
          </cell>
          <cell r="BY341">
            <v>0</v>
          </cell>
          <cell r="BZ341">
            <v>0</v>
          </cell>
          <cell r="CA341">
            <v>0</v>
          </cell>
          <cell r="CB341">
            <v>0</v>
          </cell>
          <cell r="CC341" t="str">
            <v>X</v>
          </cell>
          <cell r="CD341" t="str">
            <v>1982</v>
          </cell>
          <cell r="CE341">
            <v>0</v>
          </cell>
          <cell r="CF341">
            <v>0</v>
          </cell>
          <cell r="CG341">
            <v>0</v>
          </cell>
          <cell r="CH341">
            <v>0</v>
          </cell>
          <cell r="CI341" t="str">
            <v>VĂN PHÒNG CẦN THƠ</v>
          </cell>
          <cell r="CJ341" t="str">
            <v>NHÂN VIÊN KẾ TOÁN</v>
          </cell>
          <cell r="CK341">
            <v>0</v>
          </cell>
          <cell r="CL341">
            <v>0</v>
          </cell>
          <cell r="CM341" t="str">
            <v>ĐỘC THÂN</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t="e">
            <v>#N/A</v>
          </cell>
          <cell r="DB341">
            <v>0</v>
          </cell>
        </row>
        <row r="342">
          <cell r="B342" t="str">
            <v>EQQ100865</v>
          </cell>
          <cell r="C342" t="str">
            <v>HUỲNH THỊ THÙY TRANG</v>
          </cell>
          <cell r="D342" t="str">
            <v>NỮ</v>
          </cell>
          <cell r="E342">
            <v>40994</v>
          </cell>
          <cell r="F342" t="str">
            <v>QUÁN BIG C CẦN THƠ</v>
          </cell>
          <cell r="G342" t="str">
            <v>TRƯỞNG CA</v>
          </cell>
          <cell r="H342">
            <v>20</v>
          </cell>
          <cell r="I342">
            <v>5</v>
          </cell>
          <cell r="J342">
            <v>1989</v>
          </cell>
          <cell r="K342">
            <v>32648</v>
          </cell>
          <cell r="L342" t="str">
            <v>VĨNH LONG</v>
          </cell>
          <cell r="M342" t="str">
            <v>VĨNH LONG</v>
          </cell>
          <cell r="N342" t="str">
            <v>331672619</v>
          </cell>
          <cell r="O342">
            <v>39245</v>
          </cell>
          <cell r="P342" t="str">
            <v>VĨNH LONG</v>
          </cell>
          <cell r="Q342" t="str">
            <v>KINH</v>
          </cell>
          <cell r="R342" t="str">
            <v>KHÔNG</v>
          </cell>
          <cell r="S342" t="str">
            <v>ĐÔNG THẠNH C, ĐÔNG THẠNH, BÌNH MINH, VĨNH LONG</v>
          </cell>
          <cell r="T342" t="str">
            <v>VĨNH LONG</v>
          </cell>
          <cell r="U342" t="str">
            <v>36/7C, KV YÊN THUẬN, P. LÊ BÌNH, Q. CÁI RĂNG, TP. CẦN THƠ</v>
          </cell>
          <cell r="V342" t="str">
            <v>CẦN THƠ</v>
          </cell>
          <cell r="W342" t="str">
            <v>36/7C, KV YÊN THUẬN, P. LÊ BÌNH, Q. CÁI RĂNG, TP. CẦN THƠ</v>
          </cell>
          <cell r="X342" t="str">
            <v>0934380307</v>
          </cell>
          <cell r="Y342" t="str">
            <v>0531000280849</v>
          </cell>
          <cell r="Z342" t="str">
            <v>VIETCOMBANK</v>
          </cell>
          <cell r="AA342" t="str">
            <v>600013</v>
          </cell>
          <cell r="AB342" t="str">
            <v>8302760770</v>
          </cell>
          <cell r="AC342">
            <v>0</v>
          </cell>
          <cell r="AD342">
            <v>0</v>
          </cell>
          <cell r="AE342" t="str">
            <v>HS 26/08/2014 - 25/02/2015</v>
          </cell>
          <cell r="AF342">
            <v>0</v>
          </cell>
          <cell r="AG342">
            <v>0</v>
          </cell>
          <cell r="AH342">
            <v>41146</v>
          </cell>
          <cell r="AI342">
            <v>41511</v>
          </cell>
          <cell r="AJ342">
            <v>41876</v>
          </cell>
          <cell r="AK342" t="str">
            <v>01 NĂM</v>
          </cell>
          <cell r="AL342" t="str">
            <v>01 NĂM</v>
          </cell>
          <cell r="AM342" t="str">
            <v>KXĐTH</v>
          </cell>
          <cell r="AN342">
            <v>41876</v>
          </cell>
          <cell r="AO342" t="str">
            <v>KXĐTH</v>
          </cell>
          <cell r="AP342">
            <v>0</v>
          </cell>
          <cell r="AQ342">
            <v>0</v>
          </cell>
          <cell r="AR342">
            <v>41153</v>
          </cell>
          <cell r="AS342" t="str">
            <v>7912350203</v>
          </cell>
          <cell r="AT342" t="str">
            <v>DN7793530600440</v>
          </cell>
          <cell r="AU342">
            <v>0</v>
          </cell>
          <cell r="AV342">
            <v>0</v>
          </cell>
          <cell r="AW342">
            <v>0</v>
          </cell>
          <cell r="AX342">
            <v>0</v>
          </cell>
          <cell r="AY342">
            <v>0</v>
          </cell>
          <cell r="AZ342">
            <v>0</v>
          </cell>
          <cell r="BA342">
            <v>0</v>
          </cell>
          <cell r="BB342">
            <v>0</v>
          </cell>
          <cell r="BC342">
            <v>0</v>
          </cell>
          <cell r="BD342" t="str">
            <v>4 HẠT</v>
          </cell>
          <cell r="BE342" t="str">
            <v>ĐH</v>
          </cell>
          <cell r="BF342">
            <v>0</v>
          </cell>
          <cell r="BG342">
            <v>0</v>
          </cell>
          <cell r="BH342">
            <v>41390</v>
          </cell>
          <cell r="BI342">
            <v>2568000</v>
          </cell>
          <cell r="BJ342">
            <v>1432000</v>
          </cell>
          <cell r="BK342">
            <v>0</v>
          </cell>
          <cell r="BL342">
            <v>0</v>
          </cell>
          <cell r="BM342">
            <v>0</v>
          </cell>
          <cell r="BN342">
            <v>0</v>
          </cell>
          <cell r="BO342">
            <v>0</v>
          </cell>
          <cell r="BP342">
            <v>4000</v>
          </cell>
          <cell r="BQ342">
            <v>1</v>
          </cell>
          <cell r="BR342" t="str">
            <v>CN CẦN THƠ</v>
          </cell>
          <cell r="BS342" t="str">
            <v>Fulltime</v>
          </cell>
          <cell r="BT342" t="str">
            <v>Quán Big C Cần Thơ</v>
          </cell>
          <cell r="BU342" t="str">
            <v>Trưởng Ca</v>
          </cell>
          <cell r="BV342" t="str">
            <v>4 HẠT</v>
          </cell>
          <cell r="BW342" t="str">
            <v>CĐ</v>
          </cell>
          <cell r="BX342" t="str">
            <v>QUẢN TRỊ KINH DOANH</v>
          </cell>
          <cell r="BY342">
            <v>0</v>
          </cell>
          <cell r="BZ342">
            <v>0</v>
          </cell>
          <cell r="CA342">
            <v>0</v>
          </cell>
          <cell r="CB342">
            <v>0</v>
          </cell>
          <cell r="CC342">
            <v>0</v>
          </cell>
          <cell r="CD342">
            <v>0</v>
          </cell>
          <cell r="CE342">
            <v>0</v>
          </cell>
          <cell r="CF342">
            <v>0</v>
          </cell>
          <cell r="CG342">
            <v>0</v>
          </cell>
          <cell r="CH342">
            <v>0</v>
          </cell>
          <cell r="CI342" t="str">
            <v>QUÁN BIG C CẦN THƠ</v>
          </cell>
          <cell r="CJ342" t="str">
            <v>QUẢN LÝ QUÁN</v>
          </cell>
          <cell r="CK342">
            <v>0</v>
          </cell>
          <cell r="CL342">
            <v>0</v>
          </cell>
          <cell r="CM342" t="str">
            <v>ĐỘC THÂN</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t="e">
            <v>#N/A</v>
          </cell>
          <cell r="DB342">
            <v>0</v>
          </cell>
        </row>
        <row r="343">
          <cell r="B343" t="str">
            <v>EQQ101012</v>
          </cell>
          <cell r="C343" t="str">
            <v>HÀ THỊ NGỌC QUYỀN</v>
          </cell>
          <cell r="D343" t="str">
            <v>NỮ</v>
          </cell>
          <cell r="E343">
            <v>41080</v>
          </cell>
          <cell r="F343" t="str">
            <v>QUÁN 30 - 04 CẦN THƠ</v>
          </cell>
          <cell r="G343" t="str">
            <v>TRƯỞNG CA</v>
          </cell>
          <cell r="H343">
            <v>12</v>
          </cell>
          <cell r="I343">
            <v>3</v>
          </cell>
          <cell r="J343">
            <v>1990</v>
          </cell>
          <cell r="K343">
            <v>32944</v>
          </cell>
          <cell r="L343" t="str">
            <v>HẬU GIANG</v>
          </cell>
          <cell r="M343" t="str">
            <v>HẬU GIANG</v>
          </cell>
          <cell r="N343" t="str">
            <v>362243011</v>
          </cell>
          <cell r="O343">
            <v>39683</v>
          </cell>
          <cell r="P343" t="str">
            <v>CẦN THƠ</v>
          </cell>
          <cell r="Q343" t="str">
            <v>KINH</v>
          </cell>
          <cell r="R343" t="str">
            <v>KHÔNG</v>
          </cell>
          <cell r="S343" t="str">
            <v>2/20B BÙI THỊ XUÂN, Q. NINH KIỀU, CẦN THƠ</v>
          </cell>
          <cell r="T343" t="str">
            <v>CẦN THƠ</v>
          </cell>
          <cell r="U343" t="str">
            <v>2/20B BÙI THỊ XUÂN, Q. NINH KIỀU, CẦN THƠ</v>
          </cell>
          <cell r="V343" t="str">
            <v>CẦN THƠ</v>
          </cell>
          <cell r="W343">
            <v>0</v>
          </cell>
          <cell r="X343" t="str">
            <v>01222822575</v>
          </cell>
          <cell r="Y343" t="str">
            <v>0111000182718</v>
          </cell>
          <cell r="Z343" t="str">
            <v>VIETCOMBANK</v>
          </cell>
          <cell r="AA343" t="str">
            <v>600016</v>
          </cell>
          <cell r="AB343" t="str">
            <v>8112032639</v>
          </cell>
          <cell r="AC343">
            <v>0</v>
          </cell>
          <cell r="AD343">
            <v>0</v>
          </cell>
          <cell r="AE343">
            <v>0</v>
          </cell>
          <cell r="AF343">
            <v>0</v>
          </cell>
          <cell r="AG343">
            <v>0</v>
          </cell>
          <cell r="AH343">
            <v>41231</v>
          </cell>
          <cell r="AI343">
            <v>41596</v>
          </cell>
          <cell r="AJ343">
            <v>41961</v>
          </cell>
          <cell r="AK343" t="str">
            <v>01 NĂM</v>
          </cell>
          <cell r="AL343" t="str">
            <v>01 NĂM</v>
          </cell>
          <cell r="AM343" t="str">
            <v>KXĐTH</v>
          </cell>
          <cell r="AN343">
            <v>41961</v>
          </cell>
          <cell r="AO343" t="str">
            <v>KXĐTH</v>
          </cell>
          <cell r="AP343">
            <v>0</v>
          </cell>
          <cell r="AQ343">
            <v>0</v>
          </cell>
          <cell r="AR343">
            <v>41244</v>
          </cell>
          <cell r="AS343" t="str">
            <v>7912412701</v>
          </cell>
          <cell r="AT343" t="str">
            <v>DN7793530600484</v>
          </cell>
          <cell r="AU343">
            <v>0</v>
          </cell>
          <cell r="AV343">
            <v>0</v>
          </cell>
          <cell r="AW343">
            <v>0</v>
          </cell>
          <cell r="AX343">
            <v>0</v>
          </cell>
          <cell r="AY343">
            <v>0</v>
          </cell>
          <cell r="AZ343">
            <v>0</v>
          </cell>
          <cell r="BA343">
            <v>0</v>
          </cell>
          <cell r="BB343">
            <v>0</v>
          </cell>
          <cell r="BC343">
            <v>0</v>
          </cell>
          <cell r="BD343" t="str">
            <v>4 HẠT</v>
          </cell>
          <cell r="BE343" t="str">
            <v>CĐ</v>
          </cell>
          <cell r="BF343">
            <v>0</v>
          </cell>
          <cell r="BG343">
            <v>0</v>
          </cell>
          <cell r="BH343">
            <v>41877</v>
          </cell>
          <cell r="BI343">
            <v>2568000</v>
          </cell>
          <cell r="BJ343">
            <v>1432000</v>
          </cell>
          <cell r="BK343">
            <v>0</v>
          </cell>
          <cell r="BL343">
            <v>0</v>
          </cell>
          <cell r="BM343">
            <v>0</v>
          </cell>
          <cell r="BN343">
            <v>0</v>
          </cell>
          <cell r="BO343">
            <v>0</v>
          </cell>
          <cell r="BP343">
            <v>4000</v>
          </cell>
          <cell r="BQ343">
            <v>1</v>
          </cell>
          <cell r="BR343" t="str">
            <v>CN CẦN THƠ</v>
          </cell>
          <cell r="BS343" t="str">
            <v>Fulltime</v>
          </cell>
          <cell r="BT343" t="str">
            <v>Quán 30 - 04 Cần Thơ</v>
          </cell>
          <cell r="BU343" t="str">
            <v>Trưởng Ca</v>
          </cell>
          <cell r="BV343" t="str">
            <v>4 HẠT</v>
          </cell>
          <cell r="BW343" t="str">
            <v>TC</v>
          </cell>
          <cell r="BX343" t="str">
            <v>KẾ TOÁN</v>
          </cell>
          <cell r="BY343">
            <v>0</v>
          </cell>
          <cell r="BZ343">
            <v>0</v>
          </cell>
          <cell r="CA343">
            <v>0</v>
          </cell>
          <cell r="CB343">
            <v>0</v>
          </cell>
          <cell r="CC343">
            <v>0</v>
          </cell>
          <cell r="CD343">
            <v>41938</v>
          </cell>
          <cell r="CE343">
            <v>0</v>
          </cell>
          <cell r="CF343">
            <v>0</v>
          </cell>
          <cell r="CG343">
            <v>0</v>
          </cell>
          <cell r="CH343">
            <v>0</v>
          </cell>
          <cell r="CI343" t="str">
            <v>QUÁN BIG C CẦN THƠ</v>
          </cell>
          <cell r="CJ343" t="str">
            <v>TRƯỞNG CA</v>
          </cell>
          <cell r="CK343">
            <v>0</v>
          </cell>
          <cell r="CL343">
            <v>0</v>
          </cell>
          <cell r="CM343" t="str">
            <v>ĐỘC THÂN</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t="e">
            <v>#N/A</v>
          </cell>
          <cell r="DB343">
            <v>0</v>
          </cell>
        </row>
        <row r="344">
          <cell r="B344" t="str">
            <v>EQQ101019</v>
          </cell>
          <cell r="C344" t="str">
            <v>BÙI LÂM HƯNG</v>
          </cell>
          <cell r="D344" t="str">
            <v>NAM</v>
          </cell>
          <cell r="E344">
            <v>41080</v>
          </cell>
          <cell r="F344" t="str">
            <v>QUÁN BIG C CẦN THƠ</v>
          </cell>
          <cell r="G344" t="str">
            <v>NHÂN VIÊN PHA CHẾ</v>
          </cell>
          <cell r="H344">
            <v>1</v>
          </cell>
          <cell r="I344">
            <v>10</v>
          </cell>
          <cell r="J344">
            <v>1992</v>
          </cell>
          <cell r="K344">
            <v>33878</v>
          </cell>
          <cell r="L344" t="str">
            <v>CẦN THƠ</v>
          </cell>
          <cell r="M344" t="str">
            <v>HƯNG YÊN</v>
          </cell>
          <cell r="N344" t="str">
            <v>362347880</v>
          </cell>
          <cell r="O344">
            <v>39646</v>
          </cell>
          <cell r="P344" t="str">
            <v>CẦN THƠ</v>
          </cell>
          <cell r="Q344" t="str">
            <v>KINH</v>
          </cell>
          <cell r="R344" t="str">
            <v>KHÔNG</v>
          </cell>
          <cell r="S344" t="str">
            <v xml:space="preserve">LONG HÒA, BÌNH THỦY, CẦN THƠ  </v>
          </cell>
          <cell r="T344" t="str">
            <v>CẦN THƠ</v>
          </cell>
          <cell r="U344" t="str">
            <v>8912 BÌNH YÊN A, LONG HÒA, BÌNH THỦY, CẦN THƠ</v>
          </cell>
          <cell r="V344" t="str">
            <v>CẦN THƠ</v>
          </cell>
          <cell r="W344" t="str">
            <v>2/20B BÙI THỊ XUÂN, Q. NINH KIỀU, CẦN THƠ</v>
          </cell>
          <cell r="X344" t="str">
            <v>01289663868</v>
          </cell>
          <cell r="Y344" t="str">
            <v>0111000183620</v>
          </cell>
          <cell r="Z344" t="str">
            <v>VIETCOMBANK</v>
          </cell>
          <cell r="AA344" t="str">
            <v>600020</v>
          </cell>
          <cell r="AB344" t="str">
            <v>8300950399</v>
          </cell>
          <cell r="AC344">
            <v>0</v>
          </cell>
          <cell r="AD344">
            <v>0</v>
          </cell>
          <cell r="AE344">
            <v>0</v>
          </cell>
          <cell r="AF344">
            <v>0</v>
          </cell>
          <cell r="AG344">
            <v>0</v>
          </cell>
          <cell r="AH344">
            <v>41231</v>
          </cell>
          <cell r="AI344">
            <v>41596</v>
          </cell>
          <cell r="AJ344">
            <v>41961</v>
          </cell>
          <cell r="AK344" t="str">
            <v>01 NĂM</v>
          </cell>
          <cell r="AL344" t="str">
            <v>01 NĂM</v>
          </cell>
          <cell r="AM344" t="str">
            <v>KXĐTH</v>
          </cell>
          <cell r="AN344">
            <v>41961</v>
          </cell>
          <cell r="AO344" t="str">
            <v>KXĐTH</v>
          </cell>
          <cell r="AP344">
            <v>0</v>
          </cell>
          <cell r="AQ344">
            <v>0</v>
          </cell>
          <cell r="AR344">
            <v>41244</v>
          </cell>
          <cell r="AS344" t="str">
            <v>7912412703</v>
          </cell>
          <cell r="AT344" t="str">
            <v>DN7793530600486</v>
          </cell>
          <cell r="AU344">
            <v>0</v>
          </cell>
          <cell r="AV344">
            <v>0</v>
          </cell>
          <cell r="AW344">
            <v>0</v>
          </cell>
          <cell r="AX344">
            <v>0</v>
          </cell>
          <cell r="AY344">
            <v>0</v>
          </cell>
          <cell r="AZ344">
            <v>0</v>
          </cell>
          <cell r="BA344">
            <v>0</v>
          </cell>
          <cell r="BB344">
            <v>0</v>
          </cell>
          <cell r="BC344">
            <v>0</v>
          </cell>
          <cell r="BD344" t="str">
            <v>4 HẠT</v>
          </cell>
          <cell r="BE344" t="str">
            <v>TC</v>
          </cell>
          <cell r="BF344">
            <v>0</v>
          </cell>
          <cell r="BG344">
            <v>0</v>
          </cell>
          <cell r="BH344">
            <v>41451</v>
          </cell>
          <cell r="BI344">
            <v>2568000</v>
          </cell>
          <cell r="BJ344">
            <v>232000</v>
          </cell>
          <cell r="BK344">
            <v>0</v>
          </cell>
          <cell r="BL344">
            <v>0</v>
          </cell>
          <cell r="BM344">
            <v>0</v>
          </cell>
          <cell r="BN344">
            <v>0</v>
          </cell>
          <cell r="BO344">
            <v>0</v>
          </cell>
          <cell r="BP344">
            <v>4000</v>
          </cell>
          <cell r="BQ344">
            <v>1</v>
          </cell>
          <cell r="BR344" t="str">
            <v>CN CẦN THƠ</v>
          </cell>
          <cell r="BS344" t="str">
            <v>Fulltime</v>
          </cell>
          <cell r="BT344" t="str">
            <v>Quán Big C Cần Thơ</v>
          </cell>
          <cell r="BU344" t="str">
            <v>NV. Pha Chế</v>
          </cell>
          <cell r="BV344" t="str">
            <v>3 HẠT</v>
          </cell>
          <cell r="BW344" t="str">
            <v>ĐH</v>
          </cell>
          <cell r="BX344" t="str">
            <v>KẾ TOÁN</v>
          </cell>
          <cell r="BY344">
            <v>0</v>
          </cell>
          <cell r="BZ344">
            <v>0</v>
          </cell>
          <cell r="CA344">
            <v>0</v>
          </cell>
          <cell r="CB344">
            <v>0</v>
          </cell>
          <cell r="CC344">
            <v>0</v>
          </cell>
          <cell r="CD344">
            <v>0</v>
          </cell>
          <cell r="CE344">
            <v>0</v>
          </cell>
          <cell r="CF344">
            <v>0</v>
          </cell>
          <cell r="CG344">
            <v>0</v>
          </cell>
          <cell r="CH344">
            <v>0</v>
          </cell>
          <cell r="CI344" t="str">
            <v>QUÁN 30 - 04 CẦN THƠ</v>
          </cell>
          <cell r="CJ344" t="str">
            <v>TRƯỞNG CA</v>
          </cell>
          <cell r="CK344">
            <v>0</v>
          </cell>
          <cell r="CL344">
            <v>0</v>
          </cell>
          <cell r="CM344" t="str">
            <v>ĐỘC THÂN</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t="e">
            <v>#N/A</v>
          </cell>
          <cell r="DB344">
            <v>0</v>
          </cell>
        </row>
        <row r="345">
          <cell r="B345" t="str">
            <v>EQQ101020</v>
          </cell>
          <cell r="C345" t="str">
            <v>ĐOÀN KIM NGOAN</v>
          </cell>
          <cell r="D345" t="str">
            <v>NỮ</v>
          </cell>
          <cell r="E345">
            <v>41080</v>
          </cell>
          <cell r="F345" t="str">
            <v>QUÁN 30 - 04 CẦN THƠ</v>
          </cell>
          <cell r="G345" t="str">
            <v>NHÂN VIÊN PHA CHẾ</v>
          </cell>
          <cell r="H345">
            <v>30</v>
          </cell>
          <cell r="I345">
            <v>10</v>
          </cell>
          <cell r="J345">
            <v>1990</v>
          </cell>
          <cell r="K345">
            <v>33176</v>
          </cell>
          <cell r="L345" t="str">
            <v>HẬU GIANG</v>
          </cell>
          <cell r="M345" t="str">
            <v>CẦN THƠ</v>
          </cell>
          <cell r="N345" t="str">
            <v>362292574</v>
          </cell>
          <cell r="O345">
            <v>39029</v>
          </cell>
          <cell r="P345" t="str">
            <v>CẦN THƠ</v>
          </cell>
          <cell r="Q345" t="str">
            <v>KINH</v>
          </cell>
          <cell r="R345" t="str">
            <v>KHÔNG</v>
          </cell>
          <cell r="S345" t="str">
            <v xml:space="preserve">AN BÌNH, NINH KIỀU, CẦN THƠ  </v>
          </cell>
          <cell r="T345" t="str">
            <v>CẦN THƠ</v>
          </cell>
          <cell r="U345" t="str">
            <v>SỐ 08, ĐƯỜNG SỐ 9 , KHU TĐC 923, P. AN BÌNH, Q. NINH KIỀU, CẦN THƠ</v>
          </cell>
          <cell r="V345" t="str">
            <v>CẦN THƠ</v>
          </cell>
          <cell r="W345" t="str">
            <v>8912 BÌNH YÊN A, LONG HÒA, BÌNH THỦY, CẦN THƠ</v>
          </cell>
          <cell r="X345" t="str">
            <v>0939474795</v>
          </cell>
          <cell r="Y345" t="str">
            <v>0111000181997</v>
          </cell>
          <cell r="Z345" t="str">
            <v>VIETCOMBANK</v>
          </cell>
          <cell r="AA345" t="str">
            <v>600005</v>
          </cell>
          <cell r="AB345" t="str">
            <v>8105252471</v>
          </cell>
          <cell r="AC345">
            <v>0</v>
          </cell>
          <cell r="AD345">
            <v>0</v>
          </cell>
          <cell r="AE345">
            <v>0</v>
          </cell>
          <cell r="AF345">
            <v>0</v>
          </cell>
          <cell r="AG345">
            <v>0</v>
          </cell>
          <cell r="AH345">
            <v>41231</v>
          </cell>
          <cell r="AI345">
            <v>41596</v>
          </cell>
          <cell r="AJ345">
            <v>41961</v>
          </cell>
          <cell r="AK345" t="str">
            <v>01 NĂM</v>
          </cell>
          <cell r="AL345" t="str">
            <v>01 NĂM</v>
          </cell>
          <cell r="AM345" t="str">
            <v>KXĐTH</v>
          </cell>
          <cell r="AN345">
            <v>41961</v>
          </cell>
          <cell r="AO345" t="str">
            <v>KXĐTH</v>
          </cell>
          <cell r="AP345">
            <v>0</v>
          </cell>
          <cell r="AQ345">
            <v>0</v>
          </cell>
          <cell r="AR345">
            <v>41244</v>
          </cell>
          <cell r="AS345" t="str">
            <v>7912412704</v>
          </cell>
          <cell r="AT345" t="str">
            <v>DN7793530600487</v>
          </cell>
          <cell r="AU345">
            <v>0</v>
          </cell>
          <cell r="AV345">
            <v>0</v>
          </cell>
          <cell r="AW345">
            <v>0</v>
          </cell>
          <cell r="AX345">
            <v>0</v>
          </cell>
          <cell r="AY345">
            <v>0</v>
          </cell>
          <cell r="AZ345">
            <v>0</v>
          </cell>
          <cell r="BA345">
            <v>0</v>
          </cell>
          <cell r="BB345">
            <v>0</v>
          </cell>
          <cell r="BC345">
            <v>0</v>
          </cell>
          <cell r="BD345" t="str">
            <v>3 HẠT</v>
          </cell>
          <cell r="BE345" t="str">
            <v>ĐH</v>
          </cell>
          <cell r="BF345">
            <v>0</v>
          </cell>
          <cell r="BG345">
            <v>0</v>
          </cell>
          <cell r="BH345">
            <v>41640</v>
          </cell>
          <cell r="BI345">
            <v>2568000</v>
          </cell>
          <cell r="BJ345">
            <v>0</v>
          </cell>
          <cell r="BK345">
            <v>0</v>
          </cell>
          <cell r="BL345">
            <v>0</v>
          </cell>
          <cell r="BM345">
            <v>0</v>
          </cell>
          <cell r="BN345">
            <v>0</v>
          </cell>
          <cell r="BO345">
            <v>0</v>
          </cell>
          <cell r="BP345">
            <v>4000</v>
          </cell>
          <cell r="BQ345">
            <v>1</v>
          </cell>
          <cell r="BR345" t="str">
            <v>CN CẦN THƠ</v>
          </cell>
          <cell r="BS345" t="str">
            <v>Fulltime</v>
          </cell>
          <cell r="BT345" t="str">
            <v>Quán 30 - 04 Cần Thơ</v>
          </cell>
          <cell r="BU345" t="str">
            <v>NV. Pha Chế</v>
          </cell>
          <cell r="BV345" t="str">
            <v>2 HẠT</v>
          </cell>
          <cell r="BW345" t="str">
            <v>TC</v>
          </cell>
          <cell r="BX345" t="str">
            <v>KẾ TOÁN</v>
          </cell>
          <cell r="BY345">
            <v>0</v>
          </cell>
          <cell r="BZ345">
            <v>0</v>
          </cell>
          <cell r="CA345">
            <v>0</v>
          </cell>
          <cell r="CB345">
            <v>0</v>
          </cell>
          <cell r="CC345">
            <v>0</v>
          </cell>
          <cell r="CD345">
            <v>41828</v>
          </cell>
          <cell r="CE345">
            <v>0</v>
          </cell>
          <cell r="CF345">
            <v>0</v>
          </cell>
          <cell r="CG345">
            <v>0</v>
          </cell>
          <cell r="CH345">
            <v>0</v>
          </cell>
          <cell r="CI345" t="str">
            <v>QUÁN BIG C CẦN THƠ</v>
          </cell>
          <cell r="CJ345" t="str">
            <v>NHÂN VIÊN PHA CHẾ</v>
          </cell>
          <cell r="CK345">
            <v>0</v>
          </cell>
          <cell r="CL345">
            <v>0</v>
          </cell>
          <cell r="CM345" t="str">
            <v>ĐỘC THÂN</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t="e">
            <v>#N/A</v>
          </cell>
          <cell r="DB345">
            <v>0</v>
          </cell>
        </row>
        <row r="346">
          <cell r="B346" t="str">
            <v>EQQ101021</v>
          </cell>
          <cell r="C346" t="str">
            <v>BÙI THỊ THÚY HẰNG</v>
          </cell>
          <cell r="D346" t="str">
            <v>NỮ</v>
          </cell>
          <cell r="E346">
            <v>41080</v>
          </cell>
          <cell r="F346" t="str">
            <v>QUÁN 30 - 04 CẦN THƠ</v>
          </cell>
          <cell r="G346" t="str">
            <v>NHÂN VIÊN THU NGÂN</v>
          </cell>
          <cell r="H346">
            <v>26</v>
          </cell>
          <cell r="I346">
            <v>4</v>
          </cell>
          <cell r="J346">
            <v>1986</v>
          </cell>
          <cell r="K346">
            <v>31528</v>
          </cell>
          <cell r="L346" t="str">
            <v>CẦN THƠ</v>
          </cell>
          <cell r="M346" t="str">
            <v>HẬU GIANG</v>
          </cell>
          <cell r="N346" t="str">
            <v>362275051</v>
          </cell>
          <cell r="O346">
            <v>38812</v>
          </cell>
          <cell r="P346" t="str">
            <v>CẦN THƠ</v>
          </cell>
          <cell r="Q346" t="str">
            <v>KINH</v>
          </cell>
          <cell r="R346" t="str">
            <v>PHẬT</v>
          </cell>
          <cell r="S346" t="str">
            <v xml:space="preserve">517A TRÌNH QUANG DIỆU, BÌNH THỦY, CẦN THƠ  </v>
          </cell>
          <cell r="T346" t="str">
            <v>CẦN THƠ</v>
          </cell>
          <cell r="U346" t="str">
            <v xml:space="preserve">517A TRÌNH QUANG DIỆU, BÌNH THỦY, CẦN THƠ  </v>
          </cell>
          <cell r="V346" t="str">
            <v>CẦN THƠ</v>
          </cell>
          <cell r="W346" t="str">
            <v>SỐ 08, ĐƯỜNG SỐ 9 , KHU TĐC 923, P. AN BÌNH, Q. NINH KIỀU, CẦN THƠ</v>
          </cell>
          <cell r="X346" t="str">
            <v>0948785781</v>
          </cell>
          <cell r="Y346" t="str">
            <v>0111000181964</v>
          </cell>
          <cell r="Z346" t="str">
            <v>VIETCOMBANK</v>
          </cell>
          <cell r="AA346" t="str">
            <v>600021</v>
          </cell>
          <cell r="AB346" t="str">
            <v>8300950409</v>
          </cell>
          <cell r="AC346">
            <v>0</v>
          </cell>
          <cell r="AD346">
            <v>0</v>
          </cell>
          <cell r="AE346">
            <v>0</v>
          </cell>
          <cell r="AF346">
            <v>0</v>
          </cell>
          <cell r="AG346">
            <v>0</v>
          </cell>
          <cell r="AH346">
            <v>41231</v>
          </cell>
          <cell r="AI346">
            <v>41596</v>
          </cell>
          <cell r="AJ346">
            <v>41961</v>
          </cell>
          <cell r="AK346" t="str">
            <v>01 NĂM</v>
          </cell>
          <cell r="AL346" t="str">
            <v>01 NĂM</v>
          </cell>
          <cell r="AM346" t="str">
            <v>KXĐTH</v>
          </cell>
          <cell r="AN346">
            <v>41961</v>
          </cell>
          <cell r="AO346" t="str">
            <v>KXĐTH</v>
          </cell>
          <cell r="AP346">
            <v>0</v>
          </cell>
          <cell r="AQ346">
            <v>0</v>
          </cell>
          <cell r="AR346">
            <v>41244</v>
          </cell>
          <cell r="AS346" t="str">
            <v>7912412705</v>
          </cell>
          <cell r="AT346" t="str">
            <v>DN7793530600488</v>
          </cell>
          <cell r="AU346">
            <v>0</v>
          </cell>
          <cell r="AV346">
            <v>0</v>
          </cell>
          <cell r="AW346">
            <v>0</v>
          </cell>
          <cell r="AX346">
            <v>0</v>
          </cell>
          <cell r="AY346">
            <v>0</v>
          </cell>
          <cell r="AZ346">
            <v>0</v>
          </cell>
          <cell r="BA346">
            <v>0</v>
          </cell>
          <cell r="BB346">
            <v>0</v>
          </cell>
          <cell r="BC346">
            <v>0</v>
          </cell>
          <cell r="BD346" t="str">
            <v>2 HẠT</v>
          </cell>
          <cell r="BE346" t="str">
            <v>TC</v>
          </cell>
          <cell r="BF346">
            <v>0</v>
          </cell>
          <cell r="BG346">
            <v>0</v>
          </cell>
          <cell r="BH346">
            <v>41451</v>
          </cell>
          <cell r="BI346">
            <v>2568000</v>
          </cell>
          <cell r="BJ346">
            <v>232000</v>
          </cell>
          <cell r="BK346">
            <v>0</v>
          </cell>
          <cell r="BL346">
            <v>0</v>
          </cell>
          <cell r="BM346">
            <v>0</v>
          </cell>
          <cell r="BN346">
            <v>0</v>
          </cell>
          <cell r="BO346">
            <v>0</v>
          </cell>
          <cell r="BP346">
            <v>4000</v>
          </cell>
          <cell r="BQ346">
            <v>1</v>
          </cell>
          <cell r="BR346" t="str">
            <v>CN CẦN THƠ</v>
          </cell>
          <cell r="BS346" t="str">
            <v>Fulltime</v>
          </cell>
          <cell r="BT346" t="str">
            <v>Quán 30 - 04 Cần Thơ</v>
          </cell>
          <cell r="BU346" t="str">
            <v>NV. Thu Ngân</v>
          </cell>
          <cell r="BV346" t="str">
            <v>3 HẠT</v>
          </cell>
          <cell r="BW346" t="str">
            <v>TC</v>
          </cell>
          <cell r="BX346" t="str">
            <v>KẾ TOÁN</v>
          </cell>
          <cell r="BY346">
            <v>0</v>
          </cell>
          <cell r="BZ346">
            <v>0</v>
          </cell>
          <cell r="CA346">
            <v>0</v>
          </cell>
          <cell r="CB346">
            <v>0</v>
          </cell>
          <cell r="CC346">
            <v>0</v>
          </cell>
          <cell r="CD346">
            <v>41828</v>
          </cell>
          <cell r="CE346">
            <v>0</v>
          </cell>
          <cell r="CF346">
            <v>0</v>
          </cell>
          <cell r="CG346">
            <v>0</v>
          </cell>
          <cell r="CH346">
            <v>0</v>
          </cell>
          <cell r="CI346" t="str">
            <v>QUÁN 30 - 04 CẦN THƠ</v>
          </cell>
          <cell r="CJ346" t="str">
            <v>NHÂN VIÊN PHA CHẾ</v>
          </cell>
          <cell r="CK346">
            <v>0</v>
          </cell>
          <cell r="CL346">
            <v>0</v>
          </cell>
          <cell r="CM346" t="str">
            <v>ĐỘC THÂN</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t="e">
            <v>#N/A</v>
          </cell>
          <cell r="DB346">
            <v>0</v>
          </cell>
        </row>
        <row r="347">
          <cell r="B347" t="str">
            <v>EQQ101023</v>
          </cell>
          <cell r="C347" t="str">
            <v>NGUYỄN THỊ THANH THỦY</v>
          </cell>
          <cell r="D347" t="str">
            <v>NỮ</v>
          </cell>
          <cell r="E347">
            <v>41080</v>
          </cell>
          <cell r="F347" t="str">
            <v>QUÁN BIG C CẦN THƠ</v>
          </cell>
          <cell r="G347" t="str">
            <v>NHÂN VIÊN BẾP</v>
          </cell>
          <cell r="H347">
            <v>17</v>
          </cell>
          <cell r="I347">
            <v>1</v>
          </cell>
          <cell r="J347">
            <v>1966</v>
          </cell>
          <cell r="K347">
            <v>24124</v>
          </cell>
          <cell r="L347" t="str">
            <v>CẦN THƠ</v>
          </cell>
          <cell r="M347" t="str">
            <v>VĨNH LONG</v>
          </cell>
          <cell r="N347" t="str">
            <v>025583908</v>
          </cell>
          <cell r="O347">
            <v>41045</v>
          </cell>
          <cell r="P347" t="str">
            <v>TP. HCM</v>
          </cell>
          <cell r="Q347" t="str">
            <v>KINH</v>
          </cell>
          <cell r="R347" t="str">
            <v>KHÔNG</v>
          </cell>
          <cell r="S347" t="str">
            <v>32K LÝ CHIÊU HOÀNG, P. 10, Q. 6, TP. HCM</v>
          </cell>
          <cell r="T347" t="str">
            <v>TP. HCM</v>
          </cell>
          <cell r="U347" t="str">
            <v>42B QUANG TRUNG, P. AN LẠC, Q. NINH KIỀU, CẦN THƠ</v>
          </cell>
          <cell r="V347" t="str">
            <v>CẦN THƠ</v>
          </cell>
          <cell r="W347" t="str">
            <v xml:space="preserve">517A TRÌNH QUANG DIỆU, BÌNH THỦY, CẦN THƠ  </v>
          </cell>
          <cell r="X347" t="str">
            <v>0946369798</v>
          </cell>
          <cell r="Y347" t="str">
            <v>0111000182176</v>
          </cell>
          <cell r="Z347" t="str">
            <v>VIETCOMBANK</v>
          </cell>
          <cell r="AA347" t="str">
            <v>600023</v>
          </cell>
          <cell r="AB347" t="str">
            <v>8300950416</v>
          </cell>
          <cell r="AC347">
            <v>0</v>
          </cell>
          <cell r="AD347">
            <v>0</v>
          </cell>
          <cell r="AE347">
            <v>0</v>
          </cell>
          <cell r="AF347">
            <v>0</v>
          </cell>
          <cell r="AG347">
            <v>0</v>
          </cell>
          <cell r="AH347">
            <v>41231</v>
          </cell>
          <cell r="AI347">
            <v>41596</v>
          </cell>
          <cell r="AJ347">
            <v>41961</v>
          </cell>
          <cell r="AK347" t="str">
            <v>01 NĂM</v>
          </cell>
          <cell r="AL347" t="str">
            <v>01 NĂM</v>
          </cell>
          <cell r="AM347" t="str">
            <v>KXĐTH</v>
          </cell>
          <cell r="AN347">
            <v>41961</v>
          </cell>
          <cell r="AO347" t="str">
            <v>KXĐTH</v>
          </cell>
          <cell r="AP347">
            <v>0</v>
          </cell>
          <cell r="AQ347">
            <v>0</v>
          </cell>
          <cell r="AR347">
            <v>41244</v>
          </cell>
          <cell r="AS347" t="str">
            <v>7912412706</v>
          </cell>
          <cell r="AT347" t="str">
            <v>DN7793530600489</v>
          </cell>
          <cell r="AU347">
            <v>0</v>
          </cell>
          <cell r="AV347">
            <v>0</v>
          </cell>
          <cell r="AW347">
            <v>0</v>
          </cell>
          <cell r="AX347">
            <v>0</v>
          </cell>
          <cell r="AY347">
            <v>0</v>
          </cell>
          <cell r="AZ347">
            <v>0</v>
          </cell>
          <cell r="BA347">
            <v>0</v>
          </cell>
          <cell r="BB347">
            <v>0</v>
          </cell>
          <cell r="BC347">
            <v>0</v>
          </cell>
          <cell r="BD347" t="str">
            <v>3 HẠT</v>
          </cell>
          <cell r="BE347" t="str">
            <v>TC</v>
          </cell>
          <cell r="BF347">
            <v>0</v>
          </cell>
          <cell r="BG347">
            <v>0</v>
          </cell>
          <cell r="BH347">
            <v>41573</v>
          </cell>
          <cell r="BI347">
            <v>2568000</v>
          </cell>
          <cell r="BJ347">
            <v>232000</v>
          </cell>
          <cell r="BK347">
            <v>0</v>
          </cell>
          <cell r="BL347">
            <v>0</v>
          </cell>
          <cell r="BM347">
            <v>0</v>
          </cell>
          <cell r="BN347">
            <v>0</v>
          </cell>
          <cell r="BO347">
            <v>0</v>
          </cell>
          <cell r="BP347">
            <v>4000</v>
          </cell>
          <cell r="BQ347">
            <v>1</v>
          </cell>
          <cell r="BR347" t="str">
            <v>CN CẦN THƠ</v>
          </cell>
          <cell r="BS347" t="str">
            <v>Fulltime</v>
          </cell>
          <cell r="BT347" t="str">
            <v>Quán Big C Cần Thơ</v>
          </cell>
          <cell r="BU347" t="str">
            <v>NV. Bếp</v>
          </cell>
          <cell r="BV347">
            <v>0</v>
          </cell>
          <cell r="BW347" t="str">
            <v>12/12</v>
          </cell>
          <cell r="BX347">
            <v>0</v>
          </cell>
          <cell r="BY347">
            <v>0</v>
          </cell>
          <cell r="BZ347">
            <v>0</v>
          </cell>
          <cell r="CA347">
            <v>0</v>
          </cell>
          <cell r="CB347">
            <v>0</v>
          </cell>
          <cell r="CC347">
            <v>0</v>
          </cell>
          <cell r="CD347">
            <v>0</v>
          </cell>
          <cell r="CE347">
            <v>0</v>
          </cell>
          <cell r="CF347">
            <v>0</v>
          </cell>
          <cell r="CG347">
            <v>0</v>
          </cell>
          <cell r="CH347">
            <v>0</v>
          </cell>
          <cell r="CI347" t="str">
            <v>QUÁN 30 - 04 CẦN THƠ</v>
          </cell>
          <cell r="CJ347" t="str">
            <v>NHÂN VIÊN THU NGÂN</v>
          </cell>
          <cell r="CK347">
            <v>0</v>
          </cell>
          <cell r="CL347">
            <v>0</v>
          </cell>
          <cell r="CM347" t="str">
            <v>KẾT HÔN</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t="e">
            <v>#N/A</v>
          </cell>
          <cell r="DB347">
            <v>0</v>
          </cell>
        </row>
        <row r="348">
          <cell r="B348" t="str">
            <v>EQQ101024</v>
          </cell>
          <cell r="C348" t="str">
            <v>HÀ DIỆU ANH</v>
          </cell>
          <cell r="D348" t="str">
            <v>NỮ</v>
          </cell>
          <cell r="E348">
            <v>41080</v>
          </cell>
          <cell r="F348" t="str">
            <v>QUÁN 30 - 04 CẦN THƠ</v>
          </cell>
          <cell r="G348" t="str">
            <v>NHÂN VIÊN PHA CHẾ</v>
          </cell>
          <cell r="H348">
            <v>13</v>
          </cell>
          <cell r="I348">
            <v>3</v>
          </cell>
          <cell r="J348">
            <v>1993</v>
          </cell>
          <cell r="K348">
            <v>34041</v>
          </cell>
          <cell r="L348" t="str">
            <v>HẬU GIANG</v>
          </cell>
          <cell r="M348" t="str">
            <v>HẬU GIANG</v>
          </cell>
          <cell r="N348" t="str">
            <v>362354385</v>
          </cell>
          <cell r="O348">
            <v>39659</v>
          </cell>
          <cell r="P348" t="str">
            <v>CẦN THƠ</v>
          </cell>
          <cell r="Q348" t="str">
            <v>KINH</v>
          </cell>
          <cell r="R348" t="str">
            <v>KHÔNG</v>
          </cell>
          <cell r="S348" t="str">
            <v xml:space="preserve">2/20B BÙI THỊ XUÂN, THỚI BÌNH, NINH KIỀU, CẦN THƠ  </v>
          </cell>
          <cell r="T348" t="str">
            <v>CẦN THƠ</v>
          </cell>
          <cell r="U348" t="str">
            <v xml:space="preserve">2/20B BÙI THỊ XUÂN, P. THỚI BÌNH, Q. NINH KIỀU, CẦN THƠ  </v>
          </cell>
          <cell r="V348" t="str">
            <v>CẦN THƠ</v>
          </cell>
          <cell r="W348" t="str">
            <v>42B QUANG TRUNG, P. AN LẠC, Q. NINH KIỀU, CẦN THƠ</v>
          </cell>
          <cell r="X348" t="str">
            <v>0939852934</v>
          </cell>
          <cell r="Y348" t="str">
            <v>0111001341782</v>
          </cell>
          <cell r="Z348" t="str">
            <v>VIETCOMBANK</v>
          </cell>
          <cell r="AA348" t="str">
            <v>600006</v>
          </cell>
          <cell r="AB348" t="str">
            <v>8111282851</v>
          </cell>
          <cell r="AC348">
            <v>0</v>
          </cell>
          <cell r="AD348">
            <v>0</v>
          </cell>
          <cell r="AE348">
            <v>0</v>
          </cell>
          <cell r="AF348">
            <v>0</v>
          </cell>
          <cell r="AG348">
            <v>0</v>
          </cell>
          <cell r="AH348">
            <v>41231</v>
          </cell>
          <cell r="AI348">
            <v>41596</v>
          </cell>
          <cell r="AJ348">
            <v>41961</v>
          </cell>
          <cell r="AK348" t="str">
            <v>01 NĂM</v>
          </cell>
          <cell r="AL348" t="str">
            <v>01 NĂM</v>
          </cell>
          <cell r="AM348" t="str">
            <v>KXĐTH</v>
          </cell>
          <cell r="AN348">
            <v>41961</v>
          </cell>
          <cell r="AO348" t="str">
            <v>KXĐTH</v>
          </cell>
          <cell r="AP348">
            <v>0</v>
          </cell>
          <cell r="AQ348">
            <v>0</v>
          </cell>
          <cell r="AR348">
            <v>41244</v>
          </cell>
          <cell r="AS348" t="str">
            <v>7912412707</v>
          </cell>
          <cell r="AT348" t="str">
            <v>DN7793530600490</v>
          </cell>
          <cell r="AU348">
            <v>0</v>
          </cell>
          <cell r="AV348">
            <v>0</v>
          </cell>
          <cell r="AW348">
            <v>0</v>
          </cell>
          <cell r="AX348">
            <v>0</v>
          </cell>
          <cell r="AY348">
            <v>0</v>
          </cell>
          <cell r="AZ348">
            <v>0</v>
          </cell>
          <cell r="BA348">
            <v>0</v>
          </cell>
          <cell r="BB348">
            <v>0</v>
          </cell>
          <cell r="BC348">
            <v>0</v>
          </cell>
          <cell r="BD348">
            <v>0</v>
          </cell>
          <cell r="BE348" t="str">
            <v>12/12</v>
          </cell>
          <cell r="BF348">
            <v>0</v>
          </cell>
          <cell r="BG348">
            <v>0</v>
          </cell>
          <cell r="BH348">
            <v>41640</v>
          </cell>
          <cell r="BI348">
            <v>2568000</v>
          </cell>
          <cell r="BJ348">
            <v>0</v>
          </cell>
          <cell r="BK348">
            <v>0</v>
          </cell>
          <cell r="BL348">
            <v>0</v>
          </cell>
          <cell r="BM348">
            <v>0</v>
          </cell>
          <cell r="BN348">
            <v>0</v>
          </cell>
          <cell r="BO348">
            <v>0</v>
          </cell>
          <cell r="BP348">
            <v>4000</v>
          </cell>
          <cell r="BQ348">
            <v>1</v>
          </cell>
          <cell r="BR348" t="str">
            <v>CN CẦN THƠ</v>
          </cell>
          <cell r="BS348" t="str">
            <v>Fulltime</v>
          </cell>
          <cell r="BT348" t="str">
            <v>Quán 30 - 04 Cần Thơ</v>
          </cell>
          <cell r="BU348" t="str">
            <v>NV. Pha Chế</v>
          </cell>
          <cell r="BV348" t="str">
            <v>2 HẠT</v>
          </cell>
          <cell r="BW348" t="str">
            <v>TC</v>
          </cell>
          <cell r="BX348" t="str">
            <v>NUÔI TRỒNG THỦY SẢN</v>
          </cell>
          <cell r="BY348">
            <v>0</v>
          </cell>
          <cell r="BZ348">
            <v>0</v>
          </cell>
          <cell r="CA348">
            <v>0</v>
          </cell>
          <cell r="CB348">
            <v>0</v>
          </cell>
          <cell r="CC348">
            <v>0</v>
          </cell>
          <cell r="CD348">
            <v>41938</v>
          </cell>
          <cell r="CE348">
            <v>0</v>
          </cell>
          <cell r="CF348">
            <v>0</v>
          </cell>
          <cell r="CG348">
            <v>0</v>
          </cell>
          <cell r="CH348">
            <v>0</v>
          </cell>
          <cell r="CI348" t="str">
            <v>QUÁN BIG C CẦN THƠ</v>
          </cell>
          <cell r="CJ348" t="str">
            <v>NHÂN VIÊN BẾP</v>
          </cell>
          <cell r="CK348">
            <v>0</v>
          </cell>
          <cell r="CL348">
            <v>0</v>
          </cell>
          <cell r="CM348" t="str">
            <v>ĐỘC THÂN</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t="e">
            <v>#N/A</v>
          </cell>
          <cell r="DB348">
            <v>0</v>
          </cell>
        </row>
        <row r="349">
          <cell r="B349" t="str">
            <v>EQQ101022</v>
          </cell>
          <cell r="C349" t="str">
            <v>LÊ HỮU NGHỊ</v>
          </cell>
          <cell r="D349" t="str">
            <v>NAM</v>
          </cell>
          <cell r="E349">
            <v>41080</v>
          </cell>
          <cell r="F349" t="str">
            <v>QUÁN 30 - 04 CẦN THƠ</v>
          </cell>
          <cell r="G349" t="str">
            <v>TRƯỞNG CA</v>
          </cell>
          <cell r="H349">
            <v>22</v>
          </cell>
          <cell r="I349">
            <v>11</v>
          </cell>
          <cell r="J349">
            <v>1985</v>
          </cell>
          <cell r="K349">
            <v>31373</v>
          </cell>
          <cell r="L349" t="str">
            <v>CÀ MAU</v>
          </cell>
          <cell r="M349" t="str">
            <v>CÀ MAU</v>
          </cell>
          <cell r="N349" t="str">
            <v>381295127</v>
          </cell>
          <cell r="O349">
            <v>40515</v>
          </cell>
          <cell r="P349" t="str">
            <v>CÀ MAU</v>
          </cell>
          <cell r="Q349" t="str">
            <v>KINH</v>
          </cell>
          <cell r="R349" t="str">
            <v>THIÊN CHÚA</v>
          </cell>
          <cell r="S349" t="str">
            <v xml:space="preserve">KHÁNH LỘC, TRẦN VĂN THỜI, CÀ MAU  </v>
          </cell>
          <cell r="T349" t="str">
            <v>CÀ MAU</v>
          </cell>
          <cell r="U349" t="str">
            <v>16/8 TRẦN NGỌC QUẾ, P. XUÂN KHÁNH, Q. NINH KIỀU, CẦN THƠ</v>
          </cell>
          <cell r="V349" t="str">
            <v>CẦN THƠ</v>
          </cell>
          <cell r="W349" t="str">
            <v xml:space="preserve">2/20B BÙI THỊ XUÂN, P. THỚI BÌNH, Q. NINH KIỀU, CẦN THƠ  </v>
          </cell>
          <cell r="X349" t="str">
            <v>0935034997</v>
          </cell>
          <cell r="Y349" t="str">
            <v>0111000182972</v>
          </cell>
          <cell r="Z349" t="str">
            <v>VIETCOMBANK</v>
          </cell>
          <cell r="AA349" t="str">
            <v>600022</v>
          </cell>
          <cell r="AB349" t="str">
            <v>8065067430</v>
          </cell>
          <cell r="AC349">
            <v>0</v>
          </cell>
          <cell r="AD349">
            <v>0</v>
          </cell>
          <cell r="AE349">
            <v>0</v>
          </cell>
          <cell r="AF349">
            <v>0</v>
          </cell>
          <cell r="AG349">
            <v>0</v>
          </cell>
          <cell r="AH349">
            <v>41231</v>
          </cell>
          <cell r="AI349">
            <v>41596</v>
          </cell>
          <cell r="AJ349">
            <v>41961</v>
          </cell>
          <cell r="AK349" t="str">
            <v>01 NĂM</v>
          </cell>
          <cell r="AL349" t="str">
            <v>01 NĂM</v>
          </cell>
          <cell r="AM349" t="str">
            <v>KXĐTH</v>
          </cell>
          <cell r="AN349">
            <v>41961</v>
          </cell>
          <cell r="AO349" t="str">
            <v>KXĐTH</v>
          </cell>
          <cell r="AP349">
            <v>0</v>
          </cell>
          <cell r="AQ349">
            <v>0</v>
          </cell>
          <cell r="AR349">
            <v>41244</v>
          </cell>
          <cell r="AS349" t="str">
            <v>7912412708</v>
          </cell>
          <cell r="AT349" t="str">
            <v>DN7793530600491</v>
          </cell>
          <cell r="AU349">
            <v>0</v>
          </cell>
          <cell r="AV349">
            <v>0</v>
          </cell>
          <cell r="AW349">
            <v>0</v>
          </cell>
          <cell r="AX349">
            <v>0</v>
          </cell>
          <cell r="AY349">
            <v>0</v>
          </cell>
          <cell r="AZ349">
            <v>0</v>
          </cell>
          <cell r="BA349">
            <v>0</v>
          </cell>
          <cell r="BB349">
            <v>0</v>
          </cell>
          <cell r="BC349">
            <v>0</v>
          </cell>
          <cell r="BD349" t="str">
            <v>2 HẠT</v>
          </cell>
          <cell r="BE349" t="str">
            <v>TC</v>
          </cell>
          <cell r="BF349">
            <v>0</v>
          </cell>
          <cell r="BG349">
            <v>0</v>
          </cell>
          <cell r="BH349">
            <v>41440</v>
          </cell>
          <cell r="BI349">
            <v>2568000</v>
          </cell>
          <cell r="BJ349">
            <v>1432000</v>
          </cell>
          <cell r="BK349">
            <v>0</v>
          </cell>
          <cell r="BL349">
            <v>0</v>
          </cell>
          <cell r="BM349">
            <v>0</v>
          </cell>
          <cell r="BN349">
            <v>0</v>
          </cell>
          <cell r="BO349">
            <v>0</v>
          </cell>
          <cell r="BP349">
            <v>4000</v>
          </cell>
          <cell r="BQ349">
            <v>1</v>
          </cell>
          <cell r="BR349" t="str">
            <v>CN CẦN THƠ</v>
          </cell>
          <cell r="BS349" t="str">
            <v>Fulltime</v>
          </cell>
          <cell r="BT349" t="str">
            <v>Quán 30 - 04 Cần Thơ</v>
          </cell>
          <cell r="BU349" t="str">
            <v>Trưởng Ca</v>
          </cell>
          <cell r="BV349" t="str">
            <v>4 HẠT</v>
          </cell>
          <cell r="BW349" t="str">
            <v>ĐH</v>
          </cell>
          <cell r="BX349" t="str">
            <v>CÔNG NGHỆ THỰC PHẨM</v>
          </cell>
          <cell r="BY349">
            <v>0</v>
          </cell>
          <cell r="BZ349">
            <v>0</v>
          </cell>
          <cell r="CA349">
            <v>0</v>
          </cell>
          <cell r="CB349">
            <v>0</v>
          </cell>
          <cell r="CC349">
            <v>0</v>
          </cell>
          <cell r="CD349">
            <v>41938</v>
          </cell>
          <cell r="CE349">
            <v>0</v>
          </cell>
          <cell r="CF349">
            <v>0</v>
          </cell>
          <cell r="CG349">
            <v>0</v>
          </cell>
          <cell r="CH349">
            <v>0</v>
          </cell>
          <cell r="CI349" t="str">
            <v>QUÁN 30 - 04 CẦN THƠ</v>
          </cell>
          <cell r="CJ349" t="str">
            <v>NHÂN VIÊN PHA CHẾ</v>
          </cell>
          <cell r="CK349">
            <v>0</v>
          </cell>
          <cell r="CL349">
            <v>0</v>
          </cell>
          <cell r="CM349" t="str">
            <v>ĐỘC THÂN</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t="e">
            <v>#N/A</v>
          </cell>
          <cell r="DB349">
            <v>0</v>
          </cell>
        </row>
        <row r="350">
          <cell r="B350" t="str">
            <v>EQQ101013</v>
          </cell>
          <cell r="C350" t="str">
            <v>NGUYỄN VĂN SANG</v>
          </cell>
          <cell r="D350" t="str">
            <v>NAM</v>
          </cell>
          <cell r="E350">
            <v>41080</v>
          </cell>
          <cell r="F350" t="str">
            <v>QUÁN 30 - 04 CẦN THƠ</v>
          </cell>
          <cell r="G350" t="str">
            <v>NHÂN VIÊN PHA CHẾ</v>
          </cell>
          <cell r="H350">
            <v>7</v>
          </cell>
          <cell r="I350">
            <v>9</v>
          </cell>
          <cell r="J350">
            <v>1990</v>
          </cell>
          <cell r="K350">
            <v>33123</v>
          </cell>
          <cell r="L350" t="str">
            <v>CẦN THƠ</v>
          </cell>
          <cell r="M350" t="str">
            <v>CẦN THƠ</v>
          </cell>
          <cell r="N350" t="str">
            <v>362316018</v>
          </cell>
          <cell r="O350">
            <v>39240</v>
          </cell>
          <cell r="P350" t="str">
            <v>CẦN THƠ</v>
          </cell>
          <cell r="Q350" t="str">
            <v>KINH</v>
          </cell>
          <cell r="R350" t="str">
            <v>KHÔNG</v>
          </cell>
          <cell r="S350" t="str">
            <v>9/20 QUANG TRUNG, NINH KIỀU, CẦN THƠ</v>
          </cell>
          <cell r="T350" t="str">
            <v>CẦN THƠ</v>
          </cell>
          <cell r="U350" t="str">
            <v>9/20 QUANG TRUNG, Q. NINH KIỀU, CẦN THƠ</v>
          </cell>
          <cell r="V350" t="str">
            <v>CẦN THƠ</v>
          </cell>
          <cell r="W350" t="str">
            <v>16/8 TRẦN NGỌC QUẾ, P. XUÂN KHÁNH, Q. NINH KIỀU, CẦN THƠ</v>
          </cell>
          <cell r="X350" t="str">
            <v>0939552705</v>
          </cell>
          <cell r="Y350" t="str">
            <v>0111000182641</v>
          </cell>
          <cell r="Z350" t="str">
            <v>VIETCOMBANK</v>
          </cell>
          <cell r="AA350" t="str">
            <v>600002</v>
          </cell>
          <cell r="AB350" t="str">
            <v>8112032678</v>
          </cell>
          <cell r="AC350">
            <v>0</v>
          </cell>
          <cell r="AD350">
            <v>0</v>
          </cell>
          <cell r="AE350">
            <v>0</v>
          </cell>
          <cell r="AF350">
            <v>0</v>
          </cell>
          <cell r="AG350">
            <v>0</v>
          </cell>
          <cell r="AH350">
            <v>41458</v>
          </cell>
          <cell r="AI350">
            <v>41823</v>
          </cell>
          <cell r="AJ350">
            <v>41961</v>
          </cell>
          <cell r="AK350" t="str">
            <v>01 NĂM</v>
          </cell>
          <cell r="AL350" t="str">
            <v>01 NĂM</v>
          </cell>
          <cell r="AM350" t="str">
            <v>KXĐTH</v>
          </cell>
          <cell r="AN350">
            <v>41823</v>
          </cell>
          <cell r="AO350">
            <v>42187</v>
          </cell>
          <cell r="AP350">
            <v>0</v>
          </cell>
          <cell r="AQ350">
            <v>0</v>
          </cell>
          <cell r="AR350">
            <v>41456</v>
          </cell>
          <cell r="AS350" t="str">
            <v>7913209846</v>
          </cell>
          <cell r="AT350" t="str">
            <v>DN7793530600668</v>
          </cell>
          <cell r="AU350">
            <v>0</v>
          </cell>
          <cell r="AV350">
            <v>0</v>
          </cell>
          <cell r="AW350">
            <v>0</v>
          </cell>
          <cell r="AX350">
            <v>0</v>
          </cell>
          <cell r="AY350">
            <v>0</v>
          </cell>
          <cell r="AZ350">
            <v>0</v>
          </cell>
          <cell r="BA350">
            <v>0</v>
          </cell>
          <cell r="BB350">
            <v>0</v>
          </cell>
          <cell r="BC350">
            <v>0</v>
          </cell>
          <cell r="BD350" t="str">
            <v>4 HẠT</v>
          </cell>
          <cell r="BE350" t="str">
            <v>ĐH</v>
          </cell>
          <cell r="BF350">
            <v>0</v>
          </cell>
          <cell r="BG350">
            <v>0</v>
          </cell>
          <cell r="BH350">
            <v>41640</v>
          </cell>
          <cell r="BI350">
            <v>2568000</v>
          </cell>
          <cell r="BJ350">
            <v>0</v>
          </cell>
          <cell r="BK350">
            <v>0</v>
          </cell>
          <cell r="BL350">
            <v>0</v>
          </cell>
          <cell r="BM350">
            <v>0</v>
          </cell>
          <cell r="BN350">
            <v>0</v>
          </cell>
          <cell r="BO350">
            <v>0</v>
          </cell>
          <cell r="BP350">
            <v>4000</v>
          </cell>
          <cell r="BQ350">
            <v>1</v>
          </cell>
          <cell r="BR350" t="str">
            <v>CN CẦN THƠ</v>
          </cell>
          <cell r="BS350" t="str">
            <v>Fulltime</v>
          </cell>
          <cell r="BT350" t="str">
            <v>Quán 30 - 04 Cần Thơ</v>
          </cell>
          <cell r="BU350" t="str">
            <v>NV. Pha Chế</v>
          </cell>
          <cell r="BV350" t="str">
            <v>2 HẠT</v>
          </cell>
          <cell r="BW350" t="str">
            <v>12/12</v>
          </cell>
          <cell r="BX350">
            <v>0</v>
          </cell>
          <cell r="BY350">
            <v>0</v>
          </cell>
          <cell r="BZ350">
            <v>0</v>
          </cell>
          <cell r="CA350">
            <v>0</v>
          </cell>
          <cell r="CB350">
            <v>0</v>
          </cell>
          <cell r="CC350">
            <v>0</v>
          </cell>
          <cell r="CD350">
            <v>41828</v>
          </cell>
          <cell r="CE350">
            <v>0</v>
          </cell>
          <cell r="CF350">
            <v>0</v>
          </cell>
          <cell r="CG350">
            <v>0</v>
          </cell>
          <cell r="CH350">
            <v>0</v>
          </cell>
          <cell r="CI350" t="str">
            <v>QUÁN 30 - 04 CẦN THƠ</v>
          </cell>
          <cell r="CJ350" t="str">
            <v>TRƯỞNG CA</v>
          </cell>
          <cell r="CK350">
            <v>0</v>
          </cell>
          <cell r="CL350">
            <v>0</v>
          </cell>
          <cell r="CM350" t="str">
            <v>ĐỘC THÂN</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t="e">
            <v>#N/A</v>
          </cell>
          <cell r="DB350">
            <v>0</v>
          </cell>
        </row>
        <row r="351">
          <cell r="B351" t="str">
            <v>EQQ101015</v>
          </cell>
          <cell r="C351" t="str">
            <v>NGUYỄN HOÀNG HỮNG</v>
          </cell>
          <cell r="D351" t="str">
            <v>NAM</v>
          </cell>
          <cell r="E351">
            <v>41080</v>
          </cell>
          <cell r="F351" t="str">
            <v>QUÁN 30 - 04 CẦN THƠ</v>
          </cell>
          <cell r="G351" t="str">
            <v>NHÂN VIÊN PHA CHẾ</v>
          </cell>
          <cell r="H351">
            <v>7</v>
          </cell>
          <cell r="I351">
            <v>7</v>
          </cell>
          <cell r="J351">
            <v>1987</v>
          </cell>
          <cell r="K351">
            <v>31965</v>
          </cell>
          <cell r="L351" t="str">
            <v>CÀ MAU</v>
          </cell>
          <cell r="M351" t="str">
            <v>CÀ MAU</v>
          </cell>
          <cell r="N351" t="str">
            <v>381520522</v>
          </cell>
          <cell r="O351">
            <v>40162</v>
          </cell>
          <cell r="P351" t="str">
            <v>CÀ MAU</v>
          </cell>
          <cell r="Q351" t="str">
            <v>KINH</v>
          </cell>
          <cell r="R351" t="str">
            <v>KHÔNG</v>
          </cell>
          <cell r="S351" t="str">
            <v>TRẦN PHÁN, ĐẦM DƠI, CÀ MAU</v>
          </cell>
          <cell r="T351" t="str">
            <v>CÀ MAU</v>
          </cell>
          <cell r="U351" t="str">
            <v>ĐƯỜNG BỜ CAI, P. LÊ BÌNH, Q. CÁI RĂNG, CẦN THƠ</v>
          </cell>
          <cell r="V351" t="str">
            <v>CẦN THƠ</v>
          </cell>
          <cell r="W351" t="str">
            <v>9/20 QUANG TRUNG, Q. NINH KIỀU, CẦN THƠ</v>
          </cell>
          <cell r="X351" t="str">
            <v>01887548577</v>
          </cell>
          <cell r="Y351" t="str">
            <v>0111000159265</v>
          </cell>
          <cell r="Z351" t="str">
            <v>VIETCOMBANK</v>
          </cell>
          <cell r="AA351" t="str">
            <v>600017</v>
          </cell>
          <cell r="AB351" t="str">
            <v>8300950367</v>
          </cell>
          <cell r="AC351">
            <v>0</v>
          </cell>
          <cell r="AD351">
            <v>0</v>
          </cell>
          <cell r="AE351">
            <v>0</v>
          </cell>
          <cell r="AF351">
            <v>0</v>
          </cell>
          <cell r="AG351">
            <v>0</v>
          </cell>
          <cell r="AH351">
            <v>41458</v>
          </cell>
          <cell r="AI351">
            <v>41823</v>
          </cell>
          <cell r="AJ351">
            <v>0</v>
          </cell>
          <cell r="AK351" t="str">
            <v>01 NĂM</v>
          </cell>
          <cell r="AL351" t="str">
            <v>01 NĂM</v>
          </cell>
          <cell r="AM351">
            <v>0</v>
          </cell>
          <cell r="AN351">
            <v>41823</v>
          </cell>
          <cell r="AO351">
            <v>42187</v>
          </cell>
          <cell r="AP351">
            <v>0</v>
          </cell>
          <cell r="AQ351">
            <v>0</v>
          </cell>
          <cell r="AR351">
            <v>41456</v>
          </cell>
          <cell r="AS351" t="str">
            <v>7913209847</v>
          </cell>
          <cell r="AT351" t="str">
            <v>DN7793530600669</v>
          </cell>
          <cell r="AU351">
            <v>0</v>
          </cell>
          <cell r="AV351">
            <v>0</v>
          </cell>
          <cell r="AW351">
            <v>0</v>
          </cell>
          <cell r="AX351">
            <v>0</v>
          </cell>
          <cell r="AY351">
            <v>0</v>
          </cell>
          <cell r="AZ351">
            <v>0</v>
          </cell>
          <cell r="BA351">
            <v>0</v>
          </cell>
          <cell r="BB351">
            <v>0</v>
          </cell>
          <cell r="BC351">
            <v>0</v>
          </cell>
          <cell r="BD351" t="str">
            <v>2 HẠT</v>
          </cell>
          <cell r="BE351" t="str">
            <v>12/12</v>
          </cell>
          <cell r="BF351">
            <v>0</v>
          </cell>
          <cell r="BG351">
            <v>0</v>
          </cell>
          <cell r="BH351">
            <v>41640</v>
          </cell>
          <cell r="BI351">
            <v>2568000</v>
          </cell>
          <cell r="BJ351">
            <v>0</v>
          </cell>
          <cell r="BK351">
            <v>0</v>
          </cell>
          <cell r="BL351">
            <v>0</v>
          </cell>
          <cell r="BM351">
            <v>0</v>
          </cell>
          <cell r="BN351">
            <v>0</v>
          </cell>
          <cell r="BO351">
            <v>0</v>
          </cell>
          <cell r="BP351">
            <v>4000</v>
          </cell>
          <cell r="BQ351">
            <v>1</v>
          </cell>
          <cell r="BR351" t="str">
            <v>CN CẦN THƠ</v>
          </cell>
          <cell r="BS351" t="str">
            <v>Fulltime</v>
          </cell>
          <cell r="BT351" t="str">
            <v>Quán 30 - 04 Cần Thơ</v>
          </cell>
          <cell r="BU351" t="str">
            <v>NV. Pha Chế</v>
          </cell>
          <cell r="BV351" t="str">
            <v>2 HẠT</v>
          </cell>
          <cell r="BW351" t="str">
            <v>12/12</v>
          </cell>
          <cell r="BX351">
            <v>0</v>
          </cell>
          <cell r="BY351">
            <v>0</v>
          </cell>
          <cell r="BZ351">
            <v>0</v>
          </cell>
          <cell r="CA351">
            <v>0</v>
          </cell>
          <cell r="CB351">
            <v>0</v>
          </cell>
          <cell r="CC351">
            <v>0</v>
          </cell>
          <cell r="CD351">
            <v>41938</v>
          </cell>
          <cell r="CE351">
            <v>0</v>
          </cell>
          <cell r="CF351">
            <v>0</v>
          </cell>
          <cell r="CG351">
            <v>0</v>
          </cell>
          <cell r="CH351">
            <v>0</v>
          </cell>
          <cell r="CI351" t="str">
            <v>QUÁN 30 - 04 CẦN THƠ</v>
          </cell>
          <cell r="CJ351" t="str">
            <v>NHÂN VIÊN PHA CHẾ</v>
          </cell>
          <cell r="CK351">
            <v>0</v>
          </cell>
          <cell r="CL351">
            <v>0</v>
          </cell>
          <cell r="CM351" t="str">
            <v>ĐỘC THÂN</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t="e">
            <v>#N/A</v>
          </cell>
          <cell r="DB351">
            <v>0</v>
          </cell>
        </row>
        <row r="352">
          <cell r="B352" t="str">
            <v>EQQ101017</v>
          </cell>
          <cell r="C352" t="str">
            <v>NGUYỄN XUÂN NHÃ</v>
          </cell>
          <cell r="D352" t="str">
            <v>NAM</v>
          </cell>
          <cell r="E352">
            <v>41080</v>
          </cell>
          <cell r="F352" t="str">
            <v>QUÁN BIG C CẦN THƠ</v>
          </cell>
          <cell r="G352" t="str">
            <v>NHÂN VIÊN PHA CHẾ</v>
          </cell>
          <cell r="H352">
            <v>15</v>
          </cell>
          <cell r="I352">
            <v>1</v>
          </cell>
          <cell r="J352">
            <v>1984</v>
          </cell>
          <cell r="K352">
            <v>30696</v>
          </cell>
          <cell r="L352" t="str">
            <v>HẬU GIANG</v>
          </cell>
          <cell r="M352" t="str">
            <v>CẦN THƠ</v>
          </cell>
          <cell r="N352" t="str">
            <v>361931468</v>
          </cell>
          <cell r="O352">
            <v>37922</v>
          </cell>
          <cell r="P352" t="str">
            <v>CẦN THƠ</v>
          </cell>
          <cell r="Q352" t="str">
            <v>KINH</v>
          </cell>
          <cell r="R352" t="str">
            <v>KHÔNG</v>
          </cell>
          <cell r="S352" t="str">
            <v>AN HÒA, TP. CẦN THƠ, CẦN THƠ</v>
          </cell>
          <cell r="T352" t="str">
            <v>CẦN THƠ</v>
          </cell>
          <cell r="U352" t="str">
            <v>176 NGUYỄN VĂN CỪ, P. AN HÒA, Q. NINH KIỀU, CẦN THƠ</v>
          </cell>
          <cell r="V352" t="str">
            <v>CẦN THƠ</v>
          </cell>
          <cell r="W352" t="str">
            <v>ĐƯỜNG BỜ CAI, P. LÊ BÌNH, Q. CÁI RĂNG, CẦN THƠ</v>
          </cell>
          <cell r="X352" t="str">
            <v>01239444633</v>
          </cell>
          <cell r="Y352" t="str">
            <v>0111000183388</v>
          </cell>
          <cell r="Z352" t="str">
            <v>VIETCOMBANK</v>
          </cell>
          <cell r="AA352" t="str">
            <v>600004</v>
          </cell>
          <cell r="AB352" t="str">
            <v>8300950381</v>
          </cell>
          <cell r="AC352">
            <v>0</v>
          </cell>
          <cell r="AD352">
            <v>0</v>
          </cell>
          <cell r="AE352">
            <v>0</v>
          </cell>
          <cell r="AF352">
            <v>0</v>
          </cell>
          <cell r="AG352">
            <v>0</v>
          </cell>
          <cell r="AH352">
            <v>41458</v>
          </cell>
          <cell r="AI352">
            <v>41823</v>
          </cell>
          <cell r="AJ352">
            <v>0</v>
          </cell>
          <cell r="AK352" t="str">
            <v>01 NĂM</v>
          </cell>
          <cell r="AL352" t="str">
            <v>01 NĂM</v>
          </cell>
          <cell r="AM352">
            <v>0</v>
          </cell>
          <cell r="AN352">
            <v>41823</v>
          </cell>
          <cell r="AO352">
            <v>42187</v>
          </cell>
          <cell r="AP352">
            <v>0</v>
          </cell>
          <cell r="AQ352">
            <v>0</v>
          </cell>
          <cell r="AR352">
            <v>41456</v>
          </cell>
          <cell r="AS352" t="str">
            <v>7913209849</v>
          </cell>
          <cell r="AT352" t="str">
            <v>DN7793530600671</v>
          </cell>
          <cell r="AU352">
            <v>0</v>
          </cell>
          <cell r="AV352">
            <v>0</v>
          </cell>
          <cell r="AW352">
            <v>0</v>
          </cell>
          <cell r="AX352">
            <v>0</v>
          </cell>
          <cell r="AY352">
            <v>0</v>
          </cell>
          <cell r="AZ352">
            <v>0</v>
          </cell>
          <cell r="BA352">
            <v>0</v>
          </cell>
          <cell r="BB352">
            <v>0</v>
          </cell>
          <cell r="BC352">
            <v>0</v>
          </cell>
          <cell r="BD352" t="str">
            <v>2 HẠT</v>
          </cell>
          <cell r="BE352" t="str">
            <v>12/12</v>
          </cell>
          <cell r="BF352">
            <v>0</v>
          </cell>
          <cell r="BG352">
            <v>0</v>
          </cell>
          <cell r="BH352">
            <v>41640</v>
          </cell>
          <cell r="BI352">
            <v>2568000</v>
          </cell>
          <cell r="BJ352">
            <v>0</v>
          </cell>
          <cell r="BK352">
            <v>0</v>
          </cell>
          <cell r="BL352">
            <v>0</v>
          </cell>
          <cell r="BM352">
            <v>0</v>
          </cell>
          <cell r="BN352">
            <v>0</v>
          </cell>
          <cell r="BO352">
            <v>0</v>
          </cell>
          <cell r="BP352">
            <v>4000</v>
          </cell>
          <cell r="BQ352">
            <v>1</v>
          </cell>
          <cell r="BR352" t="str">
            <v>CN CẦN THƠ</v>
          </cell>
          <cell r="BS352" t="str">
            <v>Fulltime</v>
          </cell>
          <cell r="BT352" t="str">
            <v>Quán Big C Cần Thơ</v>
          </cell>
          <cell r="BU352" t="str">
            <v>NV. Pha Chế</v>
          </cell>
          <cell r="BV352" t="str">
            <v>2 HẠT</v>
          </cell>
          <cell r="BW352" t="str">
            <v>ĐH</v>
          </cell>
          <cell r="BX352">
            <v>0</v>
          </cell>
          <cell r="BY352">
            <v>0</v>
          </cell>
          <cell r="BZ352">
            <v>0</v>
          </cell>
          <cell r="CA352">
            <v>0</v>
          </cell>
          <cell r="CB352">
            <v>0</v>
          </cell>
          <cell r="CC352">
            <v>0</v>
          </cell>
          <cell r="CD352">
            <v>41938</v>
          </cell>
          <cell r="CE352">
            <v>0</v>
          </cell>
          <cell r="CF352">
            <v>0</v>
          </cell>
          <cell r="CG352">
            <v>0</v>
          </cell>
          <cell r="CH352">
            <v>0</v>
          </cell>
          <cell r="CI352" t="str">
            <v>QUÁN 30 - 04 CẦN THƠ</v>
          </cell>
          <cell r="CJ352" t="str">
            <v>NHÂN VIÊN PHA CHẾ</v>
          </cell>
          <cell r="CK352">
            <v>0</v>
          </cell>
          <cell r="CL352">
            <v>0</v>
          </cell>
          <cell r="CM352" t="str">
            <v>ĐỘC THÂN</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t="e">
            <v>#N/A</v>
          </cell>
          <cell r="DB352">
            <v>0</v>
          </cell>
        </row>
        <row r="353">
          <cell r="B353" t="str">
            <v>EQQ101479</v>
          </cell>
          <cell r="C353" t="str">
            <v>TRẦN THỊ PHƯỢNG LIÊN</v>
          </cell>
          <cell r="D353" t="str">
            <v>NỮ</v>
          </cell>
          <cell r="E353">
            <v>41295</v>
          </cell>
          <cell r="F353" t="str">
            <v>QUÁN BIG C CẦN THƠ</v>
          </cell>
          <cell r="G353" t="str">
            <v>NHÂN VIÊN PHA CHẾ</v>
          </cell>
          <cell r="H353">
            <v>1</v>
          </cell>
          <cell r="I353">
            <v>11</v>
          </cell>
          <cell r="J353">
            <v>1988</v>
          </cell>
          <cell r="K353">
            <v>32448</v>
          </cell>
          <cell r="L353" t="str">
            <v>CẦN THƠ</v>
          </cell>
          <cell r="M353" t="str">
            <v>CẦN THƠ</v>
          </cell>
          <cell r="N353" t="str">
            <v>362207367</v>
          </cell>
          <cell r="O353">
            <v>41139</v>
          </cell>
          <cell r="P353" t="str">
            <v>CẦN THƠ</v>
          </cell>
          <cell r="Q353" t="str">
            <v>KINH</v>
          </cell>
          <cell r="R353" t="str">
            <v>KHÔNG</v>
          </cell>
          <cell r="S353" t="str">
            <v>ẤP TÂN HƯNG, P. TRƯỜNG LẠC, Q. Ô MÔN, TP. CẦN THƠ</v>
          </cell>
          <cell r="T353" t="str">
            <v>CẦN THƠ</v>
          </cell>
          <cell r="U353" t="str">
            <v>11/9 MẬU THÂN, Q. NINH KIỀU, TP. CẦN THƠ</v>
          </cell>
          <cell r="V353" t="str">
            <v>CẦN THƠ</v>
          </cell>
          <cell r="W353" t="str">
            <v>176 NGUYỄN VĂN CỪ, P. AN HÒA, Q. NINH KIỀU, CẦN THƠ</v>
          </cell>
          <cell r="X353" t="str">
            <v>01216898182</v>
          </cell>
          <cell r="Y353" t="str">
            <v>0111000193236</v>
          </cell>
          <cell r="Z353" t="str">
            <v>VIETCOMBANK</v>
          </cell>
          <cell r="AA353" t="str">
            <v>600011</v>
          </cell>
          <cell r="AB353" t="str">
            <v>8300950381</v>
          </cell>
          <cell r="AC353">
            <v>0</v>
          </cell>
          <cell r="AD353">
            <v>0</v>
          </cell>
          <cell r="AE353">
            <v>0</v>
          </cell>
          <cell r="AF353">
            <v>0</v>
          </cell>
          <cell r="AG353">
            <v>0</v>
          </cell>
          <cell r="AH353">
            <v>41675</v>
          </cell>
          <cell r="AI353">
            <v>41823</v>
          </cell>
          <cell r="AJ353">
            <v>0</v>
          </cell>
          <cell r="AK353" t="str">
            <v>01 NĂM</v>
          </cell>
          <cell r="AL353" t="str">
            <v>01 NĂM</v>
          </cell>
          <cell r="AM353">
            <v>0</v>
          </cell>
          <cell r="AN353">
            <v>41675</v>
          </cell>
          <cell r="AO353">
            <v>42039</v>
          </cell>
          <cell r="AP353">
            <v>0</v>
          </cell>
          <cell r="AQ353">
            <v>0</v>
          </cell>
          <cell r="AR353">
            <v>41671</v>
          </cell>
          <cell r="AS353" t="str">
            <v>7914003184</v>
          </cell>
          <cell r="AT353" t="str">
            <v>DN7793530600835</v>
          </cell>
          <cell r="AU353">
            <v>0</v>
          </cell>
          <cell r="AV353">
            <v>0</v>
          </cell>
          <cell r="AW353">
            <v>0</v>
          </cell>
          <cell r="AX353">
            <v>0</v>
          </cell>
          <cell r="AY353">
            <v>0</v>
          </cell>
          <cell r="AZ353">
            <v>0</v>
          </cell>
          <cell r="BA353">
            <v>0</v>
          </cell>
          <cell r="BB353">
            <v>0</v>
          </cell>
          <cell r="BC353">
            <v>0</v>
          </cell>
          <cell r="BD353" t="str">
            <v>2 HẠT</v>
          </cell>
          <cell r="BE353" t="str">
            <v>ĐH</v>
          </cell>
          <cell r="BF353">
            <v>0</v>
          </cell>
          <cell r="BG353">
            <v>0</v>
          </cell>
          <cell r="BH353">
            <v>41675</v>
          </cell>
          <cell r="BI353">
            <v>2568000</v>
          </cell>
          <cell r="BJ353">
            <v>0</v>
          </cell>
          <cell r="BK353">
            <v>0</v>
          </cell>
          <cell r="BL353">
            <v>0</v>
          </cell>
          <cell r="BM353">
            <v>0</v>
          </cell>
          <cell r="BN353">
            <v>0</v>
          </cell>
          <cell r="BO353">
            <v>0</v>
          </cell>
          <cell r="BP353">
            <v>4000</v>
          </cell>
          <cell r="BQ353">
            <v>1</v>
          </cell>
          <cell r="BR353" t="str">
            <v>CN CẦN THƠ</v>
          </cell>
          <cell r="BS353" t="str">
            <v>Fulltime</v>
          </cell>
          <cell r="BT353" t="str">
            <v>Quán Big C Cần Thơ</v>
          </cell>
          <cell r="BU353" t="str">
            <v>NV. Pha Chế</v>
          </cell>
          <cell r="BV353" t="str">
            <v>2 HẠT</v>
          </cell>
          <cell r="BW353" t="str">
            <v>ĐH</v>
          </cell>
          <cell r="BX353" t="str">
            <v>KINH TẾ NGOẠI THƯƠNG</v>
          </cell>
          <cell r="BY353">
            <v>0</v>
          </cell>
          <cell r="BZ353">
            <v>0</v>
          </cell>
          <cell r="CA353">
            <v>0</v>
          </cell>
          <cell r="CB353">
            <v>0</v>
          </cell>
          <cell r="CC353">
            <v>0</v>
          </cell>
          <cell r="CD353">
            <v>41828</v>
          </cell>
          <cell r="CE353">
            <v>0</v>
          </cell>
          <cell r="CF353">
            <v>0</v>
          </cell>
          <cell r="CG353">
            <v>0</v>
          </cell>
          <cell r="CH353">
            <v>0</v>
          </cell>
          <cell r="CI353" t="str">
            <v>QUÁN BIG C CẦN THƠ</v>
          </cell>
          <cell r="CJ353" t="str">
            <v>NHÂN VIÊN PHA CHẾ</v>
          </cell>
          <cell r="CK353">
            <v>0</v>
          </cell>
          <cell r="CL353">
            <v>0</v>
          </cell>
          <cell r="CM353" t="str">
            <v>ĐỘC THÂN</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t="e">
            <v>#N/A</v>
          </cell>
          <cell r="DB353">
            <v>0</v>
          </cell>
        </row>
        <row r="354">
          <cell r="B354" t="str">
            <v>EQQ101480</v>
          </cell>
          <cell r="C354" t="str">
            <v>NGUYỄN HỒNG NGÂN</v>
          </cell>
          <cell r="D354" t="str">
            <v>NỮ</v>
          </cell>
          <cell r="E354">
            <v>41295</v>
          </cell>
          <cell r="F354" t="str">
            <v>QUÁN 30 - 04 CẦN THƠ</v>
          </cell>
          <cell r="G354" t="str">
            <v>NHÂN VIÊN PHA CHẾ</v>
          </cell>
          <cell r="H354">
            <v>1</v>
          </cell>
          <cell r="I354">
            <v>1</v>
          </cell>
          <cell r="J354">
            <v>1994</v>
          </cell>
          <cell r="K354">
            <v>34335</v>
          </cell>
          <cell r="L354" t="str">
            <v>CẦN THƠ</v>
          </cell>
          <cell r="M354" t="str">
            <v>CẦN THƠ</v>
          </cell>
          <cell r="N354" t="str">
            <v>362362622</v>
          </cell>
          <cell r="O354">
            <v>39863</v>
          </cell>
          <cell r="P354" t="str">
            <v>CẦN THƠ</v>
          </cell>
          <cell r="Q354" t="str">
            <v>KINH</v>
          </cell>
          <cell r="R354" t="str">
            <v>KHÔNG</v>
          </cell>
          <cell r="S354" t="str">
            <v>36/7A, P. LÊ BÌNH, Q. CÁI RĂNG, TP. CẦN THƠ</v>
          </cell>
          <cell r="T354" t="str">
            <v>CẦN THƠ</v>
          </cell>
          <cell r="U354" t="str">
            <v>36/7A, P. LÊ BÌNH, Q. CÁI RĂNG, TP. CẦN THƠ</v>
          </cell>
          <cell r="V354" t="str">
            <v>CẦN THƠ</v>
          </cell>
          <cell r="W354" t="str">
            <v>11/9 MẬU THÂN, Q. NINH KIỀU, TP. CẦN THƠ</v>
          </cell>
          <cell r="X354" t="str">
            <v>0939505146</v>
          </cell>
          <cell r="Y354" t="str">
            <v>0111000189429</v>
          </cell>
          <cell r="Z354" t="str">
            <v>VIETCOMBANK</v>
          </cell>
          <cell r="AA354" t="str">
            <v>600025</v>
          </cell>
          <cell r="AB354">
            <v>0</v>
          </cell>
          <cell r="AC354">
            <v>0</v>
          </cell>
          <cell r="AD354">
            <v>0</v>
          </cell>
          <cell r="AE354">
            <v>0</v>
          </cell>
          <cell r="AF354">
            <v>0</v>
          </cell>
          <cell r="AG354">
            <v>0</v>
          </cell>
          <cell r="AH354">
            <v>41675</v>
          </cell>
          <cell r="AI354">
            <v>0</v>
          </cell>
          <cell r="AJ354">
            <v>0</v>
          </cell>
          <cell r="AK354" t="str">
            <v>01 NĂM</v>
          </cell>
          <cell r="AL354">
            <v>0</v>
          </cell>
          <cell r="AM354">
            <v>0</v>
          </cell>
          <cell r="AN354">
            <v>0</v>
          </cell>
          <cell r="AO354">
            <v>0</v>
          </cell>
          <cell r="AP354">
            <v>0</v>
          </cell>
          <cell r="AQ354">
            <v>0</v>
          </cell>
          <cell r="AR354">
            <v>0</v>
          </cell>
          <cell r="AS354">
            <v>0</v>
          </cell>
          <cell r="AT354">
            <v>0</v>
          </cell>
          <cell r="AU354">
            <v>0</v>
          </cell>
          <cell r="AV354">
            <v>0</v>
          </cell>
          <cell r="AW354">
            <v>41816</v>
          </cell>
          <cell r="AX354">
            <v>0</v>
          </cell>
          <cell r="AY354">
            <v>0</v>
          </cell>
          <cell r="AZ354">
            <v>41891</v>
          </cell>
          <cell r="BA354">
            <v>0</v>
          </cell>
          <cell r="BB354">
            <v>0</v>
          </cell>
          <cell r="BC354">
            <v>0</v>
          </cell>
          <cell r="BD354" t="str">
            <v>2 HẠT</v>
          </cell>
          <cell r="BE354" t="str">
            <v>ĐH</v>
          </cell>
          <cell r="BF354">
            <v>41891</v>
          </cell>
          <cell r="BG354">
            <v>41816</v>
          </cell>
          <cell r="BH354">
            <v>0</v>
          </cell>
          <cell r="BI354">
            <v>0</v>
          </cell>
          <cell r="BJ354">
            <v>12000</v>
          </cell>
          <cell r="BK354">
            <v>0</v>
          </cell>
          <cell r="BL354">
            <v>0</v>
          </cell>
          <cell r="BM354">
            <v>0</v>
          </cell>
          <cell r="BN354">
            <v>0</v>
          </cell>
          <cell r="BO354">
            <v>0</v>
          </cell>
          <cell r="BP354">
            <v>0</v>
          </cell>
          <cell r="BQ354">
            <v>1</v>
          </cell>
          <cell r="BR354" t="str">
            <v>CN CẦN THƠ</v>
          </cell>
          <cell r="BS354" t="str">
            <v>Partime</v>
          </cell>
          <cell r="BT354" t="str">
            <v>Quán 30 - 04 Cần Thơ</v>
          </cell>
          <cell r="BU354" t="str">
            <v>NV. Pha Chế</v>
          </cell>
          <cell r="BV354" t="str">
            <v>2 HẠT</v>
          </cell>
          <cell r="BW354" t="str">
            <v>12/12</v>
          </cell>
          <cell r="BX354" t="str">
            <v>QUẢN TRỊ KINH DOANH</v>
          </cell>
          <cell r="BY354">
            <v>0</v>
          </cell>
          <cell r="BZ354">
            <v>0</v>
          </cell>
          <cell r="CA354">
            <v>0</v>
          </cell>
          <cell r="CB354">
            <v>0</v>
          </cell>
          <cell r="CC354">
            <v>0</v>
          </cell>
          <cell r="CD354">
            <v>41938</v>
          </cell>
          <cell r="CE354">
            <v>0</v>
          </cell>
          <cell r="CF354">
            <v>0</v>
          </cell>
          <cell r="CG354">
            <v>0</v>
          </cell>
          <cell r="CH354">
            <v>0</v>
          </cell>
          <cell r="CI354" t="str">
            <v>QUÁN BIG C CẦN THƠ</v>
          </cell>
          <cell r="CJ354" t="str">
            <v>NHÂN VIÊN PHA CHẾ</v>
          </cell>
          <cell r="CK354">
            <v>0</v>
          </cell>
          <cell r="CL354">
            <v>0</v>
          </cell>
          <cell r="CM354" t="str">
            <v>ĐỘC THÂN</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t="e">
            <v>#N/A</v>
          </cell>
          <cell r="DB354">
            <v>0</v>
          </cell>
        </row>
        <row r="355">
          <cell r="B355" t="str">
            <v>EVV6000081</v>
          </cell>
          <cell r="C355" t="str">
            <v>ĐẶNG THỊ PHONG THỦY</v>
          </cell>
          <cell r="D355" t="str">
            <v>NỮ</v>
          </cell>
          <cell r="E355">
            <v>37482</v>
          </cell>
          <cell r="F355" t="str">
            <v>VĂN PHÒNG ĐÀ NẴNG</v>
          </cell>
          <cell r="G355" t="str">
            <v>NHÂN VIÊN KẾ TOÁN</v>
          </cell>
          <cell r="H355">
            <v>19</v>
          </cell>
          <cell r="I355">
            <v>9</v>
          </cell>
          <cell r="J355">
            <v>1978</v>
          </cell>
          <cell r="K355">
            <v>28752</v>
          </cell>
          <cell r="L355" t="str">
            <v>THỪA THIÊN HUẾ</v>
          </cell>
          <cell r="M355" t="str">
            <v>THỪA THIÊN HUẾ</v>
          </cell>
          <cell r="N355" t="str">
            <v>240546878</v>
          </cell>
          <cell r="O355">
            <v>39000</v>
          </cell>
          <cell r="P355" t="str">
            <v>ĐẮK LẮK</v>
          </cell>
          <cell r="Q355" t="str">
            <v>KINH</v>
          </cell>
          <cell r="R355" t="str">
            <v>KHÔNG</v>
          </cell>
          <cell r="S355" t="str">
            <v>TỔ 4, P. HOÀ HẢI, Q. NGŨ HÀNH SƠN, ĐÀ NẴNG</v>
          </cell>
          <cell r="T355" t="str">
            <v>ĐẮK LẮK</v>
          </cell>
          <cell r="U355" t="str">
            <v>TỔ 4, P. HOÀ HẢI, Q. NGŨ HÀNH SƠN, ĐÀ NẴNG</v>
          </cell>
          <cell r="V355" t="str">
            <v>ĐÀ NẴNG</v>
          </cell>
          <cell r="W355" t="str">
            <v>36/7A, P. LÊ BÌNH, Q. CÁI RĂNG, TP. CẦN THƠ</v>
          </cell>
          <cell r="X355" t="str">
            <v>0983555125</v>
          </cell>
          <cell r="Y355" t="str">
            <v>0041000437244</v>
          </cell>
          <cell r="Z355" t="str">
            <v>VIETCOMBANK</v>
          </cell>
          <cell r="AA355" t="str">
            <v>600025</v>
          </cell>
          <cell r="AB355">
            <v>0</v>
          </cell>
          <cell r="AC355">
            <v>0</v>
          </cell>
          <cell r="AD355">
            <v>0</v>
          </cell>
          <cell r="AE355">
            <v>0</v>
          </cell>
          <cell r="AF355">
            <v>0</v>
          </cell>
          <cell r="AG355">
            <v>0</v>
          </cell>
          <cell r="AH355">
            <v>40934</v>
          </cell>
          <cell r="AI355">
            <v>41300</v>
          </cell>
          <cell r="AJ355">
            <v>41665</v>
          </cell>
          <cell r="AK355" t="str">
            <v>01 NĂM</v>
          </cell>
          <cell r="AL355" t="str">
            <v>01 NĂM</v>
          </cell>
          <cell r="AM355" t="str">
            <v>KXĐTH</v>
          </cell>
          <cell r="AN355">
            <v>41665</v>
          </cell>
          <cell r="AO355" t="str">
            <v>KXĐTH</v>
          </cell>
          <cell r="AP355">
            <v>0</v>
          </cell>
          <cell r="AQ355">
            <v>0</v>
          </cell>
          <cell r="AR355">
            <v>40940</v>
          </cell>
          <cell r="AS355" t="str">
            <v>0404008143</v>
          </cell>
          <cell r="AT355" t="str">
            <v>DN7793530600266</v>
          </cell>
          <cell r="AU355">
            <v>0</v>
          </cell>
          <cell r="AV355">
            <v>41891</v>
          </cell>
          <cell r="AW355">
            <v>0</v>
          </cell>
          <cell r="AX355">
            <v>0</v>
          </cell>
          <cell r="AY355">
            <v>0</v>
          </cell>
          <cell r="AZ355">
            <v>0</v>
          </cell>
          <cell r="BA355">
            <v>0</v>
          </cell>
          <cell r="BB355">
            <v>41891</v>
          </cell>
          <cell r="BC355">
            <v>41816</v>
          </cell>
          <cell r="BD355" t="str">
            <v>2 HẠT</v>
          </cell>
          <cell r="BE355" t="str">
            <v>12/12</v>
          </cell>
          <cell r="BF355">
            <v>0</v>
          </cell>
          <cell r="BG355">
            <v>0</v>
          </cell>
          <cell r="BH355">
            <v>41785</v>
          </cell>
          <cell r="BI355">
            <v>3150000</v>
          </cell>
          <cell r="BJ355">
            <v>3626000</v>
          </cell>
          <cell r="BK355">
            <v>0</v>
          </cell>
          <cell r="BL355">
            <v>200000</v>
          </cell>
          <cell r="BM355">
            <v>100000</v>
          </cell>
          <cell r="BN355">
            <v>0</v>
          </cell>
          <cell r="BO355">
            <v>20000</v>
          </cell>
          <cell r="BP355">
            <v>120000</v>
          </cell>
          <cell r="BQ355">
            <v>1</v>
          </cell>
          <cell r="BR355" t="str">
            <v>VP ĐÀ NẴNG</v>
          </cell>
          <cell r="BS355" t="str">
            <v>Fulltime</v>
          </cell>
          <cell r="BT355" t="str">
            <v>Nhân Viên Văn Phòng</v>
          </cell>
          <cell r="BU355" t="str">
            <v>NV. Kế Toán</v>
          </cell>
          <cell r="BV355">
            <v>0</v>
          </cell>
          <cell r="BW355" t="str">
            <v>ĐH</v>
          </cell>
          <cell r="BX355" t="str">
            <v>KẾ TOÁN TÀI CHÍNH</v>
          </cell>
          <cell r="BY355">
            <v>0</v>
          </cell>
          <cell r="BZ355">
            <v>0</v>
          </cell>
          <cell r="CA355">
            <v>0</v>
          </cell>
          <cell r="CB355">
            <v>0</v>
          </cell>
          <cell r="CC355">
            <v>0</v>
          </cell>
          <cell r="CD355">
            <v>0</v>
          </cell>
          <cell r="CE355">
            <v>0</v>
          </cell>
          <cell r="CF355">
            <v>0</v>
          </cell>
          <cell r="CG355">
            <v>0</v>
          </cell>
          <cell r="CH355">
            <v>0</v>
          </cell>
          <cell r="CI355" t="str">
            <v>QUÁN 30 - 04 CẦN THƠ</v>
          </cell>
          <cell r="CJ355" t="str">
            <v>NHÂN VIÊN PHA CHẾ</v>
          </cell>
          <cell r="CK355">
            <v>0</v>
          </cell>
          <cell r="CL355">
            <v>0</v>
          </cell>
          <cell r="CM355" t="str">
            <v>KẾT HÔN</v>
          </cell>
          <cell r="CN355" t="str">
            <v>NGUYỄN HỮU ĐẶNG NGUYÊN;NGUYỄN ĐẶNG NGUYÊN NGỌC</v>
          </cell>
          <cell r="CO355" t="str">
            <v>2005; 2011</v>
          </cell>
          <cell r="CP355">
            <v>0</v>
          </cell>
          <cell r="CQ355">
            <v>0</v>
          </cell>
          <cell r="CR355">
            <v>2</v>
          </cell>
          <cell r="CS355" t="str">
            <v>NGUYỄN HỮU ANH TIẾN</v>
          </cell>
          <cell r="CT355">
            <v>0</v>
          </cell>
          <cell r="CU355" t="str">
            <v>X</v>
          </cell>
          <cell r="CV355" t="str">
            <v>1976</v>
          </cell>
          <cell r="CW355">
            <v>0</v>
          </cell>
          <cell r="CX355">
            <v>0</v>
          </cell>
          <cell r="CY355">
            <v>0</v>
          </cell>
          <cell r="CZ355">
            <v>0</v>
          </cell>
          <cell r="DA355" t="e">
            <v>#N/A</v>
          </cell>
          <cell r="DB355">
            <v>0</v>
          </cell>
        </row>
        <row r="356">
          <cell r="B356" t="str">
            <v>EQQ100663</v>
          </cell>
          <cell r="C356" t="str">
            <v>DƯƠNG THỊ NGỌC HIỀN</v>
          </cell>
          <cell r="D356" t="str">
            <v>NỮ</v>
          </cell>
          <cell r="E356">
            <v>40860</v>
          </cell>
          <cell r="F356" t="str">
            <v>VĂN PHÒNG ĐÀ NẴNG</v>
          </cell>
          <cell r="G356" t="str">
            <v>NHÂN VIÊN CUNG ỨNG</v>
          </cell>
          <cell r="H356">
            <v>18</v>
          </cell>
          <cell r="I356">
            <v>4</v>
          </cell>
          <cell r="J356">
            <v>1990</v>
          </cell>
          <cell r="K356">
            <v>32981</v>
          </cell>
          <cell r="L356" t="str">
            <v>NINH THUẬN</v>
          </cell>
          <cell r="M356" t="str">
            <v>BÌNH ĐỊNH</v>
          </cell>
          <cell r="N356" t="str">
            <v>215224270</v>
          </cell>
          <cell r="O356">
            <v>40698</v>
          </cell>
          <cell r="P356" t="str">
            <v>BÌNH ĐỊNH</v>
          </cell>
          <cell r="Q356" t="str">
            <v>KINH</v>
          </cell>
          <cell r="R356" t="str">
            <v>KHÔNG</v>
          </cell>
          <cell r="S356" t="str">
            <v>MỸ PHÚ TÂY, PHÚ MỸ, BÌNH ĐỊNH</v>
          </cell>
          <cell r="T356" t="str">
            <v>BÌNH ĐỊNH</v>
          </cell>
          <cell r="U356" t="str">
            <v>AN THƯỢNG 10, Q. NGŨ HÀNH SƠN, ĐÀ NẲNG</v>
          </cell>
          <cell r="V356" t="str">
            <v>ĐÀ NẴNG</v>
          </cell>
          <cell r="W356" t="str">
            <v>TỔ 4, P. HOÀ HẢI, Q. NGŨ HÀNH SƠN, ĐÀ NẴNG</v>
          </cell>
          <cell r="X356" t="str">
            <v>01216766566</v>
          </cell>
          <cell r="Y356" t="str">
            <v>0041000135526</v>
          </cell>
          <cell r="Z356" t="str">
            <v>VIETCOMBANK</v>
          </cell>
          <cell r="AA356">
            <v>0</v>
          </cell>
          <cell r="AB356">
            <v>0</v>
          </cell>
          <cell r="AC356">
            <v>0</v>
          </cell>
          <cell r="AD356">
            <v>0</v>
          </cell>
          <cell r="AE356">
            <v>0</v>
          </cell>
          <cell r="AF356">
            <v>0</v>
          </cell>
          <cell r="AG356">
            <v>0</v>
          </cell>
          <cell r="AH356">
            <v>40969</v>
          </cell>
          <cell r="AI356">
            <v>41334</v>
          </cell>
          <cell r="AJ356">
            <v>41699</v>
          </cell>
          <cell r="AK356" t="str">
            <v>01 NĂM</v>
          </cell>
          <cell r="AL356" t="str">
            <v>01 NĂM</v>
          </cell>
          <cell r="AM356" t="str">
            <v>KXĐTH</v>
          </cell>
          <cell r="AN356">
            <v>41699</v>
          </cell>
          <cell r="AO356" t="str">
            <v>KXĐTH</v>
          </cell>
          <cell r="AP356">
            <v>0</v>
          </cell>
          <cell r="AQ356">
            <v>0</v>
          </cell>
          <cell r="AR356">
            <v>40969</v>
          </cell>
          <cell r="AS356" t="str">
            <v>7912009791</v>
          </cell>
          <cell r="AT356" t="str">
            <v>DN7793530600271</v>
          </cell>
          <cell r="AU356">
            <v>0</v>
          </cell>
          <cell r="AV356">
            <v>0</v>
          </cell>
          <cell r="AW356">
            <v>0</v>
          </cell>
          <cell r="AX356">
            <v>0</v>
          </cell>
          <cell r="AY356">
            <v>0</v>
          </cell>
          <cell r="AZ356">
            <v>0</v>
          </cell>
          <cell r="BA356">
            <v>0</v>
          </cell>
          <cell r="BB356">
            <v>0</v>
          </cell>
          <cell r="BC356">
            <v>0</v>
          </cell>
          <cell r="BD356">
            <v>0</v>
          </cell>
          <cell r="BE356" t="str">
            <v>ĐH</v>
          </cell>
          <cell r="BF356">
            <v>0</v>
          </cell>
          <cell r="BG356">
            <v>0</v>
          </cell>
          <cell r="BH356">
            <v>40909</v>
          </cell>
          <cell r="BI356">
            <v>2568000</v>
          </cell>
          <cell r="BJ356">
            <v>342000</v>
          </cell>
          <cell r="BK356">
            <v>0</v>
          </cell>
          <cell r="BL356">
            <v>300000</v>
          </cell>
          <cell r="BM356">
            <v>200000</v>
          </cell>
          <cell r="BN356">
            <v>0</v>
          </cell>
          <cell r="BO356">
            <v>20000</v>
          </cell>
          <cell r="BP356">
            <v>120000</v>
          </cell>
          <cell r="BQ356">
            <v>1</v>
          </cell>
          <cell r="BR356" t="str">
            <v>VP ĐÀ NẴNG</v>
          </cell>
          <cell r="BS356" t="str">
            <v>Fulltime</v>
          </cell>
          <cell r="BT356" t="str">
            <v>Nhân Viên Văn Phòng</v>
          </cell>
          <cell r="BU356" t="str">
            <v>NV. Cung Ứng</v>
          </cell>
          <cell r="BV356" t="str">
            <v>NGUYỄN HỮU ĐẶNG NGUYÊN;NGUYỄN ĐẶNG NGUYÊN NGỌC</v>
          </cell>
          <cell r="BW356" t="str">
            <v>TC</v>
          </cell>
          <cell r="BX356" t="str">
            <v>KẾ TOÁN</v>
          </cell>
          <cell r="BY356">
            <v>0</v>
          </cell>
          <cell r="BZ356">
            <v>0</v>
          </cell>
          <cell r="CA356">
            <v>0</v>
          </cell>
          <cell r="CB356">
            <v>0</v>
          </cell>
          <cell r="CC356" t="str">
            <v>X</v>
          </cell>
          <cell r="CD356" t="str">
            <v>1976</v>
          </cell>
          <cell r="CE356">
            <v>0</v>
          </cell>
          <cell r="CF356">
            <v>0</v>
          </cell>
          <cell r="CG356">
            <v>0</v>
          </cell>
          <cell r="CH356">
            <v>0</v>
          </cell>
          <cell r="CI356" t="str">
            <v>VĂN PHÒNG ĐÀ NẴNG</v>
          </cell>
          <cell r="CJ356" t="str">
            <v>NHÂN VIÊN KẾ TOÁN</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t="e">
            <v>#N/A</v>
          </cell>
          <cell r="DB356">
            <v>0</v>
          </cell>
        </row>
        <row r="357">
          <cell r="B357" t="str">
            <v>EQQ100637</v>
          </cell>
          <cell r="C357" t="str">
            <v>VÕ TRUNG KHA</v>
          </cell>
          <cell r="D357" t="str">
            <v>NAM</v>
          </cell>
          <cell r="E357">
            <v>40860</v>
          </cell>
          <cell r="F357" t="str">
            <v>QUÁN ĐÀ NẴNG</v>
          </cell>
          <cell r="G357" t="str">
            <v>TRƯỞNG CA</v>
          </cell>
          <cell r="H357">
            <v>13</v>
          </cell>
          <cell r="I357">
            <v>12</v>
          </cell>
          <cell r="J357">
            <v>1989</v>
          </cell>
          <cell r="K357">
            <v>32855</v>
          </cell>
          <cell r="L357" t="str">
            <v>ĐÀ NẴNG</v>
          </cell>
          <cell r="M357" t="str">
            <v>QUẢNG NAM</v>
          </cell>
          <cell r="N357" t="str">
            <v>201575409</v>
          </cell>
          <cell r="O357">
            <v>38682</v>
          </cell>
          <cell r="P357" t="str">
            <v>ĐÀ NẴNG</v>
          </cell>
          <cell r="Q357" t="str">
            <v>KINH</v>
          </cell>
          <cell r="R357" t="str">
            <v>KHÔNG</v>
          </cell>
          <cell r="S357" t="str">
            <v>109/36 ÔNG ÍCH KHIÊM, HẢI CHÂU, ĐÀ NẴNG</v>
          </cell>
          <cell r="T357" t="str">
            <v>ĐÀ NẴNG</v>
          </cell>
          <cell r="U357" t="str">
            <v>109/36 ÔNG ÍCH KHIÊM, HẢI CHÂU, ĐÀ NẴNG</v>
          </cell>
          <cell r="V357" t="str">
            <v>ĐÀ NẴNG</v>
          </cell>
          <cell r="W357" t="str">
            <v>AN THƯỢNG 10, Q. NGŨ HÀNH SƠN, ĐÀ NẲNG</v>
          </cell>
          <cell r="X357" t="str">
            <v>0932424867</v>
          </cell>
          <cell r="Y357" t="str">
            <v>0041000135521</v>
          </cell>
          <cell r="Z357" t="str">
            <v>VIETCOMBANK</v>
          </cell>
          <cell r="AA357" t="str">
            <v>700007</v>
          </cell>
          <cell r="AB357">
            <v>0</v>
          </cell>
          <cell r="AC357">
            <v>0</v>
          </cell>
          <cell r="AD357">
            <v>0</v>
          </cell>
          <cell r="AE357">
            <v>0</v>
          </cell>
          <cell r="AF357">
            <v>0</v>
          </cell>
          <cell r="AG357">
            <v>0</v>
          </cell>
          <cell r="AH357">
            <v>41042</v>
          </cell>
          <cell r="AI357">
            <v>41407</v>
          </cell>
          <cell r="AJ357">
            <v>41772</v>
          </cell>
          <cell r="AK357" t="str">
            <v>01 NĂM</v>
          </cell>
          <cell r="AL357" t="str">
            <v>01 NĂM</v>
          </cell>
          <cell r="AM357" t="str">
            <v>KXĐTH</v>
          </cell>
          <cell r="AN357">
            <v>41772</v>
          </cell>
          <cell r="AO357" t="str">
            <v>KXĐTH</v>
          </cell>
          <cell r="AP357">
            <v>0</v>
          </cell>
          <cell r="AQ357">
            <v>0</v>
          </cell>
          <cell r="AR357">
            <v>41030</v>
          </cell>
          <cell r="AS357" t="str">
            <v>7912016326</v>
          </cell>
          <cell r="AT357" t="str">
            <v>DN7793530600301</v>
          </cell>
          <cell r="AU357">
            <v>0</v>
          </cell>
          <cell r="AV357">
            <v>0</v>
          </cell>
          <cell r="AW357">
            <v>0</v>
          </cell>
          <cell r="AX357">
            <v>0</v>
          </cell>
          <cell r="AY357">
            <v>0</v>
          </cell>
          <cell r="AZ357">
            <v>0</v>
          </cell>
          <cell r="BA357">
            <v>0</v>
          </cell>
          <cell r="BB357">
            <v>0</v>
          </cell>
          <cell r="BC357">
            <v>0</v>
          </cell>
          <cell r="BD357">
            <v>0</v>
          </cell>
          <cell r="BE357" t="str">
            <v>TC</v>
          </cell>
          <cell r="BF357">
            <v>0</v>
          </cell>
          <cell r="BG357">
            <v>0</v>
          </cell>
          <cell r="BH357">
            <v>41579</v>
          </cell>
          <cell r="BI357">
            <v>2568000</v>
          </cell>
          <cell r="BJ357">
            <v>1432000</v>
          </cell>
          <cell r="BK357">
            <v>0</v>
          </cell>
          <cell r="BL357">
            <v>0</v>
          </cell>
          <cell r="BM357">
            <v>0</v>
          </cell>
          <cell r="BN357">
            <v>0</v>
          </cell>
          <cell r="BO357">
            <v>0</v>
          </cell>
          <cell r="BP357">
            <v>4000</v>
          </cell>
          <cell r="BQ357">
            <v>1</v>
          </cell>
          <cell r="BR357" t="str">
            <v>CN ĐÀ NẴNG</v>
          </cell>
          <cell r="BS357" t="str">
            <v>Fulltime</v>
          </cell>
          <cell r="BT357" t="str">
            <v>Quán 138 Nguyễn Thị Minh Khai</v>
          </cell>
          <cell r="BU357" t="str">
            <v>Trưởng Ca</v>
          </cell>
          <cell r="BV357" t="str">
            <v>4 HẠT</v>
          </cell>
          <cell r="BW357" t="str">
            <v>ĐH</v>
          </cell>
          <cell r="BX357" t="str">
            <v>KỸ THUẬT</v>
          </cell>
          <cell r="BY357">
            <v>0</v>
          </cell>
          <cell r="BZ357">
            <v>0</v>
          </cell>
          <cell r="CA357">
            <v>0</v>
          </cell>
          <cell r="CB357">
            <v>0</v>
          </cell>
          <cell r="CC357">
            <v>0</v>
          </cell>
          <cell r="CD357">
            <v>0</v>
          </cell>
          <cell r="CE357">
            <v>0</v>
          </cell>
          <cell r="CF357">
            <v>0</v>
          </cell>
          <cell r="CG357">
            <v>0</v>
          </cell>
          <cell r="CH357">
            <v>0</v>
          </cell>
          <cell r="CI357" t="str">
            <v>VĂN PHÒNG ĐÀ NẴNG</v>
          </cell>
          <cell r="CJ357" t="str">
            <v>NHÂN VIÊN CUNG ỨNG</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t="e">
            <v>#N/A</v>
          </cell>
          <cell r="DB357">
            <v>0</v>
          </cell>
        </row>
        <row r="358">
          <cell r="B358" t="str">
            <v>EQQ100658</v>
          </cell>
          <cell r="C358" t="str">
            <v>LÊ PHI VŨ</v>
          </cell>
          <cell r="D358" t="str">
            <v>NAM</v>
          </cell>
          <cell r="E358">
            <v>40860</v>
          </cell>
          <cell r="F358" t="str">
            <v>QUÁN ĐÀ NẴNG</v>
          </cell>
          <cell r="G358" t="str">
            <v>TỔ TRƯỞNG PHA CHẾ</v>
          </cell>
          <cell r="H358">
            <v>27</v>
          </cell>
          <cell r="I358">
            <v>2</v>
          </cell>
          <cell r="J358">
            <v>1986</v>
          </cell>
          <cell r="K358">
            <v>31470</v>
          </cell>
          <cell r="L358" t="str">
            <v>ĐÀ NẴNG</v>
          </cell>
          <cell r="M358" t="str">
            <v>ĐÀ NẴNG</v>
          </cell>
          <cell r="N358" t="str">
            <v>201533140</v>
          </cell>
          <cell r="O358">
            <v>37615</v>
          </cell>
          <cell r="P358" t="str">
            <v>ĐÀ NẴNG</v>
          </cell>
          <cell r="Q358" t="str">
            <v>KINH</v>
          </cell>
          <cell r="R358" t="str">
            <v>KHÔNG</v>
          </cell>
          <cell r="S358" t="str">
            <v>TỔ 24, THANH LỘC ĐÁN, THANH KHÊ, ĐÀ NẴNG</v>
          </cell>
          <cell r="T358" t="str">
            <v>ĐÀ NẴNG</v>
          </cell>
          <cell r="U358" t="str">
            <v>TỔ 24, THANH LỘC ĐÁN, THANH KHÊ, ĐÀ NẴNG</v>
          </cell>
          <cell r="V358" t="str">
            <v>ĐÀ NẴNG</v>
          </cell>
          <cell r="W358" t="str">
            <v>109/36 ÔNG ÍCH KHIÊM, HẢI CHÂU, ĐÀ NẴNG</v>
          </cell>
          <cell r="X358" t="str">
            <v xml:space="preserve">01286155658  </v>
          </cell>
          <cell r="Y358" t="str">
            <v>0041000135448</v>
          </cell>
          <cell r="Z358" t="str">
            <v>VIETCOMBANK</v>
          </cell>
          <cell r="AA358" t="str">
            <v>700012</v>
          </cell>
          <cell r="AB358">
            <v>0</v>
          </cell>
          <cell r="AC358">
            <v>0</v>
          </cell>
          <cell r="AD358">
            <v>0</v>
          </cell>
          <cell r="AE358">
            <v>0</v>
          </cell>
          <cell r="AF358">
            <v>0</v>
          </cell>
          <cell r="AG358">
            <v>0</v>
          </cell>
          <cell r="AH358">
            <v>41042</v>
          </cell>
          <cell r="AI358">
            <v>41407</v>
          </cell>
          <cell r="AJ358">
            <v>41772</v>
          </cell>
          <cell r="AK358" t="str">
            <v>01 NĂM</v>
          </cell>
          <cell r="AL358" t="str">
            <v>01 NĂM</v>
          </cell>
          <cell r="AM358" t="str">
            <v>KXĐTH</v>
          </cell>
          <cell r="AN358">
            <v>41772</v>
          </cell>
          <cell r="AO358" t="str">
            <v>KXĐTH</v>
          </cell>
          <cell r="AP358">
            <v>0</v>
          </cell>
          <cell r="AQ358">
            <v>0</v>
          </cell>
          <cell r="AR358">
            <v>41030</v>
          </cell>
          <cell r="AS358" t="str">
            <v>7912016333</v>
          </cell>
          <cell r="AT358" t="str">
            <v>DN7793530600308</v>
          </cell>
          <cell r="AU358">
            <v>0</v>
          </cell>
          <cell r="AV358">
            <v>0</v>
          </cell>
          <cell r="AW358">
            <v>0</v>
          </cell>
          <cell r="AX358">
            <v>0</v>
          </cell>
          <cell r="AY358">
            <v>0</v>
          </cell>
          <cell r="AZ358">
            <v>0</v>
          </cell>
          <cell r="BA358">
            <v>0</v>
          </cell>
          <cell r="BB358">
            <v>0</v>
          </cell>
          <cell r="BC358">
            <v>0</v>
          </cell>
          <cell r="BD358" t="str">
            <v>4 HẠT</v>
          </cell>
          <cell r="BE358" t="str">
            <v>ĐH</v>
          </cell>
          <cell r="BF358">
            <v>0</v>
          </cell>
          <cell r="BG358">
            <v>0</v>
          </cell>
          <cell r="BH358">
            <v>0</v>
          </cell>
          <cell r="BI358">
            <v>2568000</v>
          </cell>
          <cell r="BJ358">
            <v>232000</v>
          </cell>
          <cell r="BK358">
            <v>500000</v>
          </cell>
          <cell r="BL358">
            <v>0</v>
          </cell>
          <cell r="BM358">
            <v>0</v>
          </cell>
          <cell r="BN358">
            <v>0</v>
          </cell>
          <cell r="BO358">
            <v>0</v>
          </cell>
          <cell r="BP358">
            <v>4000</v>
          </cell>
          <cell r="BQ358">
            <v>1</v>
          </cell>
          <cell r="BR358" t="str">
            <v>CN ĐÀ NẴNG</v>
          </cell>
          <cell r="BS358" t="str">
            <v>Fulltime</v>
          </cell>
          <cell r="BT358" t="str">
            <v>Quán 138 Nguyễn Thị Minh Khai</v>
          </cell>
          <cell r="BU358" t="str">
            <v>Tổ Trưởng Pha Chế</v>
          </cell>
          <cell r="BV358" t="str">
            <v>3 HẠT</v>
          </cell>
          <cell r="BW358" t="str">
            <v>12/12</v>
          </cell>
          <cell r="BX358">
            <v>0</v>
          </cell>
          <cell r="BY358">
            <v>0</v>
          </cell>
          <cell r="BZ358">
            <v>0</v>
          </cell>
          <cell r="CA358">
            <v>0</v>
          </cell>
          <cell r="CB358">
            <v>0</v>
          </cell>
          <cell r="CC358">
            <v>0</v>
          </cell>
          <cell r="CD358">
            <v>41938</v>
          </cell>
          <cell r="CE358">
            <v>0</v>
          </cell>
          <cell r="CF358">
            <v>0</v>
          </cell>
          <cell r="CG358">
            <v>0</v>
          </cell>
          <cell r="CH358">
            <v>0</v>
          </cell>
          <cell r="CI358" t="str">
            <v>QUÁN ĐÀ NẴNG</v>
          </cell>
          <cell r="CJ358" t="str">
            <v>TRƯỞNG CA</v>
          </cell>
          <cell r="CK358">
            <v>0</v>
          </cell>
          <cell r="CL358">
            <v>0</v>
          </cell>
          <cell r="CM358" t="str">
            <v>ĐỘC THÂN</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t="e">
            <v>#N/A</v>
          </cell>
          <cell r="DB358">
            <v>0</v>
          </cell>
        </row>
        <row r="359">
          <cell r="B359" t="str">
            <v>EQQ100669</v>
          </cell>
          <cell r="C359" t="str">
            <v>LÊ THỊ MỸ CÔNG</v>
          </cell>
          <cell r="D359" t="str">
            <v>NỮ</v>
          </cell>
          <cell r="E359">
            <v>40868</v>
          </cell>
          <cell r="F359" t="str">
            <v>QUÁN ĐÀ NẴNG</v>
          </cell>
          <cell r="G359" t="str">
            <v>NHÂN VIÊN BẾP</v>
          </cell>
          <cell r="H359">
            <v>8</v>
          </cell>
          <cell r="I359">
            <v>12</v>
          </cell>
          <cell r="J359">
            <v>1962</v>
          </cell>
          <cell r="K359">
            <v>22988</v>
          </cell>
          <cell r="L359" t="str">
            <v>ĐÀ NẴNG</v>
          </cell>
          <cell r="M359" t="str">
            <v>QUẢNG NAM</v>
          </cell>
          <cell r="N359" t="str">
            <v>200734824</v>
          </cell>
          <cell r="O359">
            <v>39168</v>
          </cell>
          <cell r="P359" t="str">
            <v>ĐÀ NẴNG</v>
          </cell>
          <cell r="Q359" t="str">
            <v>KINH</v>
          </cell>
          <cell r="R359" t="str">
            <v>KHÔNG</v>
          </cell>
          <cell r="S359" t="str">
            <v>TỔ 20 PHƯỚC MỸ, SƠN TRÀ, ĐÃ NẴNG</v>
          </cell>
          <cell r="T359" t="str">
            <v>ĐÀ NẴNG</v>
          </cell>
          <cell r="U359" t="str">
            <v>TỔ 20 PHƯỚC MỸ, SƠN TRÀ, ĐÃ NẴNG</v>
          </cell>
          <cell r="V359" t="str">
            <v>ĐÀ NẴNG</v>
          </cell>
          <cell r="W359" t="str">
            <v>TỔ 24, THANH LỘC ĐÁN, THANH KHÊ, ĐÀ NẴNG</v>
          </cell>
          <cell r="X359" t="str">
            <v>01695598387</v>
          </cell>
          <cell r="Y359" t="str">
            <v>0041000135943</v>
          </cell>
          <cell r="Z359" t="str">
            <v>VIETCOMBANK</v>
          </cell>
          <cell r="AA359" t="str">
            <v>700014</v>
          </cell>
          <cell r="AB359">
            <v>0</v>
          </cell>
          <cell r="AC359">
            <v>0</v>
          </cell>
          <cell r="AD359">
            <v>0</v>
          </cell>
          <cell r="AE359">
            <v>0</v>
          </cell>
          <cell r="AF359">
            <v>0</v>
          </cell>
          <cell r="AG359">
            <v>0</v>
          </cell>
          <cell r="AH359">
            <v>41035</v>
          </cell>
          <cell r="AI359">
            <v>41400</v>
          </cell>
          <cell r="AJ359">
            <v>41765</v>
          </cell>
          <cell r="AK359" t="str">
            <v>01 NĂM</v>
          </cell>
          <cell r="AL359" t="str">
            <v>01 NĂM</v>
          </cell>
          <cell r="AM359" t="str">
            <v>KXĐTH</v>
          </cell>
          <cell r="AN359">
            <v>41765</v>
          </cell>
          <cell r="AO359" t="str">
            <v>KXĐTH</v>
          </cell>
          <cell r="AP359">
            <v>0</v>
          </cell>
          <cell r="AQ359">
            <v>0</v>
          </cell>
          <cell r="AR359">
            <v>41030</v>
          </cell>
          <cell r="AS359" t="str">
            <v>7912016335</v>
          </cell>
          <cell r="AT359" t="str">
            <v>DN7793530600310</v>
          </cell>
          <cell r="AU359">
            <v>0</v>
          </cell>
          <cell r="AV359">
            <v>0</v>
          </cell>
          <cell r="AW359">
            <v>0</v>
          </cell>
          <cell r="AX359">
            <v>0</v>
          </cell>
          <cell r="AY359">
            <v>0</v>
          </cell>
          <cell r="AZ359">
            <v>0</v>
          </cell>
          <cell r="BA359">
            <v>0</v>
          </cell>
          <cell r="BB359">
            <v>0</v>
          </cell>
          <cell r="BC359">
            <v>0</v>
          </cell>
          <cell r="BD359" t="str">
            <v>3 HẠT</v>
          </cell>
          <cell r="BE359" t="str">
            <v>12/12</v>
          </cell>
          <cell r="BF359">
            <v>0</v>
          </cell>
          <cell r="BG359">
            <v>0</v>
          </cell>
          <cell r="BH359">
            <v>41573</v>
          </cell>
          <cell r="BI359">
            <v>2568000</v>
          </cell>
          <cell r="BJ359">
            <v>232000</v>
          </cell>
          <cell r="BK359">
            <v>0</v>
          </cell>
          <cell r="BL359">
            <v>0</v>
          </cell>
          <cell r="BM359">
            <v>0</v>
          </cell>
          <cell r="BN359">
            <v>0</v>
          </cell>
          <cell r="BO359">
            <v>0</v>
          </cell>
          <cell r="BP359">
            <v>4000</v>
          </cell>
          <cell r="BQ359">
            <v>1</v>
          </cell>
          <cell r="BR359" t="str">
            <v>CN ĐÀ NẴNG</v>
          </cell>
          <cell r="BS359" t="str">
            <v>Fulltime</v>
          </cell>
          <cell r="BT359" t="str">
            <v>Quán 138 Nguyễn Thị Minh Khai</v>
          </cell>
          <cell r="BU359" t="str">
            <v>NV. Bếp</v>
          </cell>
          <cell r="BV359">
            <v>0</v>
          </cell>
          <cell r="BW359" t="str">
            <v>12/12</v>
          </cell>
          <cell r="BX359">
            <v>0</v>
          </cell>
          <cell r="BY359">
            <v>0</v>
          </cell>
          <cell r="BZ359">
            <v>0</v>
          </cell>
          <cell r="CA359">
            <v>0</v>
          </cell>
          <cell r="CB359">
            <v>0</v>
          </cell>
          <cell r="CC359">
            <v>0</v>
          </cell>
          <cell r="CD359">
            <v>0</v>
          </cell>
          <cell r="CE359">
            <v>0</v>
          </cell>
          <cell r="CF359">
            <v>0</v>
          </cell>
          <cell r="CG359">
            <v>0</v>
          </cell>
          <cell r="CH359">
            <v>0</v>
          </cell>
          <cell r="CI359" t="str">
            <v>QUÁN ĐÀ NẴNG</v>
          </cell>
          <cell r="CJ359" t="str">
            <v>TỔ TRƯỞNG PHA CHẾ</v>
          </cell>
          <cell r="CK359">
            <v>0</v>
          </cell>
          <cell r="CL359">
            <v>0</v>
          </cell>
          <cell r="CM359" t="str">
            <v>KẾT HÔN</v>
          </cell>
          <cell r="CN359" t="str">
            <v>LÊ QUANG HUY; LÊ NHẬT HOÀNG; LÊ NHẬT THÀNH</v>
          </cell>
          <cell r="CO359">
            <v>0</v>
          </cell>
          <cell r="CP359">
            <v>3</v>
          </cell>
          <cell r="CQ359">
            <v>0</v>
          </cell>
          <cell r="CR359">
            <v>3</v>
          </cell>
          <cell r="CS359" t="str">
            <v>LÊ VĂN PHÚC</v>
          </cell>
          <cell r="CT359">
            <v>0</v>
          </cell>
          <cell r="CU359" t="str">
            <v>X</v>
          </cell>
          <cell r="CV359" t="str">
            <v>1960</v>
          </cell>
          <cell r="CW359" t="str">
            <v>BỘ ĐỘI</v>
          </cell>
          <cell r="CX359">
            <v>0</v>
          </cell>
          <cell r="CY359">
            <v>0</v>
          </cell>
          <cell r="CZ359">
            <v>0</v>
          </cell>
          <cell r="DA359" t="e">
            <v>#N/A</v>
          </cell>
          <cell r="DB359">
            <v>0</v>
          </cell>
        </row>
        <row r="360">
          <cell r="B360" t="str">
            <v>EQQ100674</v>
          </cell>
          <cell r="C360" t="str">
            <v>KA THỊ NA</v>
          </cell>
          <cell r="D360" t="str">
            <v>NỮ</v>
          </cell>
          <cell r="E360">
            <v>40860</v>
          </cell>
          <cell r="F360" t="str">
            <v>QUÁN ĐÀ NẴNG</v>
          </cell>
          <cell r="G360" t="str">
            <v>QUẢN LÝ QUÁN</v>
          </cell>
          <cell r="H360">
            <v>27</v>
          </cell>
          <cell r="I360">
            <v>7</v>
          </cell>
          <cell r="J360">
            <v>1989</v>
          </cell>
          <cell r="K360">
            <v>32716</v>
          </cell>
          <cell r="L360" t="str">
            <v>QUẢNG NAM</v>
          </cell>
          <cell r="M360" t="str">
            <v>QUẢNG NAM</v>
          </cell>
          <cell r="N360" t="str">
            <v>205355731</v>
          </cell>
          <cell r="O360">
            <v>38253</v>
          </cell>
          <cell r="P360" t="str">
            <v>QUẢNG NAM</v>
          </cell>
          <cell r="Q360" t="str">
            <v>KINH</v>
          </cell>
          <cell r="R360" t="str">
            <v>KHÔNG</v>
          </cell>
          <cell r="S360" t="str">
            <v>THÔN 8A, ĐIỆN HỒNG, ĐIỆN BÀN, QUẢNG NAM</v>
          </cell>
          <cell r="T360" t="str">
            <v>QUẢNG NAM</v>
          </cell>
          <cell r="U360" t="str">
            <v>K113 NGUYỄN CHÍ THANH, HẢI CHÂU, ĐÀ NẴNG</v>
          </cell>
          <cell r="V360" t="str">
            <v>ĐÀ NẴNG</v>
          </cell>
          <cell r="W360" t="str">
            <v>TỔ 20 PHƯỚC MỸ, SƠN TRÀ, ĐÃ NẴNG</v>
          </cell>
          <cell r="X360" t="str">
            <v>0976202927</v>
          </cell>
          <cell r="Y360" t="str">
            <v>0041000135368</v>
          </cell>
          <cell r="Z360" t="str">
            <v>VIETCOMBANK</v>
          </cell>
          <cell r="AA360" t="str">
            <v>700001</v>
          </cell>
          <cell r="AB360">
            <v>0</v>
          </cell>
          <cell r="AC360">
            <v>0</v>
          </cell>
          <cell r="AD360">
            <v>0</v>
          </cell>
          <cell r="AE360">
            <v>0</v>
          </cell>
          <cell r="AF360">
            <v>0</v>
          </cell>
          <cell r="AG360">
            <v>0</v>
          </cell>
          <cell r="AH360">
            <v>40921</v>
          </cell>
          <cell r="AI360">
            <v>41287</v>
          </cell>
          <cell r="AJ360">
            <v>41652</v>
          </cell>
          <cell r="AK360" t="str">
            <v>01 NĂM</v>
          </cell>
          <cell r="AL360" t="str">
            <v>01 NĂM</v>
          </cell>
          <cell r="AM360" t="str">
            <v>KXĐTH</v>
          </cell>
          <cell r="AN360">
            <v>41652</v>
          </cell>
          <cell r="AO360" t="str">
            <v>KXĐTH</v>
          </cell>
          <cell r="AP360">
            <v>0</v>
          </cell>
          <cell r="AQ360">
            <v>0</v>
          </cell>
          <cell r="AR360">
            <v>40909</v>
          </cell>
          <cell r="AS360" t="str">
            <v>7912007245</v>
          </cell>
          <cell r="AT360" t="str">
            <v>DN7793530600259</v>
          </cell>
          <cell r="AU360">
            <v>0</v>
          </cell>
          <cell r="AV360">
            <v>0</v>
          </cell>
          <cell r="AW360">
            <v>0</v>
          </cell>
          <cell r="AX360">
            <v>0</v>
          </cell>
          <cell r="AY360">
            <v>0</v>
          </cell>
          <cell r="AZ360">
            <v>0</v>
          </cell>
          <cell r="BA360">
            <v>0</v>
          </cell>
          <cell r="BB360">
            <v>0</v>
          </cell>
          <cell r="BC360">
            <v>0</v>
          </cell>
          <cell r="BD360">
            <v>0</v>
          </cell>
          <cell r="BE360" t="str">
            <v>12/12</v>
          </cell>
          <cell r="BF360">
            <v>0</v>
          </cell>
          <cell r="BG360">
            <v>0</v>
          </cell>
          <cell r="BH360">
            <v>41724</v>
          </cell>
          <cell r="BI360">
            <v>3130000</v>
          </cell>
          <cell r="BJ360">
            <v>4362000</v>
          </cell>
          <cell r="BK360">
            <v>0</v>
          </cell>
          <cell r="BL360">
            <v>200000</v>
          </cell>
          <cell r="BM360">
            <v>150000</v>
          </cell>
          <cell r="BN360">
            <v>0</v>
          </cell>
          <cell r="BO360">
            <v>0</v>
          </cell>
          <cell r="BP360">
            <v>4000</v>
          </cell>
          <cell r="BQ360">
            <v>1</v>
          </cell>
          <cell r="BR360" t="str">
            <v>CN ĐÀ NẴNG</v>
          </cell>
          <cell r="BS360" t="str">
            <v>Fulltime</v>
          </cell>
          <cell r="BT360" t="str">
            <v>Quán 138 Nguyễn Thị Minh Khai</v>
          </cell>
          <cell r="BU360" t="str">
            <v>Quản Lý Quán</v>
          </cell>
          <cell r="BV360" t="str">
            <v>4 HẠT</v>
          </cell>
          <cell r="BW360" t="str">
            <v>ĐH</v>
          </cell>
          <cell r="BX360" t="str">
            <v>QUẢN TRỊ KINH DOANH</v>
          </cell>
          <cell r="BY360">
            <v>0</v>
          </cell>
          <cell r="BZ360">
            <v>0</v>
          </cell>
          <cell r="CA360">
            <v>0</v>
          </cell>
          <cell r="CB360">
            <v>0</v>
          </cell>
          <cell r="CC360" t="str">
            <v>X</v>
          </cell>
          <cell r="CD360" t="str">
            <v>1960</v>
          </cell>
          <cell r="CE360">
            <v>0</v>
          </cell>
          <cell r="CF360">
            <v>0</v>
          </cell>
          <cell r="CG360">
            <v>0</v>
          </cell>
          <cell r="CH360">
            <v>0</v>
          </cell>
          <cell r="CI360" t="str">
            <v>QUÁN ĐÀ NẴNG</v>
          </cell>
          <cell r="CJ360" t="str">
            <v>NHÂN VIÊN BẾP</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t="e">
            <v>#N/A</v>
          </cell>
          <cell r="DB360">
            <v>0</v>
          </cell>
        </row>
        <row r="361">
          <cell r="B361" t="str">
            <v>EQQ100698</v>
          </cell>
          <cell r="C361" t="str">
            <v>NGUYỄN THỊ TUYẾT</v>
          </cell>
          <cell r="D361" t="str">
            <v>NỮ</v>
          </cell>
          <cell r="E361">
            <v>40872</v>
          </cell>
          <cell r="F361" t="str">
            <v>QUÁN ĐÀ NẴNG</v>
          </cell>
          <cell r="G361" t="str">
            <v>NHÂN VIÊN TẠP VỤ</v>
          </cell>
          <cell r="H361">
            <v>20</v>
          </cell>
          <cell r="I361">
            <v>10</v>
          </cell>
          <cell r="J361">
            <v>1957</v>
          </cell>
          <cell r="K361">
            <v>21113</v>
          </cell>
          <cell r="L361" t="str">
            <v>ĐÀ NẴNG</v>
          </cell>
          <cell r="M361" t="str">
            <v>ĐÀ NẴNG</v>
          </cell>
          <cell r="N361" t="str">
            <v>201083502</v>
          </cell>
          <cell r="O361">
            <v>34390</v>
          </cell>
          <cell r="P361" t="str">
            <v>ĐÀ NẴNG</v>
          </cell>
          <cell r="Q361" t="str">
            <v>KINH</v>
          </cell>
          <cell r="R361" t="str">
            <v>KHÔNG</v>
          </cell>
          <cell r="S361" t="str">
            <v>TỔ 50 CHÍNH GIÁN, ĐÀ NẴNG</v>
          </cell>
          <cell r="T361" t="str">
            <v>ĐÀ NẴNG</v>
          </cell>
          <cell r="U361" t="str">
            <v>TỔ 2, THẠC GIÁN, THANH KHÊ, ĐÀ NẴNG</v>
          </cell>
          <cell r="V361" t="str">
            <v>ĐÀ NẴNG</v>
          </cell>
          <cell r="W361" t="str">
            <v>K113 NGUYỄN CHÍ THANH, HẢI CHÂU, ĐÀ NẴNG</v>
          </cell>
          <cell r="X361" t="str">
            <v>01289855654</v>
          </cell>
          <cell r="Y361" t="str">
            <v>0041000137855</v>
          </cell>
          <cell r="Z361" t="str">
            <v>VIETCOMBANK</v>
          </cell>
          <cell r="AA361" t="str">
            <v>700017</v>
          </cell>
          <cell r="AB361">
            <v>0</v>
          </cell>
          <cell r="AC361">
            <v>0</v>
          </cell>
          <cell r="AD361">
            <v>0</v>
          </cell>
          <cell r="AE361">
            <v>0</v>
          </cell>
          <cell r="AF361">
            <v>0</v>
          </cell>
          <cell r="AG361">
            <v>0</v>
          </cell>
          <cell r="AH361">
            <v>41039</v>
          </cell>
          <cell r="AI361">
            <v>41404</v>
          </cell>
          <cell r="AJ361">
            <v>41769</v>
          </cell>
          <cell r="AK361" t="str">
            <v>01 NĂM</v>
          </cell>
          <cell r="AL361" t="str">
            <v>01 NĂM</v>
          </cell>
          <cell r="AM361" t="str">
            <v>KXĐTH</v>
          </cell>
          <cell r="AN361">
            <v>41769</v>
          </cell>
          <cell r="AO361" t="str">
            <v>KXĐTH</v>
          </cell>
          <cell r="AP361">
            <v>0</v>
          </cell>
          <cell r="AQ361">
            <v>0</v>
          </cell>
          <cell r="AR361">
            <v>41030</v>
          </cell>
          <cell r="AS361" t="str">
            <v>7912016340</v>
          </cell>
          <cell r="AT361" t="str">
            <v>DN7793530600315</v>
          </cell>
          <cell r="AU361">
            <v>0</v>
          </cell>
          <cell r="AV361">
            <v>0</v>
          </cell>
          <cell r="AW361">
            <v>0</v>
          </cell>
          <cell r="AX361">
            <v>0</v>
          </cell>
          <cell r="AY361">
            <v>0</v>
          </cell>
          <cell r="AZ361">
            <v>0</v>
          </cell>
          <cell r="BA361">
            <v>0</v>
          </cell>
          <cell r="BB361">
            <v>0</v>
          </cell>
          <cell r="BC361">
            <v>0</v>
          </cell>
          <cell r="BD361" t="str">
            <v>4 HẠT</v>
          </cell>
          <cell r="BE361" t="str">
            <v>ĐH</v>
          </cell>
          <cell r="BF361">
            <v>0</v>
          </cell>
          <cell r="BG361">
            <v>0</v>
          </cell>
          <cell r="BH361">
            <v>41640</v>
          </cell>
          <cell r="BI361">
            <v>2568000</v>
          </cell>
          <cell r="BJ361">
            <v>0</v>
          </cell>
          <cell r="BK361">
            <v>0</v>
          </cell>
          <cell r="BL361">
            <v>0</v>
          </cell>
          <cell r="BM361">
            <v>0</v>
          </cell>
          <cell r="BN361">
            <v>0</v>
          </cell>
          <cell r="BO361">
            <v>0</v>
          </cell>
          <cell r="BP361">
            <v>4000</v>
          </cell>
          <cell r="BQ361">
            <v>1</v>
          </cell>
          <cell r="BR361" t="str">
            <v>CN ĐÀ NẴNG</v>
          </cell>
          <cell r="BS361" t="str">
            <v>Fulltime</v>
          </cell>
          <cell r="BT361" t="str">
            <v>Quán 138 Nguyễn Thị Minh Khai</v>
          </cell>
          <cell r="BU361" t="str">
            <v>NV. Tạp Vụ</v>
          </cell>
          <cell r="BV361">
            <v>0</v>
          </cell>
          <cell r="BW361" t="str">
            <v>6/12</v>
          </cell>
          <cell r="BX361">
            <v>0</v>
          </cell>
          <cell r="BY361">
            <v>0</v>
          </cell>
          <cell r="BZ361">
            <v>0</v>
          </cell>
          <cell r="CA361">
            <v>0</v>
          </cell>
          <cell r="CB361">
            <v>0</v>
          </cell>
          <cell r="CC361">
            <v>0</v>
          </cell>
          <cell r="CD361">
            <v>0</v>
          </cell>
          <cell r="CE361">
            <v>0</v>
          </cell>
          <cell r="CF361">
            <v>0</v>
          </cell>
          <cell r="CG361">
            <v>0</v>
          </cell>
          <cell r="CH361">
            <v>0</v>
          </cell>
          <cell r="CI361" t="str">
            <v>QUÁN ĐÀ NẴNG</v>
          </cell>
          <cell r="CJ361" t="str">
            <v>QUẢN LÝ QUÁN</v>
          </cell>
          <cell r="CK361">
            <v>0</v>
          </cell>
          <cell r="CL361">
            <v>0</v>
          </cell>
          <cell r="CM361" t="str">
            <v>KẾT HÔN</v>
          </cell>
          <cell r="CN361">
            <v>0</v>
          </cell>
          <cell r="CO361">
            <v>0</v>
          </cell>
          <cell r="CP361">
            <v>0</v>
          </cell>
          <cell r="CQ361">
            <v>0</v>
          </cell>
          <cell r="CR361">
            <v>0</v>
          </cell>
          <cell r="CS361" t="str">
            <v>ĐÃ MẤT</v>
          </cell>
          <cell r="CT361">
            <v>0</v>
          </cell>
          <cell r="CU361" t="str">
            <v>X</v>
          </cell>
          <cell r="CV361">
            <v>0</v>
          </cell>
          <cell r="CW361">
            <v>0</v>
          </cell>
          <cell r="CX361">
            <v>0</v>
          </cell>
          <cell r="CY361">
            <v>0</v>
          </cell>
          <cell r="CZ361">
            <v>0</v>
          </cell>
          <cell r="DA361" t="e">
            <v>#N/A</v>
          </cell>
          <cell r="DB361">
            <v>0</v>
          </cell>
        </row>
        <row r="362">
          <cell r="B362" t="str">
            <v>EQQ100699</v>
          </cell>
          <cell r="C362" t="str">
            <v>NGUYỄN THỊ LÀNH</v>
          </cell>
          <cell r="D362" t="str">
            <v>NỮ</v>
          </cell>
          <cell r="E362">
            <v>40872</v>
          </cell>
          <cell r="F362" t="str">
            <v>QUÁN ĐÀ NẴNG</v>
          </cell>
          <cell r="G362" t="str">
            <v>NHÂN VIÊN TẠP VỤ</v>
          </cell>
          <cell r="H362">
            <v>12</v>
          </cell>
          <cell r="I362">
            <v>12</v>
          </cell>
          <cell r="J362">
            <v>1959</v>
          </cell>
          <cell r="K362">
            <v>21896</v>
          </cell>
          <cell r="L362" t="str">
            <v>ĐÀ NẴNG</v>
          </cell>
          <cell r="M362" t="str">
            <v>THANH HÓA</v>
          </cell>
          <cell r="N362" t="str">
            <v>200176313</v>
          </cell>
          <cell r="O362">
            <v>38510</v>
          </cell>
          <cell r="P362" t="str">
            <v>ĐÀ NẴNG</v>
          </cell>
          <cell r="Q362" t="str">
            <v>KINH</v>
          </cell>
          <cell r="R362" t="str">
            <v>PHẬT</v>
          </cell>
          <cell r="S362" t="str">
            <v>TỔ 39 THẠCH GIÁN, THANH KHÊ, ĐÀ NẴNG</v>
          </cell>
          <cell r="T362" t="str">
            <v>ĐÀ NẴNG</v>
          </cell>
          <cell r="U362" t="str">
            <v>TỔ 39 THẠCH GIÁN, THANH KHÊ, ĐÀ NẴNG</v>
          </cell>
          <cell r="V362" t="str">
            <v>ĐÀ NẴNG</v>
          </cell>
          <cell r="W362" t="str">
            <v>TỔ 2, THẠC GIÁN, THANH KHÊ, ĐÀ NẴNG</v>
          </cell>
          <cell r="X362" t="str">
            <v>01213660034</v>
          </cell>
          <cell r="Y362" t="str">
            <v>0041000136582</v>
          </cell>
          <cell r="Z362" t="str">
            <v>VIETCOMBANK</v>
          </cell>
          <cell r="AA362" t="str">
            <v>700016</v>
          </cell>
          <cell r="AB362">
            <v>0</v>
          </cell>
          <cell r="AC362">
            <v>0</v>
          </cell>
          <cell r="AD362">
            <v>0</v>
          </cell>
          <cell r="AE362">
            <v>0</v>
          </cell>
          <cell r="AF362">
            <v>0</v>
          </cell>
          <cell r="AG362">
            <v>0</v>
          </cell>
          <cell r="AH362">
            <v>41039</v>
          </cell>
          <cell r="AI362">
            <v>41404</v>
          </cell>
          <cell r="AJ362">
            <v>41769</v>
          </cell>
          <cell r="AK362" t="str">
            <v>01 NĂM</v>
          </cell>
          <cell r="AL362" t="str">
            <v>01 NĂM</v>
          </cell>
          <cell r="AM362" t="str">
            <v>KXĐTH</v>
          </cell>
          <cell r="AN362">
            <v>41769</v>
          </cell>
          <cell r="AO362" t="str">
            <v>KXĐTH</v>
          </cell>
          <cell r="AP362">
            <v>0</v>
          </cell>
          <cell r="AQ362">
            <v>0</v>
          </cell>
          <cell r="AR362">
            <v>41030</v>
          </cell>
          <cell r="AS362" t="str">
            <v>7912016341</v>
          </cell>
          <cell r="AT362" t="str">
            <v>DN7793530600316</v>
          </cell>
          <cell r="AU362">
            <v>0</v>
          </cell>
          <cell r="AV362">
            <v>0</v>
          </cell>
          <cell r="AW362">
            <v>0</v>
          </cell>
          <cell r="AX362">
            <v>0</v>
          </cell>
          <cell r="AY362">
            <v>0</v>
          </cell>
          <cell r="AZ362">
            <v>0</v>
          </cell>
          <cell r="BA362">
            <v>0</v>
          </cell>
          <cell r="BB362">
            <v>0</v>
          </cell>
          <cell r="BC362">
            <v>0</v>
          </cell>
          <cell r="BD362">
            <v>0</v>
          </cell>
          <cell r="BE362" t="str">
            <v>6/12</v>
          </cell>
          <cell r="BF362">
            <v>0</v>
          </cell>
          <cell r="BG362">
            <v>0</v>
          </cell>
          <cell r="BH362">
            <v>41640</v>
          </cell>
          <cell r="BI362">
            <v>2568000</v>
          </cell>
          <cell r="BJ362">
            <v>0</v>
          </cell>
          <cell r="BK362">
            <v>0</v>
          </cell>
          <cell r="BL362">
            <v>0</v>
          </cell>
          <cell r="BM362">
            <v>0</v>
          </cell>
          <cell r="BN362">
            <v>0</v>
          </cell>
          <cell r="BO362">
            <v>0</v>
          </cell>
          <cell r="BP362">
            <v>4000</v>
          </cell>
          <cell r="BQ362">
            <v>1</v>
          </cell>
          <cell r="BR362" t="str">
            <v>CN ĐÀ NẴNG</v>
          </cell>
          <cell r="BS362" t="str">
            <v>Fulltime</v>
          </cell>
          <cell r="BT362" t="str">
            <v>Quán 138 Nguyễn Thị Minh Khai</v>
          </cell>
          <cell r="BU362" t="str">
            <v>NV. Tạp Vụ</v>
          </cell>
          <cell r="BV362">
            <v>0</v>
          </cell>
          <cell r="BW362" t="str">
            <v>6/12</v>
          </cell>
          <cell r="BX362">
            <v>0</v>
          </cell>
          <cell r="BY362">
            <v>0</v>
          </cell>
          <cell r="BZ362">
            <v>0</v>
          </cell>
          <cell r="CA362">
            <v>0</v>
          </cell>
          <cell r="CB362">
            <v>0</v>
          </cell>
          <cell r="CC362" t="str">
            <v>X</v>
          </cell>
          <cell r="CD362">
            <v>0</v>
          </cell>
          <cell r="CE362">
            <v>0</v>
          </cell>
          <cell r="CF362">
            <v>0</v>
          </cell>
          <cell r="CG362">
            <v>0</v>
          </cell>
          <cell r="CH362">
            <v>0</v>
          </cell>
          <cell r="CI362" t="str">
            <v>QUÁN ĐÀ NẴNG</v>
          </cell>
          <cell r="CJ362" t="str">
            <v>NHÂN VIÊN TẠP VỤ</v>
          </cell>
          <cell r="CK362">
            <v>0</v>
          </cell>
          <cell r="CL362">
            <v>0</v>
          </cell>
          <cell r="CM362" t="str">
            <v>KẾT HÔN</v>
          </cell>
          <cell r="CN362">
            <v>0</v>
          </cell>
          <cell r="CO362">
            <v>0</v>
          </cell>
          <cell r="CP362">
            <v>0</v>
          </cell>
          <cell r="CQ362">
            <v>0</v>
          </cell>
          <cell r="CR362">
            <v>0</v>
          </cell>
          <cell r="CS362" t="str">
            <v>ĐÃ MẤT</v>
          </cell>
          <cell r="CT362">
            <v>0</v>
          </cell>
          <cell r="CU362">
            <v>0</v>
          </cell>
          <cell r="CV362">
            <v>0</v>
          </cell>
          <cell r="CW362">
            <v>0</v>
          </cell>
          <cell r="CX362">
            <v>0</v>
          </cell>
          <cell r="CY362">
            <v>0</v>
          </cell>
          <cell r="CZ362">
            <v>0</v>
          </cell>
          <cell r="DA362" t="e">
            <v>#N/A</v>
          </cell>
          <cell r="DB362">
            <v>0</v>
          </cell>
        </row>
        <row r="363">
          <cell r="B363" t="str">
            <v>EQQ101163</v>
          </cell>
          <cell r="C363" t="str">
            <v>PHẠM THỊ YẾN TRINH</v>
          </cell>
          <cell r="D363" t="str">
            <v>NỮ</v>
          </cell>
          <cell r="E363">
            <v>41132</v>
          </cell>
          <cell r="F363" t="str">
            <v>QUÁN ĐÀ NẴNG</v>
          </cell>
          <cell r="G363" t="str">
            <v>NHÂN VIÊN PHỤC VỤ</v>
          </cell>
          <cell r="H363">
            <v>28</v>
          </cell>
          <cell r="I363">
            <v>6</v>
          </cell>
          <cell r="J363">
            <v>1993</v>
          </cell>
          <cell r="K363">
            <v>34148</v>
          </cell>
          <cell r="L363" t="str">
            <v>ĐÀ NẴNG</v>
          </cell>
          <cell r="M363" t="str">
            <v>BÌNH TRỊ THIÊN</v>
          </cell>
          <cell r="N363" t="str">
            <v>201680074</v>
          </cell>
          <cell r="O363">
            <v>40458</v>
          </cell>
          <cell r="P363" t="str">
            <v>ĐÀ NẴNG</v>
          </cell>
          <cell r="Q363" t="str">
            <v>KINH</v>
          </cell>
          <cell r="R363" t="str">
            <v>THIÊN CHÚA</v>
          </cell>
          <cell r="S363" t="str">
            <v>TỔ 46, ĐƯỜNG LÊ CHÂN, AN HẢI BẮC, Q. SƠN TRÀ, ĐÀ NẴNG</v>
          </cell>
          <cell r="T363" t="str">
            <v>ĐÀ NẴNG</v>
          </cell>
          <cell r="U363" t="str">
            <v>TỔ 46, ĐƯỜNG LÊ CHÂN, AN HẢI BẮC, Q. SƠN TRÀ, ĐÀ NẴNG</v>
          </cell>
          <cell r="V363" t="str">
            <v>ĐÀ NẴNG</v>
          </cell>
          <cell r="W363" t="str">
            <v>TỔ 39 THẠCH GIÁN, THANH KHÊ, ĐÀ NẴNG</v>
          </cell>
          <cell r="X363" t="str">
            <v>0908419213</v>
          </cell>
          <cell r="Y363" t="str">
            <v>0041000135512</v>
          </cell>
          <cell r="Z363" t="str">
            <v>VIETCOMBANK</v>
          </cell>
          <cell r="AA363" t="str">
            <v>700021</v>
          </cell>
          <cell r="AB363">
            <v>0</v>
          </cell>
          <cell r="AC363">
            <v>0</v>
          </cell>
          <cell r="AD363">
            <v>0</v>
          </cell>
          <cell r="AE363">
            <v>0</v>
          </cell>
          <cell r="AF363">
            <v>0</v>
          </cell>
          <cell r="AG363">
            <v>0</v>
          </cell>
          <cell r="AH363">
            <v>41284</v>
          </cell>
          <cell r="AI363">
            <v>41649</v>
          </cell>
          <cell r="AJ363">
            <v>41769</v>
          </cell>
          <cell r="AK363" t="str">
            <v>01 NĂM</v>
          </cell>
          <cell r="AL363" t="str">
            <v>01 NĂM</v>
          </cell>
          <cell r="AM363" t="str">
            <v>KXĐTH</v>
          </cell>
          <cell r="AN363">
            <v>41649</v>
          </cell>
          <cell r="AO363">
            <v>42013</v>
          </cell>
          <cell r="AP363">
            <v>0</v>
          </cell>
          <cell r="AQ363">
            <v>0</v>
          </cell>
          <cell r="AR363">
            <v>41275</v>
          </cell>
          <cell r="AS363" t="str">
            <v>7913005557</v>
          </cell>
          <cell r="AT363" t="str">
            <v>DN7793530600583</v>
          </cell>
          <cell r="AU363">
            <v>0</v>
          </cell>
          <cell r="AV363">
            <v>0</v>
          </cell>
          <cell r="AW363">
            <v>0</v>
          </cell>
          <cell r="AX363">
            <v>0</v>
          </cell>
          <cell r="AY363">
            <v>0</v>
          </cell>
          <cell r="AZ363">
            <v>0</v>
          </cell>
          <cell r="BA363">
            <v>0</v>
          </cell>
          <cell r="BB363">
            <v>0</v>
          </cell>
          <cell r="BC363">
            <v>0</v>
          </cell>
          <cell r="BD363">
            <v>0</v>
          </cell>
          <cell r="BE363" t="str">
            <v>6/12</v>
          </cell>
          <cell r="BF363">
            <v>0</v>
          </cell>
          <cell r="BG363">
            <v>0</v>
          </cell>
          <cell r="BH363">
            <v>0</v>
          </cell>
          <cell r="BI363">
            <v>2568000</v>
          </cell>
          <cell r="BJ363">
            <v>232000</v>
          </cell>
          <cell r="BK363">
            <v>0</v>
          </cell>
          <cell r="BL363">
            <v>0</v>
          </cell>
          <cell r="BM363">
            <v>0</v>
          </cell>
          <cell r="BN363">
            <v>0</v>
          </cell>
          <cell r="BO363">
            <v>0</v>
          </cell>
          <cell r="BP363">
            <v>4000</v>
          </cell>
          <cell r="BQ363">
            <v>1</v>
          </cell>
          <cell r="BR363" t="str">
            <v>CN ĐÀ NẴNG</v>
          </cell>
          <cell r="BS363" t="str">
            <v>Fulltime</v>
          </cell>
          <cell r="BT363" t="str">
            <v>Quán 138 Nguyễn Thị Minh Khai</v>
          </cell>
          <cell r="BU363" t="str">
            <v>NV. Phục Vụ</v>
          </cell>
          <cell r="BV363" t="str">
            <v>3 HẠT</v>
          </cell>
          <cell r="BW363" t="str">
            <v>12/12</v>
          </cell>
          <cell r="BX363">
            <v>0</v>
          </cell>
          <cell r="BY363">
            <v>0</v>
          </cell>
          <cell r="BZ363">
            <v>0</v>
          </cell>
          <cell r="CA363">
            <v>0</v>
          </cell>
          <cell r="CB363">
            <v>0</v>
          </cell>
          <cell r="CC363">
            <v>0</v>
          </cell>
          <cell r="CD363">
            <v>0</v>
          </cell>
          <cell r="CE363">
            <v>0</v>
          </cell>
          <cell r="CF363">
            <v>0</v>
          </cell>
          <cell r="CG363">
            <v>0</v>
          </cell>
          <cell r="CH363">
            <v>0</v>
          </cell>
          <cell r="CI363" t="str">
            <v>QUÁN ĐÀ NẴNG</v>
          </cell>
          <cell r="CJ363" t="str">
            <v>NHÂN VIÊN TẠP VỤ</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t="e">
            <v>#N/A</v>
          </cell>
          <cell r="DB363">
            <v>0</v>
          </cell>
        </row>
        <row r="364">
          <cell r="B364" t="str">
            <v>EQQ101510</v>
          </cell>
          <cell r="C364" t="str">
            <v>NGUYỄN ĐÌNH HUY</v>
          </cell>
          <cell r="D364" t="str">
            <v>NAM</v>
          </cell>
          <cell r="E364">
            <v>41306</v>
          </cell>
          <cell r="F364" t="str">
            <v>QUÁN ĐÀ NẴNG</v>
          </cell>
          <cell r="G364" t="str">
            <v>NHÂN VIÊN PHỤC VỤ</v>
          </cell>
          <cell r="H364">
            <v>19</v>
          </cell>
          <cell r="I364">
            <v>11</v>
          </cell>
          <cell r="J364">
            <v>1987</v>
          </cell>
          <cell r="K364">
            <v>32100</v>
          </cell>
          <cell r="L364" t="str">
            <v>ĐÀ NẴNG</v>
          </cell>
          <cell r="M364" t="str">
            <v>QUẢNG NGÃI</v>
          </cell>
          <cell r="N364" t="str">
            <v>201556484</v>
          </cell>
          <cell r="O364">
            <v>38447</v>
          </cell>
          <cell r="P364" t="str">
            <v>ĐÀ NẴNG</v>
          </cell>
          <cell r="Q364" t="str">
            <v>KINH</v>
          </cell>
          <cell r="R364" t="str">
            <v>PHẬT</v>
          </cell>
          <cell r="S364" t="str">
            <v>TỔ 30, P. TÂN CHÍNH, Q. THANH KHÊ, ĐÀ NẴNG</v>
          </cell>
          <cell r="T364" t="str">
            <v>ĐÀ NẴNG</v>
          </cell>
          <cell r="U364" t="str">
            <v>TỔ 30, P. TÂN CHÍNH, Q. THANH KHÊ, ĐÀ NẴNG</v>
          </cell>
          <cell r="V364" t="str">
            <v>ĐÀ NẴNG</v>
          </cell>
          <cell r="W364" t="str">
            <v>TỔ 46, ĐƯỜNG LÊ CHÂN, AN HẢI BẮC, Q. SƠN TRÀ, ĐÀ NẴNG</v>
          </cell>
          <cell r="X364" t="str">
            <v>ĐÀ NẴNG</v>
          </cell>
          <cell r="Y364" t="str">
            <v>0041000161236</v>
          </cell>
          <cell r="Z364" t="str">
            <v>VIETCOMBANK</v>
          </cell>
          <cell r="AA364" t="str">
            <v>700024</v>
          </cell>
          <cell r="AB364">
            <v>0</v>
          </cell>
          <cell r="AC364">
            <v>0</v>
          </cell>
          <cell r="AD364">
            <v>0</v>
          </cell>
          <cell r="AE364">
            <v>0</v>
          </cell>
          <cell r="AF364">
            <v>0</v>
          </cell>
          <cell r="AG364">
            <v>0</v>
          </cell>
          <cell r="AH364">
            <v>41284</v>
          </cell>
          <cell r="AI364">
            <v>41649</v>
          </cell>
          <cell r="AJ364">
            <v>0</v>
          </cell>
          <cell r="AK364" t="str">
            <v>01 NĂM</v>
          </cell>
          <cell r="AL364" t="str">
            <v>01 NĂM</v>
          </cell>
          <cell r="AM364">
            <v>0</v>
          </cell>
          <cell r="AN364">
            <v>0</v>
          </cell>
          <cell r="AO364">
            <v>0</v>
          </cell>
          <cell r="AP364">
            <v>0</v>
          </cell>
          <cell r="AQ364">
            <v>0</v>
          </cell>
          <cell r="AR364">
            <v>0</v>
          </cell>
          <cell r="AS364">
            <v>0</v>
          </cell>
          <cell r="AT364">
            <v>0</v>
          </cell>
          <cell r="AU364">
            <v>0</v>
          </cell>
          <cell r="AV364">
            <v>0</v>
          </cell>
          <cell r="AW364">
            <v>41816</v>
          </cell>
          <cell r="AX364">
            <v>0</v>
          </cell>
          <cell r="AY364">
            <v>0</v>
          </cell>
          <cell r="AZ364">
            <v>41891</v>
          </cell>
          <cell r="BA364">
            <v>0</v>
          </cell>
          <cell r="BB364">
            <v>0</v>
          </cell>
          <cell r="BC364">
            <v>0</v>
          </cell>
          <cell r="BD364" t="str">
            <v>3 HẠT</v>
          </cell>
          <cell r="BE364" t="str">
            <v>12/12</v>
          </cell>
          <cell r="BF364">
            <v>41891</v>
          </cell>
          <cell r="BG364">
            <v>41816</v>
          </cell>
          <cell r="BH364">
            <v>0</v>
          </cell>
          <cell r="BI364">
            <v>0</v>
          </cell>
          <cell r="BJ364">
            <v>12000</v>
          </cell>
          <cell r="BK364">
            <v>0</v>
          </cell>
          <cell r="BL364">
            <v>0</v>
          </cell>
          <cell r="BM364">
            <v>0</v>
          </cell>
          <cell r="BN364">
            <v>0</v>
          </cell>
          <cell r="BO364">
            <v>0</v>
          </cell>
          <cell r="BP364">
            <v>0</v>
          </cell>
          <cell r="BQ364">
            <v>1</v>
          </cell>
          <cell r="BR364" t="str">
            <v>CN ĐÀ NẴNG</v>
          </cell>
          <cell r="BS364" t="str">
            <v>Partime</v>
          </cell>
          <cell r="BT364" t="str">
            <v>Quán 138 Nguyễn Thị Minh Khai</v>
          </cell>
          <cell r="BU364" t="str">
            <v>NV. Phục Vụ</v>
          </cell>
          <cell r="BV364" t="str">
            <v>1 HẠT</v>
          </cell>
          <cell r="BW364" t="str">
            <v>ĐH</v>
          </cell>
          <cell r="BX364">
            <v>0</v>
          </cell>
          <cell r="BY364">
            <v>0</v>
          </cell>
          <cell r="BZ364">
            <v>0</v>
          </cell>
          <cell r="CA364">
            <v>0</v>
          </cell>
          <cell r="CB364">
            <v>0</v>
          </cell>
          <cell r="CC364">
            <v>0</v>
          </cell>
          <cell r="CD364">
            <v>0</v>
          </cell>
          <cell r="CE364">
            <v>0</v>
          </cell>
          <cell r="CF364">
            <v>0</v>
          </cell>
          <cell r="CG364">
            <v>0</v>
          </cell>
          <cell r="CH364">
            <v>0</v>
          </cell>
          <cell r="CI364" t="str">
            <v>QUÁN ĐÀ NẴNG</v>
          </cell>
          <cell r="CJ364" t="str">
            <v>NHÂN VIÊN PHỤC VỤ</v>
          </cell>
          <cell r="CK364">
            <v>0</v>
          </cell>
          <cell r="CL364">
            <v>0</v>
          </cell>
          <cell r="CM364" t="str">
            <v>ĐỘC THÂN</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t="e">
            <v>#N/A</v>
          </cell>
          <cell r="DB364">
            <v>0</v>
          </cell>
        </row>
        <row r="365">
          <cell r="B365" t="str">
            <v>EQQ100270</v>
          </cell>
          <cell r="C365" t="str">
            <v>LƯƠNG TẤN MINH QUÂN</v>
          </cell>
          <cell r="D365" t="str">
            <v>NAM</v>
          </cell>
          <cell r="E365">
            <v>40140</v>
          </cell>
          <cell r="F365" t="str">
            <v>PHÒNG ĐIỀU HÀNH</v>
          </cell>
          <cell r="G365" t="str">
            <v xml:space="preserve">QUẢN LÝ KHU VỰC </v>
          </cell>
          <cell r="H365">
            <v>21</v>
          </cell>
          <cell r="I365">
            <v>8</v>
          </cell>
          <cell r="J365">
            <v>1987</v>
          </cell>
          <cell r="K365">
            <v>32010</v>
          </cell>
          <cell r="L365" t="str">
            <v>ĐÀ NẴNG</v>
          </cell>
          <cell r="M365" t="str">
            <v>ĐÀ NẴNG</v>
          </cell>
          <cell r="N365" t="str">
            <v>201529073</v>
          </cell>
          <cell r="O365">
            <v>38146</v>
          </cell>
          <cell r="P365" t="str">
            <v>ĐÀ NẴNG</v>
          </cell>
          <cell r="Q365" t="str">
            <v>KINH</v>
          </cell>
          <cell r="R365" t="str">
            <v>KHÔNG</v>
          </cell>
          <cell r="S365" t="str">
            <v>78/19 ĐỐNG ĐA, TP. ĐÀ NẴNG</v>
          </cell>
          <cell r="T365" t="str">
            <v>ĐÀ NẴNG</v>
          </cell>
          <cell r="U365" t="str">
            <v>78/19 ĐỐNG ĐA, TP. ĐÀ NẴNG</v>
          </cell>
          <cell r="V365" t="str">
            <v>TP. HCM</v>
          </cell>
          <cell r="W365" t="str">
            <v>TỔ 30, P. TÂN CHÍNH, Q. THANH KHÊ, ĐÀ NẴNG</v>
          </cell>
          <cell r="X365" t="str">
            <v>0948888021</v>
          </cell>
          <cell r="Y365" t="str">
            <v>0181001038298</v>
          </cell>
          <cell r="Z365" t="str">
            <v>VIETCOMBANK</v>
          </cell>
          <cell r="AA365" t="str">
            <v>700024</v>
          </cell>
          <cell r="AB365" t="str">
            <v>8090612739</v>
          </cell>
          <cell r="AC365">
            <v>0</v>
          </cell>
          <cell r="AD365">
            <v>0</v>
          </cell>
          <cell r="AE365">
            <v>0</v>
          </cell>
          <cell r="AF365">
            <v>0</v>
          </cell>
          <cell r="AG365">
            <v>0</v>
          </cell>
          <cell r="AH365">
            <v>40725</v>
          </cell>
          <cell r="AI365">
            <v>41091</v>
          </cell>
          <cell r="AJ365">
            <v>41456</v>
          </cell>
          <cell r="AK365" t="str">
            <v>01 NĂM</v>
          </cell>
          <cell r="AL365" t="str">
            <v>01 NĂM</v>
          </cell>
          <cell r="AM365" t="str">
            <v>KXĐTH</v>
          </cell>
          <cell r="AN365">
            <v>41456</v>
          </cell>
          <cell r="AO365" t="str">
            <v>KXĐTH</v>
          </cell>
          <cell r="AP365">
            <v>0</v>
          </cell>
          <cell r="AQ365">
            <v>0</v>
          </cell>
          <cell r="AR365">
            <v>40909</v>
          </cell>
          <cell r="AS365" t="str">
            <v>7910008662</v>
          </cell>
          <cell r="AT365" t="str">
            <v>DN7793530600090</v>
          </cell>
          <cell r="AU365">
            <v>0</v>
          </cell>
          <cell r="AV365">
            <v>41891</v>
          </cell>
          <cell r="AW365">
            <v>0</v>
          </cell>
          <cell r="AX365">
            <v>0</v>
          </cell>
          <cell r="AY365">
            <v>0</v>
          </cell>
          <cell r="AZ365">
            <v>0</v>
          </cell>
          <cell r="BA365">
            <v>0</v>
          </cell>
          <cell r="BB365">
            <v>41891</v>
          </cell>
          <cell r="BC365">
            <v>41816</v>
          </cell>
          <cell r="BD365" t="str">
            <v>1 HẠT</v>
          </cell>
          <cell r="BE365" t="str">
            <v>ĐH</v>
          </cell>
          <cell r="BF365">
            <v>0</v>
          </cell>
          <cell r="BG365">
            <v>0</v>
          </cell>
          <cell r="BH365">
            <v>41724</v>
          </cell>
          <cell r="BI365">
            <v>3970000</v>
          </cell>
          <cell r="BJ365">
            <v>9855000</v>
          </cell>
          <cell r="BK365">
            <v>0</v>
          </cell>
          <cell r="BL365">
            <v>300000</v>
          </cell>
          <cell r="BM365">
            <v>300000</v>
          </cell>
          <cell r="BN365">
            <v>0</v>
          </cell>
          <cell r="BO365">
            <v>25000</v>
          </cell>
          <cell r="BP365">
            <v>120000</v>
          </cell>
          <cell r="BQ365">
            <v>1</v>
          </cell>
          <cell r="BR365" t="str">
            <v>VP HỒ CHÍ MINH</v>
          </cell>
          <cell r="BS365" t="str">
            <v>Fulltime</v>
          </cell>
          <cell r="BT365" t="str">
            <v>Phòng Điều Hành</v>
          </cell>
          <cell r="BU365" t="str">
            <v xml:space="preserve">Quản Lý Khu Vực </v>
          </cell>
          <cell r="BV365">
            <v>0</v>
          </cell>
          <cell r="BW365" t="str">
            <v>ĐH</v>
          </cell>
          <cell r="BX365">
            <v>0</v>
          </cell>
          <cell r="BY365">
            <v>0</v>
          </cell>
          <cell r="BZ365">
            <v>0</v>
          </cell>
          <cell r="CA365">
            <v>0</v>
          </cell>
          <cell r="CB365">
            <v>0</v>
          </cell>
          <cell r="CC365">
            <v>0</v>
          </cell>
          <cell r="CD365">
            <v>0</v>
          </cell>
          <cell r="CE365">
            <v>0</v>
          </cell>
          <cell r="CF365">
            <v>0</v>
          </cell>
          <cell r="CG365">
            <v>0</v>
          </cell>
          <cell r="CH365">
            <v>0</v>
          </cell>
          <cell r="CI365" t="str">
            <v>QUÁN ĐÀ NẴNG</v>
          </cell>
          <cell r="CJ365" t="str">
            <v>NHÂN VIÊN PHỤC VỤ</v>
          </cell>
          <cell r="CK365">
            <v>0</v>
          </cell>
          <cell r="CL365">
            <v>0</v>
          </cell>
          <cell r="CM365" t="str">
            <v>ĐỘC THÂN</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t="e">
            <v>#N/A</v>
          </cell>
          <cell r="DB365">
            <v>0</v>
          </cell>
        </row>
        <row r="366">
          <cell r="B366" t="str">
            <v>EQQ100448</v>
          </cell>
          <cell r="C366" t="str">
            <v>NGUYỄN THỊ MỸ HẠNH</v>
          </cell>
          <cell r="D366" t="str">
            <v>NỮ</v>
          </cell>
          <cell r="E366">
            <v>40603</v>
          </cell>
          <cell r="F366" t="str">
            <v>19B PNT</v>
          </cell>
          <cell r="G366" t="str">
            <v>NHÂN VIÊN PHỤC VỤ CF T7</v>
          </cell>
          <cell r="H366">
            <v>14</v>
          </cell>
          <cell r="I366">
            <v>6</v>
          </cell>
          <cell r="J366">
            <v>1988</v>
          </cell>
          <cell r="K366">
            <v>32308</v>
          </cell>
          <cell r="L366" t="str">
            <v>NINH THUẬN</v>
          </cell>
          <cell r="M366" t="str">
            <v>NINH THUẬN</v>
          </cell>
          <cell r="N366" t="str">
            <v>264275365</v>
          </cell>
          <cell r="O366">
            <v>37767</v>
          </cell>
          <cell r="P366" t="str">
            <v>NINH THUẬN</v>
          </cell>
          <cell r="Q366" t="str">
            <v>KINH</v>
          </cell>
          <cell r="R366" t="str">
            <v>THIÊN CHÚA</v>
          </cell>
          <cell r="S366" t="str">
            <v>GÒ GŨ, HỘ HẢI, NINH HẢI, NINH THUẬN</v>
          </cell>
          <cell r="T366" t="str">
            <v>NINH THUẬN</v>
          </cell>
          <cell r="U366" t="str">
            <v>78/19 ĐỐNG ĐA, TP. ĐÀ NẴNG</v>
          </cell>
          <cell r="V366" t="str">
            <v>TP. HCM</v>
          </cell>
          <cell r="W366" t="str">
            <v>78/19 ĐỐNG ĐA, TP. ĐÀ NẴNG</v>
          </cell>
          <cell r="X366" t="str">
            <v>0907522009</v>
          </cell>
          <cell r="Y366" t="str">
            <v>0071004799916</v>
          </cell>
          <cell r="Z366" t="str">
            <v>VCB / HCM</v>
          </cell>
          <cell r="AA366" t="str">
            <v>101239</v>
          </cell>
          <cell r="AB366" t="str">
            <v>8300949121</v>
          </cell>
          <cell r="AC366">
            <v>0</v>
          </cell>
          <cell r="AD366">
            <v>0</v>
          </cell>
          <cell r="AE366">
            <v>0</v>
          </cell>
          <cell r="AF366">
            <v>0</v>
          </cell>
          <cell r="AG366">
            <v>0</v>
          </cell>
          <cell r="AH366">
            <v>40725</v>
          </cell>
          <cell r="AI366">
            <v>41091</v>
          </cell>
          <cell r="AJ366">
            <v>41456</v>
          </cell>
          <cell r="AK366" t="str">
            <v>01 NĂM</v>
          </cell>
          <cell r="AL366" t="str">
            <v>01 NĂM</v>
          </cell>
          <cell r="AM366" t="str">
            <v>KXĐTH</v>
          </cell>
          <cell r="AN366">
            <v>41456</v>
          </cell>
          <cell r="AO366" t="str">
            <v>KXĐTH</v>
          </cell>
          <cell r="AP366">
            <v>0</v>
          </cell>
          <cell r="AQ366">
            <v>0</v>
          </cell>
          <cell r="AR366">
            <v>40909</v>
          </cell>
          <cell r="AS366" t="str">
            <v>7911502001</v>
          </cell>
          <cell r="AT366" t="str">
            <v>DN7793530600177</v>
          </cell>
          <cell r="AU366">
            <v>0</v>
          </cell>
          <cell r="AV366">
            <v>0</v>
          </cell>
          <cell r="AW366">
            <v>0</v>
          </cell>
          <cell r="AX366">
            <v>0</v>
          </cell>
          <cell r="AY366">
            <v>0</v>
          </cell>
          <cell r="AZ366">
            <v>0</v>
          </cell>
          <cell r="BA366">
            <v>0</v>
          </cell>
          <cell r="BB366">
            <v>0</v>
          </cell>
          <cell r="BC366">
            <v>0</v>
          </cell>
          <cell r="BD366">
            <v>0</v>
          </cell>
          <cell r="BE366" t="str">
            <v>ĐH</v>
          </cell>
          <cell r="BF366">
            <v>0</v>
          </cell>
          <cell r="BG366">
            <v>0</v>
          </cell>
          <cell r="BH366">
            <v>41969</v>
          </cell>
          <cell r="BI366">
            <v>2889000</v>
          </cell>
          <cell r="BJ366">
            <v>191000</v>
          </cell>
          <cell r="BK366">
            <v>0</v>
          </cell>
          <cell r="BL366">
            <v>0</v>
          </cell>
          <cell r="BM366">
            <v>0</v>
          </cell>
          <cell r="BN366">
            <v>500000</v>
          </cell>
          <cell r="BO366">
            <v>0</v>
          </cell>
          <cell r="BP366">
            <v>4000</v>
          </cell>
          <cell r="BQ366">
            <v>1</v>
          </cell>
          <cell r="BR366" t="str">
            <v>HTQ HỒ CHÍ MINH</v>
          </cell>
          <cell r="BS366" t="str">
            <v>Fulltime</v>
          </cell>
          <cell r="BT366" t="str">
            <v>Quán 19B-Phạm Ngọc Thạch</v>
          </cell>
          <cell r="BU366" t="str">
            <v>NV. Phục Vụ CF T7</v>
          </cell>
          <cell r="BV366" t="str">
            <v>2 HẠT</v>
          </cell>
          <cell r="BW366" t="str">
            <v>7/12</v>
          </cell>
          <cell r="BX366">
            <v>0</v>
          </cell>
          <cell r="BY366">
            <v>0</v>
          </cell>
          <cell r="BZ366">
            <v>0</v>
          </cell>
          <cell r="CA366">
            <v>0</v>
          </cell>
          <cell r="CB366">
            <v>0</v>
          </cell>
          <cell r="CC366">
            <v>0</v>
          </cell>
          <cell r="CD366">
            <v>41969</v>
          </cell>
          <cell r="CE366">
            <v>0</v>
          </cell>
          <cell r="CF366">
            <v>0</v>
          </cell>
          <cell r="CG366">
            <v>0</v>
          </cell>
          <cell r="CH366">
            <v>0</v>
          </cell>
          <cell r="CI366" t="str">
            <v>PHÒNG ĐIỀU HÀNH</v>
          </cell>
          <cell r="CJ366" t="str">
            <v xml:space="preserve">QUẢN LÝ KHU VỰC </v>
          </cell>
          <cell r="CK366">
            <v>0</v>
          </cell>
          <cell r="CL366">
            <v>0</v>
          </cell>
          <cell r="CM366" t="str">
            <v>KẾT HÔN</v>
          </cell>
          <cell r="CN366" t="str">
            <v>LÊ NGUYỄN TRỌNG NGHĨA</v>
          </cell>
          <cell r="CO366">
            <v>2010</v>
          </cell>
          <cell r="CP366" t="str">
            <v>X</v>
          </cell>
          <cell r="CQ366">
            <v>0</v>
          </cell>
          <cell r="CR366">
            <v>0</v>
          </cell>
          <cell r="CS366">
            <v>0</v>
          </cell>
          <cell r="CT366">
            <v>0</v>
          </cell>
          <cell r="CU366">
            <v>0</v>
          </cell>
          <cell r="CV366">
            <v>0</v>
          </cell>
          <cell r="CW366">
            <v>0</v>
          </cell>
          <cell r="CX366">
            <v>0</v>
          </cell>
          <cell r="CY366">
            <v>0</v>
          </cell>
          <cell r="CZ366">
            <v>0</v>
          </cell>
          <cell r="DA366" t="e">
            <v>#N/A</v>
          </cell>
          <cell r="DB366">
            <v>0</v>
          </cell>
        </row>
        <row r="367">
          <cell r="B367" t="str">
            <v>EQQ101639</v>
          </cell>
          <cell r="C367" t="str">
            <v>NGUYỄN VĂN NGỌC</v>
          </cell>
          <cell r="D367" t="str">
            <v>NAM</v>
          </cell>
          <cell r="E367">
            <v>41396</v>
          </cell>
          <cell r="F367" t="str">
            <v>219 LTT</v>
          </cell>
          <cell r="G367" t="str">
            <v>NHÂN VIÊN PHA CHẾ</v>
          </cell>
          <cell r="H367">
            <v>8</v>
          </cell>
          <cell r="I367">
            <v>10</v>
          </cell>
          <cell r="J367">
            <v>1991</v>
          </cell>
          <cell r="K367">
            <v>33519</v>
          </cell>
          <cell r="L367" t="str">
            <v>AN GIANG</v>
          </cell>
          <cell r="M367" t="str">
            <v>CAMPUCHIA</v>
          </cell>
          <cell r="N367" t="str">
            <v>352071346</v>
          </cell>
          <cell r="O367">
            <v>40973</v>
          </cell>
          <cell r="P367" t="str">
            <v>AN GIANG</v>
          </cell>
          <cell r="Q367" t="str">
            <v>KINH</v>
          </cell>
          <cell r="R367" t="str">
            <v>PHẬT</v>
          </cell>
          <cell r="S367" t="str">
            <v>280/39 NGUYỄN TẤT THÀNH, P. 13, Q. 4, TP. HCM</v>
          </cell>
          <cell r="T367" t="str">
            <v>TP. HCM</v>
          </cell>
          <cell r="U367" t="str">
            <v>280/39 NGUYỄN TẤT THÀNH, P. 13, Q. 4, TP. HCM</v>
          </cell>
          <cell r="V367" t="str">
            <v>TP. HCM</v>
          </cell>
          <cell r="W367">
            <v>0</v>
          </cell>
          <cell r="X367" t="str">
            <v>TP. HCM</v>
          </cell>
          <cell r="Y367" t="str">
            <v>0331000421296</v>
          </cell>
          <cell r="Z367" t="str">
            <v>VIETCOMBANK</v>
          </cell>
          <cell r="AA367" t="str">
            <v>100641</v>
          </cell>
          <cell r="AB367" t="str">
            <v>8300949121</v>
          </cell>
          <cell r="AC367">
            <v>0</v>
          </cell>
          <cell r="AD367">
            <v>0</v>
          </cell>
          <cell r="AE367">
            <v>41969</v>
          </cell>
          <cell r="AF367" t="str">
            <v>TV</v>
          </cell>
          <cell r="AG367">
            <v>0</v>
          </cell>
          <cell r="AH367">
            <v>40725</v>
          </cell>
          <cell r="AI367">
            <v>41091</v>
          </cell>
          <cell r="AJ367">
            <v>41456</v>
          </cell>
          <cell r="AK367" t="str">
            <v>01 NĂM</v>
          </cell>
          <cell r="AL367" t="str">
            <v>01 NĂM</v>
          </cell>
          <cell r="AM367" t="str">
            <v>KXĐTH</v>
          </cell>
          <cell r="AN367">
            <v>0</v>
          </cell>
          <cell r="AO367">
            <v>0</v>
          </cell>
          <cell r="AP367">
            <v>0</v>
          </cell>
          <cell r="AQ367">
            <v>0</v>
          </cell>
          <cell r="AR367">
            <v>0</v>
          </cell>
          <cell r="AS367">
            <v>0</v>
          </cell>
          <cell r="AT367">
            <v>0</v>
          </cell>
          <cell r="AU367">
            <v>0</v>
          </cell>
          <cell r="AV367">
            <v>0</v>
          </cell>
          <cell r="AW367">
            <v>41816</v>
          </cell>
          <cell r="AX367">
            <v>0</v>
          </cell>
          <cell r="AY367">
            <v>0</v>
          </cell>
          <cell r="AZ367">
            <v>41891</v>
          </cell>
          <cell r="BA367">
            <v>0</v>
          </cell>
          <cell r="BB367">
            <v>0</v>
          </cell>
          <cell r="BC367">
            <v>0</v>
          </cell>
          <cell r="BD367" t="str">
            <v>2 HẠT</v>
          </cell>
          <cell r="BE367" t="str">
            <v>7/12</v>
          </cell>
          <cell r="BF367">
            <v>41891</v>
          </cell>
          <cell r="BG367">
            <v>41816</v>
          </cell>
          <cell r="BH367">
            <v>0</v>
          </cell>
          <cell r="BI367">
            <v>0</v>
          </cell>
          <cell r="BJ367">
            <v>12000</v>
          </cell>
          <cell r="BK367">
            <v>0</v>
          </cell>
          <cell r="BL367">
            <v>0</v>
          </cell>
          <cell r="BM367">
            <v>0</v>
          </cell>
          <cell r="BN367">
            <v>0</v>
          </cell>
          <cell r="BO367">
            <v>0</v>
          </cell>
          <cell r="BP367">
            <v>0</v>
          </cell>
          <cell r="BQ367">
            <v>1</v>
          </cell>
          <cell r="BR367" t="str">
            <v>HTQ HỒ CHÍ MINH</v>
          </cell>
          <cell r="BS367" t="str">
            <v>Partime</v>
          </cell>
          <cell r="BT367" t="str">
            <v>Quán 219 Lý Tự Trọng</v>
          </cell>
          <cell r="BU367" t="str">
            <v>NV. Pha Chế</v>
          </cell>
          <cell r="BV367" t="str">
            <v>2 HẠT</v>
          </cell>
          <cell r="BW367" t="str">
            <v>12/12</v>
          </cell>
          <cell r="BX367">
            <v>0</v>
          </cell>
          <cell r="BY367">
            <v>0</v>
          </cell>
          <cell r="BZ367">
            <v>0</v>
          </cell>
          <cell r="CA367">
            <v>0</v>
          </cell>
          <cell r="CB367">
            <v>0</v>
          </cell>
          <cell r="CC367">
            <v>0</v>
          </cell>
          <cell r="CD367">
            <v>0</v>
          </cell>
          <cell r="CE367">
            <v>0</v>
          </cell>
          <cell r="CF367">
            <v>0</v>
          </cell>
          <cell r="CG367">
            <v>0</v>
          </cell>
          <cell r="CH367">
            <v>0</v>
          </cell>
          <cell r="CI367" t="str">
            <v>19B PNT</v>
          </cell>
          <cell r="CJ367" t="str">
            <v>NHÂN VIÊN PHỤC VỤ CF T7</v>
          </cell>
          <cell r="CK367">
            <v>0</v>
          </cell>
          <cell r="CL367">
            <v>0</v>
          </cell>
          <cell r="CM367" t="str">
            <v>ĐỘC THÂN</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t="e">
            <v>#N/A</v>
          </cell>
          <cell r="DB367">
            <v>0</v>
          </cell>
        </row>
        <row r="368">
          <cell r="B368" t="str">
            <v>EQQ101705</v>
          </cell>
          <cell r="C368" t="str">
            <v>NGUYỄN THỊ TRANG THÙY</v>
          </cell>
          <cell r="D368" t="str">
            <v>NỮ</v>
          </cell>
          <cell r="E368">
            <v>41410</v>
          </cell>
          <cell r="F368" t="str">
            <v>587 NK</v>
          </cell>
          <cell r="G368" t="str">
            <v>NHÂN VIÊN THU NGÂN</v>
          </cell>
          <cell r="H368">
            <v>24</v>
          </cell>
          <cell r="I368">
            <v>9</v>
          </cell>
          <cell r="J368">
            <v>1989</v>
          </cell>
          <cell r="K368">
            <v>32775</v>
          </cell>
          <cell r="L368" t="str">
            <v>TÂY NINH</v>
          </cell>
          <cell r="M368" t="str">
            <v>PHÚ YÊN</v>
          </cell>
          <cell r="N368" t="str">
            <v>290948566</v>
          </cell>
          <cell r="O368">
            <v>39735</v>
          </cell>
          <cell r="P368" t="str">
            <v>TÂY NINH</v>
          </cell>
          <cell r="Q368" t="str">
            <v>KINH</v>
          </cell>
          <cell r="R368" t="str">
            <v>KHÔNG</v>
          </cell>
          <cell r="S368" t="str">
            <v>62/7 KP1, HÒA THÀNH, TÂY NINH</v>
          </cell>
          <cell r="T368" t="str">
            <v>TÂY NINH</v>
          </cell>
          <cell r="U368" t="str">
            <v>377/8 ĐINH BỘ LĨNH, P. 26, Q. BÌNH THẠNH, TP. HCM</v>
          </cell>
          <cell r="V368" t="str">
            <v>TP. HCM</v>
          </cell>
          <cell r="W368" t="str">
            <v>280/39 NGUYỄN TẤT THÀNH, P. 13, Q. 4, TP. HCM</v>
          </cell>
          <cell r="X368" t="str">
            <v>0987446626</v>
          </cell>
          <cell r="Y368" t="str">
            <v>0531000297633</v>
          </cell>
          <cell r="Z368" t="str">
            <v>VIETCOMBANK</v>
          </cell>
          <cell r="AA368" t="str">
            <v>101238</v>
          </cell>
          <cell r="AB368">
            <v>0</v>
          </cell>
          <cell r="AC368">
            <v>0</v>
          </cell>
          <cell r="AD368">
            <v>0</v>
          </cell>
          <cell r="AE368" t="str">
            <v>HS 25/08/2014 - 25/02/2015</v>
          </cell>
          <cell r="AF368" t="str">
            <v>TV</v>
          </cell>
          <cell r="AG368" t="str">
            <v>CHƯA BÀN GIAO</v>
          </cell>
          <cell r="AH368">
            <v>41562</v>
          </cell>
          <cell r="AI368">
            <v>41927</v>
          </cell>
          <cell r="AJ368">
            <v>0</v>
          </cell>
          <cell r="AK368" t="str">
            <v>01 NĂM</v>
          </cell>
          <cell r="AL368" t="str">
            <v>01 NĂM</v>
          </cell>
          <cell r="AM368">
            <v>0</v>
          </cell>
          <cell r="AN368">
            <v>41927</v>
          </cell>
          <cell r="AO368">
            <v>42291</v>
          </cell>
          <cell r="AP368">
            <v>0</v>
          </cell>
          <cell r="AQ368">
            <v>0</v>
          </cell>
          <cell r="AR368">
            <v>41548</v>
          </cell>
          <cell r="AS368" t="str">
            <v>7913282497</v>
          </cell>
          <cell r="AT368" t="str">
            <v>DN7793530600717</v>
          </cell>
          <cell r="AU368">
            <v>0</v>
          </cell>
          <cell r="AV368">
            <v>41891</v>
          </cell>
          <cell r="AW368">
            <v>0</v>
          </cell>
          <cell r="AX368">
            <v>0</v>
          </cell>
          <cell r="AY368">
            <v>0</v>
          </cell>
          <cell r="AZ368">
            <v>0</v>
          </cell>
          <cell r="BA368">
            <v>0</v>
          </cell>
          <cell r="BB368">
            <v>41891</v>
          </cell>
          <cell r="BC368">
            <v>41816</v>
          </cell>
          <cell r="BD368" t="str">
            <v>2 HẠT</v>
          </cell>
          <cell r="BE368" t="str">
            <v>12/12</v>
          </cell>
          <cell r="BF368">
            <v>0</v>
          </cell>
          <cell r="BG368">
            <v>0</v>
          </cell>
          <cell r="BH368">
            <v>41640</v>
          </cell>
          <cell r="BI368">
            <v>2889000</v>
          </cell>
          <cell r="BJ368">
            <v>0</v>
          </cell>
          <cell r="BK368">
            <v>0</v>
          </cell>
          <cell r="BL368">
            <v>0</v>
          </cell>
          <cell r="BM368">
            <v>0</v>
          </cell>
          <cell r="BN368">
            <v>0</v>
          </cell>
          <cell r="BO368">
            <v>0</v>
          </cell>
          <cell r="BP368">
            <v>4000</v>
          </cell>
          <cell r="BQ368">
            <v>1</v>
          </cell>
          <cell r="BR368" t="str">
            <v>HTQ HỒ CHÍ MINH</v>
          </cell>
          <cell r="BS368" t="str">
            <v>Fulltime</v>
          </cell>
          <cell r="BT368" t="str">
            <v>Quán 587 Nguyễn Kiệm</v>
          </cell>
          <cell r="BU368" t="str">
            <v>NV. Thu Ngân</v>
          </cell>
          <cell r="BV368" t="str">
            <v>2 HẠT</v>
          </cell>
          <cell r="BW368" t="str">
            <v>CĐ</v>
          </cell>
          <cell r="BX368" t="str">
            <v>NHÀ HÀNG, KHÁCH SẠN</v>
          </cell>
          <cell r="BY368">
            <v>0</v>
          </cell>
          <cell r="BZ368">
            <v>0</v>
          </cell>
          <cell r="CA368">
            <v>0</v>
          </cell>
          <cell r="CB368">
            <v>0</v>
          </cell>
          <cell r="CC368">
            <v>0</v>
          </cell>
          <cell r="CD368">
            <v>0</v>
          </cell>
          <cell r="CE368">
            <v>0</v>
          </cell>
          <cell r="CF368">
            <v>0</v>
          </cell>
          <cell r="CG368">
            <v>0</v>
          </cell>
          <cell r="CH368">
            <v>0</v>
          </cell>
          <cell r="CI368" t="str">
            <v>219 LTT</v>
          </cell>
          <cell r="CJ368" t="str">
            <v>NHÂN VIÊN PHA CHẾ</v>
          </cell>
          <cell r="CK368">
            <v>0</v>
          </cell>
          <cell r="CL368">
            <v>0</v>
          </cell>
          <cell r="CM368" t="str">
            <v>ĐỘC THÂN</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t="e">
            <v>#N/A</v>
          </cell>
          <cell r="DB368">
            <v>0</v>
          </cell>
        </row>
        <row r="369">
          <cell r="B369" t="str">
            <v>EVV6000187</v>
          </cell>
          <cell r="C369" t="str">
            <v>NGUYỄN NGỌC LONG</v>
          </cell>
          <cell r="D369" t="str">
            <v>NAM</v>
          </cell>
          <cell r="E369">
            <v>41540</v>
          </cell>
          <cell r="F369" t="str">
            <v>PHÒNG ĐÀO TẠO</v>
          </cell>
          <cell r="G369" t="str">
            <v>CHUYÊN VIÊN ĐÀO TẠO</v>
          </cell>
          <cell r="H369">
            <v>7</v>
          </cell>
          <cell r="I369">
            <v>2</v>
          </cell>
          <cell r="J369">
            <v>1977</v>
          </cell>
          <cell r="K369">
            <v>28163</v>
          </cell>
          <cell r="L369" t="str">
            <v>BÀ RỊA - VŨNG TÀU</v>
          </cell>
          <cell r="M369" t="str">
            <v xml:space="preserve">HẢI PHÒNG </v>
          </cell>
          <cell r="N369" t="str">
            <v>273411219</v>
          </cell>
          <cell r="O369">
            <v>39300</v>
          </cell>
          <cell r="P369" t="str">
            <v>BÀ RỊA - VŨNG TÀU</v>
          </cell>
          <cell r="Q369" t="str">
            <v>KINH</v>
          </cell>
          <cell r="R369" t="str">
            <v>THIÊN CHÚA</v>
          </cell>
          <cell r="S369" t="str">
            <v>1257 ĐƯỜNG 30/ 4, P. 12, TP. VŨNG TÀU, BÀ RỊA - VŨNG TÀU</v>
          </cell>
          <cell r="T369" t="str">
            <v>BÀ RỊA - VŨNG TÀU</v>
          </cell>
          <cell r="U369" t="str">
            <v>150/3 TRẦN QUANG DIỆU, P. 11, Q. 3, TP. HCM</v>
          </cell>
          <cell r="V369" t="str">
            <v>TP. HCM</v>
          </cell>
          <cell r="W369" t="str">
            <v>377/8 ĐINH BỘ LĨNH, P. 26, Q. BÌNH THẠNH, TP. HCM</v>
          </cell>
          <cell r="X369" t="str">
            <v>0903000481</v>
          </cell>
          <cell r="Y369" t="str">
            <v>0071003871615</v>
          </cell>
          <cell r="Z369" t="str">
            <v>VIETCOMBANK</v>
          </cell>
          <cell r="AA369" t="str">
            <v>464</v>
          </cell>
          <cell r="AB369" t="str">
            <v>8066447675</v>
          </cell>
          <cell r="AC369">
            <v>0</v>
          </cell>
          <cell r="AD369">
            <v>0</v>
          </cell>
          <cell r="AE369" t="str">
            <v>HS 25/08/2014 - 25/02/2015</v>
          </cell>
          <cell r="AF369">
            <v>0</v>
          </cell>
          <cell r="AG369">
            <v>0</v>
          </cell>
          <cell r="AH369">
            <v>41601</v>
          </cell>
          <cell r="AI369">
            <v>41966</v>
          </cell>
          <cell r="AJ369">
            <v>0</v>
          </cell>
          <cell r="AK369" t="str">
            <v>01 NĂM</v>
          </cell>
          <cell r="AL369" t="str">
            <v>01 NĂM</v>
          </cell>
          <cell r="AM369">
            <v>0</v>
          </cell>
          <cell r="AN369">
            <v>41966</v>
          </cell>
          <cell r="AO369">
            <v>42330</v>
          </cell>
          <cell r="AP369">
            <v>0</v>
          </cell>
          <cell r="AQ369">
            <v>0</v>
          </cell>
          <cell r="AR369">
            <v>41244</v>
          </cell>
          <cell r="AS369" t="str">
            <v>0207391487</v>
          </cell>
          <cell r="AT369" t="str">
            <v>DN7793530600762</v>
          </cell>
          <cell r="AU369">
            <v>0</v>
          </cell>
          <cell r="AV369">
            <v>0</v>
          </cell>
          <cell r="AW369">
            <v>0</v>
          </cell>
          <cell r="AX369">
            <v>0</v>
          </cell>
          <cell r="AY369">
            <v>0</v>
          </cell>
          <cell r="AZ369">
            <v>0</v>
          </cell>
          <cell r="BA369">
            <v>0</v>
          </cell>
          <cell r="BB369">
            <v>0</v>
          </cell>
          <cell r="BC369">
            <v>0</v>
          </cell>
          <cell r="BD369" t="str">
            <v>2 HẠT</v>
          </cell>
          <cell r="BE369" t="str">
            <v>CĐ</v>
          </cell>
          <cell r="BF369">
            <v>0</v>
          </cell>
          <cell r="BG369">
            <v>0</v>
          </cell>
          <cell r="BH369">
            <v>0</v>
          </cell>
          <cell r="BI369">
            <v>3650000</v>
          </cell>
          <cell r="BJ369">
            <v>5350000</v>
          </cell>
          <cell r="BK369">
            <v>0</v>
          </cell>
          <cell r="BL369">
            <v>150000</v>
          </cell>
          <cell r="BM369">
            <v>150000</v>
          </cell>
          <cell r="BN369">
            <v>0</v>
          </cell>
          <cell r="BO369">
            <v>25000</v>
          </cell>
          <cell r="BP369">
            <v>120000</v>
          </cell>
          <cell r="BQ369">
            <v>1</v>
          </cell>
          <cell r="BR369" t="str">
            <v>VP HỒ CHÍ MINH</v>
          </cell>
          <cell r="BS369" t="str">
            <v>Fulltime</v>
          </cell>
          <cell r="BT369" t="str">
            <v>Phòng Đào Tạo</v>
          </cell>
          <cell r="BU369" t="str">
            <v>CV. Đào Tạo</v>
          </cell>
          <cell r="BV369">
            <v>0</v>
          </cell>
          <cell r="BW369" t="str">
            <v>ĐH</v>
          </cell>
          <cell r="BX369" t="str">
            <v>QUẢN TRỊ KINH DOANH</v>
          </cell>
          <cell r="BY369">
            <v>0</v>
          </cell>
          <cell r="BZ369">
            <v>0</v>
          </cell>
          <cell r="CA369">
            <v>0</v>
          </cell>
          <cell r="CB369">
            <v>0</v>
          </cell>
          <cell r="CC369">
            <v>0</v>
          </cell>
          <cell r="CD369">
            <v>0</v>
          </cell>
          <cell r="CE369">
            <v>0</v>
          </cell>
          <cell r="CF369">
            <v>0</v>
          </cell>
          <cell r="CG369">
            <v>0</v>
          </cell>
          <cell r="CH369">
            <v>0</v>
          </cell>
          <cell r="CI369" t="str">
            <v>587 NK</v>
          </cell>
          <cell r="CJ369" t="str">
            <v>NHÂN VIÊN THU NGÂN</v>
          </cell>
          <cell r="CK369">
            <v>0</v>
          </cell>
          <cell r="CL369">
            <v>0</v>
          </cell>
          <cell r="CM369" t="str">
            <v>KẾT HÔN</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t="e">
            <v>#N/A</v>
          </cell>
          <cell r="DB369">
            <v>0</v>
          </cell>
        </row>
        <row r="370">
          <cell r="B370" t="str">
            <v>EVV6000200</v>
          </cell>
          <cell r="C370" t="str">
            <v>NGUYỄN TUẤN THANH</v>
          </cell>
          <cell r="D370" t="str">
            <v>NAM</v>
          </cell>
          <cell r="E370">
            <v>41634</v>
          </cell>
          <cell r="F370" t="str">
            <v>KHO VẬN</v>
          </cell>
          <cell r="G370" t="str">
            <v>NHÂN VIÊN GIAO HÀNG</v>
          </cell>
          <cell r="H370">
            <v>8</v>
          </cell>
          <cell r="I370">
            <v>10</v>
          </cell>
          <cell r="J370">
            <v>1982</v>
          </cell>
          <cell r="K370">
            <v>30232</v>
          </cell>
          <cell r="L370" t="str">
            <v>TP. HCM</v>
          </cell>
          <cell r="M370" t="str">
            <v>TP. HCM</v>
          </cell>
          <cell r="N370" t="str">
            <v>023532877</v>
          </cell>
          <cell r="O370">
            <v>41143</v>
          </cell>
          <cell r="P370" t="str">
            <v>TP. HCM</v>
          </cell>
          <cell r="Q370" t="str">
            <v>KINH</v>
          </cell>
          <cell r="R370" t="str">
            <v>KHÔNG</v>
          </cell>
          <cell r="S370" t="str">
            <v>24/12 VŨ TÙNG, P. 1, Q. BÌNH THẠNH, TP. HCM</v>
          </cell>
          <cell r="T370" t="str">
            <v>TP. HCM</v>
          </cell>
          <cell r="U370" t="str">
            <v>24/12 VŨ TÙNG, P. 1, Q. BÌNH THẠNH, TP. HCM</v>
          </cell>
          <cell r="V370" t="str">
            <v>TP. HCM</v>
          </cell>
          <cell r="W370" t="str">
            <v>150/3 TRẦN QUANG DIỆU, P. 11, Q. 3, TP. HCM</v>
          </cell>
          <cell r="X370" t="str">
            <v>0935296824</v>
          </cell>
          <cell r="Y370" t="str">
            <v>0071005794874</v>
          </cell>
          <cell r="Z370" t="str">
            <v>VIETCOMBANK</v>
          </cell>
          <cell r="AA370" t="str">
            <v>800009</v>
          </cell>
          <cell r="AB370" t="str">
            <v>8066447675</v>
          </cell>
          <cell r="AC370">
            <v>0</v>
          </cell>
          <cell r="AD370">
            <v>0</v>
          </cell>
          <cell r="AE370">
            <v>0</v>
          </cell>
          <cell r="AF370">
            <v>0</v>
          </cell>
          <cell r="AG370">
            <v>0</v>
          </cell>
          <cell r="AH370">
            <v>41665</v>
          </cell>
          <cell r="AI370">
            <v>41966</v>
          </cell>
          <cell r="AJ370">
            <v>0</v>
          </cell>
          <cell r="AK370" t="str">
            <v>01 NĂM</v>
          </cell>
          <cell r="AL370" t="str">
            <v>01 NĂM</v>
          </cell>
          <cell r="AM370">
            <v>0</v>
          </cell>
          <cell r="AN370">
            <v>41665</v>
          </cell>
          <cell r="AO370">
            <v>42029</v>
          </cell>
          <cell r="AP370">
            <v>0</v>
          </cell>
          <cell r="AQ370">
            <v>0</v>
          </cell>
          <cell r="AR370">
            <v>41671</v>
          </cell>
          <cell r="AS370" t="str">
            <v>7914003182</v>
          </cell>
          <cell r="AT370" t="str">
            <v>DN7793530600833</v>
          </cell>
          <cell r="AU370">
            <v>0</v>
          </cell>
          <cell r="AV370">
            <v>0</v>
          </cell>
          <cell r="AW370">
            <v>0</v>
          </cell>
          <cell r="AX370">
            <v>0</v>
          </cell>
          <cell r="AY370">
            <v>0</v>
          </cell>
          <cell r="AZ370">
            <v>0</v>
          </cell>
          <cell r="BA370">
            <v>0</v>
          </cell>
          <cell r="BB370">
            <v>0</v>
          </cell>
          <cell r="BC370">
            <v>0</v>
          </cell>
          <cell r="BD370">
            <v>0</v>
          </cell>
          <cell r="BE370" t="str">
            <v>ĐH</v>
          </cell>
          <cell r="BF370">
            <v>0</v>
          </cell>
          <cell r="BG370">
            <v>0</v>
          </cell>
          <cell r="BH370">
            <v>0</v>
          </cell>
          <cell r="BI370">
            <v>2889000</v>
          </cell>
          <cell r="BJ370">
            <v>0</v>
          </cell>
          <cell r="BK370">
            <v>0</v>
          </cell>
          <cell r="BL370">
            <v>800000</v>
          </cell>
          <cell r="BM370">
            <v>100000</v>
          </cell>
          <cell r="BN370">
            <v>0</v>
          </cell>
          <cell r="BO370">
            <v>25000</v>
          </cell>
          <cell r="BP370">
            <v>120000</v>
          </cell>
          <cell r="BQ370">
            <v>1</v>
          </cell>
          <cell r="BR370" t="str">
            <v>VP HỒ CHÍ MINH</v>
          </cell>
          <cell r="BS370" t="str">
            <v>Fulltime</v>
          </cell>
          <cell r="BT370" t="str">
            <v>Kho Vận</v>
          </cell>
          <cell r="BU370" t="str">
            <v>NV. Giao Hàng</v>
          </cell>
          <cell r="BV370">
            <v>0</v>
          </cell>
          <cell r="BW370" t="str">
            <v>8/12</v>
          </cell>
          <cell r="BX370">
            <v>0</v>
          </cell>
          <cell r="BY370">
            <v>0</v>
          </cell>
          <cell r="BZ370">
            <v>0</v>
          </cell>
          <cell r="CA370">
            <v>0</v>
          </cell>
          <cell r="CB370">
            <v>0</v>
          </cell>
          <cell r="CC370">
            <v>0</v>
          </cell>
          <cell r="CD370">
            <v>0</v>
          </cell>
          <cell r="CE370">
            <v>0</v>
          </cell>
          <cell r="CF370">
            <v>0</v>
          </cell>
          <cell r="CG370">
            <v>0</v>
          </cell>
          <cell r="CH370">
            <v>0</v>
          </cell>
          <cell r="CI370" t="str">
            <v>PHÒNG ĐÀO TẠO</v>
          </cell>
          <cell r="CJ370" t="str">
            <v>CHUYÊN VIÊN ĐÀO TẠO</v>
          </cell>
          <cell r="CK370">
            <v>0</v>
          </cell>
          <cell r="CL370">
            <v>0</v>
          </cell>
          <cell r="CM370" t="str">
            <v>KẾT HÔN</v>
          </cell>
          <cell r="CN370">
            <v>0</v>
          </cell>
          <cell r="CO370">
            <v>0</v>
          </cell>
          <cell r="CP370">
            <v>0</v>
          </cell>
          <cell r="CQ370">
            <v>0</v>
          </cell>
          <cell r="CR370">
            <v>0</v>
          </cell>
          <cell r="CS370" t="str">
            <v>NGUYỄN THỊ KIM XUÂN</v>
          </cell>
          <cell r="CT370" t="str">
            <v>X</v>
          </cell>
          <cell r="CU370">
            <v>0</v>
          </cell>
          <cell r="CV370" t="str">
            <v>1987</v>
          </cell>
          <cell r="CW370" t="str">
            <v>NHÂN VIÊN BÁN HÀNG</v>
          </cell>
          <cell r="CX370">
            <v>0</v>
          </cell>
          <cell r="CY370">
            <v>0</v>
          </cell>
          <cell r="CZ370">
            <v>0</v>
          </cell>
          <cell r="DA370" t="e">
            <v>#N/A</v>
          </cell>
          <cell r="DB370">
            <v>0</v>
          </cell>
        </row>
        <row r="371">
          <cell r="B371" t="str">
            <v>EVV6000201</v>
          </cell>
          <cell r="C371" t="str">
            <v>TĂNG THANH SANG</v>
          </cell>
          <cell r="D371" t="str">
            <v>NAM</v>
          </cell>
          <cell r="E371">
            <v>41641</v>
          </cell>
          <cell r="F371" t="str">
            <v>KHO VẬN</v>
          </cell>
          <cell r="G371" t="str">
            <v>NHÂN VIÊN GIAO HÀNG</v>
          </cell>
          <cell r="H371">
            <v>20</v>
          </cell>
          <cell r="I371">
            <v>7</v>
          </cell>
          <cell r="J371">
            <v>1989</v>
          </cell>
          <cell r="K371">
            <v>32709</v>
          </cell>
          <cell r="L371" t="str">
            <v>TP. HCM</v>
          </cell>
          <cell r="M371" t="str">
            <v>TP. HCM</v>
          </cell>
          <cell r="N371" t="str">
            <v>273278683</v>
          </cell>
          <cell r="O371">
            <v>38314</v>
          </cell>
          <cell r="P371" t="str">
            <v>BÀ RỊA - VŨNG TÀU</v>
          </cell>
          <cell r="Q371" t="str">
            <v>KINH</v>
          </cell>
          <cell r="R371" t="str">
            <v>PHẬT</v>
          </cell>
          <cell r="S371" t="str">
            <v>TỔ 34/60 Ô 3, HẢI HÒA, LONG HẢI, LONG ĐIỀN, BÀ RỊA - VŨNG TÀU</v>
          </cell>
          <cell r="T371" t="str">
            <v>BÀ RỊA - VŨNG TÀU</v>
          </cell>
          <cell r="U371" t="str">
            <v>269/10/4 BÀ HOM, P. 13, Q. 6, TP. HCM</v>
          </cell>
          <cell r="V371" t="str">
            <v>TP. HCM</v>
          </cell>
          <cell r="W371" t="str">
            <v>24/12 VŨ TÙNG, P. 1, Q. BÌNH THẠNH, TP. HCM</v>
          </cell>
          <cell r="X371" t="str">
            <v>0936711033</v>
          </cell>
          <cell r="Y371" t="str">
            <v>0251002699497</v>
          </cell>
          <cell r="Z371" t="str">
            <v>VIETCOMBANK</v>
          </cell>
          <cell r="AA371" t="str">
            <v>800011</v>
          </cell>
          <cell r="AB371">
            <v>0</v>
          </cell>
          <cell r="AC371">
            <v>0</v>
          </cell>
          <cell r="AD371">
            <v>0</v>
          </cell>
          <cell r="AE371">
            <v>0</v>
          </cell>
          <cell r="AF371">
            <v>0</v>
          </cell>
          <cell r="AG371">
            <v>0</v>
          </cell>
          <cell r="AH371">
            <v>41672</v>
          </cell>
          <cell r="AI371">
            <v>42030</v>
          </cell>
          <cell r="AJ371">
            <v>0</v>
          </cell>
          <cell r="AK371" t="str">
            <v>01 NĂM</v>
          </cell>
          <cell r="AL371" t="str">
            <v>01 NĂM</v>
          </cell>
          <cell r="AM371">
            <v>0</v>
          </cell>
          <cell r="AN371">
            <v>41672</v>
          </cell>
          <cell r="AO371">
            <v>42036</v>
          </cell>
          <cell r="AP371">
            <v>0</v>
          </cell>
          <cell r="AQ371">
            <v>0</v>
          </cell>
          <cell r="AR371">
            <v>41671</v>
          </cell>
          <cell r="AS371" t="str">
            <v>7912048308</v>
          </cell>
          <cell r="AT371" t="str">
            <v>DN7793530600813</v>
          </cell>
          <cell r="AU371">
            <v>0</v>
          </cell>
          <cell r="AV371">
            <v>0</v>
          </cell>
          <cell r="AW371">
            <v>0</v>
          </cell>
          <cell r="AX371">
            <v>0</v>
          </cell>
          <cell r="AY371">
            <v>0</v>
          </cell>
          <cell r="AZ371">
            <v>0</v>
          </cell>
          <cell r="BA371">
            <v>0</v>
          </cell>
          <cell r="BB371">
            <v>0</v>
          </cell>
          <cell r="BC371">
            <v>0</v>
          </cell>
          <cell r="BD371">
            <v>0</v>
          </cell>
          <cell r="BE371" t="str">
            <v>8/12</v>
          </cell>
          <cell r="BF371">
            <v>0</v>
          </cell>
          <cell r="BG371">
            <v>0</v>
          </cell>
          <cell r="BH371">
            <v>41969</v>
          </cell>
          <cell r="BI371">
            <v>2889000</v>
          </cell>
          <cell r="BJ371">
            <v>0</v>
          </cell>
          <cell r="BK371">
            <v>600000</v>
          </cell>
          <cell r="BL371">
            <v>800000</v>
          </cell>
          <cell r="BM371">
            <v>100000</v>
          </cell>
          <cell r="BN371">
            <v>0</v>
          </cell>
          <cell r="BO371">
            <v>25000</v>
          </cell>
          <cell r="BP371">
            <v>120000</v>
          </cell>
          <cell r="BQ371">
            <v>1</v>
          </cell>
          <cell r="BR371" t="str">
            <v>VP HỒ CHÍ MINH</v>
          </cell>
          <cell r="BS371" t="str">
            <v>Fulltime</v>
          </cell>
          <cell r="BT371" t="str">
            <v>Kho Vận</v>
          </cell>
          <cell r="BU371" t="str">
            <v>NV. Giao Hàng</v>
          </cell>
          <cell r="BV371">
            <v>0</v>
          </cell>
          <cell r="BW371" t="str">
            <v>12/12</v>
          </cell>
          <cell r="BX371">
            <v>0</v>
          </cell>
          <cell r="BY371">
            <v>0</v>
          </cell>
          <cell r="BZ371">
            <v>0</v>
          </cell>
          <cell r="CA371">
            <v>0</v>
          </cell>
          <cell r="CB371" t="str">
            <v>X</v>
          </cell>
          <cell r="CC371">
            <v>0</v>
          </cell>
          <cell r="CD371" t="str">
            <v>1987</v>
          </cell>
          <cell r="CE371">
            <v>0</v>
          </cell>
          <cell r="CF371">
            <v>0</v>
          </cell>
          <cell r="CG371">
            <v>0</v>
          </cell>
          <cell r="CH371">
            <v>0</v>
          </cell>
          <cell r="CI371" t="str">
            <v>KHO VẬN</v>
          </cell>
          <cell r="CJ371" t="str">
            <v>NHÂN VIÊN GIAO HÀNG</v>
          </cell>
          <cell r="CK371">
            <v>0</v>
          </cell>
          <cell r="CL371">
            <v>0</v>
          </cell>
          <cell r="CM371" t="str">
            <v>ĐỘC THÂN</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t="e">
            <v>#N/A</v>
          </cell>
          <cell r="DB371">
            <v>0</v>
          </cell>
        </row>
        <row r="372">
          <cell r="B372" t="str">
            <v>EVV6000203</v>
          </cell>
          <cell r="C372" t="str">
            <v>NGUYỄN VĂN LONG</v>
          </cell>
          <cell r="D372" t="str">
            <v>NAM</v>
          </cell>
          <cell r="E372">
            <v>41645</v>
          </cell>
          <cell r="F372" t="str">
            <v>KHO VẬN</v>
          </cell>
          <cell r="G372" t="str">
            <v>QC KHO VẬN</v>
          </cell>
          <cell r="H372">
            <v>25</v>
          </cell>
          <cell r="I372">
            <v>6</v>
          </cell>
          <cell r="J372">
            <v>1985</v>
          </cell>
          <cell r="K372">
            <v>31223</v>
          </cell>
          <cell r="L372" t="str">
            <v>ĐỒNG THÁP</v>
          </cell>
          <cell r="M372" t="str">
            <v>ĐỒNG THÁP</v>
          </cell>
          <cell r="N372" t="str">
            <v>341220170</v>
          </cell>
          <cell r="O372">
            <v>40927</v>
          </cell>
          <cell r="P372" t="str">
            <v>ĐỒNG THÁP</v>
          </cell>
          <cell r="Q372" t="str">
            <v>KINH</v>
          </cell>
          <cell r="R372" t="str">
            <v>KHÔNG</v>
          </cell>
          <cell r="S372" t="str">
            <v>TÂN KHÁNH, TÂN THÀNH, LAI VUNG, ĐỒNG THÁP</v>
          </cell>
          <cell r="T372" t="str">
            <v>ĐỒNG THÁP</v>
          </cell>
          <cell r="U372" t="str">
            <v>KB 36/44/21 ĐƯỜNG SỐ 4, KP 6, P. HIỆP BÌNH PHƯỚC, Q. THỦ ĐỨC, TP. HCM</v>
          </cell>
          <cell r="V372" t="str">
            <v>TP. HCM</v>
          </cell>
          <cell r="W372" t="str">
            <v>269/10/4 BÀ HOM, P. 13, Q. 6, TP. HCM</v>
          </cell>
          <cell r="X372" t="str">
            <v>0939529589</v>
          </cell>
          <cell r="Y372" t="str">
            <v>0181001706394</v>
          </cell>
          <cell r="Z372" t="str">
            <v>VIETCOMBANK</v>
          </cell>
          <cell r="AA372" t="str">
            <v>800016</v>
          </cell>
          <cell r="AB372">
            <v>0</v>
          </cell>
          <cell r="AC372">
            <v>0</v>
          </cell>
          <cell r="AD372">
            <v>0</v>
          </cell>
          <cell r="AE372">
            <v>0</v>
          </cell>
          <cell r="AF372">
            <v>0</v>
          </cell>
          <cell r="AG372">
            <v>0</v>
          </cell>
          <cell r="AH372">
            <v>41704</v>
          </cell>
          <cell r="AI372">
            <v>0</v>
          </cell>
          <cell r="AJ372">
            <v>0</v>
          </cell>
          <cell r="AK372" t="str">
            <v>01 NĂM</v>
          </cell>
          <cell r="AL372">
            <v>0</v>
          </cell>
          <cell r="AM372">
            <v>0</v>
          </cell>
          <cell r="AN372">
            <v>41704</v>
          </cell>
          <cell r="AO372">
            <v>42068</v>
          </cell>
          <cell r="AP372">
            <v>0</v>
          </cell>
          <cell r="AQ372">
            <v>0</v>
          </cell>
          <cell r="AR372">
            <v>41699</v>
          </cell>
          <cell r="AS372" t="str">
            <v>7908470447</v>
          </cell>
          <cell r="AT372">
            <v>0</v>
          </cell>
          <cell r="AU372">
            <v>0</v>
          </cell>
          <cell r="AV372">
            <v>0</v>
          </cell>
          <cell r="AW372">
            <v>0</v>
          </cell>
          <cell r="AX372">
            <v>0</v>
          </cell>
          <cell r="AY372">
            <v>0</v>
          </cell>
          <cell r="AZ372">
            <v>0</v>
          </cell>
          <cell r="BA372">
            <v>0</v>
          </cell>
          <cell r="BB372">
            <v>0</v>
          </cell>
          <cell r="BC372">
            <v>0</v>
          </cell>
          <cell r="BD372">
            <v>0</v>
          </cell>
          <cell r="BE372" t="str">
            <v>12/12</v>
          </cell>
          <cell r="BF372">
            <v>0</v>
          </cell>
          <cell r="BG372">
            <v>0</v>
          </cell>
          <cell r="BH372">
            <v>41704</v>
          </cell>
          <cell r="BI372">
            <v>3130000</v>
          </cell>
          <cell r="BJ372">
            <v>2870000</v>
          </cell>
          <cell r="BK372">
            <v>0</v>
          </cell>
          <cell r="BL372">
            <v>0</v>
          </cell>
          <cell r="BM372">
            <v>0</v>
          </cell>
          <cell r="BN372">
            <v>0</v>
          </cell>
          <cell r="BO372">
            <v>25000</v>
          </cell>
          <cell r="BP372">
            <v>120000</v>
          </cell>
          <cell r="BQ372">
            <v>1</v>
          </cell>
          <cell r="BR372" t="str">
            <v>VP HỒ CHÍ MINH</v>
          </cell>
          <cell r="BS372" t="str">
            <v>Fulltime</v>
          </cell>
          <cell r="BT372" t="str">
            <v>Kho Vận</v>
          </cell>
          <cell r="BU372" t="str">
            <v>QC Kho Vận</v>
          </cell>
          <cell r="BV372">
            <v>0</v>
          </cell>
          <cell r="BW372" t="str">
            <v>TC</v>
          </cell>
          <cell r="BX372" t="str">
            <v>QC - KINH DOANH</v>
          </cell>
          <cell r="BY372">
            <v>0</v>
          </cell>
          <cell r="BZ372">
            <v>0</v>
          </cell>
          <cell r="CA372">
            <v>0</v>
          </cell>
          <cell r="CB372">
            <v>0</v>
          </cell>
          <cell r="CC372">
            <v>0</v>
          </cell>
          <cell r="CD372">
            <v>0</v>
          </cell>
          <cell r="CE372">
            <v>0</v>
          </cell>
          <cell r="CF372">
            <v>0</v>
          </cell>
          <cell r="CG372">
            <v>0</v>
          </cell>
          <cell r="CH372">
            <v>0</v>
          </cell>
          <cell r="CI372" t="str">
            <v>KHO VẬN</v>
          </cell>
          <cell r="CJ372" t="str">
            <v>NHÂN VIÊN GIAO HÀNG</v>
          </cell>
          <cell r="CK372">
            <v>0</v>
          </cell>
          <cell r="CL372">
            <v>0</v>
          </cell>
          <cell r="CM372" t="str">
            <v>ĐỘC THÂN</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t="e">
            <v>#N/A</v>
          </cell>
          <cell r="DB372">
            <v>0</v>
          </cell>
        </row>
        <row r="373">
          <cell r="B373" t="str">
            <v>EVV6000205</v>
          </cell>
          <cell r="C373" t="str">
            <v>BÙI THỊ PHƯƠNG THANH</v>
          </cell>
          <cell r="D373" t="str">
            <v>NỮ</v>
          </cell>
          <cell r="E373">
            <v>41645</v>
          </cell>
          <cell r="F373" t="str">
            <v>PHÒNG KẾ TOÁN</v>
          </cell>
          <cell r="G373" t="str">
            <v>KẾ TOÁN QUẢN TRỊ</v>
          </cell>
          <cell r="H373">
            <v>7</v>
          </cell>
          <cell r="I373">
            <v>6</v>
          </cell>
          <cell r="J373">
            <v>1987</v>
          </cell>
          <cell r="K373">
            <v>31935</v>
          </cell>
          <cell r="L373" t="str">
            <v>VĨNH LONG</v>
          </cell>
          <cell r="M373" t="str">
            <v>VĨNH LONG</v>
          </cell>
          <cell r="N373" t="str">
            <v>331589039</v>
          </cell>
          <cell r="O373">
            <v>38399</v>
          </cell>
          <cell r="P373" t="str">
            <v>VĨNH LONG</v>
          </cell>
          <cell r="Q373" t="str">
            <v>KINH</v>
          </cell>
          <cell r="R373" t="str">
            <v>KHÔNG</v>
          </cell>
          <cell r="S373" t="str">
            <v>GÒ TRANH, VĨNH XUÂN, TRÀ ÔN, VĨNH LONG</v>
          </cell>
          <cell r="T373" t="str">
            <v>VĨNH LONG</v>
          </cell>
          <cell r="U373" t="str">
            <v>T34A NGUYỄN HỮU HÀO, CX VĨNH HỘI, P. 6, Q. 4, TP. HCM</v>
          </cell>
          <cell r="V373" t="str">
            <v>TP. HCM</v>
          </cell>
          <cell r="W373" t="str">
            <v>KB 36/44/21 ĐƯỜNG SỐ 4, KP 6, P. HIỆP BÌNH PHƯỚC, Q. THỦ ĐỨC, TP. HCM</v>
          </cell>
          <cell r="X373" t="str">
            <v>0938697597</v>
          </cell>
          <cell r="Y373" t="str">
            <v>0181001708947</v>
          </cell>
          <cell r="Z373" t="str">
            <v>VIETCOMBANK</v>
          </cell>
          <cell r="AA373" t="str">
            <v>9006</v>
          </cell>
          <cell r="AB373">
            <v>0</v>
          </cell>
          <cell r="AC373">
            <v>0</v>
          </cell>
          <cell r="AD373">
            <v>0</v>
          </cell>
          <cell r="AE373">
            <v>0</v>
          </cell>
          <cell r="AF373">
            <v>0</v>
          </cell>
          <cell r="AG373">
            <v>0</v>
          </cell>
          <cell r="AH373">
            <v>41704</v>
          </cell>
          <cell r="AI373">
            <v>0</v>
          </cell>
          <cell r="AJ373">
            <v>0</v>
          </cell>
          <cell r="AK373" t="str">
            <v>01 NĂM</v>
          </cell>
          <cell r="AL373">
            <v>0</v>
          </cell>
          <cell r="AM373">
            <v>0</v>
          </cell>
          <cell r="AN373">
            <v>41704</v>
          </cell>
          <cell r="AO373">
            <v>42068</v>
          </cell>
          <cell r="AP373">
            <v>0</v>
          </cell>
          <cell r="AQ373">
            <v>0</v>
          </cell>
          <cell r="AR373">
            <v>41699</v>
          </cell>
          <cell r="AS373" t="str">
            <v>7910002474</v>
          </cell>
          <cell r="AT373">
            <v>0</v>
          </cell>
          <cell r="AU373">
            <v>0</v>
          </cell>
          <cell r="AV373">
            <v>0</v>
          </cell>
          <cell r="AW373">
            <v>0</v>
          </cell>
          <cell r="AX373">
            <v>0</v>
          </cell>
          <cell r="AY373">
            <v>0</v>
          </cell>
          <cell r="AZ373">
            <v>0</v>
          </cell>
          <cell r="BA373">
            <v>0</v>
          </cell>
          <cell r="BB373">
            <v>0</v>
          </cell>
          <cell r="BC373">
            <v>0</v>
          </cell>
          <cell r="BD373">
            <v>0</v>
          </cell>
          <cell r="BE373" t="str">
            <v>TC</v>
          </cell>
          <cell r="BF373">
            <v>0</v>
          </cell>
          <cell r="BG373">
            <v>0</v>
          </cell>
          <cell r="BH373">
            <v>41785</v>
          </cell>
          <cell r="BI373">
            <v>3070000</v>
          </cell>
          <cell r="BJ373">
            <v>5300000</v>
          </cell>
          <cell r="BK373">
            <v>0</v>
          </cell>
          <cell r="BL373">
            <v>0</v>
          </cell>
          <cell r="BM373">
            <v>0</v>
          </cell>
          <cell r="BN373">
            <v>0</v>
          </cell>
          <cell r="BO373">
            <v>25000</v>
          </cell>
          <cell r="BP373">
            <v>120000</v>
          </cell>
          <cell r="BQ373">
            <v>1</v>
          </cell>
          <cell r="BR373" t="str">
            <v>VP HỒ CHÍ MINH</v>
          </cell>
          <cell r="BS373" t="str">
            <v>Fulltime</v>
          </cell>
          <cell r="BT373" t="str">
            <v>Phòng Kế Toán</v>
          </cell>
          <cell r="BU373" t="str">
            <v>Kế Toán Quản Trị</v>
          </cell>
          <cell r="BV373">
            <v>0</v>
          </cell>
          <cell r="BW373" t="str">
            <v>ĐH</v>
          </cell>
          <cell r="BX373" t="str">
            <v>KẾ TOÁN</v>
          </cell>
          <cell r="BY373">
            <v>0</v>
          </cell>
          <cell r="BZ373">
            <v>0</v>
          </cell>
          <cell r="CA373">
            <v>0</v>
          </cell>
          <cell r="CB373">
            <v>0</v>
          </cell>
          <cell r="CC373">
            <v>0</v>
          </cell>
          <cell r="CD373">
            <v>0</v>
          </cell>
          <cell r="CE373">
            <v>0</v>
          </cell>
          <cell r="CF373">
            <v>0</v>
          </cell>
          <cell r="CG373">
            <v>0</v>
          </cell>
          <cell r="CH373">
            <v>0</v>
          </cell>
          <cell r="CI373" t="str">
            <v>KHO VẬN</v>
          </cell>
          <cell r="CJ373" t="str">
            <v>QC KHO VẬN</v>
          </cell>
          <cell r="CK373">
            <v>0</v>
          </cell>
          <cell r="CL373">
            <v>0</v>
          </cell>
          <cell r="CM373" t="str">
            <v>KẾT HÔN</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t="e">
            <v>#N/A</v>
          </cell>
          <cell r="DB373">
            <v>0</v>
          </cell>
        </row>
        <row r="374">
          <cell r="B374" t="str">
            <v>EVV6000206</v>
          </cell>
          <cell r="C374" t="str">
            <v>TRỊNH HOÀNG NAM</v>
          </cell>
          <cell r="D374" t="str">
            <v>NAM</v>
          </cell>
          <cell r="E374">
            <v>41649</v>
          </cell>
          <cell r="F374" t="str">
            <v>PHÒNG DỰ ÁN</v>
          </cell>
          <cell r="G374" t="str">
            <v>NHÂN VIÊN BẢO TRÌ</v>
          </cell>
          <cell r="H374">
            <v>6</v>
          </cell>
          <cell r="I374">
            <v>4</v>
          </cell>
          <cell r="J374">
            <v>1990</v>
          </cell>
          <cell r="K374">
            <v>32969</v>
          </cell>
          <cell r="L374" t="str">
            <v>TRÀ VINH</v>
          </cell>
          <cell r="M374" t="str">
            <v>TRÀ VINH</v>
          </cell>
          <cell r="N374" t="str">
            <v>273309943</v>
          </cell>
          <cell r="O374">
            <v>38568</v>
          </cell>
          <cell r="P374" t="str">
            <v>BÀ RỊA - VŨNG TÀU</v>
          </cell>
          <cell r="Q374" t="str">
            <v>KINH</v>
          </cell>
          <cell r="R374" t="str">
            <v>KHÔNG</v>
          </cell>
          <cell r="S374" t="str">
            <v>XÓM RẪY, PHƯỚC BỬU, XUYÊN MỘC, BÀ RỊA - VŨNG TÀU</v>
          </cell>
          <cell r="T374" t="str">
            <v>BÀ RỊA - VŨNG TÀU</v>
          </cell>
          <cell r="U374" t="str">
            <v>11 HẠNH THÔNG, P. 3, Q. GÒ VẤP, TP. HCM</v>
          </cell>
          <cell r="V374" t="str">
            <v>TP. HCM</v>
          </cell>
          <cell r="W374" t="str">
            <v>T34A NGUYỄN HỮU HÀO, CX VĨNH HỘI, P. 6, Q. 4, TP. HCM</v>
          </cell>
          <cell r="X374" t="str">
            <v>01669935557</v>
          </cell>
          <cell r="Y374" t="str">
            <v>0071000835688</v>
          </cell>
          <cell r="Z374" t="str">
            <v>VIETCOMBANK</v>
          </cell>
          <cell r="AA374" t="str">
            <v>800021</v>
          </cell>
          <cell r="AB374">
            <v>0</v>
          </cell>
          <cell r="AC374">
            <v>0</v>
          </cell>
          <cell r="AD374">
            <v>0</v>
          </cell>
          <cell r="AE374">
            <v>0</v>
          </cell>
          <cell r="AF374">
            <v>0</v>
          </cell>
          <cell r="AG374">
            <v>0</v>
          </cell>
          <cell r="AH374">
            <v>41708</v>
          </cell>
          <cell r="AI374">
            <v>0</v>
          </cell>
          <cell r="AJ374">
            <v>0</v>
          </cell>
          <cell r="AK374" t="str">
            <v>01 NĂM</v>
          </cell>
          <cell r="AL374">
            <v>0</v>
          </cell>
          <cell r="AM374">
            <v>0</v>
          </cell>
          <cell r="AN374">
            <v>41708</v>
          </cell>
          <cell r="AO374">
            <v>42072</v>
          </cell>
          <cell r="AP374">
            <v>0</v>
          </cell>
          <cell r="AQ374">
            <v>0</v>
          </cell>
          <cell r="AR374">
            <v>41699</v>
          </cell>
          <cell r="AS374" t="str">
            <v>7914005305</v>
          </cell>
          <cell r="AT374">
            <v>0</v>
          </cell>
          <cell r="AU374">
            <v>0</v>
          </cell>
          <cell r="AV374">
            <v>0</v>
          </cell>
          <cell r="AW374">
            <v>0</v>
          </cell>
          <cell r="AX374">
            <v>0</v>
          </cell>
          <cell r="AY374">
            <v>0</v>
          </cell>
          <cell r="AZ374">
            <v>0</v>
          </cell>
          <cell r="BA374">
            <v>0</v>
          </cell>
          <cell r="BB374">
            <v>0</v>
          </cell>
          <cell r="BC374">
            <v>0</v>
          </cell>
          <cell r="BD374">
            <v>0</v>
          </cell>
          <cell r="BE374" t="str">
            <v>ĐH</v>
          </cell>
          <cell r="BF374">
            <v>0</v>
          </cell>
          <cell r="BG374">
            <v>0</v>
          </cell>
          <cell r="BH374">
            <v>0</v>
          </cell>
          <cell r="BI374">
            <v>2889000</v>
          </cell>
          <cell r="BJ374">
            <v>911000</v>
          </cell>
          <cell r="BK374">
            <v>0</v>
          </cell>
          <cell r="BL374">
            <v>200000</v>
          </cell>
          <cell r="BM374">
            <v>100000</v>
          </cell>
          <cell r="BN374">
            <v>0</v>
          </cell>
          <cell r="BO374">
            <v>25000</v>
          </cell>
          <cell r="BP374">
            <v>120000</v>
          </cell>
          <cell r="BQ374">
            <v>1</v>
          </cell>
          <cell r="BR374" t="str">
            <v>VP HỒ CHÍ MINH</v>
          </cell>
          <cell r="BS374" t="str">
            <v>Fulltime</v>
          </cell>
          <cell r="BT374" t="str">
            <v>Phòng Dự Án</v>
          </cell>
          <cell r="BU374" t="str">
            <v>NV. Bảo Trì</v>
          </cell>
          <cell r="BV374">
            <v>0</v>
          </cell>
          <cell r="BW374" t="str">
            <v>ĐH</v>
          </cell>
          <cell r="BX374" t="str">
            <v>KỸ THUẬT ĐIỆN</v>
          </cell>
          <cell r="BY374">
            <v>0</v>
          </cell>
          <cell r="BZ374">
            <v>0</v>
          </cell>
          <cell r="CA374">
            <v>0</v>
          </cell>
          <cell r="CB374">
            <v>0</v>
          </cell>
          <cell r="CC374">
            <v>0</v>
          </cell>
          <cell r="CD374">
            <v>0</v>
          </cell>
          <cell r="CE374">
            <v>0</v>
          </cell>
          <cell r="CF374">
            <v>0</v>
          </cell>
          <cell r="CG374">
            <v>0</v>
          </cell>
          <cell r="CH374">
            <v>0</v>
          </cell>
          <cell r="CI374" t="str">
            <v>PHÒNG KẾ TOÁN</v>
          </cell>
          <cell r="CJ374" t="str">
            <v>KẾ TOÁN QUẢN TRỊ</v>
          </cell>
          <cell r="CK374">
            <v>0</v>
          </cell>
          <cell r="CL374">
            <v>0</v>
          </cell>
          <cell r="CM374" t="str">
            <v>ĐỘC THÂN</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t="e">
            <v>#N/A</v>
          </cell>
          <cell r="DB374">
            <v>0</v>
          </cell>
        </row>
        <row r="375">
          <cell r="B375" t="str">
            <v>EVV6000219</v>
          </cell>
          <cell r="C375" t="str">
            <v>PHẠM THỊ HỒNG HẠNH</v>
          </cell>
          <cell r="D375" t="str">
            <v>NỮ</v>
          </cell>
          <cell r="E375">
            <v>41764</v>
          </cell>
          <cell r="F375" t="str">
            <v>PHÒNG HC-NS</v>
          </cell>
          <cell r="G375" t="str">
            <v>CHUYÊN VIÊN TUYỂN DỤNG</v>
          </cell>
          <cell r="H375">
            <v>10</v>
          </cell>
          <cell r="I375">
            <v>10</v>
          </cell>
          <cell r="J375">
            <v>1990</v>
          </cell>
          <cell r="K375">
            <v>33156</v>
          </cell>
          <cell r="L375" t="str">
            <v>GIA LAI</v>
          </cell>
          <cell r="M375" t="str">
            <v>NINH BÌNH</v>
          </cell>
          <cell r="N375" t="str">
            <v>230868031</v>
          </cell>
          <cell r="O375">
            <v>39286</v>
          </cell>
          <cell r="P375" t="str">
            <v>GIA LAI</v>
          </cell>
          <cell r="Q375" t="str">
            <v>KINH</v>
          </cell>
          <cell r="R375" t="str">
            <v>KHÔNG</v>
          </cell>
          <cell r="S375" t="str">
            <v>52 TRẦN NGUYÊN HÃN, P. ĐỐNG ĐA, TP. PLEIKU, GIA LAI</v>
          </cell>
          <cell r="T375" t="str">
            <v>GIA LAI</v>
          </cell>
          <cell r="U375" t="str">
            <v>12/6/17 HOÀNG HOA THÁM, P. 7, Q. BÌNH THẠNH, TP. HCM</v>
          </cell>
          <cell r="V375" t="str">
            <v>TP. HCM</v>
          </cell>
          <cell r="W375" t="str">
            <v>11 HẠNH THÔNG, P. 3, Q. GÒ VẤP, TP. HCM</v>
          </cell>
          <cell r="X375" t="str">
            <v>0977850788</v>
          </cell>
          <cell r="Y375" t="str">
            <v>0251002701800</v>
          </cell>
          <cell r="Z375" t="str">
            <v>VIETCOMBANK</v>
          </cell>
          <cell r="AA375" t="str">
            <v>9015</v>
          </cell>
          <cell r="AB375">
            <v>0</v>
          </cell>
          <cell r="AC375">
            <v>0</v>
          </cell>
          <cell r="AD375">
            <v>0</v>
          </cell>
          <cell r="AE375">
            <v>0</v>
          </cell>
          <cell r="AF375">
            <v>0</v>
          </cell>
          <cell r="AG375">
            <v>0</v>
          </cell>
          <cell r="AH375">
            <v>41825</v>
          </cell>
          <cell r="AI375">
            <v>0</v>
          </cell>
          <cell r="AJ375">
            <v>0</v>
          </cell>
          <cell r="AK375" t="str">
            <v>01 NĂM</v>
          </cell>
          <cell r="AL375">
            <v>0</v>
          </cell>
          <cell r="AM375">
            <v>0</v>
          </cell>
          <cell r="AN375">
            <v>41825</v>
          </cell>
          <cell r="AO375">
            <v>42189</v>
          </cell>
          <cell r="AP375">
            <v>0</v>
          </cell>
          <cell r="AQ375">
            <v>0</v>
          </cell>
          <cell r="AR375">
            <v>41821</v>
          </cell>
          <cell r="AS375">
            <v>0</v>
          </cell>
          <cell r="AT375">
            <v>0</v>
          </cell>
          <cell r="AU375">
            <v>0</v>
          </cell>
          <cell r="AV375">
            <v>0</v>
          </cell>
          <cell r="AW375">
            <v>0</v>
          </cell>
          <cell r="AX375">
            <v>0</v>
          </cell>
          <cell r="AY375">
            <v>0</v>
          </cell>
          <cell r="AZ375">
            <v>0</v>
          </cell>
          <cell r="BA375">
            <v>0</v>
          </cell>
          <cell r="BB375">
            <v>0</v>
          </cell>
          <cell r="BC375">
            <v>0</v>
          </cell>
          <cell r="BD375">
            <v>0</v>
          </cell>
          <cell r="BE375" t="str">
            <v>ĐH</v>
          </cell>
          <cell r="BF375">
            <v>0</v>
          </cell>
          <cell r="BG375">
            <v>0</v>
          </cell>
          <cell r="BH375">
            <v>41825</v>
          </cell>
          <cell r="BI375">
            <v>3460000</v>
          </cell>
          <cell r="BJ375">
            <v>4540000</v>
          </cell>
          <cell r="BK375">
            <v>0</v>
          </cell>
          <cell r="BL375">
            <v>150000</v>
          </cell>
          <cell r="BM375">
            <v>150000</v>
          </cell>
          <cell r="BN375">
            <v>0</v>
          </cell>
          <cell r="BO375">
            <v>25000</v>
          </cell>
          <cell r="BP375">
            <v>120000</v>
          </cell>
          <cell r="BQ375">
            <v>1</v>
          </cell>
          <cell r="BR375" t="str">
            <v>VP HỒ CHÍ MINH</v>
          </cell>
          <cell r="BS375" t="str">
            <v>Fulltime</v>
          </cell>
          <cell r="BT375" t="str">
            <v>Phòng HC-NS</v>
          </cell>
          <cell r="BU375" t="str">
            <v>CV. Tuyển Dụng</v>
          </cell>
          <cell r="BV375">
            <v>0</v>
          </cell>
          <cell r="BW375" t="str">
            <v>ĐH</v>
          </cell>
          <cell r="BX375" t="str">
            <v>QUẢN TRỊ NHÂN SỰ</v>
          </cell>
          <cell r="BY375">
            <v>0</v>
          </cell>
          <cell r="BZ375">
            <v>0</v>
          </cell>
          <cell r="CA375">
            <v>0</v>
          </cell>
          <cell r="CB375">
            <v>0</v>
          </cell>
          <cell r="CC375">
            <v>0</v>
          </cell>
          <cell r="CD375">
            <v>0</v>
          </cell>
          <cell r="CE375">
            <v>0</v>
          </cell>
          <cell r="CF375">
            <v>0</v>
          </cell>
          <cell r="CG375">
            <v>0</v>
          </cell>
          <cell r="CH375">
            <v>0</v>
          </cell>
          <cell r="CI375" t="str">
            <v>PHÒNG DỰ ÁN</v>
          </cell>
          <cell r="CJ375" t="str">
            <v>NHÂN VIÊN BẢO TRÌ</v>
          </cell>
          <cell r="CK375">
            <v>0</v>
          </cell>
          <cell r="CL375">
            <v>0</v>
          </cell>
          <cell r="CM375" t="str">
            <v>ĐỘC THÂN</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t="e">
            <v>#N/A</v>
          </cell>
          <cell r="DB375">
            <v>0</v>
          </cell>
        </row>
        <row r="376">
          <cell r="B376" t="str">
            <v>EVV6000221</v>
          </cell>
          <cell r="C376" t="str">
            <v>NGUYỄN TRUNG LỘC</v>
          </cell>
          <cell r="D376" t="str">
            <v>NAM</v>
          </cell>
          <cell r="E376">
            <v>41766</v>
          </cell>
          <cell r="F376" t="str">
            <v>KHO VẬN</v>
          </cell>
          <cell r="G376" t="str">
            <v>TÀI XẾ XE TẢI</v>
          </cell>
          <cell r="H376">
            <v>4</v>
          </cell>
          <cell r="I376">
            <v>8</v>
          </cell>
          <cell r="J376">
            <v>1982</v>
          </cell>
          <cell r="K376">
            <v>30167</v>
          </cell>
          <cell r="L376" t="str">
            <v>TP. HCM</v>
          </cell>
          <cell r="M376" t="str">
            <v>NINH BÌNH</v>
          </cell>
          <cell r="N376" t="str">
            <v>023614232</v>
          </cell>
          <cell r="O376">
            <v>41400</v>
          </cell>
          <cell r="P376" t="str">
            <v>TP. HCM</v>
          </cell>
          <cell r="Q376" t="str">
            <v>KINH</v>
          </cell>
          <cell r="R376" t="str">
            <v>KHÔNG</v>
          </cell>
          <cell r="S376" t="str">
            <v>24/12 VŨ TÙNG, P. 1, Q. BÌNH THẠNH, TP. HCM</v>
          </cell>
          <cell r="T376" t="str">
            <v>TP. HCM</v>
          </cell>
          <cell r="U376" t="str">
            <v>24/12 VŨ TÙNG, P. 1, Q. BÌNH THẠNH, TP. HCM</v>
          </cell>
          <cell r="V376" t="str">
            <v>TP. HCM</v>
          </cell>
          <cell r="W376" t="str">
            <v>12/6/17 HOÀNG HOA THÁM, P. 7, Q. BÌNH THẠNH, TP. HCM</v>
          </cell>
          <cell r="X376" t="str">
            <v>0902865339</v>
          </cell>
          <cell r="Y376" t="str">
            <v>0251001663202</v>
          </cell>
          <cell r="Z376" t="str">
            <v>VIETCOMBANK</v>
          </cell>
          <cell r="AA376" t="str">
            <v>800024</v>
          </cell>
          <cell r="AB376">
            <v>0</v>
          </cell>
          <cell r="AC376">
            <v>0</v>
          </cell>
          <cell r="AD376">
            <v>0</v>
          </cell>
          <cell r="AE376">
            <v>0</v>
          </cell>
          <cell r="AF376">
            <v>0</v>
          </cell>
          <cell r="AG376">
            <v>0</v>
          </cell>
          <cell r="AH376">
            <v>41821</v>
          </cell>
          <cell r="AI376">
            <v>0</v>
          </cell>
          <cell r="AJ376">
            <v>0</v>
          </cell>
          <cell r="AK376" t="str">
            <v>01 NĂM</v>
          </cell>
          <cell r="AL376">
            <v>0</v>
          </cell>
          <cell r="AM376">
            <v>0</v>
          </cell>
          <cell r="AN376">
            <v>41821</v>
          </cell>
          <cell r="AO376">
            <v>42185</v>
          </cell>
          <cell r="AP376">
            <v>0</v>
          </cell>
          <cell r="AQ376">
            <v>0</v>
          </cell>
          <cell r="AR376">
            <v>41821</v>
          </cell>
          <cell r="AS376">
            <v>0</v>
          </cell>
          <cell r="AT376">
            <v>0</v>
          </cell>
          <cell r="AU376">
            <v>0</v>
          </cell>
          <cell r="AV376">
            <v>0</v>
          </cell>
          <cell r="AW376">
            <v>0</v>
          </cell>
          <cell r="AX376">
            <v>0</v>
          </cell>
          <cell r="AY376">
            <v>0</v>
          </cell>
          <cell r="AZ376">
            <v>0</v>
          </cell>
          <cell r="BA376">
            <v>0</v>
          </cell>
          <cell r="BB376">
            <v>0</v>
          </cell>
          <cell r="BC376">
            <v>0</v>
          </cell>
          <cell r="BD376">
            <v>0</v>
          </cell>
          <cell r="BE376" t="str">
            <v>ĐH</v>
          </cell>
          <cell r="BF376">
            <v>0</v>
          </cell>
          <cell r="BG376">
            <v>0</v>
          </cell>
          <cell r="BH376">
            <v>41960</v>
          </cell>
          <cell r="BI376">
            <v>2889000</v>
          </cell>
          <cell r="BJ376">
            <v>1681000</v>
          </cell>
          <cell r="BK376">
            <v>500000</v>
          </cell>
          <cell r="BL376">
            <v>400000</v>
          </cell>
          <cell r="BM376">
            <v>150000</v>
          </cell>
          <cell r="BN376">
            <v>0</v>
          </cell>
          <cell r="BO376">
            <v>25000</v>
          </cell>
          <cell r="BP376">
            <v>120000</v>
          </cell>
          <cell r="BQ376">
            <v>1</v>
          </cell>
          <cell r="BR376" t="str">
            <v>VP HỒ CHÍ MINH</v>
          </cell>
          <cell r="BS376" t="str">
            <v>Fulltime</v>
          </cell>
          <cell r="BT376" t="str">
            <v>Kho Vận</v>
          </cell>
          <cell r="BU376" t="str">
            <v>Tài Xế Xe Tải</v>
          </cell>
          <cell r="BV376">
            <v>0</v>
          </cell>
          <cell r="BW376" t="str">
            <v>9/12</v>
          </cell>
          <cell r="BX376">
            <v>0</v>
          </cell>
          <cell r="BY376">
            <v>0</v>
          </cell>
          <cell r="BZ376">
            <v>0</v>
          </cell>
          <cell r="CA376">
            <v>0</v>
          </cell>
          <cell r="CB376">
            <v>0</v>
          </cell>
          <cell r="CC376">
            <v>0</v>
          </cell>
          <cell r="CD376">
            <v>0</v>
          </cell>
          <cell r="CE376">
            <v>0</v>
          </cell>
          <cell r="CF376">
            <v>0</v>
          </cell>
          <cell r="CG376">
            <v>0</v>
          </cell>
          <cell r="CH376">
            <v>0</v>
          </cell>
          <cell r="CI376" t="str">
            <v>PHÒNG HC-NS</v>
          </cell>
          <cell r="CJ376" t="str">
            <v>CHUYÊN VIÊN TUYỂN DỤNG</v>
          </cell>
          <cell r="CK376">
            <v>0</v>
          </cell>
          <cell r="CL376">
            <v>0</v>
          </cell>
          <cell r="CM376" t="str">
            <v>ĐỘC THÂN</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t="e">
            <v>#N/A</v>
          </cell>
          <cell r="DB376">
            <v>0</v>
          </cell>
        </row>
        <row r="377">
          <cell r="B377" t="str">
            <v>EVV6000223</v>
          </cell>
          <cell r="C377" t="str">
            <v>TRƯƠNG THỊ HIỆP</v>
          </cell>
          <cell r="D377" t="str">
            <v>NỮ</v>
          </cell>
          <cell r="E377">
            <v>41772</v>
          </cell>
          <cell r="F377" t="str">
            <v>PHÒNG HC-NS</v>
          </cell>
          <cell r="G377" t="str">
            <v>CHUYÊN VIÊN C&amp;B</v>
          </cell>
          <cell r="H377">
            <v>25</v>
          </cell>
          <cell r="I377">
            <v>5</v>
          </cell>
          <cell r="J377">
            <v>1987</v>
          </cell>
          <cell r="K377">
            <v>31922</v>
          </cell>
          <cell r="L377" t="str">
            <v>THANH HÓA</v>
          </cell>
          <cell r="M377" t="str">
            <v>THANH HÓA</v>
          </cell>
          <cell r="N377" t="str">
            <v>271823627</v>
          </cell>
          <cell r="O377">
            <v>41076</v>
          </cell>
          <cell r="P377" t="str">
            <v>ĐỒNG NAI</v>
          </cell>
          <cell r="Q377" t="str">
            <v>KINH</v>
          </cell>
          <cell r="R377" t="str">
            <v>KHÔNG</v>
          </cell>
          <cell r="S377" t="str">
            <v>KP 5, THỊ TRẤN TRẢNG BOM, H. TRẢNG BOM, ĐỒNG NAI</v>
          </cell>
          <cell r="T377" t="str">
            <v>ĐỒNG NAI</v>
          </cell>
          <cell r="U377" t="str">
            <v>SỐ 7, ĐƯỜNG 21, P. 4, Q. 8, TP. HCM</v>
          </cell>
          <cell r="V377" t="str">
            <v>TP. HCM</v>
          </cell>
          <cell r="W377" t="str">
            <v>24/12 VŨ TÙNG, P. 1, Q. BÌNH THẠNH, TP. HCM</v>
          </cell>
          <cell r="X377" t="str">
            <v>0947770857</v>
          </cell>
          <cell r="Y377" t="str">
            <v>0331000431881</v>
          </cell>
          <cell r="Z377" t="str">
            <v>VIETCOMBANK</v>
          </cell>
          <cell r="AA377" t="str">
            <v>9016</v>
          </cell>
          <cell r="AB377">
            <v>0</v>
          </cell>
          <cell r="AC377">
            <v>2</v>
          </cell>
          <cell r="AD377">
            <v>0</v>
          </cell>
          <cell r="AE377">
            <v>0</v>
          </cell>
          <cell r="AF377">
            <v>0</v>
          </cell>
          <cell r="AG377">
            <v>0</v>
          </cell>
          <cell r="AH377">
            <v>41833</v>
          </cell>
          <cell r="AI377">
            <v>0</v>
          </cell>
          <cell r="AJ377">
            <v>0</v>
          </cell>
          <cell r="AK377" t="str">
            <v>01 NĂM</v>
          </cell>
          <cell r="AL377">
            <v>0</v>
          </cell>
          <cell r="AM377">
            <v>0</v>
          </cell>
          <cell r="AN377">
            <v>41833</v>
          </cell>
          <cell r="AO377">
            <v>42197</v>
          </cell>
          <cell r="AP377">
            <v>0</v>
          </cell>
          <cell r="AQ377">
            <v>0</v>
          </cell>
          <cell r="AR377">
            <v>41821</v>
          </cell>
          <cell r="AS377">
            <v>0</v>
          </cell>
          <cell r="AT377">
            <v>0</v>
          </cell>
          <cell r="AU377">
            <v>0</v>
          </cell>
          <cell r="AV377">
            <v>0</v>
          </cell>
          <cell r="AW377">
            <v>0</v>
          </cell>
          <cell r="AX377">
            <v>0</v>
          </cell>
          <cell r="AY377">
            <v>0</v>
          </cell>
          <cell r="AZ377">
            <v>0</v>
          </cell>
          <cell r="BA377">
            <v>0</v>
          </cell>
          <cell r="BB377">
            <v>0</v>
          </cell>
          <cell r="BC377">
            <v>0</v>
          </cell>
          <cell r="BD377">
            <v>0</v>
          </cell>
          <cell r="BE377" t="str">
            <v>9/12</v>
          </cell>
          <cell r="BF377">
            <v>0</v>
          </cell>
          <cell r="BG377">
            <v>0</v>
          </cell>
          <cell r="BH377">
            <v>41969</v>
          </cell>
          <cell r="BI377">
            <v>3460000</v>
          </cell>
          <cell r="BJ377">
            <v>4540000</v>
          </cell>
          <cell r="BK377">
            <v>1000000</v>
          </cell>
          <cell r="BL377">
            <v>100000</v>
          </cell>
          <cell r="BM377">
            <v>100000</v>
          </cell>
          <cell r="BN377">
            <v>0</v>
          </cell>
          <cell r="BO377">
            <v>25000</v>
          </cell>
          <cell r="BP377">
            <v>120000</v>
          </cell>
          <cell r="BQ377">
            <v>1</v>
          </cell>
          <cell r="BR377" t="str">
            <v>VP HỒ CHÍ MINH</v>
          </cell>
          <cell r="BS377" t="str">
            <v>Fulltime</v>
          </cell>
          <cell r="BT377" t="str">
            <v>Phòng HC-NS</v>
          </cell>
          <cell r="BU377" t="str">
            <v>CV. C&amp;B</v>
          </cell>
          <cell r="BV377">
            <v>0</v>
          </cell>
          <cell r="BW377" t="str">
            <v>ĐH</v>
          </cell>
          <cell r="BX377" t="str">
            <v>QUẢN TRỊ NHÂN SỰ</v>
          </cell>
          <cell r="BY377">
            <v>0</v>
          </cell>
          <cell r="BZ377">
            <v>0</v>
          </cell>
          <cell r="CA377">
            <v>0</v>
          </cell>
          <cell r="CB377">
            <v>0</v>
          </cell>
          <cell r="CC377">
            <v>0</v>
          </cell>
          <cell r="CD377">
            <v>0</v>
          </cell>
          <cell r="CE377">
            <v>0</v>
          </cell>
          <cell r="CF377">
            <v>0</v>
          </cell>
          <cell r="CG377">
            <v>0</v>
          </cell>
          <cell r="CH377">
            <v>0</v>
          </cell>
          <cell r="CI377" t="str">
            <v>KHO VẬN</v>
          </cell>
          <cell r="CJ377" t="str">
            <v>TÀI XẾ XE TẢI</v>
          </cell>
          <cell r="CK377">
            <v>0</v>
          </cell>
          <cell r="CL377">
            <v>0</v>
          </cell>
          <cell r="CM377" t="str">
            <v>ĐỘC THÂN</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t="e">
            <v>#N/A</v>
          </cell>
          <cell r="DB377">
            <v>0</v>
          </cell>
        </row>
        <row r="378">
          <cell r="B378" t="str">
            <v>EQQ102294</v>
          </cell>
          <cell r="C378" t="str">
            <v>LÊ THỊ HỒNG NHUNG</v>
          </cell>
          <cell r="D378" t="str">
            <v>NỮ</v>
          </cell>
          <cell r="E378">
            <v>41755</v>
          </cell>
          <cell r="F378" t="str">
            <v>QUÁN ĐÀ NẴNG</v>
          </cell>
          <cell r="G378" t="str">
            <v>NHÂN VIÊN PHỤC VỤ</v>
          </cell>
          <cell r="H378">
            <v>29</v>
          </cell>
          <cell r="I378">
            <v>11</v>
          </cell>
          <cell r="J378">
            <v>1993</v>
          </cell>
          <cell r="K378">
            <v>34302</v>
          </cell>
          <cell r="L378" t="str">
            <v>QUẢNG NAM</v>
          </cell>
          <cell r="M378" t="str">
            <v>QUẢNG NAM</v>
          </cell>
          <cell r="N378" t="str">
            <v>205608430</v>
          </cell>
          <cell r="O378">
            <v>39666</v>
          </cell>
          <cell r="P378" t="str">
            <v>QUẢNG NAM</v>
          </cell>
          <cell r="Q378" t="str">
            <v>KINH</v>
          </cell>
          <cell r="R378" t="str">
            <v>KHÔNG</v>
          </cell>
          <cell r="S378" t="str">
            <v>CẨM VÂN BẮC, ĐIỆN HỒNG, ĐIỆN BÀN, QUẢNG NAM</v>
          </cell>
          <cell r="T378" t="str">
            <v>QUẢNG NAM</v>
          </cell>
          <cell r="U378" t="str">
            <v>103 THANH THỦY, THANH BÌNH, HẢI CHÂU, ĐÀ NẴNG</v>
          </cell>
          <cell r="V378" t="str">
            <v>ĐÀ NẴNG</v>
          </cell>
          <cell r="W378" t="str">
            <v>SỐ 7, ĐƯỜNG 21, P. 4, Q. 8, TP. HCM</v>
          </cell>
          <cell r="X378" t="str">
            <v>01213630740</v>
          </cell>
          <cell r="Y378" t="str">
            <v>0041000191663</v>
          </cell>
          <cell r="Z378" t="str">
            <v>VIETCOMBANK</v>
          </cell>
          <cell r="AA378" t="str">
            <v>700058</v>
          </cell>
          <cell r="AB378">
            <v>0</v>
          </cell>
          <cell r="AC378">
            <v>0</v>
          </cell>
          <cell r="AD378">
            <v>0</v>
          </cell>
          <cell r="AE378">
            <v>0</v>
          </cell>
          <cell r="AF378">
            <v>0</v>
          </cell>
          <cell r="AG378">
            <v>0</v>
          </cell>
          <cell r="AH378">
            <v>41833</v>
          </cell>
          <cell r="AI378">
            <v>0</v>
          </cell>
          <cell r="AJ378">
            <v>0</v>
          </cell>
          <cell r="AK378" t="str">
            <v>01 NĂM</v>
          </cell>
          <cell r="AL378">
            <v>0</v>
          </cell>
          <cell r="AM378">
            <v>0</v>
          </cell>
          <cell r="AN378">
            <v>0</v>
          </cell>
          <cell r="AO378">
            <v>0</v>
          </cell>
          <cell r="AP378">
            <v>0</v>
          </cell>
          <cell r="AQ378">
            <v>0</v>
          </cell>
          <cell r="AR378">
            <v>0</v>
          </cell>
          <cell r="AS378">
            <v>0</v>
          </cell>
          <cell r="AT378">
            <v>0</v>
          </cell>
          <cell r="AU378">
            <v>0</v>
          </cell>
          <cell r="AV378">
            <v>41755</v>
          </cell>
          <cell r="AW378">
            <v>41831</v>
          </cell>
          <cell r="AX378">
            <v>0</v>
          </cell>
          <cell r="AY378">
            <v>0</v>
          </cell>
          <cell r="AZ378">
            <v>41906</v>
          </cell>
          <cell r="BA378">
            <v>0</v>
          </cell>
          <cell r="BB378">
            <v>0</v>
          </cell>
          <cell r="BC378">
            <v>0</v>
          </cell>
          <cell r="BD378">
            <v>0</v>
          </cell>
          <cell r="BE378" t="str">
            <v>ĐH</v>
          </cell>
          <cell r="BF378">
            <v>41906</v>
          </cell>
          <cell r="BG378">
            <v>41831</v>
          </cell>
          <cell r="BH378">
            <v>0</v>
          </cell>
          <cell r="BI378">
            <v>0</v>
          </cell>
          <cell r="BJ378">
            <v>12000</v>
          </cell>
          <cell r="BK378">
            <v>0</v>
          </cell>
          <cell r="BL378">
            <v>0</v>
          </cell>
          <cell r="BM378">
            <v>0</v>
          </cell>
          <cell r="BN378">
            <v>0</v>
          </cell>
          <cell r="BO378">
            <v>0</v>
          </cell>
          <cell r="BP378">
            <v>0</v>
          </cell>
          <cell r="BQ378">
            <v>1</v>
          </cell>
          <cell r="BR378" t="str">
            <v>CN ĐÀ NẴNG</v>
          </cell>
          <cell r="BS378" t="str">
            <v>Partime</v>
          </cell>
          <cell r="BT378" t="str">
            <v>Quán 138 Nguyễn Thị Minh Khai</v>
          </cell>
          <cell r="BU378" t="str">
            <v>NV. Phục Vụ</v>
          </cell>
          <cell r="BV378" t="str">
            <v>1 HẠT</v>
          </cell>
          <cell r="BW378" t="str">
            <v>CĐ</v>
          </cell>
          <cell r="BX378" t="str">
            <v>QUẢN TRỊ KINH DOANH</v>
          </cell>
          <cell r="BY378">
            <v>0</v>
          </cell>
          <cell r="BZ378">
            <v>0</v>
          </cell>
          <cell r="CA378">
            <v>0</v>
          </cell>
          <cell r="CB378">
            <v>0</v>
          </cell>
          <cell r="CC378">
            <v>0</v>
          </cell>
          <cell r="CD378">
            <v>0</v>
          </cell>
          <cell r="CE378">
            <v>0</v>
          </cell>
          <cell r="CF378">
            <v>0</v>
          </cell>
          <cell r="CG378">
            <v>0</v>
          </cell>
          <cell r="CH378">
            <v>0</v>
          </cell>
          <cell r="CI378" t="str">
            <v>PHÒNG HC-NS</v>
          </cell>
          <cell r="CJ378" t="str">
            <v>CHUYÊN VIÊN C&amp;B</v>
          </cell>
          <cell r="CK378">
            <v>0</v>
          </cell>
          <cell r="CL378">
            <v>0</v>
          </cell>
          <cell r="CM378" t="str">
            <v>ĐỘC THÂN</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t="e">
            <v>#N/A</v>
          </cell>
          <cell r="DB378">
            <v>0</v>
          </cell>
        </row>
        <row r="379">
          <cell r="B379" t="str">
            <v>EQQ102310</v>
          </cell>
          <cell r="C379" t="str">
            <v>NGUYỄN THỊ HỒNG VY</v>
          </cell>
          <cell r="D379" t="str">
            <v>NỮ</v>
          </cell>
          <cell r="E379">
            <v>41756</v>
          </cell>
          <cell r="F379" t="str">
            <v>QUÁN ĐÀ NẴNG</v>
          </cell>
          <cell r="G379" t="str">
            <v>NHÂN VIÊN PHỤC VỤ</v>
          </cell>
          <cell r="H379">
            <v>15</v>
          </cell>
          <cell r="I379">
            <v>4</v>
          </cell>
          <cell r="J379">
            <v>1993</v>
          </cell>
          <cell r="K379">
            <v>34074</v>
          </cell>
          <cell r="L379" t="str">
            <v>QUẢNG NAM</v>
          </cell>
          <cell r="M379" t="str">
            <v>QUẢNG NAM</v>
          </cell>
          <cell r="N379" t="str">
            <v>205608431</v>
          </cell>
          <cell r="O379">
            <v>39666</v>
          </cell>
          <cell r="P379" t="str">
            <v>QUẢNG NAM</v>
          </cell>
          <cell r="Q379" t="str">
            <v>KINH</v>
          </cell>
          <cell r="R379" t="str">
            <v>KHÔNG</v>
          </cell>
          <cell r="S379" t="str">
            <v>CẨM VÂN BẮC, ĐIỆN HỒNG, ĐIỆN BÀN, QUẢNG NAM</v>
          </cell>
          <cell r="T379" t="str">
            <v>QUẢNG NAM</v>
          </cell>
          <cell r="U379" t="str">
            <v>103B THANH THỦY, THANH BÌNH, HẢI CHÂU, TP. ĐÀ NẴNG</v>
          </cell>
          <cell r="V379" t="str">
            <v>ĐÀ NẴNG</v>
          </cell>
          <cell r="W379" t="str">
            <v>103 THANH THỦY, THANH BÌNH, HẢI CHÂU, ĐÀ NẴNG</v>
          </cell>
          <cell r="X379" t="str">
            <v>01266757291</v>
          </cell>
          <cell r="Y379" t="str">
            <v>0041000193482</v>
          </cell>
          <cell r="Z379" t="str">
            <v>VIETCOMBANK</v>
          </cell>
          <cell r="AA379" t="str">
            <v>700059</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41755</v>
          </cell>
          <cell r="AS379">
            <v>41831</v>
          </cell>
          <cell r="AT379">
            <v>0</v>
          </cell>
          <cell r="AU379">
            <v>0</v>
          </cell>
          <cell r="AV379">
            <v>41756</v>
          </cell>
          <cell r="AW379">
            <v>41832</v>
          </cell>
          <cell r="AX379">
            <v>0</v>
          </cell>
          <cell r="AY379">
            <v>0</v>
          </cell>
          <cell r="AZ379">
            <v>41907</v>
          </cell>
          <cell r="BA379">
            <v>0</v>
          </cell>
          <cell r="BB379">
            <v>41906</v>
          </cell>
          <cell r="BC379">
            <v>41831</v>
          </cell>
          <cell r="BD379" t="str">
            <v>1 HẠT</v>
          </cell>
          <cell r="BE379" t="str">
            <v>CĐ</v>
          </cell>
          <cell r="BF379">
            <v>41907</v>
          </cell>
          <cell r="BG379">
            <v>41832</v>
          </cell>
          <cell r="BH379">
            <v>0</v>
          </cell>
          <cell r="BI379">
            <v>0</v>
          </cell>
          <cell r="BJ379">
            <v>12000</v>
          </cell>
          <cell r="BK379">
            <v>0</v>
          </cell>
          <cell r="BL379">
            <v>0</v>
          </cell>
          <cell r="BM379">
            <v>0</v>
          </cell>
          <cell r="BN379">
            <v>0</v>
          </cell>
          <cell r="BO379">
            <v>0</v>
          </cell>
          <cell r="BP379">
            <v>0</v>
          </cell>
          <cell r="BQ379">
            <v>1</v>
          </cell>
          <cell r="BR379" t="str">
            <v>CN ĐÀ NẴNG</v>
          </cell>
          <cell r="BS379" t="str">
            <v>Partime</v>
          </cell>
          <cell r="BT379" t="str">
            <v>Quán 138 Nguyễn Thị Minh Khai</v>
          </cell>
          <cell r="BU379" t="str">
            <v>NV. Phục Vụ</v>
          </cell>
          <cell r="BV379" t="str">
            <v>1 HẠT</v>
          </cell>
          <cell r="BW379" t="str">
            <v>CĐ</v>
          </cell>
          <cell r="BX379" t="str">
            <v>DU LỊCH</v>
          </cell>
          <cell r="BY379">
            <v>0</v>
          </cell>
          <cell r="BZ379">
            <v>0</v>
          </cell>
          <cell r="CA379">
            <v>0</v>
          </cell>
          <cell r="CB379">
            <v>0</v>
          </cell>
          <cell r="CC379">
            <v>0</v>
          </cell>
          <cell r="CD379">
            <v>0</v>
          </cell>
          <cell r="CE379">
            <v>0</v>
          </cell>
          <cell r="CF379">
            <v>0</v>
          </cell>
          <cell r="CG379">
            <v>0</v>
          </cell>
          <cell r="CH379">
            <v>0</v>
          </cell>
          <cell r="CI379" t="str">
            <v>QUÁN ĐÀ NẴNG</v>
          </cell>
          <cell r="CJ379" t="str">
            <v>NHÂN VIÊN PHỤC VỤ</v>
          </cell>
          <cell r="CK379">
            <v>0</v>
          </cell>
          <cell r="CL379">
            <v>0</v>
          </cell>
          <cell r="CM379" t="str">
            <v>ĐỘC THÂN</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t="e">
            <v>#N/A</v>
          </cell>
          <cell r="DB379">
            <v>0</v>
          </cell>
        </row>
        <row r="380">
          <cell r="B380" t="str">
            <v>EQQ102046</v>
          </cell>
          <cell r="C380" t="str">
            <v>NGUYỄN TRẦN NHẬT HÒA</v>
          </cell>
          <cell r="D380" t="str">
            <v>NAM</v>
          </cell>
          <cell r="E380">
            <v>41604</v>
          </cell>
          <cell r="F380" t="str">
            <v>43 TS</v>
          </cell>
          <cell r="G380" t="str">
            <v>NHÂN VIÊN PHỤC VỤ</v>
          </cell>
          <cell r="H380">
            <v>1</v>
          </cell>
          <cell r="I380">
            <v>1</v>
          </cell>
          <cell r="J380">
            <v>1995</v>
          </cell>
          <cell r="K380">
            <v>34700</v>
          </cell>
          <cell r="L380" t="str">
            <v>TP. HCM</v>
          </cell>
          <cell r="M380" t="str">
            <v>TP. HCM</v>
          </cell>
          <cell r="N380" t="str">
            <v>025256777</v>
          </cell>
          <cell r="O380">
            <v>40262</v>
          </cell>
          <cell r="P380" t="str">
            <v>TP. HCM</v>
          </cell>
          <cell r="Q380" t="str">
            <v>KINH</v>
          </cell>
          <cell r="R380" t="str">
            <v>KHÔNG</v>
          </cell>
          <cell r="S380" t="str">
            <v>2/28 CÔ GIANG, P. 2, Q. PHÚ NHUẬN, TP. HCM</v>
          </cell>
          <cell r="T380" t="str">
            <v>TP. HCM</v>
          </cell>
          <cell r="U380" t="str">
            <v>2/28 CÔ GIANG, P. 2, Q. PHÚ NHUẬN, TP. HCM</v>
          </cell>
          <cell r="V380" t="str">
            <v>TP. HCM</v>
          </cell>
          <cell r="W380" t="str">
            <v>103B THANH THỦY, THANH BÌNH, HẢI CHÂU, TP. ĐÀ NẴNG</v>
          </cell>
          <cell r="X380" t="str">
            <v>01285955914</v>
          </cell>
          <cell r="Y380" t="str">
            <v>0531000298852</v>
          </cell>
          <cell r="Z380" t="str">
            <v>VIETCOMBANK</v>
          </cell>
          <cell r="AA380" t="str">
            <v>101097</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41756</v>
          </cell>
          <cell r="AS380">
            <v>41832</v>
          </cell>
          <cell r="AT380">
            <v>0</v>
          </cell>
          <cell r="AU380">
            <v>0</v>
          </cell>
          <cell r="AV380">
            <v>41907</v>
          </cell>
          <cell r="AW380">
            <v>41816</v>
          </cell>
          <cell r="AX380">
            <v>0</v>
          </cell>
          <cell r="AY380">
            <v>0</v>
          </cell>
          <cell r="AZ380">
            <v>41891</v>
          </cell>
          <cell r="BA380">
            <v>0</v>
          </cell>
          <cell r="BB380">
            <v>41907</v>
          </cell>
          <cell r="BC380">
            <v>41832</v>
          </cell>
          <cell r="BD380" t="str">
            <v>1 HẠT</v>
          </cell>
          <cell r="BE380" t="str">
            <v>CĐ</v>
          </cell>
          <cell r="BF380">
            <v>41891</v>
          </cell>
          <cell r="BG380">
            <v>41816</v>
          </cell>
          <cell r="BH380">
            <v>41724</v>
          </cell>
          <cell r="BI380">
            <v>2889000</v>
          </cell>
          <cell r="BJ380">
            <v>0</v>
          </cell>
          <cell r="BK380">
            <v>0</v>
          </cell>
          <cell r="BL380">
            <v>0</v>
          </cell>
          <cell r="BM380">
            <v>0</v>
          </cell>
          <cell r="BN380">
            <v>0</v>
          </cell>
          <cell r="BO380">
            <v>0</v>
          </cell>
          <cell r="BP380">
            <v>4000</v>
          </cell>
          <cell r="BQ380">
            <v>1</v>
          </cell>
          <cell r="BR380" t="str">
            <v>HTQ HỒ CHÍ MINH</v>
          </cell>
          <cell r="BS380" t="str">
            <v>Fulltime</v>
          </cell>
          <cell r="BT380" t="str">
            <v xml:space="preserve">Quán A43 Trường Sơn </v>
          </cell>
          <cell r="BU380" t="str">
            <v>NV. Phục Vụ</v>
          </cell>
          <cell r="BV380" t="str">
            <v>1 HẠT</v>
          </cell>
          <cell r="BW380" t="str">
            <v>12/12</v>
          </cell>
          <cell r="BX380">
            <v>0</v>
          </cell>
          <cell r="BY380">
            <v>0</v>
          </cell>
          <cell r="BZ380">
            <v>0</v>
          </cell>
          <cell r="CA380">
            <v>0</v>
          </cell>
          <cell r="CB380">
            <v>0</v>
          </cell>
          <cell r="CC380">
            <v>0</v>
          </cell>
          <cell r="CD380">
            <v>0</v>
          </cell>
          <cell r="CE380">
            <v>0</v>
          </cell>
          <cell r="CF380">
            <v>0</v>
          </cell>
          <cell r="CG380">
            <v>0</v>
          </cell>
          <cell r="CH380">
            <v>0</v>
          </cell>
          <cell r="CI380" t="str">
            <v>QUÁN ĐÀ NẴNG</v>
          </cell>
          <cell r="CJ380" t="str">
            <v>NHÂN VIÊN PHỤC VỤ</v>
          </cell>
          <cell r="CK380">
            <v>0</v>
          </cell>
          <cell r="CL380">
            <v>0</v>
          </cell>
          <cell r="CM380" t="str">
            <v>ĐỘC THÂN</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t="e">
            <v>#N/A</v>
          </cell>
          <cell r="DB380">
            <v>0</v>
          </cell>
        </row>
        <row r="381">
          <cell r="B381" t="str">
            <v>EQQ101991</v>
          </cell>
          <cell r="C381" t="str">
            <v>NGUYỄN ĐỨC TRIỀU</v>
          </cell>
          <cell r="D381" t="str">
            <v>NAM</v>
          </cell>
          <cell r="E381">
            <v>41580</v>
          </cell>
          <cell r="F381" t="str">
            <v>219 LTT</v>
          </cell>
          <cell r="G381" t="str">
            <v>NHÂN VIÊN PHỤC VỤ</v>
          </cell>
          <cell r="H381">
            <v>17</v>
          </cell>
          <cell r="I381">
            <v>6</v>
          </cell>
          <cell r="J381">
            <v>1992</v>
          </cell>
          <cell r="K381">
            <v>33772</v>
          </cell>
          <cell r="L381" t="str">
            <v>TP. HCM</v>
          </cell>
          <cell r="M381" t="str">
            <v>HÀ NỘI</v>
          </cell>
          <cell r="N381" t="str">
            <v>024966654</v>
          </cell>
          <cell r="O381">
            <v>39608</v>
          </cell>
          <cell r="P381" t="str">
            <v>TP. HCM</v>
          </cell>
          <cell r="Q381" t="str">
            <v>KINH</v>
          </cell>
          <cell r="R381" t="str">
            <v>THIÊN CHÚA</v>
          </cell>
          <cell r="S381" t="str">
            <v>2742 PHẠM THỂ HIỂN, P. 7, Q. 8, TP. HCM</v>
          </cell>
          <cell r="T381" t="str">
            <v>TP. HCM</v>
          </cell>
          <cell r="U381" t="str">
            <v>2839 PHẠM THẾ HIỂN, P. 7, Q. 8, TP. HCM</v>
          </cell>
          <cell r="V381" t="str">
            <v>TP. HCM</v>
          </cell>
          <cell r="W381" t="str">
            <v>2/28 CÔ GIANG, P. 2, Q. PHÚ NHUẬN, TP. HCM</v>
          </cell>
          <cell r="X381" t="str">
            <v>0909828819</v>
          </cell>
          <cell r="Y381" t="str">
            <v>0421000437190</v>
          </cell>
          <cell r="Z381" t="str">
            <v>VIETCOMBANK</v>
          </cell>
          <cell r="AA381" t="str">
            <v>101045</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41816</v>
          </cell>
          <cell r="AT381">
            <v>0</v>
          </cell>
          <cell r="AU381">
            <v>0</v>
          </cell>
          <cell r="AV381">
            <v>41891</v>
          </cell>
          <cell r="AW381">
            <v>41816</v>
          </cell>
          <cell r="AX381">
            <v>0</v>
          </cell>
          <cell r="AY381">
            <v>0</v>
          </cell>
          <cell r="AZ381">
            <v>41891</v>
          </cell>
          <cell r="BA381">
            <v>0</v>
          </cell>
          <cell r="BB381">
            <v>41891</v>
          </cell>
          <cell r="BC381">
            <v>41816</v>
          </cell>
          <cell r="BD381" t="str">
            <v>1 HẠT</v>
          </cell>
          <cell r="BE381" t="str">
            <v>12/12</v>
          </cell>
          <cell r="BF381">
            <v>41891</v>
          </cell>
          <cell r="BG381">
            <v>41816</v>
          </cell>
          <cell r="BH381">
            <v>0</v>
          </cell>
          <cell r="BI381">
            <v>0</v>
          </cell>
          <cell r="BJ381">
            <v>12000</v>
          </cell>
          <cell r="BK381">
            <v>0</v>
          </cell>
          <cell r="BL381">
            <v>0</v>
          </cell>
          <cell r="BM381">
            <v>0</v>
          </cell>
          <cell r="BN381">
            <v>0</v>
          </cell>
          <cell r="BO381">
            <v>0</v>
          </cell>
          <cell r="BP381">
            <v>0</v>
          </cell>
          <cell r="BQ381">
            <v>1</v>
          </cell>
          <cell r="BR381" t="str">
            <v>HTQ HỒ CHÍ MINH</v>
          </cell>
          <cell r="BS381" t="str">
            <v>Partime</v>
          </cell>
          <cell r="BT381" t="str">
            <v>Quán 219 Lý Tự Trọng</v>
          </cell>
          <cell r="BU381" t="str">
            <v>NV. Phục Vụ</v>
          </cell>
          <cell r="BV381" t="str">
            <v>2 HẠT</v>
          </cell>
          <cell r="BW381" t="str">
            <v>ĐH</v>
          </cell>
          <cell r="BX381">
            <v>0</v>
          </cell>
          <cell r="BY381">
            <v>0</v>
          </cell>
          <cell r="BZ381">
            <v>0</v>
          </cell>
          <cell r="CA381">
            <v>0</v>
          </cell>
          <cell r="CB381">
            <v>0</v>
          </cell>
          <cell r="CC381">
            <v>0</v>
          </cell>
          <cell r="CD381">
            <v>0</v>
          </cell>
          <cell r="CE381">
            <v>0</v>
          </cell>
          <cell r="CF381">
            <v>0</v>
          </cell>
          <cell r="CG381">
            <v>0</v>
          </cell>
          <cell r="CH381">
            <v>0</v>
          </cell>
          <cell r="CI381" t="str">
            <v>43 TS</v>
          </cell>
          <cell r="CJ381" t="str">
            <v>NHÂN VIÊN PHỤC VỤ</v>
          </cell>
          <cell r="CK381">
            <v>0</v>
          </cell>
          <cell r="CL381">
            <v>0</v>
          </cell>
          <cell r="CM381" t="str">
            <v>ĐỘC THÂN</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t="e">
            <v>#N/A</v>
          </cell>
          <cell r="DB381">
            <v>0</v>
          </cell>
        </row>
        <row r="382">
          <cell r="B382" t="str">
            <v>EQQ102252</v>
          </cell>
          <cell r="C382" t="str">
            <v>NGUYỄN THỊ PHƯƠNG THÙY</v>
          </cell>
          <cell r="D382" t="str">
            <v>NỮ</v>
          </cell>
          <cell r="E382">
            <v>41754</v>
          </cell>
          <cell r="F382" t="str">
            <v>02 BTX</v>
          </cell>
          <cell r="G382" t="str">
            <v>NHÂN VIÊN PHỤC VỤ</v>
          </cell>
          <cell r="H382">
            <v>16</v>
          </cell>
          <cell r="I382">
            <v>6</v>
          </cell>
          <cell r="J382">
            <v>1994</v>
          </cell>
          <cell r="K382">
            <v>34501</v>
          </cell>
          <cell r="L382" t="str">
            <v>TP. HCM</v>
          </cell>
          <cell r="M382" t="str">
            <v>TP. HCM</v>
          </cell>
          <cell r="N382" t="str">
            <v>025182646</v>
          </cell>
          <cell r="O382">
            <v>40050</v>
          </cell>
          <cell r="P382" t="str">
            <v>TP. HCM</v>
          </cell>
          <cell r="Q382" t="str">
            <v>KINH</v>
          </cell>
          <cell r="R382" t="str">
            <v>PHẬT</v>
          </cell>
          <cell r="S382" t="str">
            <v>100/81 DƯƠNG BÁ TRẠC, P. 2, Q. 8, TP. HCM</v>
          </cell>
          <cell r="T382" t="str">
            <v>TP. HCM</v>
          </cell>
          <cell r="U382" t="str">
            <v>100/81 DƯƠNG BÁ TRẠC, P.2, Q. 8, TP. HCM</v>
          </cell>
          <cell r="V382" t="str">
            <v>TP. HCM</v>
          </cell>
          <cell r="W382" t="str">
            <v>2839 PHẠM THẾ HIỂN, P. 7, Q. 8, TP. HCM</v>
          </cell>
          <cell r="X382" t="str">
            <v>TP. HCM</v>
          </cell>
          <cell r="Y382" t="str">
            <v>0071000842182</v>
          </cell>
          <cell r="Z382" t="str">
            <v>VIETCOMBANK</v>
          </cell>
          <cell r="AA382" t="str">
            <v>101272</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41816</v>
          </cell>
          <cell r="AT382">
            <v>0</v>
          </cell>
          <cell r="AU382">
            <v>0</v>
          </cell>
          <cell r="AV382">
            <v>41754</v>
          </cell>
          <cell r="AW382">
            <v>41830</v>
          </cell>
          <cell r="AX382">
            <v>0</v>
          </cell>
          <cell r="AY382">
            <v>0</v>
          </cell>
          <cell r="AZ382">
            <v>41905</v>
          </cell>
          <cell r="BA382">
            <v>0</v>
          </cell>
          <cell r="BB382">
            <v>41891</v>
          </cell>
          <cell r="BC382">
            <v>41816</v>
          </cell>
          <cell r="BD382" t="str">
            <v>2 HẠT</v>
          </cell>
          <cell r="BE382" t="str">
            <v>ĐH</v>
          </cell>
          <cell r="BF382">
            <v>41905</v>
          </cell>
          <cell r="BG382">
            <v>41830</v>
          </cell>
          <cell r="BH382">
            <v>0</v>
          </cell>
          <cell r="BI382">
            <v>0</v>
          </cell>
          <cell r="BJ382">
            <v>13600</v>
          </cell>
          <cell r="BK382">
            <v>0</v>
          </cell>
          <cell r="BL382">
            <v>0</v>
          </cell>
          <cell r="BM382">
            <v>0</v>
          </cell>
          <cell r="BN382">
            <v>0</v>
          </cell>
          <cell r="BO382">
            <v>0</v>
          </cell>
          <cell r="BP382">
            <v>0</v>
          </cell>
          <cell r="BQ382">
            <v>1</v>
          </cell>
          <cell r="BR382" t="str">
            <v>HTQ HỒ CHÍ MINH</v>
          </cell>
          <cell r="BS382" t="str">
            <v>Partime</v>
          </cell>
          <cell r="BT382" t="str">
            <v>Quán 02 Bùi Thị Xuân</v>
          </cell>
          <cell r="BU382" t="str">
            <v>NV. Phục Vụ</v>
          </cell>
          <cell r="BV382">
            <v>0</v>
          </cell>
          <cell r="BW382" t="str">
            <v>12/12</v>
          </cell>
          <cell r="BX382">
            <v>0</v>
          </cell>
          <cell r="BY382">
            <v>0</v>
          </cell>
          <cell r="BZ382">
            <v>0</v>
          </cell>
          <cell r="CA382">
            <v>0</v>
          </cell>
          <cell r="CB382">
            <v>0</v>
          </cell>
          <cell r="CC382">
            <v>0</v>
          </cell>
          <cell r="CD382">
            <v>0</v>
          </cell>
          <cell r="CE382">
            <v>0</v>
          </cell>
          <cell r="CF382">
            <v>0</v>
          </cell>
          <cell r="CG382">
            <v>0</v>
          </cell>
          <cell r="CH382">
            <v>0</v>
          </cell>
          <cell r="CI382" t="str">
            <v>219 LTT</v>
          </cell>
          <cell r="CJ382" t="str">
            <v>NHÂN VIÊN PHỤC VỤ</v>
          </cell>
          <cell r="CK382">
            <v>0</v>
          </cell>
          <cell r="CL382">
            <v>0</v>
          </cell>
          <cell r="CM382" t="str">
            <v>ĐỘC THÂN</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t="e">
            <v>#N/A</v>
          </cell>
          <cell r="DB382">
            <v>0</v>
          </cell>
        </row>
        <row r="383">
          <cell r="B383" t="str">
            <v>EQQ102262</v>
          </cell>
          <cell r="C383" t="str">
            <v>LÝ NHƯ KIM THOA</v>
          </cell>
          <cell r="D383" t="str">
            <v>NỮ</v>
          </cell>
          <cell r="E383">
            <v>41752</v>
          </cell>
          <cell r="F383" t="str">
            <v>219 LTT</v>
          </cell>
          <cell r="G383" t="str">
            <v>NHÂN VIÊN PHỤC VỤ</v>
          </cell>
          <cell r="H383">
            <v>16</v>
          </cell>
          <cell r="I383">
            <v>7</v>
          </cell>
          <cell r="J383">
            <v>1993</v>
          </cell>
          <cell r="K383">
            <v>34166</v>
          </cell>
          <cell r="L383" t="str">
            <v>TP. HCM</v>
          </cell>
          <cell r="M383" t="str">
            <v>TRÀ VINH</v>
          </cell>
          <cell r="N383" t="str">
            <v>024856189</v>
          </cell>
          <cell r="O383">
            <v>39394</v>
          </cell>
          <cell r="P383" t="str">
            <v>TP. HCM</v>
          </cell>
          <cell r="Q383" t="str">
            <v>KINH</v>
          </cell>
          <cell r="R383" t="str">
            <v>KHÔNG</v>
          </cell>
          <cell r="S383" t="str">
            <v>246/84 HÒA HƯNG, P. 13, Q. 10, TP. HCM</v>
          </cell>
          <cell r="T383" t="str">
            <v>TP. HCM</v>
          </cell>
          <cell r="U383" t="str">
            <v>246/84 HÒA HƯNG, P. 13, Q. 10, TP. HCM</v>
          </cell>
          <cell r="V383" t="str">
            <v>TP. HCM</v>
          </cell>
          <cell r="W383" t="str">
            <v>100/81 DƯƠNG BÁ TRẠC, P.2, Q. 8, TP. HCM</v>
          </cell>
          <cell r="X383" t="str">
            <v>01219928624</v>
          </cell>
          <cell r="Y383" t="str">
            <v>0421000444719</v>
          </cell>
          <cell r="Z383" t="str">
            <v>VIETCOMBANK</v>
          </cell>
          <cell r="AA383" t="str">
            <v>101282</v>
          </cell>
          <cell r="AB383">
            <v>0</v>
          </cell>
          <cell r="AC383">
            <v>0</v>
          </cell>
          <cell r="AD383">
            <v>0</v>
          </cell>
          <cell r="AE383">
            <v>41969</v>
          </cell>
          <cell r="AF383" t="str">
            <v>TV</v>
          </cell>
          <cell r="AG383">
            <v>0</v>
          </cell>
          <cell r="AH383">
            <v>0</v>
          </cell>
          <cell r="AI383">
            <v>0</v>
          </cell>
          <cell r="AJ383">
            <v>0</v>
          </cell>
          <cell r="AK383">
            <v>0</v>
          </cell>
          <cell r="AL383">
            <v>0</v>
          </cell>
          <cell r="AM383">
            <v>0</v>
          </cell>
          <cell r="AN383">
            <v>0</v>
          </cell>
          <cell r="AO383">
            <v>0</v>
          </cell>
          <cell r="AP383">
            <v>0</v>
          </cell>
          <cell r="AQ383">
            <v>0</v>
          </cell>
          <cell r="AR383">
            <v>41754</v>
          </cell>
          <cell r="AS383">
            <v>41830</v>
          </cell>
          <cell r="AT383">
            <v>0</v>
          </cell>
          <cell r="AU383">
            <v>0</v>
          </cell>
          <cell r="AV383">
            <v>41752</v>
          </cell>
          <cell r="AW383">
            <v>41828</v>
          </cell>
          <cell r="AX383">
            <v>0</v>
          </cell>
          <cell r="AY383">
            <v>0</v>
          </cell>
          <cell r="AZ383">
            <v>41903</v>
          </cell>
          <cell r="BA383">
            <v>0</v>
          </cell>
          <cell r="BB383">
            <v>41905</v>
          </cell>
          <cell r="BC383">
            <v>41830</v>
          </cell>
          <cell r="BD383">
            <v>0</v>
          </cell>
          <cell r="BE383" t="str">
            <v>12/12</v>
          </cell>
          <cell r="BF383">
            <v>41903</v>
          </cell>
          <cell r="BG383">
            <v>41828</v>
          </cell>
          <cell r="BH383">
            <v>0</v>
          </cell>
          <cell r="BI383">
            <v>0</v>
          </cell>
          <cell r="BJ383">
            <v>12000</v>
          </cell>
          <cell r="BK383">
            <v>0</v>
          </cell>
          <cell r="BL383">
            <v>0</v>
          </cell>
          <cell r="BM383">
            <v>0</v>
          </cell>
          <cell r="BN383">
            <v>0</v>
          </cell>
          <cell r="BO383">
            <v>0</v>
          </cell>
          <cell r="BP383">
            <v>0</v>
          </cell>
          <cell r="BQ383">
            <v>1</v>
          </cell>
          <cell r="BR383" t="str">
            <v>HTQ HỒ CHÍ MINH</v>
          </cell>
          <cell r="BS383" t="str">
            <v>Partime</v>
          </cell>
          <cell r="BT383" t="str">
            <v>Quán 219 Lý Tự Trọng</v>
          </cell>
          <cell r="BU383" t="str">
            <v>NV. Phục Vụ</v>
          </cell>
          <cell r="BV383" t="str">
            <v>1 HẠT</v>
          </cell>
          <cell r="BW383" t="str">
            <v>12/12</v>
          </cell>
          <cell r="BX383">
            <v>0</v>
          </cell>
          <cell r="BY383">
            <v>0</v>
          </cell>
          <cell r="BZ383">
            <v>0</v>
          </cell>
          <cell r="CA383">
            <v>0</v>
          </cell>
          <cell r="CB383">
            <v>0</v>
          </cell>
          <cell r="CC383">
            <v>0</v>
          </cell>
          <cell r="CD383">
            <v>0</v>
          </cell>
          <cell r="CE383">
            <v>0</v>
          </cell>
          <cell r="CF383">
            <v>0</v>
          </cell>
          <cell r="CG383">
            <v>0</v>
          </cell>
          <cell r="CH383">
            <v>0</v>
          </cell>
          <cell r="CI383" t="str">
            <v>02 BTX</v>
          </cell>
          <cell r="CJ383" t="str">
            <v>NHÂN VIÊN PHỤC VỤ</v>
          </cell>
          <cell r="CK383">
            <v>0</v>
          </cell>
          <cell r="CL383">
            <v>0</v>
          </cell>
          <cell r="CM383" t="str">
            <v>ĐỘC THÂN</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t="e">
            <v>#N/A</v>
          </cell>
          <cell r="DB383">
            <v>0</v>
          </cell>
        </row>
        <row r="384">
          <cell r="B384" t="str">
            <v>EQQ102263</v>
          </cell>
          <cell r="C384" t="str">
            <v>ĐINH QUỐC THẮNG</v>
          </cell>
          <cell r="D384" t="str">
            <v>NAM</v>
          </cell>
          <cell r="E384">
            <v>41751</v>
          </cell>
          <cell r="F384" t="str">
            <v>219 LTT</v>
          </cell>
          <cell r="G384" t="str">
            <v>NHÂN VIÊN BÁN HÀNG</v>
          </cell>
          <cell r="H384">
            <v>16</v>
          </cell>
          <cell r="I384">
            <v>8</v>
          </cell>
          <cell r="J384">
            <v>1992</v>
          </cell>
          <cell r="K384">
            <v>33832</v>
          </cell>
          <cell r="L384" t="str">
            <v>TP. HCM</v>
          </cell>
          <cell r="M384" t="str">
            <v>THÁI BÌNH</v>
          </cell>
          <cell r="N384" t="str">
            <v>024568944</v>
          </cell>
          <cell r="O384">
            <v>40242</v>
          </cell>
          <cell r="P384" t="str">
            <v>TP. HCM</v>
          </cell>
          <cell r="Q384" t="str">
            <v>KINH</v>
          </cell>
          <cell r="R384" t="str">
            <v>KHÔNG</v>
          </cell>
          <cell r="S384" t="str">
            <v>220/53 LÊ VĂN SỸ, P.14, Q. 3, TP. HCM</v>
          </cell>
          <cell r="T384" t="str">
            <v>TP. HCM</v>
          </cell>
          <cell r="U384" t="str">
            <v>41 LƯU VĂN LANG, P. BẾN THÀNH, Q. 1, TP. HCM</v>
          </cell>
          <cell r="V384" t="str">
            <v>TP. HCM</v>
          </cell>
          <cell r="W384" t="str">
            <v>246/84 HÒA HƯNG, P. 13, Q. 10, TP. HCM</v>
          </cell>
          <cell r="X384" t="str">
            <v>0938011271</v>
          </cell>
          <cell r="Y384" t="str">
            <v>0071000883163</v>
          </cell>
          <cell r="Z384" t="str">
            <v>VIETCOMBANK</v>
          </cell>
          <cell r="AA384" t="str">
            <v>101283</v>
          </cell>
          <cell r="AB384">
            <v>0</v>
          </cell>
          <cell r="AC384">
            <v>0</v>
          </cell>
          <cell r="AD384">
            <v>0</v>
          </cell>
          <cell r="AE384">
            <v>41969</v>
          </cell>
          <cell r="AF384" t="str">
            <v>TV</v>
          </cell>
          <cell r="AG384" t="str">
            <v>CHƯA BÀN GIAO</v>
          </cell>
          <cell r="AH384">
            <v>0</v>
          </cell>
          <cell r="AI384">
            <v>0</v>
          </cell>
          <cell r="AJ384">
            <v>0</v>
          </cell>
          <cell r="AK384">
            <v>0</v>
          </cell>
          <cell r="AL384">
            <v>0</v>
          </cell>
          <cell r="AM384">
            <v>0</v>
          </cell>
          <cell r="AN384">
            <v>0</v>
          </cell>
          <cell r="AO384">
            <v>0</v>
          </cell>
          <cell r="AP384">
            <v>0</v>
          </cell>
          <cell r="AQ384">
            <v>0</v>
          </cell>
          <cell r="AR384">
            <v>41752</v>
          </cell>
          <cell r="AS384">
            <v>41828</v>
          </cell>
          <cell r="AT384">
            <v>0</v>
          </cell>
          <cell r="AU384">
            <v>0</v>
          </cell>
          <cell r="AV384">
            <v>41751</v>
          </cell>
          <cell r="AW384">
            <v>41827</v>
          </cell>
          <cell r="AX384">
            <v>0</v>
          </cell>
          <cell r="AY384">
            <v>0</v>
          </cell>
          <cell r="AZ384">
            <v>41902</v>
          </cell>
          <cell r="BA384">
            <v>0</v>
          </cell>
          <cell r="BB384">
            <v>41903</v>
          </cell>
          <cell r="BC384">
            <v>41828</v>
          </cell>
          <cell r="BD384" t="str">
            <v>1 HẠT</v>
          </cell>
          <cell r="BE384" t="str">
            <v>12/12</v>
          </cell>
          <cell r="BF384">
            <v>41902</v>
          </cell>
          <cell r="BG384">
            <v>41827</v>
          </cell>
          <cell r="BH384">
            <v>0</v>
          </cell>
          <cell r="BI384">
            <v>0</v>
          </cell>
          <cell r="BJ384">
            <v>12000</v>
          </cell>
          <cell r="BK384">
            <v>0</v>
          </cell>
          <cell r="BL384">
            <v>0</v>
          </cell>
          <cell r="BM384">
            <v>0</v>
          </cell>
          <cell r="BN384">
            <v>0</v>
          </cell>
          <cell r="BO384">
            <v>0</v>
          </cell>
          <cell r="BP384">
            <v>0</v>
          </cell>
          <cell r="BQ384">
            <v>1</v>
          </cell>
          <cell r="BR384" t="str">
            <v>HTQ HỒ CHÍ MINH</v>
          </cell>
          <cell r="BS384" t="str">
            <v>Partime</v>
          </cell>
          <cell r="BT384" t="str">
            <v>Quán 219 Lý Tự Trọng</v>
          </cell>
          <cell r="BU384" t="str">
            <v>NV. Bán Hàng</v>
          </cell>
          <cell r="BV384" t="str">
            <v>1 HẠT</v>
          </cell>
          <cell r="BW384" t="str">
            <v>CĐ</v>
          </cell>
          <cell r="BX384" t="str">
            <v>QUẢN LÝ NHÀ HÀNG- KHÁCH SẠN</v>
          </cell>
          <cell r="BY384">
            <v>0</v>
          </cell>
          <cell r="BZ384">
            <v>0</v>
          </cell>
          <cell r="CA384">
            <v>0</v>
          </cell>
          <cell r="CB384">
            <v>0</v>
          </cell>
          <cell r="CC384">
            <v>0</v>
          </cell>
          <cell r="CD384">
            <v>0</v>
          </cell>
          <cell r="CE384">
            <v>0</v>
          </cell>
          <cell r="CF384">
            <v>0</v>
          </cell>
          <cell r="CG384">
            <v>0</v>
          </cell>
          <cell r="CH384">
            <v>0</v>
          </cell>
          <cell r="CI384" t="str">
            <v>219 LTT</v>
          </cell>
          <cell r="CJ384" t="str">
            <v>NHÂN VIÊN PHỤC VỤ</v>
          </cell>
          <cell r="CK384">
            <v>0</v>
          </cell>
          <cell r="CL384">
            <v>0</v>
          </cell>
          <cell r="CM384" t="str">
            <v>ĐỘC THÂN</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t="e">
            <v>#N/A</v>
          </cell>
          <cell r="DB384">
            <v>0</v>
          </cell>
        </row>
        <row r="385">
          <cell r="B385" t="str">
            <v>EQQ102264</v>
          </cell>
          <cell r="C385" t="str">
            <v>HUỲNH BẢO BÍCH THÙY</v>
          </cell>
          <cell r="D385" t="str">
            <v>NỮ</v>
          </cell>
          <cell r="E385">
            <v>41765</v>
          </cell>
          <cell r="F385" t="str">
            <v>19B PNT</v>
          </cell>
          <cell r="G385" t="str">
            <v>NHÂN VIÊN BẾP</v>
          </cell>
          <cell r="H385">
            <v>7</v>
          </cell>
          <cell r="I385">
            <v>4</v>
          </cell>
          <cell r="J385">
            <v>1988</v>
          </cell>
          <cell r="K385">
            <v>32240</v>
          </cell>
          <cell r="L385" t="str">
            <v>TP. HCM</v>
          </cell>
          <cell r="M385" t="str">
            <v>AN GIANG</v>
          </cell>
          <cell r="N385" t="str">
            <v>024047601</v>
          </cell>
          <cell r="O385">
            <v>40852</v>
          </cell>
          <cell r="P385" t="str">
            <v>TP. HCM</v>
          </cell>
          <cell r="Q385" t="str">
            <v>KINH</v>
          </cell>
          <cell r="R385" t="str">
            <v>PHẬT</v>
          </cell>
          <cell r="S385" t="str">
            <v>270/409  PHAN ĐÌNH PHÙNG, P. 1, Q. PHÚ NHUẬN, TP. HCM</v>
          </cell>
          <cell r="T385" t="str">
            <v>TP. HCM</v>
          </cell>
          <cell r="U385" t="str">
            <v>2/15 TRẦN NHÂN TÔN, P. 2, Q. 10, TP. HCM</v>
          </cell>
          <cell r="V385" t="str">
            <v>TP. HCM</v>
          </cell>
          <cell r="W385" t="str">
            <v>41 LƯU VĂN LANG, P. BẾN THÀNH, Q. 1, TP. HCM</v>
          </cell>
          <cell r="X385" t="str">
            <v>0969347805</v>
          </cell>
          <cell r="Y385" t="str">
            <v>0721000551528</v>
          </cell>
          <cell r="Z385" t="str">
            <v>VIETCOMBANK</v>
          </cell>
          <cell r="AA385" t="str">
            <v>101284</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41751</v>
          </cell>
          <cell r="AS385">
            <v>41827</v>
          </cell>
          <cell r="AT385">
            <v>0</v>
          </cell>
          <cell r="AU385">
            <v>0</v>
          </cell>
          <cell r="AV385">
            <v>41765</v>
          </cell>
          <cell r="AW385">
            <v>41841</v>
          </cell>
          <cell r="AX385">
            <v>0</v>
          </cell>
          <cell r="AY385">
            <v>0</v>
          </cell>
          <cell r="AZ385">
            <v>41916</v>
          </cell>
          <cell r="BA385">
            <v>0</v>
          </cell>
          <cell r="BB385">
            <v>41902</v>
          </cell>
          <cell r="BC385">
            <v>41827</v>
          </cell>
          <cell r="BD385" t="str">
            <v>1 HẠT</v>
          </cell>
          <cell r="BE385" t="str">
            <v>CĐ</v>
          </cell>
          <cell r="BF385">
            <v>41916</v>
          </cell>
          <cell r="BG385">
            <v>41841</v>
          </cell>
          <cell r="BH385">
            <v>0</v>
          </cell>
          <cell r="BI385">
            <v>2889000</v>
          </cell>
          <cell r="BJ385">
            <v>0</v>
          </cell>
          <cell r="BK385">
            <v>0</v>
          </cell>
          <cell r="BL385">
            <v>0</v>
          </cell>
          <cell r="BM385">
            <v>0</v>
          </cell>
          <cell r="BN385">
            <v>0</v>
          </cell>
          <cell r="BO385">
            <v>0</v>
          </cell>
          <cell r="BP385">
            <v>4000</v>
          </cell>
          <cell r="BQ385">
            <v>1</v>
          </cell>
          <cell r="BR385" t="str">
            <v>HTQ HỒ CHÍ MINH</v>
          </cell>
          <cell r="BS385" t="str">
            <v>Fulltime</v>
          </cell>
          <cell r="BT385" t="str">
            <v>Quán 19B-Phạm Ngọc Thạch</v>
          </cell>
          <cell r="BU385" t="str">
            <v>NV. Bếp</v>
          </cell>
          <cell r="BV385">
            <v>0</v>
          </cell>
          <cell r="BW385" t="str">
            <v>12/12</v>
          </cell>
          <cell r="BX385">
            <v>0</v>
          </cell>
          <cell r="BY385">
            <v>0</v>
          </cell>
          <cell r="BZ385">
            <v>0</v>
          </cell>
          <cell r="CA385">
            <v>0</v>
          </cell>
          <cell r="CB385">
            <v>0</v>
          </cell>
          <cell r="CC385">
            <v>0</v>
          </cell>
          <cell r="CD385">
            <v>0</v>
          </cell>
          <cell r="CE385">
            <v>0</v>
          </cell>
          <cell r="CF385">
            <v>0</v>
          </cell>
          <cell r="CG385">
            <v>0</v>
          </cell>
          <cell r="CH385">
            <v>0</v>
          </cell>
          <cell r="CI385" t="str">
            <v>219 LTT</v>
          </cell>
          <cell r="CJ385" t="str">
            <v>NHÂN VIÊN BÁN HÀNG</v>
          </cell>
          <cell r="CK385">
            <v>0</v>
          </cell>
          <cell r="CL385">
            <v>0</v>
          </cell>
          <cell r="CM385" t="str">
            <v>ĐỘC THÂN</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t="e">
            <v>#N/A</v>
          </cell>
          <cell r="DB385">
            <v>0</v>
          </cell>
        </row>
        <row r="386">
          <cell r="B386" t="str">
            <v>EQQ102266</v>
          </cell>
          <cell r="C386" t="str">
            <v>MAI VĂN ĐỒNG</v>
          </cell>
          <cell r="D386" t="str">
            <v>NAM</v>
          </cell>
          <cell r="E386">
            <v>41754</v>
          </cell>
          <cell r="F386" t="str">
            <v>249 HVT</v>
          </cell>
          <cell r="G386" t="str">
            <v>NHÂN VIÊN PHỤC VỤ</v>
          </cell>
          <cell r="H386">
            <v>1</v>
          </cell>
          <cell r="I386">
            <v>7</v>
          </cell>
          <cell r="J386">
            <v>1987</v>
          </cell>
          <cell r="K386">
            <v>31959</v>
          </cell>
          <cell r="L386" t="str">
            <v>BÌNH ĐỊNH</v>
          </cell>
          <cell r="M386" t="str">
            <v>ĐÀ NẴNG</v>
          </cell>
          <cell r="N386" t="str">
            <v>211889452</v>
          </cell>
          <cell r="O386">
            <v>39723</v>
          </cell>
          <cell r="P386" t="str">
            <v>BÌNH ĐỊNH</v>
          </cell>
          <cell r="Q386" t="str">
            <v>KINH</v>
          </cell>
          <cell r="R386" t="str">
            <v>KHÔNG</v>
          </cell>
          <cell r="S386" t="str">
            <v>78 TRẦN PHÚ, BỒNG SƠN, HOÀI NHƠN, BÌNH ĐỊNH</v>
          </cell>
          <cell r="T386" t="str">
            <v>BÌNH ĐỊNH</v>
          </cell>
          <cell r="U386" t="str">
            <v>76/103 LÝ NAM ĐẾ, P. 7, Q. 11, TP. HCM</v>
          </cell>
          <cell r="V386" t="str">
            <v>TP. HCM</v>
          </cell>
          <cell r="W386" t="str">
            <v>2/15 TRẦN NHÂN TÔN, P. 2, Q. 10, TP. HCM</v>
          </cell>
          <cell r="X386" t="str">
            <v>TP. HCM</v>
          </cell>
          <cell r="Y386" t="str">
            <v>0251002700541</v>
          </cell>
          <cell r="Z386" t="str">
            <v>VIETCOMBANK</v>
          </cell>
          <cell r="AA386" t="str">
            <v>101286</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41765</v>
          </cell>
          <cell r="AS386">
            <v>41841</v>
          </cell>
          <cell r="AT386">
            <v>0</v>
          </cell>
          <cell r="AU386">
            <v>0</v>
          </cell>
          <cell r="AV386">
            <v>41754</v>
          </cell>
          <cell r="AW386">
            <v>41830</v>
          </cell>
          <cell r="AX386">
            <v>0</v>
          </cell>
          <cell r="AY386">
            <v>0</v>
          </cell>
          <cell r="AZ386">
            <v>41905</v>
          </cell>
          <cell r="BA386">
            <v>0</v>
          </cell>
          <cell r="BB386">
            <v>41916</v>
          </cell>
          <cell r="BC386">
            <v>41841</v>
          </cell>
          <cell r="BD386">
            <v>0</v>
          </cell>
          <cell r="BE386" t="str">
            <v>12/12</v>
          </cell>
          <cell r="BF386">
            <v>41905</v>
          </cell>
          <cell r="BG386">
            <v>41830</v>
          </cell>
          <cell r="BH386">
            <v>0</v>
          </cell>
          <cell r="BI386">
            <v>0</v>
          </cell>
          <cell r="BJ386">
            <v>12000</v>
          </cell>
          <cell r="BK386">
            <v>0</v>
          </cell>
          <cell r="BL386">
            <v>0</v>
          </cell>
          <cell r="BM386">
            <v>0</v>
          </cell>
          <cell r="BN386">
            <v>0</v>
          </cell>
          <cell r="BO386">
            <v>0</v>
          </cell>
          <cell r="BP386">
            <v>0</v>
          </cell>
          <cell r="BQ386">
            <v>1</v>
          </cell>
          <cell r="BR386" t="str">
            <v>HTQ HỒ CHÍ MINH</v>
          </cell>
          <cell r="BS386" t="str">
            <v>Partime</v>
          </cell>
          <cell r="BT386" t="str">
            <v>Quán 249A Hoàng Văn Thụ</v>
          </cell>
          <cell r="BU386" t="str">
            <v>NV. Phục Vụ</v>
          </cell>
          <cell r="BV386">
            <v>0</v>
          </cell>
          <cell r="BW386" t="str">
            <v>12/12</v>
          </cell>
          <cell r="BX386">
            <v>0</v>
          </cell>
          <cell r="BY386">
            <v>0</v>
          </cell>
          <cell r="BZ386">
            <v>0</v>
          </cell>
          <cell r="CA386">
            <v>0</v>
          </cell>
          <cell r="CB386">
            <v>0</v>
          </cell>
          <cell r="CC386">
            <v>0</v>
          </cell>
          <cell r="CD386">
            <v>41980</v>
          </cell>
          <cell r="CE386">
            <v>0</v>
          </cell>
          <cell r="CF386">
            <v>0</v>
          </cell>
          <cell r="CG386">
            <v>0</v>
          </cell>
          <cell r="CH386">
            <v>0</v>
          </cell>
          <cell r="CI386" t="str">
            <v>19B PNT</v>
          </cell>
          <cell r="CJ386" t="str">
            <v>NHÂN VIÊN BẾP</v>
          </cell>
          <cell r="CK386">
            <v>0</v>
          </cell>
          <cell r="CL386">
            <v>0</v>
          </cell>
          <cell r="CM386" t="str">
            <v>ĐỘC THÂN</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t="e">
            <v>#N/A</v>
          </cell>
          <cell r="DB386">
            <v>0</v>
          </cell>
        </row>
        <row r="387">
          <cell r="B387" t="str">
            <v>EQQ102267</v>
          </cell>
          <cell r="C387" t="str">
            <v>NGUYỄN THÙY DƯƠNG</v>
          </cell>
          <cell r="D387" t="str">
            <v>NỮ</v>
          </cell>
          <cell r="E387">
            <v>41761</v>
          </cell>
          <cell r="F387" t="str">
            <v>104 HBT</v>
          </cell>
          <cell r="G387" t="str">
            <v>NHÂN VIÊN PHỤC VỤ</v>
          </cell>
          <cell r="H387">
            <v>1</v>
          </cell>
          <cell r="I387">
            <v>7</v>
          </cell>
          <cell r="J387">
            <v>1994</v>
          </cell>
          <cell r="K387">
            <v>34516</v>
          </cell>
          <cell r="L387" t="str">
            <v>TP. HCM</v>
          </cell>
          <cell r="M387" t="str">
            <v>LONG AN</v>
          </cell>
          <cell r="N387" t="str">
            <v>025443177</v>
          </cell>
          <cell r="O387">
            <v>40715</v>
          </cell>
          <cell r="P387" t="str">
            <v>TP. HCM</v>
          </cell>
          <cell r="Q387" t="str">
            <v>KINH</v>
          </cell>
          <cell r="R387" t="str">
            <v>KHÔNG</v>
          </cell>
          <cell r="S387" t="str">
            <v>O10 LÔ Q, CHUNG CƯ NGUYỄN KIM, P. 7, Q. 10, TP. HCM</v>
          </cell>
          <cell r="T387" t="str">
            <v>TP. HCM</v>
          </cell>
          <cell r="U387" t="str">
            <v>100/9 TÂN SƠN, P. 12, Q. GÒ VẤP, TP. HCM</v>
          </cell>
          <cell r="V387" t="str">
            <v>TP. HCM</v>
          </cell>
          <cell r="W387" t="str">
            <v>76/103 LÝ NAM ĐẾ, P. 7, Q. 11, TP. HCM</v>
          </cell>
          <cell r="X387" t="str">
            <v>0937383072</v>
          </cell>
          <cell r="Y387" t="str">
            <v>0721000551479</v>
          </cell>
          <cell r="Z387" t="str">
            <v>VIETCOMBANK</v>
          </cell>
          <cell r="AA387" t="str">
            <v>101287</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41754</v>
          </cell>
          <cell r="AS387">
            <v>41830</v>
          </cell>
          <cell r="AT387">
            <v>0</v>
          </cell>
          <cell r="AU387">
            <v>0</v>
          </cell>
          <cell r="AV387">
            <v>41761</v>
          </cell>
          <cell r="AW387">
            <v>41837</v>
          </cell>
          <cell r="AX387">
            <v>0</v>
          </cell>
          <cell r="AY387">
            <v>0</v>
          </cell>
          <cell r="AZ387">
            <v>41912</v>
          </cell>
          <cell r="BA387">
            <v>0</v>
          </cell>
          <cell r="BB387">
            <v>41905</v>
          </cell>
          <cell r="BC387">
            <v>41830</v>
          </cell>
          <cell r="BD387">
            <v>0</v>
          </cell>
          <cell r="BE387" t="str">
            <v>12/12</v>
          </cell>
          <cell r="BF387">
            <v>41912</v>
          </cell>
          <cell r="BG387">
            <v>41837</v>
          </cell>
          <cell r="BH387">
            <v>0</v>
          </cell>
          <cell r="BI387">
            <v>0</v>
          </cell>
          <cell r="BJ387">
            <v>12000</v>
          </cell>
          <cell r="BK387">
            <v>0</v>
          </cell>
          <cell r="BL387">
            <v>0</v>
          </cell>
          <cell r="BM387">
            <v>0</v>
          </cell>
          <cell r="BN387">
            <v>0</v>
          </cell>
          <cell r="BO387">
            <v>0</v>
          </cell>
          <cell r="BP387">
            <v>0</v>
          </cell>
          <cell r="BQ387">
            <v>1</v>
          </cell>
          <cell r="BR387" t="str">
            <v>HTQ HỒ CHÍ MINH</v>
          </cell>
          <cell r="BS387" t="str">
            <v>Partime</v>
          </cell>
          <cell r="BT387" t="str">
            <v>Quán 104 Hai Bà Trưng</v>
          </cell>
          <cell r="BU387" t="str">
            <v>NV. Phục Vụ</v>
          </cell>
          <cell r="BV387" t="str">
            <v>1 HẠT</v>
          </cell>
          <cell r="BW387" t="str">
            <v>CĐ</v>
          </cell>
          <cell r="BX387" t="str">
            <v>ANH VĂN THƯƠNG MẠI</v>
          </cell>
          <cell r="BY387">
            <v>0</v>
          </cell>
          <cell r="BZ387">
            <v>0</v>
          </cell>
          <cell r="CA387">
            <v>0</v>
          </cell>
          <cell r="CB387">
            <v>0</v>
          </cell>
          <cell r="CC387">
            <v>0</v>
          </cell>
          <cell r="CD387">
            <v>0</v>
          </cell>
          <cell r="CE387">
            <v>0</v>
          </cell>
          <cell r="CF387">
            <v>0</v>
          </cell>
          <cell r="CG387">
            <v>0</v>
          </cell>
          <cell r="CH387">
            <v>0</v>
          </cell>
          <cell r="CI387" t="str">
            <v>249 HVT</v>
          </cell>
          <cell r="CJ387" t="str">
            <v>NHÂN VIÊN PHỤC VỤ</v>
          </cell>
          <cell r="CK387">
            <v>0</v>
          </cell>
          <cell r="CL387">
            <v>0</v>
          </cell>
          <cell r="CM387" t="str">
            <v>ĐỘC THÂN</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t="e">
            <v>#N/A</v>
          </cell>
          <cell r="DB387">
            <v>0</v>
          </cell>
        </row>
        <row r="388">
          <cell r="B388" t="str">
            <v>EQQ102268</v>
          </cell>
          <cell r="C388" t="str">
            <v>VÕ THỊ MY MY</v>
          </cell>
          <cell r="D388" t="str">
            <v>NỮ</v>
          </cell>
          <cell r="E388">
            <v>41761</v>
          </cell>
          <cell r="F388" t="str">
            <v>02 DĐN</v>
          </cell>
          <cell r="G388" t="str">
            <v>NHÂN VIÊN PHỤC VỤ</v>
          </cell>
          <cell r="H388">
            <v>3</v>
          </cell>
          <cell r="I388">
            <v>9</v>
          </cell>
          <cell r="J388">
            <v>1994</v>
          </cell>
          <cell r="K388">
            <v>34580</v>
          </cell>
          <cell r="L388" t="str">
            <v>TP. HCM</v>
          </cell>
          <cell r="M388" t="str">
            <v>TP. HCM</v>
          </cell>
          <cell r="N388" t="str">
            <v>025072515</v>
          </cell>
          <cell r="O388">
            <v>39876</v>
          </cell>
          <cell r="P388" t="str">
            <v>TP. HCM</v>
          </cell>
          <cell r="Q388" t="str">
            <v>KINH</v>
          </cell>
          <cell r="R388" t="str">
            <v>KHÔNG</v>
          </cell>
          <cell r="S388" t="str">
            <v>64/56/1/31 HÒA BÌNH, P. 5, Q. 11, TP. HCM</v>
          </cell>
          <cell r="T388" t="str">
            <v>TP. HCM</v>
          </cell>
          <cell r="U388" t="str">
            <v>64/56/1/31 HÒA BÌNH, P. 5, Q. 11, TP. HCM</v>
          </cell>
          <cell r="V388" t="str">
            <v>TP. HCM</v>
          </cell>
          <cell r="W388" t="str">
            <v>100/9 TÂN SƠN, P. 12, Q. GÒ VẤP, TP. HCM</v>
          </cell>
          <cell r="X388" t="str">
            <v>01282766218</v>
          </cell>
          <cell r="Y388" t="str">
            <v>0421000445638</v>
          </cell>
          <cell r="Z388" t="str">
            <v>VIETCOMBANK</v>
          </cell>
          <cell r="AA388" t="str">
            <v>101288</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41761</v>
          </cell>
          <cell r="AS388">
            <v>41837</v>
          </cell>
          <cell r="AT388">
            <v>0</v>
          </cell>
          <cell r="AU388">
            <v>0</v>
          </cell>
          <cell r="AV388">
            <v>41761</v>
          </cell>
          <cell r="AW388">
            <v>41837</v>
          </cell>
          <cell r="AX388">
            <v>0</v>
          </cell>
          <cell r="AY388">
            <v>0</v>
          </cell>
          <cell r="AZ388">
            <v>41912</v>
          </cell>
          <cell r="BA388">
            <v>0</v>
          </cell>
          <cell r="BB388">
            <v>41912</v>
          </cell>
          <cell r="BC388">
            <v>41837</v>
          </cell>
          <cell r="BD388" t="str">
            <v>1 HẠT</v>
          </cell>
          <cell r="BE388" t="str">
            <v>CĐ</v>
          </cell>
          <cell r="BF388">
            <v>41912</v>
          </cell>
          <cell r="BG388">
            <v>41837</v>
          </cell>
          <cell r="BH388">
            <v>0</v>
          </cell>
          <cell r="BI388">
            <v>0</v>
          </cell>
          <cell r="BJ388">
            <v>12000</v>
          </cell>
          <cell r="BK388">
            <v>0</v>
          </cell>
          <cell r="BL388">
            <v>0</v>
          </cell>
          <cell r="BM388">
            <v>0</v>
          </cell>
          <cell r="BN388">
            <v>0</v>
          </cell>
          <cell r="BO388">
            <v>0</v>
          </cell>
          <cell r="BP388">
            <v>0</v>
          </cell>
          <cell r="BQ388">
            <v>1</v>
          </cell>
          <cell r="BR388" t="str">
            <v>HTQ HỒ CHÍ MINH</v>
          </cell>
          <cell r="BS388" t="str">
            <v>Partime</v>
          </cell>
          <cell r="BT388" t="str">
            <v>Quán 02 Dương Đình Nghệ</v>
          </cell>
          <cell r="BU388" t="str">
            <v>NV. Phục Vụ</v>
          </cell>
          <cell r="BV388" t="str">
            <v>1 HẠT</v>
          </cell>
          <cell r="BW388" t="str">
            <v>12/12</v>
          </cell>
          <cell r="BX388">
            <v>0</v>
          </cell>
          <cell r="BY388">
            <v>0</v>
          </cell>
          <cell r="BZ388">
            <v>0</v>
          </cell>
          <cell r="CA388">
            <v>0</v>
          </cell>
          <cell r="CB388">
            <v>0</v>
          </cell>
          <cell r="CC388">
            <v>0</v>
          </cell>
          <cell r="CD388">
            <v>0</v>
          </cell>
          <cell r="CE388">
            <v>0</v>
          </cell>
          <cell r="CF388">
            <v>0</v>
          </cell>
          <cell r="CG388">
            <v>0</v>
          </cell>
          <cell r="CH388">
            <v>0</v>
          </cell>
          <cell r="CI388" t="str">
            <v>104 HBT</v>
          </cell>
          <cell r="CJ388" t="str">
            <v>NHÂN VIÊN PHỤC VỤ</v>
          </cell>
          <cell r="CK388">
            <v>0</v>
          </cell>
          <cell r="CL388">
            <v>0</v>
          </cell>
          <cell r="CM388" t="str">
            <v>ĐỘC THÂN</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t="e">
            <v>#N/A</v>
          </cell>
          <cell r="DB388">
            <v>0</v>
          </cell>
        </row>
        <row r="389">
          <cell r="B389" t="str">
            <v>EQQ102269</v>
          </cell>
          <cell r="C389" t="str">
            <v>NGUYỄN THỊ MỸ NGỌC</v>
          </cell>
          <cell r="D389" t="str">
            <v>NỮ</v>
          </cell>
          <cell r="E389">
            <v>41764</v>
          </cell>
          <cell r="F389" t="str">
            <v>349 HBT</v>
          </cell>
          <cell r="G389" t="str">
            <v>NHÂN VIÊN PHỤC VỤ</v>
          </cell>
          <cell r="H389">
            <v>17</v>
          </cell>
          <cell r="I389">
            <v>8</v>
          </cell>
          <cell r="J389">
            <v>1993</v>
          </cell>
          <cell r="K389">
            <v>34198</v>
          </cell>
          <cell r="L389" t="str">
            <v>GIA LAI</v>
          </cell>
          <cell r="M389" t="str">
            <v>BÌNH ĐỊNH</v>
          </cell>
          <cell r="N389" t="str">
            <v>230940114</v>
          </cell>
          <cell r="O389">
            <v>39910</v>
          </cell>
          <cell r="P389" t="str">
            <v>GIA LAI</v>
          </cell>
          <cell r="Q389" t="str">
            <v>KINH</v>
          </cell>
          <cell r="R389" t="str">
            <v>KHÔNG</v>
          </cell>
          <cell r="S389" t="str">
            <v>115/1A SƯ VẠN HẠNH, P. HỘI THƯƠNG, TP PLEIKU, GIA LAI</v>
          </cell>
          <cell r="T389" t="str">
            <v>GIA LAI</v>
          </cell>
          <cell r="U389" t="str">
            <v>372/43A ĐIỆN BIÊN PHỦ, P. 17, Q. BÌNH THẠNH, TP. HCM</v>
          </cell>
          <cell r="V389" t="str">
            <v>TP. HCM</v>
          </cell>
          <cell r="W389" t="str">
            <v>64/56/1/31 HÒA BÌNH, P. 5, Q. 11, TP. HCM</v>
          </cell>
          <cell r="X389" t="str">
            <v>TP. HCM</v>
          </cell>
          <cell r="Y389" t="str">
            <v>0721000551916</v>
          </cell>
          <cell r="Z389" t="str">
            <v>VIETCOMBANK</v>
          </cell>
          <cell r="AA389" t="str">
            <v>101289</v>
          </cell>
          <cell r="AB389">
            <v>0</v>
          </cell>
          <cell r="AC389">
            <v>0</v>
          </cell>
          <cell r="AD389">
            <v>0</v>
          </cell>
          <cell r="AE389">
            <v>41999</v>
          </cell>
          <cell r="AF389" t="str">
            <v>TV</v>
          </cell>
          <cell r="AG389">
            <v>0</v>
          </cell>
          <cell r="AH389">
            <v>0</v>
          </cell>
          <cell r="AI389">
            <v>0</v>
          </cell>
          <cell r="AJ389">
            <v>0</v>
          </cell>
          <cell r="AK389">
            <v>0</v>
          </cell>
          <cell r="AL389">
            <v>0</v>
          </cell>
          <cell r="AM389">
            <v>0</v>
          </cell>
          <cell r="AN389">
            <v>0</v>
          </cell>
          <cell r="AO389">
            <v>0</v>
          </cell>
          <cell r="AP389">
            <v>0</v>
          </cell>
          <cell r="AQ389">
            <v>0</v>
          </cell>
          <cell r="AR389">
            <v>41761</v>
          </cell>
          <cell r="AS389">
            <v>41837</v>
          </cell>
          <cell r="AT389">
            <v>0</v>
          </cell>
          <cell r="AU389">
            <v>0</v>
          </cell>
          <cell r="AV389">
            <v>41764</v>
          </cell>
          <cell r="AW389">
            <v>41840</v>
          </cell>
          <cell r="AX389">
            <v>0</v>
          </cell>
          <cell r="AY389">
            <v>0</v>
          </cell>
          <cell r="AZ389">
            <v>41915</v>
          </cell>
          <cell r="BA389">
            <v>0</v>
          </cell>
          <cell r="BB389">
            <v>41912</v>
          </cell>
          <cell r="BC389">
            <v>41837</v>
          </cell>
          <cell r="BD389" t="str">
            <v>1 HẠT</v>
          </cell>
          <cell r="BE389" t="str">
            <v>12/12</v>
          </cell>
          <cell r="BF389">
            <v>41915</v>
          </cell>
          <cell r="BG389">
            <v>41840</v>
          </cell>
          <cell r="BH389">
            <v>0</v>
          </cell>
          <cell r="BI389">
            <v>0</v>
          </cell>
          <cell r="BJ389">
            <v>12000</v>
          </cell>
          <cell r="BK389">
            <v>0</v>
          </cell>
          <cell r="BL389">
            <v>0</v>
          </cell>
          <cell r="BM389">
            <v>0</v>
          </cell>
          <cell r="BN389">
            <v>0</v>
          </cell>
          <cell r="BO389">
            <v>0</v>
          </cell>
          <cell r="BP389">
            <v>0</v>
          </cell>
          <cell r="BQ389">
            <v>1</v>
          </cell>
          <cell r="BR389" t="str">
            <v>HTQ HỒ CHÍ MINH</v>
          </cell>
          <cell r="BS389" t="str">
            <v>Partime</v>
          </cell>
          <cell r="BT389" t="str">
            <v>Quán 349 Hai Bà Trưng</v>
          </cell>
          <cell r="BU389" t="str">
            <v>NV. Phục Vụ</v>
          </cell>
          <cell r="BV389" t="str">
            <v>1 HẠT</v>
          </cell>
          <cell r="BW389" t="str">
            <v>TC</v>
          </cell>
          <cell r="BX389" t="str">
            <v>MARKETING</v>
          </cell>
          <cell r="BY389">
            <v>0</v>
          </cell>
          <cell r="BZ389">
            <v>0</v>
          </cell>
          <cell r="CA389">
            <v>0</v>
          </cell>
          <cell r="CB389">
            <v>0</v>
          </cell>
          <cell r="CC389">
            <v>0</v>
          </cell>
          <cell r="CD389">
            <v>0</v>
          </cell>
          <cell r="CE389">
            <v>0</v>
          </cell>
          <cell r="CF389">
            <v>0</v>
          </cell>
          <cell r="CG389">
            <v>0</v>
          </cell>
          <cell r="CH389">
            <v>0</v>
          </cell>
          <cell r="CI389" t="str">
            <v>02 DĐN</v>
          </cell>
          <cell r="CJ389" t="str">
            <v>NHÂN VIÊN PHỤC VỤ</v>
          </cell>
          <cell r="CK389">
            <v>0</v>
          </cell>
          <cell r="CL389">
            <v>0</v>
          </cell>
          <cell r="CM389" t="str">
            <v>ĐỘC THÂN</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t="e">
            <v>#N/A</v>
          </cell>
          <cell r="DB389">
            <v>0</v>
          </cell>
        </row>
        <row r="390">
          <cell r="B390" t="str">
            <v>EQQ102270</v>
          </cell>
          <cell r="C390" t="str">
            <v>LÊ THẮNG LỢI</v>
          </cell>
          <cell r="D390" t="str">
            <v>NAM</v>
          </cell>
          <cell r="E390">
            <v>41764</v>
          </cell>
          <cell r="F390" t="str">
            <v>262 KH</v>
          </cell>
          <cell r="G390" t="str">
            <v>NHÂN VIÊN PHỤC VỤ</v>
          </cell>
          <cell r="H390">
            <v>19</v>
          </cell>
          <cell r="I390">
            <v>5</v>
          </cell>
          <cell r="J390">
            <v>1994</v>
          </cell>
          <cell r="K390">
            <v>34473</v>
          </cell>
          <cell r="L390" t="str">
            <v>TP. HCM</v>
          </cell>
          <cell r="M390" t="str">
            <v>TP. HCM</v>
          </cell>
          <cell r="N390" t="str">
            <v>025302965</v>
          </cell>
          <cell r="O390">
            <v>40354</v>
          </cell>
          <cell r="P390" t="str">
            <v>TP. HCM</v>
          </cell>
          <cell r="Q390" t="str">
            <v>KINH</v>
          </cell>
          <cell r="R390" t="str">
            <v>PHẬT</v>
          </cell>
          <cell r="S390" t="str">
            <v>325 HOÀNG DIỆU, P. 6, Q. 4, TP. HCM</v>
          </cell>
          <cell r="T390" t="str">
            <v>TP. HCM</v>
          </cell>
          <cell r="U390" t="str">
            <v>325 HOÀNG DIỆU, P. 6, Q. 4, TP. HCM</v>
          </cell>
          <cell r="V390" t="str">
            <v>TP. HCM</v>
          </cell>
          <cell r="W390" t="str">
            <v>372/43A ĐIỆN BIÊN PHỦ, P. 17, Q. BÌNH THẠNH, TP. HCM</v>
          </cell>
          <cell r="X390" t="str">
            <v>0933653566</v>
          </cell>
          <cell r="Y390" t="str">
            <v>0071000885886</v>
          </cell>
          <cell r="Z390" t="str">
            <v>VIETCOMBANK</v>
          </cell>
          <cell r="AA390" t="str">
            <v>101290</v>
          </cell>
          <cell r="AB390">
            <v>0</v>
          </cell>
          <cell r="AC390">
            <v>0</v>
          </cell>
          <cell r="AD390">
            <v>0</v>
          </cell>
          <cell r="AE390">
            <v>41974</v>
          </cell>
          <cell r="AF390" t="str">
            <v>TV</v>
          </cell>
          <cell r="AG390" t="str">
            <v>CHƯA BÀN GIAO</v>
          </cell>
          <cell r="AH390">
            <v>0</v>
          </cell>
          <cell r="AI390">
            <v>0</v>
          </cell>
          <cell r="AJ390">
            <v>0</v>
          </cell>
          <cell r="AK390">
            <v>0</v>
          </cell>
          <cell r="AL390">
            <v>0</v>
          </cell>
          <cell r="AM390">
            <v>0</v>
          </cell>
          <cell r="AN390">
            <v>0</v>
          </cell>
          <cell r="AO390">
            <v>0</v>
          </cell>
          <cell r="AP390">
            <v>0</v>
          </cell>
          <cell r="AQ390">
            <v>0</v>
          </cell>
          <cell r="AR390">
            <v>41764</v>
          </cell>
          <cell r="AS390">
            <v>41840</v>
          </cell>
          <cell r="AT390">
            <v>0</v>
          </cell>
          <cell r="AU390">
            <v>0</v>
          </cell>
          <cell r="AV390">
            <v>41764</v>
          </cell>
          <cell r="AW390">
            <v>41840</v>
          </cell>
          <cell r="AX390">
            <v>0</v>
          </cell>
          <cell r="AY390">
            <v>0</v>
          </cell>
          <cell r="AZ390">
            <v>41915</v>
          </cell>
          <cell r="BA390">
            <v>0</v>
          </cell>
          <cell r="BB390">
            <v>41915</v>
          </cell>
          <cell r="BC390">
            <v>41840</v>
          </cell>
          <cell r="BD390" t="str">
            <v>1 HẠT</v>
          </cell>
          <cell r="BE390" t="str">
            <v>TC</v>
          </cell>
          <cell r="BF390">
            <v>41915</v>
          </cell>
          <cell r="BG390">
            <v>41840</v>
          </cell>
          <cell r="BH390">
            <v>0</v>
          </cell>
          <cell r="BI390">
            <v>0</v>
          </cell>
          <cell r="BJ390">
            <v>12000</v>
          </cell>
          <cell r="BK390">
            <v>0</v>
          </cell>
          <cell r="BL390">
            <v>0</v>
          </cell>
          <cell r="BM390">
            <v>0</v>
          </cell>
          <cell r="BN390">
            <v>0</v>
          </cell>
          <cell r="BO390">
            <v>0</v>
          </cell>
          <cell r="BP390">
            <v>0</v>
          </cell>
          <cell r="BQ390">
            <v>1</v>
          </cell>
          <cell r="BR390" t="str">
            <v>HTQ HỒ CHÍ MINH</v>
          </cell>
          <cell r="BS390" t="str">
            <v>Partime</v>
          </cell>
          <cell r="BT390" t="str">
            <v>Quán 262 Khánh Hội</v>
          </cell>
          <cell r="BU390" t="str">
            <v>NV. Phục Vụ</v>
          </cell>
          <cell r="BV390">
            <v>0</v>
          </cell>
          <cell r="BW390" t="str">
            <v>CĐ</v>
          </cell>
          <cell r="BX390" t="str">
            <v>CÔNG NGHỆ THÔNG TIN</v>
          </cell>
          <cell r="BY390">
            <v>0</v>
          </cell>
          <cell r="BZ390">
            <v>0</v>
          </cell>
          <cell r="CA390">
            <v>0</v>
          </cell>
          <cell r="CB390">
            <v>0</v>
          </cell>
          <cell r="CC390">
            <v>0</v>
          </cell>
          <cell r="CD390">
            <v>0</v>
          </cell>
          <cell r="CE390">
            <v>0</v>
          </cell>
          <cell r="CF390">
            <v>0</v>
          </cell>
          <cell r="CG390">
            <v>0</v>
          </cell>
          <cell r="CH390">
            <v>0</v>
          </cell>
          <cell r="CI390" t="str">
            <v>349 HBT</v>
          </cell>
          <cell r="CJ390" t="str">
            <v>NHÂN VIÊN PHỤC VỤ</v>
          </cell>
          <cell r="CK390">
            <v>0</v>
          </cell>
          <cell r="CL390">
            <v>0</v>
          </cell>
          <cell r="CM390" t="str">
            <v>ĐỘC THÂN</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t="e">
            <v>#N/A</v>
          </cell>
          <cell r="DB390">
            <v>0</v>
          </cell>
        </row>
        <row r="391">
          <cell r="B391" t="str">
            <v>EQQ102273</v>
          </cell>
          <cell r="C391" t="str">
            <v>TRƯƠNG THỊ KIM HÒA</v>
          </cell>
          <cell r="D391" t="str">
            <v>NỮ</v>
          </cell>
          <cell r="E391">
            <v>41762</v>
          </cell>
          <cell r="F391" t="str">
            <v>249 HVT</v>
          </cell>
          <cell r="G391" t="str">
            <v>NHÂN VIÊN PHỤC VỤ</v>
          </cell>
          <cell r="H391">
            <v>19</v>
          </cell>
          <cell r="I391">
            <v>8</v>
          </cell>
          <cell r="J391">
            <v>1994</v>
          </cell>
          <cell r="K391">
            <v>34565</v>
          </cell>
          <cell r="L391" t="str">
            <v>LÂM ĐỒNG</v>
          </cell>
          <cell r="M391" t="str">
            <v>THỪA THIÊN HUẾ</v>
          </cell>
          <cell r="N391" t="str">
            <v>250939810</v>
          </cell>
          <cell r="O391">
            <v>40341</v>
          </cell>
          <cell r="P391" t="str">
            <v>LÂM ĐỒNG</v>
          </cell>
          <cell r="Q391" t="str">
            <v>KINH</v>
          </cell>
          <cell r="R391" t="str">
            <v>PHẬT</v>
          </cell>
          <cell r="S391" t="str">
            <v>34/8 THÁI PHIÊN, P. 12, ĐÀ LẠT, LÂM ĐỒNG</v>
          </cell>
          <cell r="T391" t="str">
            <v>LÂM ĐỒNG</v>
          </cell>
          <cell r="U391" t="str">
            <v>53/2/1 TÂN THÀNH, P. HÒA THẠNH, Q. TÂN PHÚ, TP. HCM</v>
          </cell>
          <cell r="V391" t="str">
            <v>TP. HCM</v>
          </cell>
          <cell r="W391" t="str">
            <v>325 HOÀNG DIỆU, P. 6, Q. 4, TP. HCM</v>
          </cell>
          <cell r="X391" t="str">
            <v>TP. HCM</v>
          </cell>
          <cell r="Y391" t="str">
            <v>0251002703731</v>
          </cell>
          <cell r="Z391" t="str">
            <v>VIETCOMBANK</v>
          </cell>
          <cell r="AA391" t="str">
            <v>101293</v>
          </cell>
          <cell r="AB391">
            <v>0</v>
          </cell>
          <cell r="AC391">
            <v>0</v>
          </cell>
          <cell r="AD391">
            <v>0</v>
          </cell>
          <cell r="AE391">
            <v>41998</v>
          </cell>
          <cell r="AF391" t="str">
            <v>TV</v>
          </cell>
          <cell r="AG391" t="str">
            <v>CHƯA BÀN GIAO</v>
          </cell>
          <cell r="AH391">
            <v>0</v>
          </cell>
          <cell r="AI391">
            <v>0</v>
          </cell>
          <cell r="AJ391">
            <v>0</v>
          </cell>
          <cell r="AK391">
            <v>0</v>
          </cell>
          <cell r="AL391">
            <v>0</v>
          </cell>
          <cell r="AM391">
            <v>0</v>
          </cell>
          <cell r="AN391">
            <v>0</v>
          </cell>
          <cell r="AO391">
            <v>0</v>
          </cell>
          <cell r="AP391">
            <v>0</v>
          </cell>
          <cell r="AQ391">
            <v>0</v>
          </cell>
          <cell r="AR391">
            <v>41764</v>
          </cell>
          <cell r="AS391">
            <v>41840</v>
          </cell>
          <cell r="AT391">
            <v>0</v>
          </cell>
          <cell r="AU391">
            <v>0</v>
          </cell>
          <cell r="AV391">
            <v>41762</v>
          </cell>
          <cell r="AW391">
            <v>41838</v>
          </cell>
          <cell r="AX391">
            <v>0</v>
          </cell>
          <cell r="AY391">
            <v>0</v>
          </cell>
          <cell r="AZ391">
            <v>41913</v>
          </cell>
          <cell r="BA391">
            <v>0</v>
          </cell>
          <cell r="BB391">
            <v>41915</v>
          </cell>
          <cell r="BC391">
            <v>41840</v>
          </cell>
          <cell r="BD391">
            <v>0</v>
          </cell>
          <cell r="BE391" t="str">
            <v>CĐ</v>
          </cell>
          <cell r="BF391">
            <v>41913</v>
          </cell>
          <cell r="BG391">
            <v>41838</v>
          </cell>
          <cell r="BH391">
            <v>0</v>
          </cell>
          <cell r="BI391">
            <v>0</v>
          </cell>
          <cell r="BJ391">
            <v>12000</v>
          </cell>
          <cell r="BK391">
            <v>0</v>
          </cell>
          <cell r="BL391">
            <v>0</v>
          </cell>
          <cell r="BM391">
            <v>0</v>
          </cell>
          <cell r="BN391">
            <v>0</v>
          </cell>
          <cell r="BO391">
            <v>0</v>
          </cell>
          <cell r="BP391">
            <v>0</v>
          </cell>
          <cell r="BQ391">
            <v>1</v>
          </cell>
          <cell r="BR391" t="str">
            <v>HTQ HỒ CHÍ MINH</v>
          </cell>
          <cell r="BS391" t="str">
            <v>Partime</v>
          </cell>
          <cell r="BT391" t="str">
            <v>Quán 249A Hoàng Văn Thụ</v>
          </cell>
          <cell r="BU391" t="str">
            <v>NV. Phục Vụ</v>
          </cell>
          <cell r="BV391">
            <v>0</v>
          </cell>
          <cell r="BW391" t="str">
            <v>CĐ</v>
          </cell>
          <cell r="BX391" t="str">
            <v>MARKETING</v>
          </cell>
          <cell r="BY391">
            <v>0</v>
          </cell>
          <cell r="BZ391">
            <v>0</v>
          </cell>
          <cell r="CA391">
            <v>0</v>
          </cell>
          <cell r="CB391">
            <v>0</v>
          </cell>
          <cell r="CC391">
            <v>0</v>
          </cell>
          <cell r="CD391">
            <v>0</v>
          </cell>
          <cell r="CE391">
            <v>0</v>
          </cell>
          <cell r="CF391">
            <v>0</v>
          </cell>
          <cell r="CG391">
            <v>0</v>
          </cell>
          <cell r="CH391">
            <v>0</v>
          </cell>
          <cell r="CI391" t="str">
            <v>262 KH</v>
          </cell>
          <cell r="CJ391" t="str">
            <v>NHÂN VIÊN PHỤC VỤ</v>
          </cell>
          <cell r="CK391">
            <v>0</v>
          </cell>
          <cell r="CL391">
            <v>0</v>
          </cell>
          <cell r="CM391" t="str">
            <v>ĐỘC THÂN</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t="e">
            <v>#N/A</v>
          </cell>
          <cell r="DB391">
            <v>0</v>
          </cell>
        </row>
        <row r="392">
          <cell r="B392" t="str">
            <v>EQQ102274</v>
          </cell>
          <cell r="C392" t="str">
            <v>THÁI NGUYỄN MAI PHƯƠNG</v>
          </cell>
          <cell r="D392" t="str">
            <v>NỮ</v>
          </cell>
          <cell r="E392">
            <v>41754</v>
          </cell>
          <cell r="F392" t="str">
            <v>249 HVT</v>
          </cell>
          <cell r="G392" t="str">
            <v>NHÂN VIÊN PHỤC VỤ</v>
          </cell>
          <cell r="H392">
            <v>1</v>
          </cell>
          <cell r="I392">
            <v>5</v>
          </cell>
          <cell r="J392">
            <v>1992</v>
          </cell>
          <cell r="K392">
            <v>33725</v>
          </cell>
          <cell r="L392" t="str">
            <v>TP. HCM</v>
          </cell>
          <cell r="M392" t="str">
            <v>TP. HCM</v>
          </cell>
          <cell r="N392" t="str">
            <v>024893350</v>
          </cell>
          <cell r="O392">
            <v>39622</v>
          </cell>
          <cell r="P392" t="str">
            <v>TP. HCM</v>
          </cell>
          <cell r="Q392" t="str">
            <v>KINH</v>
          </cell>
          <cell r="R392" t="str">
            <v>KHÔNG</v>
          </cell>
          <cell r="S392" t="str">
            <v>117/1 DUY TÂN, P. 15, Q. PHÚ NHUẬN, TP. HCM</v>
          </cell>
          <cell r="T392" t="str">
            <v>TP. HCM</v>
          </cell>
          <cell r="U392" t="str">
            <v>117/1 DUY TÂN, P. 15, Q. PHÚ NHUẬN, TP. HCM</v>
          </cell>
          <cell r="V392" t="str">
            <v>TP. HCM</v>
          </cell>
          <cell r="W392" t="str">
            <v>53/2/1 TÂN THÀNH, P. HÒA THẠNH, Q. TÂN PHÚ, TP. HCM</v>
          </cell>
          <cell r="X392" t="str">
            <v>01283812905</v>
          </cell>
          <cell r="Y392" t="str">
            <v>0721000551182</v>
          </cell>
          <cell r="Z392" t="str">
            <v>VIETCOMBANK</v>
          </cell>
          <cell r="AA392" t="str">
            <v>101294</v>
          </cell>
          <cell r="AB392">
            <v>0</v>
          </cell>
          <cell r="AC392">
            <v>0</v>
          </cell>
          <cell r="AD392">
            <v>0</v>
          </cell>
          <cell r="AE392">
            <v>41998</v>
          </cell>
          <cell r="AF392" t="str">
            <v>TV</v>
          </cell>
          <cell r="AG392" t="str">
            <v>CHƯA BÀN GIAO</v>
          </cell>
          <cell r="AH392">
            <v>0</v>
          </cell>
          <cell r="AI392">
            <v>0</v>
          </cell>
          <cell r="AJ392">
            <v>0</v>
          </cell>
          <cell r="AK392">
            <v>0</v>
          </cell>
          <cell r="AL392">
            <v>0</v>
          </cell>
          <cell r="AM392">
            <v>0</v>
          </cell>
          <cell r="AN392">
            <v>0</v>
          </cell>
          <cell r="AO392">
            <v>0</v>
          </cell>
          <cell r="AP392">
            <v>0</v>
          </cell>
          <cell r="AQ392">
            <v>0</v>
          </cell>
          <cell r="AR392">
            <v>41762</v>
          </cell>
          <cell r="AS392">
            <v>41838</v>
          </cell>
          <cell r="AT392">
            <v>0</v>
          </cell>
          <cell r="AU392">
            <v>0</v>
          </cell>
          <cell r="AV392">
            <v>41754</v>
          </cell>
          <cell r="AW392">
            <v>41830</v>
          </cell>
          <cell r="AX392">
            <v>0</v>
          </cell>
          <cell r="AY392">
            <v>0</v>
          </cell>
          <cell r="AZ392">
            <v>41905</v>
          </cell>
          <cell r="BA392">
            <v>0</v>
          </cell>
          <cell r="BB392">
            <v>41913</v>
          </cell>
          <cell r="BC392">
            <v>41838</v>
          </cell>
          <cell r="BD392">
            <v>0</v>
          </cell>
          <cell r="BE392" t="str">
            <v>CĐ</v>
          </cell>
          <cell r="BF392">
            <v>41905</v>
          </cell>
          <cell r="BG392">
            <v>41830</v>
          </cell>
          <cell r="BH392">
            <v>0</v>
          </cell>
          <cell r="BI392">
            <v>0</v>
          </cell>
          <cell r="BJ392">
            <v>12000</v>
          </cell>
          <cell r="BK392">
            <v>0</v>
          </cell>
          <cell r="BL392">
            <v>0</v>
          </cell>
          <cell r="BM392">
            <v>0</v>
          </cell>
          <cell r="BN392">
            <v>0</v>
          </cell>
          <cell r="BO392">
            <v>0</v>
          </cell>
          <cell r="BP392">
            <v>0</v>
          </cell>
          <cell r="BQ392">
            <v>1</v>
          </cell>
          <cell r="BR392" t="str">
            <v>HTQ HỒ CHÍ MINH</v>
          </cell>
          <cell r="BS392" t="str">
            <v>Partime</v>
          </cell>
          <cell r="BT392" t="str">
            <v>Quán 249A Hoàng Văn Thụ</v>
          </cell>
          <cell r="BU392" t="str">
            <v>NV. Phục Vụ</v>
          </cell>
          <cell r="BV392" t="str">
            <v>1 HẠT</v>
          </cell>
          <cell r="BW392" t="str">
            <v>TC</v>
          </cell>
          <cell r="BX392" t="str">
            <v xml:space="preserve"> QUẢN TRỊ KINH DOANH</v>
          </cell>
          <cell r="BY392">
            <v>0</v>
          </cell>
          <cell r="BZ392">
            <v>0</v>
          </cell>
          <cell r="CA392">
            <v>0</v>
          </cell>
          <cell r="CB392">
            <v>0</v>
          </cell>
          <cell r="CC392">
            <v>0</v>
          </cell>
          <cell r="CD392">
            <v>0</v>
          </cell>
          <cell r="CE392">
            <v>0</v>
          </cell>
          <cell r="CF392">
            <v>0</v>
          </cell>
          <cell r="CG392">
            <v>0</v>
          </cell>
          <cell r="CH392">
            <v>0</v>
          </cell>
          <cell r="CI392" t="str">
            <v>249 HVT</v>
          </cell>
          <cell r="CJ392" t="str">
            <v>NHÂN VIÊN PHỤC VỤ</v>
          </cell>
          <cell r="CK392">
            <v>0</v>
          </cell>
          <cell r="CL392">
            <v>0</v>
          </cell>
          <cell r="CM392" t="str">
            <v>ĐỘC THÂN</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t="e">
            <v>#N/A</v>
          </cell>
          <cell r="DB392">
            <v>0</v>
          </cell>
        </row>
        <row r="393">
          <cell r="B393" t="str">
            <v>EQQ102275</v>
          </cell>
          <cell r="C393" t="str">
            <v>HUỲNH KIM TUẤN ANH</v>
          </cell>
          <cell r="D393" t="str">
            <v>NAM</v>
          </cell>
          <cell r="E393">
            <v>41762</v>
          </cell>
          <cell r="F393" t="str">
            <v>249 HVT</v>
          </cell>
          <cell r="G393" t="str">
            <v>NHÂN VIÊN PHỤC VỤ</v>
          </cell>
          <cell r="H393">
            <v>26</v>
          </cell>
          <cell r="I393">
            <v>3</v>
          </cell>
          <cell r="J393">
            <v>1994</v>
          </cell>
          <cell r="K393">
            <v>34419</v>
          </cell>
          <cell r="L393" t="str">
            <v>TP. HCM</v>
          </cell>
          <cell r="M393" t="str">
            <v>LONG AN</v>
          </cell>
          <cell r="N393" t="str">
            <v>025324581</v>
          </cell>
          <cell r="O393">
            <v>40338</v>
          </cell>
          <cell r="P393" t="str">
            <v>TP. HCM</v>
          </cell>
          <cell r="Q393" t="str">
            <v>KINH</v>
          </cell>
          <cell r="R393" t="str">
            <v>PHẬT</v>
          </cell>
          <cell r="S393" t="str">
            <v>221/12/0, NGUYỄN THÁI SƠN, P. 7, Q. GÒ VẤP, TP. HCM</v>
          </cell>
          <cell r="T393" t="str">
            <v>TP. HCM</v>
          </cell>
          <cell r="U393" t="str">
            <v>377/36A BẠCH ĐẰNG, P. 15, Q. BÌNH THẠNH, TP. HCM</v>
          </cell>
          <cell r="V393" t="str">
            <v>TP. HCM</v>
          </cell>
          <cell r="W393" t="str">
            <v>117/1 DUY TÂN, P. 15, Q. PHÚ NHUẬN, TP. HCM</v>
          </cell>
          <cell r="X393" t="str">
            <v>01644929339</v>
          </cell>
          <cell r="Y393" t="str">
            <v>0371000421021</v>
          </cell>
          <cell r="Z393" t="str">
            <v>VIETCOMBANK</v>
          </cell>
          <cell r="AA393" t="str">
            <v>101295</v>
          </cell>
          <cell r="AB393">
            <v>0</v>
          </cell>
          <cell r="AC393">
            <v>0</v>
          </cell>
          <cell r="AD393">
            <v>0</v>
          </cell>
          <cell r="AE393">
            <v>41998</v>
          </cell>
          <cell r="AF393" t="str">
            <v>TV</v>
          </cell>
          <cell r="AG393">
            <v>0</v>
          </cell>
          <cell r="AH393">
            <v>0</v>
          </cell>
          <cell r="AI393">
            <v>0</v>
          </cell>
          <cell r="AJ393">
            <v>0</v>
          </cell>
          <cell r="AK393">
            <v>0</v>
          </cell>
          <cell r="AL393">
            <v>0</v>
          </cell>
          <cell r="AM393">
            <v>0</v>
          </cell>
          <cell r="AN393">
            <v>0</v>
          </cell>
          <cell r="AO393">
            <v>0</v>
          </cell>
          <cell r="AP393">
            <v>0</v>
          </cell>
          <cell r="AQ393">
            <v>0</v>
          </cell>
          <cell r="AR393">
            <v>41754</v>
          </cell>
          <cell r="AS393">
            <v>41830</v>
          </cell>
          <cell r="AT393">
            <v>0</v>
          </cell>
          <cell r="AU393">
            <v>0</v>
          </cell>
          <cell r="AV393">
            <v>41762</v>
          </cell>
          <cell r="AW393">
            <v>41838</v>
          </cell>
          <cell r="AX393">
            <v>0</v>
          </cell>
          <cell r="AY393">
            <v>0</v>
          </cell>
          <cell r="AZ393">
            <v>41913</v>
          </cell>
          <cell r="BA393">
            <v>0</v>
          </cell>
          <cell r="BB393">
            <v>41905</v>
          </cell>
          <cell r="BC393">
            <v>41830</v>
          </cell>
          <cell r="BD393" t="str">
            <v>1 HẠT</v>
          </cell>
          <cell r="BE393" t="str">
            <v>TC</v>
          </cell>
          <cell r="BF393">
            <v>41913</v>
          </cell>
          <cell r="BG393">
            <v>41838</v>
          </cell>
          <cell r="BH393">
            <v>0</v>
          </cell>
          <cell r="BI393">
            <v>0</v>
          </cell>
          <cell r="BJ393">
            <v>12000</v>
          </cell>
          <cell r="BK393">
            <v>0</v>
          </cell>
          <cell r="BL393">
            <v>0</v>
          </cell>
          <cell r="BM393">
            <v>0</v>
          </cell>
          <cell r="BN393">
            <v>0</v>
          </cell>
          <cell r="BO393">
            <v>0</v>
          </cell>
          <cell r="BP393">
            <v>0</v>
          </cell>
          <cell r="BQ393">
            <v>1</v>
          </cell>
          <cell r="BR393" t="str">
            <v>HTQ HỒ CHÍ MINH</v>
          </cell>
          <cell r="BS393" t="str">
            <v>Partime</v>
          </cell>
          <cell r="BT393" t="str">
            <v>Quán 249A Hoàng Văn Thụ</v>
          </cell>
          <cell r="BU393" t="str">
            <v>NV. Phục Vụ</v>
          </cell>
          <cell r="BV393">
            <v>0</v>
          </cell>
          <cell r="BW393" t="str">
            <v>12/12</v>
          </cell>
          <cell r="BX393">
            <v>0</v>
          </cell>
          <cell r="BY393">
            <v>0</v>
          </cell>
          <cell r="BZ393">
            <v>0</v>
          </cell>
          <cell r="CA393">
            <v>0</v>
          </cell>
          <cell r="CB393">
            <v>0</v>
          </cell>
          <cell r="CC393">
            <v>0</v>
          </cell>
          <cell r="CD393">
            <v>0</v>
          </cell>
          <cell r="CE393">
            <v>0</v>
          </cell>
          <cell r="CF393">
            <v>0</v>
          </cell>
          <cell r="CG393">
            <v>0</v>
          </cell>
          <cell r="CH393">
            <v>0</v>
          </cell>
          <cell r="CI393" t="str">
            <v>249 HVT</v>
          </cell>
          <cell r="CJ393" t="str">
            <v>NHÂN VIÊN PHỤC VỤ</v>
          </cell>
          <cell r="CK393">
            <v>0</v>
          </cell>
          <cell r="CL393">
            <v>0</v>
          </cell>
          <cell r="CM393" t="str">
            <v>ĐỘC THÂN</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t="e">
            <v>#N/A</v>
          </cell>
          <cell r="DB393">
            <v>0</v>
          </cell>
        </row>
        <row r="394">
          <cell r="B394" t="str">
            <v>EQQ102276</v>
          </cell>
          <cell r="C394" t="str">
            <v>TRẦN XUÂN BÁCH</v>
          </cell>
          <cell r="D394" t="str">
            <v>NAM</v>
          </cell>
          <cell r="E394">
            <v>41757</v>
          </cell>
          <cell r="F394" t="str">
            <v>249 HVT</v>
          </cell>
          <cell r="G394" t="str">
            <v>NHÂN VIÊN PHỤC VỤ</v>
          </cell>
          <cell r="H394">
            <v>26</v>
          </cell>
          <cell r="I394">
            <v>5</v>
          </cell>
          <cell r="J394">
            <v>1992</v>
          </cell>
          <cell r="K394">
            <v>33750</v>
          </cell>
          <cell r="L394" t="str">
            <v>BÌNH THUẬN</v>
          </cell>
          <cell r="M394" t="str">
            <v>QUẢNG TRỊ</v>
          </cell>
          <cell r="N394" t="str">
            <v>261204822</v>
          </cell>
          <cell r="O394">
            <v>39069</v>
          </cell>
          <cell r="P394" t="str">
            <v>BÌNH THUẬN</v>
          </cell>
          <cell r="Q394" t="str">
            <v>KINH</v>
          </cell>
          <cell r="R394" t="str">
            <v>KHÔNG</v>
          </cell>
          <cell r="S394" t="str">
            <v>CHỢ LẦU, BẮC BÌNH, BÌNH THUẬN</v>
          </cell>
          <cell r="T394" t="str">
            <v>BÌNH THUẬN</v>
          </cell>
          <cell r="U394" t="str">
            <v>229 NGUYỄN TẤT THÀNH, CHỢ LẦU, BẮC BÌNH, BÌNH THUẬN</v>
          </cell>
          <cell r="V394" t="str">
            <v>TP. HCM</v>
          </cell>
          <cell r="W394" t="str">
            <v>377/36A BẠCH ĐẰNG, P. 15, Q. BÌNH THẠNH, TP. HCM</v>
          </cell>
          <cell r="X394" t="str">
            <v>01695160646</v>
          </cell>
          <cell r="Y394" t="str">
            <v>0721000552449</v>
          </cell>
          <cell r="Z394" t="str">
            <v>VIETCOMBANK</v>
          </cell>
          <cell r="AA394" t="str">
            <v>101296</v>
          </cell>
          <cell r="AB394">
            <v>0</v>
          </cell>
          <cell r="AC394">
            <v>0</v>
          </cell>
          <cell r="AD394">
            <v>0</v>
          </cell>
          <cell r="AE394">
            <v>41998</v>
          </cell>
          <cell r="AF394" t="str">
            <v>TV</v>
          </cell>
          <cell r="AG394" t="str">
            <v>CHƯA BÀN GIAO</v>
          </cell>
          <cell r="AH394">
            <v>0</v>
          </cell>
          <cell r="AI394">
            <v>0</v>
          </cell>
          <cell r="AJ394">
            <v>0</v>
          </cell>
          <cell r="AK394">
            <v>0</v>
          </cell>
          <cell r="AL394">
            <v>0</v>
          </cell>
          <cell r="AM394">
            <v>0</v>
          </cell>
          <cell r="AN394">
            <v>0</v>
          </cell>
          <cell r="AO394">
            <v>0</v>
          </cell>
          <cell r="AP394">
            <v>0</v>
          </cell>
          <cell r="AQ394">
            <v>0</v>
          </cell>
          <cell r="AR394">
            <v>41762</v>
          </cell>
          <cell r="AS394">
            <v>41838</v>
          </cell>
          <cell r="AT394">
            <v>0</v>
          </cell>
          <cell r="AU394">
            <v>0</v>
          </cell>
          <cell r="AV394">
            <v>41757</v>
          </cell>
          <cell r="AW394">
            <v>41833</v>
          </cell>
          <cell r="AX394">
            <v>0</v>
          </cell>
          <cell r="AY394">
            <v>0</v>
          </cell>
          <cell r="AZ394">
            <v>41908</v>
          </cell>
          <cell r="BA394">
            <v>0</v>
          </cell>
          <cell r="BB394">
            <v>41913</v>
          </cell>
          <cell r="BC394">
            <v>41838</v>
          </cell>
          <cell r="BD394">
            <v>0</v>
          </cell>
          <cell r="BE394" t="str">
            <v>12/12</v>
          </cell>
          <cell r="BF394">
            <v>41908</v>
          </cell>
          <cell r="BG394">
            <v>41833</v>
          </cell>
          <cell r="BH394">
            <v>0</v>
          </cell>
          <cell r="BI394">
            <v>0</v>
          </cell>
          <cell r="BJ394">
            <v>12000</v>
          </cell>
          <cell r="BK394">
            <v>0</v>
          </cell>
          <cell r="BL394">
            <v>0</v>
          </cell>
          <cell r="BM394">
            <v>0</v>
          </cell>
          <cell r="BN394">
            <v>0</v>
          </cell>
          <cell r="BO394">
            <v>0</v>
          </cell>
          <cell r="BP394">
            <v>0</v>
          </cell>
          <cell r="BQ394">
            <v>1</v>
          </cell>
          <cell r="BR394" t="str">
            <v>HTQ HỒ CHÍ MINH</v>
          </cell>
          <cell r="BS394" t="str">
            <v>Partime</v>
          </cell>
          <cell r="BT394" t="str">
            <v>Quán 249A Hoàng Văn Thụ</v>
          </cell>
          <cell r="BU394" t="str">
            <v>NV. Phục Vụ</v>
          </cell>
          <cell r="BV394">
            <v>0</v>
          </cell>
          <cell r="BW394" t="str">
            <v>12/12</v>
          </cell>
          <cell r="BX394">
            <v>0</v>
          </cell>
          <cell r="BY394">
            <v>0</v>
          </cell>
          <cell r="BZ394">
            <v>0</v>
          </cell>
          <cell r="CA394">
            <v>0</v>
          </cell>
          <cell r="CB394">
            <v>0</v>
          </cell>
          <cell r="CC394">
            <v>0</v>
          </cell>
          <cell r="CD394">
            <v>0</v>
          </cell>
          <cell r="CE394">
            <v>0</v>
          </cell>
          <cell r="CF394">
            <v>0</v>
          </cell>
          <cell r="CG394">
            <v>0</v>
          </cell>
          <cell r="CH394">
            <v>0</v>
          </cell>
          <cell r="CI394" t="str">
            <v>249 HVT</v>
          </cell>
          <cell r="CJ394" t="str">
            <v>NHÂN VIÊN PHỤC VỤ</v>
          </cell>
          <cell r="CK394">
            <v>0</v>
          </cell>
          <cell r="CL394">
            <v>0</v>
          </cell>
          <cell r="CM394" t="str">
            <v>ĐỘC THÂN</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t="e">
            <v>#N/A</v>
          </cell>
          <cell r="DB394">
            <v>0</v>
          </cell>
        </row>
        <row r="395">
          <cell r="B395" t="str">
            <v>EQQ102277</v>
          </cell>
          <cell r="C395" t="str">
            <v>NGUYỄN THỊ ÁI LIÊN</v>
          </cell>
          <cell r="D395" t="str">
            <v>NỮ</v>
          </cell>
          <cell r="E395">
            <v>41757</v>
          </cell>
          <cell r="F395" t="str">
            <v>249 HVT</v>
          </cell>
          <cell r="G395" t="str">
            <v>NHÂN VIÊN PHỤC VỤ</v>
          </cell>
          <cell r="H395">
            <v>3</v>
          </cell>
          <cell r="I395">
            <v>4</v>
          </cell>
          <cell r="J395">
            <v>1990</v>
          </cell>
          <cell r="K395">
            <v>32966</v>
          </cell>
          <cell r="L395">
            <v>0</v>
          </cell>
          <cell r="M395" t="str">
            <v>QUẢNG TRỊ</v>
          </cell>
          <cell r="N395" t="str">
            <v>024708494</v>
          </cell>
          <cell r="O395">
            <v>39204</v>
          </cell>
          <cell r="P395" t="str">
            <v>TP. HCM</v>
          </cell>
          <cell r="Q395" t="str">
            <v>KINH</v>
          </cell>
          <cell r="R395" t="str">
            <v>KHÔNG</v>
          </cell>
          <cell r="S395" t="str">
            <v>6A/126/1 ẤP 6, PHẠM VĂN HAI, H. BÌNH CHÁNH, TP. HCM</v>
          </cell>
          <cell r="T395" t="str">
            <v>TP. HCM</v>
          </cell>
          <cell r="U395" t="str">
            <v>6A/126/1 ẤP 6, PHẠM VĂN HAI, H. BÌNH CHÁNH, TP. HCM</v>
          </cell>
          <cell r="V395" t="str">
            <v>TP. HCM</v>
          </cell>
          <cell r="W395" t="str">
            <v>229 NGUYỄN TẤT THÀNH, CHỢ LẦU, BẮC BÌNH, BÌNH THUẬN</v>
          </cell>
          <cell r="X395" t="str">
            <v>01689604195</v>
          </cell>
          <cell r="Y395" t="str">
            <v>0441000642122</v>
          </cell>
          <cell r="Z395" t="str">
            <v>VIETCOMBANK</v>
          </cell>
          <cell r="AA395" t="str">
            <v>101297</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41757</v>
          </cell>
          <cell r="AS395">
            <v>41833</v>
          </cell>
          <cell r="AT395">
            <v>0</v>
          </cell>
          <cell r="AU395">
            <v>0</v>
          </cell>
          <cell r="AV395">
            <v>41757</v>
          </cell>
          <cell r="AW395">
            <v>41833</v>
          </cell>
          <cell r="AX395">
            <v>0</v>
          </cell>
          <cell r="AY395">
            <v>0</v>
          </cell>
          <cell r="AZ395">
            <v>41908</v>
          </cell>
          <cell r="BA395">
            <v>0</v>
          </cell>
          <cell r="BB395">
            <v>41908</v>
          </cell>
          <cell r="BC395">
            <v>41833</v>
          </cell>
          <cell r="BD395">
            <v>0</v>
          </cell>
          <cell r="BE395" t="str">
            <v>12/12</v>
          </cell>
          <cell r="BF395">
            <v>41908</v>
          </cell>
          <cell r="BG395">
            <v>41833</v>
          </cell>
          <cell r="BH395">
            <v>0</v>
          </cell>
          <cell r="BI395">
            <v>0</v>
          </cell>
          <cell r="BJ395">
            <v>12000</v>
          </cell>
          <cell r="BK395">
            <v>0</v>
          </cell>
          <cell r="BL395">
            <v>0</v>
          </cell>
          <cell r="BM395">
            <v>0</v>
          </cell>
          <cell r="BN395">
            <v>0</v>
          </cell>
          <cell r="BO395">
            <v>0</v>
          </cell>
          <cell r="BP395">
            <v>0</v>
          </cell>
          <cell r="BQ395">
            <v>1</v>
          </cell>
          <cell r="BR395" t="str">
            <v>HTQ HỒ CHÍ MINH</v>
          </cell>
          <cell r="BS395" t="str">
            <v>Partime</v>
          </cell>
          <cell r="BT395" t="str">
            <v>Quán 249A Hoàng Văn Thụ</v>
          </cell>
          <cell r="BU395" t="str">
            <v>NV. Phục Vụ</v>
          </cell>
          <cell r="BV395">
            <v>0</v>
          </cell>
          <cell r="BW395" t="str">
            <v>ĐH</v>
          </cell>
          <cell r="BX395" t="str">
            <v>CÔNG NGHỆ HÓA HỌC</v>
          </cell>
          <cell r="BY395">
            <v>0</v>
          </cell>
          <cell r="BZ395">
            <v>0</v>
          </cell>
          <cell r="CA395">
            <v>0</v>
          </cell>
          <cell r="CB395">
            <v>0</v>
          </cell>
          <cell r="CC395">
            <v>0</v>
          </cell>
          <cell r="CD395">
            <v>0</v>
          </cell>
          <cell r="CE395">
            <v>0</v>
          </cell>
          <cell r="CF395">
            <v>0</v>
          </cell>
          <cell r="CG395">
            <v>0</v>
          </cell>
          <cell r="CH395">
            <v>0</v>
          </cell>
          <cell r="CI395" t="str">
            <v>249 HVT</v>
          </cell>
          <cell r="CJ395" t="str">
            <v>NHÂN VIÊN PHỤC VỤ</v>
          </cell>
          <cell r="CK395">
            <v>0</v>
          </cell>
          <cell r="CL395">
            <v>0</v>
          </cell>
          <cell r="CM395" t="str">
            <v>ĐỘC THÂN</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t="e">
            <v>#N/A</v>
          </cell>
          <cell r="DB395">
            <v>0</v>
          </cell>
        </row>
        <row r="396">
          <cell r="B396" t="str">
            <v>EQQ102278</v>
          </cell>
          <cell r="C396" t="str">
            <v>LÊ NGUYỄN PHƯƠNG QUỲNH</v>
          </cell>
          <cell r="D396" t="str">
            <v>NỮ</v>
          </cell>
          <cell r="E396">
            <v>41767</v>
          </cell>
          <cell r="F396" t="str">
            <v>02 BTX</v>
          </cell>
          <cell r="G396" t="str">
            <v>NHÂN VIÊN PHỤC VỤ</v>
          </cell>
          <cell r="H396">
            <v>19</v>
          </cell>
          <cell r="I396">
            <v>8</v>
          </cell>
          <cell r="J396">
            <v>1994</v>
          </cell>
          <cell r="K396">
            <v>34565</v>
          </cell>
          <cell r="L396" t="str">
            <v>TP. HCM</v>
          </cell>
          <cell r="M396" t="str">
            <v>TP. HCM</v>
          </cell>
          <cell r="N396" t="str">
            <v>025014719</v>
          </cell>
          <cell r="O396">
            <v>39875</v>
          </cell>
          <cell r="P396" t="str">
            <v>TP. HCM</v>
          </cell>
          <cell r="Q396" t="str">
            <v>KINH</v>
          </cell>
          <cell r="R396" t="str">
            <v>THIÊN CHÚA</v>
          </cell>
          <cell r="S396" t="str">
            <v>73/105 NGUYỄN BIỂU, P. 1, Q. 5, TP. HCM</v>
          </cell>
          <cell r="T396" t="str">
            <v>TP. HCM</v>
          </cell>
          <cell r="U396" t="str">
            <v>73/105 NGUYỄN BIỂU, P. 1, Q. 5, TP. HCM</v>
          </cell>
          <cell r="V396" t="str">
            <v>TP. HCM</v>
          </cell>
          <cell r="W396" t="str">
            <v>6A/126/1 ẤP 6, PHẠM VĂN HAI, H. BÌNH CHÁNH, TP. HCM</v>
          </cell>
          <cell r="X396" t="str">
            <v>0909894865</v>
          </cell>
          <cell r="Y396" t="str">
            <v>0071000753185</v>
          </cell>
          <cell r="Z396" t="str">
            <v>VIETCOMBANK</v>
          </cell>
          <cell r="AA396" t="str">
            <v>101298</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41757</v>
          </cell>
          <cell r="AS396">
            <v>41833</v>
          </cell>
          <cell r="AT396">
            <v>0</v>
          </cell>
          <cell r="AU396">
            <v>0</v>
          </cell>
          <cell r="AV396">
            <v>41767</v>
          </cell>
          <cell r="AW396">
            <v>41843</v>
          </cell>
          <cell r="AX396">
            <v>0</v>
          </cell>
          <cell r="AY396">
            <v>0</v>
          </cell>
          <cell r="AZ396">
            <v>41918</v>
          </cell>
          <cell r="BA396">
            <v>0</v>
          </cell>
          <cell r="BB396">
            <v>41908</v>
          </cell>
          <cell r="BC396">
            <v>41833</v>
          </cell>
          <cell r="BD396">
            <v>0</v>
          </cell>
          <cell r="BE396" t="str">
            <v>ĐH</v>
          </cell>
          <cell r="BF396">
            <v>41918</v>
          </cell>
          <cell r="BG396">
            <v>41843</v>
          </cell>
          <cell r="BH396">
            <v>0</v>
          </cell>
          <cell r="BI396">
            <v>0</v>
          </cell>
          <cell r="BJ396">
            <v>12000</v>
          </cell>
          <cell r="BK396">
            <v>0</v>
          </cell>
          <cell r="BL396">
            <v>0</v>
          </cell>
          <cell r="BM396">
            <v>0</v>
          </cell>
          <cell r="BN396">
            <v>0</v>
          </cell>
          <cell r="BO396">
            <v>0</v>
          </cell>
          <cell r="BP396">
            <v>0</v>
          </cell>
          <cell r="BQ396">
            <v>1</v>
          </cell>
          <cell r="BR396" t="str">
            <v>HTQ HỒ CHÍ MINH</v>
          </cell>
          <cell r="BS396" t="str">
            <v>Partime</v>
          </cell>
          <cell r="BT396" t="str">
            <v>Quán 02 Bùi Thị Xuân</v>
          </cell>
          <cell r="BU396" t="str">
            <v>NV. Phục Vụ</v>
          </cell>
          <cell r="BV396">
            <v>0</v>
          </cell>
          <cell r="BW396" t="str">
            <v>12/12</v>
          </cell>
          <cell r="BX396">
            <v>0</v>
          </cell>
          <cell r="BY396">
            <v>0</v>
          </cell>
          <cell r="BZ396">
            <v>0</v>
          </cell>
          <cell r="CA396">
            <v>0</v>
          </cell>
          <cell r="CB396">
            <v>0</v>
          </cell>
          <cell r="CC396">
            <v>0</v>
          </cell>
          <cell r="CD396">
            <v>0</v>
          </cell>
          <cell r="CE396">
            <v>0</v>
          </cell>
          <cell r="CF396">
            <v>0</v>
          </cell>
          <cell r="CG396">
            <v>0</v>
          </cell>
          <cell r="CH396">
            <v>0</v>
          </cell>
          <cell r="CI396" t="str">
            <v>249 HVT</v>
          </cell>
          <cell r="CJ396" t="str">
            <v>NHÂN VIÊN PHỤC VỤ</v>
          </cell>
          <cell r="CK396">
            <v>0</v>
          </cell>
          <cell r="CL396">
            <v>0</v>
          </cell>
          <cell r="CM396" t="str">
            <v>ĐỘC THÂN</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t="e">
            <v>#N/A</v>
          </cell>
          <cell r="DB396">
            <v>0</v>
          </cell>
        </row>
        <row r="397">
          <cell r="B397" t="str">
            <v>EQQ102279</v>
          </cell>
          <cell r="C397" t="str">
            <v>TRẦN THỊ CẨM HỒNG</v>
          </cell>
          <cell r="D397" t="str">
            <v>NỮ</v>
          </cell>
          <cell r="E397">
            <v>41747</v>
          </cell>
          <cell r="F397" t="str">
            <v>VINCOM</v>
          </cell>
          <cell r="G397" t="str">
            <v>NHÂN VIÊN PHỤC VỤ</v>
          </cell>
          <cell r="H397">
            <v>10</v>
          </cell>
          <cell r="I397">
            <v>12</v>
          </cell>
          <cell r="J397">
            <v>1994</v>
          </cell>
          <cell r="K397">
            <v>34678</v>
          </cell>
          <cell r="L397" t="str">
            <v>TP. HCM</v>
          </cell>
          <cell r="M397" t="str">
            <v>TP. HCM</v>
          </cell>
          <cell r="N397" t="str">
            <v>025062307</v>
          </cell>
          <cell r="O397">
            <v>39883</v>
          </cell>
          <cell r="P397" t="str">
            <v>TP. HCM</v>
          </cell>
          <cell r="Q397" t="str">
            <v>KINH</v>
          </cell>
          <cell r="R397" t="str">
            <v>PHẬT</v>
          </cell>
          <cell r="S397" t="str">
            <v>87/33 NGUYỄN ĐÌNH CHÍNH, P. 15, Q. PHÚ NHUẬN, TP. HCM</v>
          </cell>
          <cell r="T397" t="str">
            <v>TP. HCM</v>
          </cell>
          <cell r="U397" t="str">
            <v>87/33 NGUYỄN ĐÌNH CHÍNH, P. 15, Q. PHÚ NHUẬN, TP. HCM</v>
          </cell>
          <cell r="V397" t="str">
            <v>TP. HCM</v>
          </cell>
          <cell r="W397" t="str">
            <v>73/105 NGUYỄN BIỂU, P. 1, Q. 5, TP. HCM</v>
          </cell>
          <cell r="X397" t="str">
            <v>01286479008</v>
          </cell>
          <cell r="Y397" t="str">
            <v>0071000886094</v>
          </cell>
          <cell r="Z397" t="str">
            <v>VIETCOMBANK</v>
          </cell>
          <cell r="AA397" t="str">
            <v>101299</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41767</v>
          </cell>
          <cell r="AS397">
            <v>41843</v>
          </cell>
          <cell r="AT397">
            <v>0</v>
          </cell>
          <cell r="AU397">
            <v>0</v>
          </cell>
          <cell r="AV397">
            <v>41747</v>
          </cell>
          <cell r="AW397">
            <v>41823</v>
          </cell>
          <cell r="AX397">
            <v>0</v>
          </cell>
          <cell r="AY397">
            <v>0</v>
          </cell>
          <cell r="AZ397">
            <v>41898</v>
          </cell>
          <cell r="BA397">
            <v>0</v>
          </cell>
          <cell r="BB397">
            <v>41918</v>
          </cell>
          <cell r="BC397">
            <v>41843</v>
          </cell>
          <cell r="BD397">
            <v>0</v>
          </cell>
          <cell r="BE397" t="str">
            <v>12/12</v>
          </cell>
          <cell r="BF397">
            <v>41898</v>
          </cell>
          <cell r="BG397">
            <v>41823</v>
          </cell>
          <cell r="BH397">
            <v>0</v>
          </cell>
          <cell r="BI397">
            <v>0</v>
          </cell>
          <cell r="BJ397">
            <v>12000</v>
          </cell>
          <cell r="BK397">
            <v>0</v>
          </cell>
          <cell r="BL397">
            <v>0</v>
          </cell>
          <cell r="BM397">
            <v>0</v>
          </cell>
          <cell r="BN397">
            <v>0</v>
          </cell>
          <cell r="BO397">
            <v>0</v>
          </cell>
          <cell r="BP397">
            <v>0</v>
          </cell>
          <cell r="BQ397">
            <v>1</v>
          </cell>
          <cell r="BR397" t="str">
            <v>HTQ HỒ CHÍ MINH</v>
          </cell>
          <cell r="BS397" t="str">
            <v>Partime</v>
          </cell>
          <cell r="BT397" t="str">
            <v>Quán 171 Đồng Khởi</v>
          </cell>
          <cell r="BU397" t="str">
            <v>NV. Phục Vụ</v>
          </cell>
          <cell r="BV397">
            <v>0</v>
          </cell>
          <cell r="BW397" t="str">
            <v>CĐ</v>
          </cell>
          <cell r="BX397" t="str">
            <v>NHÀ HÀNG KHÁCH SẠN</v>
          </cell>
          <cell r="BY397">
            <v>0</v>
          </cell>
          <cell r="BZ397">
            <v>0</v>
          </cell>
          <cell r="CA397">
            <v>0</v>
          </cell>
          <cell r="CB397">
            <v>0</v>
          </cell>
          <cell r="CC397">
            <v>0</v>
          </cell>
          <cell r="CD397">
            <v>0</v>
          </cell>
          <cell r="CE397">
            <v>0</v>
          </cell>
          <cell r="CF397">
            <v>0</v>
          </cell>
          <cell r="CG397">
            <v>0</v>
          </cell>
          <cell r="CH397">
            <v>0</v>
          </cell>
          <cell r="CI397" t="str">
            <v>02 BTX</v>
          </cell>
          <cell r="CJ397" t="str">
            <v>NHÂN VIÊN PHỤC VỤ</v>
          </cell>
          <cell r="CK397">
            <v>0</v>
          </cell>
          <cell r="CL397">
            <v>0</v>
          </cell>
          <cell r="CM397" t="str">
            <v>ĐỘC THÂN</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t="e">
            <v>#N/A</v>
          </cell>
          <cell r="DB397">
            <v>0</v>
          </cell>
        </row>
        <row r="398">
          <cell r="B398" t="str">
            <v>EQQ102281</v>
          </cell>
          <cell r="C398" t="str">
            <v>DƯƠNG HÙNG</v>
          </cell>
          <cell r="D398" t="str">
            <v>NAM</v>
          </cell>
          <cell r="E398">
            <v>41770</v>
          </cell>
          <cell r="F398" t="str">
            <v>197 ĐTH</v>
          </cell>
          <cell r="G398" t="str">
            <v>NHÂN VIÊN PHỤC VỤ</v>
          </cell>
          <cell r="H398">
            <v>15</v>
          </cell>
          <cell r="I398">
            <v>8</v>
          </cell>
          <cell r="J398">
            <v>1994</v>
          </cell>
          <cell r="K398">
            <v>34561</v>
          </cell>
          <cell r="L398" t="str">
            <v>TP. HCM</v>
          </cell>
          <cell r="M398" t="str">
            <v>AN GIANG</v>
          </cell>
          <cell r="N398" t="str">
            <v>352207024</v>
          </cell>
          <cell r="O398">
            <v>39979</v>
          </cell>
          <cell r="P398" t="str">
            <v>AN GIANG</v>
          </cell>
          <cell r="Q398" t="str">
            <v>KINH</v>
          </cell>
          <cell r="R398" t="str">
            <v>CAO ĐÀI</v>
          </cell>
          <cell r="S398" t="str">
            <v>LONG THẠNH 2, LONG HÒA, PHÚ TÂN, AN GIANG</v>
          </cell>
          <cell r="T398" t="str">
            <v>AN GIANG</v>
          </cell>
          <cell r="U398" t="str">
            <v>36-38 ĐƯỜNG SỐ 10, P. TÂN KIỂNG, Q. 7, TP. HCM</v>
          </cell>
          <cell r="V398" t="str">
            <v>TP. HCM</v>
          </cell>
          <cell r="W398" t="str">
            <v>87/33 NGUYỄN ĐÌNH CHÍNH, P. 15, Q. PHÚ NHUẬN, TP. HCM</v>
          </cell>
          <cell r="X398" t="str">
            <v>01698645654</v>
          </cell>
          <cell r="Y398" t="str">
            <v>0071000889880</v>
          </cell>
          <cell r="Z398" t="str">
            <v>VIETCOMBANK</v>
          </cell>
          <cell r="AA398" t="str">
            <v>101301</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41747</v>
          </cell>
          <cell r="AS398">
            <v>41823</v>
          </cell>
          <cell r="AT398">
            <v>0</v>
          </cell>
          <cell r="AU398">
            <v>0</v>
          </cell>
          <cell r="AV398">
            <v>41770</v>
          </cell>
          <cell r="AW398">
            <v>41846</v>
          </cell>
          <cell r="AX398">
            <v>0</v>
          </cell>
          <cell r="AY398">
            <v>0</v>
          </cell>
          <cell r="AZ398">
            <v>41921</v>
          </cell>
          <cell r="BA398">
            <v>0</v>
          </cell>
          <cell r="BB398">
            <v>41898</v>
          </cell>
          <cell r="BC398">
            <v>41823</v>
          </cell>
          <cell r="BD398">
            <v>0</v>
          </cell>
          <cell r="BE398" t="str">
            <v>CĐ</v>
          </cell>
          <cell r="BF398">
            <v>41921</v>
          </cell>
          <cell r="BG398">
            <v>41846</v>
          </cell>
          <cell r="BH398">
            <v>0</v>
          </cell>
          <cell r="BI398">
            <v>0</v>
          </cell>
          <cell r="BJ398">
            <v>12000</v>
          </cell>
          <cell r="BK398">
            <v>0</v>
          </cell>
          <cell r="BL398">
            <v>0</v>
          </cell>
          <cell r="BM398">
            <v>0</v>
          </cell>
          <cell r="BN398">
            <v>0</v>
          </cell>
          <cell r="BO398">
            <v>0</v>
          </cell>
          <cell r="BP398">
            <v>0</v>
          </cell>
          <cell r="BQ398">
            <v>1</v>
          </cell>
          <cell r="BR398" t="str">
            <v>HTQ HỒ CHÍ MINH</v>
          </cell>
          <cell r="BS398" t="str">
            <v>Partime</v>
          </cell>
          <cell r="BT398" t="str">
            <v>Quán 197 Đinh Tiên Hoàng</v>
          </cell>
          <cell r="BU398" t="str">
            <v>NV. Phục Vụ</v>
          </cell>
          <cell r="BV398" t="str">
            <v>1 HẠT</v>
          </cell>
          <cell r="BW398" t="str">
            <v>12/12</v>
          </cell>
          <cell r="BX398" t="str">
            <v>CÔNG NGHỆ MAY</v>
          </cell>
          <cell r="BY398">
            <v>0</v>
          </cell>
          <cell r="BZ398">
            <v>0</v>
          </cell>
          <cell r="CA398">
            <v>0</v>
          </cell>
          <cell r="CB398">
            <v>0</v>
          </cell>
          <cell r="CC398">
            <v>0</v>
          </cell>
          <cell r="CD398">
            <v>0</v>
          </cell>
          <cell r="CE398">
            <v>0</v>
          </cell>
          <cell r="CF398">
            <v>0</v>
          </cell>
          <cell r="CG398">
            <v>0</v>
          </cell>
          <cell r="CH398">
            <v>0</v>
          </cell>
          <cell r="CI398" t="str">
            <v>VINCOM</v>
          </cell>
          <cell r="CJ398" t="str">
            <v>NHÂN VIÊN PHỤC VỤ</v>
          </cell>
          <cell r="CK398">
            <v>0</v>
          </cell>
          <cell r="CL398">
            <v>0</v>
          </cell>
          <cell r="CM398" t="str">
            <v>ĐỘC THÂN</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t="e">
            <v>#N/A</v>
          </cell>
          <cell r="DB398">
            <v>0</v>
          </cell>
        </row>
        <row r="399">
          <cell r="B399" t="str">
            <v>EQQ102283</v>
          </cell>
          <cell r="C399" t="str">
            <v>NGUYỄN PHƯƠNG THẢO</v>
          </cell>
          <cell r="D399" t="str">
            <v>NỮ</v>
          </cell>
          <cell r="E399">
            <v>41771</v>
          </cell>
          <cell r="F399" t="str">
            <v>197 ĐTH</v>
          </cell>
          <cell r="G399" t="str">
            <v>NHÂN VIÊN PHỤC VỤ</v>
          </cell>
          <cell r="H399">
            <v>28</v>
          </cell>
          <cell r="I399">
            <v>2</v>
          </cell>
          <cell r="J399">
            <v>1986</v>
          </cell>
          <cell r="K399">
            <v>31471</v>
          </cell>
          <cell r="L399" t="str">
            <v>TP. HCM</v>
          </cell>
          <cell r="M399" t="str">
            <v>TP. HCM</v>
          </cell>
          <cell r="N399" t="str">
            <v>023859393</v>
          </cell>
          <cell r="O399">
            <v>40310</v>
          </cell>
          <cell r="P399" t="str">
            <v>TP. HCM</v>
          </cell>
          <cell r="Q399" t="str">
            <v>KINH</v>
          </cell>
          <cell r="R399" t="str">
            <v>PHẬT</v>
          </cell>
          <cell r="S399" t="str">
            <v>3/5 NGUYỄN VĂN LƯỢNG, P. 10, Q. GÒ VẤP, TP. HCM</v>
          </cell>
          <cell r="T399" t="str">
            <v>TP. HCM</v>
          </cell>
          <cell r="U399" t="str">
            <v>3/5 NGUYỄN VĂN LƯỢNG, P. 10, Q. GÒ VẤP, TP. HCM</v>
          </cell>
          <cell r="V399" t="str">
            <v>TP. HCM</v>
          </cell>
          <cell r="W399" t="str">
            <v>36-38 ĐƯỜNG SỐ 10, P. TÂN KIỂNG, Q. 7, TP. HCM</v>
          </cell>
          <cell r="X399" t="str">
            <v>0932753362</v>
          </cell>
          <cell r="Y399" t="str">
            <v>0071000886895</v>
          </cell>
          <cell r="Z399" t="str">
            <v>VIETCOMBANK</v>
          </cell>
          <cell r="AA399" t="str">
            <v>101302</v>
          </cell>
          <cell r="AB399">
            <v>0</v>
          </cell>
          <cell r="AC399">
            <v>0</v>
          </cell>
          <cell r="AD399">
            <v>0</v>
          </cell>
          <cell r="AE399">
            <v>41993</v>
          </cell>
          <cell r="AF399" t="str">
            <v>TV</v>
          </cell>
          <cell r="AG399" t="str">
            <v>OK</v>
          </cell>
          <cell r="AH399">
            <v>0</v>
          </cell>
          <cell r="AI399">
            <v>0</v>
          </cell>
          <cell r="AJ399">
            <v>0</v>
          </cell>
          <cell r="AK399">
            <v>0</v>
          </cell>
          <cell r="AL399">
            <v>0</v>
          </cell>
          <cell r="AM399">
            <v>0</v>
          </cell>
          <cell r="AN399">
            <v>0</v>
          </cell>
          <cell r="AO399">
            <v>0</v>
          </cell>
          <cell r="AP399">
            <v>0</v>
          </cell>
          <cell r="AQ399">
            <v>0</v>
          </cell>
          <cell r="AR399">
            <v>41770</v>
          </cell>
          <cell r="AS399">
            <v>41846</v>
          </cell>
          <cell r="AT399">
            <v>0</v>
          </cell>
          <cell r="AU399">
            <v>0</v>
          </cell>
          <cell r="AV399">
            <v>41771</v>
          </cell>
          <cell r="AW399">
            <v>41847</v>
          </cell>
          <cell r="AX399">
            <v>0</v>
          </cell>
          <cell r="AY399">
            <v>0</v>
          </cell>
          <cell r="AZ399">
            <v>41922</v>
          </cell>
          <cell r="BA399">
            <v>0</v>
          </cell>
          <cell r="BB399">
            <v>41921</v>
          </cell>
          <cell r="BC399">
            <v>41846</v>
          </cell>
          <cell r="BD399" t="str">
            <v>1 HẠT</v>
          </cell>
          <cell r="BE399" t="str">
            <v>12/12</v>
          </cell>
          <cell r="BF399">
            <v>41922</v>
          </cell>
          <cell r="BG399">
            <v>41847</v>
          </cell>
          <cell r="BH399">
            <v>0</v>
          </cell>
          <cell r="BI399">
            <v>0</v>
          </cell>
          <cell r="BJ399">
            <v>12000</v>
          </cell>
          <cell r="BK399">
            <v>0</v>
          </cell>
          <cell r="BL399">
            <v>0</v>
          </cell>
          <cell r="BM399">
            <v>0</v>
          </cell>
          <cell r="BN399">
            <v>0</v>
          </cell>
          <cell r="BO399">
            <v>0</v>
          </cell>
          <cell r="BP399">
            <v>0</v>
          </cell>
          <cell r="BQ399">
            <v>1</v>
          </cell>
          <cell r="BR399" t="str">
            <v>HTQ HỒ CHÍ MINH</v>
          </cell>
          <cell r="BS399" t="str">
            <v>Partime</v>
          </cell>
          <cell r="BT399" t="str">
            <v>Quán 197 Đinh Tiên Hoàng</v>
          </cell>
          <cell r="BU399" t="str">
            <v>NV. Phục Vụ</v>
          </cell>
          <cell r="BV399">
            <v>0</v>
          </cell>
          <cell r="BW399" t="str">
            <v>TC</v>
          </cell>
          <cell r="BX399" t="str">
            <v>NHÀ HÀNG KHÁCH SẠN</v>
          </cell>
          <cell r="BY399">
            <v>0</v>
          </cell>
          <cell r="BZ399">
            <v>0</v>
          </cell>
          <cell r="CA399">
            <v>0</v>
          </cell>
          <cell r="CB399">
            <v>0</v>
          </cell>
          <cell r="CC399">
            <v>0</v>
          </cell>
          <cell r="CD399">
            <v>0</v>
          </cell>
          <cell r="CE399">
            <v>0</v>
          </cell>
          <cell r="CF399">
            <v>0</v>
          </cell>
          <cell r="CG399">
            <v>0</v>
          </cell>
          <cell r="CH399">
            <v>0</v>
          </cell>
          <cell r="CI399" t="str">
            <v>197 ĐTH</v>
          </cell>
          <cell r="CJ399" t="str">
            <v>NHÂN VIÊN PHỤC VỤ</v>
          </cell>
          <cell r="CK399">
            <v>0</v>
          </cell>
          <cell r="CL399">
            <v>0</v>
          </cell>
          <cell r="CM399" t="str">
            <v>ĐỘC THÂN</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t="e">
            <v>#N/A</v>
          </cell>
          <cell r="DB399">
            <v>0</v>
          </cell>
        </row>
        <row r="400">
          <cell r="B400" t="str">
            <v>EQQ102290</v>
          </cell>
          <cell r="C400" t="str">
            <v>HỒ NGỌC HOÀNG LONG</v>
          </cell>
          <cell r="D400" t="str">
            <v>NAM</v>
          </cell>
          <cell r="E400">
            <v>41774</v>
          </cell>
          <cell r="F400" t="str">
            <v>02 BTX</v>
          </cell>
          <cell r="G400" t="str">
            <v>NHÂN VIÊN PHA CHẾ</v>
          </cell>
          <cell r="H400">
            <v>17</v>
          </cell>
          <cell r="I400">
            <v>1</v>
          </cell>
          <cell r="J400">
            <v>1990</v>
          </cell>
          <cell r="K400">
            <v>32890</v>
          </cell>
          <cell r="L400" t="str">
            <v>TP. HCM</v>
          </cell>
          <cell r="M400" t="str">
            <v>THỪA THIÊN HUẾ</v>
          </cell>
          <cell r="N400" t="str">
            <v>024746741</v>
          </cell>
          <cell r="O400">
            <v>40695</v>
          </cell>
          <cell r="P400" t="str">
            <v>TP. HCM</v>
          </cell>
          <cell r="Q400" t="str">
            <v>KINH</v>
          </cell>
          <cell r="R400" t="str">
            <v>PHẬT</v>
          </cell>
          <cell r="S400" t="str">
            <v>103/20/29 CHIẾN LƯỢC, P. BÌNH TRỊ ĐÔNG, Q. BÌNH TÂN, TP. HCM</v>
          </cell>
          <cell r="T400" t="str">
            <v>TP. HCM</v>
          </cell>
          <cell r="U400" t="str">
            <v>205 LÔ A C/CƯ NGUYỄN THIỆN THUẬT, P. 1, Q. 3, TP. HCM</v>
          </cell>
          <cell r="V400" t="str">
            <v>TP. HCM</v>
          </cell>
          <cell r="W400" t="str">
            <v>3/5 NGUYỄN VĂN LƯỢNG, P. 10, Q. GÒ VẤP, TP. HCM</v>
          </cell>
          <cell r="X400" t="str">
            <v>0938893882</v>
          </cell>
          <cell r="Y400" t="str">
            <v>0371000402192</v>
          </cell>
          <cell r="Z400" t="str">
            <v>VIETCOMBANK</v>
          </cell>
          <cell r="AA400" t="str">
            <v>101309</v>
          </cell>
          <cell r="AB400">
            <v>0</v>
          </cell>
          <cell r="AC400">
            <v>0</v>
          </cell>
          <cell r="AD400">
            <v>0</v>
          </cell>
          <cell r="AE400">
            <v>41993</v>
          </cell>
          <cell r="AF400" t="str">
            <v>TV</v>
          </cell>
          <cell r="AG400" t="str">
            <v>OK</v>
          </cell>
          <cell r="AH400">
            <v>0</v>
          </cell>
          <cell r="AI400">
            <v>0</v>
          </cell>
          <cell r="AJ400">
            <v>0</v>
          </cell>
          <cell r="AK400">
            <v>0</v>
          </cell>
          <cell r="AL400">
            <v>0</v>
          </cell>
          <cell r="AM400">
            <v>0</v>
          </cell>
          <cell r="AN400">
            <v>0</v>
          </cell>
          <cell r="AO400">
            <v>0</v>
          </cell>
          <cell r="AP400">
            <v>0</v>
          </cell>
          <cell r="AQ400">
            <v>0</v>
          </cell>
          <cell r="AR400">
            <v>41771</v>
          </cell>
          <cell r="AS400">
            <v>41847</v>
          </cell>
          <cell r="AT400">
            <v>0</v>
          </cell>
          <cell r="AU400">
            <v>0</v>
          </cell>
          <cell r="AV400">
            <v>41922</v>
          </cell>
          <cell r="AW400">
            <v>0</v>
          </cell>
          <cell r="AX400">
            <v>0</v>
          </cell>
          <cell r="AY400">
            <v>0</v>
          </cell>
          <cell r="AZ400">
            <v>0</v>
          </cell>
          <cell r="BA400">
            <v>0</v>
          </cell>
          <cell r="BB400">
            <v>41922</v>
          </cell>
          <cell r="BC400">
            <v>41847</v>
          </cell>
          <cell r="BD400">
            <v>0</v>
          </cell>
          <cell r="BE400" t="str">
            <v>TC</v>
          </cell>
          <cell r="BF400">
            <v>0</v>
          </cell>
          <cell r="BG400">
            <v>0</v>
          </cell>
          <cell r="BH400">
            <v>0</v>
          </cell>
          <cell r="BI400">
            <v>0</v>
          </cell>
          <cell r="BJ400">
            <v>12000</v>
          </cell>
          <cell r="BK400">
            <v>0</v>
          </cell>
          <cell r="BL400">
            <v>0</v>
          </cell>
          <cell r="BM400">
            <v>0</v>
          </cell>
          <cell r="BN400">
            <v>0</v>
          </cell>
          <cell r="BO400">
            <v>0</v>
          </cell>
          <cell r="BP400">
            <v>0</v>
          </cell>
          <cell r="BQ400">
            <v>1</v>
          </cell>
          <cell r="BR400" t="str">
            <v>HTQ HỒ CHÍ MINH</v>
          </cell>
          <cell r="BS400" t="str">
            <v>Partime</v>
          </cell>
          <cell r="BT400" t="str">
            <v>Quán 02 Bùi Thị Xuân</v>
          </cell>
          <cell r="BU400" t="str">
            <v>NV. Pha Chế</v>
          </cell>
          <cell r="BV400">
            <v>0</v>
          </cell>
          <cell r="BW400" t="str">
            <v>12/12</v>
          </cell>
          <cell r="BX400">
            <v>0</v>
          </cell>
          <cell r="BY400">
            <v>0</v>
          </cell>
          <cell r="BZ400">
            <v>0</v>
          </cell>
          <cell r="CA400">
            <v>0</v>
          </cell>
          <cell r="CB400">
            <v>0</v>
          </cell>
          <cell r="CC400">
            <v>0</v>
          </cell>
          <cell r="CD400">
            <v>0</v>
          </cell>
          <cell r="CE400">
            <v>0</v>
          </cell>
          <cell r="CF400">
            <v>0</v>
          </cell>
          <cell r="CG400">
            <v>0</v>
          </cell>
          <cell r="CH400">
            <v>0</v>
          </cell>
          <cell r="CI400" t="str">
            <v>197 ĐTH</v>
          </cell>
          <cell r="CJ400" t="str">
            <v>NHÂN VIÊN PHỤC VỤ</v>
          </cell>
          <cell r="CK400">
            <v>0</v>
          </cell>
          <cell r="CL400">
            <v>0</v>
          </cell>
          <cell r="CM400" t="str">
            <v>ĐỘC THÂN</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t="e">
            <v>#N/A</v>
          </cell>
          <cell r="DB400">
            <v>0</v>
          </cell>
        </row>
        <row r="401">
          <cell r="B401" t="str">
            <v>EQQ102291</v>
          </cell>
          <cell r="C401" t="str">
            <v>NGUYỄN VĂN TÚ</v>
          </cell>
          <cell r="D401" t="str">
            <v>NAM</v>
          </cell>
          <cell r="E401">
            <v>41772</v>
          </cell>
          <cell r="F401" t="str">
            <v>262 KH</v>
          </cell>
          <cell r="G401" t="str">
            <v>NHÂN VIÊN PHỤC VỤ</v>
          </cell>
          <cell r="H401">
            <v>19</v>
          </cell>
          <cell r="I401">
            <v>5</v>
          </cell>
          <cell r="J401">
            <v>1992</v>
          </cell>
          <cell r="K401">
            <v>33743</v>
          </cell>
          <cell r="L401" t="str">
            <v>BÌNH ĐỊNH</v>
          </cell>
          <cell r="M401" t="str">
            <v>BÌNH ĐỊNH</v>
          </cell>
          <cell r="N401" t="str">
            <v>215258606</v>
          </cell>
          <cell r="O401">
            <v>39667</v>
          </cell>
          <cell r="P401" t="str">
            <v>BÌNH ĐỊNH</v>
          </cell>
          <cell r="Q401" t="str">
            <v>KINH</v>
          </cell>
          <cell r="R401" t="str">
            <v>PHẬT</v>
          </cell>
          <cell r="S401" t="str">
            <v>KV1 ĐỐNG ĐA, QUY NHƠN, BÌNH ĐỊNH</v>
          </cell>
          <cell r="T401" t="str">
            <v>BÌNH ĐỊNH</v>
          </cell>
          <cell r="U401" t="str">
            <v>207/52/48 NGUYỄN VĂN ĐẬU, P. 12, Q. BÌNH THẠNH, TP. HCM</v>
          </cell>
          <cell r="V401" t="str">
            <v>TP. HCM</v>
          </cell>
          <cell r="W401" t="str">
            <v>205 LÔ A C/CƯ NGUYỄN THIỆN THUẬT, P. 1, Q. 3, TP. HCM</v>
          </cell>
          <cell r="X401" t="str">
            <v>01692407940</v>
          </cell>
          <cell r="Y401" t="str">
            <v>0071000886395</v>
          </cell>
          <cell r="Z401" t="str">
            <v>VIETCOMBANK</v>
          </cell>
          <cell r="AA401" t="str">
            <v>101310</v>
          </cell>
          <cell r="AB401">
            <v>0</v>
          </cell>
          <cell r="AC401">
            <v>0</v>
          </cell>
          <cell r="AD401">
            <v>0</v>
          </cell>
          <cell r="AE401">
            <v>41973</v>
          </cell>
          <cell r="AF401" t="str">
            <v>TV</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41772</v>
          </cell>
          <cell r="AW401">
            <v>41848</v>
          </cell>
          <cell r="AX401">
            <v>0</v>
          </cell>
          <cell r="AY401">
            <v>0</v>
          </cell>
          <cell r="AZ401">
            <v>41923</v>
          </cell>
          <cell r="BA401">
            <v>0</v>
          </cell>
          <cell r="BB401">
            <v>0</v>
          </cell>
          <cell r="BC401">
            <v>0</v>
          </cell>
          <cell r="BD401">
            <v>0</v>
          </cell>
          <cell r="BE401" t="str">
            <v>12/12</v>
          </cell>
          <cell r="BF401">
            <v>41923</v>
          </cell>
          <cell r="BG401">
            <v>41848</v>
          </cell>
          <cell r="BH401">
            <v>0</v>
          </cell>
          <cell r="BI401">
            <v>0</v>
          </cell>
          <cell r="BJ401">
            <v>12000</v>
          </cell>
          <cell r="BK401">
            <v>0</v>
          </cell>
          <cell r="BL401">
            <v>0</v>
          </cell>
          <cell r="BM401">
            <v>0</v>
          </cell>
          <cell r="BN401">
            <v>0</v>
          </cell>
          <cell r="BO401">
            <v>0</v>
          </cell>
          <cell r="BP401">
            <v>0</v>
          </cell>
          <cell r="BQ401">
            <v>1</v>
          </cell>
          <cell r="BR401" t="str">
            <v>HTQ HỒ CHÍ MINH</v>
          </cell>
          <cell r="BS401" t="str">
            <v>Partime</v>
          </cell>
          <cell r="BT401" t="str">
            <v>Quán 262 Khánh Hội</v>
          </cell>
          <cell r="BU401" t="str">
            <v>NV. Phục Vụ</v>
          </cell>
          <cell r="BV401">
            <v>0</v>
          </cell>
          <cell r="BW401" t="str">
            <v>ĐH</v>
          </cell>
          <cell r="BX401">
            <v>0</v>
          </cell>
          <cell r="BY401">
            <v>0</v>
          </cell>
          <cell r="BZ401">
            <v>0</v>
          </cell>
          <cell r="CA401">
            <v>0</v>
          </cell>
          <cell r="CB401">
            <v>0</v>
          </cell>
          <cell r="CC401">
            <v>0</v>
          </cell>
          <cell r="CD401">
            <v>0</v>
          </cell>
          <cell r="CE401">
            <v>0</v>
          </cell>
          <cell r="CF401">
            <v>0</v>
          </cell>
          <cell r="CG401">
            <v>0</v>
          </cell>
          <cell r="CH401">
            <v>0</v>
          </cell>
          <cell r="CI401" t="str">
            <v>02 BTX</v>
          </cell>
          <cell r="CJ401" t="str">
            <v>NHÂN VIÊN PHA CHẾ</v>
          </cell>
          <cell r="CK401">
            <v>0</v>
          </cell>
          <cell r="CL401">
            <v>0</v>
          </cell>
          <cell r="CM401" t="str">
            <v>ĐỘC THÂN</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t="e">
            <v>#N/A</v>
          </cell>
          <cell r="DB401">
            <v>0</v>
          </cell>
        </row>
        <row r="402">
          <cell r="B402" t="str">
            <v>EQQ102299</v>
          </cell>
          <cell r="C402" t="str">
            <v>NGUYỄN THỊ KIM THOA</v>
          </cell>
          <cell r="D402" t="str">
            <v>NỮ</v>
          </cell>
          <cell r="E402">
            <v>41766</v>
          </cell>
          <cell r="F402" t="str">
            <v>07 NVC</v>
          </cell>
          <cell r="G402" t="str">
            <v>NHÂN VIÊN PHỤC VỤ</v>
          </cell>
          <cell r="H402">
            <v>17</v>
          </cell>
          <cell r="I402">
            <v>10</v>
          </cell>
          <cell r="J402">
            <v>1993</v>
          </cell>
          <cell r="K402">
            <v>34259</v>
          </cell>
          <cell r="L402" t="str">
            <v>TIỀN GIANG</v>
          </cell>
          <cell r="M402" t="str">
            <v>TIỀN GIANG</v>
          </cell>
          <cell r="N402" t="str">
            <v>312270893</v>
          </cell>
          <cell r="O402">
            <v>40217</v>
          </cell>
          <cell r="P402" t="str">
            <v>TIỀN GIANG</v>
          </cell>
          <cell r="Q402" t="str">
            <v>KINH</v>
          </cell>
          <cell r="R402" t="str">
            <v>KHÔNG</v>
          </cell>
          <cell r="S402" t="str">
            <v>VĨNH HÒA, VĨNH KIM, CHÂU THÀNH, TIỀN GIANG</v>
          </cell>
          <cell r="T402" t="str">
            <v>TIỀN GIANG</v>
          </cell>
          <cell r="U402" t="str">
            <v>266/53C TÔN ĐẢN, P. 4, Q. 4, TP. HCM</v>
          </cell>
          <cell r="V402" t="str">
            <v>TP. HCM</v>
          </cell>
          <cell r="W402" t="str">
            <v>207/52/48 NGUYỄN VĂN ĐẬU, P. 12, Q. BÌNH THẠNH, TP. HCM</v>
          </cell>
          <cell r="X402" t="str">
            <v>01628323642</v>
          </cell>
          <cell r="Y402" t="str">
            <v>0071000718479</v>
          </cell>
          <cell r="Z402" t="str">
            <v>VIETCOMBANK</v>
          </cell>
          <cell r="AA402" t="str">
            <v>101316</v>
          </cell>
          <cell r="AB402">
            <v>0</v>
          </cell>
          <cell r="AC402">
            <v>0</v>
          </cell>
          <cell r="AD402">
            <v>0</v>
          </cell>
          <cell r="AE402">
            <v>41973</v>
          </cell>
          <cell r="AF402" t="str">
            <v>TV</v>
          </cell>
          <cell r="AG402" t="str">
            <v>CHƯA BÀN GIAO</v>
          </cell>
          <cell r="AH402">
            <v>0</v>
          </cell>
          <cell r="AI402">
            <v>0</v>
          </cell>
          <cell r="AJ402">
            <v>0</v>
          </cell>
          <cell r="AK402">
            <v>0</v>
          </cell>
          <cell r="AL402">
            <v>0</v>
          </cell>
          <cell r="AM402">
            <v>0</v>
          </cell>
          <cell r="AN402">
            <v>0</v>
          </cell>
          <cell r="AO402">
            <v>0</v>
          </cell>
          <cell r="AP402">
            <v>0</v>
          </cell>
          <cell r="AQ402">
            <v>0</v>
          </cell>
          <cell r="AR402">
            <v>41772</v>
          </cell>
          <cell r="AS402">
            <v>41848</v>
          </cell>
          <cell r="AT402">
            <v>0</v>
          </cell>
          <cell r="AU402">
            <v>0</v>
          </cell>
          <cell r="AV402">
            <v>41766</v>
          </cell>
          <cell r="AW402">
            <v>41842</v>
          </cell>
          <cell r="AX402">
            <v>0</v>
          </cell>
          <cell r="AY402">
            <v>0</v>
          </cell>
          <cell r="AZ402">
            <v>41917</v>
          </cell>
          <cell r="BA402">
            <v>0</v>
          </cell>
          <cell r="BB402">
            <v>41923</v>
          </cell>
          <cell r="BC402">
            <v>41848</v>
          </cell>
          <cell r="BD402">
            <v>0</v>
          </cell>
          <cell r="BE402" t="str">
            <v>ĐH</v>
          </cell>
          <cell r="BF402">
            <v>41917</v>
          </cell>
          <cell r="BG402">
            <v>41842</v>
          </cell>
          <cell r="BH402">
            <v>0</v>
          </cell>
          <cell r="BI402">
            <v>0</v>
          </cell>
          <cell r="BJ402">
            <v>12000</v>
          </cell>
          <cell r="BK402">
            <v>0</v>
          </cell>
          <cell r="BL402">
            <v>0</v>
          </cell>
          <cell r="BM402">
            <v>0</v>
          </cell>
          <cell r="BN402">
            <v>500000</v>
          </cell>
          <cell r="BO402">
            <v>0</v>
          </cell>
          <cell r="BP402">
            <v>0</v>
          </cell>
          <cell r="BQ402">
            <v>1</v>
          </cell>
          <cell r="BR402" t="str">
            <v>HTQ HỒ CHÍ MINH</v>
          </cell>
          <cell r="BS402" t="str">
            <v>Partime</v>
          </cell>
          <cell r="BT402" t="str">
            <v>Quán Số 7 Nguyễn Văn Chiêm</v>
          </cell>
          <cell r="BU402" t="str">
            <v>NV. Phục Vụ</v>
          </cell>
          <cell r="BV402" t="str">
            <v>2 HẠT</v>
          </cell>
          <cell r="BW402" t="str">
            <v>TC</v>
          </cell>
          <cell r="BX402" t="str">
            <v>NHÀ HÀNG KHÁCH SẠN</v>
          </cell>
          <cell r="BY402">
            <v>0</v>
          </cell>
          <cell r="BZ402">
            <v>0</v>
          </cell>
          <cell r="CA402">
            <v>0</v>
          </cell>
          <cell r="CB402">
            <v>0</v>
          </cell>
          <cell r="CC402">
            <v>0</v>
          </cell>
          <cell r="CD402">
            <v>0</v>
          </cell>
          <cell r="CE402">
            <v>0</v>
          </cell>
          <cell r="CF402">
            <v>0</v>
          </cell>
          <cell r="CG402">
            <v>0</v>
          </cell>
          <cell r="CH402">
            <v>0</v>
          </cell>
          <cell r="CI402" t="str">
            <v>262 KH</v>
          </cell>
          <cell r="CJ402" t="str">
            <v>NHÂN VIÊN PHỤC VỤ</v>
          </cell>
          <cell r="CK402">
            <v>0</v>
          </cell>
          <cell r="CL402">
            <v>0</v>
          </cell>
          <cell r="CM402" t="str">
            <v>ĐỘC THÂN</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t="e">
            <v>#N/A</v>
          </cell>
          <cell r="DB402">
            <v>0</v>
          </cell>
        </row>
        <row r="403">
          <cell r="B403" t="str">
            <v>EQQ102302</v>
          </cell>
          <cell r="C403" t="str">
            <v>PHẠM THỊ YẾN KIỀU</v>
          </cell>
          <cell r="D403" t="str">
            <v>NỮ</v>
          </cell>
          <cell r="E403">
            <v>41779</v>
          </cell>
          <cell r="F403" t="str">
            <v>157 D2</v>
          </cell>
          <cell r="G403" t="str">
            <v>NHÂN VIÊN PHỤC VỤ</v>
          </cell>
          <cell r="H403">
            <v>13</v>
          </cell>
          <cell r="I403">
            <v>12</v>
          </cell>
          <cell r="J403">
            <v>1992</v>
          </cell>
          <cell r="K403">
            <v>33951</v>
          </cell>
          <cell r="L403" t="str">
            <v>QUẢNG NGÃI</v>
          </cell>
          <cell r="M403" t="str">
            <v>QUẢNG NGÃI</v>
          </cell>
          <cell r="N403" t="str">
            <v>212660361</v>
          </cell>
          <cell r="O403">
            <v>41268</v>
          </cell>
          <cell r="P403" t="str">
            <v>QUẢNG NGÃI</v>
          </cell>
          <cell r="Q403" t="str">
            <v>KINH</v>
          </cell>
          <cell r="R403" t="str">
            <v>KHÔNG</v>
          </cell>
          <cell r="S403" t="str">
            <v>NGHĨA AN, TƯ NGHĨA, QUẢNG NGÃI</v>
          </cell>
          <cell r="T403" t="str">
            <v>QUẢNG NGÃI</v>
          </cell>
          <cell r="U403" t="str">
            <v>133 QUỐC LỘ 13, P.HIỆP BÌNH CHÁNH, Q. THỦ ĐỨC, TP. HCM</v>
          </cell>
          <cell r="V403" t="str">
            <v>TP. HCM</v>
          </cell>
          <cell r="W403" t="str">
            <v>266/53C TÔN ĐẢN, P. 4, Q. 4, TP. HCM</v>
          </cell>
          <cell r="X403" t="str">
            <v>01665677507</v>
          </cell>
          <cell r="Y403" t="str">
            <v>0531002481596</v>
          </cell>
          <cell r="Z403" t="str">
            <v>VIETCOMBANK</v>
          </cell>
          <cell r="AA403" t="str">
            <v>101319</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41766</v>
          </cell>
          <cell r="AS403">
            <v>41842</v>
          </cell>
          <cell r="AT403">
            <v>0</v>
          </cell>
          <cell r="AU403">
            <v>0</v>
          </cell>
          <cell r="AV403">
            <v>41917</v>
          </cell>
          <cell r="AW403">
            <v>0</v>
          </cell>
          <cell r="AX403">
            <v>0</v>
          </cell>
          <cell r="AY403">
            <v>0</v>
          </cell>
          <cell r="AZ403">
            <v>0</v>
          </cell>
          <cell r="BA403">
            <v>0</v>
          </cell>
          <cell r="BB403">
            <v>41917</v>
          </cell>
          <cell r="BC403">
            <v>41842</v>
          </cell>
          <cell r="BD403" t="str">
            <v>2 HẠT</v>
          </cell>
          <cell r="BE403" t="str">
            <v>TC</v>
          </cell>
          <cell r="BF403">
            <v>0</v>
          </cell>
          <cell r="BG403">
            <v>0</v>
          </cell>
          <cell r="BH403">
            <v>0</v>
          </cell>
          <cell r="BI403">
            <v>0</v>
          </cell>
          <cell r="BJ403">
            <v>12000</v>
          </cell>
          <cell r="BK403">
            <v>0</v>
          </cell>
          <cell r="BL403">
            <v>0</v>
          </cell>
          <cell r="BM403">
            <v>0</v>
          </cell>
          <cell r="BN403">
            <v>0</v>
          </cell>
          <cell r="BO403">
            <v>0</v>
          </cell>
          <cell r="BP403">
            <v>0</v>
          </cell>
          <cell r="BQ403">
            <v>1</v>
          </cell>
          <cell r="BR403" t="str">
            <v>HTQ HỒ CHÍ MINH</v>
          </cell>
          <cell r="BS403" t="str">
            <v>Partime</v>
          </cell>
          <cell r="BT403" t="str">
            <v>Quán 157-159 D2</v>
          </cell>
          <cell r="BU403" t="str">
            <v>NV. Phục Vụ</v>
          </cell>
          <cell r="BV403" t="str">
            <v>1 HẠT</v>
          </cell>
          <cell r="BW403" t="str">
            <v>12/12</v>
          </cell>
          <cell r="BX403">
            <v>0</v>
          </cell>
          <cell r="BY403">
            <v>0</v>
          </cell>
          <cell r="BZ403">
            <v>0</v>
          </cell>
          <cell r="CA403">
            <v>0</v>
          </cell>
          <cell r="CB403">
            <v>0</v>
          </cell>
          <cell r="CC403">
            <v>0</v>
          </cell>
          <cell r="CD403">
            <v>0</v>
          </cell>
          <cell r="CE403">
            <v>0</v>
          </cell>
          <cell r="CF403">
            <v>0</v>
          </cell>
          <cell r="CG403">
            <v>0</v>
          </cell>
          <cell r="CH403">
            <v>0</v>
          </cell>
          <cell r="CI403" t="str">
            <v>07 NVC</v>
          </cell>
          <cell r="CJ403" t="str">
            <v>NHÂN VIÊN PHỤC VỤ</v>
          </cell>
          <cell r="CK403">
            <v>0</v>
          </cell>
          <cell r="CL403">
            <v>0</v>
          </cell>
          <cell r="CM403" t="str">
            <v>ĐỘC THÂN</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t="e">
            <v>#N/A</v>
          </cell>
          <cell r="DB403">
            <v>0</v>
          </cell>
        </row>
        <row r="404">
          <cell r="B404" t="str">
            <v>EQQ102311</v>
          </cell>
          <cell r="C404" t="str">
            <v>NGUYỄN THỤY BÍCH TRÂM</v>
          </cell>
          <cell r="D404" t="str">
            <v>NỮ</v>
          </cell>
          <cell r="E404">
            <v>41778</v>
          </cell>
          <cell r="F404" t="str">
            <v>778 ĐBP</v>
          </cell>
          <cell r="G404" t="str">
            <v>QUẢN LÝ QUÁN</v>
          </cell>
          <cell r="H404">
            <v>19</v>
          </cell>
          <cell r="I404">
            <v>11</v>
          </cell>
          <cell r="J404">
            <v>1983</v>
          </cell>
          <cell r="K404">
            <v>30639</v>
          </cell>
          <cell r="L404" t="str">
            <v>TP. HCM</v>
          </cell>
          <cell r="M404" t="str">
            <v>TP. HCM</v>
          </cell>
          <cell r="N404" t="str">
            <v>023616924</v>
          </cell>
          <cell r="O404">
            <v>37964</v>
          </cell>
          <cell r="P404" t="str">
            <v>TP. HCM</v>
          </cell>
          <cell r="Q404" t="str">
            <v>KINH</v>
          </cell>
          <cell r="R404" t="str">
            <v>PHẬT</v>
          </cell>
          <cell r="S404" t="str">
            <v>290/40/59 NƠ TRANG LONG, P. 12, Q. BÌNH THẠNH, TP. HCM</v>
          </cell>
          <cell r="T404" t="str">
            <v>TP. HCM</v>
          </cell>
          <cell r="U404" t="str">
            <v>290/40/59 NƠ TRANG LONG, P. 12, Q. BÌNH THẠNH, TP. HCM</v>
          </cell>
          <cell r="V404" t="str">
            <v>TP. HCM</v>
          </cell>
          <cell r="W404" t="str">
            <v>133 QUỐC LỘ 13, P.HIỆP BÌNH CHÁNH, Q. THỦ ĐỨC, TP. HCM</v>
          </cell>
          <cell r="X404" t="str">
            <v>0932727034</v>
          </cell>
          <cell r="Y404" t="str">
            <v>0531002479922</v>
          </cell>
          <cell r="Z404" t="str">
            <v>VIETCOMBANK</v>
          </cell>
          <cell r="AA404" t="str">
            <v>101327</v>
          </cell>
          <cell r="AB404">
            <v>0</v>
          </cell>
          <cell r="AC404">
            <v>0</v>
          </cell>
          <cell r="AD404">
            <v>0</v>
          </cell>
          <cell r="AE404">
            <v>0</v>
          </cell>
          <cell r="AF404">
            <v>0</v>
          </cell>
          <cell r="AG404">
            <v>0</v>
          </cell>
          <cell r="AH404">
            <v>41839</v>
          </cell>
          <cell r="AI404">
            <v>0</v>
          </cell>
          <cell r="AJ404">
            <v>0</v>
          </cell>
          <cell r="AK404" t="str">
            <v>01 NĂM</v>
          </cell>
          <cell r="AL404">
            <v>0</v>
          </cell>
          <cell r="AM404">
            <v>0</v>
          </cell>
          <cell r="AN404">
            <v>41839</v>
          </cell>
          <cell r="AO404">
            <v>42203</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t="str">
            <v>1 HẠT</v>
          </cell>
          <cell r="BE404" t="str">
            <v>12/12</v>
          </cell>
          <cell r="BF404">
            <v>0</v>
          </cell>
          <cell r="BG404">
            <v>0</v>
          </cell>
          <cell r="BH404">
            <v>0</v>
          </cell>
          <cell r="BI404">
            <v>3400000</v>
          </cell>
          <cell r="BJ404">
            <v>4100000</v>
          </cell>
          <cell r="BK404">
            <v>0</v>
          </cell>
          <cell r="BL404">
            <v>200000</v>
          </cell>
          <cell r="BM404">
            <v>150000</v>
          </cell>
          <cell r="BN404">
            <v>0</v>
          </cell>
          <cell r="BO404">
            <v>0</v>
          </cell>
          <cell r="BP404">
            <v>4000</v>
          </cell>
          <cell r="BQ404">
            <v>1</v>
          </cell>
          <cell r="BR404" t="str">
            <v>HTQ HỒ CHÍ MINH</v>
          </cell>
          <cell r="BS404" t="str">
            <v>Fulltime</v>
          </cell>
          <cell r="BT404" t="str">
            <v>Quán 778 Điện Biên Phủ</v>
          </cell>
          <cell r="BU404" t="str">
            <v>Quản Lý Quán</v>
          </cell>
          <cell r="BV404">
            <v>0</v>
          </cell>
          <cell r="BW404" t="str">
            <v>TC</v>
          </cell>
          <cell r="BX404" t="str">
            <v>QUẢN LÝ NHÀ HÀNG</v>
          </cell>
          <cell r="BY404">
            <v>0</v>
          </cell>
          <cell r="BZ404">
            <v>0</v>
          </cell>
          <cell r="CA404">
            <v>0</v>
          </cell>
          <cell r="CB404">
            <v>0</v>
          </cell>
          <cell r="CC404">
            <v>0</v>
          </cell>
          <cell r="CD404">
            <v>41938</v>
          </cell>
          <cell r="CE404">
            <v>0</v>
          </cell>
          <cell r="CF404">
            <v>0</v>
          </cell>
          <cell r="CG404">
            <v>0</v>
          </cell>
          <cell r="CH404">
            <v>0</v>
          </cell>
          <cell r="CI404" t="str">
            <v>157 D2</v>
          </cell>
          <cell r="CJ404" t="str">
            <v>NHÂN VIÊN PHỤC VỤ</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t="e">
            <v>#N/A</v>
          </cell>
          <cell r="DB404">
            <v>0</v>
          </cell>
        </row>
        <row r="405">
          <cell r="B405" t="str">
            <v>EWW1000001</v>
          </cell>
          <cell r="C405" t="str">
            <v>VŨ THỊ THANH THỦY</v>
          </cell>
          <cell r="D405" t="str">
            <v>NỮ</v>
          </cell>
          <cell r="E405">
            <v>38642</v>
          </cell>
          <cell r="F405" t="str">
            <v>QUÁN 07 ĐINH TIÊN HOÀNG</v>
          </cell>
          <cell r="G405" t="str">
            <v>QUẢN LÝ QUÁN</v>
          </cell>
          <cell r="H405">
            <v>15</v>
          </cell>
          <cell r="I405">
            <v>11</v>
          </cell>
          <cell r="J405">
            <v>1978</v>
          </cell>
          <cell r="K405">
            <v>28809</v>
          </cell>
          <cell r="L405" t="str">
            <v>BẮC NINH</v>
          </cell>
          <cell r="M405" t="str">
            <v>BẮC NINH</v>
          </cell>
          <cell r="N405" t="str">
            <v>013074199</v>
          </cell>
          <cell r="O405">
            <v>39618</v>
          </cell>
          <cell r="P405" t="str">
            <v>HÀ NỘI</v>
          </cell>
          <cell r="Q405" t="str">
            <v>KINH</v>
          </cell>
          <cell r="R405" t="str">
            <v>KHÔNG</v>
          </cell>
          <cell r="S405" t="str">
            <v>26A NGÁCH 8/3 VÕNG THỊ, TÂY HỒ, HÀ NỘI</v>
          </cell>
          <cell r="T405" t="str">
            <v>HÀ NỘI</v>
          </cell>
          <cell r="U405" t="str">
            <v>26A, NGÁCH 8/3 VÕNG THỊ, TÂY HỒ, HÀ NỘI</v>
          </cell>
          <cell r="V405" t="str">
            <v>HÀ NỘI</v>
          </cell>
          <cell r="W405" t="str">
            <v>290/40/59 NƠ TRANG LONG, P. 12, Q. BÌNH THẠNH, TP. HCM</v>
          </cell>
          <cell r="X405" t="str">
            <v>0987207609</v>
          </cell>
          <cell r="Y405" t="str">
            <v>0021001151273</v>
          </cell>
          <cell r="Z405" t="str">
            <v>VIETCOMBANK</v>
          </cell>
          <cell r="AA405" t="str">
            <v>900083</v>
          </cell>
          <cell r="AB405" t="str">
            <v>0103574870</v>
          </cell>
          <cell r="AC405">
            <v>1</v>
          </cell>
          <cell r="AD405">
            <v>0</v>
          </cell>
          <cell r="AE405" t="str">
            <v>NKL 15/11/2014 - 15/01/2015</v>
          </cell>
          <cell r="AF405">
            <v>0</v>
          </cell>
          <cell r="AG405">
            <v>0</v>
          </cell>
          <cell r="AH405">
            <v>40848</v>
          </cell>
          <cell r="AI405">
            <v>41214</v>
          </cell>
          <cell r="AJ405">
            <v>41579</v>
          </cell>
          <cell r="AK405" t="str">
            <v>01 NĂM</v>
          </cell>
          <cell r="AL405" t="str">
            <v>01 NĂM</v>
          </cell>
          <cell r="AM405" t="str">
            <v>KXĐTH</v>
          </cell>
          <cell r="AN405">
            <v>41579</v>
          </cell>
          <cell r="AO405" t="str">
            <v>KXĐTH</v>
          </cell>
          <cell r="AP405">
            <v>0</v>
          </cell>
          <cell r="AQ405">
            <v>0</v>
          </cell>
          <cell r="AR405">
            <v>0</v>
          </cell>
          <cell r="AS405" t="str">
            <v>0106047461</v>
          </cell>
          <cell r="AT405" t="str">
            <v>DN7015273900006</v>
          </cell>
          <cell r="AU405" t="str">
            <v>01-056</v>
          </cell>
          <cell r="AV405">
            <v>0</v>
          </cell>
          <cell r="AW405">
            <v>0</v>
          </cell>
          <cell r="AX405">
            <v>0</v>
          </cell>
          <cell r="AY405">
            <v>0</v>
          </cell>
          <cell r="AZ405">
            <v>0</v>
          </cell>
          <cell r="BA405">
            <v>0</v>
          </cell>
          <cell r="BB405">
            <v>0</v>
          </cell>
          <cell r="BC405">
            <v>0</v>
          </cell>
          <cell r="BD405">
            <v>0</v>
          </cell>
          <cell r="BE405" t="str">
            <v>TC</v>
          </cell>
          <cell r="BF405">
            <v>0</v>
          </cell>
          <cell r="BG405">
            <v>0</v>
          </cell>
          <cell r="BH405">
            <v>40575</v>
          </cell>
          <cell r="BI405">
            <v>2889000</v>
          </cell>
          <cell r="BJ405">
            <v>2761000</v>
          </cell>
          <cell r="BK405">
            <v>0</v>
          </cell>
          <cell r="BL405">
            <v>200000</v>
          </cell>
          <cell r="BM405">
            <v>150000</v>
          </cell>
          <cell r="BN405">
            <v>0</v>
          </cell>
          <cell r="BO405">
            <v>0</v>
          </cell>
          <cell r="BP405">
            <v>0</v>
          </cell>
          <cell r="BQ405">
            <v>1</v>
          </cell>
          <cell r="BR405" t="str">
            <v>CN HÀ NỘI</v>
          </cell>
          <cell r="BS405" t="str">
            <v>Fulltime</v>
          </cell>
          <cell r="BT405" t="str">
            <v>Quán 07 Đinh Tiên Hoàng</v>
          </cell>
          <cell r="BU405" t="str">
            <v>Quản Lý Quán</v>
          </cell>
          <cell r="BV405" t="str">
            <v>4 HẠT</v>
          </cell>
          <cell r="BW405" t="str">
            <v>ĐH</v>
          </cell>
          <cell r="BX405" t="str">
            <v>QUẢN TRỊ THÔNG TIN</v>
          </cell>
          <cell r="BY405">
            <v>0</v>
          </cell>
          <cell r="BZ405">
            <v>0</v>
          </cell>
          <cell r="CA405">
            <v>0</v>
          </cell>
          <cell r="CB405">
            <v>0</v>
          </cell>
          <cell r="CC405">
            <v>0</v>
          </cell>
          <cell r="CD405">
            <v>0</v>
          </cell>
          <cell r="CE405" t="str">
            <v>QLQ 52 HAI BÀ TRƯNG</v>
          </cell>
          <cell r="CF405">
            <v>0</v>
          </cell>
          <cell r="CG405">
            <v>0</v>
          </cell>
          <cell r="CH405">
            <v>0</v>
          </cell>
          <cell r="CI405" t="str">
            <v>778 ĐBP</v>
          </cell>
          <cell r="CJ405" t="str">
            <v>QUẢN LÝ QUÁN</v>
          </cell>
          <cell r="CK405">
            <v>0</v>
          </cell>
          <cell r="CL405">
            <v>0</v>
          </cell>
          <cell r="CM405" t="str">
            <v>ĐỘC THÂN</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t="e">
            <v>#N/A</v>
          </cell>
          <cell r="DB405">
            <v>0</v>
          </cell>
        </row>
        <row r="406">
          <cell r="B406" t="str">
            <v>EWW1000002</v>
          </cell>
          <cell r="C406" t="str">
            <v>PHƯƠNG THÙY LINH</v>
          </cell>
          <cell r="D406" t="str">
            <v>NỮ</v>
          </cell>
          <cell r="E406">
            <v>38590</v>
          </cell>
          <cell r="F406" t="str">
            <v xml:space="preserve">VĂN PHÒNG HÀ NỘI </v>
          </cell>
          <cell r="G406" t="str">
            <v>KẾ TOÁN TỔNG HỢP</v>
          </cell>
          <cell r="H406">
            <v>20</v>
          </cell>
          <cell r="I406">
            <v>2</v>
          </cell>
          <cell r="J406">
            <v>1977</v>
          </cell>
          <cell r="K406">
            <v>28176</v>
          </cell>
          <cell r="L406" t="str">
            <v>HÀ NỘI</v>
          </cell>
          <cell r="M406" t="str">
            <v>HÀ NỘI</v>
          </cell>
          <cell r="N406" t="str">
            <v>011937400</v>
          </cell>
          <cell r="O406">
            <v>35172</v>
          </cell>
          <cell r="P406" t="str">
            <v>HÀ NỘI</v>
          </cell>
          <cell r="Q406" t="str">
            <v>KINH</v>
          </cell>
          <cell r="R406" t="str">
            <v>KHÔNG</v>
          </cell>
          <cell r="S406" t="str">
            <v>SN 16 TỔ 2, CỤM 1, P. XUÂN LA, TÂY HỒ, HÀ NỘI</v>
          </cell>
          <cell r="T406" t="str">
            <v>HÀ NỘI</v>
          </cell>
          <cell r="U406" t="str">
            <v>SN 16 TỔ 2, CỤM 1 PHƯỜNG XUÂN LA, TÂY HỒ, HÀ NỘI</v>
          </cell>
          <cell r="V406" t="str">
            <v>HÀ NỘI</v>
          </cell>
          <cell r="W406" t="str">
            <v>26A, NGÁCH 8/3 VÕNG THỊ, TÂY HỒ, HÀ NỘI</v>
          </cell>
          <cell r="X406" t="str">
            <v>0912070640</v>
          </cell>
          <cell r="Y406" t="str">
            <v>0021001151219</v>
          </cell>
          <cell r="Z406" t="str">
            <v>VIETCOMBANK</v>
          </cell>
          <cell r="AA406" t="str">
            <v>900225</v>
          </cell>
          <cell r="AB406" t="str">
            <v>0103571830</v>
          </cell>
          <cell r="AC406">
            <v>2</v>
          </cell>
          <cell r="AD406">
            <v>0</v>
          </cell>
          <cell r="AE406" t="str">
            <v>NKL 15/11/2014 - 15/01/2015</v>
          </cell>
          <cell r="AF406">
            <v>0</v>
          </cell>
          <cell r="AG406">
            <v>0</v>
          </cell>
          <cell r="AH406">
            <v>40848</v>
          </cell>
          <cell r="AI406">
            <v>41214</v>
          </cell>
          <cell r="AJ406">
            <v>41579</v>
          </cell>
          <cell r="AK406" t="str">
            <v>01 NĂM</v>
          </cell>
          <cell r="AL406" t="str">
            <v>01 NĂM</v>
          </cell>
          <cell r="AM406" t="str">
            <v>KXĐTH</v>
          </cell>
          <cell r="AN406">
            <v>41579</v>
          </cell>
          <cell r="AO406" t="str">
            <v>KXĐTH</v>
          </cell>
          <cell r="AP406">
            <v>0</v>
          </cell>
          <cell r="AQ406">
            <v>0</v>
          </cell>
          <cell r="AR406">
            <v>0</v>
          </cell>
          <cell r="AS406" t="str">
            <v>0106047460</v>
          </cell>
          <cell r="AT406" t="str">
            <v>DN7015273900005</v>
          </cell>
          <cell r="AU406" t="str">
            <v>01-056</v>
          </cell>
          <cell r="AV406">
            <v>0</v>
          </cell>
          <cell r="AW406">
            <v>0</v>
          </cell>
          <cell r="AX406">
            <v>0</v>
          </cell>
          <cell r="AY406">
            <v>0</v>
          </cell>
          <cell r="AZ406">
            <v>0</v>
          </cell>
          <cell r="BA406">
            <v>0</v>
          </cell>
          <cell r="BB406">
            <v>0</v>
          </cell>
          <cell r="BC406">
            <v>0</v>
          </cell>
          <cell r="BD406" t="str">
            <v>4 HẠT</v>
          </cell>
          <cell r="BE406" t="str">
            <v>ĐH</v>
          </cell>
          <cell r="BF406">
            <v>0</v>
          </cell>
          <cell r="BG406">
            <v>0</v>
          </cell>
          <cell r="BH406">
            <v>41481</v>
          </cell>
          <cell r="BI406">
            <v>3210000</v>
          </cell>
          <cell r="BJ406">
            <v>3370000</v>
          </cell>
          <cell r="BK406">
            <v>0</v>
          </cell>
          <cell r="BL406">
            <v>300000</v>
          </cell>
          <cell r="BM406">
            <v>200000</v>
          </cell>
          <cell r="BN406">
            <v>0</v>
          </cell>
          <cell r="BO406">
            <v>25000</v>
          </cell>
          <cell r="BP406">
            <v>120000</v>
          </cell>
          <cell r="BQ406">
            <v>1</v>
          </cell>
          <cell r="BR406" t="str">
            <v>VP HÀ NỘI</v>
          </cell>
          <cell r="BS406" t="str">
            <v>Fulltime</v>
          </cell>
          <cell r="BT406" t="str">
            <v>Nhân Viên Văn Phòng</v>
          </cell>
          <cell r="BU406" t="str">
            <v xml:space="preserve">Kế Toán Tổng Hợp </v>
          </cell>
          <cell r="BV406">
            <v>0</v>
          </cell>
          <cell r="BW406" t="str">
            <v>ĐH</v>
          </cell>
          <cell r="BX406" t="str">
            <v>KẾ TOÁN</v>
          </cell>
          <cell r="BY406">
            <v>0</v>
          </cell>
          <cell r="BZ406">
            <v>0</v>
          </cell>
          <cell r="CA406">
            <v>0</v>
          </cell>
          <cell r="CB406">
            <v>0</v>
          </cell>
          <cell r="CC406">
            <v>0</v>
          </cell>
          <cell r="CD406">
            <v>0</v>
          </cell>
          <cell r="CE406" t="str">
            <v>KẾ TOÁN QUÁN</v>
          </cell>
          <cell r="CF406">
            <v>0</v>
          </cell>
          <cell r="CG406">
            <v>0</v>
          </cell>
          <cell r="CH406">
            <v>0</v>
          </cell>
          <cell r="CI406" t="str">
            <v>QUÁN 07 ĐINH TIÊN HOÀNG</v>
          </cell>
          <cell r="CJ406" t="str">
            <v>QUẢN LÝ QUÁN</v>
          </cell>
          <cell r="CK406">
            <v>0</v>
          </cell>
          <cell r="CL406">
            <v>0</v>
          </cell>
          <cell r="CM406" t="str">
            <v>KẾT HÔN</v>
          </cell>
          <cell r="CN406" t="str">
            <v>NGUYỄN ĐỨC KHOA; NGUYỄN ĐỨC ĐẠT</v>
          </cell>
          <cell r="CO406" t="str">
            <v>20/04/2004; 14/01/2009</v>
          </cell>
          <cell r="CP406" t="str">
            <v>X</v>
          </cell>
          <cell r="CQ406">
            <v>0</v>
          </cell>
          <cell r="CR406">
            <v>2</v>
          </cell>
          <cell r="CS406" t="str">
            <v>NGUYỄN ĐỨC ANH</v>
          </cell>
          <cell r="CT406">
            <v>0</v>
          </cell>
          <cell r="CU406" t="str">
            <v>X</v>
          </cell>
          <cell r="CV406">
            <v>0</v>
          </cell>
          <cell r="CW406" t="str">
            <v>GIẢNG VIÊN CHÍNH TRỊ</v>
          </cell>
          <cell r="CX406" t="str">
            <v>HỌC VIỆN CHÍNH TRỊ - HÀNH CHÍNH HCM</v>
          </cell>
          <cell r="CY406">
            <v>0</v>
          </cell>
          <cell r="CZ406">
            <v>0</v>
          </cell>
          <cell r="DA406" t="e">
            <v>#N/A</v>
          </cell>
          <cell r="DB406">
            <v>0</v>
          </cell>
        </row>
        <row r="407">
          <cell r="B407" t="str">
            <v>EWW1000004</v>
          </cell>
          <cell r="C407" t="str">
            <v>NGUYỄN TIẾN VĨNH</v>
          </cell>
          <cell r="D407" t="str">
            <v>NAM</v>
          </cell>
          <cell r="E407">
            <v>39381</v>
          </cell>
          <cell r="F407" t="str">
            <v xml:space="preserve">VĂN PHÒNG HÀ NỘI </v>
          </cell>
          <cell r="G407" t="str">
            <v>NHÂN VIÊN KỸ THUẬT</v>
          </cell>
          <cell r="H407">
            <v>6</v>
          </cell>
          <cell r="I407">
            <v>12</v>
          </cell>
          <cell r="J407">
            <v>1987</v>
          </cell>
          <cell r="K407">
            <v>32117</v>
          </cell>
          <cell r="L407" t="str">
            <v>HÀ TÂY</v>
          </cell>
          <cell r="M407" t="str">
            <v>HÀ TÂY</v>
          </cell>
          <cell r="N407" t="str">
            <v>111951346</v>
          </cell>
          <cell r="O407">
            <v>37596</v>
          </cell>
          <cell r="P407" t="str">
            <v>HÀ TÂY</v>
          </cell>
          <cell r="Q407" t="str">
            <v>KINH</v>
          </cell>
          <cell r="R407" t="str">
            <v>KHÔNG</v>
          </cell>
          <cell r="S407" t="str">
            <v>THANH LÃM, PHÚ LÃM, HÀ ĐÔNG, HÀ TÂY</v>
          </cell>
          <cell r="T407" t="str">
            <v>HÀ TÂY</v>
          </cell>
          <cell r="U407" t="str">
            <v>THANH LÃM, PHÚ LÃM, HÀ ĐÔNG, HÀ TÂY</v>
          </cell>
          <cell r="V407" t="str">
            <v>HÀ NỘI</v>
          </cell>
          <cell r="W407" t="str">
            <v>0343531903</v>
          </cell>
          <cell r="X407" t="str">
            <v>0936341525</v>
          </cell>
          <cell r="Y407" t="str">
            <v>0491001529706</v>
          </cell>
          <cell r="Z407" t="str">
            <v>VIETCOMBANK</v>
          </cell>
          <cell r="AA407" t="str">
            <v>900226</v>
          </cell>
          <cell r="AB407" t="str">
            <v>0103575257</v>
          </cell>
          <cell r="AC407">
            <v>0</v>
          </cell>
          <cell r="AD407">
            <v>0</v>
          </cell>
          <cell r="AE407">
            <v>0</v>
          </cell>
          <cell r="AF407">
            <v>0</v>
          </cell>
          <cell r="AG407">
            <v>0</v>
          </cell>
          <cell r="AH407">
            <v>40848</v>
          </cell>
          <cell r="AI407">
            <v>41214</v>
          </cell>
          <cell r="AJ407">
            <v>41579</v>
          </cell>
          <cell r="AK407" t="str">
            <v>01 NĂM</v>
          </cell>
          <cell r="AL407" t="str">
            <v>01 NĂM</v>
          </cell>
          <cell r="AM407" t="str">
            <v>KXĐTH</v>
          </cell>
          <cell r="AN407">
            <v>41579</v>
          </cell>
          <cell r="AO407" t="str">
            <v>KXĐTH</v>
          </cell>
          <cell r="AP407">
            <v>0</v>
          </cell>
          <cell r="AQ407">
            <v>0</v>
          </cell>
          <cell r="AR407">
            <v>0</v>
          </cell>
          <cell r="AS407" t="str">
            <v>0109051020</v>
          </cell>
          <cell r="AT407" t="str">
            <v>DN7015273900011</v>
          </cell>
          <cell r="AU407" t="str">
            <v>01-056</v>
          </cell>
          <cell r="AV407">
            <v>0</v>
          </cell>
          <cell r="AW407">
            <v>0</v>
          </cell>
          <cell r="AX407">
            <v>0</v>
          </cell>
          <cell r="AY407">
            <v>0</v>
          </cell>
          <cell r="AZ407">
            <v>0</v>
          </cell>
          <cell r="BA407">
            <v>0</v>
          </cell>
          <cell r="BB407">
            <v>0</v>
          </cell>
          <cell r="BC407">
            <v>0</v>
          </cell>
          <cell r="BD407">
            <v>0</v>
          </cell>
          <cell r="BE407" t="str">
            <v>ĐH</v>
          </cell>
          <cell r="BF407">
            <v>0</v>
          </cell>
          <cell r="BG407">
            <v>0</v>
          </cell>
          <cell r="BH407">
            <v>40269</v>
          </cell>
          <cell r="BI407">
            <v>2889000</v>
          </cell>
          <cell r="BJ407">
            <v>906000</v>
          </cell>
          <cell r="BK407">
            <v>0</v>
          </cell>
          <cell r="BL407">
            <v>300000</v>
          </cell>
          <cell r="BM407">
            <v>150000</v>
          </cell>
          <cell r="BN407">
            <v>0</v>
          </cell>
          <cell r="BO407">
            <v>25000</v>
          </cell>
          <cell r="BP407">
            <v>120000</v>
          </cell>
          <cell r="BQ407">
            <v>1</v>
          </cell>
          <cell r="BR407" t="str">
            <v>VP HÀ NỘI</v>
          </cell>
          <cell r="BS407" t="str">
            <v>Fulltime</v>
          </cell>
          <cell r="BT407" t="str">
            <v>Nhân Viên Văn Phòng</v>
          </cell>
          <cell r="BU407" t="str">
            <v>NV. Kỹ Thuật</v>
          </cell>
          <cell r="BV407" t="str">
            <v>NGUYỄN ĐỨC KHOA; NGUYỄN ĐỨC ĐẠT</v>
          </cell>
          <cell r="BW407" t="str">
            <v>TC</v>
          </cell>
          <cell r="BX407" t="str">
            <v>SỬA CHỮA ĐIỆN XN VÀ DÂN DỤNG</v>
          </cell>
          <cell r="BY407">
            <v>0</v>
          </cell>
          <cell r="BZ407">
            <v>0</v>
          </cell>
          <cell r="CA407" t="str">
            <v>NGUYỄN ĐỨC ANH</v>
          </cell>
          <cell r="CB407">
            <v>0</v>
          </cell>
          <cell r="CC407" t="str">
            <v>X</v>
          </cell>
          <cell r="CD407">
            <v>0</v>
          </cell>
          <cell r="CE407">
            <v>0</v>
          </cell>
          <cell r="CF407" t="str">
            <v>HỌC VIỆN CHÍNH TRỊ - HÀNH CHÍNH HCM</v>
          </cell>
          <cell r="CG407">
            <v>0</v>
          </cell>
          <cell r="CH407">
            <v>0</v>
          </cell>
          <cell r="CI407" t="str">
            <v xml:space="preserve">VĂN PHÒNG HÀ NỘI </v>
          </cell>
          <cell r="CJ407" t="str">
            <v>KẾ TOÁN TỔNG HỢP</v>
          </cell>
          <cell r="CK407">
            <v>0</v>
          </cell>
          <cell r="CL407">
            <v>0</v>
          </cell>
          <cell r="CM407" t="str">
            <v>KẾT HÔN</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t="e">
            <v>#N/A</v>
          </cell>
          <cell r="DB407">
            <v>0</v>
          </cell>
        </row>
        <row r="408">
          <cell r="B408" t="str">
            <v>EWW2000037</v>
          </cell>
          <cell r="C408" t="str">
            <v>TRƯƠNG NHƯ KHÓA</v>
          </cell>
          <cell r="D408" t="str">
            <v>NAM</v>
          </cell>
          <cell r="E408">
            <v>39909</v>
          </cell>
          <cell r="F408" t="str">
            <v xml:space="preserve">VĂN PHÒNG HÀ NỘI </v>
          </cell>
          <cell r="G408" t="str">
            <v>NHÂN VIÊN ĐÀO TẠO</v>
          </cell>
          <cell r="H408">
            <v>15</v>
          </cell>
          <cell r="I408">
            <v>10</v>
          </cell>
          <cell r="J408">
            <v>1989</v>
          </cell>
          <cell r="K408">
            <v>32796</v>
          </cell>
          <cell r="L408" t="str">
            <v>NGHỆ AN</v>
          </cell>
          <cell r="M408" t="str">
            <v>NGHỆ AN</v>
          </cell>
          <cell r="N408" t="str">
            <v>186735956</v>
          </cell>
          <cell r="O408">
            <v>38777</v>
          </cell>
          <cell r="P408" t="str">
            <v>NGHỆ AN</v>
          </cell>
          <cell r="Q408" t="str">
            <v>KINH</v>
          </cell>
          <cell r="R408" t="str">
            <v>KHÔNG</v>
          </cell>
          <cell r="S408" t="str">
            <v>DIỄN KỶ, DIỄN CHÂU, NGHỆ AN</v>
          </cell>
          <cell r="T408" t="str">
            <v>NGHỆ AN</v>
          </cell>
          <cell r="U408" t="str">
            <v>ĐỨC DIỄN, PHÚ DIỄN, TỪ LIÊM,HÀ NỘI</v>
          </cell>
          <cell r="V408" t="str">
            <v>HÀ NỘI</v>
          </cell>
          <cell r="W408" t="str">
            <v>0383676911</v>
          </cell>
          <cell r="X408" t="str">
            <v>0986575100</v>
          </cell>
          <cell r="Y408" t="str">
            <v>0451001757654</v>
          </cell>
          <cell r="Z408" t="str">
            <v>VIETCOMBANK</v>
          </cell>
          <cell r="AA408" t="str">
            <v>900059</v>
          </cell>
          <cell r="AB408" t="str">
            <v>8030992010</v>
          </cell>
          <cell r="AC408">
            <v>0</v>
          </cell>
          <cell r="AD408">
            <v>0</v>
          </cell>
          <cell r="AE408">
            <v>0</v>
          </cell>
          <cell r="AF408">
            <v>0</v>
          </cell>
          <cell r="AG408">
            <v>0</v>
          </cell>
          <cell r="AH408">
            <v>40848</v>
          </cell>
          <cell r="AI408">
            <v>41214</v>
          </cell>
          <cell r="AJ408">
            <v>41579</v>
          </cell>
          <cell r="AK408" t="str">
            <v>01 NĂM</v>
          </cell>
          <cell r="AL408" t="str">
            <v>01 NĂM</v>
          </cell>
          <cell r="AM408" t="str">
            <v>KXĐTH</v>
          </cell>
          <cell r="AN408">
            <v>41579</v>
          </cell>
          <cell r="AO408" t="str">
            <v>KXĐTH</v>
          </cell>
          <cell r="AP408">
            <v>0</v>
          </cell>
          <cell r="AQ408">
            <v>0</v>
          </cell>
          <cell r="AR408">
            <v>0</v>
          </cell>
          <cell r="AS408" t="str">
            <v>0111143906</v>
          </cell>
          <cell r="AT408" t="str">
            <v>DN7015273900018</v>
          </cell>
          <cell r="AU408" t="str">
            <v>01-056</v>
          </cell>
          <cell r="AV408">
            <v>0</v>
          </cell>
          <cell r="AW408">
            <v>0</v>
          </cell>
          <cell r="AX408">
            <v>0</v>
          </cell>
          <cell r="AY408">
            <v>0</v>
          </cell>
          <cell r="AZ408">
            <v>0</v>
          </cell>
          <cell r="BA408">
            <v>0</v>
          </cell>
          <cell r="BB408">
            <v>0</v>
          </cell>
          <cell r="BC408">
            <v>0</v>
          </cell>
          <cell r="BD408">
            <v>0</v>
          </cell>
          <cell r="BE408" t="str">
            <v>TC</v>
          </cell>
          <cell r="BF408">
            <v>0</v>
          </cell>
          <cell r="BG408">
            <v>0</v>
          </cell>
          <cell r="BH408">
            <v>41846</v>
          </cell>
          <cell r="BI408">
            <v>2889000</v>
          </cell>
          <cell r="BJ408">
            <v>1831000</v>
          </cell>
          <cell r="BK408">
            <v>0</v>
          </cell>
          <cell r="BL408">
            <v>0</v>
          </cell>
          <cell r="BM408">
            <v>0</v>
          </cell>
          <cell r="BN408">
            <v>0</v>
          </cell>
          <cell r="BO408">
            <v>25000</v>
          </cell>
          <cell r="BP408">
            <v>120000</v>
          </cell>
          <cell r="BQ408">
            <v>1</v>
          </cell>
          <cell r="BR408" t="str">
            <v>VP HÀ NỘI</v>
          </cell>
          <cell r="BS408" t="str">
            <v>Fulltime</v>
          </cell>
          <cell r="BT408" t="str">
            <v>Nhân Viên Văn Phòng</v>
          </cell>
          <cell r="BU408" t="str">
            <v>NV. Đào Tạo</v>
          </cell>
          <cell r="BV408">
            <v>0</v>
          </cell>
          <cell r="BW408" t="str">
            <v>CĐ</v>
          </cell>
          <cell r="BX408" t="str">
            <v>NẤU ĂN</v>
          </cell>
          <cell r="BY408">
            <v>0</v>
          </cell>
          <cell r="BZ408" t="str">
            <v>TT. PHA CHẾ</v>
          </cell>
          <cell r="CA408" t="str">
            <v>TRƯỞNG CA</v>
          </cell>
          <cell r="CB408">
            <v>40812</v>
          </cell>
          <cell r="CC408">
            <v>41451</v>
          </cell>
          <cell r="CD408">
            <v>0</v>
          </cell>
          <cell r="CE408" t="str">
            <v>HĐT</v>
          </cell>
          <cell r="CF408" t="str">
            <v>NQ</v>
          </cell>
          <cell r="CG408" t="str">
            <v>52 HBT -&gt; VP</v>
          </cell>
          <cell r="CH408">
            <v>0</v>
          </cell>
          <cell r="CI408" t="str">
            <v xml:space="preserve">VĂN PHÒNG HÀ NỘI </v>
          </cell>
          <cell r="CJ408" t="str">
            <v>NHÂN VIÊN KỸ THUẬT</v>
          </cell>
          <cell r="CK408">
            <v>0</v>
          </cell>
          <cell r="CL408">
            <v>0</v>
          </cell>
          <cell r="CM408" t="str">
            <v>ĐỘC THÂN</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t="e">
            <v>#N/A</v>
          </cell>
          <cell r="DB408">
            <v>0</v>
          </cell>
        </row>
        <row r="409">
          <cell r="B409" t="str">
            <v>EWW2000038</v>
          </cell>
          <cell r="C409" t="str">
            <v>DOÃN THANH HẰNG</v>
          </cell>
          <cell r="D409" t="str">
            <v>NỮ</v>
          </cell>
          <cell r="E409">
            <v>39947</v>
          </cell>
          <cell r="F409" t="str">
            <v>QUÁN 1A HAI BÀ TRƯNG</v>
          </cell>
          <cell r="G409" t="str">
            <v>QUYỀN QUẢN LÝ QUÁN</v>
          </cell>
          <cell r="H409">
            <v>10</v>
          </cell>
          <cell r="I409">
            <v>4</v>
          </cell>
          <cell r="J409">
            <v>1988</v>
          </cell>
          <cell r="K409">
            <v>32243</v>
          </cell>
          <cell r="L409" t="str">
            <v>HÀ NỘI</v>
          </cell>
          <cell r="M409" t="str">
            <v>HƯNG YÊN</v>
          </cell>
          <cell r="N409" t="str">
            <v>012544551</v>
          </cell>
          <cell r="O409">
            <v>38883</v>
          </cell>
          <cell r="P409" t="str">
            <v>HÀ NỘI</v>
          </cell>
          <cell r="Q409" t="str">
            <v>KINH</v>
          </cell>
          <cell r="R409" t="str">
            <v>KHÔNG</v>
          </cell>
          <cell r="S409" t="str">
            <v>SN 288 NGÕ QUỲNH, QUỲNH LÔI, THANH NHÀN, HÀ NỘI</v>
          </cell>
          <cell r="T409" t="str">
            <v>HÀ NỘI</v>
          </cell>
          <cell r="U409" t="str">
            <v>SN 288 NGÕ QUỲNH, QUỲNH LÔI, THANH NHÀN, HÀ NỘI</v>
          </cell>
          <cell r="V409" t="str">
            <v>HÀ NỘI</v>
          </cell>
          <cell r="W409" t="str">
            <v>0436252291</v>
          </cell>
          <cell r="X409" t="str">
            <v>01658721213</v>
          </cell>
          <cell r="Y409" t="str">
            <v>0011003129049</v>
          </cell>
          <cell r="Z409" t="str">
            <v>VIETCOMBANK</v>
          </cell>
          <cell r="AA409" t="str">
            <v>900060</v>
          </cell>
          <cell r="AB409" t="str">
            <v>8030992250</v>
          </cell>
          <cell r="AC409">
            <v>0</v>
          </cell>
          <cell r="AD409">
            <v>0</v>
          </cell>
          <cell r="AE409">
            <v>0</v>
          </cell>
          <cell r="AF409">
            <v>0</v>
          </cell>
          <cell r="AG409">
            <v>0</v>
          </cell>
          <cell r="AH409">
            <v>40848</v>
          </cell>
          <cell r="AI409">
            <v>41214</v>
          </cell>
          <cell r="AJ409">
            <v>41579</v>
          </cell>
          <cell r="AK409" t="str">
            <v>01 NĂM</v>
          </cell>
          <cell r="AL409" t="str">
            <v>01 NĂM</v>
          </cell>
          <cell r="AM409" t="str">
            <v>KXĐTH</v>
          </cell>
          <cell r="AN409">
            <v>41579</v>
          </cell>
          <cell r="AO409" t="str">
            <v>KXĐTH</v>
          </cell>
          <cell r="AP409">
            <v>0</v>
          </cell>
          <cell r="AQ409">
            <v>0</v>
          </cell>
          <cell r="AR409">
            <v>0</v>
          </cell>
          <cell r="AS409" t="str">
            <v>0111143916</v>
          </cell>
          <cell r="AT409" t="str">
            <v>DN7015273900021</v>
          </cell>
          <cell r="AU409" t="str">
            <v>01-D11</v>
          </cell>
          <cell r="AV409">
            <v>0</v>
          </cell>
          <cell r="AW409">
            <v>0</v>
          </cell>
          <cell r="AX409">
            <v>0</v>
          </cell>
          <cell r="AY409">
            <v>0</v>
          </cell>
          <cell r="AZ409">
            <v>0</v>
          </cell>
          <cell r="BA409">
            <v>0</v>
          </cell>
          <cell r="BB409">
            <v>0</v>
          </cell>
          <cell r="BC409">
            <v>0</v>
          </cell>
          <cell r="BD409">
            <v>0</v>
          </cell>
          <cell r="BE409" t="str">
            <v>CĐ</v>
          </cell>
          <cell r="BF409">
            <v>0</v>
          </cell>
          <cell r="BG409">
            <v>0</v>
          </cell>
          <cell r="BH409">
            <v>41797</v>
          </cell>
          <cell r="BI409">
            <v>2889000</v>
          </cell>
          <cell r="BJ409">
            <v>1611000</v>
          </cell>
          <cell r="BK409">
            <v>41451</v>
          </cell>
          <cell r="BL409">
            <v>200000</v>
          </cell>
          <cell r="BM409">
            <v>150000</v>
          </cell>
          <cell r="BN409" t="str">
            <v>NQ</v>
          </cell>
          <cell r="BO409" t="str">
            <v>52 HBT -&gt; VP</v>
          </cell>
          <cell r="BP409">
            <v>0</v>
          </cell>
          <cell r="BQ409">
            <v>1</v>
          </cell>
          <cell r="BR409" t="str">
            <v>CN HÀ NỘI</v>
          </cell>
          <cell r="BS409" t="str">
            <v>Fulltime</v>
          </cell>
          <cell r="BT409" t="str">
            <v>Quán 1A Hai Bà Trưng</v>
          </cell>
          <cell r="BU409" t="str">
            <v>Quyền QLQ</v>
          </cell>
          <cell r="BV409" t="str">
            <v>4 HẠT</v>
          </cell>
          <cell r="BW409" t="str">
            <v>12/12</v>
          </cell>
          <cell r="BX409">
            <v>0</v>
          </cell>
          <cell r="BY409">
            <v>0</v>
          </cell>
          <cell r="BZ409" t="str">
            <v>TC -&gt; QQL</v>
          </cell>
          <cell r="CA409">
            <v>0</v>
          </cell>
          <cell r="CB409">
            <v>0</v>
          </cell>
          <cell r="CC409">
            <v>0</v>
          </cell>
          <cell r="CD409">
            <v>0</v>
          </cell>
          <cell r="CE409" t="str">
            <v>HBT</v>
          </cell>
          <cell r="CF409" t="str">
            <v>PHA CHẾ</v>
          </cell>
          <cell r="CG409">
            <v>0</v>
          </cell>
          <cell r="CH409">
            <v>0</v>
          </cell>
          <cell r="CI409" t="str">
            <v xml:space="preserve">VĂN PHÒNG HÀ NỘI </v>
          </cell>
          <cell r="CJ409" t="str">
            <v>NHÂN VIÊN ĐÀO TẠO</v>
          </cell>
          <cell r="CK409">
            <v>0</v>
          </cell>
          <cell r="CL409">
            <v>0</v>
          </cell>
          <cell r="CM409" t="str">
            <v>KẾT HÔN</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t="e">
            <v>#N/A</v>
          </cell>
          <cell r="DB409">
            <v>0</v>
          </cell>
        </row>
        <row r="410">
          <cell r="B410" t="str">
            <v>EWW2000044</v>
          </cell>
          <cell r="C410" t="str">
            <v>ĐÀO THỊ LIÊN</v>
          </cell>
          <cell r="D410" t="str">
            <v>NỮ</v>
          </cell>
          <cell r="E410">
            <v>39947</v>
          </cell>
          <cell r="F410" t="str">
            <v>QUÁN 07 ĐINH TIÊN HOÀNG</v>
          </cell>
          <cell r="G410" t="str">
            <v>NHÂN VIÊN BẾP</v>
          </cell>
          <cell r="H410">
            <v>6</v>
          </cell>
          <cell r="I410">
            <v>9</v>
          </cell>
          <cell r="J410">
            <v>1957</v>
          </cell>
          <cell r="K410">
            <v>21069</v>
          </cell>
          <cell r="L410" t="str">
            <v>HÀ NỘI</v>
          </cell>
          <cell r="M410" t="str">
            <v>HƯNG YÊN</v>
          </cell>
          <cell r="N410" t="str">
            <v>010280836</v>
          </cell>
          <cell r="O410">
            <v>35382</v>
          </cell>
          <cell r="P410" t="str">
            <v>HÀ NỘI</v>
          </cell>
          <cell r="Q410" t="str">
            <v>KINH</v>
          </cell>
          <cell r="R410" t="str">
            <v>KHÔNG</v>
          </cell>
          <cell r="S410" t="str">
            <v>SN 288 NGÕ QUỲNH, QUỲNH LÔI, THANH NHÀN, HAI BÀ TRƯNG, HÀ NỘI</v>
          </cell>
          <cell r="T410" t="str">
            <v>HÀ NỘI</v>
          </cell>
          <cell r="U410" t="str">
            <v>SN 288 NGÕ QUỲNH, QUỲNH LÔI, THANH NHÀN, HAI BÀ TRƯNG, HÀ NỘI</v>
          </cell>
          <cell r="V410" t="str">
            <v>HÀ NỘI</v>
          </cell>
          <cell r="W410" t="str">
            <v>0436252291</v>
          </cell>
          <cell r="X410" t="str">
            <v>0979409147</v>
          </cell>
          <cell r="Y410" t="str">
            <v>0011003129076</v>
          </cell>
          <cell r="Z410" t="str">
            <v>VIETCOMBANK</v>
          </cell>
          <cell r="AA410" t="str">
            <v>900038</v>
          </cell>
          <cell r="AB410" t="str">
            <v>8030992236</v>
          </cell>
          <cell r="AC410">
            <v>0</v>
          </cell>
          <cell r="AD410">
            <v>0</v>
          </cell>
          <cell r="AE410">
            <v>0</v>
          </cell>
          <cell r="AF410">
            <v>0</v>
          </cell>
          <cell r="AG410">
            <v>0</v>
          </cell>
          <cell r="AH410">
            <v>40132</v>
          </cell>
          <cell r="AI410">
            <v>40497</v>
          </cell>
          <cell r="AJ410">
            <v>41592</v>
          </cell>
          <cell r="AK410" t="str">
            <v>01 NĂM</v>
          </cell>
          <cell r="AL410" t="str">
            <v>03 NĂM</v>
          </cell>
          <cell r="AM410" t="str">
            <v>KXĐTH</v>
          </cell>
          <cell r="AN410">
            <v>41592</v>
          </cell>
          <cell r="AO410" t="str">
            <v>KXĐTH</v>
          </cell>
          <cell r="AP410">
            <v>0</v>
          </cell>
          <cell r="AQ410">
            <v>0</v>
          </cell>
          <cell r="AR410" t="str">
            <v>HƯU TRÍ</v>
          </cell>
          <cell r="AS410" t="str">
            <v>0199030488</v>
          </cell>
          <cell r="AT410">
            <v>0</v>
          </cell>
          <cell r="AU410">
            <v>0</v>
          </cell>
          <cell r="AV410">
            <v>40999</v>
          </cell>
          <cell r="AW410">
            <v>41073</v>
          </cell>
          <cell r="AX410">
            <v>41073</v>
          </cell>
          <cell r="AY410" t="str">
            <v>2.5 tháng</v>
          </cell>
          <cell r="AZ410">
            <v>0</v>
          </cell>
          <cell r="BA410">
            <v>0</v>
          </cell>
          <cell r="BB410">
            <v>0</v>
          </cell>
          <cell r="BC410">
            <v>0</v>
          </cell>
          <cell r="BD410" t="str">
            <v>4 HẠT</v>
          </cell>
          <cell r="BE410" t="str">
            <v>12/12</v>
          </cell>
          <cell r="BF410">
            <v>41073</v>
          </cell>
          <cell r="BG410" t="str">
            <v>2.5 tháng</v>
          </cell>
          <cell r="BH410">
            <v>41640</v>
          </cell>
          <cell r="BI410">
            <v>2889000</v>
          </cell>
          <cell r="BJ410">
            <v>0</v>
          </cell>
          <cell r="BK410">
            <v>0</v>
          </cell>
          <cell r="BL410">
            <v>0</v>
          </cell>
          <cell r="BM410">
            <v>0</v>
          </cell>
          <cell r="BN410" t="str">
            <v>PHA CHẾ</v>
          </cell>
          <cell r="BO410">
            <v>0</v>
          </cell>
          <cell r="BP410">
            <v>0</v>
          </cell>
          <cell r="BQ410">
            <v>1</v>
          </cell>
          <cell r="BR410" t="str">
            <v>CN HÀ NỘI</v>
          </cell>
          <cell r="BS410" t="str">
            <v>Fulltime</v>
          </cell>
          <cell r="BT410" t="str">
            <v>Quán 07 Đinh Tiên Hoàng</v>
          </cell>
          <cell r="BU410" t="str">
            <v>NV. Bếp</v>
          </cell>
          <cell r="BV410">
            <v>0</v>
          </cell>
          <cell r="BW410" t="str">
            <v>12/12</v>
          </cell>
          <cell r="BX410">
            <v>0</v>
          </cell>
          <cell r="BY410">
            <v>0</v>
          </cell>
          <cell r="BZ410">
            <v>0</v>
          </cell>
          <cell r="CA410">
            <v>0</v>
          </cell>
          <cell r="CB410">
            <v>0</v>
          </cell>
          <cell r="CC410">
            <v>0</v>
          </cell>
          <cell r="CD410">
            <v>0</v>
          </cell>
          <cell r="CE410" t="str">
            <v>ĐTH</v>
          </cell>
          <cell r="CF410">
            <v>0</v>
          </cell>
          <cell r="CG410">
            <v>0</v>
          </cell>
          <cell r="CH410">
            <v>0</v>
          </cell>
          <cell r="CI410" t="str">
            <v>QUÁN 1A HAI BÀ TRƯNG</v>
          </cell>
          <cell r="CJ410" t="str">
            <v>QUYỀN QUẢN LÝ QUÁN</v>
          </cell>
          <cell r="CK410">
            <v>0</v>
          </cell>
          <cell r="CL410">
            <v>0</v>
          </cell>
          <cell r="CM410" t="str">
            <v>KẾT HÔN</v>
          </cell>
          <cell r="CN410" t="str">
            <v>DOÃN THỊ THU HIỀN, DOÃN THANH HẰNG</v>
          </cell>
          <cell r="CO410">
            <v>0</v>
          </cell>
          <cell r="CP410">
            <v>0</v>
          </cell>
          <cell r="CQ410" t="str">
            <v>X</v>
          </cell>
          <cell r="CR410">
            <v>2</v>
          </cell>
          <cell r="CS410" t="str">
            <v>DOÃN VĂN THU</v>
          </cell>
          <cell r="CT410">
            <v>0</v>
          </cell>
          <cell r="CU410" t="str">
            <v>X</v>
          </cell>
          <cell r="CV410">
            <v>0</v>
          </cell>
          <cell r="CW410" t="str">
            <v>HƯU TRÍ</v>
          </cell>
          <cell r="CX410">
            <v>0</v>
          </cell>
          <cell r="CY410">
            <v>0</v>
          </cell>
          <cell r="CZ410">
            <v>0</v>
          </cell>
          <cell r="DA410" t="e">
            <v>#N/A</v>
          </cell>
          <cell r="DB410">
            <v>0</v>
          </cell>
        </row>
        <row r="411">
          <cell r="B411" t="str">
            <v>EWW3000003</v>
          </cell>
          <cell r="C411" t="str">
            <v>CAO VÂN ANH</v>
          </cell>
          <cell r="D411" t="str">
            <v>NỮ</v>
          </cell>
          <cell r="E411">
            <v>40060</v>
          </cell>
          <cell r="F411" t="str">
            <v>QUÁN HOÀNG ĐẠO THÚY</v>
          </cell>
          <cell r="G411" t="str">
            <v>NHÂN VIÊN THU NGÂN</v>
          </cell>
          <cell r="H411">
            <v>19</v>
          </cell>
          <cell r="I411">
            <v>6</v>
          </cell>
          <cell r="J411">
            <v>1991</v>
          </cell>
          <cell r="K411">
            <v>33408</v>
          </cell>
          <cell r="L411" t="str">
            <v>HÀ NỘI</v>
          </cell>
          <cell r="M411" t="str">
            <v>HƯNG YÊN</v>
          </cell>
          <cell r="N411" t="str">
            <v>012801681</v>
          </cell>
          <cell r="O411">
            <v>38518</v>
          </cell>
          <cell r="P411" t="str">
            <v>HÀ NỘI</v>
          </cell>
          <cell r="Q411" t="str">
            <v>KINH</v>
          </cell>
          <cell r="R411" t="str">
            <v>KHÔNG</v>
          </cell>
          <cell r="S411" t="str">
            <v>SN 142 THUÝ ÁI 1, P. BẠCH ĐẰNG, HAI BÀ TRƯNG, HÀ NỘI</v>
          </cell>
          <cell r="T411" t="str">
            <v>HÀ NỘI</v>
          </cell>
          <cell r="U411" t="str">
            <v>SN 142 THUÝ ÁI 1, P. BẠCH ĐẰNG, HAI BÀ TRƯNG, HÀ NỘI</v>
          </cell>
          <cell r="V411" t="str">
            <v>HÀ NỘI</v>
          </cell>
          <cell r="W411" t="str">
            <v>0438213999</v>
          </cell>
          <cell r="X411" t="str">
            <v>0977637391</v>
          </cell>
          <cell r="Y411" t="str">
            <v>0451001757627</v>
          </cell>
          <cell r="Z411" t="str">
            <v>VIETCOMBANK</v>
          </cell>
          <cell r="AA411" t="str">
            <v>900024</v>
          </cell>
          <cell r="AB411" t="str">
            <v>8061872330</v>
          </cell>
          <cell r="AC411">
            <v>0</v>
          </cell>
          <cell r="AD411">
            <v>0</v>
          </cell>
          <cell r="AE411">
            <v>0</v>
          </cell>
          <cell r="AF411">
            <v>0</v>
          </cell>
          <cell r="AG411">
            <v>0</v>
          </cell>
          <cell r="AH411">
            <v>40848</v>
          </cell>
          <cell r="AI411">
            <v>40605</v>
          </cell>
          <cell r="AJ411">
            <v>41700</v>
          </cell>
          <cell r="AK411" t="str">
            <v>01 NĂM</v>
          </cell>
          <cell r="AL411" t="str">
            <v>03 NĂM</v>
          </cell>
          <cell r="AM411" t="str">
            <v>KXĐTH</v>
          </cell>
          <cell r="AN411">
            <v>41700</v>
          </cell>
          <cell r="AO411" t="str">
            <v>KXĐTH</v>
          </cell>
          <cell r="AP411">
            <v>0</v>
          </cell>
          <cell r="AQ411">
            <v>0</v>
          </cell>
          <cell r="AR411">
            <v>0</v>
          </cell>
          <cell r="AS411" t="str">
            <v>0111144499</v>
          </cell>
          <cell r="AT411" t="str">
            <v>DN7015273900022</v>
          </cell>
          <cell r="AU411" t="str">
            <v>01-056</v>
          </cell>
          <cell r="AV411">
            <v>40060</v>
          </cell>
          <cell r="AW411">
            <v>40240</v>
          </cell>
          <cell r="AX411">
            <v>0</v>
          </cell>
          <cell r="AY411" t="str">
            <v>2.5 tháng</v>
          </cell>
          <cell r="AZ411">
            <v>40315</v>
          </cell>
          <cell r="BA411">
            <v>0</v>
          </cell>
          <cell r="BB411">
            <v>41073</v>
          </cell>
          <cell r="BC411" t="str">
            <v>2.5 tháng</v>
          </cell>
          <cell r="BD411">
            <v>0</v>
          </cell>
          <cell r="BE411" t="str">
            <v>12/12</v>
          </cell>
          <cell r="BF411">
            <v>40315</v>
          </cell>
          <cell r="BG411" t="str">
            <v>2.5 tháng</v>
          </cell>
          <cell r="BH411">
            <v>41696</v>
          </cell>
          <cell r="BI411">
            <v>2889000</v>
          </cell>
          <cell r="BJ411">
            <v>511000</v>
          </cell>
          <cell r="BK411">
            <v>0</v>
          </cell>
          <cell r="BL411">
            <v>0</v>
          </cell>
          <cell r="BM411">
            <v>0</v>
          </cell>
          <cell r="BN411">
            <v>0</v>
          </cell>
          <cell r="BO411">
            <v>0</v>
          </cell>
          <cell r="BP411">
            <v>0</v>
          </cell>
          <cell r="BQ411">
            <v>1</v>
          </cell>
          <cell r="BR411" t="str">
            <v>CN HÀ NỘI</v>
          </cell>
          <cell r="BS411" t="str">
            <v>Fulltime</v>
          </cell>
          <cell r="BT411" t="str">
            <v>Quán Hoàng Đạo Thúy</v>
          </cell>
          <cell r="BU411" t="str">
            <v>NV. Thu Ngân</v>
          </cell>
          <cell r="BV411" t="str">
            <v>3 HẠT</v>
          </cell>
          <cell r="BW411" t="str">
            <v>CĐ</v>
          </cell>
          <cell r="BX411">
            <v>0</v>
          </cell>
          <cell r="BY411" t="str">
            <v>X</v>
          </cell>
          <cell r="BZ411">
            <v>0</v>
          </cell>
          <cell r="CA411" t="str">
            <v>DOÃN VĂN THU</v>
          </cell>
          <cell r="CB411">
            <v>0</v>
          </cell>
          <cell r="CC411" t="str">
            <v>X</v>
          </cell>
          <cell r="CD411">
            <v>0</v>
          </cell>
          <cell r="CE411" t="str">
            <v>NV. THU NGÂN</v>
          </cell>
          <cell r="CF411" t="str">
            <v>ĐTH</v>
          </cell>
          <cell r="CG411" t="str">
            <v>HTK -&gt; HĐT</v>
          </cell>
          <cell r="CH411">
            <v>0</v>
          </cell>
          <cell r="CI411" t="str">
            <v>QUÁN 07 ĐINH TIÊN HOÀNG</v>
          </cell>
          <cell r="CJ411" t="str">
            <v>NHÂN VIÊN BẾP</v>
          </cell>
          <cell r="CK411">
            <v>0</v>
          </cell>
          <cell r="CL411">
            <v>0</v>
          </cell>
          <cell r="CM411" t="str">
            <v>ĐỘC THÂN</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t="e">
            <v>#N/A</v>
          </cell>
          <cell r="DB411">
            <v>0</v>
          </cell>
        </row>
        <row r="412">
          <cell r="B412" t="str">
            <v>EWW3000007</v>
          </cell>
          <cell r="C412" t="str">
            <v>TRỊNH THỊ BẠCH HẢI</v>
          </cell>
          <cell r="D412" t="str">
            <v>NỮ</v>
          </cell>
          <cell r="E412">
            <v>40035</v>
          </cell>
          <cell r="F412" t="str">
            <v>QUÁN 52 HAI BÀ TRƯNG</v>
          </cell>
          <cell r="G412" t="str">
            <v>NHÂN VIÊN BẾP</v>
          </cell>
          <cell r="H412">
            <v>13</v>
          </cell>
          <cell r="I412">
            <v>8</v>
          </cell>
          <cell r="J412">
            <v>1963</v>
          </cell>
          <cell r="K412">
            <v>23236</v>
          </cell>
          <cell r="L412" t="str">
            <v>HÀ NỘI</v>
          </cell>
          <cell r="M412" t="str">
            <v>HƯNG YÊN</v>
          </cell>
          <cell r="N412" t="str">
            <v>011325304</v>
          </cell>
          <cell r="O412">
            <v>38701</v>
          </cell>
          <cell r="P412" t="str">
            <v>HÀ NỘI</v>
          </cell>
          <cell r="Q412" t="str">
            <v>KINH</v>
          </cell>
          <cell r="R412" t="str">
            <v>KHÔNG</v>
          </cell>
          <cell r="S412" t="str">
            <v>38A  HAI BÀ TRƯNG, HOÀN KIẾM, HÀ NỘI</v>
          </cell>
          <cell r="T412" t="str">
            <v>HÀ NỘI</v>
          </cell>
          <cell r="U412" t="str">
            <v>26 HÀNG CHIẾU, HOÀN KIẾM, HÀ NỘI</v>
          </cell>
          <cell r="V412" t="str">
            <v>HÀ NỘI</v>
          </cell>
          <cell r="W412" t="str">
            <v>SN 142 THUÝ ÁI 1, P. BẠCH ĐẰNG, HAI BÀ TRƯNG, HÀ NỘI</v>
          </cell>
          <cell r="X412" t="str">
            <v>0976574348</v>
          </cell>
          <cell r="Y412" t="str">
            <v>0451001757553</v>
          </cell>
          <cell r="Z412" t="str">
            <v>VIETCOMBANK</v>
          </cell>
          <cell r="AA412" t="str">
            <v>900061</v>
          </cell>
          <cell r="AB412" t="str">
            <v>8061871866</v>
          </cell>
          <cell r="AC412">
            <v>0</v>
          </cell>
          <cell r="AD412">
            <v>0</v>
          </cell>
          <cell r="AE412">
            <v>0</v>
          </cell>
          <cell r="AF412">
            <v>0</v>
          </cell>
          <cell r="AG412">
            <v>0</v>
          </cell>
          <cell r="AH412">
            <v>40848</v>
          </cell>
          <cell r="AI412">
            <v>41214</v>
          </cell>
          <cell r="AJ412">
            <v>41579</v>
          </cell>
          <cell r="AK412" t="str">
            <v>01 NĂM</v>
          </cell>
          <cell r="AL412" t="str">
            <v>01 NĂM</v>
          </cell>
          <cell r="AM412" t="str">
            <v>KXĐTH</v>
          </cell>
          <cell r="AN412">
            <v>41579</v>
          </cell>
          <cell r="AO412" t="str">
            <v>KXĐTH</v>
          </cell>
          <cell r="AP412">
            <v>0</v>
          </cell>
          <cell r="AQ412">
            <v>0</v>
          </cell>
          <cell r="AR412">
            <v>0</v>
          </cell>
          <cell r="AS412" t="str">
            <v>0111143910</v>
          </cell>
          <cell r="AT412" t="str">
            <v>DN7015273900019</v>
          </cell>
          <cell r="AU412" t="str">
            <v>01-056</v>
          </cell>
          <cell r="AV412">
            <v>40315</v>
          </cell>
          <cell r="AW412">
            <v>0</v>
          </cell>
          <cell r="AX412">
            <v>0</v>
          </cell>
          <cell r="AY412">
            <v>0</v>
          </cell>
          <cell r="AZ412">
            <v>0</v>
          </cell>
          <cell r="BA412">
            <v>0</v>
          </cell>
          <cell r="BB412">
            <v>40315</v>
          </cell>
          <cell r="BC412" t="str">
            <v>2.5 tháng</v>
          </cell>
          <cell r="BD412" t="str">
            <v>3 HẠT</v>
          </cell>
          <cell r="BE412" t="str">
            <v>CĐ</v>
          </cell>
          <cell r="BF412">
            <v>0</v>
          </cell>
          <cell r="BG412">
            <v>0</v>
          </cell>
          <cell r="BH412">
            <v>41640</v>
          </cell>
          <cell r="BI412">
            <v>2889000</v>
          </cell>
          <cell r="BJ412">
            <v>0</v>
          </cell>
          <cell r="BK412">
            <v>0</v>
          </cell>
          <cell r="BL412">
            <v>0</v>
          </cell>
          <cell r="BM412">
            <v>0</v>
          </cell>
          <cell r="BN412" t="str">
            <v>ĐTH</v>
          </cell>
          <cell r="BO412" t="str">
            <v>HTK -&gt; HĐT</v>
          </cell>
          <cell r="BP412">
            <v>0</v>
          </cell>
          <cell r="BQ412">
            <v>1</v>
          </cell>
          <cell r="BR412" t="str">
            <v>CN HÀ NỘI</v>
          </cell>
          <cell r="BS412" t="str">
            <v>Fulltime</v>
          </cell>
          <cell r="BT412" t="str">
            <v>Quán 52 Hai Bà Trưng</v>
          </cell>
          <cell r="BU412" t="str">
            <v>NV. Bếp</v>
          </cell>
          <cell r="BV412">
            <v>0</v>
          </cell>
          <cell r="BW412" t="str">
            <v>12/12</v>
          </cell>
          <cell r="BX412">
            <v>0</v>
          </cell>
          <cell r="BY412">
            <v>0</v>
          </cell>
          <cell r="BZ412">
            <v>0</v>
          </cell>
          <cell r="CA412">
            <v>0</v>
          </cell>
          <cell r="CB412">
            <v>0</v>
          </cell>
          <cell r="CC412">
            <v>0</v>
          </cell>
          <cell r="CD412">
            <v>0</v>
          </cell>
          <cell r="CE412">
            <v>0</v>
          </cell>
          <cell r="CF412">
            <v>0</v>
          </cell>
          <cell r="CG412">
            <v>0</v>
          </cell>
          <cell r="CH412">
            <v>0</v>
          </cell>
          <cell r="CI412" t="str">
            <v>QUÁN HOÀNG ĐẠO THÚY</v>
          </cell>
          <cell r="CJ412" t="str">
            <v>NHÂN VIÊN THU NGÂN</v>
          </cell>
          <cell r="CK412">
            <v>0</v>
          </cell>
          <cell r="CL412">
            <v>0</v>
          </cell>
          <cell r="CM412" t="str">
            <v>KẾT HÔN</v>
          </cell>
          <cell r="CN412" t="str">
            <v>ĐỖ ĐỨC GIANG</v>
          </cell>
          <cell r="CO412" t="str">
            <v>1982</v>
          </cell>
          <cell r="CP412" t="str">
            <v>X</v>
          </cell>
          <cell r="CQ412">
            <v>0</v>
          </cell>
          <cell r="CR412">
            <v>1</v>
          </cell>
          <cell r="CS412" t="str">
            <v>ĐỖ VĂN NINH</v>
          </cell>
          <cell r="CT412">
            <v>0</v>
          </cell>
          <cell r="CU412" t="str">
            <v>X</v>
          </cell>
          <cell r="CV412">
            <v>0</v>
          </cell>
          <cell r="CW412" t="str">
            <v>NHÂN VIÊN</v>
          </cell>
          <cell r="CX412" t="str">
            <v>SỞ VHTT HÀ NỘI</v>
          </cell>
          <cell r="CY412">
            <v>0</v>
          </cell>
          <cell r="CZ412">
            <v>0</v>
          </cell>
          <cell r="DA412" t="e">
            <v>#N/A</v>
          </cell>
          <cell r="DB412">
            <v>0</v>
          </cell>
        </row>
        <row r="413">
          <cell r="B413" t="str">
            <v>EWW3000026</v>
          </cell>
          <cell r="C413" t="str">
            <v>ĐÀO VĂN ĐƯƠNG</v>
          </cell>
          <cell r="D413" t="str">
            <v>NAM</v>
          </cell>
          <cell r="E413">
            <v>40018</v>
          </cell>
          <cell r="F413" t="str">
            <v xml:space="preserve">VĂN PHÒNG HÀ NỘI </v>
          </cell>
          <cell r="G413" t="str">
            <v>NHÂN VIÊN ĐÀO TẠO</v>
          </cell>
          <cell r="H413">
            <v>1</v>
          </cell>
          <cell r="I413">
            <v>11</v>
          </cell>
          <cell r="J413">
            <v>1988</v>
          </cell>
          <cell r="K413">
            <v>32448</v>
          </cell>
          <cell r="L413" t="str">
            <v>THÁI BÌNH</v>
          </cell>
          <cell r="M413" t="str">
            <v>THÁI BÌNH</v>
          </cell>
          <cell r="N413" t="str">
            <v>151648602</v>
          </cell>
          <cell r="O413">
            <v>39710</v>
          </cell>
          <cell r="P413" t="str">
            <v xml:space="preserve">THÁI BÌNH </v>
          </cell>
          <cell r="Q413" t="str">
            <v>KINH</v>
          </cell>
          <cell r="R413" t="str">
            <v>KHÔNG</v>
          </cell>
          <cell r="S413" t="str">
            <v>QUỲNH KHÊ, QUỲNH PHỤ, THÁI BÌNH</v>
          </cell>
          <cell r="T413" t="str">
            <v xml:space="preserve">THÁI BÌNH </v>
          </cell>
          <cell r="U413" t="str">
            <v>SÀI ĐỒNG, LONG BIÊN, HÀ NỘI</v>
          </cell>
          <cell r="V413" t="str">
            <v>HÀ NỘI</v>
          </cell>
          <cell r="W413" t="str">
            <v>0438765568</v>
          </cell>
          <cell r="X413" t="str">
            <v>01688456965</v>
          </cell>
          <cell r="Y413" t="str">
            <v>0451001757609</v>
          </cell>
          <cell r="Z413" t="str">
            <v>VIETCOMBANK</v>
          </cell>
          <cell r="AA413" t="str">
            <v>900025</v>
          </cell>
          <cell r="AB413" t="str">
            <v>8061871898</v>
          </cell>
          <cell r="AC413">
            <v>0</v>
          </cell>
          <cell r="AD413">
            <v>0</v>
          </cell>
          <cell r="AE413">
            <v>0</v>
          </cell>
          <cell r="AF413">
            <v>0</v>
          </cell>
          <cell r="AG413">
            <v>0</v>
          </cell>
          <cell r="AH413">
            <v>40203</v>
          </cell>
          <cell r="AI413">
            <v>41214</v>
          </cell>
          <cell r="AJ413">
            <v>41579</v>
          </cell>
          <cell r="AK413" t="str">
            <v>01 NĂM</v>
          </cell>
          <cell r="AL413" t="str">
            <v>01 NĂM</v>
          </cell>
          <cell r="AM413" t="str">
            <v>KXĐTH</v>
          </cell>
          <cell r="AN413">
            <v>41579</v>
          </cell>
          <cell r="AO413" t="str">
            <v>KXĐTH</v>
          </cell>
          <cell r="AP413">
            <v>0</v>
          </cell>
          <cell r="AQ413">
            <v>0</v>
          </cell>
          <cell r="AR413">
            <v>0</v>
          </cell>
          <cell r="AS413" t="str">
            <v>0107058899</v>
          </cell>
          <cell r="AT413" t="str">
            <v>DN7015273900007</v>
          </cell>
          <cell r="AU413" t="str">
            <v>01-056</v>
          </cell>
          <cell r="AV413">
            <v>0</v>
          </cell>
          <cell r="AW413">
            <v>0</v>
          </cell>
          <cell r="AX413">
            <v>0</v>
          </cell>
          <cell r="AY413">
            <v>0</v>
          </cell>
          <cell r="AZ413">
            <v>0</v>
          </cell>
          <cell r="BA413">
            <v>0</v>
          </cell>
          <cell r="BB413">
            <v>0</v>
          </cell>
          <cell r="BC413">
            <v>0</v>
          </cell>
          <cell r="BD413">
            <v>0</v>
          </cell>
          <cell r="BE413" t="str">
            <v>12/12</v>
          </cell>
          <cell r="BF413">
            <v>0</v>
          </cell>
          <cell r="BG413">
            <v>0</v>
          </cell>
          <cell r="BH413">
            <v>41846</v>
          </cell>
          <cell r="BI413">
            <v>2889000</v>
          </cell>
          <cell r="BJ413">
            <v>1521000</v>
          </cell>
          <cell r="BK413">
            <v>0</v>
          </cell>
          <cell r="BL413">
            <v>0</v>
          </cell>
          <cell r="BM413">
            <v>0</v>
          </cell>
          <cell r="BN413">
            <v>0</v>
          </cell>
          <cell r="BO413">
            <v>25000</v>
          </cell>
          <cell r="BP413">
            <v>120000</v>
          </cell>
          <cell r="BQ413">
            <v>1</v>
          </cell>
          <cell r="BR413" t="str">
            <v>VP HÀ NỘI</v>
          </cell>
          <cell r="BS413" t="str">
            <v>Fulltime</v>
          </cell>
          <cell r="BT413" t="str">
            <v>Nhân Viên Văn Phòng</v>
          </cell>
          <cell r="BU413" t="str">
            <v>NV. Đào Tạo</v>
          </cell>
          <cell r="BV413" t="str">
            <v>ĐỖ ĐỨC GIANG</v>
          </cell>
          <cell r="BW413" t="str">
            <v>CĐ</v>
          </cell>
          <cell r="BX413" t="str">
            <v>MAY VÀ THIẾT KẾ THỜI TRANG</v>
          </cell>
          <cell r="BY413">
            <v>0</v>
          </cell>
          <cell r="BZ413" t="str">
            <v>PC -&gt; TCTS</v>
          </cell>
          <cell r="CA413" t="str">
            <v>ĐỖ VĂN NINH</v>
          </cell>
          <cell r="CB413">
            <v>0</v>
          </cell>
          <cell r="CC413" t="str">
            <v>X</v>
          </cell>
          <cell r="CD413">
            <v>0</v>
          </cell>
          <cell r="CE413" t="str">
            <v>07 ĐTH-&gt; VP</v>
          </cell>
          <cell r="CF413" t="str">
            <v>SỞ VHTT HÀ NỘI</v>
          </cell>
          <cell r="CG413">
            <v>0</v>
          </cell>
          <cell r="CH413">
            <v>0</v>
          </cell>
          <cell r="CI413" t="str">
            <v>QUÁN 52 HAI BÀ TRƯNG</v>
          </cell>
          <cell r="CJ413" t="str">
            <v>NHÂN VIÊN BẾP</v>
          </cell>
          <cell r="CK413">
            <v>0</v>
          </cell>
          <cell r="CL413">
            <v>0</v>
          </cell>
          <cell r="CM413" t="str">
            <v>ĐỘC THÂN</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t="e">
            <v>#N/A</v>
          </cell>
          <cell r="DB413">
            <v>0</v>
          </cell>
        </row>
        <row r="414">
          <cell r="B414" t="str">
            <v>EWW3000064</v>
          </cell>
          <cell r="C414" t="str">
            <v>NGUYỄN TUẤN ANH</v>
          </cell>
          <cell r="D414" t="str">
            <v>NAM</v>
          </cell>
          <cell r="E414">
            <v>40334</v>
          </cell>
          <cell r="F414" t="str">
            <v>QUÁN HOÀNG ĐẠO THÚY</v>
          </cell>
          <cell r="G414" t="str">
            <v>TRƯỞNG CA</v>
          </cell>
          <cell r="H414">
            <v>2</v>
          </cell>
          <cell r="I414">
            <v>11</v>
          </cell>
          <cell r="J414">
            <v>1986</v>
          </cell>
          <cell r="K414">
            <v>31718</v>
          </cell>
          <cell r="L414" t="str">
            <v>PHÚ THỌ</v>
          </cell>
          <cell r="M414" t="str">
            <v>PHÚ THỌ</v>
          </cell>
          <cell r="N414" t="str">
            <v>131662944</v>
          </cell>
          <cell r="O414">
            <v>39650</v>
          </cell>
          <cell r="P414" t="str">
            <v>PHÚ THỌ</v>
          </cell>
          <cell r="Q414" t="str">
            <v>KINH</v>
          </cell>
          <cell r="R414" t="str">
            <v>KHÔNG</v>
          </cell>
          <cell r="S414" t="str">
            <v>KHU 10, NINH DÂN, THANH BA, PHÚ THỌ</v>
          </cell>
          <cell r="T414" t="str">
            <v>PHÚ THỌ</v>
          </cell>
          <cell r="U414" t="str">
            <v>XÓM 17 CỔ NHUẾ, TỪ LIÊM, HÀ NỘI</v>
          </cell>
          <cell r="V414" t="str">
            <v>HÀ NỘI</v>
          </cell>
          <cell r="W414" t="str">
            <v>02103661077</v>
          </cell>
          <cell r="X414" t="str">
            <v>0979645259</v>
          </cell>
          <cell r="Y414" t="str">
            <v>0491001867626</v>
          </cell>
          <cell r="Z414" t="str">
            <v>VIETCOMBANK</v>
          </cell>
          <cell r="AA414" t="str">
            <v>900063</v>
          </cell>
          <cell r="AB414" t="str">
            <v>8124825858</v>
          </cell>
          <cell r="AC414">
            <v>0</v>
          </cell>
          <cell r="AD414">
            <v>0</v>
          </cell>
          <cell r="AE414">
            <v>0</v>
          </cell>
          <cell r="AF414">
            <v>0</v>
          </cell>
          <cell r="AG414">
            <v>0</v>
          </cell>
          <cell r="AH414">
            <v>40848</v>
          </cell>
          <cell r="AI414">
            <v>41214</v>
          </cell>
          <cell r="AJ414">
            <v>41579</v>
          </cell>
          <cell r="AK414" t="str">
            <v>01 NĂM</v>
          </cell>
          <cell r="AL414" t="str">
            <v>01 NĂM</v>
          </cell>
          <cell r="AM414" t="str">
            <v>KXĐTH</v>
          </cell>
          <cell r="AN414">
            <v>41579</v>
          </cell>
          <cell r="AO414" t="str">
            <v>KXĐTH</v>
          </cell>
          <cell r="AP414">
            <v>0</v>
          </cell>
          <cell r="AQ414">
            <v>0</v>
          </cell>
          <cell r="AR414">
            <v>0</v>
          </cell>
          <cell r="AS414" t="str">
            <v>0112135559</v>
          </cell>
          <cell r="AT414" t="str">
            <v>DN7015273900031</v>
          </cell>
          <cell r="AU414" t="str">
            <v>01-056</v>
          </cell>
          <cell r="AV414">
            <v>40304</v>
          </cell>
          <cell r="AW414">
            <v>40488</v>
          </cell>
          <cell r="AX414">
            <v>0</v>
          </cell>
          <cell r="AY414" t="str">
            <v>5 tháng</v>
          </cell>
          <cell r="AZ414">
            <v>40563</v>
          </cell>
          <cell r="BA414">
            <v>0</v>
          </cell>
          <cell r="BB414">
            <v>0</v>
          </cell>
          <cell r="BC414">
            <v>0</v>
          </cell>
          <cell r="BD414">
            <v>0</v>
          </cell>
          <cell r="BE414" t="str">
            <v>CĐ</v>
          </cell>
          <cell r="BF414">
            <v>40563</v>
          </cell>
          <cell r="BG414" t="str">
            <v>5 tháng</v>
          </cell>
          <cell r="BH414">
            <v>41894</v>
          </cell>
          <cell r="BI414">
            <v>2889000</v>
          </cell>
          <cell r="BJ414">
            <v>1111000</v>
          </cell>
          <cell r="BK414">
            <v>0</v>
          </cell>
          <cell r="BL414">
            <v>0</v>
          </cell>
          <cell r="BM414">
            <v>0</v>
          </cell>
          <cell r="BN414">
            <v>0</v>
          </cell>
          <cell r="BO414">
            <v>0</v>
          </cell>
          <cell r="BP414">
            <v>0</v>
          </cell>
          <cell r="BQ414">
            <v>1</v>
          </cell>
          <cell r="BR414" t="str">
            <v>CN HÀ NỘI</v>
          </cell>
          <cell r="BS414" t="str">
            <v>Fulltime</v>
          </cell>
          <cell r="BT414" t="str">
            <v>Quán Hoàng Đạo Thúy</v>
          </cell>
          <cell r="BU414" t="str">
            <v>Trưởng Ca</v>
          </cell>
          <cell r="BV414" t="str">
            <v>4 HẠT</v>
          </cell>
          <cell r="BW414" t="str">
            <v>ĐH</v>
          </cell>
          <cell r="BX414">
            <v>0</v>
          </cell>
          <cell r="BY414">
            <v>0</v>
          </cell>
          <cell r="BZ414" t="str">
            <v>PV -&gt; TCTS</v>
          </cell>
          <cell r="CA414" t="str">
            <v>TCTS -&gt; TC</v>
          </cell>
          <cell r="CB414">
            <v>0</v>
          </cell>
          <cell r="CC414">
            <v>0</v>
          </cell>
          <cell r="CD414">
            <v>41894</v>
          </cell>
          <cell r="CE414" t="str">
            <v>52 HBT -&gt; HĐT</v>
          </cell>
          <cell r="CF414">
            <v>0</v>
          </cell>
          <cell r="CG414">
            <v>0</v>
          </cell>
          <cell r="CH414">
            <v>0</v>
          </cell>
          <cell r="CI414" t="str">
            <v xml:space="preserve">VĂN PHÒNG HÀ NỘI </v>
          </cell>
          <cell r="CJ414" t="str">
            <v>NHÂN VIÊN ĐÀO TẠO</v>
          </cell>
          <cell r="CK414">
            <v>0</v>
          </cell>
          <cell r="CL414">
            <v>0</v>
          </cell>
          <cell r="CM414" t="str">
            <v>KẾT HÔN</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t="e">
            <v>#N/A</v>
          </cell>
          <cell r="DB414">
            <v>0</v>
          </cell>
        </row>
        <row r="415">
          <cell r="B415" t="str">
            <v>EWW3000096</v>
          </cell>
          <cell r="C415" t="str">
            <v>ĐỖ NHƯ THIỆN</v>
          </cell>
          <cell r="D415" t="str">
            <v>NAM</v>
          </cell>
          <cell r="E415">
            <v>40806</v>
          </cell>
          <cell r="F415" t="str">
            <v>QUÁN 52 HAI BÀ TRƯNG</v>
          </cell>
          <cell r="G415" t="str">
            <v>TRƯỞNG CA</v>
          </cell>
          <cell r="H415">
            <v>17</v>
          </cell>
          <cell r="I415">
            <v>9</v>
          </cell>
          <cell r="J415">
            <v>1993</v>
          </cell>
          <cell r="K415">
            <v>34229</v>
          </cell>
          <cell r="L415" t="str">
            <v>HÀ NỘI</v>
          </cell>
          <cell r="M415" t="str">
            <v>HÀ NỘI</v>
          </cell>
          <cell r="N415" t="str">
            <v>017214822</v>
          </cell>
          <cell r="O415">
            <v>40451</v>
          </cell>
          <cell r="P415" t="str">
            <v>HÀ NỘI</v>
          </cell>
          <cell r="Q415" t="str">
            <v>KINH</v>
          </cell>
          <cell r="R415" t="str">
            <v>KHÔNG</v>
          </cell>
          <cell r="S415" t="str">
            <v>TỔ DÂN PHỐ 7, P. PHÚ LƯƠNG, HÀ ĐÔNG, HÀ NỘI</v>
          </cell>
          <cell r="T415" t="str">
            <v>HÀ NỘI</v>
          </cell>
          <cell r="U415" t="str">
            <v>TỔ DÂN PHỐ 7, P. PHÚ LƯƠNG, HÀ ĐÔNG, HÀ NỘI</v>
          </cell>
          <cell r="V415" t="str">
            <v>HÀ NỘI</v>
          </cell>
          <cell r="W415" t="str">
            <v>0433533183</v>
          </cell>
          <cell r="X415" t="str">
            <v>0983242543</v>
          </cell>
          <cell r="Y415" t="str">
            <v>0691000300787</v>
          </cell>
          <cell r="Z415" t="str">
            <v>VCB /  HA NOI</v>
          </cell>
          <cell r="AA415" t="str">
            <v>900084</v>
          </cell>
          <cell r="AB415" t="str">
            <v>8032249026</v>
          </cell>
          <cell r="AC415">
            <v>0</v>
          </cell>
          <cell r="AD415">
            <v>0</v>
          </cell>
          <cell r="AE415">
            <v>0</v>
          </cell>
          <cell r="AF415">
            <v>0</v>
          </cell>
          <cell r="AG415">
            <v>0</v>
          </cell>
          <cell r="AH415">
            <v>41208</v>
          </cell>
          <cell r="AI415">
            <v>41573</v>
          </cell>
          <cell r="AJ415">
            <v>41938</v>
          </cell>
          <cell r="AK415" t="str">
            <v>01 NĂM</v>
          </cell>
          <cell r="AL415" t="str">
            <v>01 NĂM</v>
          </cell>
          <cell r="AM415" t="str">
            <v>KXĐTH</v>
          </cell>
          <cell r="AN415">
            <v>41938</v>
          </cell>
          <cell r="AO415" t="str">
            <v>KXĐTH</v>
          </cell>
          <cell r="AP415">
            <v>0</v>
          </cell>
          <cell r="AQ415">
            <v>0</v>
          </cell>
          <cell r="AR415">
            <v>0</v>
          </cell>
          <cell r="AS415">
            <v>40488</v>
          </cell>
          <cell r="AT415">
            <v>0</v>
          </cell>
          <cell r="AU415" t="str">
            <v>5 tháng</v>
          </cell>
          <cell r="AV415">
            <v>40923</v>
          </cell>
          <cell r="AW415">
            <v>40999</v>
          </cell>
          <cell r="AX415">
            <v>41073</v>
          </cell>
          <cell r="AY415" t="str">
            <v xml:space="preserve">2.5 tháng </v>
          </cell>
          <cell r="AZ415">
            <v>41074</v>
          </cell>
          <cell r="BA415">
            <v>0</v>
          </cell>
          <cell r="BB415">
            <v>40563</v>
          </cell>
          <cell r="BC415" t="str">
            <v>5 tháng</v>
          </cell>
          <cell r="BD415" t="str">
            <v>4 HẠT</v>
          </cell>
          <cell r="BE415" t="str">
            <v>ĐH</v>
          </cell>
          <cell r="BF415">
            <v>41074</v>
          </cell>
          <cell r="BG415" t="str">
            <v xml:space="preserve">2.5 tháng </v>
          </cell>
          <cell r="BH415">
            <v>41894</v>
          </cell>
          <cell r="BI415">
            <v>2889000</v>
          </cell>
          <cell r="BJ415">
            <v>1111000</v>
          </cell>
          <cell r="BK415">
            <v>0</v>
          </cell>
          <cell r="BL415">
            <v>0</v>
          </cell>
          <cell r="BM415">
            <v>0</v>
          </cell>
          <cell r="BN415">
            <v>0</v>
          </cell>
          <cell r="BO415">
            <v>0</v>
          </cell>
          <cell r="BP415">
            <v>0</v>
          </cell>
          <cell r="BQ415">
            <v>1</v>
          </cell>
          <cell r="BR415" t="str">
            <v>CN HÀ NỘI</v>
          </cell>
          <cell r="BS415" t="str">
            <v>Fulltime</v>
          </cell>
          <cell r="BT415" t="str">
            <v>Quán 52 Hai Bà Trưng</v>
          </cell>
          <cell r="BU415" t="str">
            <v>Trưởng Ca</v>
          </cell>
          <cell r="BV415" t="str">
            <v>4 HẠT</v>
          </cell>
          <cell r="BW415" t="str">
            <v>12/12</v>
          </cell>
          <cell r="BX415">
            <v>0</v>
          </cell>
          <cell r="BY415">
            <v>0</v>
          </cell>
          <cell r="BZ415" t="str">
            <v>PC -&gt; TCTS</v>
          </cell>
          <cell r="CA415" t="str">
            <v>TCTS-&gt; TC</v>
          </cell>
          <cell r="CB415">
            <v>0</v>
          </cell>
          <cell r="CC415">
            <v>0</v>
          </cell>
          <cell r="CD415">
            <v>41894</v>
          </cell>
          <cell r="CE415" t="str">
            <v>HĐT -&gt; 52 HBT</v>
          </cell>
          <cell r="CF415">
            <v>0</v>
          </cell>
          <cell r="CG415">
            <v>0</v>
          </cell>
          <cell r="CH415">
            <v>0</v>
          </cell>
          <cell r="CI415" t="str">
            <v>QUÁN HOÀNG ĐẠO THÚY</v>
          </cell>
          <cell r="CJ415" t="str">
            <v>TRƯỞNG CA</v>
          </cell>
          <cell r="CK415">
            <v>0</v>
          </cell>
          <cell r="CL415">
            <v>0</v>
          </cell>
          <cell r="CM415" t="str">
            <v>KẾT HÔN</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t="e">
            <v>#N/A</v>
          </cell>
          <cell r="DB415">
            <v>0</v>
          </cell>
        </row>
        <row r="416">
          <cell r="B416" t="str">
            <v>EWW3000101</v>
          </cell>
          <cell r="C416" t="str">
            <v>ĐỒNG ANH TUẤN</v>
          </cell>
          <cell r="D416" t="str">
            <v>NAM</v>
          </cell>
          <cell r="E416">
            <v>40405</v>
          </cell>
          <cell r="F416" t="str">
            <v>QUÁN 07 ĐINH TIÊN HOÀNG</v>
          </cell>
          <cell r="G416" t="str">
            <v>QUẢN LÝ QUÁN</v>
          </cell>
          <cell r="H416">
            <v>3</v>
          </cell>
          <cell r="I416">
            <v>1</v>
          </cell>
          <cell r="J416">
            <v>1992</v>
          </cell>
          <cell r="K416">
            <v>33606</v>
          </cell>
          <cell r="L416" t="str">
            <v>HÀ NỘI</v>
          </cell>
          <cell r="M416" t="str">
            <v>THÁI BÌNH</v>
          </cell>
          <cell r="N416" t="str">
            <v>012884376</v>
          </cell>
          <cell r="O416">
            <v>40150</v>
          </cell>
          <cell r="P416" t="str">
            <v>HÀ NỘI</v>
          </cell>
          <cell r="Q416" t="str">
            <v>KINH</v>
          </cell>
          <cell r="R416" t="str">
            <v>KHÔNG</v>
          </cell>
          <cell r="S416" t="str">
            <v>SN 30 TỔ 1B, GIÁP BÁT, HOÀNG MAI, HÀ NỘI</v>
          </cell>
          <cell r="T416" t="str">
            <v>HÀ NỘI</v>
          </cell>
          <cell r="U416" t="str">
            <v>SN 33, NGÕ 51 TƯƠNG MAI, GIÁP BÁT, HOÀNG MAI, HÀ NỘI</v>
          </cell>
          <cell r="V416" t="str">
            <v>HÀ NỘI</v>
          </cell>
          <cell r="W416" t="str">
            <v>04.36625076</v>
          </cell>
          <cell r="X416" t="str">
            <v>01277292468</v>
          </cell>
          <cell r="Y416" t="str">
            <v>0491001933890</v>
          </cell>
          <cell r="Z416" t="str">
            <v>VIETCOMBANK</v>
          </cell>
          <cell r="AA416" t="str">
            <v>900026</v>
          </cell>
          <cell r="AB416" t="str">
            <v>8124825897</v>
          </cell>
          <cell r="AC416">
            <v>0</v>
          </cell>
          <cell r="AD416">
            <v>0</v>
          </cell>
          <cell r="AE416">
            <v>0</v>
          </cell>
          <cell r="AF416">
            <v>0</v>
          </cell>
          <cell r="AG416">
            <v>0</v>
          </cell>
          <cell r="AH416">
            <v>40848</v>
          </cell>
          <cell r="AI416">
            <v>41214</v>
          </cell>
          <cell r="AJ416">
            <v>41579</v>
          </cell>
          <cell r="AK416" t="str">
            <v>01 NĂM</v>
          </cell>
          <cell r="AL416" t="str">
            <v>01 NĂM</v>
          </cell>
          <cell r="AM416" t="str">
            <v>KXĐTH</v>
          </cell>
          <cell r="AN416">
            <v>41579</v>
          </cell>
          <cell r="AO416" t="str">
            <v>KXĐTH</v>
          </cell>
          <cell r="AP416">
            <v>0</v>
          </cell>
          <cell r="AQ416">
            <v>0</v>
          </cell>
          <cell r="AR416">
            <v>0</v>
          </cell>
          <cell r="AS416" t="str">
            <v>0112185994</v>
          </cell>
          <cell r="AT416" t="str">
            <v>DN7015273900048</v>
          </cell>
          <cell r="AU416" t="str">
            <v>01-056</v>
          </cell>
          <cell r="AV416">
            <v>41074</v>
          </cell>
          <cell r="AW416">
            <v>0</v>
          </cell>
          <cell r="AX416">
            <v>0</v>
          </cell>
          <cell r="AY416">
            <v>0</v>
          </cell>
          <cell r="AZ416">
            <v>0</v>
          </cell>
          <cell r="BA416">
            <v>0</v>
          </cell>
          <cell r="BB416">
            <v>41074</v>
          </cell>
          <cell r="BC416" t="str">
            <v xml:space="preserve">2.5 tháng </v>
          </cell>
          <cell r="BD416" t="str">
            <v>4 HẠT</v>
          </cell>
          <cell r="BE416" t="str">
            <v>12/12</v>
          </cell>
          <cell r="BF416">
            <v>0</v>
          </cell>
          <cell r="BG416">
            <v>0</v>
          </cell>
          <cell r="BH416">
            <v>41696</v>
          </cell>
          <cell r="BI416">
            <v>2889000</v>
          </cell>
          <cell r="BJ416">
            <v>2491000</v>
          </cell>
          <cell r="BK416">
            <v>0</v>
          </cell>
          <cell r="BL416">
            <v>200000</v>
          </cell>
          <cell r="BM416">
            <v>150000</v>
          </cell>
          <cell r="BN416">
            <v>0</v>
          </cell>
          <cell r="BO416">
            <v>0</v>
          </cell>
          <cell r="BP416">
            <v>0</v>
          </cell>
          <cell r="BQ416">
            <v>1</v>
          </cell>
          <cell r="BR416" t="str">
            <v>CN HÀ NỘI</v>
          </cell>
          <cell r="BS416" t="str">
            <v>Fulltime</v>
          </cell>
          <cell r="BT416" t="str">
            <v>Quán 07 Đinh Tiên Hoàng</v>
          </cell>
          <cell r="BU416" t="str">
            <v>Quản Lý Quán</v>
          </cell>
          <cell r="BV416" t="str">
            <v>4 HẠT</v>
          </cell>
          <cell r="BW416" t="str">
            <v>ĐH</v>
          </cell>
          <cell r="BX416" t="str">
            <v>CÔNG NGHỆ THÔNG TIN</v>
          </cell>
          <cell r="BY416">
            <v>0</v>
          </cell>
          <cell r="BZ416" t="str">
            <v>Q. QLQ TẬP SỰ</v>
          </cell>
          <cell r="CA416" t="str">
            <v>Q. QLQ</v>
          </cell>
          <cell r="CB416" t="str">
            <v>Trưởng ca</v>
          </cell>
          <cell r="CC416" t="str">
            <v>GSNL</v>
          </cell>
          <cell r="CD416">
            <v>41953</v>
          </cell>
          <cell r="CE416" t="str">
            <v>QUÁN 52 HAI BÀ TRƯNG</v>
          </cell>
          <cell r="CF416" t="str">
            <v>Đinh Tiên Hoàng</v>
          </cell>
          <cell r="CG416">
            <v>0</v>
          </cell>
          <cell r="CH416">
            <v>0</v>
          </cell>
          <cell r="CI416" t="str">
            <v>QUÁN 52 HAI BÀ TRƯNG</v>
          </cell>
          <cell r="CJ416" t="str">
            <v>TRƯỞNG CA</v>
          </cell>
          <cell r="CK416">
            <v>0</v>
          </cell>
          <cell r="CL416">
            <v>0</v>
          </cell>
          <cell r="CM416" t="str">
            <v>ĐỘC THÂN</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t="e">
            <v>#N/A</v>
          </cell>
          <cell r="DB416">
            <v>0</v>
          </cell>
        </row>
        <row r="417">
          <cell r="B417" t="str">
            <v>EWW3000109</v>
          </cell>
          <cell r="C417" t="str">
            <v>NGUYỄN THỊ LÝ</v>
          </cell>
          <cell r="D417" t="str">
            <v>NỮ</v>
          </cell>
          <cell r="E417">
            <v>40378</v>
          </cell>
          <cell r="F417" t="str">
            <v xml:space="preserve">VĂN PHÒNG HÀ NỘI </v>
          </cell>
          <cell r="G417" t="str">
            <v>NHÂN VIÊN HÀNH CHÍNH</v>
          </cell>
          <cell r="H417">
            <v>20</v>
          </cell>
          <cell r="I417">
            <v>10</v>
          </cell>
          <cell r="J417">
            <v>1972</v>
          </cell>
          <cell r="K417">
            <v>26592</v>
          </cell>
          <cell r="L417" t="str">
            <v>HƯNG YÊN</v>
          </cell>
          <cell r="M417" t="str">
            <v>HƯNG YÊN</v>
          </cell>
          <cell r="N417" t="str">
            <v>013003156</v>
          </cell>
          <cell r="O417">
            <v>39322</v>
          </cell>
          <cell r="P417" t="str">
            <v>HÀ NỘI</v>
          </cell>
          <cell r="Q417" t="str">
            <v>KINH</v>
          </cell>
          <cell r="R417" t="str">
            <v>KHÔNG</v>
          </cell>
          <cell r="S417" t="str">
            <v>SN 16, TT. DỆT KIM, NGÕ 250 MINH KHAI, HAI BÀ TRƯNG, HÀ NỘI</v>
          </cell>
          <cell r="T417" t="str">
            <v>HÀ NỘI</v>
          </cell>
          <cell r="U417" t="str">
            <v>SN 16, TT. DỆT KIM, NGÕ 250 MINH KHAI, HAI BÀ TRƯNG, HÀ NỘI</v>
          </cell>
          <cell r="V417" t="str">
            <v>HÀ NỘI</v>
          </cell>
          <cell r="W417" t="str">
            <v>0466527407</v>
          </cell>
          <cell r="X417" t="str">
            <v>0913303809</v>
          </cell>
          <cell r="Y417" t="str">
            <v>0021002025185</v>
          </cell>
          <cell r="Z417" t="str">
            <v>VIETCOMBANK</v>
          </cell>
          <cell r="AA417" t="str">
            <v>900228</v>
          </cell>
          <cell r="AB417" t="str">
            <v>8031125444</v>
          </cell>
          <cell r="AC417">
            <v>2</v>
          </cell>
          <cell r="AD417">
            <v>0</v>
          </cell>
          <cell r="AE417">
            <v>0</v>
          </cell>
          <cell r="AF417">
            <v>0</v>
          </cell>
          <cell r="AG417">
            <v>0</v>
          </cell>
          <cell r="AH417">
            <v>40848</v>
          </cell>
          <cell r="AI417">
            <v>41214</v>
          </cell>
          <cell r="AJ417">
            <v>41579</v>
          </cell>
          <cell r="AK417" t="str">
            <v>01 NĂM</v>
          </cell>
          <cell r="AL417" t="str">
            <v>01 NĂM</v>
          </cell>
          <cell r="AM417" t="str">
            <v>KXĐTH</v>
          </cell>
          <cell r="AN417">
            <v>41579</v>
          </cell>
          <cell r="AO417" t="str">
            <v>KXĐTH</v>
          </cell>
          <cell r="AP417">
            <v>0</v>
          </cell>
          <cell r="AQ417">
            <v>0</v>
          </cell>
          <cell r="AR417">
            <v>0</v>
          </cell>
          <cell r="AS417" t="str">
            <v>0102007506</v>
          </cell>
          <cell r="AT417" t="str">
            <v>DN7015273900001</v>
          </cell>
          <cell r="AU417" t="str">
            <v>01-056</v>
          </cell>
          <cell r="AV417">
            <v>0</v>
          </cell>
          <cell r="AW417">
            <v>0</v>
          </cell>
          <cell r="AX417">
            <v>0</v>
          </cell>
          <cell r="AY417">
            <v>0</v>
          </cell>
          <cell r="AZ417">
            <v>0</v>
          </cell>
          <cell r="BA417">
            <v>0</v>
          </cell>
          <cell r="BB417">
            <v>0</v>
          </cell>
          <cell r="BC417">
            <v>0</v>
          </cell>
          <cell r="BD417" t="str">
            <v>4 HẠT</v>
          </cell>
          <cell r="BE417" t="str">
            <v>ĐH</v>
          </cell>
          <cell r="BF417">
            <v>0</v>
          </cell>
          <cell r="BG417">
            <v>0</v>
          </cell>
          <cell r="BH417" t="str">
            <v>Q. QLQ TẬP SỰ</v>
          </cell>
          <cell r="BI417">
            <v>2889000</v>
          </cell>
          <cell r="BJ417">
            <v>2761000</v>
          </cell>
          <cell r="BK417" t="str">
            <v>GSNL</v>
          </cell>
          <cell r="BL417">
            <v>0</v>
          </cell>
          <cell r="BM417">
            <v>0</v>
          </cell>
          <cell r="BN417" t="str">
            <v>Đinh Tiên Hoàng</v>
          </cell>
          <cell r="BO417">
            <v>25000</v>
          </cell>
          <cell r="BP417">
            <v>120000</v>
          </cell>
          <cell r="BQ417">
            <v>1</v>
          </cell>
          <cell r="BR417" t="str">
            <v>VP HÀ NỘI</v>
          </cell>
          <cell r="BS417" t="str">
            <v>Fulltime</v>
          </cell>
          <cell r="BT417" t="str">
            <v>Nhân Viên Văn Phòng</v>
          </cell>
          <cell r="BU417" t="str">
            <v>NV. Hành Chính</v>
          </cell>
          <cell r="BV417">
            <v>0</v>
          </cell>
          <cell r="BW417" t="str">
            <v>ĐH</v>
          </cell>
          <cell r="BX417" t="str">
            <v>KINH TẾ - QUẢN TRỊ KINH DOANH</v>
          </cell>
          <cell r="BY417">
            <v>0</v>
          </cell>
          <cell r="BZ417">
            <v>0</v>
          </cell>
          <cell r="CA417">
            <v>0</v>
          </cell>
          <cell r="CB417">
            <v>0</v>
          </cell>
          <cell r="CC417">
            <v>0</v>
          </cell>
          <cell r="CD417">
            <v>0</v>
          </cell>
          <cell r="CE417">
            <v>0</v>
          </cell>
          <cell r="CF417">
            <v>0</v>
          </cell>
          <cell r="CG417">
            <v>0</v>
          </cell>
          <cell r="CH417">
            <v>0</v>
          </cell>
          <cell r="CI417" t="str">
            <v>QUÁN 07 ĐINH TIÊN HOÀNG</v>
          </cell>
          <cell r="CJ417" t="str">
            <v>QUẢN LÝ QUÁN</v>
          </cell>
          <cell r="CK417">
            <v>0</v>
          </cell>
          <cell r="CL417">
            <v>0</v>
          </cell>
          <cell r="CM417" t="str">
            <v>KẾT HÔN</v>
          </cell>
          <cell r="CN417" t="str">
            <v>NGUYỄN NHẤT THANH, NGUYỄN THANH TÙNG</v>
          </cell>
          <cell r="CO417" t="str">
            <v>05/11/1994, 14/08/2003</v>
          </cell>
          <cell r="CP417" t="str">
            <v>X</v>
          </cell>
          <cell r="CQ417">
            <v>0</v>
          </cell>
          <cell r="CR417">
            <v>2</v>
          </cell>
          <cell r="CS417" t="str">
            <v>NGUYỄN VĂN PHÊ</v>
          </cell>
          <cell r="CT417">
            <v>0</v>
          </cell>
          <cell r="CU417" t="str">
            <v>X</v>
          </cell>
          <cell r="CV417">
            <v>0</v>
          </cell>
          <cell r="CW417" t="str">
            <v>CÔNG AN</v>
          </cell>
          <cell r="CX417">
            <v>0</v>
          </cell>
          <cell r="CY417">
            <v>0</v>
          </cell>
          <cell r="CZ417">
            <v>0</v>
          </cell>
          <cell r="DA417" t="e">
            <v>#N/A</v>
          </cell>
          <cell r="DB417">
            <v>0</v>
          </cell>
        </row>
        <row r="418">
          <cell r="B418" t="str">
            <v>EWW3000135</v>
          </cell>
          <cell r="C418" t="str">
            <v>NGUYỄN THỊ LIÊN</v>
          </cell>
          <cell r="D418" t="str">
            <v>NỮ</v>
          </cell>
          <cell r="E418">
            <v>40518</v>
          </cell>
          <cell r="F418" t="str">
            <v>QUÁN HOÀNG ĐẠO THÚY</v>
          </cell>
          <cell r="G418" t="str">
            <v>NHÂN VIÊN BẾP</v>
          </cell>
          <cell r="H418">
            <v>21</v>
          </cell>
          <cell r="I418">
            <v>3</v>
          </cell>
          <cell r="J418">
            <v>1989</v>
          </cell>
          <cell r="K418">
            <v>32588</v>
          </cell>
          <cell r="L418" t="str">
            <v>HÀ NỘI</v>
          </cell>
          <cell r="M418" t="str">
            <v>HÀ NỘI</v>
          </cell>
          <cell r="N418" t="str">
            <v>012597574</v>
          </cell>
          <cell r="O418">
            <v>37719</v>
          </cell>
          <cell r="P418" t="str">
            <v>HÀ NỘI</v>
          </cell>
          <cell r="Q418" t="str">
            <v>KINH</v>
          </cell>
          <cell r="R418" t="str">
            <v>KHÔNG</v>
          </cell>
          <cell r="S418" t="str">
            <v>VĨNH NINH, VĨNH QUỲNH, THANH TRÌ, HÀ NỘI</v>
          </cell>
          <cell r="T418" t="str">
            <v>HÀ NỘI</v>
          </cell>
          <cell r="U418" t="str">
            <v>VĨNH NINH, VĨNH QUỲNH, THANH TRÌ, HÀ NỘI</v>
          </cell>
          <cell r="V418" t="str">
            <v>HÀ NỘI</v>
          </cell>
          <cell r="W418" t="str">
            <v>SN 16, TT. DỆT KIM, NGÕ 250 MINH KHAI, HAI BÀ TRƯNG, HÀ NỘI</v>
          </cell>
          <cell r="X418" t="str">
            <v>0168805890</v>
          </cell>
          <cell r="Y418" t="str">
            <v>0021000238377</v>
          </cell>
          <cell r="Z418" t="str">
            <v>VCB /  HA NOI</v>
          </cell>
          <cell r="AA418" t="str">
            <v>900085</v>
          </cell>
          <cell r="AB418" t="str">
            <v>8091794922</v>
          </cell>
          <cell r="AC418">
            <v>0</v>
          </cell>
          <cell r="AD418">
            <v>0</v>
          </cell>
          <cell r="AE418">
            <v>0</v>
          </cell>
          <cell r="AF418">
            <v>0</v>
          </cell>
          <cell r="AG418">
            <v>0</v>
          </cell>
          <cell r="AH418">
            <v>40848</v>
          </cell>
          <cell r="AI418">
            <v>41214</v>
          </cell>
          <cell r="AJ418">
            <v>41579</v>
          </cell>
          <cell r="AK418" t="str">
            <v>01 NĂM</v>
          </cell>
          <cell r="AL418" t="str">
            <v>01 NĂM</v>
          </cell>
          <cell r="AM418" t="str">
            <v>KXĐTH</v>
          </cell>
          <cell r="AN418">
            <v>41579</v>
          </cell>
          <cell r="AO418" t="str">
            <v>KXĐTH</v>
          </cell>
          <cell r="AP418">
            <v>0</v>
          </cell>
          <cell r="AQ418">
            <v>0</v>
          </cell>
          <cell r="AR418">
            <v>0</v>
          </cell>
          <cell r="AS418" t="str">
            <v>0112135551</v>
          </cell>
          <cell r="AT418" t="str">
            <v>DN7015273900045</v>
          </cell>
          <cell r="AU418" t="str">
            <v>01-056</v>
          </cell>
          <cell r="AV418">
            <v>0</v>
          </cell>
          <cell r="AW418">
            <v>0</v>
          </cell>
          <cell r="AX418">
            <v>0</v>
          </cell>
          <cell r="AY418">
            <v>0</v>
          </cell>
          <cell r="AZ418">
            <v>0</v>
          </cell>
          <cell r="BA418">
            <v>0</v>
          </cell>
          <cell r="BB418">
            <v>0</v>
          </cell>
          <cell r="BC418">
            <v>0</v>
          </cell>
          <cell r="BD418">
            <v>0</v>
          </cell>
          <cell r="BE418" t="str">
            <v>ĐH</v>
          </cell>
          <cell r="BF418">
            <v>0</v>
          </cell>
          <cell r="BG418">
            <v>0</v>
          </cell>
          <cell r="BH418">
            <v>41640</v>
          </cell>
          <cell r="BI418">
            <v>2889000</v>
          </cell>
          <cell r="BJ418">
            <v>0</v>
          </cell>
          <cell r="BK418">
            <v>0</v>
          </cell>
          <cell r="BL418">
            <v>0</v>
          </cell>
          <cell r="BM418">
            <v>0</v>
          </cell>
          <cell r="BN418">
            <v>0</v>
          </cell>
          <cell r="BO418">
            <v>0</v>
          </cell>
          <cell r="BP418">
            <v>0</v>
          </cell>
          <cell r="BQ418">
            <v>1</v>
          </cell>
          <cell r="BR418" t="str">
            <v>CN HÀ NỘI</v>
          </cell>
          <cell r="BS418" t="str">
            <v>Fulltime</v>
          </cell>
          <cell r="BT418" t="str">
            <v>Quán Hoàng Đạo Thúy</v>
          </cell>
          <cell r="BU418" t="str">
            <v>NV. Bếp</v>
          </cell>
          <cell r="BV418" t="str">
            <v>NGUYỄN NHẤT THANH, NGUYỄN THANH TÙNG</v>
          </cell>
          <cell r="BW418" t="str">
            <v>12/12</v>
          </cell>
          <cell r="BX418">
            <v>0</v>
          </cell>
          <cell r="BY418">
            <v>0</v>
          </cell>
          <cell r="BZ418">
            <v>0</v>
          </cell>
          <cell r="CA418" t="str">
            <v>NGUYỄN VĂN PHÊ</v>
          </cell>
          <cell r="CB418">
            <v>0</v>
          </cell>
          <cell r="CC418" t="str">
            <v>X</v>
          </cell>
          <cell r="CD418">
            <v>0</v>
          </cell>
          <cell r="CE418">
            <v>0</v>
          </cell>
          <cell r="CF418">
            <v>0</v>
          </cell>
          <cell r="CG418">
            <v>0</v>
          </cell>
          <cell r="CH418">
            <v>0</v>
          </cell>
          <cell r="CI418" t="str">
            <v xml:space="preserve">VĂN PHÒNG HÀ NỘI </v>
          </cell>
          <cell r="CJ418" t="str">
            <v>NHÂN VIÊN HÀNH CHÍNH</v>
          </cell>
          <cell r="CK418">
            <v>0</v>
          </cell>
          <cell r="CL418">
            <v>0</v>
          </cell>
          <cell r="CM418" t="str">
            <v>KẾT HÔN</v>
          </cell>
          <cell r="CN418" t="str">
            <v>NGUYỄN XUÂN TÚ</v>
          </cell>
          <cell r="CO418">
            <v>39246</v>
          </cell>
          <cell r="CP418" t="str">
            <v>X</v>
          </cell>
          <cell r="CQ418">
            <v>0</v>
          </cell>
          <cell r="CR418">
            <v>1</v>
          </cell>
          <cell r="CS418" t="str">
            <v>NGUYỄN XUÂN TIẾN</v>
          </cell>
          <cell r="CT418">
            <v>0</v>
          </cell>
          <cell r="CU418" t="str">
            <v>X</v>
          </cell>
          <cell r="CV418">
            <v>0</v>
          </cell>
          <cell r="CW418" t="str">
            <v>THỢ XÂY</v>
          </cell>
          <cell r="CX418" t="str">
            <v>TỰ DO</v>
          </cell>
          <cell r="CY418">
            <v>0</v>
          </cell>
          <cell r="CZ418">
            <v>0</v>
          </cell>
          <cell r="DA418" t="e">
            <v>#N/A</v>
          </cell>
          <cell r="DB418">
            <v>0</v>
          </cell>
        </row>
        <row r="419">
          <cell r="B419" t="str">
            <v>EWW3000195</v>
          </cell>
          <cell r="C419" t="str">
            <v>NGUYỄN THỊ HOÀI</v>
          </cell>
          <cell r="D419" t="str">
            <v>NỮ</v>
          </cell>
          <cell r="E419">
            <v>40738</v>
          </cell>
          <cell r="F419" t="str">
            <v>QUÁN 03 NGÔ QUYỀN</v>
          </cell>
          <cell r="G419" t="str">
            <v xml:space="preserve">QUẢN LÝ QUÁN </v>
          </cell>
          <cell r="H419">
            <v>28</v>
          </cell>
          <cell r="I419">
            <v>12</v>
          </cell>
          <cell r="J419">
            <v>1988</v>
          </cell>
          <cell r="K419">
            <v>32505</v>
          </cell>
          <cell r="L419" t="str">
            <v>NGHỆ AN</v>
          </cell>
          <cell r="M419" t="str">
            <v>NGHỆ AN</v>
          </cell>
          <cell r="N419" t="str">
            <v>186786972</v>
          </cell>
          <cell r="O419">
            <v>39849</v>
          </cell>
          <cell r="P419" t="str">
            <v>NGHỆ AN</v>
          </cell>
          <cell r="Q419" t="str">
            <v>KINH</v>
          </cell>
          <cell r="R419" t="str">
            <v>KHÔNG</v>
          </cell>
          <cell r="S419" t="str">
            <v>NHÂN THÀNH, YÊN THÀNH, NGHỆ AN</v>
          </cell>
          <cell r="T419" t="str">
            <v>NGHỆ AN</v>
          </cell>
          <cell r="U419" t="str">
            <v>MAI DỊCH, CẦU GIẤY, HÀ NỘI</v>
          </cell>
          <cell r="V419" t="str">
            <v>HÀ NỘI</v>
          </cell>
          <cell r="W419" t="str">
            <v>VĨNH NINH, VĨNH QUỲNH, THANH TRÌ, HÀ NỘI</v>
          </cell>
          <cell r="X419" t="str">
            <v>0976155833</v>
          </cell>
          <cell r="Y419" t="str">
            <v>0491000408746</v>
          </cell>
          <cell r="Z419" t="str">
            <v>VCB /  HA NOI</v>
          </cell>
          <cell r="AA419" t="str">
            <v>900028</v>
          </cell>
          <cell r="AB419" t="str">
            <v>8124825960</v>
          </cell>
          <cell r="AC419">
            <v>0</v>
          </cell>
          <cell r="AD419">
            <v>0</v>
          </cell>
          <cell r="AE419">
            <v>0</v>
          </cell>
          <cell r="AF419">
            <v>0</v>
          </cell>
          <cell r="AG419">
            <v>0</v>
          </cell>
          <cell r="AH419">
            <v>40891</v>
          </cell>
          <cell r="AI419">
            <v>41257</v>
          </cell>
          <cell r="AJ419">
            <v>41622</v>
          </cell>
          <cell r="AK419" t="str">
            <v>01 NĂM</v>
          </cell>
          <cell r="AL419" t="str">
            <v>01 NĂM</v>
          </cell>
          <cell r="AM419" t="str">
            <v>KXĐTH</v>
          </cell>
          <cell r="AN419">
            <v>41622</v>
          </cell>
          <cell r="AO419" t="str">
            <v>KXĐTH</v>
          </cell>
          <cell r="AP419">
            <v>0</v>
          </cell>
          <cell r="AQ419">
            <v>0</v>
          </cell>
          <cell r="AR419">
            <v>0</v>
          </cell>
          <cell r="AS419" t="str">
            <v>0112185994</v>
          </cell>
          <cell r="AT419" t="str">
            <v>DN7015273900055</v>
          </cell>
          <cell r="AU419" t="str">
            <v>01-056</v>
          </cell>
          <cell r="AV419">
            <v>0</v>
          </cell>
          <cell r="AW419">
            <v>0</v>
          </cell>
          <cell r="AX419">
            <v>0</v>
          </cell>
          <cell r="AY419">
            <v>0</v>
          </cell>
          <cell r="AZ419">
            <v>0</v>
          </cell>
          <cell r="BA419">
            <v>0</v>
          </cell>
          <cell r="BB419">
            <v>0</v>
          </cell>
          <cell r="BC419">
            <v>0</v>
          </cell>
          <cell r="BD419">
            <v>0</v>
          </cell>
          <cell r="BE419" t="str">
            <v>12/12</v>
          </cell>
          <cell r="BF419">
            <v>0</v>
          </cell>
          <cell r="BG419">
            <v>0</v>
          </cell>
          <cell r="BH419">
            <v>41894</v>
          </cell>
          <cell r="BI419">
            <v>3130000</v>
          </cell>
          <cell r="BJ419">
            <v>3030000</v>
          </cell>
          <cell r="BK419">
            <v>0</v>
          </cell>
          <cell r="BL419">
            <v>200000</v>
          </cell>
          <cell r="BM419">
            <v>150000</v>
          </cell>
          <cell r="BN419">
            <v>0</v>
          </cell>
          <cell r="BO419">
            <v>0</v>
          </cell>
          <cell r="BP419">
            <v>0</v>
          </cell>
          <cell r="BQ419">
            <v>1</v>
          </cell>
          <cell r="BR419" t="str">
            <v>CN HÀ NỘI</v>
          </cell>
          <cell r="BS419" t="str">
            <v>Fulltime</v>
          </cell>
          <cell r="BT419" t="str">
            <v>Quán 03 Ngô Quyền</v>
          </cell>
          <cell r="BU419" t="str">
            <v>Quản Lý Quán</v>
          </cell>
          <cell r="BV419" t="str">
            <v>4 HẠT</v>
          </cell>
          <cell r="BW419" t="str">
            <v>CĐ</v>
          </cell>
          <cell r="BX419" t="str">
            <v>VĂN HOÁ DU LỊCH</v>
          </cell>
          <cell r="BY419">
            <v>0</v>
          </cell>
          <cell r="BZ419" t="str">
            <v>TCTS</v>
          </cell>
          <cell r="CA419" t="str">
            <v>Q.QLQ</v>
          </cell>
          <cell r="CB419">
            <v>0</v>
          </cell>
          <cell r="CC419" t="str">
            <v>X</v>
          </cell>
          <cell r="CD419">
            <v>41894</v>
          </cell>
          <cell r="CE419" t="str">
            <v>HĐT</v>
          </cell>
          <cell r="CF419" t="str">
            <v>ĐTH</v>
          </cell>
          <cell r="CG419">
            <v>0</v>
          </cell>
          <cell r="CH419">
            <v>0</v>
          </cell>
          <cell r="CI419" t="str">
            <v>QUÁN HOÀNG ĐẠO THÚY</v>
          </cell>
          <cell r="CJ419" t="str">
            <v>NHÂN VIÊN BẾP</v>
          </cell>
          <cell r="CK419">
            <v>0</v>
          </cell>
          <cell r="CL419">
            <v>0</v>
          </cell>
          <cell r="CM419" t="str">
            <v>ĐỘC THÂN</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t="e">
            <v>#N/A</v>
          </cell>
          <cell r="DB419">
            <v>0</v>
          </cell>
        </row>
        <row r="420">
          <cell r="B420" t="str">
            <v>EWW3000261</v>
          </cell>
          <cell r="C420" t="str">
            <v>LÂM THỊ HỒNG</v>
          </cell>
          <cell r="D420" t="str">
            <v>NỮ</v>
          </cell>
          <cell r="E420">
            <v>40974</v>
          </cell>
          <cell r="F420" t="str">
            <v>BẾP TỔNG HCM</v>
          </cell>
          <cell r="G420" t="str">
            <v>GIÁM SÁT BẾP</v>
          </cell>
          <cell r="H420">
            <v>12</v>
          </cell>
          <cell r="I420">
            <v>8</v>
          </cell>
          <cell r="J420">
            <v>1985</v>
          </cell>
          <cell r="K420">
            <v>31271</v>
          </cell>
          <cell r="L420" t="str">
            <v>NAM ĐỊNH</v>
          </cell>
          <cell r="M420" t="str">
            <v>NAM ĐỊNH</v>
          </cell>
          <cell r="N420" t="str">
            <v>162576443</v>
          </cell>
          <cell r="O420">
            <v>41766</v>
          </cell>
          <cell r="P420" t="str">
            <v>NAM ĐỊNH</v>
          </cell>
          <cell r="Q420" t="str">
            <v>KINH</v>
          </cell>
          <cell r="R420" t="str">
            <v>KHÔNG</v>
          </cell>
          <cell r="S420" t="str">
            <v>XÓM 2, HẢI LỘC, HẢI HẬU, NAM ĐỊNH</v>
          </cell>
          <cell r="T420" t="str">
            <v>NAM ĐỊNH</v>
          </cell>
          <cell r="U420" t="str">
            <v>372/37 ĐIỆN BIÊN PHỦ, P. 22, Q. BÌNH THẠNH, TP. HCM</v>
          </cell>
          <cell r="V420" t="str">
            <v>TP. HCM</v>
          </cell>
          <cell r="W420" t="str">
            <v>MAI DỊCH, CẦU GIẤY, HÀ NỘI</v>
          </cell>
          <cell r="X420" t="str">
            <v>0968703585</v>
          </cell>
          <cell r="Y420" t="str">
            <v>0071004741899</v>
          </cell>
          <cell r="Z420" t="str">
            <v>VIETCOMBANK</v>
          </cell>
          <cell r="AA420" t="str">
            <v>900068</v>
          </cell>
          <cell r="AB420" t="str">
            <v>8090128091</v>
          </cell>
          <cell r="AC420">
            <v>0</v>
          </cell>
          <cell r="AD420">
            <v>0</v>
          </cell>
          <cell r="AE420">
            <v>0</v>
          </cell>
          <cell r="AF420">
            <v>0</v>
          </cell>
          <cell r="AG420">
            <v>0</v>
          </cell>
          <cell r="AH420">
            <v>41006</v>
          </cell>
          <cell r="AI420">
            <v>41371</v>
          </cell>
          <cell r="AJ420">
            <v>41735</v>
          </cell>
          <cell r="AK420" t="str">
            <v>01 NĂM</v>
          </cell>
          <cell r="AL420" t="str">
            <v>01 NĂM</v>
          </cell>
          <cell r="AM420" t="str">
            <v>KXĐTH</v>
          </cell>
          <cell r="AN420">
            <v>41735</v>
          </cell>
          <cell r="AO420" t="str">
            <v>KXĐTH</v>
          </cell>
          <cell r="AP420">
            <v>0</v>
          </cell>
          <cell r="AQ420">
            <v>0</v>
          </cell>
          <cell r="AR420">
            <v>41791</v>
          </cell>
          <cell r="AS420" t="str">
            <v>7909004997</v>
          </cell>
          <cell r="AT420" t="str">
            <v>DN7015273900043</v>
          </cell>
          <cell r="AU420" t="str">
            <v>01-056</v>
          </cell>
          <cell r="AV420">
            <v>0</v>
          </cell>
          <cell r="AW420">
            <v>0</v>
          </cell>
          <cell r="AX420">
            <v>0</v>
          </cell>
          <cell r="AY420">
            <v>0</v>
          </cell>
          <cell r="AZ420">
            <v>0</v>
          </cell>
          <cell r="BA420">
            <v>0</v>
          </cell>
          <cell r="BB420">
            <v>0</v>
          </cell>
          <cell r="BC420">
            <v>0</v>
          </cell>
          <cell r="BD420" t="str">
            <v>4 HẠT</v>
          </cell>
          <cell r="BE420" t="str">
            <v>CĐ</v>
          </cell>
          <cell r="BF420">
            <v>0</v>
          </cell>
          <cell r="BG420">
            <v>0</v>
          </cell>
          <cell r="BH420">
            <v>41877</v>
          </cell>
          <cell r="BI420">
            <v>3140000</v>
          </cell>
          <cell r="BJ420">
            <v>3900000</v>
          </cell>
          <cell r="BK420">
            <v>0</v>
          </cell>
          <cell r="BL420">
            <v>300000</v>
          </cell>
          <cell r="BM420">
            <v>200000</v>
          </cell>
          <cell r="BN420">
            <v>0</v>
          </cell>
          <cell r="BO420">
            <v>0</v>
          </cell>
          <cell r="BP420">
            <v>4000</v>
          </cell>
          <cell r="BQ420">
            <v>1</v>
          </cell>
          <cell r="BR420" t="str">
            <v>HTQ HỒ CHÍ MINH</v>
          </cell>
          <cell r="BS420" t="str">
            <v>Fulltime</v>
          </cell>
          <cell r="BT420" t="str">
            <v>Bếp Tổng HCM</v>
          </cell>
          <cell r="BU420" t="str">
            <v>GS. Bếp</v>
          </cell>
          <cell r="BV420">
            <v>0</v>
          </cell>
          <cell r="BW420" t="str">
            <v>12/12</v>
          </cell>
          <cell r="BX420">
            <v>0</v>
          </cell>
          <cell r="BY420">
            <v>0</v>
          </cell>
          <cell r="BZ420">
            <v>0</v>
          </cell>
          <cell r="CA420">
            <v>0</v>
          </cell>
          <cell r="CB420">
            <v>0</v>
          </cell>
          <cell r="CC420">
            <v>0</v>
          </cell>
          <cell r="CD420">
            <v>0</v>
          </cell>
          <cell r="CE420">
            <v>0</v>
          </cell>
          <cell r="CF420">
            <v>0</v>
          </cell>
          <cell r="CG420">
            <v>0</v>
          </cell>
          <cell r="CH420">
            <v>0</v>
          </cell>
          <cell r="CI420" t="str">
            <v>QUÁN 03 NGÔ QUYỀN</v>
          </cell>
          <cell r="CJ420" t="str">
            <v>QUẢN LÝ QUÁN</v>
          </cell>
          <cell r="CK420">
            <v>0</v>
          </cell>
          <cell r="CL420">
            <v>0</v>
          </cell>
          <cell r="CM420" t="str">
            <v>KẾT HÔN</v>
          </cell>
          <cell r="CN420" t="str">
            <v>PHẠM THỊ NGỌC</v>
          </cell>
          <cell r="CO420" t="str">
            <v>2007</v>
          </cell>
          <cell r="CP420">
            <v>0</v>
          </cell>
          <cell r="CQ420" t="str">
            <v>X</v>
          </cell>
          <cell r="CR420">
            <v>1</v>
          </cell>
          <cell r="CS420" t="str">
            <v>PHẠM VĂN DŨNG</v>
          </cell>
          <cell r="CT420">
            <v>0</v>
          </cell>
          <cell r="CU420" t="str">
            <v>x</v>
          </cell>
          <cell r="CV420">
            <v>0</v>
          </cell>
          <cell r="CW420" t="str">
            <v>CÔNG NHÂN</v>
          </cell>
          <cell r="CX420" t="str">
            <v>TP.HCM</v>
          </cell>
          <cell r="CY420">
            <v>0</v>
          </cell>
          <cell r="CZ420">
            <v>0</v>
          </cell>
          <cell r="DA420" t="e">
            <v>#N/A</v>
          </cell>
          <cell r="DB420">
            <v>0</v>
          </cell>
        </row>
        <row r="421">
          <cell r="B421" t="str">
            <v>EWW3000269</v>
          </cell>
          <cell r="C421" t="str">
            <v>NGUYỄN TIẾN HÙNG</v>
          </cell>
          <cell r="D421" t="str">
            <v>NAM</v>
          </cell>
          <cell r="E421">
            <v>41042</v>
          </cell>
          <cell r="F421" t="str">
            <v>QUÁN 07 ĐINH TIÊN HOÀNG</v>
          </cell>
          <cell r="G421" t="str">
            <v>NHÂN VIÊN PHỤC VỤ</v>
          </cell>
          <cell r="H421">
            <v>20</v>
          </cell>
          <cell r="I421">
            <v>9</v>
          </cell>
          <cell r="J421">
            <v>1991</v>
          </cell>
          <cell r="K421">
            <v>33501</v>
          </cell>
          <cell r="L421" t="str">
            <v>QUẢNG NINH</v>
          </cell>
          <cell r="M421" t="str">
            <v>QUẢNG NINH</v>
          </cell>
          <cell r="N421" t="str">
            <v>101062666</v>
          </cell>
          <cell r="O421">
            <v>39168</v>
          </cell>
          <cell r="P421" t="str">
            <v>QUẢNG NINH</v>
          </cell>
          <cell r="Q421" t="str">
            <v>KINH</v>
          </cell>
          <cell r="R421" t="str">
            <v>KHÔNG</v>
          </cell>
          <cell r="S421" t="str">
            <v>HỒNG PHONG, ĐÔNG TRIỀU, QUẢNG NINH</v>
          </cell>
          <cell r="T421" t="str">
            <v>QUẢNG NINH</v>
          </cell>
          <cell r="U421" t="str">
            <v>XUÂN THUỶ, CẦU GIẤY, HÀ NỘI</v>
          </cell>
          <cell r="V421" t="str">
            <v>HÀ NỘI</v>
          </cell>
          <cell r="W421" t="str">
            <v>372/37 ĐIỆN BIÊN PHỦ, P. 22, Q. BÌNH THẠNH, TP. HCM</v>
          </cell>
          <cell r="X421" t="str">
            <v>01683572580</v>
          </cell>
          <cell r="Y421" t="str">
            <v>0011004055749</v>
          </cell>
          <cell r="Z421" t="str">
            <v>VIETCOMBANK</v>
          </cell>
          <cell r="AA421" t="str">
            <v>900070</v>
          </cell>
          <cell r="AB421" t="str">
            <v>8301281951</v>
          </cell>
          <cell r="AC421">
            <v>0</v>
          </cell>
          <cell r="AD421">
            <v>0</v>
          </cell>
          <cell r="AE421" t="str">
            <v>NKL 12/12/2014 - 12/01/2015</v>
          </cell>
          <cell r="AF421">
            <v>0</v>
          </cell>
          <cell r="AG421">
            <v>0</v>
          </cell>
          <cell r="AH421">
            <v>41512</v>
          </cell>
          <cell r="AI421">
            <v>41877</v>
          </cell>
          <cell r="AJ421">
            <v>41735</v>
          </cell>
          <cell r="AK421" t="str">
            <v>01 NĂM</v>
          </cell>
          <cell r="AL421" t="str">
            <v>01 NĂM</v>
          </cell>
          <cell r="AM421" t="str">
            <v>KXĐTH</v>
          </cell>
          <cell r="AN421">
            <v>41877</v>
          </cell>
          <cell r="AO421">
            <v>42241</v>
          </cell>
          <cell r="AP421">
            <v>0</v>
          </cell>
          <cell r="AQ421">
            <v>0</v>
          </cell>
          <cell r="AR421">
            <v>0</v>
          </cell>
          <cell r="AS421">
            <v>0</v>
          </cell>
          <cell r="AT421">
            <v>0</v>
          </cell>
          <cell r="AU421">
            <v>0</v>
          </cell>
          <cell r="AV421">
            <v>41042</v>
          </cell>
          <cell r="AW421">
            <v>41118</v>
          </cell>
          <cell r="AX421">
            <v>0</v>
          </cell>
          <cell r="AY421" t="str">
            <v>2.5 tháng</v>
          </cell>
          <cell r="AZ421">
            <v>41193</v>
          </cell>
          <cell r="BA421">
            <v>0</v>
          </cell>
          <cell r="BB421">
            <v>0</v>
          </cell>
          <cell r="BC421">
            <v>0</v>
          </cell>
          <cell r="BD421">
            <v>0</v>
          </cell>
          <cell r="BE421" t="str">
            <v>12/12</v>
          </cell>
          <cell r="BF421">
            <v>41193</v>
          </cell>
          <cell r="BG421" t="str">
            <v>2.5 tháng</v>
          </cell>
          <cell r="BH421">
            <v>41696</v>
          </cell>
          <cell r="BI421">
            <v>2889000</v>
          </cell>
          <cell r="BJ421">
            <v>191000</v>
          </cell>
          <cell r="BK421">
            <v>0</v>
          </cell>
          <cell r="BL421">
            <v>0</v>
          </cell>
          <cell r="BM421">
            <v>0</v>
          </cell>
          <cell r="BN421">
            <v>0</v>
          </cell>
          <cell r="BO421">
            <v>0</v>
          </cell>
          <cell r="BP421">
            <v>0</v>
          </cell>
          <cell r="BQ421">
            <v>1</v>
          </cell>
          <cell r="BR421" t="str">
            <v>CN HÀ NỘI</v>
          </cell>
          <cell r="BS421" t="str">
            <v>Fulltime</v>
          </cell>
          <cell r="BT421" t="str">
            <v>Quán 07 Đinh Tiên Hoàng</v>
          </cell>
          <cell r="BU421" t="str">
            <v>NV. Phục Vụ</v>
          </cell>
          <cell r="BV421" t="str">
            <v>2 HẠT</v>
          </cell>
          <cell r="BW421" t="str">
            <v>ĐH</v>
          </cell>
          <cell r="BX421">
            <v>0</v>
          </cell>
          <cell r="BY421" t="str">
            <v>X</v>
          </cell>
          <cell r="BZ421">
            <v>0</v>
          </cell>
          <cell r="CA421" t="str">
            <v>PHẠM VĂN DŨNG</v>
          </cell>
          <cell r="CB421">
            <v>0</v>
          </cell>
          <cell r="CC421" t="str">
            <v>x</v>
          </cell>
          <cell r="CD421">
            <v>0</v>
          </cell>
          <cell r="CE421">
            <v>0</v>
          </cell>
          <cell r="CF421" t="str">
            <v>TP.HCM</v>
          </cell>
          <cell r="CG421">
            <v>0</v>
          </cell>
          <cell r="CH421">
            <v>0</v>
          </cell>
          <cell r="CI421" t="str">
            <v>PHÒNG ĐIỀU HÀNH</v>
          </cell>
          <cell r="CJ421" t="str">
            <v>GIÁM SÁT BẾP</v>
          </cell>
          <cell r="CK421">
            <v>0</v>
          </cell>
          <cell r="CL421">
            <v>0</v>
          </cell>
          <cell r="CM421" t="str">
            <v>ĐỘC THÂN</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t="e">
            <v>#N/A</v>
          </cell>
          <cell r="DB421">
            <v>0</v>
          </cell>
        </row>
        <row r="422">
          <cell r="B422" t="str">
            <v>EWW3000274</v>
          </cell>
          <cell r="C422" t="str">
            <v>NGUYỄN NHẤT THANH</v>
          </cell>
          <cell r="D422" t="str">
            <v>NAM</v>
          </cell>
          <cell r="E422">
            <v>41127</v>
          </cell>
          <cell r="F422" t="str">
            <v>QUÁN 52 HAI BÀ TRƯNG</v>
          </cell>
          <cell r="G422" t="str">
            <v>NHÂN VIÊN PHA CHẾ</v>
          </cell>
          <cell r="H422">
            <v>5</v>
          </cell>
          <cell r="I422">
            <v>11</v>
          </cell>
          <cell r="J422">
            <v>1994</v>
          </cell>
          <cell r="K422">
            <v>34643</v>
          </cell>
          <cell r="L422" t="str">
            <v>HÀ NỘI</v>
          </cell>
          <cell r="M422" t="str">
            <v>HƯNG YÊN</v>
          </cell>
          <cell r="N422" t="str">
            <v>013166161</v>
          </cell>
          <cell r="O422">
            <v>39877</v>
          </cell>
          <cell r="P422" t="str">
            <v>HÀ NỘI</v>
          </cell>
          <cell r="Q422" t="str">
            <v>KINH</v>
          </cell>
          <cell r="R422" t="str">
            <v>KHÔNG</v>
          </cell>
          <cell r="S422" t="str">
            <v>SN 16, TT. DỆT KIM, NGÕ 250 MINH KHAI, HAI BÀ TRƯNG, HÀ NỘI</v>
          </cell>
          <cell r="T422" t="str">
            <v>HÀ NỘI</v>
          </cell>
          <cell r="U422" t="str">
            <v>SN 16, TT. DỆT KIM, NGÕ 250 MINH KHAI, HAI BÀ TRƯNG, HÀ NỘI</v>
          </cell>
          <cell r="V422" t="str">
            <v>HÀ NỘI</v>
          </cell>
          <cell r="W422" t="str">
            <v>XUÂN THUỶ, CẦU GIẤY, HÀ NỘI</v>
          </cell>
          <cell r="X422" t="str">
            <v>01645196532</v>
          </cell>
          <cell r="Y422" t="str">
            <v>0011004065759</v>
          </cell>
          <cell r="Z422" t="str">
            <v>VIETCOMBANK</v>
          </cell>
          <cell r="AA422" t="str">
            <v>900071</v>
          </cell>
          <cell r="AB422" t="str">
            <v>8301281969</v>
          </cell>
          <cell r="AC422">
            <v>0</v>
          </cell>
          <cell r="AD422">
            <v>0</v>
          </cell>
          <cell r="AE422">
            <v>0</v>
          </cell>
          <cell r="AF422">
            <v>0</v>
          </cell>
          <cell r="AG422">
            <v>0</v>
          </cell>
          <cell r="AH422">
            <v>41512</v>
          </cell>
          <cell r="AI422">
            <v>41877</v>
          </cell>
          <cell r="AJ422">
            <v>0</v>
          </cell>
          <cell r="AK422" t="str">
            <v>01 NĂM</v>
          </cell>
          <cell r="AL422" t="str">
            <v>01 NĂM</v>
          </cell>
          <cell r="AM422">
            <v>0</v>
          </cell>
          <cell r="AN422">
            <v>41877</v>
          </cell>
          <cell r="AO422">
            <v>42241</v>
          </cell>
          <cell r="AP422">
            <v>0</v>
          </cell>
          <cell r="AQ422">
            <v>0</v>
          </cell>
          <cell r="AR422">
            <v>41042</v>
          </cell>
          <cell r="AS422">
            <v>41118</v>
          </cell>
          <cell r="AT422">
            <v>0</v>
          </cell>
          <cell r="AU422" t="str">
            <v>2.5 tháng</v>
          </cell>
          <cell r="AV422">
            <v>41127</v>
          </cell>
          <cell r="AW422">
            <v>41203</v>
          </cell>
          <cell r="AX422">
            <v>41203</v>
          </cell>
          <cell r="AY422" t="str">
            <v>2.5 THÁNG</v>
          </cell>
          <cell r="AZ422">
            <v>41278</v>
          </cell>
          <cell r="BA422">
            <v>0</v>
          </cell>
          <cell r="BB422">
            <v>41193</v>
          </cell>
          <cell r="BC422" t="str">
            <v>2.5 tháng</v>
          </cell>
          <cell r="BD422" t="str">
            <v>2 HẠT</v>
          </cell>
          <cell r="BE422" t="str">
            <v>ĐH</v>
          </cell>
          <cell r="BF422">
            <v>41278</v>
          </cell>
          <cell r="BG422" t="str">
            <v>2.5 THÁNG</v>
          </cell>
          <cell r="BH422">
            <v>41696</v>
          </cell>
          <cell r="BI422">
            <v>2889000</v>
          </cell>
          <cell r="BJ422">
            <v>191000</v>
          </cell>
          <cell r="BK422">
            <v>0</v>
          </cell>
          <cell r="BL422">
            <v>0</v>
          </cell>
          <cell r="BM422">
            <v>0</v>
          </cell>
          <cell r="BN422">
            <v>0</v>
          </cell>
          <cell r="BO422">
            <v>0</v>
          </cell>
          <cell r="BP422">
            <v>0</v>
          </cell>
          <cell r="BQ422">
            <v>1</v>
          </cell>
          <cell r="BR422" t="str">
            <v>CN HÀ NỘI</v>
          </cell>
          <cell r="BS422" t="str">
            <v>Fulltime</v>
          </cell>
          <cell r="BT422" t="str">
            <v>Quán 52 Hai Bà Trưng</v>
          </cell>
          <cell r="BU422" t="str">
            <v>NV. Pha Chế</v>
          </cell>
          <cell r="BV422" t="str">
            <v>2 HẠT</v>
          </cell>
          <cell r="BW422" t="str">
            <v>12/12</v>
          </cell>
          <cell r="BX422">
            <v>0</v>
          </cell>
          <cell r="BY422">
            <v>0</v>
          </cell>
          <cell r="BZ422">
            <v>0</v>
          </cell>
          <cell r="CA422">
            <v>0</v>
          </cell>
          <cell r="CB422">
            <v>0</v>
          </cell>
          <cell r="CC422">
            <v>0</v>
          </cell>
          <cell r="CD422">
            <v>41996</v>
          </cell>
          <cell r="CE422">
            <v>0</v>
          </cell>
          <cell r="CF422">
            <v>0</v>
          </cell>
          <cell r="CG422">
            <v>0</v>
          </cell>
          <cell r="CH422">
            <v>0</v>
          </cell>
          <cell r="CI422" t="str">
            <v>QUÁN 07 ĐINH TIÊN HOÀNG</v>
          </cell>
          <cell r="CJ422" t="str">
            <v>NHÂN VIÊN PHỤC VỤ</v>
          </cell>
          <cell r="CK422">
            <v>0</v>
          </cell>
          <cell r="CL422">
            <v>0</v>
          </cell>
          <cell r="CM422" t="str">
            <v>ĐỘC THÂN</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t="e">
            <v>#N/A</v>
          </cell>
          <cell r="DB422">
            <v>0</v>
          </cell>
        </row>
        <row r="423">
          <cell r="B423" t="str">
            <v>EWW3000283</v>
          </cell>
          <cell r="C423" t="str">
            <v>NGUYỄN THỊ DUNG</v>
          </cell>
          <cell r="D423" t="str">
            <v>NỮ</v>
          </cell>
          <cell r="E423">
            <v>41190</v>
          </cell>
          <cell r="F423" t="str">
            <v xml:space="preserve">VĂN PHÒNG HÀ NỘI </v>
          </cell>
          <cell r="G423" t="str">
            <v>KẾ TOÁN DOANH THU</v>
          </cell>
          <cell r="H423">
            <v>25</v>
          </cell>
          <cell r="I423">
            <v>10</v>
          </cell>
          <cell r="J423">
            <v>1990</v>
          </cell>
          <cell r="K423">
            <v>33171</v>
          </cell>
          <cell r="L423" t="str">
            <v>HÀ NỘI</v>
          </cell>
          <cell r="M423" t="str">
            <v>HÀ NỘI</v>
          </cell>
          <cell r="N423" t="str">
            <v>013014523</v>
          </cell>
          <cell r="O423">
            <v>39385</v>
          </cell>
          <cell r="P423" t="str">
            <v>HÀ NỘI</v>
          </cell>
          <cell r="Q423" t="str">
            <v>KINH</v>
          </cell>
          <cell r="R423" t="str">
            <v>KHÔNG</v>
          </cell>
          <cell r="S423" t="str">
            <v>P104, A1 VĨNH HỒ, THỊNH QUANG, ĐỐNG ĐA, HÀ NỘI</v>
          </cell>
          <cell r="T423" t="str">
            <v>HÀ NỘI</v>
          </cell>
          <cell r="U423" t="str">
            <v>17C, NGÕ 129/12A, TỔ 12A THƯỢNG ĐÌNH, THANH XUÂN, HÀ NỘI</v>
          </cell>
          <cell r="V423" t="str">
            <v>HÀ NỘI</v>
          </cell>
          <cell r="W423" t="str">
            <v>0435572414</v>
          </cell>
          <cell r="X423" t="str">
            <v>01295957567</v>
          </cell>
          <cell r="Y423" t="str">
            <v>0011004099021</v>
          </cell>
          <cell r="Z423" t="str">
            <v>VIETCOMBANK</v>
          </cell>
          <cell r="AA423" t="str">
            <v>900229</v>
          </cell>
          <cell r="AB423" t="str">
            <v>8301282031</v>
          </cell>
          <cell r="AC423">
            <v>0</v>
          </cell>
          <cell r="AD423">
            <v>0</v>
          </cell>
          <cell r="AE423" t="str">
            <v>HS 08/10/2014 - 08/04/2015</v>
          </cell>
          <cell r="AF423">
            <v>0</v>
          </cell>
          <cell r="AG423">
            <v>0</v>
          </cell>
          <cell r="AH423">
            <v>41269</v>
          </cell>
          <cell r="AI423">
            <v>41633</v>
          </cell>
          <cell r="AJ423">
            <v>0</v>
          </cell>
          <cell r="AK423" t="str">
            <v>01 NĂM</v>
          </cell>
          <cell r="AL423" t="str">
            <v>01 NĂM</v>
          </cell>
          <cell r="AM423">
            <v>0</v>
          </cell>
          <cell r="AN423">
            <v>41633</v>
          </cell>
          <cell r="AO423">
            <v>41997</v>
          </cell>
          <cell r="AP423">
            <v>0</v>
          </cell>
          <cell r="AQ423">
            <v>0</v>
          </cell>
          <cell r="AR423">
            <v>41127</v>
          </cell>
          <cell r="AS423">
            <v>41203</v>
          </cell>
          <cell r="AT423">
            <v>41203</v>
          </cell>
          <cell r="AU423" t="str">
            <v>2.5 THÁNG</v>
          </cell>
          <cell r="AV423">
            <v>41278</v>
          </cell>
          <cell r="AW423">
            <v>41190</v>
          </cell>
          <cell r="AX423">
            <v>0</v>
          </cell>
          <cell r="AY423" t="str">
            <v>2.5 THÁNG</v>
          </cell>
          <cell r="AZ423">
            <v>41265</v>
          </cell>
          <cell r="BA423">
            <v>0</v>
          </cell>
          <cell r="BB423">
            <v>41278</v>
          </cell>
          <cell r="BC423" t="str">
            <v>2.5 THÁNG</v>
          </cell>
          <cell r="BD423" t="str">
            <v>2 HẠT</v>
          </cell>
          <cell r="BE423" t="str">
            <v>12/12</v>
          </cell>
          <cell r="BF423">
            <v>41265</v>
          </cell>
          <cell r="BG423" t="str">
            <v>2.5 THÁNG</v>
          </cell>
          <cell r="BH423">
            <v>41785</v>
          </cell>
          <cell r="BI423">
            <v>2889000</v>
          </cell>
          <cell r="BJ423">
            <v>631000</v>
          </cell>
          <cell r="BK423">
            <v>0</v>
          </cell>
          <cell r="BL423">
            <v>0</v>
          </cell>
          <cell r="BM423">
            <v>0</v>
          </cell>
          <cell r="BN423">
            <v>0</v>
          </cell>
          <cell r="BO423">
            <v>25000</v>
          </cell>
          <cell r="BP423">
            <v>120000</v>
          </cell>
          <cell r="BQ423">
            <v>1</v>
          </cell>
          <cell r="BR423" t="str">
            <v>VP HÀ NỘI</v>
          </cell>
          <cell r="BS423" t="str">
            <v>Fulltime</v>
          </cell>
          <cell r="BT423" t="str">
            <v>Nhân Viên Văn Phòng</v>
          </cell>
          <cell r="BU423" t="str">
            <v>Kế Toán Doanh Thu</v>
          </cell>
          <cell r="BV423">
            <v>0</v>
          </cell>
          <cell r="BW423" t="str">
            <v>ĐH</v>
          </cell>
          <cell r="BX423" t="str">
            <v>TÀI CHÍNH - KẾ TOÁN</v>
          </cell>
          <cell r="BY423">
            <v>0</v>
          </cell>
          <cell r="BZ423">
            <v>0</v>
          </cell>
          <cell r="CA423">
            <v>0</v>
          </cell>
          <cell r="CB423">
            <v>0</v>
          </cell>
          <cell r="CC423">
            <v>0</v>
          </cell>
          <cell r="CD423">
            <v>0</v>
          </cell>
          <cell r="CE423">
            <v>0</v>
          </cell>
          <cell r="CF423">
            <v>0</v>
          </cell>
          <cell r="CG423">
            <v>0</v>
          </cell>
          <cell r="CH423">
            <v>0</v>
          </cell>
          <cell r="CI423" t="str">
            <v>QUÁN 52 HAI BÀ TRƯNG</v>
          </cell>
          <cell r="CJ423" t="str">
            <v>NHÂN VIÊN PHA CHẾ</v>
          </cell>
          <cell r="CK423">
            <v>0</v>
          </cell>
          <cell r="CL423">
            <v>0</v>
          </cell>
          <cell r="CM423" t="str">
            <v>KẾT HÔN</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t="e">
            <v>#N/A</v>
          </cell>
          <cell r="DB423">
            <v>0</v>
          </cell>
        </row>
        <row r="424">
          <cell r="B424" t="str">
            <v>EWW3000303</v>
          </cell>
          <cell r="C424" t="str">
            <v>NGÔ THỊ TRANG</v>
          </cell>
          <cell r="D424" t="str">
            <v>NỮ</v>
          </cell>
          <cell r="E424">
            <v>41206</v>
          </cell>
          <cell r="F424" t="str">
            <v>QUÁN 52 HAI BÀ TRƯNG</v>
          </cell>
          <cell r="G424" t="str">
            <v>NHÂN VIÊN PHA CHẾ</v>
          </cell>
          <cell r="H424">
            <v>24</v>
          </cell>
          <cell r="I424">
            <v>5</v>
          </cell>
          <cell r="J424">
            <v>1990</v>
          </cell>
          <cell r="K424">
            <v>33017</v>
          </cell>
          <cell r="L424" t="str">
            <v>BẮC GIANG</v>
          </cell>
          <cell r="M424" t="str">
            <v>BẮC GIANG</v>
          </cell>
          <cell r="N424" t="str">
            <v>121908770</v>
          </cell>
          <cell r="O424">
            <v>40942</v>
          </cell>
          <cell r="P424" t="str">
            <v>BẮC GIANG</v>
          </cell>
          <cell r="Q424" t="str">
            <v>KINH</v>
          </cell>
          <cell r="R424" t="str">
            <v>KHÔNG</v>
          </cell>
          <cell r="S424" t="str">
            <v>TT. KÉP, LẠNG GIANG, BẮC GIANG</v>
          </cell>
          <cell r="T424" t="str">
            <v>BẮC GIANG</v>
          </cell>
          <cell r="U424" t="str">
            <v>XÓM 2, CỔ NHUẾ, TỪ LIÊM, TỪ LIÊM, HÀ NỘI</v>
          </cell>
          <cell r="V424" t="str">
            <v>HÀ NỘI</v>
          </cell>
          <cell r="W424" t="str">
            <v>17C, NGÕ 129/12A, TỔ 12A THƯỢNG ĐÌNH, THANH XUÂN, HÀ NỘI</v>
          </cell>
          <cell r="X424" t="str">
            <v>0972225996</v>
          </cell>
          <cell r="Y424" t="str">
            <v>0491000015885</v>
          </cell>
          <cell r="Z424" t="str">
            <v>VIETCOMBANK</v>
          </cell>
          <cell r="AA424" t="str">
            <v>900010</v>
          </cell>
          <cell r="AB424" t="str">
            <v>8301282024</v>
          </cell>
          <cell r="AC424">
            <v>0</v>
          </cell>
          <cell r="AD424">
            <v>0</v>
          </cell>
          <cell r="AE424" t="str">
            <v>HS 08/10/2014 - 08/04/2015</v>
          </cell>
          <cell r="AF424">
            <v>0</v>
          </cell>
          <cell r="AG424">
            <v>0</v>
          </cell>
          <cell r="AH424">
            <v>41426</v>
          </cell>
          <cell r="AI424">
            <v>41791</v>
          </cell>
          <cell r="AJ424">
            <v>0</v>
          </cell>
          <cell r="AK424" t="str">
            <v>01 NĂM</v>
          </cell>
          <cell r="AL424" t="str">
            <v>01 NĂM</v>
          </cell>
          <cell r="AM424">
            <v>0</v>
          </cell>
          <cell r="AN424">
            <v>41791</v>
          </cell>
          <cell r="AO424">
            <v>42155</v>
          </cell>
          <cell r="AP424">
            <v>0</v>
          </cell>
          <cell r="AQ424">
            <v>0</v>
          </cell>
          <cell r="AR424">
            <v>0</v>
          </cell>
          <cell r="AS424">
            <v>41190</v>
          </cell>
          <cell r="AT424">
            <v>0</v>
          </cell>
          <cell r="AU424" t="str">
            <v>2.5 THÁNG</v>
          </cell>
          <cell r="AV424">
            <v>41265</v>
          </cell>
          <cell r="AW424">
            <v>41206</v>
          </cell>
          <cell r="AX424">
            <v>0</v>
          </cell>
          <cell r="AY424" t="str">
            <v>2.5 THÁNG</v>
          </cell>
          <cell r="AZ424">
            <v>41281</v>
          </cell>
          <cell r="BA424">
            <v>0</v>
          </cell>
          <cell r="BB424">
            <v>41265</v>
          </cell>
          <cell r="BC424" t="str">
            <v>2.5 THÁNG</v>
          </cell>
          <cell r="BD424">
            <v>0</v>
          </cell>
          <cell r="BE424" t="str">
            <v>ĐH</v>
          </cell>
          <cell r="BF424">
            <v>41281</v>
          </cell>
          <cell r="BG424" t="str">
            <v>2.5 THÁNG</v>
          </cell>
          <cell r="BH424">
            <v>41696</v>
          </cell>
          <cell r="BI424">
            <v>2889000</v>
          </cell>
          <cell r="BJ424">
            <v>191000</v>
          </cell>
          <cell r="BK424">
            <v>0</v>
          </cell>
          <cell r="BL424">
            <v>0</v>
          </cell>
          <cell r="BM424">
            <v>0</v>
          </cell>
          <cell r="BN424">
            <v>0</v>
          </cell>
          <cell r="BO424">
            <v>0</v>
          </cell>
          <cell r="BP424">
            <v>0</v>
          </cell>
          <cell r="BQ424">
            <v>1</v>
          </cell>
          <cell r="BR424" t="str">
            <v>CN HÀ NỘI</v>
          </cell>
          <cell r="BS424" t="str">
            <v>Fulltime</v>
          </cell>
          <cell r="BT424" t="str">
            <v>Quán 52 Hai Bà Trưng</v>
          </cell>
          <cell r="BU424" t="str">
            <v>NV. Pha Chế</v>
          </cell>
          <cell r="BV424" t="str">
            <v>2 HẠT</v>
          </cell>
          <cell r="BW424" t="str">
            <v>TC</v>
          </cell>
          <cell r="BX424" t="str">
            <v>DƯỢC SỸ</v>
          </cell>
          <cell r="BY424">
            <v>0</v>
          </cell>
          <cell r="BZ424">
            <v>0</v>
          </cell>
          <cell r="CA424">
            <v>0</v>
          </cell>
          <cell r="CB424">
            <v>0</v>
          </cell>
          <cell r="CC424">
            <v>0</v>
          </cell>
          <cell r="CD424">
            <v>0</v>
          </cell>
          <cell r="CE424" t="str">
            <v>03 NQ -&gt; 52 HBT</v>
          </cell>
          <cell r="CF424">
            <v>0</v>
          </cell>
          <cell r="CG424">
            <v>0</v>
          </cell>
          <cell r="CH424">
            <v>0</v>
          </cell>
          <cell r="CI424" t="str">
            <v xml:space="preserve">VĂN PHÒNG HÀ NỘI </v>
          </cell>
          <cell r="CJ424" t="str">
            <v>KẾ TOÁN DOANH THU</v>
          </cell>
          <cell r="CK424">
            <v>0</v>
          </cell>
          <cell r="CL424">
            <v>0</v>
          </cell>
          <cell r="CM424" t="str">
            <v>KẾT HÔN</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t="e">
            <v>#N/A</v>
          </cell>
          <cell r="DB424">
            <v>0</v>
          </cell>
        </row>
        <row r="425">
          <cell r="B425" t="str">
            <v>EWW3000326</v>
          </cell>
          <cell r="C425" t="str">
            <v>VĂN THÀNH ĐÔNG</v>
          </cell>
          <cell r="D425" t="str">
            <v>NAM</v>
          </cell>
          <cell r="E425">
            <v>41219</v>
          </cell>
          <cell r="F425" t="str">
            <v xml:space="preserve">VĂN PHÒNG HÀ NỘI </v>
          </cell>
          <cell r="G425" t="str">
            <v xml:space="preserve">NHÂN VIÊN KHO VẬN </v>
          </cell>
          <cell r="H425">
            <v>3</v>
          </cell>
          <cell r="I425">
            <v>10</v>
          </cell>
          <cell r="J425">
            <v>1990</v>
          </cell>
          <cell r="K425">
            <v>33149</v>
          </cell>
          <cell r="L425" t="str">
            <v>HÀ NỘI</v>
          </cell>
          <cell r="M425" t="str">
            <v>HƯNG YÊN</v>
          </cell>
          <cell r="N425" t="str">
            <v>012661613</v>
          </cell>
          <cell r="O425">
            <v>38043</v>
          </cell>
          <cell r="P425" t="str">
            <v>HÀ NỘI</v>
          </cell>
          <cell r="Q425" t="str">
            <v>KINH</v>
          </cell>
          <cell r="R425" t="str">
            <v>KHÔNG</v>
          </cell>
          <cell r="S425" t="str">
            <v>SN 371 TRẦN QUÝ CÁP, P. VĂN MIẾU, ĐỐNG ĐA, HÀ NỘI</v>
          </cell>
          <cell r="T425" t="str">
            <v>HÀ NỘI</v>
          </cell>
          <cell r="U425" t="str">
            <v>SN 371 TRẦN QUÝ CÁP, P. VĂN MIẾU, ĐỐNG ĐA, HÀ NỘI</v>
          </cell>
          <cell r="V425" t="str">
            <v>HÀ NỘI</v>
          </cell>
          <cell r="W425" t="str">
            <v>XÓM 2, CỔ NHUẾ, TỪ LIÊM, TỪ LIÊM, HÀ NỘI</v>
          </cell>
          <cell r="X425" t="str">
            <v>01642290785</v>
          </cell>
          <cell r="Y425" t="str">
            <v>0301000310242</v>
          </cell>
          <cell r="Z425" t="str">
            <v>VIETCOMBANK</v>
          </cell>
          <cell r="AA425" t="str">
            <v>900077</v>
          </cell>
          <cell r="AB425" t="str">
            <v>8301282306</v>
          </cell>
          <cell r="AC425">
            <v>0</v>
          </cell>
          <cell r="AD425">
            <v>0</v>
          </cell>
          <cell r="AE425">
            <v>0</v>
          </cell>
          <cell r="AF425">
            <v>0</v>
          </cell>
          <cell r="AG425">
            <v>0</v>
          </cell>
          <cell r="AH425">
            <v>41512</v>
          </cell>
          <cell r="AI425">
            <v>41877</v>
          </cell>
          <cell r="AJ425">
            <v>0</v>
          </cell>
          <cell r="AK425" t="str">
            <v>01 NĂM</v>
          </cell>
          <cell r="AL425" t="str">
            <v>01 NĂM</v>
          </cell>
          <cell r="AM425">
            <v>0</v>
          </cell>
          <cell r="AN425">
            <v>41877</v>
          </cell>
          <cell r="AO425">
            <v>42241</v>
          </cell>
          <cell r="AP425">
            <v>0</v>
          </cell>
          <cell r="AQ425">
            <v>0</v>
          </cell>
          <cell r="AR425">
            <v>0</v>
          </cell>
          <cell r="AS425">
            <v>41206</v>
          </cell>
          <cell r="AT425">
            <v>0</v>
          </cell>
          <cell r="AU425" t="str">
            <v>2.5 THÁNG</v>
          </cell>
          <cell r="AV425">
            <v>41281</v>
          </cell>
          <cell r="AW425">
            <v>41219</v>
          </cell>
          <cell r="AX425">
            <v>0</v>
          </cell>
          <cell r="AY425" t="str">
            <v>2.5 THÁNG</v>
          </cell>
          <cell r="AZ425">
            <v>41294</v>
          </cell>
          <cell r="BA425">
            <v>0</v>
          </cell>
          <cell r="BB425">
            <v>41281</v>
          </cell>
          <cell r="BC425" t="str">
            <v>2.5 THÁNG</v>
          </cell>
          <cell r="BD425" t="str">
            <v>2 HẠT</v>
          </cell>
          <cell r="BE425" t="str">
            <v>TC</v>
          </cell>
          <cell r="BF425">
            <v>41294</v>
          </cell>
          <cell r="BG425" t="str">
            <v>2.5 THÁNG</v>
          </cell>
          <cell r="BH425">
            <v>41573</v>
          </cell>
          <cell r="BI425">
            <v>2889000</v>
          </cell>
          <cell r="BJ425">
            <v>111000</v>
          </cell>
          <cell r="BK425">
            <v>0</v>
          </cell>
          <cell r="BL425">
            <v>800000</v>
          </cell>
          <cell r="BM425">
            <v>100000</v>
          </cell>
          <cell r="BN425">
            <v>0</v>
          </cell>
          <cell r="BO425">
            <v>25000</v>
          </cell>
          <cell r="BP425">
            <v>120000</v>
          </cell>
          <cell r="BQ425">
            <v>1</v>
          </cell>
          <cell r="BR425" t="str">
            <v>VP HÀ NỘI</v>
          </cell>
          <cell r="BS425" t="str">
            <v>Fulltime</v>
          </cell>
          <cell r="BT425" t="str">
            <v>Nhân Viên Văn Phòng</v>
          </cell>
          <cell r="BU425" t="str">
            <v xml:space="preserve">NV. Kho Vận </v>
          </cell>
          <cell r="BV425">
            <v>0</v>
          </cell>
          <cell r="BW425" t="str">
            <v>12/12</v>
          </cell>
          <cell r="BX425">
            <v>0</v>
          </cell>
          <cell r="BY425">
            <v>0</v>
          </cell>
          <cell r="BZ425">
            <v>0</v>
          </cell>
          <cell r="CA425">
            <v>0</v>
          </cell>
          <cell r="CB425">
            <v>0</v>
          </cell>
          <cell r="CC425">
            <v>0</v>
          </cell>
          <cell r="CD425">
            <v>0</v>
          </cell>
          <cell r="CE425" t="str">
            <v>52 HBT</v>
          </cell>
          <cell r="CF425" t="str">
            <v xml:space="preserve">Kho vận </v>
          </cell>
          <cell r="CG425">
            <v>0</v>
          </cell>
          <cell r="CH425">
            <v>0</v>
          </cell>
          <cell r="CI425" t="str">
            <v>QUÁN 52 HAI BÀ TRƯNG</v>
          </cell>
          <cell r="CJ425" t="str">
            <v>NHÂN VIÊN PHA CHẾ</v>
          </cell>
          <cell r="CK425">
            <v>0</v>
          </cell>
          <cell r="CL425">
            <v>0</v>
          </cell>
          <cell r="CM425" t="str">
            <v>ĐỘC THÂN</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t="e">
            <v>#N/A</v>
          </cell>
          <cell r="DB425">
            <v>0</v>
          </cell>
        </row>
        <row r="426">
          <cell r="B426" t="str">
            <v>EWW3000341</v>
          </cell>
          <cell r="C426" t="str">
            <v>TỐNG QUANG THANH</v>
          </cell>
          <cell r="D426" t="str">
            <v>NAM</v>
          </cell>
          <cell r="E426">
            <v>41225</v>
          </cell>
          <cell r="F426" t="str">
            <v xml:space="preserve">VĂN PHÒNG HÀ NỘI </v>
          </cell>
          <cell r="G426" t="str">
            <v>THỦ KHO KIÊM VẬN CHUYỂN</v>
          </cell>
          <cell r="H426">
            <v>8</v>
          </cell>
          <cell r="I426">
            <v>5</v>
          </cell>
          <cell r="J426">
            <v>1984</v>
          </cell>
          <cell r="K426">
            <v>30810</v>
          </cell>
          <cell r="L426" t="str">
            <v>THANH HÓA</v>
          </cell>
          <cell r="M426" t="str">
            <v>THANH HÓA</v>
          </cell>
          <cell r="N426" t="str">
            <v>172650906</v>
          </cell>
          <cell r="O426">
            <v>37230</v>
          </cell>
          <cell r="P426" t="str">
            <v>THANH HÓA</v>
          </cell>
          <cell r="Q426" t="str">
            <v>KINH</v>
          </cell>
          <cell r="R426" t="str">
            <v>KHÔNG</v>
          </cell>
          <cell r="S426" t="str">
            <v>HÀ BẮC, HÀ TRUNG, THANH HÓA</v>
          </cell>
          <cell r="T426" t="str">
            <v>THANH HÓA</v>
          </cell>
          <cell r="U426" t="str">
            <v>PHÚ MỸ, MỸ ĐÌNH, TỪ LIÊM, HÀ NỘI</v>
          </cell>
          <cell r="V426" t="str">
            <v>HÀ NỘI</v>
          </cell>
          <cell r="W426" t="str">
            <v>SN 371 TRẦN QUÝ CÁP, P. VĂN MIẾU, ĐỐNG ĐA, HÀ NỘI</v>
          </cell>
          <cell r="X426" t="str">
            <v>0912145037</v>
          </cell>
          <cell r="Y426" t="str">
            <v>0611001627974</v>
          </cell>
          <cell r="Z426" t="str">
            <v>VIETCOMBANK</v>
          </cell>
          <cell r="AA426" t="str">
            <v>900111</v>
          </cell>
          <cell r="AB426" t="str">
            <v>8056204521</v>
          </cell>
          <cell r="AC426">
            <v>0</v>
          </cell>
          <cell r="AD426">
            <v>0</v>
          </cell>
          <cell r="AE426">
            <v>0</v>
          </cell>
          <cell r="AF426">
            <v>0</v>
          </cell>
          <cell r="AG426">
            <v>0</v>
          </cell>
          <cell r="AH426">
            <v>41286</v>
          </cell>
          <cell r="AI426">
            <v>41650</v>
          </cell>
          <cell r="AJ426">
            <v>0</v>
          </cell>
          <cell r="AK426" t="str">
            <v>01 NĂM</v>
          </cell>
          <cell r="AL426" t="str">
            <v>01 NĂM</v>
          </cell>
          <cell r="AM426">
            <v>0</v>
          </cell>
          <cell r="AN426">
            <v>41650</v>
          </cell>
          <cell r="AO426">
            <v>42014</v>
          </cell>
          <cell r="AP426">
            <v>0</v>
          </cell>
          <cell r="AQ426">
            <v>0</v>
          </cell>
          <cell r="AR426">
            <v>0</v>
          </cell>
          <cell r="AS426">
            <v>41219</v>
          </cell>
          <cell r="AT426">
            <v>0</v>
          </cell>
          <cell r="AU426" t="str">
            <v>2.5 THÁNG</v>
          </cell>
          <cell r="AV426">
            <v>41225</v>
          </cell>
          <cell r="AW426">
            <v>0</v>
          </cell>
          <cell r="AX426">
            <v>0</v>
          </cell>
          <cell r="AY426" t="str">
            <v>2 THÁNG</v>
          </cell>
          <cell r="AZ426">
            <v>0</v>
          </cell>
          <cell r="BA426">
            <v>0</v>
          </cell>
          <cell r="BB426">
            <v>41294</v>
          </cell>
          <cell r="BC426" t="str">
            <v>2.5 THÁNG</v>
          </cell>
          <cell r="BD426">
            <v>0</v>
          </cell>
          <cell r="BE426" t="str">
            <v>12/12</v>
          </cell>
          <cell r="BF426">
            <v>41225</v>
          </cell>
          <cell r="BG426" t="str">
            <v>2 THÁNG</v>
          </cell>
          <cell r="BH426">
            <v>0</v>
          </cell>
          <cell r="BI426">
            <v>2889000</v>
          </cell>
          <cell r="BJ426">
            <v>1111000</v>
          </cell>
          <cell r="BK426">
            <v>0</v>
          </cell>
          <cell r="BL426">
            <v>800000</v>
          </cell>
          <cell r="BM426">
            <v>100000</v>
          </cell>
          <cell r="BN426" t="str">
            <v xml:space="preserve">Kho vận </v>
          </cell>
          <cell r="BO426">
            <v>25000</v>
          </cell>
          <cell r="BP426">
            <v>120000</v>
          </cell>
          <cell r="BQ426">
            <v>1</v>
          </cell>
          <cell r="BR426" t="str">
            <v>VP HÀ NỘI</v>
          </cell>
          <cell r="BS426" t="str">
            <v>Fulltime</v>
          </cell>
          <cell r="BT426" t="str">
            <v>Nhân Viên Văn Phòng</v>
          </cell>
          <cell r="BU426" t="str">
            <v>Thủ Kho Kiêm Vận Chuyển</v>
          </cell>
          <cell r="BV426">
            <v>0</v>
          </cell>
          <cell r="BW426" t="str">
            <v>ĐH</v>
          </cell>
          <cell r="BX426" t="str">
            <v>ĐIỆN TỬ</v>
          </cell>
          <cell r="BY426">
            <v>0</v>
          </cell>
          <cell r="BZ426">
            <v>0</v>
          </cell>
          <cell r="CA426">
            <v>0</v>
          </cell>
          <cell r="CB426">
            <v>0</v>
          </cell>
          <cell r="CC426">
            <v>0</v>
          </cell>
          <cell r="CD426">
            <v>0</v>
          </cell>
          <cell r="CE426">
            <v>0</v>
          </cell>
          <cell r="CF426">
            <v>0</v>
          </cell>
          <cell r="CG426">
            <v>0</v>
          </cell>
          <cell r="CH426">
            <v>0</v>
          </cell>
          <cell r="CI426" t="str">
            <v xml:space="preserve">VĂN PHÒNG HÀ NỘI </v>
          </cell>
          <cell r="CJ426" t="str">
            <v xml:space="preserve">NHÂN VIÊN KHO VẬN </v>
          </cell>
          <cell r="CK426">
            <v>0</v>
          </cell>
          <cell r="CL426">
            <v>0</v>
          </cell>
          <cell r="CM426" t="str">
            <v>ĐỘC THÂN</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t="e">
            <v>#N/A</v>
          </cell>
          <cell r="DB426">
            <v>0</v>
          </cell>
        </row>
        <row r="427">
          <cell r="B427" t="str">
            <v>EWW3000342</v>
          </cell>
          <cell r="C427" t="str">
            <v>LƯƠNG THỊ LINH</v>
          </cell>
          <cell r="D427" t="str">
            <v>NỮ</v>
          </cell>
          <cell r="E427">
            <v>41228</v>
          </cell>
          <cell r="F427" t="str">
            <v>QUÁN 1A HAI BÀ TRƯNG</v>
          </cell>
          <cell r="G427" t="str">
            <v>NHÂN VIÊN BẾP</v>
          </cell>
          <cell r="H427">
            <v>23</v>
          </cell>
          <cell r="I427">
            <v>7</v>
          </cell>
          <cell r="J427">
            <v>1993</v>
          </cell>
          <cell r="K427">
            <v>34173</v>
          </cell>
          <cell r="L427" t="str">
            <v>HÀ NAM</v>
          </cell>
          <cell r="M427" t="str">
            <v>HÀ NAM</v>
          </cell>
          <cell r="N427" t="str">
            <v>168455138</v>
          </cell>
          <cell r="O427">
            <v>40260</v>
          </cell>
          <cell r="P427" t="str">
            <v>HÀ NAM</v>
          </cell>
          <cell r="Q427" t="str">
            <v>KINH</v>
          </cell>
          <cell r="R427" t="str">
            <v>KHÔNG</v>
          </cell>
          <cell r="S427" t="str">
            <v>ĐỨC LÝ, LÝ NHÂN, HÀ NAM</v>
          </cell>
          <cell r="T427" t="str">
            <v>HÀ NAM</v>
          </cell>
          <cell r="U427" t="str">
            <v>SN 103 TRƯƠNG ĐỊNH, HAI BÀ TRƯNG, HÀ NỘI</v>
          </cell>
          <cell r="V427" t="str">
            <v>HÀ NỘI</v>
          </cell>
          <cell r="W427" t="str">
            <v>PHÚ MỸ, MỸ ĐÌNH, TỪ LIÊM, HÀ NỘI</v>
          </cell>
          <cell r="X427" t="str">
            <v>01698800610</v>
          </cell>
          <cell r="Y427" t="str">
            <v>0301000310459</v>
          </cell>
          <cell r="Z427" t="str">
            <v>VIETCOMBANK</v>
          </cell>
          <cell r="AA427" t="str">
            <v>900079</v>
          </cell>
          <cell r="AB427" t="str">
            <v>8301282296</v>
          </cell>
          <cell r="AC427">
            <v>0</v>
          </cell>
          <cell r="AD427">
            <v>0</v>
          </cell>
          <cell r="AE427">
            <v>0</v>
          </cell>
          <cell r="AF427">
            <v>0</v>
          </cell>
          <cell r="AG427">
            <v>0</v>
          </cell>
          <cell r="AH427">
            <v>41512</v>
          </cell>
          <cell r="AI427">
            <v>41877</v>
          </cell>
          <cell r="AJ427">
            <v>0</v>
          </cell>
          <cell r="AK427" t="str">
            <v>01 NĂM</v>
          </cell>
          <cell r="AL427" t="str">
            <v>01 NĂM</v>
          </cell>
          <cell r="AM427">
            <v>0</v>
          </cell>
          <cell r="AN427">
            <v>41877</v>
          </cell>
          <cell r="AO427">
            <v>42241</v>
          </cell>
          <cell r="AP427">
            <v>0</v>
          </cell>
          <cell r="AQ427">
            <v>0</v>
          </cell>
          <cell r="AR427">
            <v>41225</v>
          </cell>
          <cell r="AS427">
            <v>0</v>
          </cell>
          <cell r="AT427">
            <v>0</v>
          </cell>
          <cell r="AU427" t="str">
            <v>2 THÁNG</v>
          </cell>
          <cell r="AV427">
            <v>0</v>
          </cell>
          <cell r="AW427">
            <v>41228</v>
          </cell>
          <cell r="AX427">
            <v>0</v>
          </cell>
          <cell r="AY427" t="str">
            <v>2.5 THÁNG</v>
          </cell>
          <cell r="AZ427">
            <v>41303</v>
          </cell>
          <cell r="BA427">
            <v>0</v>
          </cell>
          <cell r="BB427">
            <v>41225</v>
          </cell>
          <cell r="BC427" t="str">
            <v>2 THÁNG</v>
          </cell>
          <cell r="BD427">
            <v>0</v>
          </cell>
          <cell r="BE427" t="str">
            <v>ĐH</v>
          </cell>
          <cell r="BF427">
            <v>41303</v>
          </cell>
          <cell r="BG427" t="str">
            <v>2.5 THÁNG</v>
          </cell>
          <cell r="BH427">
            <v>41640</v>
          </cell>
          <cell r="BI427">
            <v>2889000</v>
          </cell>
          <cell r="BJ427">
            <v>0</v>
          </cell>
          <cell r="BK427">
            <v>0</v>
          </cell>
          <cell r="BL427">
            <v>0</v>
          </cell>
          <cell r="BM427">
            <v>0</v>
          </cell>
          <cell r="BN427">
            <v>0</v>
          </cell>
          <cell r="BO427">
            <v>0</v>
          </cell>
          <cell r="BP427">
            <v>0</v>
          </cell>
          <cell r="BQ427">
            <v>1</v>
          </cell>
          <cell r="BR427" t="str">
            <v>CN HÀ NỘI</v>
          </cell>
          <cell r="BS427" t="str">
            <v>Fulltime</v>
          </cell>
          <cell r="BT427" t="str">
            <v>Quán 1A Hai Bà Trưng</v>
          </cell>
          <cell r="BU427" t="str">
            <v>NV. Bếp</v>
          </cell>
          <cell r="BV427">
            <v>0</v>
          </cell>
          <cell r="BW427" t="str">
            <v>TC</v>
          </cell>
          <cell r="BX427" t="str">
            <v>NẤU ĂN</v>
          </cell>
          <cell r="BY427">
            <v>0</v>
          </cell>
          <cell r="BZ427">
            <v>0</v>
          </cell>
          <cell r="CA427">
            <v>0</v>
          </cell>
          <cell r="CB427">
            <v>0</v>
          </cell>
          <cell r="CC427">
            <v>0</v>
          </cell>
          <cell r="CD427">
            <v>41932</v>
          </cell>
          <cell r="CE427" t="str">
            <v>NQ</v>
          </cell>
          <cell r="CF427" t="str">
            <v>52 HBT</v>
          </cell>
          <cell r="CG427">
            <v>0</v>
          </cell>
          <cell r="CH427">
            <v>0</v>
          </cell>
          <cell r="CI427" t="str">
            <v xml:space="preserve">VĂN PHÒNG HÀ NỘI </v>
          </cell>
          <cell r="CJ427" t="str">
            <v>THỦ KHO KIÊM VẬN CHUYỂN</v>
          </cell>
          <cell r="CK427">
            <v>0</v>
          </cell>
          <cell r="CL427">
            <v>0</v>
          </cell>
          <cell r="CM427" t="str">
            <v>ĐỘC THÂN</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t="e">
            <v>#N/A</v>
          </cell>
          <cell r="DB427">
            <v>0</v>
          </cell>
        </row>
        <row r="428">
          <cell r="B428" t="str">
            <v>EWW3000343</v>
          </cell>
          <cell r="C428" t="str">
            <v>NGUYỄN KHÁNH TOÀN</v>
          </cell>
          <cell r="D428" t="str">
            <v>NAM</v>
          </cell>
          <cell r="E428">
            <v>41245</v>
          </cell>
          <cell r="F428" t="str">
            <v>QUÁN 1A HAI BÀ TRƯNG</v>
          </cell>
          <cell r="G428" t="str">
            <v>NHÂN VIÊN PHỤC VỤ</v>
          </cell>
          <cell r="H428">
            <v>21</v>
          </cell>
          <cell r="I428">
            <v>7</v>
          </cell>
          <cell r="J428">
            <v>1994</v>
          </cell>
          <cell r="K428">
            <v>34536</v>
          </cell>
          <cell r="L428" t="str">
            <v>HÀ NỘI</v>
          </cell>
          <cell r="M428" t="str">
            <v>HÀ NỘI</v>
          </cell>
          <cell r="N428" t="str">
            <v>013087191</v>
          </cell>
          <cell r="O428">
            <v>39594</v>
          </cell>
          <cell r="P428" t="str">
            <v>HÀ NỘI</v>
          </cell>
          <cell r="Q428" t="str">
            <v>KINH</v>
          </cell>
          <cell r="R428" t="str">
            <v>KHÔNG</v>
          </cell>
          <cell r="S428" t="str">
            <v>59 NGUYỄN HỮU HUÂN, P. LÝ THÁI TỔ, HOÀN KIẾM, HÀ NỘI</v>
          </cell>
          <cell r="T428" t="str">
            <v>HÀ NỘI</v>
          </cell>
          <cell r="U428" t="str">
            <v>59 NGUYỄN HỮU HUÂN, P. LÝ THÁI TỔ, HOÀN KIẾM, HÀ NỘI</v>
          </cell>
          <cell r="V428" t="str">
            <v>HÀ NỘI</v>
          </cell>
          <cell r="W428" t="str">
            <v>SN 103 TRƯƠNG ĐỊNH, HAI BÀ TRƯNG, HÀ NỘI</v>
          </cell>
          <cell r="X428" t="str">
            <v>01677898105</v>
          </cell>
          <cell r="Y428" t="str">
            <v>0011004103842</v>
          </cell>
          <cell r="Z428" t="str">
            <v>VIETCOMBANK</v>
          </cell>
          <cell r="AA428" t="str">
            <v>900080</v>
          </cell>
          <cell r="AB428" t="str">
            <v>8301282296</v>
          </cell>
          <cell r="AC428">
            <v>0</v>
          </cell>
          <cell r="AD428">
            <v>0</v>
          </cell>
          <cell r="AE428">
            <v>0</v>
          </cell>
          <cell r="AF428">
            <v>0</v>
          </cell>
          <cell r="AG428">
            <v>0</v>
          </cell>
          <cell r="AH428">
            <v>41512</v>
          </cell>
          <cell r="AI428">
            <v>41877</v>
          </cell>
          <cell r="AJ428">
            <v>0</v>
          </cell>
          <cell r="AK428" t="str">
            <v>01 NĂM</v>
          </cell>
          <cell r="AL428" t="str">
            <v>01 NĂM</v>
          </cell>
          <cell r="AM428">
            <v>0</v>
          </cell>
          <cell r="AN428">
            <v>41877</v>
          </cell>
          <cell r="AO428">
            <v>42241</v>
          </cell>
          <cell r="AP428">
            <v>0</v>
          </cell>
          <cell r="AQ428">
            <v>0</v>
          </cell>
          <cell r="AR428">
            <v>0</v>
          </cell>
          <cell r="AS428">
            <v>41228</v>
          </cell>
          <cell r="AT428">
            <v>0</v>
          </cell>
          <cell r="AU428" t="str">
            <v>2.5 THÁNG</v>
          </cell>
          <cell r="AV428">
            <v>41303</v>
          </cell>
          <cell r="AW428">
            <v>41245</v>
          </cell>
          <cell r="AX428">
            <v>0</v>
          </cell>
          <cell r="AY428" t="str">
            <v>2.5 THÁNG</v>
          </cell>
          <cell r="AZ428">
            <v>41320</v>
          </cell>
          <cell r="BA428">
            <v>0</v>
          </cell>
          <cell r="BB428">
            <v>41303</v>
          </cell>
          <cell r="BC428" t="str">
            <v>2.5 THÁNG</v>
          </cell>
          <cell r="BD428">
            <v>0</v>
          </cell>
          <cell r="BE428" t="str">
            <v>TC</v>
          </cell>
          <cell r="BF428">
            <v>41320</v>
          </cell>
          <cell r="BG428" t="str">
            <v>2.5 THÁNG</v>
          </cell>
          <cell r="BH428">
            <v>41696</v>
          </cell>
          <cell r="BI428">
            <v>2889000</v>
          </cell>
          <cell r="BJ428">
            <v>191000</v>
          </cell>
          <cell r="BK428">
            <v>0</v>
          </cell>
          <cell r="BL428">
            <v>0</v>
          </cell>
          <cell r="BM428">
            <v>0</v>
          </cell>
          <cell r="BN428" t="str">
            <v>52 HBT</v>
          </cell>
          <cell r="BO428">
            <v>0</v>
          </cell>
          <cell r="BP428">
            <v>0</v>
          </cell>
          <cell r="BQ428">
            <v>1</v>
          </cell>
          <cell r="BR428" t="str">
            <v>CN HÀ NỘI</v>
          </cell>
          <cell r="BS428" t="str">
            <v>Fulltime</v>
          </cell>
          <cell r="BT428" t="str">
            <v>Quán 1A Hai Bà Trưng</v>
          </cell>
          <cell r="BU428" t="str">
            <v>NV. Phục Vụ</v>
          </cell>
          <cell r="BV428" t="str">
            <v>2 HẠT</v>
          </cell>
          <cell r="BW428" t="str">
            <v>ĐH</v>
          </cell>
          <cell r="BX428">
            <v>0</v>
          </cell>
          <cell r="BY428">
            <v>0</v>
          </cell>
          <cell r="BZ428">
            <v>0</v>
          </cell>
          <cell r="CA428">
            <v>0</v>
          </cell>
          <cell r="CB428">
            <v>0</v>
          </cell>
          <cell r="CC428">
            <v>0</v>
          </cell>
          <cell r="CD428">
            <v>0</v>
          </cell>
          <cell r="CE428">
            <v>0</v>
          </cell>
          <cell r="CF428">
            <v>0</v>
          </cell>
          <cell r="CG428">
            <v>0</v>
          </cell>
          <cell r="CH428">
            <v>0</v>
          </cell>
          <cell r="CI428" t="str">
            <v>QUÁN 1A HAI BÀ TRƯNG</v>
          </cell>
          <cell r="CJ428" t="str">
            <v>NHÂN VIÊN BẾP</v>
          </cell>
          <cell r="CK428">
            <v>0</v>
          </cell>
          <cell r="CL428">
            <v>0</v>
          </cell>
          <cell r="CM428" t="str">
            <v>ĐỘC THÂN</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t="e">
            <v>#N/A</v>
          </cell>
          <cell r="DB428">
            <v>0</v>
          </cell>
        </row>
        <row r="429">
          <cell r="B429" t="str">
            <v>EWW3000365</v>
          </cell>
          <cell r="C429" t="str">
            <v>NGUYỄN THỊ HÀ</v>
          </cell>
          <cell r="D429" t="str">
            <v>NỮ</v>
          </cell>
          <cell r="E429">
            <v>41275</v>
          </cell>
          <cell r="F429" t="str">
            <v>QUÁN 03 NGÔ QUYỀN</v>
          </cell>
          <cell r="G429" t="str">
            <v>NHÂN VIÊN BẾP</v>
          </cell>
          <cell r="H429">
            <v>9</v>
          </cell>
          <cell r="I429">
            <v>10</v>
          </cell>
          <cell r="J429">
            <v>1978</v>
          </cell>
          <cell r="K429">
            <v>28772</v>
          </cell>
          <cell r="L429" t="str">
            <v>THANH HÓA</v>
          </cell>
          <cell r="M429" t="str">
            <v>THANH HÓA</v>
          </cell>
          <cell r="N429" t="str">
            <v>172096775</v>
          </cell>
          <cell r="O429">
            <v>36116</v>
          </cell>
          <cell r="P429" t="str">
            <v>THANH HÓA</v>
          </cell>
          <cell r="Q429" t="str">
            <v>KINH</v>
          </cell>
          <cell r="R429" t="str">
            <v>KHÔNG</v>
          </cell>
          <cell r="S429" t="str">
            <v>THÁI BÌNH, MAI LÂM, ĐÔNG ANH, HÀ NỘI</v>
          </cell>
          <cell r="T429" t="str">
            <v>HÀ NỘI</v>
          </cell>
          <cell r="U429" t="str">
            <v>THÁI BÌNH, MAI LÂM, ĐÔNG ANH, HÀ NỘI</v>
          </cell>
          <cell r="V429" t="str">
            <v>HÀ NỘI</v>
          </cell>
          <cell r="W429" t="str">
            <v>59 NGUYỄN HỮU HUÂN, P. LÝ THÁI TỔ, HOÀN KIẾM, HÀ NỘI</v>
          </cell>
          <cell r="X429" t="str">
            <v>01685300551</v>
          </cell>
          <cell r="Y429" t="str">
            <v>0011004104940</v>
          </cell>
          <cell r="Z429" t="str">
            <v>VIETCOMBANK</v>
          </cell>
          <cell r="AA429" t="str">
            <v>900081</v>
          </cell>
          <cell r="AB429">
            <v>0</v>
          </cell>
          <cell r="AC429">
            <v>0</v>
          </cell>
          <cell r="AD429">
            <v>0</v>
          </cell>
          <cell r="AE429">
            <v>0</v>
          </cell>
          <cell r="AF429">
            <v>0</v>
          </cell>
          <cell r="AG429">
            <v>0</v>
          </cell>
          <cell r="AH429">
            <v>41512</v>
          </cell>
          <cell r="AI429">
            <v>41877</v>
          </cell>
          <cell r="AJ429">
            <v>0</v>
          </cell>
          <cell r="AK429" t="str">
            <v>01 NĂM</v>
          </cell>
          <cell r="AL429" t="str">
            <v>01 NĂM</v>
          </cell>
          <cell r="AM429">
            <v>0</v>
          </cell>
          <cell r="AN429">
            <v>41877</v>
          </cell>
          <cell r="AO429">
            <v>42241</v>
          </cell>
          <cell r="AP429">
            <v>0</v>
          </cell>
          <cell r="AQ429">
            <v>0</v>
          </cell>
          <cell r="AR429">
            <v>0</v>
          </cell>
          <cell r="AS429">
            <v>41245</v>
          </cell>
          <cell r="AT429">
            <v>0</v>
          </cell>
          <cell r="AU429" t="str">
            <v>2.5 THÁNG</v>
          </cell>
          <cell r="AV429">
            <v>41320</v>
          </cell>
          <cell r="AW429">
            <v>41275</v>
          </cell>
          <cell r="AX429">
            <v>0</v>
          </cell>
          <cell r="AY429" t="str">
            <v>2.5 THÁNG</v>
          </cell>
          <cell r="AZ429">
            <v>41350</v>
          </cell>
          <cell r="BA429">
            <v>0</v>
          </cell>
          <cell r="BB429">
            <v>41320</v>
          </cell>
          <cell r="BC429" t="str">
            <v>2.5 THÁNG</v>
          </cell>
          <cell r="BD429" t="str">
            <v>2 HẠT</v>
          </cell>
          <cell r="BE429" t="str">
            <v>ĐH</v>
          </cell>
          <cell r="BF429">
            <v>41350</v>
          </cell>
          <cell r="BG429" t="str">
            <v>2.5 THÁNG</v>
          </cell>
          <cell r="BH429">
            <v>41640</v>
          </cell>
          <cell r="BI429">
            <v>2889000</v>
          </cell>
          <cell r="BJ429">
            <v>0</v>
          </cell>
          <cell r="BK429">
            <v>0</v>
          </cell>
          <cell r="BL429">
            <v>0</v>
          </cell>
          <cell r="BM429">
            <v>0</v>
          </cell>
          <cell r="BN429">
            <v>0</v>
          </cell>
          <cell r="BO429">
            <v>0</v>
          </cell>
          <cell r="BP429">
            <v>0</v>
          </cell>
          <cell r="BQ429">
            <v>1</v>
          </cell>
          <cell r="BR429" t="str">
            <v>CN HÀ NỘI</v>
          </cell>
          <cell r="BS429" t="str">
            <v>Fulltime</v>
          </cell>
          <cell r="BT429" t="str">
            <v>Quán 03 Ngô Quyền</v>
          </cell>
          <cell r="BU429" t="str">
            <v>NV. Bếp</v>
          </cell>
          <cell r="BV429">
            <v>0</v>
          </cell>
          <cell r="BW429" t="str">
            <v>12/12</v>
          </cell>
          <cell r="BX429">
            <v>0</v>
          </cell>
          <cell r="BY429">
            <v>0</v>
          </cell>
          <cell r="BZ429">
            <v>0</v>
          </cell>
          <cell r="CA429">
            <v>0</v>
          </cell>
          <cell r="CB429">
            <v>0</v>
          </cell>
          <cell r="CC429">
            <v>0</v>
          </cell>
          <cell r="CD429">
            <v>0</v>
          </cell>
          <cell r="CE429">
            <v>0</v>
          </cell>
          <cell r="CF429">
            <v>0</v>
          </cell>
          <cell r="CG429">
            <v>0</v>
          </cell>
          <cell r="CH429">
            <v>0</v>
          </cell>
          <cell r="CI429" t="str">
            <v>QUÁN 1A HAI BÀ TRƯNG</v>
          </cell>
          <cell r="CJ429" t="str">
            <v>NHÂN VIÊN PHỤC VỤ</v>
          </cell>
          <cell r="CK429">
            <v>0</v>
          </cell>
          <cell r="CL429">
            <v>0</v>
          </cell>
          <cell r="CM429" t="str">
            <v>KẾT HÔN</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t="e">
            <v>#N/A</v>
          </cell>
          <cell r="DB429">
            <v>0</v>
          </cell>
        </row>
        <row r="430">
          <cell r="B430" t="str">
            <v>EWW3000353</v>
          </cell>
          <cell r="C430" t="str">
            <v>VƯƠNG THU HƯỜNG</v>
          </cell>
          <cell r="D430" t="str">
            <v>NỮ</v>
          </cell>
          <cell r="E430">
            <v>41293</v>
          </cell>
          <cell r="F430" t="str">
            <v>QUÁN 19 HUỲNH THÚC KHÁNG</v>
          </cell>
          <cell r="G430" t="str">
            <v xml:space="preserve">NHÂN VIÊN THU NGÂN </v>
          </cell>
          <cell r="H430">
            <v>10</v>
          </cell>
          <cell r="I430">
            <v>12</v>
          </cell>
          <cell r="J430">
            <v>1991</v>
          </cell>
          <cell r="K430">
            <v>33582</v>
          </cell>
          <cell r="L430" t="str">
            <v>HÀ NỘI</v>
          </cell>
          <cell r="M430" t="str">
            <v>HÀ NỘI</v>
          </cell>
          <cell r="N430" t="str">
            <v>013091844</v>
          </cell>
          <cell r="O430">
            <v>39617</v>
          </cell>
          <cell r="P430" t="str">
            <v>HÀ NỘI</v>
          </cell>
          <cell r="Q430" t="str">
            <v>KINH</v>
          </cell>
          <cell r="R430" t="str">
            <v>KHÔNG</v>
          </cell>
          <cell r="S430" t="str">
            <v>VĂN TRÌ, MINH KHAI, TỪ LIÊM, HÀ NỘI</v>
          </cell>
          <cell r="T430" t="str">
            <v>HÀ NỘI</v>
          </cell>
          <cell r="U430" t="str">
            <v>VĂN TRÌ, MINH KHAI, TỪ LIÊM, HÀ NỘI</v>
          </cell>
          <cell r="V430" t="str">
            <v>HÀ NỘI</v>
          </cell>
          <cell r="W430" t="str">
            <v>0437658478</v>
          </cell>
          <cell r="X430" t="str">
            <v>01662997527</v>
          </cell>
          <cell r="Y430" t="str">
            <v>0491000018563</v>
          </cell>
          <cell r="Z430" t="str">
            <v>VIETCOMBANK</v>
          </cell>
          <cell r="AA430" t="str">
            <v>900045</v>
          </cell>
          <cell r="AB430">
            <v>0</v>
          </cell>
          <cell r="AC430">
            <v>0</v>
          </cell>
          <cell r="AD430">
            <v>0</v>
          </cell>
          <cell r="AE430">
            <v>0</v>
          </cell>
          <cell r="AF430">
            <v>0</v>
          </cell>
          <cell r="AG430">
            <v>0</v>
          </cell>
          <cell r="AH430">
            <v>41512</v>
          </cell>
          <cell r="AI430">
            <v>41877</v>
          </cell>
          <cell r="AJ430">
            <v>0</v>
          </cell>
          <cell r="AK430" t="str">
            <v>01 NĂM</v>
          </cell>
          <cell r="AL430" t="str">
            <v>01 NĂM</v>
          </cell>
          <cell r="AM430">
            <v>0</v>
          </cell>
          <cell r="AN430">
            <v>41877</v>
          </cell>
          <cell r="AO430">
            <v>42241</v>
          </cell>
          <cell r="AP430">
            <v>0</v>
          </cell>
          <cell r="AQ430">
            <v>0</v>
          </cell>
          <cell r="AR430">
            <v>0</v>
          </cell>
          <cell r="AS430">
            <v>41275</v>
          </cell>
          <cell r="AT430">
            <v>0</v>
          </cell>
          <cell r="AU430" t="str">
            <v>2.5 THÁNG</v>
          </cell>
          <cell r="AV430">
            <v>41350</v>
          </cell>
          <cell r="AW430">
            <v>41293</v>
          </cell>
          <cell r="AX430">
            <v>0</v>
          </cell>
          <cell r="AY430" t="str">
            <v>2.5 THÁNG</v>
          </cell>
          <cell r="AZ430">
            <v>41368</v>
          </cell>
          <cell r="BA430">
            <v>0</v>
          </cell>
          <cell r="BB430">
            <v>41350</v>
          </cell>
          <cell r="BC430" t="str">
            <v>2.5 THÁNG</v>
          </cell>
          <cell r="BD430">
            <v>0</v>
          </cell>
          <cell r="BE430" t="str">
            <v>12/12</v>
          </cell>
          <cell r="BF430">
            <v>41368</v>
          </cell>
          <cell r="BG430" t="str">
            <v>2.5 THÁNG</v>
          </cell>
          <cell r="BH430">
            <v>41696</v>
          </cell>
          <cell r="BI430">
            <v>2889000</v>
          </cell>
          <cell r="BJ430">
            <v>191000</v>
          </cell>
          <cell r="BK430">
            <v>0</v>
          </cell>
          <cell r="BL430">
            <v>0</v>
          </cell>
          <cell r="BM430">
            <v>0</v>
          </cell>
          <cell r="BN430">
            <v>0</v>
          </cell>
          <cell r="BO430">
            <v>0</v>
          </cell>
          <cell r="BP430">
            <v>0</v>
          </cell>
          <cell r="BQ430">
            <v>1</v>
          </cell>
          <cell r="BR430" t="str">
            <v>CN HÀ NỘI</v>
          </cell>
          <cell r="BS430" t="str">
            <v>Fulltime</v>
          </cell>
          <cell r="BT430" t="str">
            <v>Quán 19 Huỳnh Thúc Kháng</v>
          </cell>
          <cell r="BU430" t="str">
            <v xml:space="preserve">NV. Thu Ngân </v>
          </cell>
          <cell r="BV430" t="str">
            <v>2 HẠT</v>
          </cell>
          <cell r="BW430" t="str">
            <v>CĐ</v>
          </cell>
          <cell r="BX430" t="str">
            <v>CN MAY VÀ THIẾT KẾ THỜI TRANG</v>
          </cell>
          <cell r="BY430">
            <v>0</v>
          </cell>
          <cell r="BZ430">
            <v>0</v>
          </cell>
          <cell r="CA430">
            <v>0</v>
          </cell>
          <cell r="CB430">
            <v>0</v>
          </cell>
          <cell r="CC430">
            <v>0</v>
          </cell>
          <cell r="CD430">
            <v>0</v>
          </cell>
          <cell r="CE430" t="str">
            <v>HTK</v>
          </cell>
          <cell r="CF430" t="str">
            <v>HĐT</v>
          </cell>
          <cell r="CG430" t="str">
            <v>HTK</v>
          </cell>
          <cell r="CH430">
            <v>0</v>
          </cell>
          <cell r="CI430" t="str">
            <v>QUÁN 03 NGÔ QUYỀN</v>
          </cell>
          <cell r="CJ430" t="str">
            <v>NHÂN VIÊN BẾP</v>
          </cell>
          <cell r="CK430">
            <v>0</v>
          </cell>
          <cell r="CL430">
            <v>0</v>
          </cell>
          <cell r="CM430" t="str">
            <v>ĐỘC THÂN</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t="e">
            <v>#N/A</v>
          </cell>
          <cell r="DB430">
            <v>0</v>
          </cell>
        </row>
        <row r="431">
          <cell r="B431" t="str">
            <v>EWW3000356</v>
          </cell>
          <cell r="C431" t="str">
            <v>NGUYỄN THỊ LIÊN</v>
          </cell>
          <cell r="D431" t="str">
            <v>NỮ</v>
          </cell>
          <cell r="E431">
            <v>41293</v>
          </cell>
          <cell r="F431" t="str">
            <v>QUÁN 19 HUỲNH THÚC KHÁNG</v>
          </cell>
          <cell r="G431" t="str">
            <v>NHÂN VIÊN BẾP</v>
          </cell>
          <cell r="H431">
            <v>4</v>
          </cell>
          <cell r="I431">
            <v>3</v>
          </cell>
          <cell r="J431">
            <v>1988</v>
          </cell>
          <cell r="K431">
            <v>32206</v>
          </cell>
          <cell r="L431" t="str">
            <v>HÀ TÂY</v>
          </cell>
          <cell r="M431" t="str">
            <v>HÀ NỘI</v>
          </cell>
          <cell r="N431" t="str">
            <v>112299372</v>
          </cell>
          <cell r="O431">
            <v>38726</v>
          </cell>
          <cell r="P431" t="str">
            <v>HÀ TÂY</v>
          </cell>
          <cell r="Q431" t="str">
            <v>KINH</v>
          </cell>
          <cell r="R431" t="str">
            <v>KHÔNG</v>
          </cell>
          <cell r="S431" t="str">
            <v>TÂY ĐẰNG, BA VÌ, HÀ NỘI</v>
          </cell>
          <cell r="T431" t="str">
            <v>HÀ NỘI</v>
          </cell>
          <cell r="U431" t="str">
            <v>TÂY ĐẰNG, BA VÌ, HÀ NỘI</v>
          </cell>
          <cell r="V431" t="str">
            <v>HÀ NỘI</v>
          </cell>
          <cell r="W431" t="str">
            <v>VĂN TRÌ, MINH KHAI, TỪ LIÊM, HÀ NỘI</v>
          </cell>
          <cell r="X431" t="str">
            <v>0988565006</v>
          </cell>
          <cell r="Y431" t="str">
            <v>0611001905994</v>
          </cell>
          <cell r="Z431" t="str">
            <v>VIETCOMBANK</v>
          </cell>
          <cell r="AA431" t="str">
            <v>900048</v>
          </cell>
          <cell r="AB431">
            <v>0</v>
          </cell>
          <cell r="AC431">
            <v>0</v>
          </cell>
          <cell r="AD431">
            <v>0</v>
          </cell>
          <cell r="AE431">
            <v>0</v>
          </cell>
          <cell r="AF431">
            <v>0</v>
          </cell>
          <cell r="AG431">
            <v>0</v>
          </cell>
          <cell r="AH431">
            <v>41512</v>
          </cell>
          <cell r="AI431">
            <v>41877</v>
          </cell>
          <cell r="AJ431">
            <v>0</v>
          </cell>
          <cell r="AK431" t="str">
            <v>01 NĂM</v>
          </cell>
          <cell r="AL431" t="str">
            <v>01 NĂM</v>
          </cell>
          <cell r="AM431">
            <v>0</v>
          </cell>
          <cell r="AN431">
            <v>41877</v>
          </cell>
          <cell r="AO431">
            <v>42241</v>
          </cell>
          <cell r="AP431">
            <v>0</v>
          </cell>
          <cell r="AQ431">
            <v>0</v>
          </cell>
          <cell r="AR431">
            <v>0</v>
          </cell>
          <cell r="AS431">
            <v>41293</v>
          </cell>
          <cell r="AT431">
            <v>0</v>
          </cell>
          <cell r="AU431" t="str">
            <v>2.5 THÁNG</v>
          </cell>
          <cell r="AV431">
            <v>41368</v>
          </cell>
          <cell r="AW431">
            <v>41293</v>
          </cell>
          <cell r="AX431">
            <v>0</v>
          </cell>
          <cell r="AY431" t="str">
            <v>2.5 THÁNG</v>
          </cell>
          <cell r="AZ431">
            <v>41368</v>
          </cell>
          <cell r="BA431">
            <v>0</v>
          </cell>
          <cell r="BB431">
            <v>41368</v>
          </cell>
          <cell r="BC431" t="str">
            <v>2.5 THÁNG</v>
          </cell>
          <cell r="BD431" t="str">
            <v>2 HẠT</v>
          </cell>
          <cell r="BE431" t="str">
            <v>CĐ</v>
          </cell>
          <cell r="BF431">
            <v>41368</v>
          </cell>
          <cell r="BG431" t="str">
            <v>2.5 THÁNG</v>
          </cell>
          <cell r="BH431">
            <v>41696</v>
          </cell>
          <cell r="BI431">
            <v>2889000</v>
          </cell>
          <cell r="BJ431">
            <v>191000</v>
          </cell>
          <cell r="BK431">
            <v>0</v>
          </cell>
          <cell r="BL431">
            <v>0</v>
          </cell>
          <cell r="BM431">
            <v>0</v>
          </cell>
          <cell r="BN431" t="str">
            <v>HĐT</v>
          </cell>
          <cell r="BO431" t="str">
            <v>HTK</v>
          </cell>
          <cell r="BP431">
            <v>0</v>
          </cell>
          <cell r="BQ431">
            <v>1</v>
          </cell>
          <cell r="BR431" t="str">
            <v>CN HÀ NỘI</v>
          </cell>
          <cell r="BS431" t="str">
            <v>Fulltime</v>
          </cell>
          <cell r="BT431" t="str">
            <v>Quán 19 Huỳnh Thúc Kháng</v>
          </cell>
          <cell r="BU431" t="str">
            <v>NV. Bếp</v>
          </cell>
          <cell r="BV431">
            <v>0</v>
          </cell>
          <cell r="BW431" t="str">
            <v>CĐ</v>
          </cell>
          <cell r="BX431">
            <v>0</v>
          </cell>
          <cell r="BY431">
            <v>0</v>
          </cell>
          <cell r="BZ431" t="str">
            <v>PV</v>
          </cell>
          <cell r="CA431" t="str">
            <v>BẾP</v>
          </cell>
          <cell r="CB431">
            <v>0</v>
          </cell>
          <cell r="CC431">
            <v>0</v>
          </cell>
          <cell r="CD431">
            <v>0</v>
          </cell>
          <cell r="CE431">
            <v>0</v>
          </cell>
          <cell r="CF431">
            <v>0</v>
          </cell>
          <cell r="CG431">
            <v>0</v>
          </cell>
          <cell r="CH431">
            <v>0</v>
          </cell>
          <cell r="CI431" t="str">
            <v>QUÁN 19 HUỲNH THÚC KHÁNG</v>
          </cell>
          <cell r="CJ431" t="str">
            <v xml:space="preserve">NHÂN VIÊN THU NGÂN </v>
          </cell>
          <cell r="CK431">
            <v>0</v>
          </cell>
          <cell r="CL431">
            <v>0</v>
          </cell>
          <cell r="CM431" t="str">
            <v>ĐỘC THÂN</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t="e">
            <v>#N/A</v>
          </cell>
          <cell r="DB431">
            <v>0</v>
          </cell>
        </row>
        <row r="432">
          <cell r="B432" t="str">
            <v>EWW3000358</v>
          </cell>
          <cell r="C432" t="str">
            <v>PHẠM THANH TÙNG</v>
          </cell>
          <cell r="D432" t="str">
            <v>NAM</v>
          </cell>
          <cell r="E432">
            <v>41293</v>
          </cell>
          <cell r="F432" t="str">
            <v>QUÁN 19 HUỲNH THÚC KHÁNG</v>
          </cell>
          <cell r="G432" t="str">
            <v>NHÂN VIÊN PHỤC VỤ</v>
          </cell>
          <cell r="H432">
            <v>15</v>
          </cell>
          <cell r="I432">
            <v>1</v>
          </cell>
          <cell r="J432">
            <v>1988</v>
          </cell>
          <cell r="K432">
            <v>32157</v>
          </cell>
          <cell r="L432" t="str">
            <v>HÀ NỘI</v>
          </cell>
          <cell r="M432" t="str">
            <v>NAM ĐỊNH</v>
          </cell>
          <cell r="N432" t="str">
            <v>012636219</v>
          </cell>
          <cell r="O432">
            <v>40109</v>
          </cell>
          <cell r="P432" t="str">
            <v>HÀ NỘI</v>
          </cell>
          <cell r="Q432" t="str">
            <v>KINH</v>
          </cell>
          <cell r="R432" t="str">
            <v>KHÔNG</v>
          </cell>
          <cell r="S432" t="str">
            <v>TỔ 6, P. THƯỢNG ĐÌNH, THANH XUÂN, HÀ NỘI</v>
          </cell>
          <cell r="T432" t="str">
            <v>HÀ NỘI</v>
          </cell>
          <cell r="U432" t="str">
            <v>SN 25 NGÕ 120/22 KIM GIANG, KHƯƠNG ĐÌNH, THANH XUÂN, HÀ NỘI</v>
          </cell>
          <cell r="V432" t="str">
            <v>HÀ NỘI</v>
          </cell>
          <cell r="W432" t="str">
            <v>TÂY ĐẰNG, BA VÌ, HÀ NỘI</v>
          </cell>
          <cell r="X432" t="str">
            <v>0936789327</v>
          </cell>
          <cell r="Y432" t="str">
            <v>0541000202011</v>
          </cell>
          <cell r="Z432" t="str">
            <v>VIETCOMBANK</v>
          </cell>
          <cell r="AA432" t="str">
            <v>900050</v>
          </cell>
          <cell r="AB432">
            <v>0</v>
          </cell>
          <cell r="AC432">
            <v>0</v>
          </cell>
          <cell r="AD432">
            <v>0</v>
          </cell>
          <cell r="AE432">
            <v>0</v>
          </cell>
          <cell r="AF432">
            <v>0</v>
          </cell>
          <cell r="AG432">
            <v>0</v>
          </cell>
          <cell r="AH432">
            <v>41512</v>
          </cell>
          <cell r="AI432">
            <v>41877</v>
          </cell>
          <cell r="AJ432">
            <v>0</v>
          </cell>
          <cell r="AK432" t="str">
            <v>01 NĂM</v>
          </cell>
          <cell r="AL432" t="str">
            <v>01 NĂM</v>
          </cell>
          <cell r="AM432">
            <v>0</v>
          </cell>
          <cell r="AN432">
            <v>41877</v>
          </cell>
          <cell r="AO432">
            <v>42241</v>
          </cell>
          <cell r="AP432">
            <v>0</v>
          </cell>
          <cell r="AQ432">
            <v>0</v>
          </cell>
          <cell r="AR432">
            <v>0</v>
          </cell>
          <cell r="AS432">
            <v>41293</v>
          </cell>
          <cell r="AT432">
            <v>0</v>
          </cell>
          <cell r="AU432" t="str">
            <v>2.5 THÁNG</v>
          </cell>
          <cell r="AV432">
            <v>41368</v>
          </cell>
          <cell r="AW432">
            <v>41293</v>
          </cell>
          <cell r="AX432">
            <v>0</v>
          </cell>
          <cell r="AY432" t="str">
            <v>2.5 THÁNG</v>
          </cell>
          <cell r="AZ432">
            <v>41368</v>
          </cell>
          <cell r="BA432">
            <v>0</v>
          </cell>
          <cell r="BB432">
            <v>41368</v>
          </cell>
          <cell r="BC432" t="str">
            <v>2.5 THÁNG</v>
          </cell>
          <cell r="BD432">
            <v>0</v>
          </cell>
          <cell r="BE432" t="str">
            <v>CĐ</v>
          </cell>
          <cell r="BF432">
            <v>41368</v>
          </cell>
          <cell r="BG432" t="str">
            <v>2.5 THÁNG</v>
          </cell>
          <cell r="BH432">
            <v>41640</v>
          </cell>
          <cell r="BI432">
            <v>2889000</v>
          </cell>
          <cell r="BJ432">
            <v>0</v>
          </cell>
          <cell r="BK432">
            <v>0</v>
          </cell>
          <cell r="BL432">
            <v>0</v>
          </cell>
          <cell r="BM432">
            <v>0</v>
          </cell>
          <cell r="BN432">
            <v>0</v>
          </cell>
          <cell r="BO432">
            <v>0</v>
          </cell>
          <cell r="BP432">
            <v>0</v>
          </cell>
          <cell r="BQ432">
            <v>1</v>
          </cell>
          <cell r="BR432" t="str">
            <v>CN HÀ NỘI</v>
          </cell>
          <cell r="BS432" t="str">
            <v>Fulltime</v>
          </cell>
          <cell r="BT432" t="str">
            <v>Quán 19 Huỳnh Thúc Kháng</v>
          </cell>
          <cell r="BU432" t="str">
            <v>NV. Phục Vụ</v>
          </cell>
          <cell r="BV432" t="str">
            <v>1 HẠT</v>
          </cell>
          <cell r="BW432" t="str">
            <v>12/12</v>
          </cell>
          <cell r="BX432">
            <v>0</v>
          </cell>
          <cell r="BY432">
            <v>0</v>
          </cell>
          <cell r="BZ432">
            <v>0</v>
          </cell>
          <cell r="CA432">
            <v>0</v>
          </cell>
          <cell r="CB432">
            <v>0</v>
          </cell>
          <cell r="CC432">
            <v>0</v>
          </cell>
          <cell r="CD432">
            <v>0</v>
          </cell>
          <cell r="CE432">
            <v>0</v>
          </cell>
          <cell r="CF432">
            <v>0</v>
          </cell>
          <cell r="CG432">
            <v>0</v>
          </cell>
          <cell r="CH432">
            <v>0</v>
          </cell>
          <cell r="CI432" t="str">
            <v>QUÁN 19 HUỲNH THÚC KHÁNG</v>
          </cell>
          <cell r="CJ432" t="str">
            <v>NHÂN VIÊN BẾP</v>
          </cell>
          <cell r="CK432">
            <v>0</v>
          </cell>
          <cell r="CL432">
            <v>0</v>
          </cell>
          <cell r="CM432" t="str">
            <v>ĐỘC THÂN</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t="e">
            <v>#N/A</v>
          </cell>
          <cell r="DB432">
            <v>0</v>
          </cell>
        </row>
        <row r="433">
          <cell r="B433" t="str">
            <v>EWW3000363</v>
          </cell>
          <cell r="C433" t="str">
            <v>LÊ THỊ XUYẾN</v>
          </cell>
          <cell r="D433" t="str">
            <v>NỮ</v>
          </cell>
          <cell r="E433">
            <v>41293</v>
          </cell>
          <cell r="F433" t="str">
            <v>QUÁN 19 HUỲNH THÚC KHÁNG</v>
          </cell>
          <cell r="G433" t="str">
            <v>NHÂN VIÊN PHỤC VỤ</v>
          </cell>
          <cell r="H433">
            <v>18</v>
          </cell>
          <cell r="I433">
            <v>9</v>
          </cell>
          <cell r="J433">
            <v>1991</v>
          </cell>
          <cell r="K433">
            <v>33499</v>
          </cell>
          <cell r="L433" t="str">
            <v>HẢI DƯƠNG</v>
          </cell>
          <cell r="M433" t="str">
            <v>HẢI DƯƠNG</v>
          </cell>
          <cell r="N433" t="str">
            <v>142608328</v>
          </cell>
          <cell r="O433">
            <v>38497</v>
          </cell>
          <cell r="P433" t="str">
            <v>HẢI DƯƠNG</v>
          </cell>
          <cell r="Q433" t="str">
            <v>KINH</v>
          </cell>
          <cell r="R433" t="str">
            <v>KHÔNG</v>
          </cell>
          <cell r="S433" t="str">
            <v>HỒNG PHONG, NINH GIANG, HẢI DƯƠNG</v>
          </cell>
          <cell r="T433" t="str">
            <v>HẢI DƯƠNG</v>
          </cell>
          <cell r="U433" t="str">
            <v>MINH KHAI, TỪ LIÊM, HÀ NỘI</v>
          </cell>
          <cell r="V433" t="str">
            <v>HÀ NỘI</v>
          </cell>
          <cell r="W433" t="str">
            <v>SN 25 NGÕ 120/22 KIM GIANG, KHƯƠNG ĐÌNH, THANH XUÂN, HÀ NỘI</v>
          </cell>
          <cell r="X433" t="str">
            <v>01666389070</v>
          </cell>
          <cell r="Y433" t="str">
            <v>0491000018567</v>
          </cell>
          <cell r="Z433" t="str">
            <v>VIETCOMBANK</v>
          </cell>
          <cell r="AA433" t="str">
            <v>900055</v>
          </cell>
          <cell r="AB433">
            <v>0</v>
          </cell>
          <cell r="AC433">
            <v>0</v>
          </cell>
          <cell r="AD433">
            <v>0</v>
          </cell>
          <cell r="AE433">
            <v>0</v>
          </cell>
          <cell r="AF433">
            <v>0</v>
          </cell>
          <cell r="AG433">
            <v>0</v>
          </cell>
          <cell r="AH433">
            <v>41512</v>
          </cell>
          <cell r="AI433">
            <v>41877</v>
          </cell>
          <cell r="AJ433">
            <v>0</v>
          </cell>
          <cell r="AK433" t="str">
            <v>01 NĂM</v>
          </cell>
          <cell r="AL433" t="str">
            <v>01 NĂM</v>
          </cell>
          <cell r="AM433">
            <v>0</v>
          </cell>
          <cell r="AN433">
            <v>41877</v>
          </cell>
          <cell r="AO433">
            <v>42241</v>
          </cell>
          <cell r="AP433">
            <v>0</v>
          </cell>
          <cell r="AQ433">
            <v>0</v>
          </cell>
          <cell r="AR433">
            <v>0</v>
          </cell>
          <cell r="AS433">
            <v>41293</v>
          </cell>
          <cell r="AT433">
            <v>0</v>
          </cell>
          <cell r="AU433" t="str">
            <v>2.5 THÁNG</v>
          </cell>
          <cell r="AV433">
            <v>41368</v>
          </cell>
          <cell r="AW433">
            <v>41293</v>
          </cell>
          <cell r="AX433">
            <v>0</v>
          </cell>
          <cell r="AY433" t="str">
            <v>2.5 THÁNG</v>
          </cell>
          <cell r="AZ433">
            <v>41368</v>
          </cell>
          <cell r="BA433">
            <v>0</v>
          </cell>
          <cell r="BB433">
            <v>41368</v>
          </cell>
          <cell r="BC433" t="str">
            <v>2.5 THÁNG</v>
          </cell>
          <cell r="BD433" t="str">
            <v>1 HẠT</v>
          </cell>
          <cell r="BE433" t="str">
            <v>12/12</v>
          </cell>
          <cell r="BF433">
            <v>41368</v>
          </cell>
          <cell r="BG433" t="str">
            <v>2.5 THÁNG</v>
          </cell>
          <cell r="BH433">
            <v>41640</v>
          </cell>
          <cell r="BI433">
            <v>2889000</v>
          </cell>
          <cell r="BJ433">
            <v>0</v>
          </cell>
          <cell r="BK433">
            <v>0</v>
          </cell>
          <cell r="BL433">
            <v>0</v>
          </cell>
          <cell r="BM433">
            <v>0</v>
          </cell>
          <cell r="BN433">
            <v>0</v>
          </cell>
          <cell r="BO433">
            <v>0</v>
          </cell>
          <cell r="BP433">
            <v>0</v>
          </cell>
          <cell r="BQ433">
            <v>1</v>
          </cell>
          <cell r="BR433" t="str">
            <v>CN HÀ NỘI</v>
          </cell>
          <cell r="BS433" t="str">
            <v>Fulltime</v>
          </cell>
          <cell r="BT433" t="str">
            <v>Quán 19 Huỳnh Thúc Kháng</v>
          </cell>
          <cell r="BU433" t="str">
            <v>NV. Phục Vụ</v>
          </cell>
          <cell r="BV433" t="str">
            <v>1 HẠT</v>
          </cell>
          <cell r="BW433" t="str">
            <v>CĐ</v>
          </cell>
          <cell r="BX433" t="str">
            <v>HÓA PHÂN TÍCH</v>
          </cell>
          <cell r="BY433">
            <v>0</v>
          </cell>
          <cell r="BZ433">
            <v>0</v>
          </cell>
          <cell r="CA433">
            <v>0</v>
          </cell>
          <cell r="CB433">
            <v>0</v>
          </cell>
          <cell r="CC433">
            <v>0</v>
          </cell>
          <cell r="CD433">
            <v>0</v>
          </cell>
          <cell r="CE433">
            <v>0</v>
          </cell>
          <cell r="CF433">
            <v>0</v>
          </cell>
          <cell r="CG433">
            <v>0</v>
          </cell>
          <cell r="CH433">
            <v>0</v>
          </cell>
          <cell r="CI433" t="str">
            <v>QUÁN 19 HUỲNH THÚC KHÁNG</v>
          </cell>
          <cell r="CJ433" t="str">
            <v>NHÂN VIÊN PHỤC VỤ</v>
          </cell>
          <cell r="CK433">
            <v>0</v>
          </cell>
          <cell r="CL433">
            <v>0</v>
          </cell>
          <cell r="CM433" t="str">
            <v>ĐỘC THÂN</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t="e">
            <v>#N/A</v>
          </cell>
          <cell r="DB433">
            <v>0</v>
          </cell>
        </row>
        <row r="434">
          <cell r="B434" t="str">
            <v>EWW3000368</v>
          </cell>
          <cell r="C434" t="str">
            <v>PHAN THỊ MAI</v>
          </cell>
          <cell r="D434" t="str">
            <v>NỮ</v>
          </cell>
          <cell r="E434">
            <v>41323</v>
          </cell>
          <cell r="F434" t="str">
            <v xml:space="preserve">VĂN PHÒNG HÀ NỘI </v>
          </cell>
          <cell r="G434" t="str">
            <v>CHUYÊN VIÊN HÀNH CHÁNH NHÂN SỰ</v>
          </cell>
          <cell r="H434">
            <v>28</v>
          </cell>
          <cell r="I434">
            <v>6</v>
          </cell>
          <cell r="J434">
            <v>1982</v>
          </cell>
          <cell r="K434">
            <v>30130</v>
          </cell>
          <cell r="L434" t="str">
            <v>NAM ĐỊNH</v>
          </cell>
          <cell r="M434" t="str">
            <v>NAM ĐỊNH</v>
          </cell>
          <cell r="N434" t="str">
            <v>012735781</v>
          </cell>
          <cell r="O434">
            <v>38310</v>
          </cell>
          <cell r="P434" t="str">
            <v>HÀ NỘI</v>
          </cell>
          <cell r="Q434" t="str">
            <v>KINH</v>
          </cell>
          <cell r="R434" t="str">
            <v>KHÔNG</v>
          </cell>
          <cell r="S434" t="str">
            <v>P 32, TỔ 39, NGHĨA TÂN, CẦU GIẤY, HÀ NỘI</v>
          </cell>
          <cell r="T434" t="str">
            <v>HÀ NỘI</v>
          </cell>
          <cell r="U434" t="str">
            <v>P 32, TỔ 39, NGHĨA TÂN, CẦU GIẤY, HÀ NỘI</v>
          </cell>
          <cell r="V434" t="str">
            <v>HÀ NỘI</v>
          </cell>
          <cell r="W434" t="str">
            <v>04. 38314278</v>
          </cell>
          <cell r="X434" t="str">
            <v>0984314916</v>
          </cell>
          <cell r="Y434" t="str">
            <v>0451000247906</v>
          </cell>
          <cell r="Z434" t="str">
            <v>VIETCOMBANK</v>
          </cell>
          <cell r="AA434" t="str">
            <v>900230</v>
          </cell>
          <cell r="AB434">
            <v>0</v>
          </cell>
          <cell r="AC434">
            <v>1</v>
          </cell>
          <cell r="AD434">
            <v>0</v>
          </cell>
          <cell r="AE434">
            <v>0</v>
          </cell>
          <cell r="AF434">
            <v>0</v>
          </cell>
          <cell r="AG434">
            <v>0</v>
          </cell>
          <cell r="AH434">
            <v>41382</v>
          </cell>
          <cell r="AI434">
            <v>41747</v>
          </cell>
          <cell r="AJ434">
            <v>0</v>
          </cell>
          <cell r="AK434" t="str">
            <v>01 NĂM</v>
          </cell>
          <cell r="AL434" t="str">
            <v>01 NĂM</v>
          </cell>
          <cell r="AM434">
            <v>0</v>
          </cell>
          <cell r="AN434">
            <v>41747</v>
          </cell>
          <cell r="AO434">
            <v>42111</v>
          </cell>
          <cell r="AP434">
            <v>0</v>
          </cell>
          <cell r="AQ434">
            <v>0</v>
          </cell>
          <cell r="AR434">
            <v>0</v>
          </cell>
          <cell r="AS434">
            <v>41293</v>
          </cell>
          <cell r="AT434">
            <v>0</v>
          </cell>
          <cell r="AU434" t="str">
            <v>2.5 THÁNG</v>
          </cell>
          <cell r="AV434">
            <v>41323</v>
          </cell>
          <cell r="AW434">
            <v>41382</v>
          </cell>
          <cell r="AX434">
            <v>0</v>
          </cell>
          <cell r="AY434" t="str">
            <v xml:space="preserve">2.5 tháng </v>
          </cell>
          <cell r="AZ434">
            <v>41457</v>
          </cell>
          <cell r="BA434">
            <v>0</v>
          </cell>
          <cell r="BB434">
            <v>41368</v>
          </cell>
          <cell r="BC434" t="str">
            <v>2.5 THÁNG</v>
          </cell>
          <cell r="BD434" t="str">
            <v>1 HẠT</v>
          </cell>
          <cell r="BE434" t="str">
            <v>CĐ</v>
          </cell>
          <cell r="BF434">
            <v>41457</v>
          </cell>
          <cell r="BG434" t="str">
            <v xml:space="preserve">2.5 tháng </v>
          </cell>
          <cell r="BH434">
            <v>0</v>
          </cell>
          <cell r="BI434">
            <v>4200000</v>
          </cell>
          <cell r="BJ434">
            <v>4300000</v>
          </cell>
          <cell r="BK434">
            <v>0</v>
          </cell>
          <cell r="BL434">
            <v>200000</v>
          </cell>
          <cell r="BM434">
            <v>200000</v>
          </cell>
          <cell r="BN434">
            <v>0</v>
          </cell>
          <cell r="BO434">
            <v>25000</v>
          </cell>
          <cell r="BP434">
            <v>120000</v>
          </cell>
          <cell r="BQ434">
            <v>1</v>
          </cell>
          <cell r="BR434" t="str">
            <v>VP HÀ NỘI</v>
          </cell>
          <cell r="BS434" t="str">
            <v>Fulltime</v>
          </cell>
          <cell r="BT434" t="str">
            <v>Nhân Viên Văn Phòng</v>
          </cell>
          <cell r="BU434" t="str">
            <v>CV. HC-NS</v>
          </cell>
          <cell r="BV434">
            <v>0</v>
          </cell>
          <cell r="BW434" t="str">
            <v>ĐH</v>
          </cell>
          <cell r="BX434" t="str">
            <v>CÔNG NGHỆ THÔNG TIN</v>
          </cell>
          <cell r="BY434">
            <v>0</v>
          </cell>
          <cell r="BZ434">
            <v>0</v>
          </cell>
          <cell r="CA434">
            <v>0</v>
          </cell>
          <cell r="CB434">
            <v>0</v>
          </cell>
          <cell r="CC434">
            <v>0</v>
          </cell>
          <cell r="CD434">
            <v>0</v>
          </cell>
          <cell r="CE434">
            <v>0</v>
          </cell>
          <cell r="CF434">
            <v>0</v>
          </cell>
          <cell r="CG434">
            <v>0</v>
          </cell>
          <cell r="CH434">
            <v>0</v>
          </cell>
          <cell r="CI434" t="str">
            <v>QUÁN 19 HUỲNH THÚC KHÁNG</v>
          </cell>
          <cell r="CJ434" t="str">
            <v>NHÂN VIÊN PHỤC VỤ</v>
          </cell>
          <cell r="CK434">
            <v>0</v>
          </cell>
          <cell r="CL434">
            <v>0</v>
          </cell>
          <cell r="CM434" t="str">
            <v>KẾT HÔN</v>
          </cell>
          <cell r="CN434" t="str">
            <v>NGUYỄN VĂN GIA MINH</v>
          </cell>
          <cell r="CO434">
            <v>0</v>
          </cell>
          <cell r="CP434">
            <v>0</v>
          </cell>
          <cell r="CQ434">
            <v>0</v>
          </cell>
          <cell r="CR434">
            <v>0</v>
          </cell>
          <cell r="CS434" t="str">
            <v>NGUYỄN VĂN NHA</v>
          </cell>
          <cell r="CT434">
            <v>0</v>
          </cell>
          <cell r="CU434" t="str">
            <v>X</v>
          </cell>
          <cell r="CV434" t="str">
            <v>1980</v>
          </cell>
          <cell r="CW434" t="str">
            <v>KỸ SƯ CNTT</v>
          </cell>
          <cell r="CX434">
            <v>0</v>
          </cell>
          <cell r="CY434">
            <v>0</v>
          </cell>
          <cell r="CZ434">
            <v>0</v>
          </cell>
          <cell r="DA434" t="e">
            <v>#N/A</v>
          </cell>
          <cell r="DB434">
            <v>0</v>
          </cell>
        </row>
        <row r="435">
          <cell r="B435" t="str">
            <v>EWW3000371</v>
          </cell>
          <cell r="C435" t="str">
            <v>LÊ THỊ ANH QUỲNH</v>
          </cell>
          <cell r="D435" t="str">
            <v xml:space="preserve">NỮ </v>
          </cell>
          <cell r="E435">
            <v>41340</v>
          </cell>
          <cell r="F435" t="str">
            <v>QUÁN 52 HAI BÀ TRƯNG</v>
          </cell>
          <cell r="G435" t="str">
            <v>TRƯỞNG CA TẬP SỰ</v>
          </cell>
          <cell r="H435">
            <v>14</v>
          </cell>
          <cell r="I435">
            <v>8</v>
          </cell>
          <cell r="J435">
            <v>1991</v>
          </cell>
          <cell r="K435">
            <v>33464</v>
          </cell>
          <cell r="L435" t="str">
            <v>NINH BÌNH</v>
          </cell>
          <cell r="M435" t="str">
            <v>HÀ TĨNH</v>
          </cell>
          <cell r="N435" t="str">
            <v>164400823</v>
          </cell>
          <cell r="O435">
            <v>38855</v>
          </cell>
          <cell r="P435" t="str">
            <v xml:space="preserve">NINH BÌNH </v>
          </cell>
          <cell r="Q435" t="str">
            <v xml:space="preserve">KINH </v>
          </cell>
          <cell r="R435" t="str">
            <v xml:space="preserve">KHÔNG </v>
          </cell>
          <cell r="S435" t="str">
            <v xml:space="preserve">KỲ PHÚ, NHO QUAN, NINH BÌNH </v>
          </cell>
          <cell r="T435" t="str">
            <v>NINH BÌNH</v>
          </cell>
          <cell r="U435" t="str">
            <v>17C, NGÕ 129/12A, TỔ 12A THƯỢNG ĐÌNH, THANH XUÂN, HÀ NỘI</v>
          </cell>
          <cell r="V435" t="str">
            <v>HÀ NỘI</v>
          </cell>
          <cell r="W435" t="str">
            <v>P 32, TỔ 39, NGHĨA TÂN, CẦU GIẤY, HÀ NỘI</v>
          </cell>
          <cell r="X435" t="str">
            <v>01663688322</v>
          </cell>
          <cell r="Y435" t="str">
            <v>0021000275470</v>
          </cell>
          <cell r="Z435" t="str">
            <v>VCB/HANOI</v>
          </cell>
          <cell r="AA435" t="str">
            <v>900098</v>
          </cell>
          <cell r="AB435" t="str">
            <v>8327939498</v>
          </cell>
          <cell r="AC435">
            <v>0</v>
          </cell>
          <cell r="AD435">
            <v>41955</v>
          </cell>
          <cell r="AE435">
            <v>0</v>
          </cell>
          <cell r="AF435">
            <v>0</v>
          </cell>
          <cell r="AG435">
            <v>0</v>
          </cell>
          <cell r="AH435">
            <v>41512</v>
          </cell>
          <cell r="AI435">
            <v>41877</v>
          </cell>
          <cell r="AJ435">
            <v>0</v>
          </cell>
          <cell r="AK435" t="str">
            <v>01 NĂM</v>
          </cell>
          <cell r="AL435" t="str">
            <v>01 NĂM</v>
          </cell>
          <cell r="AM435">
            <v>0</v>
          </cell>
          <cell r="AN435">
            <v>41877</v>
          </cell>
          <cell r="AO435">
            <v>42241</v>
          </cell>
          <cell r="AP435">
            <v>0</v>
          </cell>
          <cell r="AQ435">
            <v>0</v>
          </cell>
          <cell r="AR435">
            <v>41323</v>
          </cell>
          <cell r="AS435">
            <v>41382</v>
          </cell>
          <cell r="AT435">
            <v>0</v>
          </cell>
          <cell r="AU435" t="str">
            <v xml:space="preserve">2.5 tháng </v>
          </cell>
          <cell r="AV435">
            <v>41340</v>
          </cell>
          <cell r="AW435">
            <v>41416</v>
          </cell>
          <cell r="AX435">
            <v>41416</v>
          </cell>
          <cell r="AY435" t="str">
            <v>2.5 THÁNG</v>
          </cell>
          <cell r="AZ435">
            <v>41491</v>
          </cell>
          <cell r="BA435">
            <v>0</v>
          </cell>
          <cell r="BB435">
            <v>41457</v>
          </cell>
          <cell r="BC435" t="str">
            <v xml:space="preserve">2.5 tháng </v>
          </cell>
          <cell r="BD435">
            <v>0</v>
          </cell>
          <cell r="BE435" t="str">
            <v>ĐH</v>
          </cell>
          <cell r="BF435">
            <v>41491</v>
          </cell>
          <cell r="BG435" t="str">
            <v>2.5 THÁNG</v>
          </cell>
          <cell r="BH435">
            <v>41894</v>
          </cell>
          <cell r="BI435">
            <v>2889000</v>
          </cell>
          <cell r="BJ435">
            <v>811000</v>
          </cell>
          <cell r="BK435">
            <v>0</v>
          </cell>
          <cell r="BL435">
            <v>0</v>
          </cell>
          <cell r="BM435">
            <v>0</v>
          </cell>
          <cell r="BN435">
            <v>0</v>
          </cell>
          <cell r="BO435">
            <v>0</v>
          </cell>
          <cell r="BP435">
            <v>0</v>
          </cell>
          <cell r="BQ435">
            <v>1</v>
          </cell>
          <cell r="BR435" t="str">
            <v>CN HÀ NỘI</v>
          </cell>
          <cell r="BS435" t="str">
            <v>Fulltime</v>
          </cell>
          <cell r="BT435" t="str">
            <v>Quán 52 Hai Bà Trưng</v>
          </cell>
          <cell r="BU435" t="str">
            <v>Trưởng Ca Tập Sự</v>
          </cell>
          <cell r="BV435" t="str">
            <v>4 HẠT</v>
          </cell>
          <cell r="BW435" t="str">
            <v>ĐH</v>
          </cell>
          <cell r="BX435" t="str">
            <v xml:space="preserve">QUẢN TRỊ KINH DOANH </v>
          </cell>
          <cell r="BY435">
            <v>0</v>
          </cell>
          <cell r="BZ435">
            <v>0</v>
          </cell>
          <cell r="CA435" t="str">
            <v>TN -&gt; TCTS</v>
          </cell>
          <cell r="CB435">
            <v>0</v>
          </cell>
          <cell r="CC435" t="str">
            <v>X</v>
          </cell>
          <cell r="CD435">
            <v>41894</v>
          </cell>
          <cell r="CE435" t="str">
            <v>KỸ SƯ CNTT</v>
          </cell>
          <cell r="CF435">
            <v>0</v>
          </cell>
          <cell r="CG435">
            <v>0</v>
          </cell>
          <cell r="CH435">
            <v>0</v>
          </cell>
          <cell r="CI435" t="str">
            <v xml:space="preserve">VĂN PHÒNG HÀ NỘI </v>
          </cell>
          <cell r="CJ435" t="str">
            <v>CHUYÊN VIÊN HÀNH CHÁNH NHÂN SỰ</v>
          </cell>
          <cell r="CK435">
            <v>0</v>
          </cell>
          <cell r="CL435">
            <v>0</v>
          </cell>
          <cell r="CM435" t="str">
            <v>ĐỘC THÂN</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t="e">
            <v>#N/A</v>
          </cell>
          <cell r="DB435">
            <v>0</v>
          </cell>
        </row>
        <row r="436">
          <cell r="B436" t="str">
            <v>EWW3000373</v>
          </cell>
          <cell r="C436" t="str">
            <v>LÊ VĂN TƯ</v>
          </cell>
          <cell r="D436" t="str">
            <v xml:space="preserve">NAM </v>
          </cell>
          <cell r="E436">
            <v>41332</v>
          </cell>
          <cell r="F436" t="str">
            <v>QUÁN 07 ĐINH TIÊN HOÀNG</v>
          </cell>
          <cell r="G436" t="str">
            <v>NHÂN VIÊN PHA CHẾ</v>
          </cell>
          <cell r="H436">
            <v>15</v>
          </cell>
          <cell r="I436">
            <v>7</v>
          </cell>
          <cell r="J436">
            <v>1993</v>
          </cell>
          <cell r="K436">
            <v>34165</v>
          </cell>
          <cell r="L436" t="str">
            <v>HÀ NỘI</v>
          </cell>
          <cell r="M436" t="str">
            <v>NAM ĐỊNH</v>
          </cell>
          <cell r="N436" t="str">
            <v>163296977</v>
          </cell>
          <cell r="O436">
            <v>40858</v>
          </cell>
          <cell r="P436" t="str">
            <v>NAM ĐỊNH</v>
          </cell>
          <cell r="Q436" t="str">
            <v xml:space="preserve">KINH </v>
          </cell>
          <cell r="R436" t="str">
            <v xml:space="preserve">KHÔNG </v>
          </cell>
          <cell r="S436" t="str">
            <v>HẢI TRIỀU, HẢI HẬU, NAM ĐỊNH</v>
          </cell>
          <cell r="T436" t="str">
            <v>NAM ĐỊNH</v>
          </cell>
          <cell r="U436" t="str">
            <v xml:space="preserve">SN14 NGÕ 97 PHÙNG KHOANG, TRUNG VĂN, TỪ LIÊM, HÀ NỘI </v>
          </cell>
          <cell r="V436" t="str">
            <v>HÀ NỘI</v>
          </cell>
          <cell r="W436" t="str">
            <v>17C, NGÕ 129/12A, TỔ 12A THƯỢNG ĐÌNH, THANH XUÂN, HÀ NỘI</v>
          </cell>
          <cell r="X436" t="str">
            <v>0977761176</v>
          </cell>
          <cell r="Y436" t="str">
            <v>0011004108857</v>
          </cell>
          <cell r="Z436" t="str">
            <v>VCB/HANOI</v>
          </cell>
          <cell r="AA436" t="str">
            <v>900100</v>
          </cell>
          <cell r="AB436" t="str">
            <v>8327939515</v>
          </cell>
          <cell r="AC436">
            <v>0</v>
          </cell>
          <cell r="AD436">
            <v>41955</v>
          </cell>
          <cell r="AE436">
            <v>0</v>
          </cell>
          <cell r="AF436">
            <v>0</v>
          </cell>
          <cell r="AG436">
            <v>0</v>
          </cell>
          <cell r="AH436">
            <v>41512</v>
          </cell>
          <cell r="AI436">
            <v>41877</v>
          </cell>
          <cell r="AJ436">
            <v>0</v>
          </cell>
          <cell r="AK436" t="str">
            <v>01 NĂM</v>
          </cell>
          <cell r="AL436" t="str">
            <v>01 NĂM</v>
          </cell>
          <cell r="AM436">
            <v>0</v>
          </cell>
          <cell r="AN436">
            <v>41877</v>
          </cell>
          <cell r="AO436">
            <v>42241</v>
          </cell>
          <cell r="AP436">
            <v>0</v>
          </cell>
          <cell r="AQ436">
            <v>0</v>
          </cell>
          <cell r="AR436">
            <v>41340</v>
          </cell>
          <cell r="AS436">
            <v>41416</v>
          </cell>
          <cell r="AT436">
            <v>41416</v>
          </cell>
          <cell r="AU436" t="str">
            <v>2.5 THÁNG</v>
          </cell>
          <cell r="AV436">
            <v>41332</v>
          </cell>
          <cell r="AW436">
            <v>41406</v>
          </cell>
          <cell r="AX436">
            <v>41406</v>
          </cell>
          <cell r="AY436" t="str">
            <v>2.5 THÁNG</v>
          </cell>
          <cell r="AZ436">
            <v>41481</v>
          </cell>
          <cell r="BA436">
            <v>0</v>
          </cell>
          <cell r="BB436">
            <v>41491</v>
          </cell>
          <cell r="BC436" t="str">
            <v>2.5 THÁNG</v>
          </cell>
          <cell r="BD436" t="str">
            <v>4 HẠT</v>
          </cell>
          <cell r="BE436" t="str">
            <v>ĐH</v>
          </cell>
          <cell r="BF436">
            <v>41481</v>
          </cell>
          <cell r="BG436" t="str">
            <v>2.5 THÁNG</v>
          </cell>
          <cell r="BH436">
            <v>41696</v>
          </cell>
          <cell r="BI436">
            <v>2889000</v>
          </cell>
          <cell r="BJ436">
            <v>191000</v>
          </cell>
          <cell r="BK436">
            <v>0</v>
          </cell>
          <cell r="BL436">
            <v>0</v>
          </cell>
          <cell r="BM436">
            <v>0</v>
          </cell>
          <cell r="BN436">
            <v>0</v>
          </cell>
          <cell r="BO436">
            <v>0</v>
          </cell>
          <cell r="BP436">
            <v>0</v>
          </cell>
          <cell r="BQ436">
            <v>1</v>
          </cell>
          <cell r="BR436" t="str">
            <v>CN HÀ NỘI</v>
          </cell>
          <cell r="BS436" t="str">
            <v>Fulltime</v>
          </cell>
          <cell r="BT436" t="str">
            <v>Quán 07 Đinh Tiên Hoàng</v>
          </cell>
          <cell r="BU436" t="str">
            <v>NV. Pha Chế</v>
          </cell>
          <cell r="BV436" t="str">
            <v>2 HẠT</v>
          </cell>
          <cell r="BW436" t="str">
            <v>CĐ</v>
          </cell>
          <cell r="BX436" t="str">
            <v xml:space="preserve">QUẢN TRỊ XÂY DỰNG </v>
          </cell>
          <cell r="BY436">
            <v>0</v>
          </cell>
          <cell r="BZ436">
            <v>0</v>
          </cell>
          <cell r="CA436">
            <v>0</v>
          </cell>
          <cell r="CB436">
            <v>0</v>
          </cell>
          <cell r="CC436">
            <v>0</v>
          </cell>
          <cell r="CD436">
            <v>0</v>
          </cell>
          <cell r="CE436">
            <v>0</v>
          </cell>
          <cell r="CF436">
            <v>0</v>
          </cell>
          <cell r="CG436">
            <v>0</v>
          </cell>
          <cell r="CH436">
            <v>0</v>
          </cell>
          <cell r="CI436" t="str">
            <v>QUÁN 52 HAI BÀ TRƯNG</v>
          </cell>
          <cell r="CJ436" t="str">
            <v>TRƯỞNG CA TẬP SỰ</v>
          </cell>
          <cell r="CK436">
            <v>0</v>
          </cell>
          <cell r="CL436">
            <v>0</v>
          </cell>
          <cell r="CM436" t="str">
            <v>ĐỘC THÂN</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t="e">
            <v>#N/A</v>
          </cell>
          <cell r="DB436">
            <v>0</v>
          </cell>
        </row>
        <row r="437">
          <cell r="B437" t="str">
            <v>EWW3000384</v>
          </cell>
          <cell r="C437" t="str">
            <v>PHẠM THỊ THU HIỀN</v>
          </cell>
          <cell r="D437" t="str">
            <v xml:space="preserve">NỮ </v>
          </cell>
          <cell r="E437">
            <v>41379</v>
          </cell>
          <cell r="F437" t="str">
            <v xml:space="preserve">VĂN PHÒNG HÀ NỘI </v>
          </cell>
          <cell r="G437" t="str">
            <v>ĐIỀU PHỐI KIÊM KẾ TOÁN KHO</v>
          </cell>
          <cell r="H437">
            <v>21</v>
          </cell>
          <cell r="I437">
            <v>2</v>
          </cell>
          <cell r="J437">
            <v>1992</v>
          </cell>
          <cell r="K437">
            <v>33655</v>
          </cell>
          <cell r="L437" t="str">
            <v>THÁI BÌNH</v>
          </cell>
          <cell r="M437" t="str">
            <v>THÁI BÌNH</v>
          </cell>
          <cell r="N437" t="str">
            <v>151842673</v>
          </cell>
          <cell r="O437">
            <v>38801</v>
          </cell>
          <cell r="P437" t="str">
            <v xml:space="preserve">THÁI BÌNH </v>
          </cell>
          <cell r="Q437" t="str">
            <v xml:space="preserve">KINH </v>
          </cell>
          <cell r="R437" t="str">
            <v xml:space="preserve">KHÔNG </v>
          </cell>
          <cell r="S437" t="str">
            <v>TỔ 5, P. HOÀNG DIỆU, TP. THÁI BÌNH, THÁI BÌNH</v>
          </cell>
          <cell r="T437" t="str">
            <v xml:space="preserve">THÁI BÌNH </v>
          </cell>
          <cell r="U437" t="str">
            <v xml:space="preserve">P39, B8, KHU TT KIM LIÊN, P KIM LIÊN, ĐỐNG ĐA, HÀ NỘI </v>
          </cell>
          <cell r="V437" t="str">
            <v>HÀ NỘI</v>
          </cell>
          <cell r="W437" t="str">
            <v xml:space="preserve">SN14 NGÕ 97 PHÙNG KHOANG, TRUNG VĂN, TỪ LIÊM, HÀ NỘI </v>
          </cell>
          <cell r="X437" t="str">
            <v>01656107628</v>
          </cell>
          <cell r="Y437" t="str">
            <v>0541000203700</v>
          </cell>
          <cell r="Z437" t="str">
            <v>VCB/HANOI</v>
          </cell>
          <cell r="AA437" t="str">
            <v>900231</v>
          </cell>
          <cell r="AB437" t="str">
            <v>8327939593</v>
          </cell>
          <cell r="AC437">
            <v>0</v>
          </cell>
          <cell r="AD437">
            <v>0</v>
          </cell>
          <cell r="AE437">
            <v>0</v>
          </cell>
          <cell r="AF437">
            <v>0</v>
          </cell>
          <cell r="AG437">
            <v>0</v>
          </cell>
          <cell r="AH437">
            <v>41533</v>
          </cell>
          <cell r="AI437">
            <v>41898</v>
          </cell>
          <cell r="AJ437">
            <v>0</v>
          </cell>
          <cell r="AK437" t="str">
            <v>01 NĂM</v>
          </cell>
          <cell r="AL437" t="str">
            <v>01 NĂM</v>
          </cell>
          <cell r="AM437">
            <v>0</v>
          </cell>
          <cell r="AN437">
            <v>41898</v>
          </cell>
          <cell r="AO437">
            <v>42262</v>
          </cell>
          <cell r="AP437">
            <v>0</v>
          </cell>
          <cell r="AQ437">
            <v>0</v>
          </cell>
          <cell r="AR437">
            <v>41332</v>
          </cell>
          <cell r="AS437">
            <v>41406</v>
          </cell>
          <cell r="AT437">
            <v>41406</v>
          </cell>
          <cell r="AU437" t="str">
            <v>2.5 THÁNG</v>
          </cell>
          <cell r="AV437">
            <v>41379</v>
          </cell>
          <cell r="AW437">
            <v>41456</v>
          </cell>
          <cell r="AX437">
            <v>41456</v>
          </cell>
          <cell r="AY437" t="str">
            <v>2.5 THÁNG</v>
          </cell>
          <cell r="AZ437">
            <v>41531</v>
          </cell>
          <cell r="BA437">
            <v>0</v>
          </cell>
          <cell r="BB437">
            <v>41481</v>
          </cell>
          <cell r="BC437" t="str">
            <v>2.5 THÁNG</v>
          </cell>
          <cell r="BD437" t="str">
            <v>2 HẠT</v>
          </cell>
          <cell r="BE437" t="str">
            <v>CĐ</v>
          </cell>
          <cell r="BF437">
            <v>41531</v>
          </cell>
          <cell r="BG437" t="str">
            <v>2.5 THÁNG</v>
          </cell>
          <cell r="BH437">
            <v>41724</v>
          </cell>
          <cell r="BI437">
            <v>2889000</v>
          </cell>
          <cell r="BJ437">
            <v>1231000</v>
          </cell>
          <cell r="BK437">
            <v>0</v>
          </cell>
          <cell r="BL437">
            <v>0</v>
          </cell>
          <cell r="BM437">
            <v>100000</v>
          </cell>
          <cell r="BN437">
            <v>0</v>
          </cell>
          <cell r="BO437">
            <v>25000</v>
          </cell>
          <cell r="BP437">
            <v>120000</v>
          </cell>
          <cell r="BQ437">
            <v>1</v>
          </cell>
          <cell r="BR437" t="str">
            <v>VP HÀ NỘI</v>
          </cell>
          <cell r="BS437" t="str">
            <v>Fulltime</v>
          </cell>
          <cell r="BT437" t="str">
            <v>Nhân Viên Văn Phòng</v>
          </cell>
          <cell r="BU437" t="str">
            <v>Điều Phối Kiêm Kế Toán Kho</v>
          </cell>
          <cell r="BV437">
            <v>0</v>
          </cell>
          <cell r="BW437" t="str">
            <v>ĐH</v>
          </cell>
          <cell r="BX437" t="str">
            <v>KẾ TOÁN</v>
          </cell>
          <cell r="BY437">
            <v>0</v>
          </cell>
          <cell r="BZ437">
            <v>0</v>
          </cell>
          <cell r="CA437">
            <v>0</v>
          </cell>
          <cell r="CB437">
            <v>0</v>
          </cell>
          <cell r="CC437">
            <v>0</v>
          </cell>
          <cell r="CD437">
            <v>0</v>
          </cell>
          <cell r="CE437">
            <v>0</v>
          </cell>
          <cell r="CF437">
            <v>0</v>
          </cell>
          <cell r="CG437">
            <v>0</v>
          </cell>
          <cell r="CH437">
            <v>0</v>
          </cell>
          <cell r="CI437" t="str">
            <v>QUÁN 07 ĐINH TIÊN HOÀNG</v>
          </cell>
          <cell r="CJ437" t="str">
            <v>NHÂN VIÊN PHA CHẾ</v>
          </cell>
          <cell r="CK437">
            <v>0</v>
          </cell>
          <cell r="CL437">
            <v>0</v>
          </cell>
          <cell r="CM437" t="str">
            <v>ĐỘC THÂN</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t="e">
            <v>#N/A</v>
          </cell>
          <cell r="DB437">
            <v>0</v>
          </cell>
        </row>
        <row r="438">
          <cell r="B438" t="str">
            <v>EWW3000393</v>
          </cell>
          <cell r="C438" t="str">
            <v>HOÀNG THỊ KIM CÚC</v>
          </cell>
          <cell r="D438" t="str">
            <v xml:space="preserve">NỮ </v>
          </cell>
          <cell r="E438">
            <v>41435</v>
          </cell>
          <cell r="F438" t="str">
            <v>QUÁN 52 HAI BÀ TRƯNG</v>
          </cell>
          <cell r="G438" t="str">
            <v>NHÂN VIÊN PHỤC VỤ</v>
          </cell>
          <cell r="H438">
            <v>19</v>
          </cell>
          <cell r="I438">
            <v>5</v>
          </cell>
          <cell r="J438">
            <v>1995</v>
          </cell>
          <cell r="K438">
            <v>34838</v>
          </cell>
          <cell r="L438" t="str">
            <v>LẠNG SƠN</v>
          </cell>
          <cell r="M438" t="str">
            <v>LẠNG SƠN</v>
          </cell>
          <cell r="N438" t="str">
            <v>082207379</v>
          </cell>
          <cell r="O438">
            <v>40919</v>
          </cell>
          <cell r="P438" t="str">
            <v>LẠNG SƠN</v>
          </cell>
          <cell r="Q438" t="str">
            <v xml:space="preserve">KINH </v>
          </cell>
          <cell r="R438" t="str">
            <v xml:space="preserve">KHÔNG </v>
          </cell>
          <cell r="S438" t="str">
            <v>21/13 PHƯỜNG ĐÔNG KINH, LẠNG SƠN</v>
          </cell>
          <cell r="T438" t="str">
            <v xml:space="preserve">LẠNG SƠN </v>
          </cell>
          <cell r="U438" t="str">
            <v xml:space="preserve">21/612 LẠC LONG QUÂN, TÂY HỒ, HÀ NỘI </v>
          </cell>
          <cell r="V438" t="str">
            <v>HÀ NỘI</v>
          </cell>
          <cell r="W438" t="str">
            <v xml:space="preserve">P39, B8, KHU TT KIM LIÊN, P KIM LIÊN, ĐỐNG ĐA, HÀ NỘI </v>
          </cell>
          <cell r="X438" t="str">
            <v>01699541322</v>
          </cell>
          <cell r="Y438" t="str">
            <v>0011004067793</v>
          </cell>
          <cell r="Z438" t="str">
            <v>VIETCOMBANK</v>
          </cell>
          <cell r="AA438" t="str">
            <v>900119</v>
          </cell>
          <cell r="AB438" t="str">
            <v>8301281729</v>
          </cell>
          <cell r="AC438">
            <v>0</v>
          </cell>
          <cell r="AD438">
            <v>0</v>
          </cell>
          <cell r="AE438">
            <v>41984</v>
          </cell>
          <cell r="AF438" t="str">
            <v>TV</v>
          </cell>
          <cell r="AG438" t="str">
            <v>GIỮ LƯƠNG</v>
          </cell>
          <cell r="AH438">
            <v>41589</v>
          </cell>
          <cell r="AI438">
            <v>41954</v>
          </cell>
          <cell r="AJ438">
            <v>0</v>
          </cell>
          <cell r="AK438" t="str">
            <v>01 NĂM</v>
          </cell>
          <cell r="AL438" t="str">
            <v>01 NĂM</v>
          </cell>
          <cell r="AM438">
            <v>0</v>
          </cell>
          <cell r="AN438">
            <v>41954</v>
          </cell>
          <cell r="AO438">
            <v>42318</v>
          </cell>
          <cell r="AP438">
            <v>0</v>
          </cell>
          <cell r="AQ438">
            <v>0</v>
          </cell>
          <cell r="AR438">
            <v>41379</v>
          </cell>
          <cell r="AS438">
            <v>41456</v>
          </cell>
          <cell r="AT438">
            <v>41456</v>
          </cell>
          <cell r="AU438" t="str">
            <v>2.5 THÁNG</v>
          </cell>
          <cell r="AV438">
            <v>41435</v>
          </cell>
          <cell r="AW438">
            <v>41512</v>
          </cell>
          <cell r="AX438">
            <v>41512</v>
          </cell>
          <cell r="AY438" t="str">
            <v xml:space="preserve">2.5 THÁNG </v>
          </cell>
          <cell r="AZ438">
            <v>41587</v>
          </cell>
          <cell r="BA438">
            <v>0</v>
          </cell>
          <cell r="BB438">
            <v>41531</v>
          </cell>
          <cell r="BC438" t="str">
            <v>2.5 THÁNG</v>
          </cell>
          <cell r="BD438">
            <v>0</v>
          </cell>
          <cell r="BE438" t="str">
            <v>ĐH</v>
          </cell>
          <cell r="BF438">
            <v>41587</v>
          </cell>
          <cell r="BG438" t="str">
            <v xml:space="preserve">2.5 THÁNG </v>
          </cell>
          <cell r="BH438">
            <v>41640</v>
          </cell>
          <cell r="BI438">
            <v>2889000</v>
          </cell>
          <cell r="BJ438">
            <v>0</v>
          </cell>
          <cell r="BK438">
            <v>0</v>
          </cell>
          <cell r="BL438">
            <v>0</v>
          </cell>
          <cell r="BM438">
            <v>0</v>
          </cell>
          <cell r="BN438">
            <v>0</v>
          </cell>
          <cell r="BO438">
            <v>0</v>
          </cell>
          <cell r="BP438">
            <v>0</v>
          </cell>
          <cell r="BQ438">
            <v>1</v>
          </cell>
          <cell r="BR438" t="str">
            <v>CN HÀ NỘI</v>
          </cell>
          <cell r="BS438" t="str">
            <v>Fulltime</v>
          </cell>
          <cell r="BT438" t="str">
            <v>Quán 52 Hai Bà Trưng</v>
          </cell>
          <cell r="BU438" t="str">
            <v>NV. Phục Vụ</v>
          </cell>
          <cell r="BV438" t="str">
            <v>1 HẠT</v>
          </cell>
          <cell r="BW438" t="str">
            <v>TC</v>
          </cell>
          <cell r="BX438" t="str">
            <v>KẾ TOÁN</v>
          </cell>
          <cell r="BY438">
            <v>0</v>
          </cell>
          <cell r="BZ438">
            <v>0</v>
          </cell>
          <cell r="CA438">
            <v>0</v>
          </cell>
          <cell r="CB438">
            <v>0</v>
          </cell>
          <cell r="CC438">
            <v>0</v>
          </cell>
          <cell r="CD438">
            <v>0</v>
          </cell>
          <cell r="CE438">
            <v>0</v>
          </cell>
          <cell r="CF438">
            <v>0</v>
          </cell>
          <cell r="CG438">
            <v>0</v>
          </cell>
          <cell r="CH438">
            <v>0</v>
          </cell>
          <cell r="CI438" t="str">
            <v xml:space="preserve">VĂN PHÒNG HÀ NỘI </v>
          </cell>
          <cell r="CJ438" t="str">
            <v>ĐIỀU PHỐI KIÊM KẾ TOÁN KHO</v>
          </cell>
          <cell r="CK438">
            <v>0</v>
          </cell>
          <cell r="CL438">
            <v>0</v>
          </cell>
          <cell r="CM438" t="str">
            <v>KẾT HÔN</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t="e">
            <v>#N/A</v>
          </cell>
          <cell r="DB438">
            <v>0</v>
          </cell>
        </row>
        <row r="439">
          <cell r="B439" t="str">
            <v>EWW3000409</v>
          </cell>
          <cell r="C439" t="str">
            <v>NGUYỄN THỊ THÚY</v>
          </cell>
          <cell r="D439" t="str">
            <v xml:space="preserve">NỮ </v>
          </cell>
          <cell r="E439">
            <v>41456</v>
          </cell>
          <cell r="F439" t="str">
            <v xml:space="preserve">VĂN PHÒNG HÀ NỘI </v>
          </cell>
          <cell r="G439" t="str">
            <v>CHUYÊN VIÊN CUNG ỨNG</v>
          </cell>
          <cell r="H439">
            <v>20</v>
          </cell>
          <cell r="I439">
            <v>7</v>
          </cell>
          <cell r="J439">
            <v>1986</v>
          </cell>
          <cell r="K439">
            <v>31613</v>
          </cell>
          <cell r="L439" t="str">
            <v>HƯNG YÊN</v>
          </cell>
          <cell r="M439" t="str">
            <v>HƯNG YÊN</v>
          </cell>
          <cell r="N439" t="str">
            <v>145286659</v>
          </cell>
          <cell r="O439">
            <v>37973</v>
          </cell>
          <cell r="P439" t="str">
            <v>HƯNG YÊN</v>
          </cell>
          <cell r="Q439" t="str">
            <v xml:space="preserve">KINH </v>
          </cell>
          <cell r="R439" t="str">
            <v xml:space="preserve">KHÔNG </v>
          </cell>
          <cell r="S439" t="str">
            <v xml:space="preserve">NGHĨA HIỆP, YÊN MỸ, HƯNG YÊN </v>
          </cell>
          <cell r="T439" t="str">
            <v>HƯNG YÊN</v>
          </cell>
          <cell r="U439" t="str">
            <v>21/13 PHƯỜNG ĐÔNG KINH, LẠNG SƠN</v>
          </cell>
          <cell r="V439" t="str">
            <v>HÀ NỘI</v>
          </cell>
          <cell r="W439" t="str">
            <v xml:space="preserve">21/612 LẠC LONG QUÂN, TÂY HỒ, HÀ NỘI </v>
          </cell>
          <cell r="X439" t="str">
            <v>0948375529</v>
          </cell>
          <cell r="Y439" t="str">
            <v>0011004126942</v>
          </cell>
          <cell r="Z439" t="str">
            <v>VIETCOMBANK</v>
          </cell>
          <cell r="AA439" t="str">
            <v>900232</v>
          </cell>
          <cell r="AB439" t="str">
            <v>8056701019</v>
          </cell>
          <cell r="AC439">
            <v>0</v>
          </cell>
          <cell r="AD439">
            <v>0</v>
          </cell>
          <cell r="AE439">
            <v>41984</v>
          </cell>
          <cell r="AF439" t="str">
            <v>TV</v>
          </cell>
          <cell r="AG439" t="str">
            <v>GIỮ LƯƠNG</v>
          </cell>
          <cell r="AH439">
            <v>41519</v>
          </cell>
          <cell r="AI439">
            <v>41883</v>
          </cell>
          <cell r="AJ439">
            <v>0</v>
          </cell>
          <cell r="AK439" t="str">
            <v>01 NĂM</v>
          </cell>
          <cell r="AL439" t="str">
            <v>01 NĂM</v>
          </cell>
          <cell r="AM439">
            <v>0</v>
          </cell>
          <cell r="AN439">
            <v>41883</v>
          </cell>
          <cell r="AO439">
            <v>42247</v>
          </cell>
          <cell r="AP439">
            <v>0</v>
          </cell>
          <cell r="AQ439">
            <v>0</v>
          </cell>
          <cell r="AR439">
            <v>41435</v>
          </cell>
          <cell r="AS439">
            <v>41512</v>
          </cell>
          <cell r="AT439">
            <v>41512</v>
          </cell>
          <cell r="AU439" t="str">
            <v xml:space="preserve">2.5 THÁNG </v>
          </cell>
          <cell r="AV439">
            <v>41456</v>
          </cell>
          <cell r="AW439">
            <v>41518</v>
          </cell>
          <cell r="AX439">
            <v>0</v>
          </cell>
          <cell r="AY439" t="str">
            <v xml:space="preserve">2 THÁNG </v>
          </cell>
          <cell r="AZ439">
            <v>41593</v>
          </cell>
          <cell r="BA439">
            <v>0</v>
          </cell>
          <cell r="BB439">
            <v>41587</v>
          </cell>
          <cell r="BC439" t="str">
            <v xml:space="preserve">2.5 THÁNG </v>
          </cell>
          <cell r="BD439" t="str">
            <v>1 HẠT</v>
          </cell>
          <cell r="BE439" t="str">
            <v>TC</v>
          </cell>
          <cell r="BF439">
            <v>41593</v>
          </cell>
          <cell r="BG439" t="str">
            <v xml:space="preserve">2 THÁNG </v>
          </cell>
          <cell r="BH439">
            <v>41785</v>
          </cell>
          <cell r="BI439">
            <v>2889000</v>
          </cell>
          <cell r="BJ439">
            <v>2491000</v>
          </cell>
          <cell r="BK439">
            <v>0</v>
          </cell>
          <cell r="BL439">
            <v>200000</v>
          </cell>
          <cell r="BM439">
            <v>200000</v>
          </cell>
          <cell r="BN439">
            <v>0</v>
          </cell>
          <cell r="BO439">
            <v>25000</v>
          </cell>
          <cell r="BP439">
            <v>120000</v>
          </cell>
          <cell r="BQ439">
            <v>1</v>
          </cell>
          <cell r="BR439" t="str">
            <v>VP HÀ NỘI</v>
          </cell>
          <cell r="BS439" t="str">
            <v>Fulltime</v>
          </cell>
          <cell r="BT439" t="str">
            <v>Nhân Viên Văn Phòng</v>
          </cell>
          <cell r="BU439" t="str">
            <v>CV. Cung Ứng</v>
          </cell>
          <cell r="BV439">
            <v>0</v>
          </cell>
          <cell r="BW439" t="str">
            <v>ĐH</v>
          </cell>
          <cell r="BX439" t="str">
            <v>TÀI CHÍNH NGÂN HÀNG</v>
          </cell>
          <cell r="BY439">
            <v>0</v>
          </cell>
          <cell r="BZ439">
            <v>0</v>
          </cell>
          <cell r="CA439">
            <v>0</v>
          </cell>
          <cell r="CB439">
            <v>0</v>
          </cell>
          <cell r="CC439">
            <v>0</v>
          </cell>
          <cell r="CD439">
            <v>0</v>
          </cell>
          <cell r="CE439">
            <v>0</v>
          </cell>
          <cell r="CF439">
            <v>0</v>
          </cell>
          <cell r="CG439">
            <v>0</v>
          </cell>
          <cell r="CH439">
            <v>0</v>
          </cell>
          <cell r="CI439" t="str">
            <v>QUÁN 52 HAI BÀ TRƯNG</v>
          </cell>
          <cell r="CJ439" t="str">
            <v>NHÂN VIÊN PHỤC VỤ</v>
          </cell>
          <cell r="CK439">
            <v>0</v>
          </cell>
          <cell r="CL439">
            <v>0</v>
          </cell>
          <cell r="CM439" t="str">
            <v>KẾT HÔN</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t="e">
            <v>#N/A</v>
          </cell>
          <cell r="DB439">
            <v>0</v>
          </cell>
        </row>
        <row r="440">
          <cell r="B440" t="str">
            <v>EWW3000410</v>
          </cell>
          <cell r="C440" t="str">
            <v>NGUYỄN THỊ THẢO</v>
          </cell>
          <cell r="D440" t="str">
            <v xml:space="preserve">NỮ </v>
          </cell>
          <cell r="E440">
            <v>41462</v>
          </cell>
          <cell r="F440" t="str">
            <v>QUÁN 52 HAI BÀ TRƯNG</v>
          </cell>
          <cell r="G440" t="str">
            <v>TRƯỞNG CA TẬP SỰ</v>
          </cell>
          <cell r="H440">
            <v>28</v>
          </cell>
          <cell r="I440">
            <v>6</v>
          </cell>
          <cell r="J440">
            <v>1988</v>
          </cell>
          <cell r="K440">
            <v>32322</v>
          </cell>
          <cell r="L440" t="str">
            <v>HƯNG YÊN</v>
          </cell>
          <cell r="M440" t="str">
            <v>HƯNG YÊN</v>
          </cell>
          <cell r="N440" t="str">
            <v>145240508</v>
          </cell>
          <cell r="O440">
            <v>40708</v>
          </cell>
          <cell r="P440" t="str">
            <v>HƯNG YÊN</v>
          </cell>
          <cell r="Q440" t="str">
            <v xml:space="preserve">KINH </v>
          </cell>
          <cell r="R440" t="str">
            <v>KHÔNG</v>
          </cell>
          <cell r="S440" t="str">
            <v>CHỈ ĐẠO, VĂN LÂM, HƯNG YÊN</v>
          </cell>
          <cell r="T440" t="str">
            <v>HƯNG YÊN</v>
          </cell>
          <cell r="U440" t="str">
            <v>18- NGÕ 445/22 LẠC LONG QUÂN, TÂY HỒ, HÀ NỘI</v>
          </cell>
          <cell r="V440" t="str">
            <v>HÀ NỘI</v>
          </cell>
          <cell r="W440">
            <v>0</v>
          </cell>
          <cell r="X440" t="str">
            <v>01656061900</v>
          </cell>
          <cell r="Y440" t="str">
            <v>0491000024497</v>
          </cell>
          <cell r="Z440" t="str">
            <v>VIETCOMBANK</v>
          </cell>
          <cell r="AA440" t="str">
            <v>900133</v>
          </cell>
          <cell r="AB440" t="str">
            <v>8327939716</v>
          </cell>
          <cell r="AC440">
            <v>0</v>
          </cell>
          <cell r="AD440" t="str">
            <v>?</v>
          </cell>
          <cell r="AE440" t="str">
            <v>HS 08/08/2014 - 08/02/2015</v>
          </cell>
          <cell r="AF440">
            <v>0</v>
          </cell>
          <cell r="AG440">
            <v>0</v>
          </cell>
          <cell r="AH440">
            <v>41616</v>
          </cell>
          <cell r="AI440">
            <v>41883</v>
          </cell>
          <cell r="AJ440">
            <v>0</v>
          </cell>
          <cell r="AK440" t="str">
            <v>01 NĂM</v>
          </cell>
          <cell r="AL440" t="str">
            <v>01 NĂM</v>
          </cell>
          <cell r="AM440">
            <v>0</v>
          </cell>
          <cell r="AN440">
            <v>41616</v>
          </cell>
          <cell r="AO440">
            <v>41980</v>
          </cell>
          <cell r="AP440">
            <v>0</v>
          </cell>
          <cell r="AQ440">
            <v>0</v>
          </cell>
          <cell r="AR440">
            <v>41456</v>
          </cell>
          <cell r="AS440">
            <v>41518</v>
          </cell>
          <cell r="AT440">
            <v>0</v>
          </cell>
          <cell r="AU440" t="str">
            <v xml:space="preserve">2 THÁNG </v>
          </cell>
          <cell r="AV440">
            <v>41462</v>
          </cell>
          <cell r="AW440">
            <v>41539</v>
          </cell>
          <cell r="AX440">
            <v>41539</v>
          </cell>
          <cell r="AY440" t="str">
            <v>2.5 THÁNG</v>
          </cell>
          <cell r="AZ440">
            <v>41614</v>
          </cell>
          <cell r="BA440">
            <v>0</v>
          </cell>
          <cell r="BB440">
            <v>41593</v>
          </cell>
          <cell r="BC440" t="str">
            <v xml:space="preserve">2 THÁNG </v>
          </cell>
          <cell r="BD440">
            <v>0</v>
          </cell>
          <cell r="BE440" t="str">
            <v>ĐH</v>
          </cell>
          <cell r="BF440">
            <v>41614</v>
          </cell>
          <cell r="BG440" t="str">
            <v>2.5 THÁNG</v>
          </cell>
          <cell r="BH440">
            <v>41665</v>
          </cell>
          <cell r="BI440">
            <v>2889000</v>
          </cell>
          <cell r="BJ440">
            <v>1111000</v>
          </cell>
          <cell r="BK440">
            <v>0</v>
          </cell>
          <cell r="BL440">
            <v>0</v>
          </cell>
          <cell r="BM440">
            <v>0</v>
          </cell>
          <cell r="BN440">
            <v>0</v>
          </cell>
          <cell r="BO440">
            <v>0</v>
          </cell>
          <cell r="BP440">
            <v>0</v>
          </cell>
          <cell r="BQ440">
            <v>0.85</v>
          </cell>
          <cell r="BR440" t="str">
            <v>CN HÀ NỘI</v>
          </cell>
          <cell r="BS440" t="str">
            <v>Fulltime</v>
          </cell>
          <cell r="BT440" t="str">
            <v>Quán 52 Hai Bà Trưng</v>
          </cell>
          <cell r="BU440" t="str">
            <v>Trưởng Ca Tập Sự</v>
          </cell>
          <cell r="BV440">
            <v>0</v>
          </cell>
          <cell r="BW440" t="str">
            <v>ĐH</v>
          </cell>
          <cell r="BX440" t="str">
            <v>CÔNG NGHỆ THÔNG TIN</v>
          </cell>
          <cell r="BY440">
            <v>0</v>
          </cell>
          <cell r="BZ440">
            <v>0</v>
          </cell>
          <cell r="CA440">
            <v>0</v>
          </cell>
          <cell r="CB440">
            <v>0</v>
          </cell>
          <cell r="CC440">
            <v>0</v>
          </cell>
          <cell r="CD440">
            <v>0</v>
          </cell>
          <cell r="CE440">
            <v>0</v>
          </cell>
          <cell r="CF440">
            <v>0</v>
          </cell>
          <cell r="CG440">
            <v>0</v>
          </cell>
          <cell r="CH440">
            <v>0</v>
          </cell>
          <cell r="CI440" t="str">
            <v xml:space="preserve">VĂN PHÒNG HÀ NỘI </v>
          </cell>
          <cell r="CJ440" t="str">
            <v>CHUYÊN VIÊN CUNG ỨNG</v>
          </cell>
          <cell r="CK440">
            <v>0</v>
          </cell>
          <cell r="CL440">
            <v>0</v>
          </cell>
          <cell r="CM440" t="str">
            <v>KẾT HÔN</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t="e">
            <v>#N/A</v>
          </cell>
          <cell r="DB440">
            <v>0</v>
          </cell>
        </row>
        <row r="441">
          <cell r="B441" t="str">
            <v>EWW3000412</v>
          </cell>
          <cell r="C441" t="str">
            <v>PHẠM VĂN HOÀN</v>
          </cell>
          <cell r="D441" t="str">
            <v xml:space="preserve">NAM </v>
          </cell>
          <cell r="E441">
            <v>41451</v>
          </cell>
          <cell r="F441" t="str">
            <v>QUÁN 52 HAI BÀ TRƯNG</v>
          </cell>
          <cell r="G441" t="str">
            <v>NHÂN VIÊN PHA CHẾ</v>
          </cell>
          <cell r="H441">
            <v>13</v>
          </cell>
          <cell r="I441">
            <v>8</v>
          </cell>
          <cell r="J441">
            <v>1992</v>
          </cell>
          <cell r="K441">
            <v>33829</v>
          </cell>
          <cell r="L441" t="str">
            <v>THÁI BÌNH</v>
          </cell>
          <cell r="M441" t="str">
            <v>THÁI BÌNH</v>
          </cell>
          <cell r="N441" t="str">
            <v>151871540</v>
          </cell>
          <cell r="O441">
            <v>38988</v>
          </cell>
          <cell r="P441" t="str">
            <v xml:space="preserve">THÁI BÌNH </v>
          </cell>
          <cell r="Q441" t="str">
            <v xml:space="preserve">KINH </v>
          </cell>
          <cell r="R441" t="str">
            <v>KHÔNG</v>
          </cell>
          <cell r="S441" t="str">
            <v>NAM HỒNG, TIỀN HẢI, THÁI BÌNH</v>
          </cell>
          <cell r="T441" t="str">
            <v xml:space="preserve">THÁI BÌNH </v>
          </cell>
          <cell r="U441" t="str">
            <v xml:space="preserve">18 NGUYỄN VĂN TRỖI, THANH XUÂN, HÀ NỘI </v>
          </cell>
          <cell r="V441" t="str">
            <v>HÀ NỘI</v>
          </cell>
          <cell r="W441" t="str">
            <v>18- NGÕ 445/22 LẠC LONG QUÂN, TÂY HỒ, HÀ NỘI</v>
          </cell>
          <cell r="X441" t="str">
            <v>0976727288</v>
          </cell>
          <cell r="Y441" t="str">
            <v>0301000316124</v>
          </cell>
          <cell r="Z441" t="str">
            <v>VIETCOMBANK</v>
          </cell>
          <cell r="AA441" t="str">
            <v>900134</v>
          </cell>
          <cell r="AB441" t="str">
            <v>8327939723</v>
          </cell>
          <cell r="AC441">
            <v>0</v>
          </cell>
          <cell r="AD441" t="str">
            <v>?</v>
          </cell>
          <cell r="AE441" t="str">
            <v>HS 08/08/2014 - 08/02/2015</v>
          </cell>
          <cell r="AF441">
            <v>0</v>
          </cell>
          <cell r="AG441">
            <v>0</v>
          </cell>
          <cell r="AH441">
            <v>41671</v>
          </cell>
          <cell r="AI441">
            <v>0</v>
          </cell>
          <cell r="AJ441">
            <v>0</v>
          </cell>
          <cell r="AK441" t="str">
            <v>01 NĂM</v>
          </cell>
          <cell r="AL441">
            <v>0</v>
          </cell>
          <cell r="AM441">
            <v>0</v>
          </cell>
          <cell r="AN441">
            <v>41671</v>
          </cell>
          <cell r="AO441">
            <v>42035</v>
          </cell>
          <cell r="AP441">
            <v>0</v>
          </cell>
          <cell r="AQ441">
            <v>0</v>
          </cell>
          <cell r="AR441">
            <v>41462</v>
          </cell>
          <cell r="AS441">
            <v>41539</v>
          </cell>
          <cell r="AT441">
            <v>41539</v>
          </cell>
          <cell r="AU441" t="str">
            <v>2.5 THÁNG</v>
          </cell>
          <cell r="AV441">
            <v>41451</v>
          </cell>
          <cell r="AW441">
            <v>41519</v>
          </cell>
          <cell r="AX441">
            <v>41519</v>
          </cell>
          <cell r="AY441" t="str">
            <v xml:space="preserve">2.5 THÁNG </v>
          </cell>
          <cell r="AZ441">
            <v>41594</v>
          </cell>
          <cell r="BA441">
            <v>0</v>
          </cell>
          <cell r="BB441">
            <v>41614</v>
          </cell>
          <cell r="BC441" t="str">
            <v>2.5 THÁNG</v>
          </cell>
          <cell r="BD441">
            <v>0</v>
          </cell>
          <cell r="BE441" t="str">
            <v>ĐH</v>
          </cell>
          <cell r="BF441">
            <v>41594</v>
          </cell>
          <cell r="BG441" t="str">
            <v xml:space="preserve">2.5 THÁNG </v>
          </cell>
          <cell r="BH441">
            <v>41671</v>
          </cell>
          <cell r="BI441">
            <v>2889000</v>
          </cell>
          <cell r="BJ441">
            <v>0</v>
          </cell>
          <cell r="BK441">
            <v>0</v>
          </cell>
          <cell r="BL441">
            <v>0</v>
          </cell>
          <cell r="BM441">
            <v>0</v>
          </cell>
          <cell r="BN441">
            <v>0</v>
          </cell>
          <cell r="BO441">
            <v>0</v>
          </cell>
          <cell r="BP441">
            <v>0</v>
          </cell>
          <cell r="BQ441">
            <v>1</v>
          </cell>
          <cell r="BR441" t="str">
            <v>CN HÀ NỘI</v>
          </cell>
          <cell r="BS441" t="str">
            <v>Fulltime</v>
          </cell>
          <cell r="BT441" t="str">
            <v>Quán 52 Hai Bà Trưng</v>
          </cell>
          <cell r="BU441" t="str">
            <v>NV. Pha Chế</v>
          </cell>
          <cell r="BV441" t="str">
            <v>1 HẠT</v>
          </cell>
          <cell r="BW441" t="str">
            <v>CĐ</v>
          </cell>
          <cell r="BX441" t="str">
            <v>QUẢN TRỊ KINH DOANH</v>
          </cell>
          <cell r="BY441">
            <v>0</v>
          </cell>
          <cell r="BZ441" t="str">
            <v>PV</v>
          </cell>
          <cell r="CA441" t="str">
            <v>PC</v>
          </cell>
          <cell r="CB441">
            <v>0</v>
          </cell>
          <cell r="CC441">
            <v>0</v>
          </cell>
          <cell r="CD441">
            <v>0</v>
          </cell>
          <cell r="CE441">
            <v>0</v>
          </cell>
          <cell r="CF441">
            <v>0</v>
          </cell>
          <cell r="CG441">
            <v>0</v>
          </cell>
          <cell r="CH441">
            <v>0</v>
          </cell>
          <cell r="CI441" t="str">
            <v>QUÁN 52 HAI BÀ TRƯNG</v>
          </cell>
          <cell r="CJ441" t="str">
            <v>TRƯỞNG CA TẬP SỰ</v>
          </cell>
          <cell r="CK441">
            <v>0</v>
          </cell>
          <cell r="CL441">
            <v>0</v>
          </cell>
          <cell r="CM441" t="str">
            <v>ĐỘC THÂN</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t="e">
            <v>#N/A</v>
          </cell>
          <cell r="DB441">
            <v>0</v>
          </cell>
        </row>
        <row r="442">
          <cell r="B442" t="str">
            <v>EGG1000041</v>
          </cell>
          <cell r="C442" t="str">
            <v>LÊ VĂN ĐỨC</v>
          </cell>
          <cell r="D442" t="str">
            <v>NAM</v>
          </cell>
          <cell r="E442">
            <v>41034</v>
          </cell>
          <cell r="F442" t="str">
            <v>QUÁN HOÀNG ĐẠO THÚY</v>
          </cell>
          <cell r="G442" t="str">
            <v>QUẢN LÝ QUÁN</v>
          </cell>
          <cell r="H442">
            <v>1</v>
          </cell>
          <cell r="I442">
            <v>2</v>
          </cell>
          <cell r="J442">
            <v>1983</v>
          </cell>
          <cell r="K442">
            <v>30348</v>
          </cell>
          <cell r="L442" t="str">
            <v>HÀ TĨNH</v>
          </cell>
          <cell r="M442" t="str">
            <v>HÀ TĨNH</v>
          </cell>
          <cell r="N442" t="str">
            <v>183312857</v>
          </cell>
          <cell r="O442">
            <v>36513</v>
          </cell>
          <cell r="P442" t="str">
            <v>HÀ TĨNH</v>
          </cell>
          <cell r="Q442" t="str">
            <v>KINH</v>
          </cell>
          <cell r="R442" t="str">
            <v>KHÔNG</v>
          </cell>
          <cell r="S442" t="str">
            <v>THÔN 3, CẨM QUAN, CẨM XUYÊN, HÀ TĨNH</v>
          </cell>
          <cell r="T442" t="str">
            <v>HÀ TĨNH</v>
          </cell>
          <cell r="U442" t="str">
            <v>SN 06 NGÕ 158 HOÀNG VĂN THÁI, HÀ NỘI</v>
          </cell>
          <cell r="V442" t="str">
            <v>HÀ NỘI</v>
          </cell>
          <cell r="W442" t="str">
            <v xml:space="preserve">18 NGUYỄN VĂN TRỖI, THANH XUÂN, HÀ NỘI </v>
          </cell>
          <cell r="X442" t="str">
            <v>0974822449</v>
          </cell>
          <cell r="Y442" t="str">
            <v>0521000697486</v>
          </cell>
          <cell r="Z442" t="str">
            <v>VCB / BAI CHAY</v>
          </cell>
          <cell r="AA442" t="str">
            <v>900132</v>
          </cell>
          <cell r="AB442" t="str">
            <v>8306215374</v>
          </cell>
          <cell r="AC442">
            <v>0</v>
          </cell>
          <cell r="AD442">
            <v>0</v>
          </cell>
          <cell r="AE442">
            <v>0</v>
          </cell>
          <cell r="AF442">
            <v>0</v>
          </cell>
          <cell r="AG442">
            <v>0</v>
          </cell>
          <cell r="AH442">
            <v>41095</v>
          </cell>
          <cell r="AI442">
            <v>41460</v>
          </cell>
          <cell r="AJ442">
            <v>41825</v>
          </cell>
          <cell r="AK442" t="str">
            <v>01 NĂM</v>
          </cell>
          <cell r="AL442" t="str">
            <v>01 NĂM</v>
          </cell>
          <cell r="AM442" t="str">
            <v>KXĐTH</v>
          </cell>
          <cell r="AN442">
            <v>41825</v>
          </cell>
          <cell r="AO442" t="str">
            <v>KXĐTH</v>
          </cell>
          <cell r="AP442">
            <v>0</v>
          </cell>
          <cell r="AQ442">
            <v>0</v>
          </cell>
          <cell r="AR442">
            <v>0</v>
          </cell>
          <cell r="AS442" t="str">
            <v>0112206178</v>
          </cell>
          <cell r="AT442">
            <v>41519</v>
          </cell>
          <cell r="AU442" t="str">
            <v xml:space="preserve">2.5 THÁNG </v>
          </cell>
          <cell r="AV442">
            <v>41594</v>
          </cell>
          <cell r="AW442">
            <v>0</v>
          </cell>
          <cell r="AX442">
            <v>0</v>
          </cell>
          <cell r="AY442">
            <v>0</v>
          </cell>
          <cell r="AZ442">
            <v>0</v>
          </cell>
          <cell r="BA442">
            <v>0</v>
          </cell>
          <cell r="BB442">
            <v>41594</v>
          </cell>
          <cell r="BC442" t="str">
            <v xml:space="preserve">2.5 THÁNG </v>
          </cell>
          <cell r="BD442" t="str">
            <v>1 HẠT</v>
          </cell>
          <cell r="BE442" t="str">
            <v>CĐ</v>
          </cell>
          <cell r="BF442">
            <v>0</v>
          </cell>
          <cell r="BG442">
            <v>0</v>
          </cell>
          <cell r="BH442" t="str">
            <v>PV</v>
          </cell>
          <cell r="BI442">
            <v>3140000</v>
          </cell>
          <cell r="BJ442">
            <v>3010000</v>
          </cell>
          <cell r="BK442">
            <v>0</v>
          </cell>
          <cell r="BL442">
            <v>200000</v>
          </cell>
          <cell r="BM442">
            <v>150000</v>
          </cell>
          <cell r="BN442">
            <v>0</v>
          </cell>
          <cell r="BO442">
            <v>0</v>
          </cell>
          <cell r="BP442">
            <v>0</v>
          </cell>
          <cell r="BQ442">
            <v>1</v>
          </cell>
          <cell r="BR442" t="str">
            <v>CN HÀ NỘI</v>
          </cell>
          <cell r="BS442" t="str">
            <v>Fulltime</v>
          </cell>
          <cell r="BT442" t="str">
            <v>Quán Hoàng Đạo Thúy</v>
          </cell>
          <cell r="BU442" t="str">
            <v>Quản Lý Quán</v>
          </cell>
          <cell r="BV442" t="str">
            <v>4 HẠT</v>
          </cell>
          <cell r="BW442" t="str">
            <v>ĐH</v>
          </cell>
          <cell r="BX442" t="str">
            <v>CỬ NHÂN SƯ PHẠM (LỊCH SỬ)</v>
          </cell>
          <cell r="BY442">
            <v>0</v>
          </cell>
          <cell r="BZ442">
            <v>0</v>
          </cell>
          <cell r="CA442">
            <v>0</v>
          </cell>
          <cell r="CB442">
            <v>0</v>
          </cell>
          <cell r="CC442">
            <v>0</v>
          </cell>
          <cell r="CD442">
            <v>0</v>
          </cell>
          <cell r="CE442">
            <v>0</v>
          </cell>
          <cell r="CF442">
            <v>0</v>
          </cell>
          <cell r="CG442">
            <v>0</v>
          </cell>
          <cell r="CH442">
            <v>0</v>
          </cell>
          <cell r="CI442" t="str">
            <v>QUÁN 52 HAI BÀ TRƯNG</v>
          </cell>
          <cell r="CJ442" t="str">
            <v>NHÂN VIÊN PHA CHẾ</v>
          </cell>
          <cell r="CK442">
            <v>0</v>
          </cell>
          <cell r="CL442">
            <v>0</v>
          </cell>
          <cell r="CM442" t="str">
            <v>KẾT HÔN</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t="e">
            <v>#N/A</v>
          </cell>
          <cell r="DB442">
            <v>0</v>
          </cell>
        </row>
        <row r="443">
          <cell r="B443" t="str">
            <v>EWW3000425</v>
          </cell>
          <cell r="C443" t="str">
            <v>CHU THỊ MINH NGỌC</v>
          </cell>
          <cell r="D443" t="str">
            <v xml:space="preserve">NỮ </v>
          </cell>
          <cell r="E443">
            <v>41508</v>
          </cell>
          <cell r="F443" t="str">
            <v xml:space="preserve">VĂN PHÒNG HÀ NỘI </v>
          </cell>
          <cell r="G443" t="str">
            <v>KIỂM SOÁT CN MIỀN BẮC</v>
          </cell>
          <cell r="H443">
            <v>23</v>
          </cell>
          <cell r="I443">
            <v>8</v>
          </cell>
          <cell r="J443">
            <v>1984</v>
          </cell>
          <cell r="K443">
            <v>30917</v>
          </cell>
          <cell r="L443" t="str">
            <v>NAM ĐỊNH</v>
          </cell>
          <cell r="M443" t="str">
            <v>NAM ĐỊNH</v>
          </cell>
          <cell r="N443" t="str">
            <v>162733515</v>
          </cell>
          <cell r="O443">
            <v>37691</v>
          </cell>
          <cell r="P443" t="str">
            <v>NAM ĐỊNH</v>
          </cell>
          <cell r="Q443" t="str">
            <v xml:space="preserve">KINH </v>
          </cell>
          <cell r="R443" t="str">
            <v xml:space="preserve">KHÔNG </v>
          </cell>
          <cell r="S443" t="str">
            <v xml:space="preserve">ĐÔỒNG SƠN, NAM TRỰC, NAM ĐỊNH </v>
          </cell>
          <cell r="T443" t="str">
            <v>NAM ĐỊNH</v>
          </cell>
          <cell r="U443" t="str">
            <v>THÔN 3, CẨM QUAN, CẨM XUYÊN, HÀ TĨNH</v>
          </cell>
          <cell r="V443" t="str">
            <v>HÀ NỘI</v>
          </cell>
          <cell r="W443" t="str">
            <v>SN 06 NGÕ 158 HOÀNG VĂN THÁI, HÀ NỘI</v>
          </cell>
          <cell r="X443" t="str">
            <v>0986880605</v>
          </cell>
          <cell r="Y443" t="str">
            <v>0011003465918</v>
          </cell>
          <cell r="Z443" t="str">
            <v>VIETCOMBANK</v>
          </cell>
          <cell r="AA443" t="str">
            <v>900233</v>
          </cell>
          <cell r="AB443" t="str">
            <v>8051459540</v>
          </cell>
          <cell r="AC443">
            <v>0</v>
          </cell>
          <cell r="AD443">
            <v>0</v>
          </cell>
          <cell r="AE443">
            <v>0</v>
          </cell>
          <cell r="AF443">
            <v>0</v>
          </cell>
          <cell r="AG443">
            <v>0</v>
          </cell>
          <cell r="AH443">
            <v>41570</v>
          </cell>
          <cell r="AI443">
            <v>41935</v>
          </cell>
          <cell r="AJ443">
            <v>41825</v>
          </cell>
          <cell r="AK443" t="str">
            <v>01 NĂM</v>
          </cell>
          <cell r="AL443" t="str">
            <v>01 NĂM</v>
          </cell>
          <cell r="AM443" t="str">
            <v>KXĐTH</v>
          </cell>
          <cell r="AN443">
            <v>41935</v>
          </cell>
          <cell r="AO443">
            <v>42299</v>
          </cell>
          <cell r="AP443">
            <v>0</v>
          </cell>
          <cell r="AQ443">
            <v>0</v>
          </cell>
          <cell r="AR443">
            <v>0</v>
          </cell>
          <cell r="AS443">
            <v>0</v>
          </cell>
          <cell r="AT443">
            <v>0</v>
          </cell>
          <cell r="AU443">
            <v>0</v>
          </cell>
          <cell r="AV443">
            <v>41508</v>
          </cell>
          <cell r="AW443">
            <v>41569</v>
          </cell>
          <cell r="AX443">
            <v>0</v>
          </cell>
          <cell r="AY443" t="str">
            <v xml:space="preserve">2 THÁNG </v>
          </cell>
          <cell r="AZ443">
            <v>41644</v>
          </cell>
          <cell r="BA443">
            <v>0</v>
          </cell>
          <cell r="BB443">
            <v>0</v>
          </cell>
          <cell r="BC443">
            <v>0</v>
          </cell>
          <cell r="BD443" t="str">
            <v>4 HẠT</v>
          </cell>
          <cell r="BE443" t="str">
            <v>ĐH</v>
          </cell>
          <cell r="BF443">
            <v>41644</v>
          </cell>
          <cell r="BG443" t="str">
            <v xml:space="preserve">2 THÁNG </v>
          </cell>
          <cell r="BH443">
            <v>41724</v>
          </cell>
          <cell r="BI443">
            <v>3430000</v>
          </cell>
          <cell r="BJ443">
            <v>4470000</v>
          </cell>
          <cell r="BK443">
            <v>0</v>
          </cell>
          <cell r="BL443">
            <v>100000</v>
          </cell>
          <cell r="BM443">
            <v>100000</v>
          </cell>
          <cell r="BN443">
            <v>0</v>
          </cell>
          <cell r="BO443">
            <v>25000</v>
          </cell>
          <cell r="BP443">
            <v>120000</v>
          </cell>
          <cell r="BQ443">
            <v>1</v>
          </cell>
          <cell r="BR443" t="str">
            <v>VP HÀ NỘI</v>
          </cell>
          <cell r="BS443" t="str">
            <v>Fulltime</v>
          </cell>
          <cell r="BT443" t="str">
            <v>Nhân Viên Văn Phòng</v>
          </cell>
          <cell r="BU443" t="str">
            <v>Kiểm Soát CN Miền Bắc</v>
          </cell>
          <cell r="BV443">
            <v>0</v>
          </cell>
          <cell r="BW443" t="str">
            <v>ĐH</v>
          </cell>
          <cell r="BX443" t="str">
            <v>KẾ TOÁN</v>
          </cell>
          <cell r="BY443">
            <v>0</v>
          </cell>
          <cell r="BZ443">
            <v>0</v>
          </cell>
          <cell r="CA443">
            <v>0</v>
          </cell>
          <cell r="CB443">
            <v>0</v>
          </cell>
          <cell r="CC443">
            <v>0</v>
          </cell>
          <cell r="CD443">
            <v>0</v>
          </cell>
          <cell r="CE443">
            <v>0</v>
          </cell>
          <cell r="CF443">
            <v>0</v>
          </cell>
          <cell r="CG443">
            <v>0</v>
          </cell>
          <cell r="CH443">
            <v>0</v>
          </cell>
          <cell r="CI443" t="str">
            <v>QUÁN HOÀNG ĐẠO THÚY</v>
          </cell>
          <cell r="CJ443" t="str">
            <v>QUẢN LÝ QUÁN</v>
          </cell>
          <cell r="CK443">
            <v>0</v>
          </cell>
          <cell r="CL443">
            <v>0</v>
          </cell>
          <cell r="CM443" t="str">
            <v>KẾT HÔN</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t="e">
            <v>#N/A</v>
          </cell>
          <cell r="DB443">
            <v>0</v>
          </cell>
        </row>
        <row r="444">
          <cell r="B444" t="str">
            <v>EWW3000430</v>
          </cell>
          <cell r="C444" t="str">
            <v>NGUYỄN THỊ HỒNG CÚC</v>
          </cell>
          <cell r="D444" t="str">
            <v xml:space="preserve">NỮ </v>
          </cell>
          <cell r="E444">
            <v>41514</v>
          </cell>
          <cell r="F444" t="str">
            <v>QUÁN 27-29 LÊ HỒNG PHONG</v>
          </cell>
          <cell r="G444" t="str">
            <v>NHÂN VIÊN PHA CHẾ</v>
          </cell>
          <cell r="H444">
            <v>15</v>
          </cell>
          <cell r="I444">
            <v>3</v>
          </cell>
          <cell r="J444">
            <v>1992</v>
          </cell>
          <cell r="K444">
            <v>33678</v>
          </cell>
          <cell r="L444" t="str">
            <v>HÀ NỘI</v>
          </cell>
          <cell r="M444" t="str">
            <v xml:space="preserve">VĨNH PHÚC </v>
          </cell>
          <cell r="N444" t="str">
            <v>012882172</v>
          </cell>
          <cell r="O444">
            <v>41071</v>
          </cell>
          <cell r="P444" t="str">
            <v>HÀ NỘI</v>
          </cell>
          <cell r="Q444" t="str">
            <v xml:space="preserve">KINH </v>
          </cell>
          <cell r="R444" t="str">
            <v xml:space="preserve">KHÔNG </v>
          </cell>
          <cell r="S444" t="str">
            <v xml:space="preserve">SỐ 42 NGÁCH 158/124 NGỌC HÀ, BA ĐINH, HÀ NỘI </v>
          </cell>
          <cell r="T444" t="str">
            <v>HÀ NỘI</v>
          </cell>
          <cell r="U444" t="str">
            <v xml:space="preserve">SỐ 42 NGÁCH 158/124 NGỌC HÀ, BA ĐÌNH, HÀ NỘI </v>
          </cell>
          <cell r="V444" t="str">
            <v>HÀ NỘI</v>
          </cell>
          <cell r="W444">
            <v>0</v>
          </cell>
          <cell r="X444" t="str">
            <v>0966826550</v>
          </cell>
          <cell r="Y444" t="str">
            <v>0011004135709</v>
          </cell>
          <cell r="Z444" t="str">
            <v>VCB/HANOI</v>
          </cell>
          <cell r="AA444" t="str">
            <v>900150</v>
          </cell>
          <cell r="AB444" t="str">
            <v>8327939836</v>
          </cell>
          <cell r="AC444">
            <v>0</v>
          </cell>
          <cell r="AD444">
            <v>0</v>
          </cell>
          <cell r="AE444">
            <v>0</v>
          </cell>
          <cell r="AF444">
            <v>0</v>
          </cell>
          <cell r="AG444">
            <v>0</v>
          </cell>
          <cell r="AH444">
            <v>41668</v>
          </cell>
          <cell r="AI444">
            <v>41935</v>
          </cell>
          <cell r="AJ444">
            <v>0</v>
          </cell>
          <cell r="AK444" t="str">
            <v>01 NĂM</v>
          </cell>
          <cell r="AL444" t="str">
            <v>01 NĂM</v>
          </cell>
          <cell r="AM444">
            <v>0</v>
          </cell>
          <cell r="AN444">
            <v>41668</v>
          </cell>
          <cell r="AO444">
            <v>42032</v>
          </cell>
          <cell r="AP444">
            <v>0</v>
          </cell>
          <cell r="AQ444">
            <v>0</v>
          </cell>
          <cell r="AR444">
            <v>41508</v>
          </cell>
          <cell r="AS444">
            <v>41569</v>
          </cell>
          <cell r="AT444">
            <v>0</v>
          </cell>
          <cell r="AU444" t="str">
            <v xml:space="preserve">2 THÁNG </v>
          </cell>
          <cell r="AV444">
            <v>41514</v>
          </cell>
          <cell r="AW444">
            <v>41591</v>
          </cell>
          <cell r="AX444">
            <v>41591</v>
          </cell>
          <cell r="AY444" t="str">
            <v xml:space="preserve">2.5 Tháng </v>
          </cell>
          <cell r="AZ444">
            <v>41666</v>
          </cell>
          <cell r="BA444">
            <v>0</v>
          </cell>
          <cell r="BB444">
            <v>41644</v>
          </cell>
          <cell r="BC444" t="str">
            <v xml:space="preserve">2 THÁNG </v>
          </cell>
          <cell r="BD444">
            <v>0</v>
          </cell>
          <cell r="BE444" t="str">
            <v>ĐH</v>
          </cell>
          <cell r="BF444">
            <v>41666</v>
          </cell>
          <cell r="BG444" t="str">
            <v xml:space="preserve">2.5 Tháng </v>
          </cell>
          <cell r="BH444">
            <v>41668</v>
          </cell>
          <cell r="BI444">
            <v>2889000</v>
          </cell>
          <cell r="BJ444">
            <v>0</v>
          </cell>
          <cell r="BK444">
            <v>0</v>
          </cell>
          <cell r="BL444">
            <v>0</v>
          </cell>
          <cell r="BM444">
            <v>0</v>
          </cell>
          <cell r="BN444">
            <v>0</v>
          </cell>
          <cell r="BO444">
            <v>0</v>
          </cell>
          <cell r="BP444">
            <v>0</v>
          </cell>
          <cell r="BQ444">
            <v>1</v>
          </cell>
          <cell r="BR444" t="str">
            <v>CN HÀ NỘI</v>
          </cell>
          <cell r="BS444" t="str">
            <v>Fulltime</v>
          </cell>
          <cell r="BT444" t="str">
            <v>Quán 27-29 Lê Hồng Phong</v>
          </cell>
          <cell r="BU444" t="str">
            <v>NV. Pha Chế</v>
          </cell>
          <cell r="BV444" t="str">
            <v>1 HẠT</v>
          </cell>
          <cell r="BW444" t="str">
            <v>12/12</v>
          </cell>
          <cell r="BX444">
            <v>0</v>
          </cell>
          <cell r="BY444">
            <v>0</v>
          </cell>
          <cell r="BZ444">
            <v>0</v>
          </cell>
          <cell r="CA444">
            <v>0</v>
          </cell>
          <cell r="CB444">
            <v>0</v>
          </cell>
          <cell r="CC444">
            <v>0</v>
          </cell>
          <cell r="CD444">
            <v>0</v>
          </cell>
          <cell r="CE444">
            <v>0</v>
          </cell>
          <cell r="CF444">
            <v>0</v>
          </cell>
          <cell r="CG444">
            <v>0</v>
          </cell>
          <cell r="CH444">
            <v>0</v>
          </cell>
          <cell r="CI444" t="str">
            <v xml:space="preserve">VĂN PHÒNG HÀ NỘI </v>
          </cell>
          <cell r="CJ444" t="str">
            <v>KIỂM SOÁT CN MIỀN BẮC</v>
          </cell>
          <cell r="CK444">
            <v>0</v>
          </cell>
          <cell r="CL444">
            <v>0</v>
          </cell>
          <cell r="CM444" t="str">
            <v>ĐỘC THÂN</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t="e">
            <v>#N/A</v>
          </cell>
          <cell r="DB444">
            <v>0</v>
          </cell>
        </row>
        <row r="445">
          <cell r="B445" t="str">
            <v>EWW3000432</v>
          </cell>
          <cell r="C445" t="str">
            <v>THÁI THỊ THU LOAN</v>
          </cell>
          <cell r="D445" t="str">
            <v xml:space="preserve">NỮ </v>
          </cell>
          <cell r="E445">
            <v>41514</v>
          </cell>
          <cell r="F445" t="str">
            <v>QUÁN 27-29 LÊ HỒNG PHONG</v>
          </cell>
          <cell r="G445" t="str">
            <v xml:space="preserve">NHÂN VIÊN THU NGÂN </v>
          </cell>
          <cell r="H445">
            <v>20</v>
          </cell>
          <cell r="I445">
            <v>8</v>
          </cell>
          <cell r="J445">
            <v>1990</v>
          </cell>
          <cell r="K445">
            <v>33105</v>
          </cell>
          <cell r="L445" t="str">
            <v>HÀ NỘI</v>
          </cell>
          <cell r="M445" t="str">
            <v>HÀ NỘI</v>
          </cell>
          <cell r="N445" t="str">
            <v>012676865</v>
          </cell>
          <cell r="O445">
            <v>38074</v>
          </cell>
          <cell r="P445" t="str">
            <v>HÀ NỘI</v>
          </cell>
          <cell r="Q445" t="str">
            <v xml:space="preserve">KINH </v>
          </cell>
          <cell r="R445" t="str">
            <v xml:space="preserve">KHÔNG </v>
          </cell>
          <cell r="S445" t="str">
            <v xml:space="preserve">SỐ 5 NGÕ I, VẠN PHÚC, KIM MÃ, BA ĐÌNH, HÀ NỘI </v>
          </cell>
          <cell r="T445" t="str">
            <v>HÀ NỘI</v>
          </cell>
          <cell r="U445" t="str">
            <v xml:space="preserve">SỐ 5 NGÕ I, VẠN PHÚC, KIM MÃ, BA ĐÌNH, HÀ NỘI </v>
          </cell>
          <cell r="V445" t="str">
            <v>HÀ NỘI</v>
          </cell>
          <cell r="W445" t="str">
            <v xml:space="preserve">SỐ 42 NGÁCH 158/124 NGỌC HÀ, BA ĐÌNH, HÀ NỘI </v>
          </cell>
          <cell r="X445" t="str">
            <v>01635697075</v>
          </cell>
          <cell r="Y445" t="str">
            <v>0611001911073</v>
          </cell>
          <cell r="Z445" t="str">
            <v>VCB/HANOI</v>
          </cell>
          <cell r="AA445" t="str">
            <v>900152</v>
          </cell>
          <cell r="AB445" t="str">
            <v>8113291146</v>
          </cell>
          <cell r="AC445">
            <v>0</v>
          </cell>
          <cell r="AD445">
            <v>0</v>
          </cell>
          <cell r="AE445">
            <v>0</v>
          </cell>
          <cell r="AF445">
            <v>0</v>
          </cell>
          <cell r="AG445">
            <v>0</v>
          </cell>
          <cell r="AH445">
            <v>41668</v>
          </cell>
          <cell r="AI445">
            <v>0</v>
          </cell>
          <cell r="AJ445">
            <v>0</v>
          </cell>
          <cell r="AK445" t="str">
            <v>01 NĂM</v>
          </cell>
          <cell r="AL445">
            <v>0</v>
          </cell>
          <cell r="AM445">
            <v>0</v>
          </cell>
          <cell r="AN445">
            <v>41668</v>
          </cell>
          <cell r="AO445">
            <v>42032</v>
          </cell>
          <cell r="AP445">
            <v>0</v>
          </cell>
          <cell r="AQ445">
            <v>0</v>
          </cell>
          <cell r="AR445">
            <v>41514</v>
          </cell>
          <cell r="AS445">
            <v>41591</v>
          </cell>
          <cell r="AT445">
            <v>41591</v>
          </cell>
          <cell r="AU445" t="str">
            <v xml:space="preserve">2.5 Tháng </v>
          </cell>
          <cell r="AV445">
            <v>41514</v>
          </cell>
          <cell r="AW445">
            <v>41591</v>
          </cell>
          <cell r="AX445">
            <v>41591</v>
          </cell>
          <cell r="AY445" t="str">
            <v xml:space="preserve">2.5 Tháng </v>
          </cell>
          <cell r="AZ445">
            <v>41666</v>
          </cell>
          <cell r="BA445">
            <v>0</v>
          </cell>
          <cell r="BB445">
            <v>41666</v>
          </cell>
          <cell r="BC445" t="str">
            <v xml:space="preserve">2.5 Tháng </v>
          </cell>
          <cell r="BD445" t="str">
            <v>1 HẠT</v>
          </cell>
          <cell r="BE445" t="str">
            <v>12/12</v>
          </cell>
          <cell r="BF445">
            <v>41666</v>
          </cell>
          <cell r="BG445" t="str">
            <v xml:space="preserve">2.5 Tháng </v>
          </cell>
          <cell r="BH445">
            <v>41668</v>
          </cell>
          <cell r="BI445">
            <v>2889000</v>
          </cell>
          <cell r="BJ445">
            <v>0</v>
          </cell>
          <cell r="BK445">
            <v>0</v>
          </cell>
          <cell r="BL445">
            <v>0</v>
          </cell>
          <cell r="BM445">
            <v>0</v>
          </cell>
          <cell r="BN445">
            <v>0</v>
          </cell>
          <cell r="BO445">
            <v>0</v>
          </cell>
          <cell r="BP445">
            <v>0</v>
          </cell>
          <cell r="BQ445">
            <v>1</v>
          </cell>
          <cell r="BR445" t="str">
            <v>CN HÀ NỘI</v>
          </cell>
          <cell r="BS445" t="str">
            <v>Fulltime</v>
          </cell>
          <cell r="BT445" t="str">
            <v>Quán 27-29 Lê Hồng Phong</v>
          </cell>
          <cell r="BU445" t="str">
            <v xml:space="preserve">NV. Thu Ngân </v>
          </cell>
          <cell r="BV445" t="str">
            <v>1 HẠT</v>
          </cell>
          <cell r="BW445" t="str">
            <v>TC</v>
          </cell>
          <cell r="BX445" t="str">
            <v xml:space="preserve">KẾ TOÁN DOANH NGHIỆP </v>
          </cell>
          <cell r="BY445">
            <v>0</v>
          </cell>
          <cell r="BZ445">
            <v>0</v>
          </cell>
          <cell r="CA445">
            <v>0</v>
          </cell>
          <cell r="CB445">
            <v>0</v>
          </cell>
          <cell r="CC445">
            <v>0</v>
          </cell>
          <cell r="CD445">
            <v>0</v>
          </cell>
          <cell r="CE445">
            <v>0</v>
          </cell>
          <cell r="CF445">
            <v>0</v>
          </cell>
          <cell r="CG445">
            <v>0</v>
          </cell>
          <cell r="CH445">
            <v>0</v>
          </cell>
          <cell r="CI445" t="str">
            <v>QUÁN 27-29 LÊ HỒNG PHONG</v>
          </cell>
          <cell r="CJ445" t="str">
            <v>NHÂN VIÊN PHA CHẾ</v>
          </cell>
          <cell r="CK445">
            <v>0</v>
          </cell>
          <cell r="CL445">
            <v>0</v>
          </cell>
          <cell r="CM445" t="str">
            <v>KẾT HÔN</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t="e">
            <v>#N/A</v>
          </cell>
          <cell r="DB445">
            <v>0</v>
          </cell>
        </row>
        <row r="446">
          <cell r="B446" t="str">
            <v>EWW3000433</v>
          </cell>
          <cell r="C446" t="str">
            <v>LÊ ANH TÚ</v>
          </cell>
          <cell r="D446" t="str">
            <v xml:space="preserve">NAM </v>
          </cell>
          <cell r="E446">
            <v>41514</v>
          </cell>
          <cell r="F446" t="str">
            <v>QUÁN 27-29 LÊ HỒNG PHONG</v>
          </cell>
          <cell r="G446" t="str">
            <v>NHÂN VIÊN PHỤC VỤ</v>
          </cell>
          <cell r="H446">
            <v>5</v>
          </cell>
          <cell r="I446">
            <v>8</v>
          </cell>
          <cell r="J446">
            <v>1992</v>
          </cell>
          <cell r="K446">
            <v>33821</v>
          </cell>
          <cell r="L446" t="str">
            <v>HÀ NỘI</v>
          </cell>
          <cell r="M446" t="str">
            <v xml:space="preserve">HƯNG YÊN </v>
          </cell>
          <cell r="N446" t="str">
            <v>012902343</v>
          </cell>
          <cell r="O446">
            <v>38917</v>
          </cell>
          <cell r="P446" t="str">
            <v>HÀ NỘI</v>
          </cell>
          <cell r="Q446" t="str">
            <v xml:space="preserve">KINH </v>
          </cell>
          <cell r="R446" t="str">
            <v xml:space="preserve">KHÔNG </v>
          </cell>
          <cell r="S446" t="str">
            <v xml:space="preserve">50 NGÕ 651, MINH KHAI, HAI BÀ TRƯNG, HÀ NỘI </v>
          </cell>
          <cell r="T446" t="str">
            <v>HÀ NỘI</v>
          </cell>
          <cell r="U446" t="str">
            <v xml:space="preserve">50 NGÕ 651, MINH KHAI, HAI BÀ TRƯNG, HÀ NỘI </v>
          </cell>
          <cell r="V446" t="str">
            <v>HÀ NỘI</v>
          </cell>
          <cell r="W446" t="str">
            <v xml:space="preserve">SỐ 5 NGÕ I, VẠN PHÚC, KIM MÃ, BA ĐÌNH, HÀ NỘI </v>
          </cell>
          <cell r="X446" t="str">
            <v>0947870892</v>
          </cell>
          <cell r="Y446" t="str">
            <v>0011004136102</v>
          </cell>
          <cell r="Z446" t="str">
            <v>VCB/HANOI</v>
          </cell>
          <cell r="AA446" t="str">
            <v>900153</v>
          </cell>
          <cell r="AB446" t="str">
            <v>8327939843</v>
          </cell>
          <cell r="AC446">
            <v>0</v>
          </cell>
          <cell r="AD446">
            <v>0</v>
          </cell>
          <cell r="AE446" t="str">
            <v>HS 22/05/2014 - 22/11/2014</v>
          </cell>
          <cell r="AF446">
            <v>0</v>
          </cell>
          <cell r="AG446">
            <v>0</v>
          </cell>
          <cell r="AH446">
            <v>41668</v>
          </cell>
          <cell r="AI446">
            <v>0</v>
          </cell>
          <cell r="AJ446">
            <v>0</v>
          </cell>
          <cell r="AK446" t="str">
            <v>01 NĂM</v>
          </cell>
          <cell r="AL446">
            <v>0</v>
          </cell>
          <cell r="AM446">
            <v>0</v>
          </cell>
          <cell r="AN446">
            <v>41668</v>
          </cell>
          <cell r="AO446">
            <v>42032</v>
          </cell>
          <cell r="AP446">
            <v>0</v>
          </cell>
          <cell r="AQ446">
            <v>0</v>
          </cell>
          <cell r="AR446">
            <v>41514</v>
          </cell>
          <cell r="AS446">
            <v>41591</v>
          </cell>
          <cell r="AT446">
            <v>41591</v>
          </cell>
          <cell r="AU446" t="str">
            <v xml:space="preserve">2.5 Tháng </v>
          </cell>
          <cell r="AV446">
            <v>41514</v>
          </cell>
          <cell r="AW446">
            <v>41592</v>
          </cell>
          <cell r="AX446">
            <v>41592</v>
          </cell>
          <cell r="AY446" t="str">
            <v xml:space="preserve">2.5 Tháng </v>
          </cell>
          <cell r="AZ446">
            <v>41667</v>
          </cell>
          <cell r="BA446">
            <v>0</v>
          </cell>
          <cell r="BB446">
            <v>41666</v>
          </cell>
          <cell r="BC446" t="str">
            <v xml:space="preserve">2.5 Tháng </v>
          </cell>
          <cell r="BD446" t="str">
            <v>1 HẠT</v>
          </cell>
          <cell r="BE446" t="str">
            <v>TC</v>
          </cell>
          <cell r="BF446">
            <v>41667</v>
          </cell>
          <cell r="BG446" t="str">
            <v xml:space="preserve">2.5 Tháng </v>
          </cell>
          <cell r="BH446">
            <v>41668</v>
          </cell>
          <cell r="BI446">
            <v>2889000</v>
          </cell>
          <cell r="BJ446">
            <v>0</v>
          </cell>
          <cell r="BK446">
            <v>0</v>
          </cell>
          <cell r="BL446">
            <v>0</v>
          </cell>
          <cell r="BM446">
            <v>0</v>
          </cell>
          <cell r="BN446">
            <v>0</v>
          </cell>
          <cell r="BO446">
            <v>0</v>
          </cell>
          <cell r="BP446">
            <v>0</v>
          </cell>
          <cell r="BQ446">
            <v>1</v>
          </cell>
          <cell r="BR446" t="str">
            <v>CN HÀ NỘI</v>
          </cell>
          <cell r="BS446" t="str">
            <v>Fulltime</v>
          </cell>
          <cell r="BT446" t="str">
            <v>Quán 27-29 Lê Hồng Phong</v>
          </cell>
          <cell r="BU446" t="str">
            <v>NV. Phục Vụ</v>
          </cell>
          <cell r="BV446" t="str">
            <v>1 HẠT</v>
          </cell>
          <cell r="BW446" t="str">
            <v>CĐ</v>
          </cell>
          <cell r="BX446">
            <v>0</v>
          </cell>
          <cell r="BY446">
            <v>0</v>
          </cell>
          <cell r="BZ446">
            <v>0</v>
          </cell>
          <cell r="CA446">
            <v>0</v>
          </cell>
          <cell r="CB446">
            <v>0</v>
          </cell>
          <cell r="CC446">
            <v>0</v>
          </cell>
          <cell r="CD446">
            <v>0</v>
          </cell>
          <cell r="CE446">
            <v>0</v>
          </cell>
          <cell r="CF446">
            <v>0</v>
          </cell>
          <cell r="CG446">
            <v>0</v>
          </cell>
          <cell r="CH446">
            <v>0</v>
          </cell>
          <cell r="CI446" t="str">
            <v>QUÁN 27-29 LÊ HỒNG PHONG</v>
          </cell>
          <cell r="CJ446" t="str">
            <v xml:space="preserve">NHÂN VIÊN THU NGÂN </v>
          </cell>
          <cell r="CK446">
            <v>0</v>
          </cell>
          <cell r="CL446">
            <v>0</v>
          </cell>
          <cell r="CM446" t="str">
            <v>ĐỘC THÂN</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t="e">
            <v>#N/A</v>
          </cell>
          <cell r="DB446">
            <v>0</v>
          </cell>
        </row>
        <row r="447">
          <cell r="B447" t="str">
            <v>EWW3000434</v>
          </cell>
          <cell r="C447" t="str">
            <v>NGUYỄN THỊ HẰNG</v>
          </cell>
          <cell r="D447" t="str">
            <v xml:space="preserve">NỮ </v>
          </cell>
          <cell r="E447">
            <v>41515</v>
          </cell>
          <cell r="F447" t="str">
            <v>QUÁN 1A HAI BÀ TRƯNG</v>
          </cell>
          <cell r="G447" t="str">
            <v>TRƯỞNG CA TẬP SỰ</v>
          </cell>
          <cell r="H447">
            <v>13</v>
          </cell>
          <cell r="I447">
            <v>3</v>
          </cell>
          <cell r="J447">
            <v>1994</v>
          </cell>
          <cell r="K447">
            <v>34406</v>
          </cell>
          <cell r="L447" t="str">
            <v>HÀ TĨNH</v>
          </cell>
          <cell r="M447" t="str">
            <v>HÀ TĨNH</v>
          </cell>
          <cell r="N447" t="str">
            <v>184015831</v>
          </cell>
          <cell r="O447">
            <v>40254</v>
          </cell>
          <cell r="P447" t="str">
            <v>HÀ TĨNH</v>
          </cell>
          <cell r="Q447" t="str">
            <v xml:space="preserve">KINH </v>
          </cell>
          <cell r="R447" t="str">
            <v xml:space="preserve">KHÔNG </v>
          </cell>
          <cell r="S447" t="str">
            <v xml:space="preserve">THÔN 12, CẨM THỊNH, CẨM XUYÊN, HÀ TĨNH </v>
          </cell>
          <cell r="T447" t="str">
            <v>HÀ TĨNH</v>
          </cell>
          <cell r="U447" t="str">
            <v xml:space="preserve">50 NGÕ 651, MINH KHAI, HAI BÀ TRƯNG, HÀ NỘI </v>
          </cell>
          <cell r="V447" t="str">
            <v>HÀ NỘI</v>
          </cell>
          <cell r="W447" t="str">
            <v xml:space="preserve">50 NGÕ 651, MINH KHAI, HAI BÀ TRƯNG, HÀ NỘI </v>
          </cell>
          <cell r="X447" t="str">
            <v>01643540729</v>
          </cell>
          <cell r="Y447" t="str">
            <v>0281000285214</v>
          </cell>
          <cell r="Z447" t="str">
            <v>VCB/HANOI</v>
          </cell>
          <cell r="AA447" t="str">
            <v>900155</v>
          </cell>
          <cell r="AB447" t="str">
            <v>8290613345</v>
          </cell>
          <cell r="AC447">
            <v>0</v>
          </cell>
          <cell r="AD447" t="str">
            <v>?</v>
          </cell>
          <cell r="AE447">
            <v>0</v>
          </cell>
          <cell r="AF447">
            <v>0</v>
          </cell>
          <cell r="AG447">
            <v>0</v>
          </cell>
          <cell r="AH447">
            <v>41667</v>
          </cell>
          <cell r="AI447">
            <v>0</v>
          </cell>
          <cell r="AJ447">
            <v>0</v>
          </cell>
          <cell r="AK447" t="str">
            <v>01 NĂM</v>
          </cell>
          <cell r="AL447">
            <v>0</v>
          </cell>
          <cell r="AM447">
            <v>0</v>
          </cell>
          <cell r="AN447">
            <v>41667</v>
          </cell>
          <cell r="AO447">
            <v>42031</v>
          </cell>
          <cell r="AP447">
            <v>0</v>
          </cell>
          <cell r="AQ447">
            <v>0</v>
          </cell>
          <cell r="AR447">
            <v>41514</v>
          </cell>
          <cell r="AS447">
            <v>41592</v>
          </cell>
          <cell r="AT447">
            <v>41592</v>
          </cell>
          <cell r="AU447" t="str">
            <v xml:space="preserve">2.5 Tháng </v>
          </cell>
          <cell r="AV447">
            <v>41515</v>
          </cell>
          <cell r="AW447">
            <v>41593</v>
          </cell>
          <cell r="AX447">
            <v>41593</v>
          </cell>
          <cell r="AY447" t="str">
            <v>2.5 THÁNG</v>
          </cell>
          <cell r="AZ447">
            <v>41668</v>
          </cell>
          <cell r="BA447">
            <v>0</v>
          </cell>
          <cell r="BB447">
            <v>41667</v>
          </cell>
          <cell r="BC447" t="str">
            <v xml:space="preserve">2.5 Tháng </v>
          </cell>
          <cell r="BD447" t="str">
            <v>1 HẠT</v>
          </cell>
          <cell r="BE447" t="str">
            <v>CĐ</v>
          </cell>
          <cell r="BF447">
            <v>41668</v>
          </cell>
          <cell r="BG447" t="str">
            <v>2.5 THÁNG</v>
          </cell>
          <cell r="BH447">
            <v>41795</v>
          </cell>
          <cell r="BI447">
            <v>2889000</v>
          </cell>
          <cell r="BJ447">
            <v>1111000</v>
          </cell>
          <cell r="BK447">
            <v>0</v>
          </cell>
          <cell r="BL447">
            <v>0</v>
          </cell>
          <cell r="BM447">
            <v>0</v>
          </cell>
          <cell r="BN447">
            <v>0</v>
          </cell>
          <cell r="BO447">
            <v>0</v>
          </cell>
          <cell r="BP447">
            <v>0</v>
          </cell>
          <cell r="BQ447">
            <v>0.85</v>
          </cell>
          <cell r="BR447" t="str">
            <v>CN HÀ NỘI</v>
          </cell>
          <cell r="BS447" t="str">
            <v>Fulltime</v>
          </cell>
          <cell r="BT447" t="str">
            <v>Quán 1A Hai Bà Trưng</v>
          </cell>
          <cell r="BU447" t="str">
            <v>Trưởng Ca Tập Sự</v>
          </cell>
          <cell r="BV447" t="str">
            <v>1 HẠT</v>
          </cell>
          <cell r="BW447" t="str">
            <v>12/12</v>
          </cell>
          <cell r="BX447">
            <v>0</v>
          </cell>
          <cell r="BY447">
            <v>0</v>
          </cell>
          <cell r="BZ447" t="str">
            <v>PV -&gt; TCTS</v>
          </cell>
          <cell r="CA447">
            <v>0</v>
          </cell>
          <cell r="CB447">
            <v>0</v>
          </cell>
          <cell r="CC447">
            <v>0</v>
          </cell>
          <cell r="CD447">
            <v>0</v>
          </cell>
          <cell r="CE447">
            <v>0</v>
          </cell>
          <cell r="CF447">
            <v>0</v>
          </cell>
          <cell r="CG447">
            <v>0</v>
          </cell>
          <cell r="CH447">
            <v>0</v>
          </cell>
          <cell r="CI447" t="str">
            <v>QUÁN 27-29 LÊ HỒNG PHONG</v>
          </cell>
          <cell r="CJ447" t="str">
            <v>NHÂN VIÊN PHỤC VỤ</v>
          </cell>
          <cell r="CK447">
            <v>0</v>
          </cell>
          <cell r="CL447">
            <v>0</v>
          </cell>
          <cell r="CM447" t="str">
            <v>ĐỘC THÂN</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t="e">
            <v>#N/A</v>
          </cell>
          <cell r="DB447">
            <v>0</v>
          </cell>
        </row>
        <row r="448">
          <cell r="B448" t="str">
            <v>EWW3000436</v>
          </cell>
          <cell r="C448" t="str">
            <v>ĐỖ MINH SƠN</v>
          </cell>
          <cell r="D448" t="str">
            <v xml:space="preserve">NAM </v>
          </cell>
          <cell r="E448">
            <v>41516</v>
          </cell>
          <cell r="F448" t="str">
            <v>QUÁN 03 NGÔ QUYỀN</v>
          </cell>
          <cell r="G448" t="str">
            <v>TRƯỞNG CA</v>
          </cell>
          <cell r="H448">
            <v>9</v>
          </cell>
          <cell r="I448">
            <v>1</v>
          </cell>
          <cell r="J448">
            <v>1989</v>
          </cell>
          <cell r="K448">
            <v>32517</v>
          </cell>
          <cell r="L448" t="str">
            <v>HÀ NỘI</v>
          </cell>
          <cell r="M448" t="str">
            <v xml:space="preserve">HÀ NAM </v>
          </cell>
          <cell r="N448" t="str">
            <v>012585958</v>
          </cell>
          <cell r="O448">
            <v>37712</v>
          </cell>
          <cell r="P448" t="str">
            <v>HÀ NỘI</v>
          </cell>
          <cell r="Q448" t="str">
            <v xml:space="preserve">KINH </v>
          </cell>
          <cell r="R448" t="str">
            <v xml:space="preserve">KHÔNG </v>
          </cell>
          <cell r="S448" t="str">
            <v>SỐ 10, NGÁCH 86, AN TRẠCH 2, QUỐC TỬ GIÁM , ĐỐNG ĐA, HÀ NỘI</v>
          </cell>
          <cell r="T448" t="str">
            <v>HÀ NỘI</v>
          </cell>
          <cell r="U448" t="str">
            <v xml:space="preserve">THÔN 12, CẨM THỊNH, CẨM XUYÊN, HÀ TĨNH </v>
          </cell>
          <cell r="V448" t="str">
            <v>HÀ NỘI</v>
          </cell>
          <cell r="W448">
            <v>0</v>
          </cell>
          <cell r="X448" t="str">
            <v>01693405368</v>
          </cell>
          <cell r="Y448" t="str">
            <v>0021000286023</v>
          </cell>
          <cell r="Z448" t="str">
            <v>VCB/HANOI</v>
          </cell>
          <cell r="AA448" t="str">
            <v>900157</v>
          </cell>
          <cell r="AB448" t="str">
            <v>8327939868</v>
          </cell>
          <cell r="AC448">
            <v>0</v>
          </cell>
          <cell r="AD448" t="str">
            <v>?</v>
          </cell>
          <cell r="AE448">
            <v>0</v>
          </cell>
          <cell r="AF448">
            <v>0</v>
          </cell>
          <cell r="AG448">
            <v>0</v>
          </cell>
          <cell r="AH448">
            <v>41671</v>
          </cell>
          <cell r="AI448">
            <v>0</v>
          </cell>
          <cell r="AJ448">
            <v>0</v>
          </cell>
          <cell r="AK448" t="str">
            <v>01 NĂM</v>
          </cell>
          <cell r="AL448">
            <v>0</v>
          </cell>
          <cell r="AM448">
            <v>0</v>
          </cell>
          <cell r="AN448">
            <v>41671</v>
          </cell>
          <cell r="AO448">
            <v>42035</v>
          </cell>
          <cell r="AP448">
            <v>0</v>
          </cell>
          <cell r="AQ448">
            <v>0</v>
          </cell>
          <cell r="AR448">
            <v>41515</v>
          </cell>
          <cell r="AS448">
            <v>41593</v>
          </cell>
          <cell r="AT448">
            <v>41593</v>
          </cell>
          <cell r="AU448" t="str">
            <v>2.5 THÁNG</v>
          </cell>
          <cell r="AV448">
            <v>41516</v>
          </cell>
          <cell r="AW448">
            <v>41594</v>
          </cell>
          <cell r="AX448">
            <v>41594</v>
          </cell>
          <cell r="AY448" t="str">
            <v xml:space="preserve">2.5 THÁNG </v>
          </cell>
          <cell r="AZ448">
            <v>41669</v>
          </cell>
          <cell r="BA448">
            <v>0</v>
          </cell>
          <cell r="BB448">
            <v>41668</v>
          </cell>
          <cell r="BC448" t="str">
            <v>2.5 THÁNG</v>
          </cell>
          <cell r="BD448" t="str">
            <v>1 HẠT</v>
          </cell>
          <cell r="BE448" t="str">
            <v>12/12</v>
          </cell>
          <cell r="BF448">
            <v>41669</v>
          </cell>
          <cell r="BG448" t="str">
            <v xml:space="preserve">2.5 THÁNG </v>
          </cell>
          <cell r="BH448">
            <v>41894</v>
          </cell>
          <cell r="BI448">
            <v>2889000</v>
          </cell>
          <cell r="BJ448">
            <v>1111000</v>
          </cell>
          <cell r="BK448">
            <v>0</v>
          </cell>
          <cell r="BL448">
            <v>0</v>
          </cell>
          <cell r="BM448">
            <v>0</v>
          </cell>
          <cell r="BN448">
            <v>0</v>
          </cell>
          <cell r="BO448">
            <v>0</v>
          </cell>
          <cell r="BP448">
            <v>0</v>
          </cell>
          <cell r="BQ448">
            <v>1</v>
          </cell>
          <cell r="BR448" t="str">
            <v>CN HÀ NỘI</v>
          </cell>
          <cell r="BS448" t="str">
            <v>Fulltime</v>
          </cell>
          <cell r="BT448" t="str">
            <v>Quán 03 Ngô Quyền</v>
          </cell>
          <cell r="BU448" t="str">
            <v>Trưởng Ca</v>
          </cell>
          <cell r="BV448" t="str">
            <v>4 HẠT</v>
          </cell>
          <cell r="BW448" t="str">
            <v>ĐH</v>
          </cell>
          <cell r="BX448" t="str">
            <v xml:space="preserve">CÔNG NGHỆ THÔNG TIN </v>
          </cell>
          <cell r="BY448">
            <v>0</v>
          </cell>
          <cell r="BZ448" t="str">
            <v>PV -&gt; TCTS</v>
          </cell>
          <cell r="CA448" t="str">
            <v>TCTS -&gt; TC</v>
          </cell>
          <cell r="CB448">
            <v>0</v>
          </cell>
          <cell r="CC448">
            <v>0</v>
          </cell>
          <cell r="CD448">
            <v>41894</v>
          </cell>
          <cell r="CE448">
            <v>0</v>
          </cell>
          <cell r="CF448">
            <v>0</v>
          </cell>
          <cell r="CG448">
            <v>0</v>
          </cell>
          <cell r="CH448">
            <v>0</v>
          </cell>
          <cell r="CI448" t="str">
            <v>QUÁN 1A HAI BÀ TRƯNG</v>
          </cell>
          <cell r="CJ448" t="str">
            <v>TRƯỞNG CA TẬP SỰ</v>
          </cell>
          <cell r="CK448">
            <v>0</v>
          </cell>
          <cell r="CL448">
            <v>0</v>
          </cell>
          <cell r="CM448" t="str">
            <v>ĐỘC THÂN</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t="e">
            <v>#N/A</v>
          </cell>
          <cell r="DB448">
            <v>0</v>
          </cell>
        </row>
        <row r="449">
          <cell r="B449" t="str">
            <v>EWW3000437</v>
          </cell>
          <cell r="C449" t="str">
            <v>VŨ THỊ THÚY HIỀN</v>
          </cell>
          <cell r="D449" t="str">
            <v xml:space="preserve">NỮ </v>
          </cell>
          <cell r="E449">
            <v>41522</v>
          </cell>
          <cell r="F449" t="str">
            <v>QUÁN 27-29 LÊ HỒNG PHONG</v>
          </cell>
          <cell r="G449" t="str">
            <v>NHÂN VIÊN PHỤC VỤ</v>
          </cell>
          <cell r="H449">
            <v>9</v>
          </cell>
          <cell r="I449">
            <v>2</v>
          </cell>
          <cell r="J449">
            <v>1991</v>
          </cell>
          <cell r="K449">
            <v>33278</v>
          </cell>
          <cell r="L449" t="str">
            <v xml:space="preserve">HÀ NAM </v>
          </cell>
          <cell r="M449" t="str">
            <v xml:space="preserve">HÀ NAM </v>
          </cell>
          <cell r="N449" t="str">
            <v>168337066</v>
          </cell>
          <cell r="O449">
            <v>39291</v>
          </cell>
          <cell r="P449" t="str">
            <v xml:space="preserve">HÀ NAM </v>
          </cell>
          <cell r="Q449" t="str">
            <v xml:space="preserve">KINH </v>
          </cell>
          <cell r="R449" t="str">
            <v>KHÔNG</v>
          </cell>
          <cell r="S449" t="str">
            <v xml:space="preserve">DUY HẢI, DUY TIÊN, HÀ NAM </v>
          </cell>
          <cell r="T449" t="str">
            <v xml:space="preserve">HÀ NAM </v>
          </cell>
          <cell r="U449" t="str">
            <v>SỐ 10, NGÁCH 86, AN TRẠCH 2, QUỐC TỬ GIÁM , ĐỐNG ĐA, HÀ NỘI</v>
          </cell>
          <cell r="V449" t="str">
            <v>HÀ NỘI</v>
          </cell>
          <cell r="W449">
            <v>0</v>
          </cell>
          <cell r="X449" t="str">
            <v>01656241529</v>
          </cell>
          <cell r="Y449" t="str">
            <v>0611001911323</v>
          </cell>
          <cell r="Z449" t="str">
            <v>VCB/HANOI</v>
          </cell>
          <cell r="AA449" t="str">
            <v>900158</v>
          </cell>
          <cell r="AB449" t="str">
            <v>8327939875</v>
          </cell>
          <cell r="AC449">
            <v>0</v>
          </cell>
          <cell r="AD449">
            <v>0</v>
          </cell>
          <cell r="AE449">
            <v>41975</v>
          </cell>
          <cell r="AF449" t="str">
            <v>TV</v>
          </cell>
          <cell r="AG449" t="str">
            <v>OK</v>
          </cell>
          <cell r="AH449">
            <v>41676</v>
          </cell>
          <cell r="AI449">
            <v>0</v>
          </cell>
          <cell r="AJ449">
            <v>0</v>
          </cell>
          <cell r="AK449" t="str">
            <v>01 NĂM</v>
          </cell>
          <cell r="AL449">
            <v>0</v>
          </cell>
          <cell r="AM449">
            <v>0</v>
          </cell>
          <cell r="AN449">
            <v>41676</v>
          </cell>
          <cell r="AO449">
            <v>42040</v>
          </cell>
          <cell r="AP449">
            <v>0</v>
          </cell>
          <cell r="AQ449">
            <v>0</v>
          </cell>
          <cell r="AR449">
            <v>41516</v>
          </cell>
          <cell r="AS449">
            <v>41594</v>
          </cell>
          <cell r="AT449">
            <v>41594</v>
          </cell>
          <cell r="AU449" t="str">
            <v xml:space="preserve">2.5 THÁNG </v>
          </cell>
          <cell r="AV449">
            <v>41522</v>
          </cell>
          <cell r="AW449">
            <v>41598</v>
          </cell>
          <cell r="AX449">
            <v>41598</v>
          </cell>
          <cell r="AY449" t="str">
            <v xml:space="preserve">2.5 THÁNG </v>
          </cell>
          <cell r="AZ449">
            <v>41673</v>
          </cell>
          <cell r="BA449">
            <v>0</v>
          </cell>
          <cell r="BB449">
            <v>41669</v>
          </cell>
          <cell r="BC449" t="str">
            <v xml:space="preserve">2.5 THÁNG </v>
          </cell>
          <cell r="BD449" t="str">
            <v>4 HẠT</v>
          </cell>
          <cell r="BE449" t="str">
            <v>ĐH</v>
          </cell>
          <cell r="BF449">
            <v>41673</v>
          </cell>
          <cell r="BG449" t="str">
            <v xml:space="preserve">2.5 THÁNG </v>
          </cell>
          <cell r="BH449">
            <v>41676</v>
          </cell>
          <cell r="BI449">
            <v>2889000</v>
          </cell>
          <cell r="BJ449">
            <v>0</v>
          </cell>
          <cell r="BK449">
            <v>0</v>
          </cell>
          <cell r="BL449">
            <v>0</v>
          </cell>
          <cell r="BM449">
            <v>0</v>
          </cell>
          <cell r="BN449">
            <v>0</v>
          </cell>
          <cell r="BO449">
            <v>0</v>
          </cell>
          <cell r="BP449">
            <v>0</v>
          </cell>
          <cell r="BQ449">
            <v>1</v>
          </cell>
          <cell r="BR449" t="str">
            <v>CN HÀ NỘI</v>
          </cell>
          <cell r="BS449" t="str">
            <v>Fulltime</v>
          </cell>
          <cell r="BT449" t="str">
            <v>Quán 27-29 Lê Hồng Phong</v>
          </cell>
          <cell r="BU449" t="str">
            <v>NV. Phục Vụ</v>
          </cell>
          <cell r="BV449" t="str">
            <v>1 HẠT</v>
          </cell>
          <cell r="BW449" t="str">
            <v>ĐH</v>
          </cell>
          <cell r="BX449" t="str">
            <v xml:space="preserve">KIẾN TRÚC </v>
          </cell>
          <cell r="BY449">
            <v>0</v>
          </cell>
          <cell r="BZ449">
            <v>0</v>
          </cell>
          <cell r="CA449">
            <v>0</v>
          </cell>
          <cell r="CB449">
            <v>0</v>
          </cell>
          <cell r="CC449">
            <v>0</v>
          </cell>
          <cell r="CD449">
            <v>0</v>
          </cell>
          <cell r="CE449">
            <v>0</v>
          </cell>
          <cell r="CF449">
            <v>0</v>
          </cell>
          <cell r="CG449">
            <v>0</v>
          </cell>
          <cell r="CH449">
            <v>0</v>
          </cell>
          <cell r="CI449" t="str">
            <v>QUÁN 03 NGÔ QUYỀN</v>
          </cell>
          <cell r="CJ449" t="str">
            <v>TRƯỞNG CA</v>
          </cell>
          <cell r="CK449">
            <v>0</v>
          </cell>
          <cell r="CL449">
            <v>0</v>
          </cell>
          <cell r="CM449" t="str">
            <v>ĐỘC THÂN</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t="e">
            <v>#N/A</v>
          </cell>
          <cell r="DB449">
            <v>0</v>
          </cell>
        </row>
        <row r="450">
          <cell r="B450" t="str">
            <v>EWW3000445</v>
          </cell>
          <cell r="C450" t="str">
            <v>ĐỖ THỊ HUYỀN</v>
          </cell>
          <cell r="D450" t="str">
            <v xml:space="preserve">NỮ </v>
          </cell>
          <cell r="E450">
            <v>41537</v>
          </cell>
          <cell r="F450" t="str">
            <v>QUÁN 27-29 LÊ HỒNG PHONG</v>
          </cell>
          <cell r="G450" t="str">
            <v>QUẢN LÝ QUÁN</v>
          </cell>
          <cell r="H450">
            <v>24</v>
          </cell>
          <cell r="I450">
            <v>12</v>
          </cell>
          <cell r="J450">
            <v>1987</v>
          </cell>
          <cell r="K450">
            <v>32135</v>
          </cell>
          <cell r="L450" t="str">
            <v>HÀ NỘI</v>
          </cell>
          <cell r="M450" t="str">
            <v>HÀ NỘI</v>
          </cell>
          <cell r="N450" t="str">
            <v>012461895</v>
          </cell>
          <cell r="O450">
            <v>39381</v>
          </cell>
          <cell r="P450" t="str">
            <v>HÀ NỘI</v>
          </cell>
          <cell r="Q450" t="str">
            <v xml:space="preserve">KINH </v>
          </cell>
          <cell r="R450" t="str">
            <v xml:space="preserve">KHÔNG </v>
          </cell>
          <cell r="S450" t="str">
            <v xml:space="preserve">22 PHỐ 339, P. PHỐ HUẾ, Q. HAI BÀ TRƯNG, HÀ NỘI  </v>
          </cell>
          <cell r="T450" t="str">
            <v>HÀ NỘI</v>
          </cell>
          <cell r="U450" t="str">
            <v xml:space="preserve">22 PHỐ 339, P. PHỐ HUẾ, Q. HAI BÀ TRƯNG, HÀ NỘI  </v>
          </cell>
          <cell r="V450" t="str">
            <v>HÀ NỘI</v>
          </cell>
          <cell r="W450">
            <v>0</v>
          </cell>
          <cell r="X450" t="str">
            <v>0914441168</v>
          </cell>
          <cell r="Y450" t="str">
            <v>0021000250425</v>
          </cell>
          <cell r="Z450" t="str">
            <v>VCB/HANOI</v>
          </cell>
          <cell r="AA450" t="str">
            <v>900321</v>
          </cell>
          <cell r="AB450" t="str">
            <v>8111469962</v>
          </cell>
          <cell r="AC450">
            <v>0</v>
          </cell>
          <cell r="AD450">
            <v>0</v>
          </cell>
          <cell r="AE450">
            <v>41975</v>
          </cell>
          <cell r="AF450" t="str">
            <v>TV</v>
          </cell>
          <cell r="AG450" t="str">
            <v>OK</v>
          </cell>
          <cell r="AH450">
            <v>41628</v>
          </cell>
          <cell r="AI450">
            <v>0</v>
          </cell>
          <cell r="AJ450">
            <v>0</v>
          </cell>
          <cell r="AK450" t="str">
            <v>01 NĂM</v>
          </cell>
          <cell r="AL450">
            <v>0</v>
          </cell>
          <cell r="AM450">
            <v>0</v>
          </cell>
          <cell r="AN450">
            <v>41628</v>
          </cell>
          <cell r="AO450">
            <v>41992</v>
          </cell>
          <cell r="AP450">
            <v>0</v>
          </cell>
          <cell r="AQ450">
            <v>0</v>
          </cell>
          <cell r="AR450">
            <v>41522</v>
          </cell>
          <cell r="AS450">
            <v>41598</v>
          </cell>
          <cell r="AT450">
            <v>41598</v>
          </cell>
          <cell r="AU450" t="str">
            <v xml:space="preserve">2.5 THÁNG </v>
          </cell>
          <cell r="AV450">
            <v>41537</v>
          </cell>
          <cell r="AW450">
            <v>41598</v>
          </cell>
          <cell r="AX450">
            <v>0</v>
          </cell>
          <cell r="AY450" t="str">
            <v xml:space="preserve">2 THÁNG </v>
          </cell>
          <cell r="AZ450">
            <v>41673</v>
          </cell>
          <cell r="BA450">
            <v>0</v>
          </cell>
          <cell r="BB450">
            <v>41673</v>
          </cell>
          <cell r="BC450" t="str">
            <v xml:space="preserve">2.5 THÁNG </v>
          </cell>
          <cell r="BD450" t="str">
            <v>1 HẠT</v>
          </cell>
          <cell r="BE450" t="str">
            <v>ĐH</v>
          </cell>
          <cell r="BF450">
            <v>41673</v>
          </cell>
          <cell r="BG450" t="str">
            <v xml:space="preserve">2 THÁNG </v>
          </cell>
          <cell r="BH450">
            <v>0</v>
          </cell>
          <cell r="BI450">
            <v>2940000</v>
          </cell>
          <cell r="BJ450">
            <v>2060000</v>
          </cell>
          <cell r="BK450">
            <v>0</v>
          </cell>
          <cell r="BL450">
            <v>200000</v>
          </cell>
          <cell r="BM450">
            <v>150000</v>
          </cell>
          <cell r="BN450">
            <v>0</v>
          </cell>
          <cell r="BO450">
            <v>0</v>
          </cell>
          <cell r="BP450">
            <v>0</v>
          </cell>
          <cell r="BQ450">
            <v>1</v>
          </cell>
          <cell r="BR450" t="str">
            <v>CN HÀ NỘI</v>
          </cell>
          <cell r="BS450" t="str">
            <v>Fulltime</v>
          </cell>
          <cell r="BT450" t="str">
            <v>Quán 27-29 Lê Hồng Phong</v>
          </cell>
          <cell r="BU450" t="str">
            <v>Quản Lý Quán</v>
          </cell>
          <cell r="BV450" t="str">
            <v>4 HẠT</v>
          </cell>
          <cell r="BW450" t="str">
            <v xml:space="preserve">ĐH </v>
          </cell>
          <cell r="BX450" t="str">
            <v xml:space="preserve">KIỂM TOÁN- KẾ TOÁN </v>
          </cell>
          <cell r="BY450">
            <v>0</v>
          </cell>
          <cell r="BZ450">
            <v>0</v>
          </cell>
          <cell r="CA450">
            <v>0</v>
          </cell>
          <cell r="CB450">
            <v>0</v>
          </cell>
          <cell r="CC450">
            <v>0</v>
          </cell>
          <cell r="CD450">
            <v>0</v>
          </cell>
          <cell r="CE450">
            <v>0</v>
          </cell>
          <cell r="CF450">
            <v>0</v>
          </cell>
          <cell r="CG450">
            <v>0</v>
          </cell>
          <cell r="CH450">
            <v>0</v>
          </cell>
          <cell r="CI450" t="str">
            <v>QUÁN 27-29 LÊ HỒNG PHONG</v>
          </cell>
          <cell r="CJ450" t="str">
            <v>NHÂN VIÊN PHỤC VỤ</v>
          </cell>
          <cell r="CK450">
            <v>0</v>
          </cell>
          <cell r="CL450">
            <v>0</v>
          </cell>
          <cell r="CM450" t="str">
            <v>KẾT HÔN</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t="e">
            <v>#N/A</v>
          </cell>
          <cell r="DB450">
            <v>0</v>
          </cell>
        </row>
        <row r="451">
          <cell r="B451" t="str">
            <v>EWW3000446</v>
          </cell>
          <cell r="C451" t="str">
            <v>NGUYỄN THỊ VÂN</v>
          </cell>
          <cell r="D451" t="str">
            <v xml:space="preserve">NỮ </v>
          </cell>
          <cell r="E451">
            <v>41542</v>
          </cell>
          <cell r="F451" t="str">
            <v xml:space="preserve">VĂN PHÒNG HÀ NỘI </v>
          </cell>
          <cell r="G451" t="str">
            <v xml:space="preserve">KẾ TOÁN DOANH THU </v>
          </cell>
          <cell r="H451">
            <v>6</v>
          </cell>
          <cell r="I451">
            <v>9</v>
          </cell>
          <cell r="J451">
            <v>1984</v>
          </cell>
          <cell r="K451">
            <v>30931</v>
          </cell>
          <cell r="L451" t="str">
            <v>HÀ NỘI</v>
          </cell>
          <cell r="M451" t="str">
            <v>HÀ NỘI</v>
          </cell>
          <cell r="N451" t="str">
            <v>012237847</v>
          </cell>
          <cell r="O451">
            <v>39585</v>
          </cell>
          <cell r="P451" t="str">
            <v>HÀ NỘI</v>
          </cell>
          <cell r="Q451" t="str">
            <v>KINH</v>
          </cell>
          <cell r="R451" t="str">
            <v xml:space="preserve">KHÔNG </v>
          </cell>
          <cell r="S451" t="str">
            <v xml:space="preserve">3/113 ÂU CƠ, TÂY HỒ, HÀ NỘI </v>
          </cell>
          <cell r="T451" t="str">
            <v>HÀ NỘI</v>
          </cell>
          <cell r="U451" t="str">
            <v xml:space="preserve">3/113/ ÂU CƠ, TÂY HỒ, HÀ NỘI </v>
          </cell>
          <cell r="V451" t="str">
            <v>HÀ NỘI</v>
          </cell>
          <cell r="W451" t="str">
            <v xml:space="preserve">22 PHỐ 339, P. PHỐ HUẾ, Q. HAI BÀ TRƯNG, HÀ NỘI  </v>
          </cell>
          <cell r="X451" t="str">
            <v>0973063469</v>
          </cell>
          <cell r="Y451" t="str">
            <v>0011004144062</v>
          </cell>
          <cell r="Z451" t="str">
            <v>VCB/HANOI</v>
          </cell>
          <cell r="AA451" t="str">
            <v>900234</v>
          </cell>
          <cell r="AB451" t="str">
            <v>8004206260</v>
          </cell>
          <cell r="AC451">
            <v>0</v>
          </cell>
          <cell r="AD451">
            <v>0</v>
          </cell>
          <cell r="AE451">
            <v>0</v>
          </cell>
          <cell r="AF451">
            <v>0</v>
          </cell>
          <cell r="AG451">
            <v>0</v>
          </cell>
          <cell r="AH451">
            <v>41696</v>
          </cell>
          <cell r="AI451">
            <v>0</v>
          </cell>
          <cell r="AJ451">
            <v>0</v>
          </cell>
          <cell r="AK451" t="str">
            <v>01 NĂM</v>
          </cell>
          <cell r="AL451">
            <v>0</v>
          </cell>
          <cell r="AM451">
            <v>0</v>
          </cell>
          <cell r="AN451">
            <v>41696</v>
          </cell>
          <cell r="AO451">
            <v>42060</v>
          </cell>
          <cell r="AP451">
            <v>0</v>
          </cell>
          <cell r="AQ451">
            <v>0</v>
          </cell>
          <cell r="AR451">
            <v>41537</v>
          </cell>
          <cell r="AS451">
            <v>41598</v>
          </cell>
          <cell r="AT451">
            <v>0</v>
          </cell>
          <cell r="AU451" t="str">
            <v xml:space="preserve">2 THÁNG </v>
          </cell>
          <cell r="AV451">
            <v>41542</v>
          </cell>
          <cell r="AW451">
            <v>41618</v>
          </cell>
          <cell r="AX451">
            <v>41618</v>
          </cell>
          <cell r="AY451" t="str">
            <v>2.5 THÁNG</v>
          </cell>
          <cell r="AZ451">
            <v>41693</v>
          </cell>
          <cell r="BA451">
            <v>0</v>
          </cell>
          <cell r="BB451">
            <v>41673</v>
          </cell>
          <cell r="BC451" t="str">
            <v xml:space="preserve">2 THÁNG </v>
          </cell>
          <cell r="BD451" t="str">
            <v>4 HẠT</v>
          </cell>
          <cell r="BE451" t="str">
            <v xml:space="preserve">ĐH </v>
          </cell>
          <cell r="BF451">
            <v>41693</v>
          </cell>
          <cell r="BG451" t="str">
            <v>2.5 THÁNG</v>
          </cell>
          <cell r="BH451">
            <v>41696</v>
          </cell>
          <cell r="BI451">
            <v>2890000</v>
          </cell>
          <cell r="BJ451">
            <v>1710000</v>
          </cell>
          <cell r="BK451">
            <v>0</v>
          </cell>
          <cell r="BL451">
            <v>0</v>
          </cell>
          <cell r="BM451">
            <v>0</v>
          </cell>
          <cell r="BN451">
            <v>0</v>
          </cell>
          <cell r="BO451">
            <v>25000</v>
          </cell>
          <cell r="BP451">
            <v>120000</v>
          </cell>
          <cell r="BQ451">
            <v>1</v>
          </cell>
          <cell r="BR451" t="str">
            <v>VP HÀ NỘI</v>
          </cell>
          <cell r="BS451" t="str">
            <v>Fulltime</v>
          </cell>
          <cell r="BT451" t="str">
            <v>Nhân Viên Văn Phòng</v>
          </cell>
          <cell r="BU451" t="str">
            <v xml:space="preserve">Kế Toán Doanh Thu </v>
          </cell>
          <cell r="BV451">
            <v>0</v>
          </cell>
          <cell r="BW451" t="str">
            <v>ĐH</v>
          </cell>
          <cell r="BX451" t="str">
            <v xml:space="preserve">KẾ TOÁN </v>
          </cell>
          <cell r="BY451">
            <v>0</v>
          </cell>
          <cell r="BZ451">
            <v>0</v>
          </cell>
          <cell r="CA451">
            <v>0</v>
          </cell>
          <cell r="CB451">
            <v>0</v>
          </cell>
          <cell r="CC451">
            <v>0</v>
          </cell>
          <cell r="CD451">
            <v>0</v>
          </cell>
          <cell r="CE451">
            <v>0</v>
          </cell>
          <cell r="CF451">
            <v>0</v>
          </cell>
          <cell r="CG451">
            <v>0</v>
          </cell>
          <cell r="CH451">
            <v>0</v>
          </cell>
          <cell r="CI451" t="str">
            <v>QUÁN 27-29 LÊ HỒNG PHONG</v>
          </cell>
          <cell r="CJ451" t="str">
            <v>QUẢN LÝ QUÁN</v>
          </cell>
          <cell r="CK451">
            <v>0</v>
          </cell>
          <cell r="CL451">
            <v>0</v>
          </cell>
          <cell r="CM451" t="str">
            <v>KẾT HÔN</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t="e">
            <v>#N/A</v>
          </cell>
          <cell r="DB451">
            <v>0</v>
          </cell>
        </row>
        <row r="452">
          <cell r="B452" t="str">
            <v>EWW3000449</v>
          </cell>
          <cell r="C452" t="str">
            <v>PHÙNG THỊ OANH</v>
          </cell>
          <cell r="D452" t="str">
            <v xml:space="preserve">NỮ </v>
          </cell>
          <cell r="E452">
            <v>41548</v>
          </cell>
          <cell r="F452" t="str">
            <v>QUÁN 19 HUỲNH THÚC KHÁNG</v>
          </cell>
          <cell r="G452" t="str">
            <v>NHÂN VIÊN THU NGÂN</v>
          </cell>
          <cell r="H452">
            <v>13</v>
          </cell>
          <cell r="I452">
            <v>6</v>
          </cell>
          <cell r="J452">
            <v>1993</v>
          </cell>
          <cell r="K452">
            <v>34133</v>
          </cell>
          <cell r="L452" t="str">
            <v>QUẢNG NINH</v>
          </cell>
          <cell r="M452" t="str">
            <v>HẢI DƯƠNG</v>
          </cell>
          <cell r="N452" t="str">
            <v>101131421</v>
          </cell>
          <cell r="O452">
            <v>39616</v>
          </cell>
          <cell r="P452" t="str">
            <v>QUẢNG NINH</v>
          </cell>
          <cell r="Q452" t="str">
            <v>KINH</v>
          </cell>
          <cell r="R452" t="str">
            <v xml:space="preserve">KHÔNG </v>
          </cell>
          <cell r="S452" t="str">
            <v xml:space="preserve">KHU 1, HẢI YÊN, MÓNG CÁI, QUẢNG NINH </v>
          </cell>
          <cell r="T452" t="str">
            <v>QUẢNG NINH</v>
          </cell>
          <cell r="U452" t="str">
            <v xml:space="preserve">PHƯỜNG LÁNG, ĐỐNG ĐA, HÀ NỘI </v>
          </cell>
          <cell r="V452" t="str">
            <v>HÀ NỘI</v>
          </cell>
          <cell r="W452" t="str">
            <v xml:space="preserve">3/113/ ÂU CƠ, TÂY HỒ, HÀ NỘI </v>
          </cell>
          <cell r="X452" t="str">
            <v>01642255631</v>
          </cell>
          <cell r="Y452" t="str">
            <v>0521000696344</v>
          </cell>
          <cell r="Z452" t="str">
            <v>VCB/HANOI</v>
          </cell>
          <cell r="AA452" t="str">
            <v>900166</v>
          </cell>
          <cell r="AB452" t="str">
            <v>8291304854</v>
          </cell>
          <cell r="AC452">
            <v>0</v>
          </cell>
          <cell r="AD452">
            <v>0</v>
          </cell>
          <cell r="AE452">
            <v>0</v>
          </cell>
          <cell r="AF452">
            <v>0</v>
          </cell>
          <cell r="AG452">
            <v>0</v>
          </cell>
          <cell r="AH452">
            <v>41696</v>
          </cell>
          <cell r="AI452">
            <v>0</v>
          </cell>
          <cell r="AJ452">
            <v>0</v>
          </cell>
          <cell r="AK452" t="str">
            <v>01 NĂM</v>
          </cell>
          <cell r="AL452">
            <v>0</v>
          </cell>
          <cell r="AM452">
            <v>0</v>
          </cell>
          <cell r="AN452">
            <v>0</v>
          </cell>
          <cell r="AO452">
            <v>0</v>
          </cell>
          <cell r="AP452">
            <v>0</v>
          </cell>
          <cell r="AQ452">
            <v>0</v>
          </cell>
          <cell r="AR452">
            <v>41542</v>
          </cell>
          <cell r="AS452">
            <v>41618</v>
          </cell>
          <cell r="AT452">
            <v>41618</v>
          </cell>
          <cell r="AU452" t="str">
            <v>2.5 THÁNG</v>
          </cell>
          <cell r="AV452">
            <v>41548</v>
          </cell>
          <cell r="AW452">
            <v>41624</v>
          </cell>
          <cell r="AX452">
            <v>41624</v>
          </cell>
          <cell r="AY452" t="str">
            <v xml:space="preserve">2.5 THÁNG </v>
          </cell>
          <cell r="AZ452">
            <v>41699</v>
          </cell>
          <cell r="BA452">
            <v>0</v>
          </cell>
          <cell r="BB452">
            <v>41693</v>
          </cell>
          <cell r="BC452" t="str">
            <v>2.5 THÁNG</v>
          </cell>
          <cell r="BD452">
            <v>0</v>
          </cell>
          <cell r="BE452" t="str">
            <v>ĐH</v>
          </cell>
          <cell r="BF452">
            <v>41699</v>
          </cell>
          <cell r="BG452" t="str">
            <v xml:space="preserve">2.5 THÁNG </v>
          </cell>
          <cell r="BH452">
            <v>0</v>
          </cell>
          <cell r="BI452">
            <v>0</v>
          </cell>
          <cell r="BJ452">
            <v>12000</v>
          </cell>
          <cell r="BK452">
            <v>0</v>
          </cell>
          <cell r="BL452">
            <v>0</v>
          </cell>
          <cell r="BM452">
            <v>0</v>
          </cell>
          <cell r="BN452">
            <v>0</v>
          </cell>
          <cell r="BO452">
            <v>0</v>
          </cell>
          <cell r="BP452">
            <v>0</v>
          </cell>
          <cell r="BQ452">
            <v>1</v>
          </cell>
          <cell r="BR452" t="str">
            <v>CN HÀ NỘI</v>
          </cell>
          <cell r="BS452" t="str">
            <v>Partime</v>
          </cell>
          <cell r="BT452" t="str">
            <v>Quán 19 Huỳnh Thúc Kháng</v>
          </cell>
          <cell r="BU452" t="str">
            <v>NV. Thu Ngân</v>
          </cell>
          <cell r="BV452" t="str">
            <v>1 HẠT</v>
          </cell>
          <cell r="BW452" t="str">
            <v>12/12</v>
          </cell>
          <cell r="BX452">
            <v>0</v>
          </cell>
          <cell r="BY452">
            <v>0</v>
          </cell>
          <cell r="BZ452">
            <v>0</v>
          </cell>
          <cell r="CA452">
            <v>0</v>
          </cell>
          <cell r="CB452">
            <v>0</v>
          </cell>
          <cell r="CC452">
            <v>0</v>
          </cell>
          <cell r="CD452">
            <v>0</v>
          </cell>
          <cell r="CE452" t="str">
            <v>HĐT-&gt; HTK</v>
          </cell>
          <cell r="CF452">
            <v>0</v>
          </cell>
          <cell r="CG452">
            <v>0</v>
          </cell>
          <cell r="CH452">
            <v>0</v>
          </cell>
          <cell r="CI452" t="str">
            <v xml:space="preserve">VĂN PHÒNG HÀ NỘI </v>
          </cell>
          <cell r="CJ452" t="str">
            <v xml:space="preserve">KẾ TOÁN DOANH THU </v>
          </cell>
          <cell r="CK452">
            <v>0</v>
          </cell>
          <cell r="CL452">
            <v>0</v>
          </cell>
          <cell r="CM452" t="str">
            <v>KẾT HÔN</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t="e">
            <v>#N/A</v>
          </cell>
          <cell r="DB452">
            <v>0</v>
          </cell>
        </row>
        <row r="453">
          <cell r="B453" t="str">
            <v>EWW3000451</v>
          </cell>
          <cell r="C453" t="str">
            <v>NGUYỄN MẠNH THẮNG</v>
          </cell>
          <cell r="D453" t="str">
            <v xml:space="preserve">NAM </v>
          </cell>
          <cell r="E453">
            <v>41550</v>
          </cell>
          <cell r="F453" t="str">
            <v>QUÁN 03 NGÔ QUYỀN</v>
          </cell>
          <cell r="G453" t="str">
            <v>NHÂN VIÊN PHA CHẾ</v>
          </cell>
          <cell r="H453">
            <v>23</v>
          </cell>
          <cell r="I453">
            <v>12</v>
          </cell>
          <cell r="J453">
            <v>1992</v>
          </cell>
          <cell r="K453">
            <v>33961</v>
          </cell>
          <cell r="L453" t="str">
            <v>HÀ NỘI</v>
          </cell>
          <cell r="M453" t="str">
            <v>HÀ NỘI</v>
          </cell>
          <cell r="N453" t="str">
            <v>017180739</v>
          </cell>
          <cell r="O453">
            <v>40344</v>
          </cell>
          <cell r="P453" t="str">
            <v>HÀ NỘI</v>
          </cell>
          <cell r="Q453" t="str">
            <v xml:space="preserve">KINH </v>
          </cell>
          <cell r="R453" t="str">
            <v xml:space="preserve">KHÔNG </v>
          </cell>
          <cell r="S453" t="str">
            <v xml:space="preserve">PHƯƠNG TÚ, ỨNG HÒA, HÀ NỘI </v>
          </cell>
          <cell r="T453" t="str">
            <v>HÀ NỘI</v>
          </cell>
          <cell r="U453" t="str">
            <v xml:space="preserve">SN 34B NGÕ 533 BẠCH ĐẰNG, HOÀN KIẾM, HÀ NỘI </v>
          </cell>
          <cell r="V453" t="str">
            <v>HÀ NỘI</v>
          </cell>
          <cell r="W453" t="str">
            <v xml:space="preserve">PHƯỜNG LÁNG, ĐỐNG ĐA, HÀ NỘI </v>
          </cell>
          <cell r="X453" t="str">
            <v>01673863384</v>
          </cell>
          <cell r="Y453" t="str">
            <v>0011004146287</v>
          </cell>
          <cell r="Z453" t="str">
            <v>VCB/HANOI</v>
          </cell>
          <cell r="AA453" t="str">
            <v>900168</v>
          </cell>
          <cell r="AB453" t="str">
            <v>8327939970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41548</v>
          </cell>
          <cell r="AS453">
            <v>41624</v>
          </cell>
          <cell r="AT453">
            <v>41624</v>
          </cell>
          <cell r="AU453" t="str">
            <v xml:space="preserve">2.5 THÁNG </v>
          </cell>
          <cell r="AV453">
            <v>41550</v>
          </cell>
          <cell r="AW453">
            <v>41626</v>
          </cell>
          <cell r="AX453">
            <v>41626</v>
          </cell>
          <cell r="AY453" t="str">
            <v>2.5 THÁNG</v>
          </cell>
          <cell r="AZ453">
            <v>41701</v>
          </cell>
          <cell r="BA453">
            <v>0</v>
          </cell>
          <cell r="BB453">
            <v>41699</v>
          </cell>
          <cell r="BC453" t="str">
            <v xml:space="preserve">2.5 THÁNG </v>
          </cell>
          <cell r="BD453" t="str">
            <v>1 HẠT</v>
          </cell>
          <cell r="BE453" t="str">
            <v>12/12</v>
          </cell>
          <cell r="BF453">
            <v>41701</v>
          </cell>
          <cell r="BG453" t="str">
            <v>2.5 THÁNG</v>
          </cell>
          <cell r="BH453">
            <v>0</v>
          </cell>
          <cell r="BI453">
            <v>0</v>
          </cell>
          <cell r="BJ453">
            <v>12000</v>
          </cell>
          <cell r="BK453">
            <v>0</v>
          </cell>
          <cell r="BL453">
            <v>0</v>
          </cell>
          <cell r="BM453">
            <v>0</v>
          </cell>
          <cell r="BN453">
            <v>0</v>
          </cell>
          <cell r="BO453">
            <v>0</v>
          </cell>
          <cell r="BP453">
            <v>0</v>
          </cell>
          <cell r="BQ453">
            <v>1</v>
          </cell>
          <cell r="BR453" t="str">
            <v>CN HÀ NỘI</v>
          </cell>
          <cell r="BS453" t="str">
            <v>Partime</v>
          </cell>
          <cell r="BT453" t="str">
            <v>Quán 03 Ngô Quyền</v>
          </cell>
          <cell r="BU453" t="str">
            <v>NV. Pha Chế</v>
          </cell>
          <cell r="BV453" t="str">
            <v>1 HẠT</v>
          </cell>
          <cell r="BW453" t="str">
            <v>TC</v>
          </cell>
          <cell r="BX453" t="str">
            <v xml:space="preserve">ĐIỆN TỬ VIỄN THÔNG </v>
          </cell>
          <cell r="BY453">
            <v>0</v>
          </cell>
          <cell r="BZ453">
            <v>0</v>
          </cell>
          <cell r="CA453">
            <v>0</v>
          </cell>
          <cell r="CB453">
            <v>0</v>
          </cell>
          <cell r="CC453">
            <v>0</v>
          </cell>
          <cell r="CD453">
            <v>0</v>
          </cell>
          <cell r="CE453">
            <v>0</v>
          </cell>
          <cell r="CF453">
            <v>0</v>
          </cell>
          <cell r="CG453">
            <v>0</v>
          </cell>
          <cell r="CH453">
            <v>0</v>
          </cell>
          <cell r="CI453" t="str">
            <v>QUÁN 19 HUỲNH THÚC KHÁNG</v>
          </cell>
          <cell r="CJ453" t="str">
            <v>NHÂN VIÊN THU NGÂN</v>
          </cell>
          <cell r="CK453">
            <v>0</v>
          </cell>
          <cell r="CL453">
            <v>0</v>
          </cell>
          <cell r="CM453" t="str">
            <v>ĐỘC THÂN</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t="e">
            <v>#N/A</v>
          </cell>
          <cell r="DB453">
            <v>0</v>
          </cell>
        </row>
        <row r="454">
          <cell r="B454" t="str">
            <v>EWW3000454</v>
          </cell>
          <cell r="C454" t="str">
            <v>ĐỖ THÚY NGA</v>
          </cell>
          <cell r="D454" t="str">
            <v xml:space="preserve">NỮ </v>
          </cell>
          <cell r="E454">
            <v>41557</v>
          </cell>
          <cell r="F454" t="str">
            <v>QUÁN HOÀNG ĐẠO THÚY</v>
          </cell>
          <cell r="G454" t="str">
            <v xml:space="preserve">NHÂN VIÊN THU NGÂN </v>
          </cell>
          <cell r="H454">
            <v>10</v>
          </cell>
          <cell r="I454">
            <v>7</v>
          </cell>
          <cell r="J454">
            <v>1992</v>
          </cell>
          <cell r="K454">
            <v>33795</v>
          </cell>
          <cell r="L454" t="str">
            <v>HÀ NỘI</v>
          </cell>
          <cell r="M454" t="str">
            <v>HÀ NỘI</v>
          </cell>
          <cell r="N454" t="str">
            <v>012837810</v>
          </cell>
          <cell r="O454">
            <v>38770</v>
          </cell>
          <cell r="P454" t="str">
            <v>HÀ NỘI</v>
          </cell>
          <cell r="Q454" t="str">
            <v xml:space="preserve">KINH </v>
          </cell>
          <cell r="R454" t="str">
            <v xml:space="preserve">KHÔNG </v>
          </cell>
          <cell r="S454" t="str">
            <v xml:space="preserve">TỔ 35 TRUNG HÒA, CẦU GIẤY, HÀ NỘI </v>
          </cell>
          <cell r="T454" t="str">
            <v>HÀ NỘI</v>
          </cell>
          <cell r="U454" t="str">
            <v xml:space="preserve">TỔ 35 TRUNG HÒA, CẦU GIẤY, HÀ NỘI </v>
          </cell>
          <cell r="V454" t="str">
            <v>HÀ NỘI</v>
          </cell>
          <cell r="W454" t="str">
            <v xml:space="preserve">SN 34B NGÕ 533 BẠCH ĐẰNG, HOÀN KIẾM, HÀ NỘI </v>
          </cell>
          <cell r="X454" t="str">
            <v>0977318013</v>
          </cell>
          <cell r="Y454" t="str">
            <v>0011003995443</v>
          </cell>
          <cell r="Z454" t="str">
            <v>VCB/HANOI</v>
          </cell>
          <cell r="AA454" t="str">
            <v>900171</v>
          </cell>
          <cell r="AB454" t="str">
            <v>8327939995</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41550</v>
          </cell>
          <cell r="AS454">
            <v>41626</v>
          </cell>
          <cell r="AT454">
            <v>41626</v>
          </cell>
          <cell r="AU454" t="str">
            <v>2.5 THÁNG</v>
          </cell>
          <cell r="AV454">
            <v>41557</v>
          </cell>
          <cell r="AW454">
            <v>41633</v>
          </cell>
          <cell r="AX454">
            <v>41633</v>
          </cell>
          <cell r="AY454" t="str">
            <v xml:space="preserve">2,5 THÁNG </v>
          </cell>
          <cell r="AZ454">
            <v>41708</v>
          </cell>
          <cell r="BA454">
            <v>0</v>
          </cell>
          <cell r="BB454">
            <v>41701</v>
          </cell>
          <cell r="BC454" t="str">
            <v>2.5 THÁNG</v>
          </cell>
          <cell r="BD454" t="str">
            <v>1 HẠT</v>
          </cell>
          <cell r="BE454" t="str">
            <v>TC</v>
          </cell>
          <cell r="BF454">
            <v>41708</v>
          </cell>
          <cell r="BG454" t="str">
            <v xml:space="preserve">2,5 THÁNG </v>
          </cell>
          <cell r="BH454">
            <v>0</v>
          </cell>
          <cell r="BI454">
            <v>0</v>
          </cell>
          <cell r="BJ454">
            <v>12000</v>
          </cell>
          <cell r="BK454">
            <v>0</v>
          </cell>
          <cell r="BL454">
            <v>0</v>
          </cell>
          <cell r="BM454">
            <v>0</v>
          </cell>
          <cell r="BN454">
            <v>0</v>
          </cell>
          <cell r="BO454">
            <v>0</v>
          </cell>
          <cell r="BP454">
            <v>0</v>
          </cell>
          <cell r="BQ454">
            <v>1</v>
          </cell>
          <cell r="BR454" t="str">
            <v>CN HÀ NỘI</v>
          </cell>
          <cell r="BS454" t="str">
            <v>Partime</v>
          </cell>
          <cell r="BT454" t="str">
            <v>Quán Hoàng Đạo Thúy</v>
          </cell>
          <cell r="BU454" t="str">
            <v xml:space="preserve">NV. Thu Ngân </v>
          </cell>
          <cell r="BV454" t="str">
            <v>1 HẠT</v>
          </cell>
          <cell r="BW454" t="str">
            <v>CĐ</v>
          </cell>
          <cell r="BX454" t="str">
            <v xml:space="preserve">KẾ TOÁN </v>
          </cell>
          <cell r="BY454">
            <v>0</v>
          </cell>
          <cell r="BZ454">
            <v>0</v>
          </cell>
          <cell r="CA454">
            <v>0</v>
          </cell>
          <cell r="CB454">
            <v>0</v>
          </cell>
          <cell r="CC454">
            <v>0</v>
          </cell>
          <cell r="CD454">
            <v>0</v>
          </cell>
          <cell r="CE454" t="str">
            <v>19 HTK</v>
          </cell>
          <cell r="CF454" t="str">
            <v>HĐT</v>
          </cell>
          <cell r="CG454">
            <v>0</v>
          </cell>
          <cell r="CH454">
            <v>0</v>
          </cell>
          <cell r="CI454" t="str">
            <v>QUÁN 03 NGÔ QUYỀN</v>
          </cell>
          <cell r="CJ454" t="str">
            <v>NHÂN VIÊN PHA CHẾ</v>
          </cell>
          <cell r="CK454">
            <v>0</v>
          </cell>
          <cell r="CL454">
            <v>0</v>
          </cell>
          <cell r="CM454" t="str">
            <v>ĐỘC THÂN</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t="e">
            <v>#N/A</v>
          </cell>
          <cell r="DB454">
            <v>0</v>
          </cell>
        </row>
        <row r="455">
          <cell r="B455" t="str">
            <v>EWW3000457</v>
          </cell>
          <cell r="C455" t="str">
            <v>PHẠM THỊ LỆ GIANG</v>
          </cell>
          <cell r="D455" t="str">
            <v xml:space="preserve">NỮ </v>
          </cell>
          <cell r="E455">
            <v>41563</v>
          </cell>
          <cell r="F455" t="str">
            <v>QUÁN 52 HAI BÀ TRƯNG</v>
          </cell>
          <cell r="G455" t="str">
            <v>NHÂN VIÊN PHỤC VỤ</v>
          </cell>
          <cell r="H455">
            <v>31</v>
          </cell>
          <cell r="I455">
            <v>3</v>
          </cell>
          <cell r="J455">
            <v>1994</v>
          </cell>
          <cell r="K455">
            <v>34424</v>
          </cell>
          <cell r="L455" t="str">
            <v>HÀ NỘI</v>
          </cell>
          <cell r="M455" t="str">
            <v>HÀ NỘI</v>
          </cell>
          <cell r="N455" t="str">
            <v>017337250</v>
          </cell>
          <cell r="O455">
            <v>40857</v>
          </cell>
          <cell r="P455" t="str">
            <v>HÀ NỘI</v>
          </cell>
          <cell r="Q455" t="str">
            <v xml:space="preserve">KINH </v>
          </cell>
          <cell r="R455" t="str">
            <v xml:space="preserve">KHÔNG </v>
          </cell>
          <cell r="S455" t="str">
            <v xml:space="preserve">THỊ TRẤN PHÚ XUYÊN, PHÚ XUYÊN, HÀ NỘI </v>
          </cell>
          <cell r="T455" t="str">
            <v>HÀ NỘI</v>
          </cell>
          <cell r="U455" t="str">
            <v xml:space="preserve">THỊ TRẤN PHÚ XUYÊN, PHÚ XUYÊN, HÀ NỘI </v>
          </cell>
          <cell r="V455" t="str">
            <v>HÀ NỘI</v>
          </cell>
          <cell r="W455" t="str">
            <v xml:space="preserve">TỔ 35 TRUNG HÒA, CẦU GIẤY, HÀ NỘI </v>
          </cell>
          <cell r="X455" t="str">
            <v>01633356678</v>
          </cell>
          <cell r="Y455" t="str">
            <v>0541000212341</v>
          </cell>
          <cell r="Z455" t="str">
            <v>VCB/HANOI</v>
          </cell>
          <cell r="AA455" t="str">
            <v>900174</v>
          </cell>
          <cell r="AB455" t="str">
            <v>8327939995</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41557</v>
          </cell>
          <cell r="AS455">
            <v>41633</v>
          </cell>
          <cell r="AT455">
            <v>41633</v>
          </cell>
          <cell r="AU455" t="str">
            <v xml:space="preserve">2,5 THÁNG </v>
          </cell>
          <cell r="AV455">
            <v>41563</v>
          </cell>
          <cell r="AW455">
            <v>41640</v>
          </cell>
          <cell r="AX455">
            <v>41640</v>
          </cell>
          <cell r="AY455" t="str">
            <v>2.5 THÁNG</v>
          </cell>
          <cell r="AZ455">
            <v>41715</v>
          </cell>
          <cell r="BA455">
            <v>0</v>
          </cell>
          <cell r="BB455">
            <v>41708</v>
          </cell>
          <cell r="BC455" t="str">
            <v xml:space="preserve">2,5 THÁNG </v>
          </cell>
          <cell r="BD455" t="str">
            <v>1 HẠT</v>
          </cell>
          <cell r="BE455" t="str">
            <v>CĐ</v>
          </cell>
          <cell r="BF455">
            <v>41715</v>
          </cell>
          <cell r="BG455" t="str">
            <v>2.5 THÁNG</v>
          </cell>
          <cell r="BH455">
            <v>0</v>
          </cell>
          <cell r="BI455">
            <v>0</v>
          </cell>
          <cell r="BJ455">
            <v>12000</v>
          </cell>
          <cell r="BK455">
            <v>0</v>
          </cell>
          <cell r="BL455">
            <v>0</v>
          </cell>
          <cell r="BM455">
            <v>0</v>
          </cell>
          <cell r="BN455" t="str">
            <v>HĐT</v>
          </cell>
          <cell r="BO455">
            <v>0</v>
          </cell>
          <cell r="BP455">
            <v>0</v>
          </cell>
          <cell r="BQ455">
            <v>1</v>
          </cell>
          <cell r="BR455" t="str">
            <v>CN HÀ NỘI</v>
          </cell>
          <cell r="BS455" t="str">
            <v>Partime</v>
          </cell>
          <cell r="BT455" t="str">
            <v>Quán 52 Hai Bà Trưng</v>
          </cell>
          <cell r="BU455" t="str">
            <v>NV. Phục Vụ</v>
          </cell>
          <cell r="BV455" t="str">
            <v>1 HẠT</v>
          </cell>
          <cell r="BW455" t="str">
            <v>CĐ</v>
          </cell>
          <cell r="BX455" t="str">
            <v xml:space="preserve">QUẢN TRỊ NHÀ HÀNG </v>
          </cell>
          <cell r="BY455">
            <v>0</v>
          </cell>
          <cell r="BZ455">
            <v>0</v>
          </cell>
          <cell r="CA455">
            <v>0</v>
          </cell>
          <cell r="CB455">
            <v>0</v>
          </cell>
          <cell r="CC455">
            <v>0</v>
          </cell>
          <cell r="CD455">
            <v>0</v>
          </cell>
          <cell r="CE455">
            <v>0</v>
          </cell>
          <cell r="CF455">
            <v>0</v>
          </cell>
          <cell r="CG455">
            <v>0</v>
          </cell>
          <cell r="CH455">
            <v>0</v>
          </cell>
          <cell r="CI455" t="str">
            <v>QUÁN HOÀNG ĐẠO THÚY</v>
          </cell>
          <cell r="CJ455" t="str">
            <v xml:space="preserve">NHÂN VIÊN THU NGÂN </v>
          </cell>
          <cell r="CK455">
            <v>0</v>
          </cell>
          <cell r="CL455">
            <v>0</v>
          </cell>
          <cell r="CM455" t="str">
            <v>ĐỘC THÂN</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t="e">
            <v>#N/A</v>
          </cell>
          <cell r="DB455">
            <v>0</v>
          </cell>
        </row>
        <row r="456">
          <cell r="B456" t="str">
            <v>EWW3000468</v>
          </cell>
          <cell r="C456" t="str">
            <v>NGUYỄN THẾ HOAN</v>
          </cell>
          <cell r="D456" t="str">
            <v xml:space="preserve">NAM </v>
          </cell>
          <cell r="E456">
            <v>41599</v>
          </cell>
          <cell r="F456" t="str">
            <v>QUÁN 19 HUỲNH THÚC KHÁNG</v>
          </cell>
          <cell r="G456" t="str">
            <v>NHÂN VIÊN PHA CHẾ</v>
          </cell>
          <cell r="H456">
            <v>24</v>
          </cell>
          <cell r="I456">
            <v>8</v>
          </cell>
          <cell r="J456">
            <v>1991</v>
          </cell>
          <cell r="K456">
            <v>33474</v>
          </cell>
          <cell r="L456" t="str">
            <v>HÀ NỘI</v>
          </cell>
          <cell r="M456" t="str">
            <v>HÀ NỘI</v>
          </cell>
          <cell r="N456" t="str">
            <v>012777609</v>
          </cell>
          <cell r="O456">
            <v>33474</v>
          </cell>
          <cell r="P456" t="str">
            <v>HÀ NỘI</v>
          </cell>
          <cell r="Q456" t="str">
            <v xml:space="preserve">KINH </v>
          </cell>
          <cell r="R456" t="str">
            <v>KHÔNG</v>
          </cell>
          <cell r="S456" t="str">
            <v xml:space="preserve">P6, DÃY E, TT ĐIỆN LỰC, PHÚC XÁ, BA ĐÌNH, HÀ NỘI </v>
          </cell>
          <cell r="T456" t="str">
            <v>HÀ NỘI</v>
          </cell>
          <cell r="U456" t="str">
            <v xml:space="preserve">P6, DÃY E, TT ĐIỆN LỰC, PHÚC XÁ, BA ĐÌNH, HÀ NỘI </v>
          </cell>
          <cell r="V456" t="str">
            <v>HÀ NỘI</v>
          </cell>
          <cell r="W456" t="str">
            <v xml:space="preserve">THỊ TRẤN PHÚ XUYÊN, PHÚ XUYÊN, HÀ NỘI </v>
          </cell>
          <cell r="X456" t="str">
            <v>01663884889</v>
          </cell>
          <cell r="Y456" t="str">
            <v>0011004157164</v>
          </cell>
          <cell r="Z456" t="str">
            <v>VCB/HANOI</v>
          </cell>
          <cell r="AA456" t="str">
            <v>900183</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41563</v>
          </cell>
          <cell r="AS456">
            <v>41640</v>
          </cell>
          <cell r="AT456">
            <v>41640</v>
          </cell>
          <cell r="AU456" t="str">
            <v>2.5 THÁNG</v>
          </cell>
          <cell r="AV456">
            <v>41599</v>
          </cell>
          <cell r="AW456">
            <v>41676</v>
          </cell>
          <cell r="AX456">
            <v>41676</v>
          </cell>
          <cell r="AY456" t="str">
            <v>2.5 THÁNG</v>
          </cell>
          <cell r="AZ456">
            <v>41751</v>
          </cell>
          <cell r="BA456">
            <v>0</v>
          </cell>
          <cell r="BB456">
            <v>41715</v>
          </cell>
          <cell r="BC456" t="str">
            <v>2.5 THÁNG</v>
          </cell>
          <cell r="BD456" t="str">
            <v>1 HẠT</v>
          </cell>
          <cell r="BE456" t="str">
            <v>CĐ</v>
          </cell>
          <cell r="BF456">
            <v>41751</v>
          </cell>
          <cell r="BG456" t="str">
            <v>2.5 THÁNG</v>
          </cell>
          <cell r="BH456">
            <v>0</v>
          </cell>
          <cell r="BI456">
            <v>0</v>
          </cell>
          <cell r="BJ456">
            <v>12000</v>
          </cell>
          <cell r="BK456">
            <v>0</v>
          </cell>
          <cell r="BL456">
            <v>0</v>
          </cell>
          <cell r="BM456">
            <v>0</v>
          </cell>
          <cell r="BN456">
            <v>0</v>
          </cell>
          <cell r="BO456">
            <v>0</v>
          </cell>
          <cell r="BP456">
            <v>0</v>
          </cell>
          <cell r="BQ456">
            <v>1</v>
          </cell>
          <cell r="BR456" t="str">
            <v>CN HÀ NỘI</v>
          </cell>
          <cell r="BS456" t="str">
            <v>Partime</v>
          </cell>
          <cell r="BT456" t="str">
            <v>Quán 19 Huỳnh Thúc Kháng</v>
          </cell>
          <cell r="BU456" t="str">
            <v>NV. Pha Chế</v>
          </cell>
          <cell r="BV456" t="str">
            <v>1 HẠT</v>
          </cell>
          <cell r="BW456" t="str">
            <v>12/12</v>
          </cell>
          <cell r="BX456">
            <v>0</v>
          </cell>
          <cell r="BY456">
            <v>0</v>
          </cell>
          <cell r="BZ456">
            <v>0</v>
          </cell>
          <cell r="CA456">
            <v>0</v>
          </cell>
          <cell r="CB456">
            <v>0</v>
          </cell>
          <cell r="CC456">
            <v>0</v>
          </cell>
          <cell r="CD456">
            <v>0</v>
          </cell>
          <cell r="CE456" t="str">
            <v>27-29LHP</v>
          </cell>
          <cell r="CF456" t="str">
            <v>19HTK</v>
          </cell>
          <cell r="CG456">
            <v>0</v>
          </cell>
          <cell r="CH456">
            <v>0</v>
          </cell>
          <cell r="CI456" t="str">
            <v>QUÁN 52 HAI BÀ TRƯNG</v>
          </cell>
          <cell r="CJ456" t="str">
            <v>NHÂN VIÊN PHỤC VỤ</v>
          </cell>
          <cell r="CK456">
            <v>0</v>
          </cell>
          <cell r="CL456">
            <v>0</v>
          </cell>
          <cell r="CM456" t="str">
            <v>ĐỘC THÂN</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t="e">
            <v>#N/A</v>
          </cell>
          <cell r="DB456">
            <v>0</v>
          </cell>
        </row>
        <row r="457">
          <cell r="B457" t="str">
            <v>EWW3000469</v>
          </cell>
          <cell r="C457" t="str">
            <v>NGUYỄN VĂN KIỆT</v>
          </cell>
          <cell r="D457" t="str">
            <v xml:space="preserve">NAM </v>
          </cell>
          <cell r="E457">
            <v>41616</v>
          </cell>
          <cell r="F457" t="str">
            <v>BẾP TỔNG HÀ NỘI</v>
          </cell>
          <cell r="G457" t="str">
            <v>NHÂN VIÊN BẾP</v>
          </cell>
          <cell r="H457">
            <v>30</v>
          </cell>
          <cell r="I457">
            <v>8</v>
          </cell>
          <cell r="J457">
            <v>1991</v>
          </cell>
          <cell r="K457">
            <v>33480</v>
          </cell>
          <cell r="L457" t="str">
            <v>BẮC NINH</v>
          </cell>
          <cell r="M457" t="str">
            <v>BẮC NINH</v>
          </cell>
          <cell r="N457" t="str">
            <v>125562805</v>
          </cell>
          <cell r="O457">
            <v>41564</v>
          </cell>
          <cell r="P457" t="str">
            <v>BẮC NINH</v>
          </cell>
          <cell r="Q457" t="str">
            <v xml:space="preserve">KINH </v>
          </cell>
          <cell r="R457" t="str">
            <v xml:space="preserve">KHÔNG </v>
          </cell>
          <cell r="S457" t="str">
            <v xml:space="preserve">NGHI KHÚC, AN BÌNH, THUẬN THÀNH, BẮC NINH </v>
          </cell>
          <cell r="T457" t="str">
            <v>BẮC NINH</v>
          </cell>
          <cell r="U457" t="str">
            <v xml:space="preserve">NGÕ 1, XÓM LẺ, TÂN TRIỀU, TRIỀU KHÚC, HÀ NỘI </v>
          </cell>
          <cell r="V457" t="str">
            <v>HÀ NỘI</v>
          </cell>
          <cell r="W457" t="str">
            <v xml:space="preserve">P6, DÃY E, TT ĐIỆN LỰC, PHÚC XÁ, BA ĐÌNH, HÀ NỘI </v>
          </cell>
          <cell r="X457" t="str">
            <v>01205555549</v>
          </cell>
          <cell r="Y457" t="str">
            <v>0011004156890</v>
          </cell>
          <cell r="Z457" t="str">
            <v>VCB/HANOI</v>
          </cell>
          <cell r="AA457" t="str">
            <v>900184</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41599</v>
          </cell>
          <cell r="AS457">
            <v>41676</v>
          </cell>
          <cell r="AT457">
            <v>41676</v>
          </cell>
          <cell r="AU457" t="str">
            <v>2.5 THÁNG</v>
          </cell>
          <cell r="AV457">
            <v>41616</v>
          </cell>
          <cell r="AW457">
            <v>41693</v>
          </cell>
          <cell r="AX457">
            <v>41693</v>
          </cell>
          <cell r="AY457" t="str">
            <v xml:space="preserve">2.5 THÁNG </v>
          </cell>
          <cell r="AZ457">
            <v>41768</v>
          </cell>
          <cell r="BA457">
            <v>0</v>
          </cell>
          <cell r="BB457">
            <v>41751</v>
          </cell>
          <cell r="BC457" t="str">
            <v>2.5 THÁNG</v>
          </cell>
          <cell r="BD457" t="str">
            <v>1 HẠT</v>
          </cell>
          <cell r="BE457" t="str">
            <v>12/12</v>
          </cell>
          <cell r="BF457">
            <v>41768</v>
          </cell>
          <cell r="BG457" t="str">
            <v xml:space="preserve">2.5 THÁNG </v>
          </cell>
          <cell r="BH457">
            <v>41640</v>
          </cell>
          <cell r="BI457">
            <v>2889000</v>
          </cell>
          <cell r="BJ457">
            <v>0</v>
          </cell>
          <cell r="BK457">
            <v>0</v>
          </cell>
          <cell r="BL457">
            <v>0</v>
          </cell>
          <cell r="BM457">
            <v>0</v>
          </cell>
          <cell r="BN457" t="str">
            <v>19HTK</v>
          </cell>
          <cell r="BO457">
            <v>0</v>
          </cell>
          <cell r="BP457">
            <v>0</v>
          </cell>
          <cell r="BQ457">
            <v>1</v>
          </cell>
          <cell r="BR457" t="str">
            <v>CN HÀ NỘI</v>
          </cell>
          <cell r="BS457" t="str">
            <v>Fulltime</v>
          </cell>
          <cell r="BT457" t="str">
            <v>Bếp Tổng Hà Nội</v>
          </cell>
          <cell r="BU457" t="str">
            <v>NV. Bếp</v>
          </cell>
          <cell r="BV457">
            <v>0</v>
          </cell>
          <cell r="BW457" t="str">
            <v>12/12</v>
          </cell>
          <cell r="BX457">
            <v>0</v>
          </cell>
          <cell r="BY457">
            <v>0</v>
          </cell>
          <cell r="BZ457">
            <v>0</v>
          </cell>
          <cell r="CA457">
            <v>0</v>
          </cell>
          <cell r="CB457">
            <v>0</v>
          </cell>
          <cell r="CC457">
            <v>0</v>
          </cell>
          <cell r="CD457">
            <v>0</v>
          </cell>
          <cell r="CE457">
            <v>0</v>
          </cell>
          <cell r="CF457">
            <v>0</v>
          </cell>
          <cell r="CG457">
            <v>0</v>
          </cell>
          <cell r="CH457">
            <v>0</v>
          </cell>
          <cell r="CI457" t="str">
            <v>QUÁN 19 HUỲNH THÚC KHÁNG</v>
          </cell>
          <cell r="CJ457" t="str">
            <v>NHÂN VIÊN PHA CHẾ</v>
          </cell>
          <cell r="CK457">
            <v>0</v>
          </cell>
          <cell r="CL457">
            <v>0</v>
          </cell>
          <cell r="CM457" t="str">
            <v>ĐỘC THÂN</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t="e">
            <v>#N/A</v>
          </cell>
          <cell r="DB457">
            <v>0</v>
          </cell>
        </row>
        <row r="458">
          <cell r="B458" t="str">
            <v>EWW3000470</v>
          </cell>
          <cell r="C458" t="str">
            <v>ĐẶNG THỊ HỒNG ÉN</v>
          </cell>
          <cell r="D458" t="str">
            <v xml:space="preserve">NỮ </v>
          </cell>
          <cell r="E458">
            <v>41618</v>
          </cell>
          <cell r="F458" t="str">
            <v>QUÁN 07 ĐINH TIÊN HOÀNG</v>
          </cell>
          <cell r="G458" t="str">
            <v xml:space="preserve">TRƯỞNG CA TẬP SỰ </v>
          </cell>
          <cell r="H458">
            <v>20</v>
          </cell>
          <cell r="I458">
            <v>10</v>
          </cell>
          <cell r="J458">
            <v>1993</v>
          </cell>
          <cell r="K458">
            <v>34262</v>
          </cell>
          <cell r="L458" t="str">
            <v>NAM ĐỊNH</v>
          </cell>
          <cell r="M458" t="str">
            <v>NAM ĐỊNH</v>
          </cell>
          <cell r="N458" t="str">
            <v>163249603</v>
          </cell>
          <cell r="O458">
            <v>40468</v>
          </cell>
          <cell r="P458" t="str">
            <v>NAM ĐỊNH</v>
          </cell>
          <cell r="Q458" t="str">
            <v xml:space="preserve">KINH </v>
          </cell>
          <cell r="R458" t="str">
            <v xml:space="preserve">KHÔNG </v>
          </cell>
          <cell r="S458" t="str">
            <v xml:space="preserve">XÓM QUANG PHỤC, HẢI TRIỀU, HẢI HẬU, NAM ĐỊNH </v>
          </cell>
          <cell r="T458" t="str">
            <v>NAM ĐỊNH</v>
          </cell>
          <cell r="U458" t="str">
            <v>TRUNG VĂN, TỪ LIÊM, HÀ NỘI</v>
          </cell>
          <cell r="V458" t="str">
            <v>HÀ NỘI</v>
          </cell>
          <cell r="W458" t="str">
            <v xml:space="preserve">NGÕ 1, XÓM LẺ, TÂN TRIỀU, TRIỀU KHÚC, HÀ NỘI </v>
          </cell>
          <cell r="X458" t="str">
            <v>01657860328</v>
          </cell>
          <cell r="Y458" t="str">
            <v>0011004157937</v>
          </cell>
          <cell r="Z458" t="str">
            <v>VCB/HANOI</v>
          </cell>
          <cell r="AA458" t="str">
            <v>900185</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41616</v>
          </cell>
          <cell r="AS458">
            <v>41693</v>
          </cell>
          <cell r="AT458">
            <v>41693</v>
          </cell>
          <cell r="AU458" t="str">
            <v xml:space="preserve">2.5 THÁNG </v>
          </cell>
          <cell r="AV458">
            <v>41618</v>
          </cell>
          <cell r="AW458">
            <v>41330</v>
          </cell>
          <cell r="AX458">
            <v>41330</v>
          </cell>
          <cell r="AY458" t="str">
            <v>2.5 THÁNG</v>
          </cell>
          <cell r="AZ458">
            <v>41769</v>
          </cell>
          <cell r="BA458">
            <v>41844</v>
          </cell>
          <cell r="BB458">
            <v>41768</v>
          </cell>
          <cell r="BC458" t="str">
            <v xml:space="preserve">2.5 THÁNG </v>
          </cell>
          <cell r="BD458">
            <v>0</v>
          </cell>
          <cell r="BE458" t="str">
            <v>12/12</v>
          </cell>
          <cell r="BF458">
            <v>41769</v>
          </cell>
          <cell r="BG458">
            <v>41844</v>
          </cell>
          <cell r="BH458">
            <v>41942</v>
          </cell>
          <cell r="BI458">
            <v>2889000</v>
          </cell>
          <cell r="BJ458">
            <v>811000</v>
          </cell>
          <cell r="BK458">
            <v>0</v>
          </cell>
          <cell r="BL458">
            <v>0</v>
          </cell>
          <cell r="BM458">
            <v>0</v>
          </cell>
          <cell r="BN458">
            <v>0</v>
          </cell>
          <cell r="BO458">
            <v>0</v>
          </cell>
          <cell r="BP458">
            <v>0</v>
          </cell>
          <cell r="BQ458">
            <v>1</v>
          </cell>
          <cell r="BR458" t="str">
            <v>CN HÀ NỘI</v>
          </cell>
          <cell r="BS458" t="str">
            <v>Fulltime</v>
          </cell>
          <cell r="BT458" t="str">
            <v>Quán 07 Đinh Tiên Hoàng</v>
          </cell>
          <cell r="BU458" t="str">
            <v>TC. Tập sự</v>
          </cell>
          <cell r="BV458" t="str">
            <v>1 HẠT</v>
          </cell>
          <cell r="BW458" t="str">
            <v xml:space="preserve">ĐH </v>
          </cell>
          <cell r="BX458" t="str">
            <v>KẾ TOÁN</v>
          </cell>
          <cell r="BY458">
            <v>0</v>
          </cell>
          <cell r="BZ458">
            <v>0</v>
          </cell>
          <cell r="CA458">
            <v>0</v>
          </cell>
          <cell r="CB458">
            <v>0</v>
          </cell>
          <cell r="CC458">
            <v>0</v>
          </cell>
          <cell r="CD458">
            <v>41942</v>
          </cell>
          <cell r="CE458">
            <v>0</v>
          </cell>
          <cell r="CF458">
            <v>0</v>
          </cell>
          <cell r="CG458">
            <v>0</v>
          </cell>
          <cell r="CH458">
            <v>0</v>
          </cell>
          <cell r="CI458" t="str">
            <v>BẾP TỔNG HÀ NỘI</v>
          </cell>
          <cell r="CJ458" t="str">
            <v>NHÂN VIÊN BẾP</v>
          </cell>
          <cell r="CK458">
            <v>0</v>
          </cell>
          <cell r="CL458">
            <v>0</v>
          </cell>
          <cell r="CM458" t="str">
            <v>ĐỘC THÂN</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t="e">
            <v>#N/A</v>
          </cell>
          <cell r="DB458">
            <v>0</v>
          </cell>
        </row>
        <row r="459">
          <cell r="B459" t="str">
            <v>EWW3000474</v>
          </cell>
          <cell r="C459" t="str">
            <v>TRẦN VĂN CƯỜNG</v>
          </cell>
          <cell r="D459" t="str">
            <v xml:space="preserve">NAM </v>
          </cell>
          <cell r="E459">
            <v>41631</v>
          </cell>
          <cell r="F459" t="str">
            <v>TRẠM NĂNG LƯỢNG LNQ</v>
          </cell>
          <cell r="G459" t="str">
            <v>NHÂN VIÊN TRẠM NĂNG LƯỢNG</v>
          </cell>
          <cell r="H459">
            <v>1</v>
          </cell>
          <cell r="I459">
            <v>10</v>
          </cell>
          <cell r="J459">
            <v>1989</v>
          </cell>
          <cell r="K459">
            <v>32782</v>
          </cell>
          <cell r="L459" t="str">
            <v>NGHỆ AN</v>
          </cell>
          <cell r="M459" t="str">
            <v>NGHỆ AN</v>
          </cell>
          <cell r="N459" t="str">
            <v>186786222</v>
          </cell>
          <cell r="O459">
            <v>40961</v>
          </cell>
          <cell r="P459" t="str">
            <v>NGHỆ AN</v>
          </cell>
          <cell r="Q459" t="str">
            <v xml:space="preserve">KINH </v>
          </cell>
          <cell r="R459" t="str">
            <v>KHÔNG</v>
          </cell>
          <cell r="S459" t="str">
            <v xml:space="preserve">TRUNG HẬU, NHÂN THÀNH, YÊN THÀNH, NGHỆ AN </v>
          </cell>
          <cell r="T459" t="str">
            <v>NGHỆ AN</v>
          </cell>
          <cell r="U459" t="str">
            <v xml:space="preserve">XÓM QUANG PHỤC, HẢI TRIỀU, HẢI HẬU, NAM ĐỊNH </v>
          </cell>
          <cell r="V459" t="str">
            <v>HÀ NỘI</v>
          </cell>
          <cell r="W459" t="str">
            <v>TRUNG VĂN, TỪ LIÊM, HÀ NỘI</v>
          </cell>
          <cell r="X459" t="str">
            <v>0983134300</v>
          </cell>
          <cell r="Y459" t="str">
            <v>0301000323649</v>
          </cell>
          <cell r="Z459" t="str">
            <v>VIETCOMBANK</v>
          </cell>
          <cell r="AA459" t="str">
            <v>900207</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41618</v>
          </cell>
          <cell r="AS459">
            <v>41330</v>
          </cell>
          <cell r="AT459">
            <v>41330</v>
          </cell>
          <cell r="AU459" t="str">
            <v>2.5 THÁNG</v>
          </cell>
          <cell r="AV459">
            <v>41631</v>
          </cell>
          <cell r="AW459">
            <v>41699</v>
          </cell>
          <cell r="AX459">
            <v>41699</v>
          </cell>
          <cell r="AY459" t="str">
            <v xml:space="preserve">2.5 THÁNG </v>
          </cell>
          <cell r="AZ459">
            <v>41774</v>
          </cell>
          <cell r="BA459">
            <v>0</v>
          </cell>
          <cell r="BB459">
            <v>41769</v>
          </cell>
          <cell r="BC459">
            <v>41844</v>
          </cell>
          <cell r="BD459" t="str">
            <v>1 HẠT</v>
          </cell>
          <cell r="BE459" t="str">
            <v xml:space="preserve">ĐH </v>
          </cell>
          <cell r="BF459">
            <v>41774</v>
          </cell>
          <cell r="BG459" t="str">
            <v xml:space="preserve">2.5 THÁNG </v>
          </cell>
          <cell r="BH459">
            <v>0</v>
          </cell>
          <cell r="BI459">
            <v>2889000</v>
          </cell>
          <cell r="BJ459">
            <v>498000</v>
          </cell>
          <cell r="BK459">
            <v>0</v>
          </cell>
          <cell r="BL459">
            <v>0</v>
          </cell>
          <cell r="BM459">
            <v>0</v>
          </cell>
          <cell r="BN459">
            <v>0</v>
          </cell>
          <cell r="BO459">
            <v>0</v>
          </cell>
          <cell r="BP459">
            <v>0</v>
          </cell>
          <cell r="BQ459">
            <v>1</v>
          </cell>
          <cell r="BR459" t="str">
            <v>CN HÀ NỘI</v>
          </cell>
          <cell r="BS459" t="str">
            <v>Fulltime</v>
          </cell>
          <cell r="BT459" t="str">
            <v>TNL 35 Lương Ngọc Quyến</v>
          </cell>
          <cell r="BU459" t="str">
            <v>NV. TNL</v>
          </cell>
          <cell r="BV459">
            <v>0</v>
          </cell>
          <cell r="BW459" t="str">
            <v xml:space="preserve">TC </v>
          </cell>
          <cell r="BX459" t="str">
            <v xml:space="preserve">PHA CHẾ </v>
          </cell>
          <cell r="BY459">
            <v>0</v>
          </cell>
          <cell r="BZ459">
            <v>0</v>
          </cell>
          <cell r="CA459">
            <v>0</v>
          </cell>
          <cell r="CB459">
            <v>0</v>
          </cell>
          <cell r="CC459">
            <v>0</v>
          </cell>
          <cell r="CD459">
            <v>0</v>
          </cell>
          <cell r="CE459">
            <v>0</v>
          </cell>
          <cell r="CF459">
            <v>0</v>
          </cell>
          <cell r="CG459">
            <v>0</v>
          </cell>
          <cell r="CH459">
            <v>0</v>
          </cell>
          <cell r="CI459" t="str">
            <v>QUÁN 07 ĐINH TIÊN HOÀNG</v>
          </cell>
          <cell r="CJ459" t="str">
            <v>TRƯỞNG CA TẬP SỰ</v>
          </cell>
          <cell r="CK459">
            <v>0</v>
          </cell>
          <cell r="CL459">
            <v>0</v>
          </cell>
          <cell r="CM459" t="str">
            <v>ĐỘC THÂN</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t="e">
            <v>#N/A</v>
          </cell>
          <cell r="DB459">
            <v>0</v>
          </cell>
        </row>
        <row r="460">
          <cell r="B460" t="str">
            <v>EWW3000475</v>
          </cell>
          <cell r="C460" t="str">
            <v>NGUYỄN VIỆT THÁI</v>
          </cell>
          <cell r="D460" t="str">
            <v xml:space="preserve">NAM </v>
          </cell>
          <cell r="E460">
            <v>41631</v>
          </cell>
          <cell r="F460" t="str">
            <v>TRẠM NĂNG LƯỢNG LNQ</v>
          </cell>
          <cell r="G460" t="str">
            <v>NHÂN VIÊN TRẠM NĂNG LƯỢNG</v>
          </cell>
          <cell r="H460">
            <v>28</v>
          </cell>
          <cell r="I460">
            <v>1</v>
          </cell>
          <cell r="J460">
            <v>1990</v>
          </cell>
          <cell r="K460">
            <v>32901</v>
          </cell>
          <cell r="L460" t="str">
            <v>THÁI BÌNH</v>
          </cell>
          <cell r="M460" t="str">
            <v>THÁI BÌNH</v>
          </cell>
          <cell r="N460" t="str">
            <v>151860604</v>
          </cell>
          <cell r="O460">
            <v>38884</v>
          </cell>
          <cell r="P460" t="str">
            <v xml:space="preserve">THÁI BÌNH </v>
          </cell>
          <cell r="Q460" t="str">
            <v xml:space="preserve">KINH </v>
          </cell>
          <cell r="R460" t="str">
            <v xml:space="preserve">KHÔNG </v>
          </cell>
          <cell r="S460" t="str">
            <v xml:space="preserve">KHU 4A, TT QUỲNH CÔI, QUỲNH PHỤ, THÁI BÌNH </v>
          </cell>
          <cell r="T460" t="str">
            <v xml:space="preserve">THÁI BÌNH </v>
          </cell>
          <cell r="U460" t="str">
            <v xml:space="preserve">TRUNG HẬU, NHÂN THÀNH, YÊN THÀNH, NGHỆ AN </v>
          </cell>
          <cell r="V460" t="str">
            <v>HÀ NỘI</v>
          </cell>
          <cell r="W460">
            <v>0</v>
          </cell>
          <cell r="X460" t="str">
            <v>0972584886</v>
          </cell>
          <cell r="Y460" t="str">
            <v>0301000305968</v>
          </cell>
          <cell r="Z460" t="str">
            <v>VIETCOMBANK</v>
          </cell>
          <cell r="AA460" t="str">
            <v>900208</v>
          </cell>
          <cell r="AB460">
            <v>0</v>
          </cell>
          <cell r="AC460">
            <v>0</v>
          </cell>
          <cell r="AD460">
            <v>0</v>
          </cell>
          <cell r="AE460">
            <v>41964</v>
          </cell>
          <cell r="AF460" t="str">
            <v>TV</v>
          </cell>
          <cell r="AG460" t="str">
            <v>GIỮ LƯƠNG</v>
          </cell>
          <cell r="AH460">
            <v>0</v>
          </cell>
          <cell r="AI460">
            <v>0</v>
          </cell>
          <cell r="AJ460">
            <v>0</v>
          </cell>
          <cell r="AK460">
            <v>0</v>
          </cell>
          <cell r="AL460">
            <v>0</v>
          </cell>
          <cell r="AM460">
            <v>0</v>
          </cell>
          <cell r="AN460">
            <v>0</v>
          </cell>
          <cell r="AO460">
            <v>0</v>
          </cell>
          <cell r="AP460">
            <v>0</v>
          </cell>
          <cell r="AQ460">
            <v>0</v>
          </cell>
          <cell r="AR460">
            <v>41631</v>
          </cell>
          <cell r="AS460">
            <v>41699</v>
          </cell>
          <cell r="AT460">
            <v>41699</v>
          </cell>
          <cell r="AU460" t="str">
            <v xml:space="preserve">2.5 THÁNG </v>
          </cell>
          <cell r="AV460">
            <v>41631</v>
          </cell>
          <cell r="AW460">
            <v>41699</v>
          </cell>
          <cell r="AX460">
            <v>41699</v>
          </cell>
          <cell r="AY460" t="str">
            <v xml:space="preserve">2.5 THÁNG </v>
          </cell>
          <cell r="AZ460">
            <v>41774</v>
          </cell>
          <cell r="BA460">
            <v>0</v>
          </cell>
          <cell r="BB460">
            <v>41774</v>
          </cell>
          <cell r="BC460" t="str">
            <v xml:space="preserve">2.5 THÁNG </v>
          </cell>
          <cell r="BD460">
            <v>0</v>
          </cell>
          <cell r="BE460" t="str">
            <v xml:space="preserve">TC </v>
          </cell>
          <cell r="BF460">
            <v>41774</v>
          </cell>
          <cell r="BG460" t="str">
            <v xml:space="preserve">2.5 THÁNG </v>
          </cell>
          <cell r="BH460">
            <v>0</v>
          </cell>
          <cell r="BI460">
            <v>2889000</v>
          </cell>
          <cell r="BJ460">
            <v>498000</v>
          </cell>
          <cell r="BK460">
            <v>0</v>
          </cell>
          <cell r="BL460">
            <v>0</v>
          </cell>
          <cell r="BM460">
            <v>0</v>
          </cell>
          <cell r="BN460">
            <v>0</v>
          </cell>
          <cell r="BO460">
            <v>0</v>
          </cell>
          <cell r="BP460">
            <v>0</v>
          </cell>
          <cell r="BQ460">
            <v>1</v>
          </cell>
          <cell r="BR460" t="str">
            <v>CN HÀ NỘI</v>
          </cell>
          <cell r="BS460" t="str">
            <v>Fulltime</v>
          </cell>
          <cell r="BT460" t="str">
            <v>TNL 35 Lương Ngọc Quyến</v>
          </cell>
          <cell r="BU460" t="str">
            <v>NV. TNL</v>
          </cell>
          <cell r="BV460">
            <v>0</v>
          </cell>
          <cell r="BW460" t="str">
            <v xml:space="preserve">TC </v>
          </cell>
          <cell r="BX460" t="str">
            <v xml:space="preserve">XÂY DỰNG CẦU ĐƯỜNG BỘ </v>
          </cell>
          <cell r="BY460">
            <v>0</v>
          </cell>
          <cell r="BZ460">
            <v>0</v>
          </cell>
          <cell r="CA460">
            <v>0</v>
          </cell>
          <cell r="CB460">
            <v>0</v>
          </cell>
          <cell r="CC460">
            <v>0</v>
          </cell>
          <cell r="CD460">
            <v>41938</v>
          </cell>
          <cell r="CE460">
            <v>0</v>
          </cell>
          <cell r="CF460">
            <v>0</v>
          </cell>
          <cell r="CG460">
            <v>0</v>
          </cell>
          <cell r="CH460">
            <v>0</v>
          </cell>
          <cell r="CI460" t="str">
            <v>TRẠM NĂNG LƯỢNG LNQ</v>
          </cell>
          <cell r="CJ460" t="str">
            <v>NHÂN VIÊN TRẠM NĂNG LƯỢNG</v>
          </cell>
          <cell r="CK460">
            <v>0</v>
          </cell>
          <cell r="CL460">
            <v>0</v>
          </cell>
          <cell r="CM460" t="str">
            <v>ĐỘC THÂN</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t="str">
            <v>EWW3000475</v>
          </cell>
          <cell r="DB460">
            <v>0</v>
          </cell>
        </row>
        <row r="461">
          <cell r="B461" t="str">
            <v>EWW3000477</v>
          </cell>
          <cell r="C461" t="str">
            <v>CHU THỊ HỒNG CHIÊM</v>
          </cell>
          <cell r="D461" t="str">
            <v xml:space="preserve">NỮ </v>
          </cell>
          <cell r="E461">
            <v>41631</v>
          </cell>
          <cell r="F461" t="str">
            <v>TRẠM NĂNG LƯỢNG LNQ</v>
          </cell>
          <cell r="G461" t="str">
            <v>NHÂN VIÊN TRẠM NĂNG LƯỢNG</v>
          </cell>
          <cell r="H461">
            <v>26</v>
          </cell>
          <cell r="I461">
            <v>8</v>
          </cell>
          <cell r="J461">
            <v>1988</v>
          </cell>
          <cell r="K461">
            <v>32381</v>
          </cell>
          <cell r="L461" t="str">
            <v>NGHỆ AN</v>
          </cell>
          <cell r="M461" t="str">
            <v>NGHỆ AN</v>
          </cell>
          <cell r="N461" t="str">
            <v>186804482</v>
          </cell>
          <cell r="O461">
            <v>38923</v>
          </cell>
          <cell r="P461" t="str">
            <v>NGHỆ AN</v>
          </cell>
          <cell r="Q461" t="str">
            <v xml:space="preserve">KINH </v>
          </cell>
          <cell r="R461" t="str">
            <v xml:space="preserve">KHÔNG </v>
          </cell>
          <cell r="S461" t="str">
            <v xml:space="preserve">XÓM 1, HOA THÀNH, YÊN THÀNH, NGHỆ AN </v>
          </cell>
          <cell r="T461" t="str">
            <v>NGHỆ AN</v>
          </cell>
          <cell r="U461" t="str">
            <v xml:space="preserve">KHU 4A, TT QUỲNH CÔI, QUỲNH PHỤ, THÁI BÌNH </v>
          </cell>
          <cell r="V461" t="str">
            <v>HÀ NỘI</v>
          </cell>
          <cell r="W461">
            <v>0</v>
          </cell>
          <cell r="X461" t="str">
            <v>096461589</v>
          </cell>
          <cell r="Y461" t="str">
            <v>0541000215794</v>
          </cell>
          <cell r="Z461" t="str">
            <v>VIETCOMBANK</v>
          </cell>
          <cell r="AA461" t="str">
            <v>900210</v>
          </cell>
          <cell r="AB461">
            <v>0</v>
          </cell>
          <cell r="AC461">
            <v>0</v>
          </cell>
          <cell r="AD461">
            <v>0</v>
          </cell>
          <cell r="AE461">
            <v>41969</v>
          </cell>
          <cell r="AF461" t="e">
            <v>#N/A</v>
          </cell>
          <cell r="AG461" t="str">
            <v>GIỮ LƯƠNG</v>
          </cell>
          <cell r="AH461">
            <v>0</v>
          </cell>
          <cell r="AI461">
            <v>0</v>
          </cell>
          <cell r="AJ461">
            <v>0</v>
          </cell>
          <cell r="AK461">
            <v>0</v>
          </cell>
          <cell r="AL461">
            <v>0</v>
          </cell>
          <cell r="AM461">
            <v>0</v>
          </cell>
          <cell r="AN461">
            <v>0</v>
          </cell>
          <cell r="AO461">
            <v>0</v>
          </cell>
          <cell r="AP461">
            <v>0</v>
          </cell>
          <cell r="AQ461">
            <v>0</v>
          </cell>
          <cell r="AR461">
            <v>41631</v>
          </cell>
          <cell r="AS461">
            <v>41699</v>
          </cell>
          <cell r="AT461">
            <v>41699</v>
          </cell>
          <cell r="AU461" t="str">
            <v xml:space="preserve">2.5 THÁNG </v>
          </cell>
          <cell r="AV461">
            <v>41631</v>
          </cell>
          <cell r="AW461">
            <v>41699</v>
          </cell>
          <cell r="AX461">
            <v>41699</v>
          </cell>
          <cell r="AY461" t="str">
            <v xml:space="preserve">2.5 THÁNG </v>
          </cell>
          <cell r="AZ461">
            <v>41774</v>
          </cell>
          <cell r="BA461">
            <v>0</v>
          </cell>
          <cell r="BB461">
            <v>41774</v>
          </cell>
          <cell r="BC461" t="str">
            <v xml:space="preserve">2.5 THÁNG </v>
          </cell>
          <cell r="BD461">
            <v>0</v>
          </cell>
          <cell r="BE461" t="str">
            <v xml:space="preserve">TC </v>
          </cell>
          <cell r="BF461">
            <v>41774</v>
          </cell>
          <cell r="BG461" t="str">
            <v xml:space="preserve">2.5 THÁNG </v>
          </cell>
          <cell r="BH461">
            <v>0</v>
          </cell>
          <cell r="BI461">
            <v>2889000</v>
          </cell>
          <cell r="BJ461">
            <v>498000</v>
          </cell>
          <cell r="BK461">
            <v>0</v>
          </cell>
          <cell r="BL461">
            <v>0</v>
          </cell>
          <cell r="BM461">
            <v>0</v>
          </cell>
          <cell r="BN461">
            <v>0</v>
          </cell>
          <cell r="BO461">
            <v>0</v>
          </cell>
          <cell r="BP461">
            <v>0</v>
          </cell>
          <cell r="BQ461">
            <v>1</v>
          </cell>
          <cell r="BR461" t="str">
            <v>CN HÀ NỘI</v>
          </cell>
          <cell r="BS461" t="str">
            <v>Fulltime</v>
          </cell>
          <cell r="BT461" t="str">
            <v>TNL 35 Lương Ngọc Quyến</v>
          </cell>
          <cell r="BU461" t="str">
            <v>NV. TNL</v>
          </cell>
          <cell r="BV461">
            <v>0</v>
          </cell>
          <cell r="BW461" t="str">
            <v xml:space="preserve">TC </v>
          </cell>
          <cell r="BX461" t="str">
            <v>KẾ TOÁN</v>
          </cell>
          <cell r="BY461">
            <v>0</v>
          </cell>
          <cell r="BZ461">
            <v>0</v>
          </cell>
          <cell r="CA461">
            <v>0</v>
          </cell>
          <cell r="CB461">
            <v>0</v>
          </cell>
          <cell r="CC461">
            <v>0</v>
          </cell>
          <cell r="CD461">
            <v>0</v>
          </cell>
          <cell r="CE461">
            <v>0</v>
          </cell>
          <cell r="CF461">
            <v>0</v>
          </cell>
          <cell r="CG461">
            <v>0</v>
          </cell>
          <cell r="CH461">
            <v>0</v>
          </cell>
          <cell r="CI461" t="str">
            <v>TRẠM NĂNG LƯỢNG LNQ</v>
          </cell>
          <cell r="CJ461" t="str">
            <v>NHÂN VIÊN TRẠM NĂNG LƯỢNG</v>
          </cell>
          <cell r="CK461">
            <v>0</v>
          </cell>
          <cell r="CL461">
            <v>0</v>
          </cell>
          <cell r="CM461" t="str">
            <v>ĐỘC THÂN</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t="e">
            <v>#N/A</v>
          </cell>
          <cell r="DB461">
            <v>0</v>
          </cell>
        </row>
        <row r="462">
          <cell r="B462" t="str">
            <v>EWW3000482</v>
          </cell>
          <cell r="C462" t="str">
            <v>NGUYỄN THỊ THU MAI</v>
          </cell>
          <cell r="D462" t="str">
            <v xml:space="preserve">NỮ </v>
          </cell>
          <cell r="E462">
            <v>41644</v>
          </cell>
          <cell r="F462" t="str">
            <v>QUÁN 1A HAI BÀ TRƯNG</v>
          </cell>
          <cell r="G462" t="str">
            <v>TRƯỞNG CA</v>
          </cell>
          <cell r="H462">
            <v>14</v>
          </cell>
          <cell r="I462">
            <v>12</v>
          </cell>
          <cell r="J462">
            <v>1988</v>
          </cell>
          <cell r="K462">
            <v>32491</v>
          </cell>
          <cell r="L462" t="str">
            <v>HƯNG YÊN</v>
          </cell>
          <cell r="M462" t="str">
            <v>HƯNG YÊN</v>
          </cell>
          <cell r="N462" t="str">
            <v>145107857</v>
          </cell>
          <cell r="O462">
            <v>38028</v>
          </cell>
          <cell r="P462" t="str">
            <v>HƯNG YÊN</v>
          </cell>
          <cell r="Q462" t="str">
            <v xml:space="preserve">KINH </v>
          </cell>
          <cell r="R462" t="str">
            <v xml:space="preserve">KHÔNG </v>
          </cell>
          <cell r="S462" t="str">
            <v xml:space="preserve">NGHĨA HIỆP, YÊN MỸ , HƯNG YÊN </v>
          </cell>
          <cell r="T462" t="str">
            <v xml:space="preserve">HƯNG YÊN </v>
          </cell>
          <cell r="U462" t="str">
            <v xml:space="preserve">NGÕ 5, TỔ 8 ĐÔNG NGẠC, TỪ LIÊM, HÀ NỘI </v>
          </cell>
          <cell r="V462" t="str">
            <v>HÀ NỘI</v>
          </cell>
          <cell r="W462">
            <v>0</v>
          </cell>
          <cell r="X462" t="str">
            <v>0904638429</v>
          </cell>
          <cell r="Y462" t="str">
            <v>0491000031785</v>
          </cell>
          <cell r="Z462" t="str">
            <v>VIETCOMBANK</v>
          </cell>
          <cell r="AA462" t="str">
            <v>900191</v>
          </cell>
          <cell r="AB462">
            <v>0</v>
          </cell>
          <cell r="AC462">
            <v>0</v>
          </cell>
          <cell r="AD462">
            <v>0</v>
          </cell>
          <cell r="AE462">
            <v>0</v>
          </cell>
          <cell r="AF462">
            <v>0</v>
          </cell>
          <cell r="AG462">
            <v>0</v>
          </cell>
          <cell r="AH462">
            <v>41908</v>
          </cell>
          <cell r="AI462">
            <v>0</v>
          </cell>
          <cell r="AJ462">
            <v>0</v>
          </cell>
          <cell r="AK462" t="str">
            <v>01 NĂM</v>
          </cell>
          <cell r="AL462">
            <v>0</v>
          </cell>
          <cell r="AM462">
            <v>0</v>
          </cell>
          <cell r="AN462">
            <v>41908</v>
          </cell>
          <cell r="AO462">
            <v>42272</v>
          </cell>
          <cell r="AP462">
            <v>0</v>
          </cell>
          <cell r="AQ462">
            <v>0</v>
          </cell>
          <cell r="AR462">
            <v>41631</v>
          </cell>
          <cell r="AS462">
            <v>41699</v>
          </cell>
          <cell r="AT462">
            <v>41699</v>
          </cell>
          <cell r="AU462" t="str">
            <v xml:space="preserve">2.5 THÁNG </v>
          </cell>
          <cell r="AV462">
            <v>41644</v>
          </cell>
          <cell r="AW462">
            <v>41718</v>
          </cell>
          <cell r="AX462">
            <v>41718</v>
          </cell>
          <cell r="AY462" t="str">
            <v xml:space="preserve">2.5 THÁNG </v>
          </cell>
          <cell r="AZ462">
            <v>41793</v>
          </cell>
          <cell r="BA462">
            <v>0</v>
          </cell>
          <cell r="BB462">
            <v>41774</v>
          </cell>
          <cell r="BC462" t="str">
            <v xml:space="preserve">2.5 THÁNG </v>
          </cell>
          <cell r="BD462">
            <v>0</v>
          </cell>
          <cell r="BE462" t="str">
            <v xml:space="preserve">TC </v>
          </cell>
          <cell r="BF462">
            <v>41793</v>
          </cell>
          <cell r="BG462" t="str">
            <v xml:space="preserve">2.5 THÁNG </v>
          </cell>
          <cell r="BH462">
            <v>41908</v>
          </cell>
          <cell r="BI462">
            <v>2889000</v>
          </cell>
          <cell r="BJ462">
            <v>1111000</v>
          </cell>
          <cell r="BK462">
            <v>0</v>
          </cell>
          <cell r="BL462">
            <v>0</v>
          </cell>
          <cell r="BM462">
            <v>0</v>
          </cell>
          <cell r="BN462">
            <v>0</v>
          </cell>
          <cell r="BO462">
            <v>0</v>
          </cell>
          <cell r="BP462">
            <v>0</v>
          </cell>
          <cell r="BQ462">
            <v>1</v>
          </cell>
          <cell r="BR462" t="str">
            <v>CN HÀ NỘI</v>
          </cell>
          <cell r="BS462" t="str">
            <v>Fulltime</v>
          </cell>
          <cell r="BT462" t="str">
            <v>Quán 1A Hai Bà Trưng</v>
          </cell>
          <cell r="BU462" t="str">
            <v>Trưởng Ca</v>
          </cell>
          <cell r="BV462" t="str">
            <v>4 HẠT</v>
          </cell>
          <cell r="BW462" t="str">
            <v xml:space="preserve">ĐH </v>
          </cell>
          <cell r="BX462" t="str">
            <v>NÔNG HỌC</v>
          </cell>
          <cell r="BY462">
            <v>0</v>
          </cell>
          <cell r="BZ462" t="str">
            <v>TN -&gt; TCTS</v>
          </cell>
          <cell r="CA462" t="str">
            <v>TCTS -&gt; TC</v>
          </cell>
          <cell r="CB462">
            <v>0</v>
          </cell>
          <cell r="CC462">
            <v>0</v>
          </cell>
          <cell r="CD462">
            <v>41908</v>
          </cell>
          <cell r="CE462">
            <v>0</v>
          </cell>
          <cell r="CF462">
            <v>0</v>
          </cell>
          <cell r="CG462">
            <v>0</v>
          </cell>
          <cell r="CH462">
            <v>0</v>
          </cell>
          <cell r="CI462" t="str">
            <v>TRẠM NĂNG LƯỢNG LNQ</v>
          </cell>
          <cell r="CJ462" t="str">
            <v>NHÂN VIÊN TRẠM NĂNG LƯỢNG</v>
          </cell>
          <cell r="CK462">
            <v>0</v>
          </cell>
          <cell r="CL462">
            <v>0</v>
          </cell>
          <cell r="CM462" t="str">
            <v>ĐỘC THÂN</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t="e">
            <v>#N/A</v>
          </cell>
          <cell r="DB462">
            <v>0</v>
          </cell>
        </row>
        <row r="463">
          <cell r="B463" t="str">
            <v>EWW3000485</v>
          </cell>
          <cell r="C463" t="str">
            <v>NGUYỄN DUY QUÂN</v>
          </cell>
          <cell r="D463" t="str">
            <v xml:space="preserve">NAM </v>
          </cell>
          <cell r="E463">
            <v>41680</v>
          </cell>
          <cell r="F463" t="str">
            <v xml:space="preserve">VĂN PHÒNG HÀ NỘI </v>
          </cell>
          <cell r="G463" t="str">
            <v xml:space="preserve">QUẢN LÝ KHU VỰC </v>
          </cell>
          <cell r="H463">
            <v>9</v>
          </cell>
          <cell r="I463">
            <v>9</v>
          </cell>
          <cell r="J463">
            <v>1981</v>
          </cell>
          <cell r="K463">
            <v>29838</v>
          </cell>
          <cell r="L463" t="str">
            <v>HÀ NỘI</v>
          </cell>
          <cell r="M463" t="str">
            <v>HÀ NỘI</v>
          </cell>
          <cell r="N463" t="str">
            <v>012022515</v>
          </cell>
          <cell r="O463">
            <v>35529</v>
          </cell>
          <cell r="P463" t="str">
            <v>HÀ NỘI</v>
          </cell>
          <cell r="Q463" t="str">
            <v xml:space="preserve">KINH </v>
          </cell>
          <cell r="R463" t="str">
            <v xml:space="preserve">KHÔNG </v>
          </cell>
          <cell r="S463" t="str">
            <v xml:space="preserve">SỐ 84 NGÕ 678 ĐƯỜNG LA THÀNH, BA ĐÌNH, HÀ NỘI </v>
          </cell>
          <cell r="T463" t="str">
            <v>HÀ NỘI</v>
          </cell>
          <cell r="U463" t="str">
            <v xml:space="preserve">SỐ 84 NGÕ 678 LA THÀNH, BA ĐÌNH, HÀ NỘI </v>
          </cell>
          <cell r="V463" t="str">
            <v>HÀ NỘI</v>
          </cell>
          <cell r="W463" t="str">
            <v xml:space="preserve">NGÕ 5, TỔ 8 ĐÔNG NGẠC, TỪ LIÊM, HÀ NỘI </v>
          </cell>
          <cell r="X463" t="str">
            <v>0983318515</v>
          </cell>
          <cell r="Y463" t="str">
            <v>0021002133533</v>
          </cell>
          <cell r="Z463" t="str">
            <v>VCB/HANOI</v>
          </cell>
          <cell r="AA463" t="str">
            <v>900191</v>
          </cell>
          <cell r="AB463">
            <v>0</v>
          </cell>
          <cell r="AC463">
            <v>0</v>
          </cell>
          <cell r="AD463">
            <v>0</v>
          </cell>
          <cell r="AE463">
            <v>0</v>
          </cell>
          <cell r="AF463">
            <v>0</v>
          </cell>
          <cell r="AG463">
            <v>0</v>
          </cell>
          <cell r="AH463">
            <v>41739</v>
          </cell>
          <cell r="AI463">
            <v>0</v>
          </cell>
          <cell r="AJ463">
            <v>0</v>
          </cell>
          <cell r="AK463" t="str">
            <v>01 NĂM</v>
          </cell>
          <cell r="AL463">
            <v>0</v>
          </cell>
          <cell r="AM463">
            <v>0</v>
          </cell>
          <cell r="AN463">
            <v>41739</v>
          </cell>
          <cell r="AO463">
            <v>42103</v>
          </cell>
          <cell r="AP463">
            <v>0</v>
          </cell>
          <cell r="AQ463">
            <v>0</v>
          </cell>
          <cell r="AR463">
            <v>41644</v>
          </cell>
          <cell r="AS463">
            <v>41718</v>
          </cell>
          <cell r="AT463">
            <v>41718</v>
          </cell>
          <cell r="AU463" t="str">
            <v xml:space="preserve">2.5 THÁNG </v>
          </cell>
          <cell r="AV463">
            <v>41680</v>
          </cell>
          <cell r="AW463">
            <v>41739</v>
          </cell>
          <cell r="AX463">
            <v>0</v>
          </cell>
          <cell r="AY463" t="str">
            <v xml:space="preserve">2 THÁNG </v>
          </cell>
          <cell r="AZ463">
            <v>41814</v>
          </cell>
          <cell r="BA463">
            <v>0</v>
          </cell>
          <cell r="BB463">
            <v>41793</v>
          </cell>
          <cell r="BC463" t="str">
            <v xml:space="preserve">2.5 THÁNG </v>
          </cell>
          <cell r="BD463" t="str">
            <v>4 HẠT</v>
          </cell>
          <cell r="BE463" t="str">
            <v xml:space="preserve">ĐH </v>
          </cell>
          <cell r="BF463">
            <v>41814</v>
          </cell>
          <cell r="BG463" t="str">
            <v xml:space="preserve">2 THÁNG </v>
          </cell>
          <cell r="BH463">
            <v>41739</v>
          </cell>
          <cell r="BI463">
            <v>4330000</v>
          </cell>
          <cell r="BJ463">
            <v>8470000</v>
          </cell>
          <cell r="BK463">
            <v>0</v>
          </cell>
          <cell r="BL463">
            <v>300000</v>
          </cell>
          <cell r="BM463">
            <v>300000</v>
          </cell>
          <cell r="BN463">
            <v>0</v>
          </cell>
          <cell r="BO463">
            <v>25000</v>
          </cell>
          <cell r="BP463">
            <v>120000</v>
          </cell>
          <cell r="BQ463">
            <v>1</v>
          </cell>
          <cell r="BR463" t="str">
            <v>VP HÀ NỘI</v>
          </cell>
          <cell r="BS463" t="str">
            <v>Fulltime</v>
          </cell>
          <cell r="BT463" t="str">
            <v>Nhân Viên Văn Phòng</v>
          </cell>
          <cell r="BU463" t="str">
            <v xml:space="preserve">Quản Lý Khu Vực </v>
          </cell>
          <cell r="BV463">
            <v>0</v>
          </cell>
          <cell r="BW463" t="str">
            <v>ĐH</v>
          </cell>
          <cell r="BX463" t="str">
            <v xml:space="preserve">QUẢN TRỊ KINH DOANH </v>
          </cell>
          <cell r="BY463">
            <v>0</v>
          </cell>
          <cell r="BZ463">
            <v>0</v>
          </cell>
          <cell r="CA463">
            <v>0</v>
          </cell>
          <cell r="CB463">
            <v>0</v>
          </cell>
          <cell r="CC463">
            <v>0</v>
          </cell>
          <cell r="CD463">
            <v>0</v>
          </cell>
          <cell r="CE463">
            <v>0</v>
          </cell>
          <cell r="CF463">
            <v>0</v>
          </cell>
          <cell r="CG463">
            <v>0</v>
          </cell>
          <cell r="CH463">
            <v>0</v>
          </cell>
          <cell r="CI463" t="str">
            <v>QUÁN 1A HAI BÀ TRƯNG</v>
          </cell>
          <cell r="CJ463" t="str">
            <v>TRƯỞNG CA</v>
          </cell>
          <cell r="CK463">
            <v>0</v>
          </cell>
          <cell r="CL463">
            <v>0</v>
          </cell>
          <cell r="CM463" t="str">
            <v>KẾT HÔN</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t="e">
            <v>#N/A</v>
          </cell>
          <cell r="DB463">
            <v>0</v>
          </cell>
        </row>
        <row r="464">
          <cell r="B464" t="str">
            <v>EWW3000489</v>
          </cell>
          <cell r="C464" t="str">
            <v>HOÀNG MẠNH CƯỜNG</v>
          </cell>
          <cell r="D464" t="str">
            <v xml:space="preserve">NAM </v>
          </cell>
          <cell r="E464">
            <v>41683</v>
          </cell>
          <cell r="F464" t="str">
            <v>QUÁN HOÀNG ĐẠO THÚY</v>
          </cell>
          <cell r="G464" t="str">
            <v>NHÂN VIÊN PHA CHẾ</v>
          </cell>
          <cell r="H464">
            <v>16</v>
          </cell>
          <cell r="I464">
            <v>5</v>
          </cell>
          <cell r="J464">
            <v>1992</v>
          </cell>
          <cell r="K464">
            <v>33740</v>
          </cell>
          <cell r="L464" t="str">
            <v>THÁI BÌNH</v>
          </cell>
          <cell r="M464" t="str">
            <v>THÁI BÌNH</v>
          </cell>
          <cell r="N464" t="str">
            <v>151867245</v>
          </cell>
          <cell r="O464">
            <v>38937</v>
          </cell>
          <cell r="P464" t="str">
            <v xml:space="preserve">THÁI BÌNH </v>
          </cell>
          <cell r="Q464" t="str">
            <v xml:space="preserve">KINH </v>
          </cell>
          <cell r="R464" t="str">
            <v xml:space="preserve">KHÔNG </v>
          </cell>
          <cell r="S464" t="str">
            <v xml:space="preserve">ĐÔNG HÀ, ĐÔNG HƯNG, THÁI BÌNH </v>
          </cell>
          <cell r="T464" t="str">
            <v xml:space="preserve">THÁI BÌNH </v>
          </cell>
          <cell r="U464" t="str">
            <v xml:space="preserve">SỐ 84 NGÕ 678 ĐƯỜNG LA THÀNH, BA ĐÌNH, HÀ NỘI </v>
          </cell>
          <cell r="V464" t="str">
            <v>HÀ NỘI</v>
          </cell>
          <cell r="W464" t="str">
            <v xml:space="preserve">SỐ 84 NGÕ 678 LA THÀNH, BA ĐÌNH, HÀ NỘI </v>
          </cell>
          <cell r="X464" t="str">
            <v>0973003615</v>
          </cell>
          <cell r="Y464" t="str">
            <v>0711000230553</v>
          </cell>
          <cell r="Z464" t="str">
            <v>VCB/HANOI</v>
          </cell>
          <cell r="AA464" t="str">
            <v>900195</v>
          </cell>
          <cell r="AB464">
            <v>0</v>
          </cell>
          <cell r="AC464">
            <v>0</v>
          </cell>
          <cell r="AD464">
            <v>0</v>
          </cell>
          <cell r="AE464">
            <v>0</v>
          </cell>
          <cell r="AF464">
            <v>0</v>
          </cell>
          <cell r="AG464">
            <v>0</v>
          </cell>
          <cell r="AH464">
            <v>41739</v>
          </cell>
          <cell r="AI464">
            <v>0</v>
          </cell>
          <cell r="AJ464">
            <v>0</v>
          </cell>
          <cell r="AK464" t="str">
            <v>01 NĂM</v>
          </cell>
          <cell r="AL464">
            <v>0</v>
          </cell>
          <cell r="AM464">
            <v>0</v>
          </cell>
          <cell r="AN464">
            <v>0</v>
          </cell>
          <cell r="AO464">
            <v>0</v>
          </cell>
          <cell r="AP464">
            <v>0</v>
          </cell>
          <cell r="AQ464">
            <v>0</v>
          </cell>
          <cell r="AR464">
            <v>41680</v>
          </cell>
          <cell r="AS464">
            <v>41739</v>
          </cell>
          <cell r="AT464">
            <v>0</v>
          </cell>
          <cell r="AU464" t="str">
            <v xml:space="preserve">2 THÁNG </v>
          </cell>
          <cell r="AV464">
            <v>41683</v>
          </cell>
          <cell r="AW464">
            <v>41757</v>
          </cell>
          <cell r="AX464">
            <v>41757</v>
          </cell>
          <cell r="AY464" t="str">
            <v xml:space="preserve">2.5 THÁNG </v>
          </cell>
          <cell r="AZ464">
            <v>41832</v>
          </cell>
          <cell r="BA464">
            <v>0</v>
          </cell>
          <cell r="BB464">
            <v>41814</v>
          </cell>
          <cell r="BC464" t="str">
            <v xml:space="preserve">2 THÁNG </v>
          </cell>
          <cell r="BD464">
            <v>0</v>
          </cell>
          <cell r="BE464" t="str">
            <v>ĐH</v>
          </cell>
          <cell r="BF464">
            <v>41832</v>
          </cell>
          <cell r="BG464" t="str">
            <v xml:space="preserve">2.5 THÁNG </v>
          </cell>
          <cell r="BH464">
            <v>0</v>
          </cell>
          <cell r="BI464">
            <v>0</v>
          </cell>
          <cell r="BJ464">
            <v>12000</v>
          </cell>
          <cell r="BK464">
            <v>0</v>
          </cell>
          <cell r="BL464">
            <v>0</v>
          </cell>
          <cell r="BM464">
            <v>0</v>
          </cell>
          <cell r="BN464">
            <v>0</v>
          </cell>
          <cell r="BO464">
            <v>0</v>
          </cell>
          <cell r="BP464">
            <v>0</v>
          </cell>
          <cell r="BQ464">
            <v>1</v>
          </cell>
          <cell r="BR464" t="str">
            <v>CN HÀ NỘI</v>
          </cell>
          <cell r="BS464" t="str">
            <v>Partime</v>
          </cell>
          <cell r="BT464" t="str">
            <v>Quán Hoàng Đạo Thúy</v>
          </cell>
          <cell r="BU464" t="str">
            <v>NV. Pha Chế</v>
          </cell>
          <cell r="BV464" t="str">
            <v>1 HẠT</v>
          </cell>
          <cell r="BW464" t="str">
            <v>ĐH</v>
          </cell>
          <cell r="BX464" t="str">
            <v>KẾ TOÁN</v>
          </cell>
          <cell r="BY464">
            <v>0</v>
          </cell>
          <cell r="BZ464">
            <v>0</v>
          </cell>
          <cell r="CA464">
            <v>0</v>
          </cell>
          <cell r="CB464">
            <v>0</v>
          </cell>
          <cell r="CC464">
            <v>0</v>
          </cell>
          <cell r="CD464">
            <v>0</v>
          </cell>
          <cell r="CE464">
            <v>0</v>
          </cell>
          <cell r="CF464">
            <v>0</v>
          </cell>
          <cell r="CG464">
            <v>0</v>
          </cell>
          <cell r="CH464">
            <v>0</v>
          </cell>
          <cell r="CI464" t="str">
            <v xml:space="preserve">VĂN PHÒNG HÀ NỘI </v>
          </cell>
          <cell r="CJ464" t="str">
            <v xml:space="preserve">QUẢN LÝ KHU VỰC </v>
          </cell>
          <cell r="CK464">
            <v>0</v>
          </cell>
          <cell r="CL464">
            <v>0</v>
          </cell>
          <cell r="CM464" t="str">
            <v>ĐỘC THÂN</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t="e">
            <v>#N/A</v>
          </cell>
          <cell r="DB464">
            <v>0</v>
          </cell>
        </row>
        <row r="465">
          <cell r="B465" t="str">
            <v>EWW3000490</v>
          </cell>
          <cell r="C465" t="str">
            <v>LÊ THỊ SEN</v>
          </cell>
          <cell r="D465" t="str">
            <v xml:space="preserve">NỮ </v>
          </cell>
          <cell r="E465">
            <v>41682</v>
          </cell>
          <cell r="F465" t="str">
            <v>QUÁN HOÀNG ĐẠO THÚY</v>
          </cell>
          <cell r="G465" t="str">
            <v>NHÂN VIÊN PHỤC VỤ</v>
          </cell>
          <cell r="H465">
            <v>4</v>
          </cell>
          <cell r="I465">
            <v>10</v>
          </cell>
          <cell r="J465">
            <v>1993</v>
          </cell>
          <cell r="K465">
            <v>34246</v>
          </cell>
          <cell r="L465" t="str">
            <v>THANH HÓA</v>
          </cell>
          <cell r="M465" t="str">
            <v xml:space="preserve">THANH HÓA </v>
          </cell>
          <cell r="N465" t="str">
            <v>173217309</v>
          </cell>
          <cell r="O465">
            <v>40119</v>
          </cell>
          <cell r="P465" t="str">
            <v>THANH HÓA</v>
          </cell>
          <cell r="Q465" t="str">
            <v xml:space="preserve">KINH </v>
          </cell>
          <cell r="R465" t="str">
            <v xml:space="preserve">KHÔNG </v>
          </cell>
          <cell r="S465" t="str">
            <v xml:space="preserve">THÔN 4, VĨNH HƯNG, VĨNH LỘC, THANH HÓA </v>
          </cell>
          <cell r="T465" t="str">
            <v>THANH HÓA</v>
          </cell>
          <cell r="U465" t="str">
            <v xml:space="preserve">ĐÔNG HÀ, ĐÔNG HƯNG, THÁI BÌNH </v>
          </cell>
          <cell r="V465" t="str">
            <v>HÀ NỘI</v>
          </cell>
          <cell r="W465">
            <v>0</v>
          </cell>
          <cell r="X465" t="str">
            <v>01647221993</v>
          </cell>
          <cell r="Y465" t="str">
            <v>0451000273653</v>
          </cell>
          <cell r="Z465" t="str">
            <v>VCB/HANOI</v>
          </cell>
          <cell r="AA465" t="str">
            <v>900196</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41683</v>
          </cell>
          <cell r="AS465">
            <v>41757</v>
          </cell>
          <cell r="AT465">
            <v>41757</v>
          </cell>
          <cell r="AU465" t="str">
            <v xml:space="preserve">2.5 THÁNG </v>
          </cell>
          <cell r="AV465">
            <v>41682</v>
          </cell>
          <cell r="AW465">
            <v>41756</v>
          </cell>
          <cell r="AX465">
            <v>41756</v>
          </cell>
          <cell r="AY465" t="str">
            <v>2.5 THÁNG</v>
          </cell>
          <cell r="AZ465">
            <v>41831</v>
          </cell>
          <cell r="BA465">
            <v>0</v>
          </cell>
          <cell r="BB465">
            <v>41832</v>
          </cell>
          <cell r="BC465" t="str">
            <v xml:space="preserve">2.5 THÁNG </v>
          </cell>
          <cell r="BD465" t="str">
            <v>1 HẠT</v>
          </cell>
          <cell r="BE465" t="str">
            <v>ĐH</v>
          </cell>
          <cell r="BF465">
            <v>41831</v>
          </cell>
          <cell r="BG465" t="str">
            <v>2.5 THÁNG</v>
          </cell>
          <cell r="BH465">
            <v>0</v>
          </cell>
          <cell r="BI465">
            <v>0</v>
          </cell>
          <cell r="BJ465">
            <v>12000</v>
          </cell>
          <cell r="BK465">
            <v>0</v>
          </cell>
          <cell r="BL465">
            <v>0</v>
          </cell>
          <cell r="BM465">
            <v>0</v>
          </cell>
          <cell r="BN465">
            <v>0</v>
          </cell>
          <cell r="BO465">
            <v>0</v>
          </cell>
          <cell r="BP465">
            <v>0</v>
          </cell>
          <cell r="BQ465">
            <v>1</v>
          </cell>
          <cell r="BR465" t="str">
            <v>CN HÀ NỘI</v>
          </cell>
          <cell r="BS465" t="str">
            <v>Partime</v>
          </cell>
          <cell r="BT465" t="str">
            <v>Quán Hoàng Đạo Thúy</v>
          </cell>
          <cell r="BU465" t="str">
            <v>NV. Phục Vụ</v>
          </cell>
          <cell r="BV465" t="str">
            <v>1 HẠT</v>
          </cell>
          <cell r="BW465" t="str">
            <v>12/12</v>
          </cell>
          <cell r="BX465">
            <v>0</v>
          </cell>
          <cell r="BY465">
            <v>0</v>
          </cell>
          <cell r="BZ465">
            <v>0</v>
          </cell>
          <cell r="CA465">
            <v>0</v>
          </cell>
          <cell r="CB465">
            <v>0</v>
          </cell>
          <cell r="CC465">
            <v>0</v>
          </cell>
          <cell r="CD465">
            <v>0</v>
          </cell>
          <cell r="CE465" t="str">
            <v>1A HBT -&gt; HĐT</v>
          </cell>
          <cell r="CF465">
            <v>0</v>
          </cell>
          <cell r="CG465">
            <v>0</v>
          </cell>
          <cell r="CH465">
            <v>0</v>
          </cell>
          <cell r="CI465" t="str">
            <v>QUÁN HOÀNG ĐẠO THÚY</v>
          </cell>
          <cell r="CJ465" t="str">
            <v>NHÂN VIÊN PHA CHẾ</v>
          </cell>
          <cell r="CK465">
            <v>0</v>
          </cell>
          <cell r="CL465">
            <v>0</v>
          </cell>
          <cell r="CM465" t="str">
            <v>ĐỘC THÂN</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t="e">
            <v>#N/A</v>
          </cell>
          <cell r="DB465">
            <v>0</v>
          </cell>
        </row>
        <row r="466">
          <cell r="B466" t="str">
            <v>EWW3000498</v>
          </cell>
          <cell r="C466" t="str">
            <v>NGUYỄN XUÂN THÀNH</v>
          </cell>
          <cell r="D466" t="str">
            <v xml:space="preserve">NAM </v>
          </cell>
          <cell r="E466">
            <v>41699</v>
          </cell>
          <cell r="F466" t="str">
            <v xml:space="preserve">VĂN PHÒNG HÀ NỘI </v>
          </cell>
          <cell r="G466" t="str">
            <v xml:space="preserve">NHÂN VIÊN KHO VẬN </v>
          </cell>
          <cell r="H466">
            <v>2</v>
          </cell>
          <cell r="I466">
            <v>10</v>
          </cell>
          <cell r="J466">
            <v>1981</v>
          </cell>
          <cell r="K466">
            <v>29861</v>
          </cell>
          <cell r="L466" t="str">
            <v>HÀ NỘI</v>
          </cell>
          <cell r="M466" t="str">
            <v>HƯNG YÊN</v>
          </cell>
          <cell r="N466" t="str">
            <v>011994017</v>
          </cell>
          <cell r="O466">
            <v>40971</v>
          </cell>
          <cell r="P466" t="str">
            <v>HÀ NỘI</v>
          </cell>
          <cell r="Q466" t="str">
            <v xml:space="preserve">KINH </v>
          </cell>
          <cell r="R466" t="str">
            <v xml:space="preserve">KHÔNG </v>
          </cell>
          <cell r="S466" t="str">
            <v>P113 NHÀ A, TT DỆT KIM ĐÔNG XUÂN, P. ĐỒNG NHÂN, Q. HAI BÀ TRƯNG, HÀ NỘI</v>
          </cell>
          <cell r="T466" t="str">
            <v>HÀ NỘI</v>
          </cell>
          <cell r="U466" t="str">
            <v>p113 NHÀ A -TT DỆT KIM ĐÔNG XUÂN, P. ĐỒNG NHÂN, Q. HAI BÀ TRƯNG, HÀ NỘI</v>
          </cell>
          <cell r="V466" t="str">
            <v>HÀ NỘI</v>
          </cell>
          <cell r="W466">
            <v>0</v>
          </cell>
          <cell r="X466" t="str">
            <v>0982536689</v>
          </cell>
          <cell r="Y466" t="str">
            <v>0011004168121</v>
          </cell>
          <cell r="Z466" t="str">
            <v>VCB/HANOI</v>
          </cell>
          <cell r="AA466" t="str">
            <v>900218</v>
          </cell>
          <cell r="AB466">
            <v>0</v>
          </cell>
          <cell r="AC466">
            <v>0</v>
          </cell>
          <cell r="AD466">
            <v>0</v>
          </cell>
          <cell r="AE466">
            <v>0</v>
          </cell>
          <cell r="AF466">
            <v>0</v>
          </cell>
          <cell r="AG466">
            <v>0</v>
          </cell>
          <cell r="AH466">
            <v>41730</v>
          </cell>
          <cell r="AI466">
            <v>0</v>
          </cell>
          <cell r="AJ466">
            <v>0</v>
          </cell>
          <cell r="AK466" t="str">
            <v>01 NĂM</v>
          </cell>
          <cell r="AL466">
            <v>0</v>
          </cell>
          <cell r="AM466">
            <v>0</v>
          </cell>
          <cell r="AN466">
            <v>41730</v>
          </cell>
          <cell r="AO466">
            <v>42094</v>
          </cell>
          <cell r="AP466">
            <v>0</v>
          </cell>
          <cell r="AQ466">
            <v>0</v>
          </cell>
          <cell r="AR466">
            <v>41682</v>
          </cell>
          <cell r="AS466">
            <v>41756</v>
          </cell>
          <cell r="AT466">
            <v>41756</v>
          </cell>
          <cell r="AU466" t="str">
            <v>2.5 THÁNG</v>
          </cell>
          <cell r="AV466">
            <v>41699</v>
          </cell>
          <cell r="AW466">
            <v>41759</v>
          </cell>
          <cell r="AX466">
            <v>0</v>
          </cell>
          <cell r="AY466" t="str">
            <v>2 THÁNG</v>
          </cell>
          <cell r="AZ466">
            <v>41834</v>
          </cell>
          <cell r="BA466">
            <v>0</v>
          </cell>
          <cell r="BB466">
            <v>41831</v>
          </cell>
          <cell r="BC466" t="str">
            <v>2.5 THÁNG</v>
          </cell>
          <cell r="BD466" t="str">
            <v>1 HẠT</v>
          </cell>
          <cell r="BE466" t="str">
            <v>12/12</v>
          </cell>
          <cell r="BF466">
            <v>41834</v>
          </cell>
          <cell r="BG466" t="str">
            <v>2 THÁNG</v>
          </cell>
          <cell r="BH466">
            <v>0</v>
          </cell>
          <cell r="BI466">
            <v>2889000</v>
          </cell>
          <cell r="BJ466">
            <v>0</v>
          </cell>
          <cell r="BK466">
            <v>0</v>
          </cell>
          <cell r="BL466">
            <v>800000</v>
          </cell>
          <cell r="BM466">
            <v>100000</v>
          </cell>
          <cell r="BN466">
            <v>0</v>
          </cell>
          <cell r="BO466">
            <v>25000</v>
          </cell>
          <cell r="BP466">
            <v>120000</v>
          </cell>
          <cell r="BQ466">
            <v>1</v>
          </cell>
          <cell r="BR466" t="str">
            <v>VP HÀ NỘI</v>
          </cell>
          <cell r="BS466" t="str">
            <v>Fulltime</v>
          </cell>
          <cell r="BT466" t="str">
            <v>Nhân Viên Văn Phòng</v>
          </cell>
          <cell r="BU466" t="str">
            <v xml:space="preserve">NV. Kho Vận </v>
          </cell>
          <cell r="BV466">
            <v>0</v>
          </cell>
          <cell r="BW466" t="str">
            <v>ĐH</v>
          </cell>
          <cell r="BX466" t="str">
            <v xml:space="preserve">CỬ NHÂN KINH TẾ </v>
          </cell>
          <cell r="BY466">
            <v>0</v>
          </cell>
          <cell r="BZ466">
            <v>0</v>
          </cell>
          <cell r="CA466">
            <v>0</v>
          </cell>
          <cell r="CB466">
            <v>0</v>
          </cell>
          <cell r="CC466">
            <v>0</v>
          </cell>
          <cell r="CD466">
            <v>0</v>
          </cell>
          <cell r="CE466">
            <v>0</v>
          </cell>
          <cell r="CF466">
            <v>0</v>
          </cell>
          <cell r="CG466">
            <v>0</v>
          </cell>
          <cell r="CH466">
            <v>0</v>
          </cell>
          <cell r="CI466" t="str">
            <v>QUÁN HOÀNG ĐẠO THÚY</v>
          </cell>
          <cell r="CJ466" t="str">
            <v>NHÂN VIÊN PHỤC VỤ</v>
          </cell>
          <cell r="CK466">
            <v>0</v>
          </cell>
          <cell r="CL466">
            <v>0</v>
          </cell>
          <cell r="CM466" t="str">
            <v>KẾT HÔN</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t="e">
            <v>#N/A</v>
          </cell>
          <cell r="DB466">
            <v>0</v>
          </cell>
        </row>
        <row r="467">
          <cell r="B467" t="str">
            <v>EWW3000500</v>
          </cell>
          <cell r="C467" t="str">
            <v>VŨ THỊ LOAN</v>
          </cell>
          <cell r="D467" t="str">
            <v xml:space="preserve">NỮ </v>
          </cell>
          <cell r="E467">
            <v>41698</v>
          </cell>
          <cell r="F467" t="str">
            <v>TRẠM NĂNG LƯỢNG HT</v>
          </cell>
          <cell r="G467" t="str">
            <v>NHÂN VIÊN TRẠM NĂNG LƯỢNG</v>
          </cell>
          <cell r="H467">
            <v>13</v>
          </cell>
          <cell r="I467">
            <v>5</v>
          </cell>
          <cell r="J467">
            <v>1991</v>
          </cell>
          <cell r="K467">
            <v>33371</v>
          </cell>
          <cell r="L467" t="str">
            <v xml:space="preserve">HẢI PHÒNG </v>
          </cell>
          <cell r="M467" t="str">
            <v xml:space="preserve">HẢI PHÒNG </v>
          </cell>
          <cell r="N467" t="str">
            <v>031765811</v>
          </cell>
          <cell r="O467">
            <v>39805</v>
          </cell>
          <cell r="P467" t="str">
            <v xml:space="preserve">HẢI PHÒNG </v>
          </cell>
          <cell r="Q467" t="str">
            <v xml:space="preserve">KINH </v>
          </cell>
          <cell r="R467" t="str">
            <v xml:space="preserve">KHÔNG </v>
          </cell>
          <cell r="S467" t="str">
            <v>VAM TRÊN, VINH QUANG, TIÊN LÃNG, HẢI PHÒNG</v>
          </cell>
          <cell r="T467" t="str">
            <v xml:space="preserve">HẢI PHÒNG </v>
          </cell>
          <cell r="U467" t="str">
            <v xml:space="preserve">SỐ 36 NGÕ 78 TỔ 6, NGỌC THỤY, LONG BIÊN, HÀ NỘI </v>
          </cell>
          <cell r="V467" t="str">
            <v>HÀ NỘI</v>
          </cell>
          <cell r="W467" t="str">
            <v>p113 NHÀ A -TT DỆT KIM ĐÔNG XUÂN, P. ĐỒNG NHÂN, Q. HAI BÀ TRƯNG, HÀ NỘI</v>
          </cell>
          <cell r="X467" t="str">
            <v>01674536327</v>
          </cell>
          <cell r="Y467" t="str">
            <v>0011004165307</v>
          </cell>
          <cell r="Z467" t="str">
            <v>VCB/HANOI</v>
          </cell>
          <cell r="AA467" t="str">
            <v>900205</v>
          </cell>
          <cell r="AB467">
            <v>0</v>
          </cell>
          <cell r="AC467">
            <v>0</v>
          </cell>
          <cell r="AD467">
            <v>0</v>
          </cell>
          <cell r="AE467">
            <v>0</v>
          </cell>
          <cell r="AF467">
            <v>0</v>
          </cell>
          <cell r="AG467">
            <v>0</v>
          </cell>
          <cell r="AH467">
            <v>41730</v>
          </cell>
          <cell r="AI467">
            <v>0</v>
          </cell>
          <cell r="AJ467">
            <v>0</v>
          </cell>
          <cell r="AK467" t="str">
            <v>01 NĂM</v>
          </cell>
          <cell r="AL467">
            <v>0</v>
          </cell>
          <cell r="AM467">
            <v>0</v>
          </cell>
          <cell r="AN467">
            <v>0</v>
          </cell>
          <cell r="AO467">
            <v>0</v>
          </cell>
          <cell r="AP467">
            <v>0</v>
          </cell>
          <cell r="AQ467">
            <v>0</v>
          </cell>
          <cell r="AR467">
            <v>41699</v>
          </cell>
          <cell r="AS467">
            <v>41759</v>
          </cell>
          <cell r="AT467">
            <v>0</v>
          </cell>
          <cell r="AU467" t="str">
            <v>2 THÁNG</v>
          </cell>
          <cell r="AV467">
            <v>41698</v>
          </cell>
          <cell r="AW467">
            <v>41774</v>
          </cell>
          <cell r="AX467">
            <v>41774</v>
          </cell>
          <cell r="AY467" t="str">
            <v>2.5 THÁNG</v>
          </cell>
          <cell r="AZ467">
            <v>41849</v>
          </cell>
          <cell r="BA467">
            <v>0</v>
          </cell>
          <cell r="BB467">
            <v>41834</v>
          </cell>
          <cell r="BC467" t="str">
            <v>2 THÁNG</v>
          </cell>
          <cell r="BD467">
            <v>0</v>
          </cell>
          <cell r="BE467" t="str">
            <v>ĐH</v>
          </cell>
          <cell r="BF467">
            <v>41849</v>
          </cell>
          <cell r="BG467" t="str">
            <v>2.5 THÁNG</v>
          </cell>
          <cell r="BH467">
            <v>0</v>
          </cell>
          <cell r="BI467">
            <v>0</v>
          </cell>
          <cell r="BJ467">
            <v>12000</v>
          </cell>
          <cell r="BK467">
            <v>0</v>
          </cell>
          <cell r="BL467">
            <v>0</v>
          </cell>
          <cell r="BM467">
            <v>0</v>
          </cell>
          <cell r="BN467">
            <v>0</v>
          </cell>
          <cell r="BO467">
            <v>0</v>
          </cell>
          <cell r="BP467">
            <v>0</v>
          </cell>
          <cell r="BQ467">
            <v>1</v>
          </cell>
          <cell r="BR467" t="str">
            <v>CN HÀ NỘI</v>
          </cell>
          <cell r="BS467" t="str">
            <v>Partime</v>
          </cell>
          <cell r="BT467" t="str">
            <v>TNL 02 Hàng Trống</v>
          </cell>
          <cell r="BU467" t="str">
            <v>NV. TNL</v>
          </cell>
          <cell r="BV467">
            <v>0</v>
          </cell>
          <cell r="BW467" t="str">
            <v>ĐH</v>
          </cell>
          <cell r="BX467" t="str">
            <v xml:space="preserve">KẾ TOÁN DOANH NGHIỆP </v>
          </cell>
          <cell r="BY467">
            <v>0</v>
          </cell>
          <cell r="BZ467">
            <v>0</v>
          </cell>
          <cell r="CA467">
            <v>0</v>
          </cell>
          <cell r="CB467">
            <v>0</v>
          </cell>
          <cell r="CC467">
            <v>0</v>
          </cell>
          <cell r="CD467">
            <v>41846</v>
          </cell>
          <cell r="CE467" t="str">
            <v>03 NQ-&gt; HT</v>
          </cell>
          <cell r="CF467">
            <v>0</v>
          </cell>
          <cell r="CG467">
            <v>0</v>
          </cell>
          <cell r="CH467">
            <v>0</v>
          </cell>
          <cell r="CI467" t="str">
            <v xml:space="preserve">VĂN PHÒNG HÀ NỘI </v>
          </cell>
          <cell r="CJ467" t="str">
            <v xml:space="preserve">NHÂN VIÊN KHO VẬN </v>
          </cell>
          <cell r="CK467">
            <v>0</v>
          </cell>
          <cell r="CL467">
            <v>0</v>
          </cell>
          <cell r="CM467" t="str">
            <v>ĐỘC THÂN</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t="e">
            <v>#N/A</v>
          </cell>
          <cell r="DB467">
            <v>0</v>
          </cell>
        </row>
        <row r="468">
          <cell r="B468" t="str">
            <v>EWW3000506</v>
          </cell>
          <cell r="C468" t="str">
            <v>NGUYỄN TRUNG HIẾU</v>
          </cell>
          <cell r="D468" t="str">
            <v xml:space="preserve">NAM </v>
          </cell>
          <cell r="E468">
            <v>41719</v>
          </cell>
          <cell r="F468" t="str">
            <v xml:space="preserve">VĂN PHÒNG HÀ NỘI </v>
          </cell>
          <cell r="G468" t="str">
            <v xml:space="preserve">CHUYÊN VIÊN PHÁT TRIỂN MẶT BẰNG </v>
          </cell>
          <cell r="H468">
            <v>25</v>
          </cell>
          <cell r="I468">
            <v>6</v>
          </cell>
          <cell r="J468">
            <v>1986</v>
          </cell>
          <cell r="K468">
            <v>31588</v>
          </cell>
          <cell r="L468" t="str">
            <v>HÀ NỘI</v>
          </cell>
          <cell r="M468" t="str">
            <v>HÀ NỘI</v>
          </cell>
          <cell r="N468" t="str">
            <v>112003466</v>
          </cell>
          <cell r="O468">
            <v>37959</v>
          </cell>
          <cell r="P468" t="str">
            <v>HÀ NỘI</v>
          </cell>
          <cell r="Q468" t="str">
            <v xml:space="preserve">KINH </v>
          </cell>
          <cell r="R468" t="str">
            <v xml:space="preserve">KHÔNG </v>
          </cell>
          <cell r="S468" t="str">
            <v xml:space="preserve">THÔN HẠ, CHƯƠNG MỸ, PHÚ XUYÊN, HÀ NỘI </v>
          </cell>
          <cell r="T468" t="str">
            <v>HÀ NỘI</v>
          </cell>
          <cell r="U468" t="str">
            <v xml:space="preserve">THÔN HẠ, CHƯƠNG MỸ, PHÚ XUYÊN, HÀ NỘI </v>
          </cell>
          <cell r="V468" t="str">
            <v>HÀ NỘI</v>
          </cell>
          <cell r="W468" t="str">
            <v xml:space="preserve">SỐ 36 NGÕ 78 TỔ 6, NGỌC THỤY, LONG BIÊN, HÀ NỘI </v>
          </cell>
          <cell r="X468" t="str">
            <v>0903262386</v>
          </cell>
          <cell r="Y468" t="str">
            <v>0611001904921</v>
          </cell>
          <cell r="Z468" t="str">
            <v>VCB/HANOI</v>
          </cell>
          <cell r="AA468" t="str">
            <v>900235</v>
          </cell>
          <cell r="AB468">
            <v>0</v>
          </cell>
          <cell r="AC468">
            <v>0</v>
          </cell>
          <cell r="AD468">
            <v>0</v>
          </cell>
          <cell r="AE468">
            <v>0</v>
          </cell>
          <cell r="AF468">
            <v>0</v>
          </cell>
          <cell r="AG468">
            <v>0</v>
          </cell>
          <cell r="AH468">
            <v>41810</v>
          </cell>
          <cell r="AI468">
            <v>0</v>
          </cell>
          <cell r="AJ468">
            <v>0</v>
          </cell>
          <cell r="AK468" t="str">
            <v>01 NĂM</v>
          </cell>
          <cell r="AL468">
            <v>0</v>
          </cell>
          <cell r="AM468">
            <v>0</v>
          </cell>
          <cell r="AN468">
            <v>41810</v>
          </cell>
          <cell r="AO468">
            <v>42174</v>
          </cell>
          <cell r="AP468">
            <v>0</v>
          </cell>
          <cell r="AQ468">
            <v>0</v>
          </cell>
          <cell r="AR468">
            <v>41698</v>
          </cell>
          <cell r="AS468">
            <v>41774</v>
          </cell>
          <cell r="AT468">
            <v>41774</v>
          </cell>
          <cell r="AU468" t="str">
            <v>2.5 THÁNG</v>
          </cell>
          <cell r="AV468">
            <v>41719</v>
          </cell>
          <cell r="AW468">
            <v>41779</v>
          </cell>
          <cell r="AX468">
            <v>0</v>
          </cell>
          <cell r="AY468" t="str">
            <v>2 THÁNG</v>
          </cell>
          <cell r="AZ468">
            <v>41854</v>
          </cell>
          <cell r="BA468">
            <v>0</v>
          </cell>
          <cell r="BB468">
            <v>41849</v>
          </cell>
          <cell r="BC468" t="str">
            <v>2.5 THÁNG</v>
          </cell>
          <cell r="BD468">
            <v>0</v>
          </cell>
          <cell r="BE468" t="str">
            <v>ĐH</v>
          </cell>
          <cell r="BF468">
            <v>41854</v>
          </cell>
          <cell r="BG468" t="str">
            <v>2 THÁNG</v>
          </cell>
          <cell r="BH468">
            <v>41811</v>
          </cell>
          <cell r="BI468">
            <v>3290000</v>
          </cell>
          <cell r="BJ468">
            <v>3710000</v>
          </cell>
          <cell r="BK468">
            <v>0</v>
          </cell>
          <cell r="BL468">
            <v>100000</v>
          </cell>
          <cell r="BM468">
            <v>100000</v>
          </cell>
          <cell r="BN468">
            <v>0</v>
          </cell>
          <cell r="BO468">
            <v>25000</v>
          </cell>
          <cell r="BP468">
            <v>120000</v>
          </cell>
          <cell r="BQ468">
            <v>1</v>
          </cell>
          <cell r="BR468" t="str">
            <v>VP HÀ NỘI</v>
          </cell>
          <cell r="BS468" t="str">
            <v>Fulltime</v>
          </cell>
          <cell r="BT468" t="str">
            <v>Nhân Viên Văn Phòng</v>
          </cell>
          <cell r="BU468" t="str">
            <v xml:space="preserve">CV. Phát Triển Mặt Bằng </v>
          </cell>
          <cell r="BV468">
            <v>0</v>
          </cell>
          <cell r="BW468" t="str">
            <v>ĐH</v>
          </cell>
          <cell r="BX468">
            <v>0</v>
          </cell>
          <cell r="BY468">
            <v>0</v>
          </cell>
          <cell r="BZ468">
            <v>0</v>
          </cell>
          <cell r="CA468">
            <v>0</v>
          </cell>
          <cell r="CB468">
            <v>0</v>
          </cell>
          <cell r="CC468">
            <v>0</v>
          </cell>
          <cell r="CD468">
            <v>0</v>
          </cell>
          <cell r="CE468">
            <v>0</v>
          </cell>
          <cell r="CF468">
            <v>0</v>
          </cell>
          <cell r="CG468">
            <v>0</v>
          </cell>
          <cell r="CH468">
            <v>0</v>
          </cell>
          <cell r="CI468" t="str">
            <v>TRẠM NĂNG LƯỢNG HT</v>
          </cell>
          <cell r="CJ468" t="str">
            <v>NHÂN VIÊN TRẠM NĂNG LƯỢNG</v>
          </cell>
          <cell r="CK468">
            <v>0</v>
          </cell>
          <cell r="CL468">
            <v>0</v>
          </cell>
          <cell r="CM468" t="str">
            <v>ĐỘC THÂN</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t="e">
            <v>#N/A</v>
          </cell>
          <cell r="DB468">
            <v>0</v>
          </cell>
        </row>
        <row r="469">
          <cell r="B469" t="str">
            <v>EWW3000507</v>
          </cell>
          <cell r="C469" t="str">
            <v>ĐỖ MẠNH THẢO</v>
          </cell>
          <cell r="D469" t="str">
            <v xml:space="preserve">NAM </v>
          </cell>
          <cell r="E469">
            <v>41720</v>
          </cell>
          <cell r="F469" t="str">
            <v>QUÁN 03 NGÔ QUYỀN</v>
          </cell>
          <cell r="G469" t="str">
            <v>NHÂN VIÊN PHỤC VỤ</v>
          </cell>
          <cell r="H469">
            <v>4</v>
          </cell>
          <cell r="I469">
            <v>2</v>
          </cell>
          <cell r="J469">
            <v>1993</v>
          </cell>
          <cell r="K469">
            <v>34004</v>
          </cell>
          <cell r="L469" t="str">
            <v>HÀ NỘI</v>
          </cell>
          <cell r="M469" t="str">
            <v>HÀ NỘI</v>
          </cell>
          <cell r="N469" t="str">
            <v>012903825</v>
          </cell>
          <cell r="O469">
            <v>40658</v>
          </cell>
          <cell r="P469" t="str">
            <v>HÀ NỘI</v>
          </cell>
          <cell r="Q469" t="str">
            <v xml:space="preserve">KINH </v>
          </cell>
          <cell r="R469" t="str">
            <v xml:space="preserve">KHÔNG </v>
          </cell>
          <cell r="S469" t="str">
            <v xml:space="preserve">7A NGỖ 497 ÂU CƠ, NHẬT TÂN, HÀ NỘI </v>
          </cell>
          <cell r="T469" t="str">
            <v>HÀ NỘI</v>
          </cell>
          <cell r="U469" t="str">
            <v xml:space="preserve">7A NGỖ 497 ÂU CƠ, NHẬT TÂN, HÀ NỘI </v>
          </cell>
          <cell r="V469" t="str">
            <v>HÀ NỘI</v>
          </cell>
          <cell r="W469" t="str">
            <v xml:space="preserve">THÔN HẠ, CHƯƠNG MỸ, PHÚ XUYÊN, HÀ NỘI </v>
          </cell>
          <cell r="X469" t="str">
            <v>0946957569</v>
          </cell>
          <cell r="Y469" t="str">
            <v>0611001917043</v>
          </cell>
          <cell r="Z469" t="str">
            <v>VCB/HANOI</v>
          </cell>
          <cell r="AA469" t="str">
            <v>900219</v>
          </cell>
          <cell r="AB469">
            <v>0</v>
          </cell>
          <cell r="AC469">
            <v>0</v>
          </cell>
          <cell r="AD469">
            <v>0</v>
          </cell>
          <cell r="AE469">
            <v>41972</v>
          </cell>
          <cell r="AF469" t="str">
            <v>BV</v>
          </cell>
          <cell r="AG469" t="str">
            <v>GIỮ LƯƠNG</v>
          </cell>
          <cell r="AH469">
            <v>41810</v>
          </cell>
          <cell r="AI469">
            <v>0</v>
          </cell>
          <cell r="AJ469">
            <v>0</v>
          </cell>
          <cell r="AK469" t="str">
            <v>01 NĂM</v>
          </cell>
          <cell r="AL469">
            <v>0</v>
          </cell>
          <cell r="AM469">
            <v>0</v>
          </cell>
          <cell r="AN469">
            <v>0</v>
          </cell>
          <cell r="AO469">
            <v>0</v>
          </cell>
          <cell r="AP469">
            <v>0</v>
          </cell>
          <cell r="AQ469">
            <v>0</v>
          </cell>
          <cell r="AR469">
            <v>41719</v>
          </cell>
          <cell r="AS469">
            <v>41779</v>
          </cell>
          <cell r="AT469">
            <v>0</v>
          </cell>
          <cell r="AU469" t="str">
            <v>2 THÁNG</v>
          </cell>
          <cell r="AV469">
            <v>41720</v>
          </cell>
          <cell r="AW469">
            <v>41797</v>
          </cell>
          <cell r="AX469">
            <v>41797</v>
          </cell>
          <cell r="AY469" t="str">
            <v>2.5 THÁNG</v>
          </cell>
          <cell r="AZ469">
            <v>41872</v>
          </cell>
          <cell r="BA469">
            <v>0</v>
          </cell>
          <cell r="BB469">
            <v>41854</v>
          </cell>
          <cell r="BC469" t="str">
            <v>2 THÁNG</v>
          </cell>
          <cell r="BD469">
            <v>0</v>
          </cell>
          <cell r="BE469" t="str">
            <v>ĐH</v>
          </cell>
          <cell r="BF469">
            <v>41872</v>
          </cell>
          <cell r="BG469" t="str">
            <v>2.5 THÁNG</v>
          </cell>
          <cell r="BH469">
            <v>0</v>
          </cell>
          <cell r="BI469">
            <v>0</v>
          </cell>
          <cell r="BJ469">
            <v>12000</v>
          </cell>
          <cell r="BK469">
            <v>0</v>
          </cell>
          <cell r="BL469">
            <v>0</v>
          </cell>
          <cell r="BM469">
            <v>0</v>
          </cell>
          <cell r="BN469">
            <v>0</v>
          </cell>
          <cell r="BO469">
            <v>0</v>
          </cell>
          <cell r="BP469">
            <v>0</v>
          </cell>
          <cell r="BQ469">
            <v>1</v>
          </cell>
          <cell r="BR469" t="str">
            <v>CN HÀ NỘI</v>
          </cell>
          <cell r="BS469" t="str">
            <v>Partime</v>
          </cell>
          <cell r="BT469" t="str">
            <v>Quán 03 Ngô Quyền</v>
          </cell>
          <cell r="BU469" t="str">
            <v>NV. Phục Vụ</v>
          </cell>
          <cell r="BV469" t="str">
            <v>1 HẠT</v>
          </cell>
          <cell r="BW469" t="str">
            <v>12/12</v>
          </cell>
          <cell r="BX469">
            <v>0</v>
          </cell>
          <cell r="BY469">
            <v>0</v>
          </cell>
          <cell r="BZ469">
            <v>0</v>
          </cell>
          <cell r="CA469">
            <v>0</v>
          </cell>
          <cell r="CB469">
            <v>0</v>
          </cell>
          <cell r="CC469">
            <v>0</v>
          </cell>
          <cell r="CD469">
            <v>0</v>
          </cell>
          <cell r="CE469">
            <v>0</v>
          </cell>
          <cell r="CF469">
            <v>0</v>
          </cell>
          <cell r="CG469">
            <v>0</v>
          </cell>
          <cell r="CH469">
            <v>0</v>
          </cell>
          <cell r="CI469" t="str">
            <v xml:space="preserve">VĂN PHÒNG HÀ NỘI </v>
          </cell>
          <cell r="CJ469" t="str">
            <v xml:space="preserve">CHUYÊN VIÊN PHÁT TRIỂN MẶT BẰNG </v>
          </cell>
          <cell r="CK469">
            <v>0</v>
          </cell>
          <cell r="CL469">
            <v>0</v>
          </cell>
          <cell r="CM469" t="str">
            <v>ĐỘC THÂN</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t="e">
            <v>#N/A</v>
          </cell>
          <cell r="DB469">
            <v>0</v>
          </cell>
        </row>
        <row r="470">
          <cell r="B470" t="str">
            <v>EWW3000512</v>
          </cell>
          <cell r="C470" t="str">
            <v>TÔN TRUNG HIẾU</v>
          </cell>
          <cell r="D470" t="str">
            <v xml:space="preserve">NAM </v>
          </cell>
          <cell r="E470">
            <v>41730</v>
          </cell>
          <cell r="F470" t="str">
            <v xml:space="preserve">VĂN PHÒNG HÀ NỘI </v>
          </cell>
          <cell r="G470" t="str">
            <v xml:space="preserve">GIÁM SÁT TRẠM NĂNG LƯỢNG </v>
          </cell>
          <cell r="H470">
            <v>11</v>
          </cell>
          <cell r="I470">
            <v>3</v>
          </cell>
          <cell r="J470">
            <v>1981</v>
          </cell>
          <cell r="K470">
            <v>29656</v>
          </cell>
          <cell r="L470" t="str">
            <v>HÀ NỘI</v>
          </cell>
          <cell r="M470" t="str">
            <v>QUẢNG NGÃI</v>
          </cell>
          <cell r="N470" t="str">
            <v>001081000756</v>
          </cell>
          <cell r="O470">
            <v>41467</v>
          </cell>
          <cell r="P470" t="str">
            <v>HÀ NỘI</v>
          </cell>
          <cell r="Q470" t="str">
            <v xml:space="preserve">KINH </v>
          </cell>
          <cell r="R470" t="str">
            <v xml:space="preserve">KHÔNG </v>
          </cell>
          <cell r="S470" t="str">
            <v>TỔ 85 CỤM 10, PHƯƠNG LIỆT, THANH XUÂN, HÀ NỘI</v>
          </cell>
          <cell r="T470" t="str">
            <v>HÀ NỘI</v>
          </cell>
          <cell r="U470" t="str">
            <v xml:space="preserve">7A NGỖ 497 ÂU CƠ, NHẬT TÂN, HÀ NỘI </v>
          </cell>
          <cell r="V470" t="str">
            <v>HÀ NỘI</v>
          </cell>
          <cell r="W470" t="str">
            <v xml:space="preserve">7A NGỖ 497 ÂU CƠ, NHẬT TÂN, HÀ NỘI </v>
          </cell>
          <cell r="X470" t="str">
            <v>0944611381</v>
          </cell>
          <cell r="Y470" t="str">
            <v>0011004173790</v>
          </cell>
          <cell r="Z470" t="str">
            <v>VCB/HANOI</v>
          </cell>
          <cell r="AA470" t="str">
            <v>900224</v>
          </cell>
          <cell r="AB470">
            <v>0</v>
          </cell>
          <cell r="AC470">
            <v>0</v>
          </cell>
          <cell r="AD470">
            <v>0</v>
          </cell>
          <cell r="AE470">
            <v>41972</v>
          </cell>
          <cell r="AF470" t="str">
            <v>BB</v>
          </cell>
          <cell r="AG470" t="str">
            <v>GIỮ LƯƠNG</v>
          </cell>
          <cell r="AH470">
            <v>41877</v>
          </cell>
          <cell r="AI470">
            <v>0</v>
          </cell>
          <cell r="AJ470">
            <v>0</v>
          </cell>
          <cell r="AK470" t="str">
            <v>01 NĂM</v>
          </cell>
          <cell r="AL470">
            <v>0</v>
          </cell>
          <cell r="AM470">
            <v>0</v>
          </cell>
          <cell r="AN470">
            <v>41877</v>
          </cell>
          <cell r="AO470">
            <v>42241</v>
          </cell>
          <cell r="AP470">
            <v>0</v>
          </cell>
          <cell r="AQ470">
            <v>0</v>
          </cell>
          <cell r="AR470">
            <v>41720</v>
          </cell>
          <cell r="AS470">
            <v>41797</v>
          </cell>
          <cell r="AT470">
            <v>41797</v>
          </cell>
          <cell r="AU470" t="str">
            <v>2.5 THÁNG</v>
          </cell>
          <cell r="AV470">
            <v>41730</v>
          </cell>
          <cell r="AW470">
            <v>41791</v>
          </cell>
          <cell r="AX470">
            <v>0</v>
          </cell>
          <cell r="AY470" t="str">
            <v>2 THÁNG</v>
          </cell>
          <cell r="AZ470">
            <v>41866</v>
          </cell>
          <cell r="BA470">
            <v>0</v>
          </cell>
          <cell r="BB470">
            <v>41872</v>
          </cell>
          <cell r="BC470" t="str">
            <v>2.5 THÁNG</v>
          </cell>
          <cell r="BD470" t="str">
            <v>1 HẠT</v>
          </cell>
          <cell r="BE470" t="str">
            <v>12/12</v>
          </cell>
          <cell r="BF470">
            <v>41866</v>
          </cell>
          <cell r="BG470" t="str">
            <v>2 THÁNG</v>
          </cell>
          <cell r="BH470">
            <v>41877</v>
          </cell>
          <cell r="BI470">
            <v>2940000</v>
          </cell>
          <cell r="BJ470">
            <v>2060000</v>
          </cell>
          <cell r="BK470">
            <v>0</v>
          </cell>
          <cell r="BL470">
            <v>200000</v>
          </cell>
          <cell r="BM470">
            <v>150000</v>
          </cell>
          <cell r="BN470">
            <v>0</v>
          </cell>
          <cell r="BO470">
            <v>0</v>
          </cell>
          <cell r="BP470">
            <v>0</v>
          </cell>
          <cell r="BQ470">
            <v>1</v>
          </cell>
          <cell r="BR470" t="str">
            <v>VP HÀ NỘI</v>
          </cell>
          <cell r="BS470" t="str">
            <v>Fulltime</v>
          </cell>
          <cell r="BT470" t="str">
            <v>Nhân Viên Văn Phòng</v>
          </cell>
          <cell r="BU470" t="str">
            <v xml:space="preserve">GS. Trạm Năng Lượng </v>
          </cell>
          <cell r="BV470" t="str">
            <v>4 HẠT</v>
          </cell>
          <cell r="BW470" t="str">
            <v>CĐ</v>
          </cell>
          <cell r="BX470" t="str">
            <v>QUẢN TRỊ KINH DOANH</v>
          </cell>
          <cell r="BY470">
            <v>0</v>
          </cell>
          <cell r="BZ470">
            <v>0</v>
          </cell>
          <cell r="CA470">
            <v>0</v>
          </cell>
          <cell r="CB470">
            <v>0</v>
          </cell>
          <cell r="CC470">
            <v>0</v>
          </cell>
          <cell r="CD470">
            <v>41953</v>
          </cell>
          <cell r="CE470">
            <v>0</v>
          </cell>
          <cell r="CF470">
            <v>0</v>
          </cell>
          <cell r="CG470">
            <v>0</v>
          </cell>
          <cell r="CH470">
            <v>0</v>
          </cell>
          <cell r="CI470" t="str">
            <v>QUÁN 03 NGÔ QUYỀN</v>
          </cell>
          <cell r="CJ470" t="str">
            <v>NHÂN VIÊN PHỤC VỤ</v>
          </cell>
          <cell r="CK470">
            <v>0</v>
          </cell>
          <cell r="CL470">
            <v>0</v>
          </cell>
          <cell r="CM470" t="str">
            <v>KẾT HÔN</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t="e">
            <v>#N/A</v>
          </cell>
          <cell r="DB470">
            <v>0</v>
          </cell>
        </row>
        <row r="471">
          <cell r="B471" t="str">
            <v>EWW3000515</v>
          </cell>
          <cell r="C471" t="str">
            <v>NGUYỄN TUẤN NAM</v>
          </cell>
          <cell r="D471" t="str">
            <v xml:space="preserve">NAM </v>
          </cell>
          <cell r="E471">
            <v>41731</v>
          </cell>
          <cell r="F471" t="str">
            <v>QUÁN HOÀNG ĐẠO THÚY</v>
          </cell>
          <cell r="G471" t="str">
            <v>NHÂN VIÊN PHỤC VỤ</v>
          </cell>
          <cell r="H471">
            <v>10</v>
          </cell>
          <cell r="I471">
            <v>10</v>
          </cell>
          <cell r="J471">
            <v>1990</v>
          </cell>
          <cell r="K471">
            <v>33156</v>
          </cell>
          <cell r="L471" t="str">
            <v>HÀ NỘI</v>
          </cell>
          <cell r="M471" t="str">
            <v>THÁI BÌNH</v>
          </cell>
          <cell r="N471" t="str">
            <v>012966485</v>
          </cell>
          <cell r="O471">
            <v>39210</v>
          </cell>
          <cell r="P471" t="str">
            <v>HÀ NỘI</v>
          </cell>
          <cell r="Q471" t="str">
            <v xml:space="preserve">KINH </v>
          </cell>
          <cell r="R471" t="str">
            <v xml:space="preserve">KHÔNG </v>
          </cell>
          <cell r="S471" t="str">
            <v xml:space="preserve">SỐ 82 TỔ 10 CẦU DIỄN, TỪ LIÊM, HÀ NỘI </v>
          </cell>
          <cell r="T471" t="str">
            <v>HÀ NỘI</v>
          </cell>
          <cell r="U471" t="str">
            <v xml:space="preserve">SỐ 82 TỔ 10 CẦU DIỄN, TỪ LIÊM, HÀ NỘI </v>
          </cell>
          <cell r="V471" t="str">
            <v>HÀ NỘI</v>
          </cell>
          <cell r="W471">
            <v>0</v>
          </cell>
          <cell r="X471" t="str">
            <v>0943212942</v>
          </cell>
          <cell r="Y471" t="str">
            <v>0011004175484</v>
          </cell>
          <cell r="Z471" t="str">
            <v>VCB/HANOI</v>
          </cell>
          <cell r="AA471" t="str">
            <v>900238</v>
          </cell>
          <cell r="AB471">
            <v>0</v>
          </cell>
          <cell r="AC471">
            <v>0</v>
          </cell>
          <cell r="AD471">
            <v>0</v>
          </cell>
          <cell r="AE471">
            <v>0</v>
          </cell>
          <cell r="AF471">
            <v>0</v>
          </cell>
          <cell r="AG471">
            <v>0</v>
          </cell>
          <cell r="AH471">
            <v>41877</v>
          </cell>
          <cell r="AI471">
            <v>0</v>
          </cell>
          <cell r="AJ471">
            <v>0</v>
          </cell>
          <cell r="AK471" t="str">
            <v>01 NĂM</v>
          </cell>
          <cell r="AL471">
            <v>0</v>
          </cell>
          <cell r="AM471">
            <v>0</v>
          </cell>
          <cell r="AN471">
            <v>0</v>
          </cell>
          <cell r="AO471">
            <v>0</v>
          </cell>
          <cell r="AP471">
            <v>0</v>
          </cell>
          <cell r="AQ471">
            <v>0</v>
          </cell>
          <cell r="AR471">
            <v>41730</v>
          </cell>
          <cell r="AS471">
            <v>41791</v>
          </cell>
          <cell r="AT471">
            <v>0</v>
          </cell>
          <cell r="AU471" t="str">
            <v>2 THÁNG</v>
          </cell>
          <cell r="AV471">
            <v>41731</v>
          </cell>
          <cell r="AW471">
            <v>41746</v>
          </cell>
          <cell r="AX471">
            <v>41746</v>
          </cell>
          <cell r="AY471" t="str">
            <v>2.5 THÁNG</v>
          </cell>
          <cell r="AZ471">
            <v>41821</v>
          </cell>
          <cell r="BA471">
            <v>0</v>
          </cell>
          <cell r="BB471">
            <v>41866</v>
          </cell>
          <cell r="BC471" t="str">
            <v>2 THÁNG</v>
          </cell>
          <cell r="BD471" t="str">
            <v>4 HẠT</v>
          </cell>
          <cell r="BE471" t="str">
            <v>CĐ</v>
          </cell>
          <cell r="BF471">
            <v>41821</v>
          </cell>
          <cell r="BG471" t="str">
            <v>2.5 THÁNG</v>
          </cell>
          <cell r="BH471">
            <v>0</v>
          </cell>
          <cell r="BI471">
            <v>0</v>
          </cell>
          <cell r="BJ471">
            <v>12000</v>
          </cell>
          <cell r="BK471">
            <v>0</v>
          </cell>
          <cell r="BL471">
            <v>0</v>
          </cell>
          <cell r="BM471">
            <v>0</v>
          </cell>
          <cell r="BN471">
            <v>0</v>
          </cell>
          <cell r="BO471">
            <v>0</v>
          </cell>
          <cell r="BP471">
            <v>0</v>
          </cell>
          <cell r="BQ471">
            <v>1</v>
          </cell>
          <cell r="BR471" t="str">
            <v>CN HÀ NỘI</v>
          </cell>
          <cell r="BS471" t="str">
            <v>Partime</v>
          </cell>
          <cell r="BT471" t="str">
            <v>Quán Hoàng Đạo Thúy</v>
          </cell>
          <cell r="BU471" t="str">
            <v>NV. Phục Vụ</v>
          </cell>
          <cell r="BV471" t="str">
            <v>1 HẠT</v>
          </cell>
          <cell r="BW471" t="str">
            <v>CĐ</v>
          </cell>
          <cell r="BX471" t="str">
            <v xml:space="preserve">CÔNG NGHỆ THÔNG TIN </v>
          </cell>
          <cell r="BY471">
            <v>0</v>
          </cell>
          <cell r="BZ471">
            <v>0</v>
          </cell>
          <cell r="CA471">
            <v>0</v>
          </cell>
          <cell r="CB471">
            <v>0</v>
          </cell>
          <cell r="CC471">
            <v>0</v>
          </cell>
          <cell r="CD471">
            <v>0</v>
          </cell>
          <cell r="CE471">
            <v>0</v>
          </cell>
          <cell r="CF471">
            <v>0</v>
          </cell>
          <cell r="CG471">
            <v>0</v>
          </cell>
          <cell r="CH471">
            <v>0</v>
          </cell>
          <cell r="CI471" t="str">
            <v xml:space="preserve">VĂN PHÒNG HÀ NỘI </v>
          </cell>
          <cell r="CJ471" t="str">
            <v xml:space="preserve">GIÁM SÁT TRẠM NĂNG LƯỢNG </v>
          </cell>
          <cell r="CK471">
            <v>0</v>
          </cell>
          <cell r="CL471">
            <v>0</v>
          </cell>
          <cell r="CM471" t="str">
            <v>ĐỘC THÂN</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t="e">
            <v>#N/A</v>
          </cell>
          <cell r="DB471">
            <v>0</v>
          </cell>
        </row>
        <row r="472">
          <cell r="B472" t="str">
            <v>EWW3000521</v>
          </cell>
          <cell r="C472" t="str">
            <v>ĐINH CẨM TÚ</v>
          </cell>
          <cell r="D472" t="str">
            <v xml:space="preserve">NỮ </v>
          </cell>
          <cell r="E472">
            <v>41744</v>
          </cell>
          <cell r="F472" t="str">
            <v>QUÁN 52 HAI BÀ TRƯNG</v>
          </cell>
          <cell r="G472" t="str">
            <v>NHÂN VIÊN PHỤC VỤ</v>
          </cell>
          <cell r="H472">
            <v>18</v>
          </cell>
          <cell r="I472">
            <v>9</v>
          </cell>
          <cell r="J472">
            <v>1995</v>
          </cell>
          <cell r="K472">
            <v>34960</v>
          </cell>
          <cell r="L472" t="str">
            <v>HÀ NỘI</v>
          </cell>
          <cell r="M472" t="str">
            <v>HƯNG YÊN</v>
          </cell>
          <cell r="N472" t="str">
            <v>013161566</v>
          </cell>
          <cell r="O472">
            <v>39876</v>
          </cell>
          <cell r="P472" t="str">
            <v>HÀ NỘI</v>
          </cell>
          <cell r="Q472" t="str">
            <v>KINH</v>
          </cell>
          <cell r="R472" t="str">
            <v>KHÔNG</v>
          </cell>
          <cell r="S472" t="str">
            <v xml:space="preserve">SỐ 099, TỔ 8, THƯỢNG THANH, LONG BIÊN, HÀ NỘI </v>
          </cell>
          <cell r="T472" t="str">
            <v>HÀ NỘI</v>
          </cell>
          <cell r="U472" t="str">
            <v xml:space="preserve">SỐ 099, TỔ 8, THƯỢNG THANH, LONG BIÊN, HÀ NỘI </v>
          </cell>
          <cell r="V472" t="str">
            <v>HÀ NỘI</v>
          </cell>
          <cell r="W472" t="str">
            <v xml:space="preserve">SỐ 82 TỔ 10 CẦU DIỄN, TỪ LIÊM, HÀ NỘI </v>
          </cell>
          <cell r="X472" t="str">
            <v>096228105</v>
          </cell>
          <cell r="Y472" t="str">
            <v>0541000223859</v>
          </cell>
          <cell r="Z472" t="str">
            <v>VCB/HANOI</v>
          </cell>
          <cell r="AA472" t="str">
            <v>900244</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41731</v>
          </cell>
          <cell r="AS472">
            <v>41746</v>
          </cell>
          <cell r="AT472">
            <v>41746</v>
          </cell>
          <cell r="AU472" t="str">
            <v>2.5 THÁNG</v>
          </cell>
          <cell r="AV472">
            <v>41744</v>
          </cell>
          <cell r="AW472">
            <v>41820</v>
          </cell>
          <cell r="AX472">
            <v>41820</v>
          </cell>
          <cell r="AY472" t="str">
            <v>2.5 THÁNG</v>
          </cell>
          <cell r="AZ472">
            <v>41895</v>
          </cell>
          <cell r="BA472">
            <v>0</v>
          </cell>
          <cell r="BB472">
            <v>41821</v>
          </cell>
          <cell r="BC472" t="str">
            <v>2.5 THÁNG</v>
          </cell>
          <cell r="BD472" t="str">
            <v>1 HẠT</v>
          </cell>
          <cell r="BE472" t="str">
            <v>CĐ</v>
          </cell>
          <cell r="BF472">
            <v>41895</v>
          </cell>
          <cell r="BG472" t="str">
            <v>2.5 THÁNG</v>
          </cell>
          <cell r="BH472">
            <v>0</v>
          </cell>
          <cell r="BI472">
            <v>0</v>
          </cell>
          <cell r="BJ472">
            <v>12000</v>
          </cell>
          <cell r="BK472">
            <v>0</v>
          </cell>
          <cell r="BL472">
            <v>0</v>
          </cell>
          <cell r="BM472">
            <v>0</v>
          </cell>
          <cell r="BN472">
            <v>0</v>
          </cell>
          <cell r="BO472">
            <v>0</v>
          </cell>
          <cell r="BP472">
            <v>0</v>
          </cell>
          <cell r="BQ472">
            <v>1</v>
          </cell>
          <cell r="BR472" t="str">
            <v>CN HÀ NỘI</v>
          </cell>
          <cell r="BS472" t="str">
            <v>Partime</v>
          </cell>
          <cell r="BT472" t="str">
            <v>Quán 52 Hai Bà Trưng</v>
          </cell>
          <cell r="BU472" t="str">
            <v>NV. Phục Vụ</v>
          </cell>
          <cell r="BV472">
            <v>0</v>
          </cell>
          <cell r="BW472" t="str">
            <v>12/12</v>
          </cell>
          <cell r="BX472">
            <v>0</v>
          </cell>
          <cell r="BY472">
            <v>0</v>
          </cell>
          <cell r="BZ472">
            <v>0</v>
          </cell>
          <cell r="CA472">
            <v>0</v>
          </cell>
          <cell r="CB472">
            <v>0</v>
          </cell>
          <cell r="CC472">
            <v>0</v>
          </cell>
          <cell r="CD472">
            <v>0</v>
          </cell>
          <cell r="CE472">
            <v>0</v>
          </cell>
          <cell r="CF472">
            <v>0</v>
          </cell>
          <cell r="CG472">
            <v>0</v>
          </cell>
          <cell r="CH472">
            <v>0</v>
          </cell>
          <cell r="CI472" t="str">
            <v>QUÁN HOÀNG ĐẠO THÚY</v>
          </cell>
          <cell r="CJ472" t="str">
            <v>NHÂN VIÊN PHỤC VỤ</v>
          </cell>
          <cell r="CK472">
            <v>0</v>
          </cell>
          <cell r="CL472">
            <v>0</v>
          </cell>
          <cell r="CM472" t="str">
            <v>ĐỘC THÂN</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t="e">
            <v>#N/A</v>
          </cell>
          <cell r="DB472">
            <v>0</v>
          </cell>
        </row>
        <row r="473">
          <cell r="B473" t="str">
            <v>EWW3000524</v>
          </cell>
          <cell r="C473" t="str">
            <v>TRẦN MINH KHƯƠNG</v>
          </cell>
          <cell r="D473" t="str">
            <v xml:space="preserve">NAM </v>
          </cell>
          <cell r="E473">
            <v>41755</v>
          </cell>
          <cell r="F473" t="str">
            <v xml:space="preserve">VĂN PHÒNG HÀ NỘI </v>
          </cell>
          <cell r="G473" t="str">
            <v xml:space="preserve">BẾP TRƯỞNG </v>
          </cell>
          <cell r="H473">
            <v>26</v>
          </cell>
          <cell r="I473">
            <v>2</v>
          </cell>
          <cell r="J473">
            <v>1984</v>
          </cell>
          <cell r="K473">
            <v>30738</v>
          </cell>
          <cell r="L473" t="str">
            <v>QUẢNG NINH</v>
          </cell>
          <cell r="M473" t="str">
            <v>QUẢNG NINH</v>
          </cell>
          <cell r="N473" t="str">
            <v>100817325</v>
          </cell>
          <cell r="O473">
            <v>36844</v>
          </cell>
          <cell r="P473" t="str">
            <v>QUẢNG NINH</v>
          </cell>
          <cell r="Q473" t="str">
            <v xml:space="preserve">KINH </v>
          </cell>
          <cell r="R473" t="str">
            <v xml:space="preserve">KHÔNG </v>
          </cell>
          <cell r="S473" t="str">
            <v xml:space="preserve">TỔ 84, CỬA ÔNG, CẨM PHẢ, QUẢNG NINH </v>
          </cell>
          <cell r="T473" t="str">
            <v>QUẢNG NINH</v>
          </cell>
          <cell r="U473" t="str">
            <v xml:space="preserve">SỐ 099, TỔ 8, THƯỢNG THANH, LONG BIÊN, HÀ NỘI </v>
          </cell>
          <cell r="V473" t="str">
            <v>HÀ NỘI</v>
          </cell>
          <cell r="W473" t="str">
            <v xml:space="preserve">SỐ 099, TỔ 8, THƯỢNG THANH, LONG BIÊN, HÀ NỘI </v>
          </cell>
          <cell r="X473" t="str">
            <v>0944665668</v>
          </cell>
          <cell r="Y473" t="str">
            <v>0301000305360</v>
          </cell>
          <cell r="Z473" t="str">
            <v>VCB/HANOI</v>
          </cell>
          <cell r="AA473" t="str">
            <v>900247</v>
          </cell>
          <cell r="AB473">
            <v>0</v>
          </cell>
          <cell r="AC473">
            <v>0</v>
          </cell>
          <cell r="AD473">
            <v>0</v>
          </cell>
          <cell r="AE473">
            <v>0</v>
          </cell>
          <cell r="AF473">
            <v>0</v>
          </cell>
          <cell r="AG473">
            <v>0</v>
          </cell>
          <cell r="AH473">
            <v>41816</v>
          </cell>
          <cell r="AI473">
            <v>0</v>
          </cell>
          <cell r="AJ473">
            <v>0</v>
          </cell>
          <cell r="AK473" t="str">
            <v>01 NĂM</v>
          </cell>
          <cell r="AL473">
            <v>0</v>
          </cell>
          <cell r="AM473">
            <v>0</v>
          </cell>
          <cell r="AN473">
            <v>41816</v>
          </cell>
          <cell r="AO473">
            <v>42180</v>
          </cell>
          <cell r="AP473">
            <v>0</v>
          </cell>
          <cell r="AQ473">
            <v>0</v>
          </cell>
          <cell r="AR473">
            <v>41744</v>
          </cell>
          <cell r="AS473">
            <v>41820</v>
          </cell>
          <cell r="AT473">
            <v>41820</v>
          </cell>
          <cell r="AU473" t="str">
            <v>2.5 THÁNG</v>
          </cell>
          <cell r="AV473">
            <v>41755</v>
          </cell>
          <cell r="AW473">
            <v>41816</v>
          </cell>
          <cell r="AX473">
            <v>0</v>
          </cell>
          <cell r="AY473" t="str">
            <v>2 THÁNG</v>
          </cell>
          <cell r="AZ473">
            <v>41891</v>
          </cell>
          <cell r="BA473">
            <v>0</v>
          </cell>
          <cell r="BB473">
            <v>41895</v>
          </cell>
          <cell r="BC473" t="str">
            <v>2.5 THÁNG</v>
          </cell>
          <cell r="BD473">
            <v>0</v>
          </cell>
          <cell r="BE473" t="str">
            <v>12/12</v>
          </cell>
          <cell r="BF473">
            <v>41891</v>
          </cell>
          <cell r="BG473" t="str">
            <v>2 THÁNG</v>
          </cell>
          <cell r="BH473">
            <v>41816</v>
          </cell>
          <cell r="BI473">
            <v>3400000</v>
          </cell>
          <cell r="BJ473">
            <v>4100000</v>
          </cell>
          <cell r="BK473">
            <v>0</v>
          </cell>
          <cell r="BL473">
            <v>200000</v>
          </cell>
          <cell r="BM473">
            <v>100000</v>
          </cell>
          <cell r="BN473">
            <v>0</v>
          </cell>
          <cell r="BO473">
            <v>0</v>
          </cell>
          <cell r="BP473">
            <v>0</v>
          </cell>
          <cell r="BQ473">
            <v>1</v>
          </cell>
          <cell r="BR473" t="str">
            <v>VP HÀ NỘI</v>
          </cell>
          <cell r="BS473" t="str">
            <v>Fulltime</v>
          </cell>
          <cell r="BT473" t="str">
            <v>Nhân Viên Văn Phòng</v>
          </cell>
          <cell r="BU473" t="str">
            <v xml:space="preserve">Bếp Trưởng </v>
          </cell>
          <cell r="BV473">
            <v>0</v>
          </cell>
          <cell r="BW473" t="str">
            <v>CĐ</v>
          </cell>
          <cell r="BX473">
            <v>0</v>
          </cell>
          <cell r="BY473">
            <v>0</v>
          </cell>
          <cell r="BZ473">
            <v>0</v>
          </cell>
          <cell r="CA473">
            <v>0</v>
          </cell>
          <cell r="CB473">
            <v>0</v>
          </cell>
          <cell r="CC473">
            <v>0</v>
          </cell>
          <cell r="CD473">
            <v>0</v>
          </cell>
          <cell r="CE473">
            <v>0</v>
          </cell>
          <cell r="CF473">
            <v>0</v>
          </cell>
          <cell r="CG473">
            <v>0</v>
          </cell>
          <cell r="CH473">
            <v>0</v>
          </cell>
          <cell r="CI473" t="str">
            <v>QUÁN 52 HAI BÀ TRƯNG</v>
          </cell>
          <cell r="CJ473" t="str">
            <v>NHÂN VIÊN PHỤC VỤ</v>
          </cell>
          <cell r="CK473">
            <v>0</v>
          </cell>
          <cell r="CL473">
            <v>0</v>
          </cell>
          <cell r="CM473" t="str">
            <v>KẾT HÔN</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t="e">
            <v>#N/A</v>
          </cell>
          <cell r="DB473">
            <v>0</v>
          </cell>
        </row>
        <row r="474">
          <cell r="B474" t="str">
            <v>EWW3000525</v>
          </cell>
          <cell r="C474" t="str">
            <v>NGUYỄN THỊ BẢO NGÂN</v>
          </cell>
          <cell r="D474" t="str">
            <v xml:space="preserve">NỮ </v>
          </cell>
          <cell r="E474">
            <v>41761</v>
          </cell>
          <cell r="F474" t="str">
            <v>QUÁN 03 NGÔ QUYỀN</v>
          </cell>
          <cell r="G474" t="str">
            <v xml:space="preserve">NHÂN VIÊN THU NGÂN </v>
          </cell>
          <cell r="H474">
            <v>10</v>
          </cell>
          <cell r="I474">
            <v>1</v>
          </cell>
          <cell r="J474">
            <v>1992</v>
          </cell>
          <cell r="K474">
            <v>33613</v>
          </cell>
          <cell r="L474" t="str">
            <v>HÀ NỘI</v>
          </cell>
          <cell r="M474" t="str">
            <v>HÀ NỘI</v>
          </cell>
          <cell r="N474" t="str">
            <v>013100097</v>
          </cell>
          <cell r="O474">
            <v>41293</v>
          </cell>
          <cell r="P474" t="str">
            <v>HÀ NỘI</v>
          </cell>
          <cell r="Q474" t="str">
            <v xml:space="preserve">KINH </v>
          </cell>
          <cell r="R474" t="str">
            <v>KHÔNG</v>
          </cell>
          <cell r="S474" t="str">
            <v xml:space="preserve">SỐ 19 NGÁCH 142 NGÕ VĂN CHƯƠNG, P. VĂN CHƯƠNG, ĐỐNG ĐA, HÀ NỘI </v>
          </cell>
          <cell r="T474" t="str">
            <v>HÀ NỘI</v>
          </cell>
          <cell r="U474" t="str">
            <v xml:space="preserve">SỐ 19 NGÁCH 142 NGÕ VĂN CHƯƠNG, P. VĂN CHƯƠNG, Q. ĐỐNG ĐA, HÀ NỘI </v>
          </cell>
          <cell r="V474" t="str">
            <v>HÀ NỘI</v>
          </cell>
          <cell r="W474">
            <v>0</v>
          </cell>
          <cell r="X474" t="str">
            <v>0976721029</v>
          </cell>
          <cell r="Y474" t="str">
            <v>0021000306772</v>
          </cell>
          <cell r="Z474" t="str">
            <v>VCB/HANOI</v>
          </cell>
          <cell r="AA474" t="str">
            <v>900248</v>
          </cell>
          <cell r="AB474">
            <v>0</v>
          </cell>
          <cell r="AC474">
            <v>0</v>
          </cell>
          <cell r="AD474">
            <v>0</v>
          </cell>
          <cell r="AE474">
            <v>0</v>
          </cell>
          <cell r="AF474">
            <v>0</v>
          </cell>
          <cell r="AG474">
            <v>0</v>
          </cell>
          <cell r="AH474">
            <v>41816</v>
          </cell>
          <cell r="AI474">
            <v>0</v>
          </cell>
          <cell r="AJ474">
            <v>0</v>
          </cell>
          <cell r="AK474" t="str">
            <v>01 NĂM</v>
          </cell>
          <cell r="AL474">
            <v>0</v>
          </cell>
          <cell r="AM474">
            <v>0</v>
          </cell>
          <cell r="AN474">
            <v>0</v>
          </cell>
          <cell r="AO474">
            <v>0</v>
          </cell>
          <cell r="AP474">
            <v>0</v>
          </cell>
          <cell r="AQ474">
            <v>0</v>
          </cell>
          <cell r="AR474">
            <v>41755</v>
          </cell>
          <cell r="AS474">
            <v>41816</v>
          </cell>
          <cell r="AT474">
            <v>0</v>
          </cell>
          <cell r="AU474" t="str">
            <v>2 THÁNG</v>
          </cell>
          <cell r="AV474">
            <v>41761</v>
          </cell>
          <cell r="AW474">
            <v>41837</v>
          </cell>
          <cell r="AX474">
            <v>41837</v>
          </cell>
          <cell r="AY474" t="str">
            <v>2.5 THÁNG</v>
          </cell>
          <cell r="AZ474">
            <v>41912</v>
          </cell>
          <cell r="BA474">
            <v>0</v>
          </cell>
          <cell r="BB474">
            <v>41891</v>
          </cell>
          <cell r="BC474" t="str">
            <v>2 THÁNG</v>
          </cell>
          <cell r="BD474">
            <v>0</v>
          </cell>
          <cell r="BE474" t="str">
            <v>CĐ</v>
          </cell>
          <cell r="BF474">
            <v>41912</v>
          </cell>
          <cell r="BG474" t="str">
            <v>2.5 THÁNG</v>
          </cell>
          <cell r="BH474">
            <v>0</v>
          </cell>
          <cell r="BI474">
            <v>0</v>
          </cell>
          <cell r="BJ474">
            <v>12000</v>
          </cell>
          <cell r="BK474">
            <v>0</v>
          </cell>
          <cell r="BL474">
            <v>0</v>
          </cell>
          <cell r="BM474">
            <v>0</v>
          </cell>
          <cell r="BN474">
            <v>0</v>
          </cell>
          <cell r="BO474">
            <v>0</v>
          </cell>
          <cell r="BP474">
            <v>0</v>
          </cell>
          <cell r="BQ474">
            <v>1</v>
          </cell>
          <cell r="BR474" t="str">
            <v>CN HÀ NỘI</v>
          </cell>
          <cell r="BS474" t="str">
            <v>Partime</v>
          </cell>
          <cell r="BT474" t="str">
            <v>Quán 03 Ngô Quyền</v>
          </cell>
          <cell r="BU474" t="str">
            <v xml:space="preserve">NV. Thu Ngân </v>
          </cell>
          <cell r="BV474" t="str">
            <v>1 HẠT</v>
          </cell>
          <cell r="BW474" t="str">
            <v>ĐH</v>
          </cell>
          <cell r="BX474" t="str">
            <v>CHUYÊN NGÀNH TCDN</v>
          </cell>
          <cell r="BY474">
            <v>0</v>
          </cell>
          <cell r="BZ474">
            <v>0</v>
          </cell>
          <cell r="CA474">
            <v>0</v>
          </cell>
          <cell r="CB474">
            <v>0</v>
          </cell>
          <cell r="CC474">
            <v>0</v>
          </cell>
          <cell r="CD474">
            <v>0</v>
          </cell>
          <cell r="CE474">
            <v>0</v>
          </cell>
          <cell r="CF474">
            <v>0</v>
          </cell>
          <cell r="CG474">
            <v>0</v>
          </cell>
          <cell r="CH474">
            <v>0</v>
          </cell>
          <cell r="CI474" t="str">
            <v xml:space="preserve">VĂN PHÒNG HÀ NỘI </v>
          </cell>
          <cell r="CJ474" t="str">
            <v xml:space="preserve">BẾP TRƯỞNG </v>
          </cell>
          <cell r="CK474">
            <v>0</v>
          </cell>
          <cell r="CL474">
            <v>0</v>
          </cell>
          <cell r="CM474" t="str">
            <v>ĐỘC THÂN</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t="e">
            <v>#N/A</v>
          </cell>
          <cell r="DB474">
            <v>0</v>
          </cell>
        </row>
        <row r="475">
          <cell r="B475" t="str">
            <v>EWW3000526</v>
          </cell>
          <cell r="C475" t="str">
            <v>NGUYỄN VĂN LONG</v>
          </cell>
          <cell r="D475" t="str">
            <v xml:space="preserve">NAM </v>
          </cell>
          <cell r="E475">
            <v>41766</v>
          </cell>
          <cell r="F475" t="str">
            <v>QUÁN 52 HAI BÀ TRƯNG</v>
          </cell>
          <cell r="G475" t="str">
            <v>NHÂN VIÊN PHA CHẾ</v>
          </cell>
          <cell r="H475">
            <v>10</v>
          </cell>
          <cell r="I475">
            <v>11</v>
          </cell>
          <cell r="J475">
            <v>1992</v>
          </cell>
          <cell r="K475">
            <v>33918</v>
          </cell>
          <cell r="L475" t="str">
            <v>THÁI BÌNH</v>
          </cell>
          <cell r="M475" t="str">
            <v>THÁI BÌNH</v>
          </cell>
          <cell r="N475" t="str">
            <v>151867251</v>
          </cell>
          <cell r="O475">
            <v>38937</v>
          </cell>
          <cell r="P475" t="str">
            <v xml:space="preserve">THÁI BÌNH </v>
          </cell>
          <cell r="Q475" t="str">
            <v xml:space="preserve">KINH </v>
          </cell>
          <cell r="R475" t="str">
            <v>KHÔNG</v>
          </cell>
          <cell r="S475" t="str">
            <v xml:space="preserve">ĐÔNG HÀ , ĐÔNG HƯNG, THÁI BÌNH </v>
          </cell>
          <cell r="T475" t="str">
            <v xml:space="preserve">THÁI BÌNH </v>
          </cell>
          <cell r="U475" t="str">
            <v xml:space="preserve">SỐ 19 NGÁCH 142 NGÕ VĂN CHƯƠNG, P. VĂN CHƯƠNG, ĐỐNG ĐA, HÀ NỘI </v>
          </cell>
          <cell r="V475" t="str">
            <v>HÀ NỘI</v>
          </cell>
          <cell r="W475" t="str">
            <v xml:space="preserve">SỐ 19 NGÁCH 142 NGÕ VĂN CHƯƠNG, P. VĂN CHƯƠNG, Q. ĐỐNG ĐA, HÀ NỘI </v>
          </cell>
          <cell r="X475" t="str">
            <v>0989325905</v>
          </cell>
          <cell r="Y475" t="str">
            <v>0711000231783</v>
          </cell>
          <cell r="Z475" t="str">
            <v>VCB/HANOI</v>
          </cell>
          <cell r="AA475" t="str">
            <v>900249</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41761</v>
          </cell>
          <cell r="AS475">
            <v>41837</v>
          </cell>
          <cell r="AT475">
            <v>41837</v>
          </cell>
          <cell r="AU475" t="str">
            <v>2.5 THÁNG</v>
          </cell>
          <cell r="AV475">
            <v>41766</v>
          </cell>
          <cell r="AW475">
            <v>41840</v>
          </cell>
          <cell r="AX475">
            <v>41840</v>
          </cell>
          <cell r="AY475" t="str">
            <v>2.5 THÁNG</v>
          </cell>
          <cell r="AZ475">
            <v>41915</v>
          </cell>
          <cell r="BA475">
            <v>0</v>
          </cell>
          <cell r="BB475">
            <v>41912</v>
          </cell>
          <cell r="BC475" t="str">
            <v>2.5 THÁNG</v>
          </cell>
          <cell r="BD475" t="str">
            <v>1 HẠT</v>
          </cell>
          <cell r="BE475" t="str">
            <v>ĐH</v>
          </cell>
          <cell r="BF475">
            <v>41915</v>
          </cell>
          <cell r="BG475" t="str">
            <v>2.5 THÁNG</v>
          </cell>
          <cell r="BH475">
            <v>0</v>
          </cell>
          <cell r="BI475">
            <v>0</v>
          </cell>
          <cell r="BJ475">
            <v>12000</v>
          </cell>
          <cell r="BK475">
            <v>0</v>
          </cell>
          <cell r="BL475">
            <v>0</v>
          </cell>
          <cell r="BM475">
            <v>0</v>
          </cell>
          <cell r="BN475">
            <v>0</v>
          </cell>
          <cell r="BO475">
            <v>0</v>
          </cell>
          <cell r="BP475">
            <v>0</v>
          </cell>
          <cell r="BQ475">
            <v>1</v>
          </cell>
          <cell r="BR475" t="str">
            <v>CN HÀ NỘI</v>
          </cell>
          <cell r="BS475" t="str">
            <v>Partime</v>
          </cell>
          <cell r="BT475" t="str">
            <v>Quán 52 Hai Bà Trưng</v>
          </cell>
          <cell r="BU475" t="str">
            <v>NV. Pha Chế</v>
          </cell>
          <cell r="BV475" t="str">
            <v>1 HẠT</v>
          </cell>
          <cell r="BW475" t="str">
            <v>CĐ</v>
          </cell>
          <cell r="BX475" t="str">
            <v xml:space="preserve">KẾ TOÁN </v>
          </cell>
          <cell r="BY475">
            <v>0</v>
          </cell>
          <cell r="BZ475">
            <v>0</v>
          </cell>
          <cell r="CA475">
            <v>0</v>
          </cell>
          <cell r="CB475">
            <v>0</v>
          </cell>
          <cell r="CC475">
            <v>0</v>
          </cell>
          <cell r="CD475">
            <v>0</v>
          </cell>
          <cell r="CE475">
            <v>0</v>
          </cell>
          <cell r="CF475">
            <v>0</v>
          </cell>
          <cell r="CG475">
            <v>0</v>
          </cell>
          <cell r="CH475">
            <v>0</v>
          </cell>
          <cell r="CI475" t="str">
            <v>QUÁN 03 NGÔ QUYỀN</v>
          </cell>
          <cell r="CJ475" t="str">
            <v xml:space="preserve">NHÂN VIÊN THU NGÂN </v>
          </cell>
          <cell r="CK475">
            <v>0</v>
          </cell>
          <cell r="CL475">
            <v>0</v>
          </cell>
          <cell r="CM475" t="str">
            <v>ĐỘC THÂN</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t="e">
            <v>#N/A</v>
          </cell>
          <cell r="DB475">
            <v>0</v>
          </cell>
        </row>
        <row r="476">
          <cell r="B476" t="str">
            <v>EWW3000527</v>
          </cell>
          <cell r="C476" t="str">
            <v>VŨ HIỀN LƯƠNG</v>
          </cell>
          <cell r="D476" t="str">
            <v xml:space="preserve">NỮ </v>
          </cell>
          <cell r="E476">
            <v>41767</v>
          </cell>
          <cell r="F476" t="str">
            <v>QUÁN 07 ĐINH TIÊN HOÀNG</v>
          </cell>
          <cell r="G476" t="str">
            <v>NHÂN VIÊN PHỤC VỤ</v>
          </cell>
          <cell r="H476">
            <v>19</v>
          </cell>
          <cell r="I476">
            <v>4</v>
          </cell>
          <cell r="J476">
            <v>1994</v>
          </cell>
          <cell r="K476">
            <v>34443</v>
          </cell>
          <cell r="L476" t="str">
            <v>HÀ NỘI</v>
          </cell>
          <cell r="M476" t="str">
            <v xml:space="preserve">HÀ NAM </v>
          </cell>
          <cell r="N476" t="str">
            <v>013306954</v>
          </cell>
          <cell r="O476">
            <v>41052</v>
          </cell>
          <cell r="P476" t="str">
            <v>HÀ NỘI</v>
          </cell>
          <cell r="Q476" t="str">
            <v xml:space="preserve">KINH </v>
          </cell>
          <cell r="R476" t="str">
            <v xml:space="preserve">KHÔNG </v>
          </cell>
          <cell r="S476" t="str">
            <v xml:space="preserve">15 NGÕ KHÂM ĐỨC, TRUNG PHỤNG, ĐỐNG ĐA, HÀ NỘI </v>
          </cell>
          <cell r="T476" t="str">
            <v>HÀ NỘI</v>
          </cell>
          <cell r="U476" t="str">
            <v xml:space="preserve">15 NGÕ KHÂM ĐỨC, P. TRUNG PHỤNG, Q. ĐỐNG ĐA, HÀ NỘI </v>
          </cell>
          <cell r="V476" t="str">
            <v>HÀ NỘI</v>
          </cell>
          <cell r="W476">
            <v>0</v>
          </cell>
          <cell r="X476" t="str">
            <v>0974089071</v>
          </cell>
          <cell r="Y476" t="str">
            <v>0021000306775</v>
          </cell>
          <cell r="Z476" t="str">
            <v>VCB/HANOI</v>
          </cell>
          <cell r="AA476" t="str">
            <v>900250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41766</v>
          </cell>
          <cell r="AS476">
            <v>41840</v>
          </cell>
          <cell r="AT476">
            <v>41840</v>
          </cell>
          <cell r="AU476" t="str">
            <v>2.5 THÁNG</v>
          </cell>
          <cell r="AV476">
            <v>41767</v>
          </cell>
          <cell r="AW476">
            <v>41839</v>
          </cell>
          <cell r="AX476">
            <v>41839</v>
          </cell>
          <cell r="AY476" t="str">
            <v>2.5 THÁNG</v>
          </cell>
          <cell r="AZ476">
            <v>41914</v>
          </cell>
          <cell r="BA476">
            <v>0</v>
          </cell>
          <cell r="BB476">
            <v>41915</v>
          </cell>
          <cell r="BC476" t="str">
            <v>2.5 THÁNG</v>
          </cell>
          <cell r="BD476" t="str">
            <v>1 HẠT</v>
          </cell>
          <cell r="BE476" t="str">
            <v>CĐ</v>
          </cell>
          <cell r="BF476">
            <v>41914</v>
          </cell>
          <cell r="BG476" t="str">
            <v>2.5 THÁNG</v>
          </cell>
          <cell r="BH476">
            <v>0</v>
          </cell>
          <cell r="BI476">
            <v>0</v>
          </cell>
          <cell r="BJ476">
            <v>12000</v>
          </cell>
          <cell r="BK476">
            <v>0</v>
          </cell>
          <cell r="BL476">
            <v>0</v>
          </cell>
          <cell r="BM476">
            <v>0</v>
          </cell>
          <cell r="BN476">
            <v>0</v>
          </cell>
          <cell r="BO476">
            <v>0</v>
          </cell>
          <cell r="BP476">
            <v>0</v>
          </cell>
          <cell r="BQ476">
            <v>1</v>
          </cell>
          <cell r="BR476" t="str">
            <v>CN HÀ NỘI</v>
          </cell>
          <cell r="BS476" t="str">
            <v>Partime</v>
          </cell>
          <cell r="BT476" t="str">
            <v>Quán 07 Đinh Tiên Hoàng</v>
          </cell>
          <cell r="BU476" t="str">
            <v>NV. Phục Vụ</v>
          </cell>
          <cell r="BV476" t="str">
            <v>1 HẠT</v>
          </cell>
          <cell r="BW476" t="str">
            <v>12/12</v>
          </cell>
          <cell r="BX476">
            <v>0</v>
          </cell>
          <cell r="BY476">
            <v>0</v>
          </cell>
          <cell r="BZ476">
            <v>0</v>
          </cell>
          <cell r="CA476">
            <v>0</v>
          </cell>
          <cell r="CB476">
            <v>0</v>
          </cell>
          <cell r="CC476">
            <v>0</v>
          </cell>
          <cell r="CD476">
            <v>0</v>
          </cell>
          <cell r="CE476">
            <v>0</v>
          </cell>
          <cell r="CF476">
            <v>0</v>
          </cell>
          <cell r="CG476">
            <v>0</v>
          </cell>
          <cell r="CH476">
            <v>0</v>
          </cell>
          <cell r="CI476" t="str">
            <v>QUÁN 52 HAI BÀ TRƯNG</v>
          </cell>
          <cell r="CJ476" t="str">
            <v>NHÂN VIÊN PHA CHẾ</v>
          </cell>
          <cell r="CK476">
            <v>0</v>
          </cell>
          <cell r="CL476">
            <v>0</v>
          </cell>
          <cell r="CM476" t="str">
            <v>ĐỘC THÂN</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t="e">
            <v>#N/A</v>
          </cell>
          <cell r="DB476">
            <v>0</v>
          </cell>
        </row>
        <row r="477">
          <cell r="B477" t="str">
            <v>EWW3000531</v>
          </cell>
          <cell r="C477" t="str">
            <v>PHẠM THỊ PHƯỢNG</v>
          </cell>
          <cell r="D477" t="str">
            <v xml:space="preserve">NỮ </v>
          </cell>
          <cell r="E477">
            <v>41778</v>
          </cell>
          <cell r="F477" t="str">
            <v>QUÁN 27-29 LÊ HỒNG PHONG</v>
          </cell>
          <cell r="G477" t="str">
            <v xml:space="preserve">NHÂN VIÊN THU NGÂN </v>
          </cell>
          <cell r="H477">
            <v>17</v>
          </cell>
          <cell r="I477">
            <v>3</v>
          </cell>
          <cell r="J477">
            <v>1992</v>
          </cell>
          <cell r="K477">
            <v>33680</v>
          </cell>
          <cell r="L477" t="str">
            <v>HÀ NỘI</v>
          </cell>
          <cell r="M477" t="str">
            <v>HÀ NỘI</v>
          </cell>
          <cell r="N477" t="str">
            <v>017077335</v>
          </cell>
          <cell r="O477">
            <v>40335</v>
          </cell>
          <cell r="P477" t="str">
            <v>HÀ NỘI</v>
          </cell>
          <cell r="Q477" t="str">
            <v xml:space="preserve">KINH </v>
          </cell>
          <cell r="R477" t="str">
            <v>KHÔNG</v>
          </cell>
          <cell r="S477" t="str">
            <v>SỐ 72, XÓM VÂN TẢO, XÃ VÂN TẢO, THƯỜNG TÍN, HÀ NỘI</v>
          </cell>
          <cell r="T477" t="str">
            <v>HÀ NỘI</v>
          </cell>
          <cell r="U477" t="str">
            <v>SỐ 1 NGÕ 149, P. GIÁP BÁT, Q. HOÀNG MAI, HÀ NỘI</v>
          </cell>
          <cell r="V477" t="str">
            <v>HÀ NỘI</v>
          </cell>
          <cell r="W477" t="str">
            <v xml:space="preserve">15 NGÕ KHÂM ĐỨC, P. TRUNG PHỤNG, Q. ĐỐNG ĐA, HÀ NỘI </v>
          </cell>
          <cell r="X477" t="str">
            <v>01676517153</v>
          </cell>
          <cell r="Y477" t="str">
            <v>0611001896875</v>
          </cell>
          <cell r="Z477" t="str">
            <v>VCB/HANOI</v>
          </cell>
          <cell r="AA477" t="str">
            <v>900254</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41767</v>
          </cell>
          <cell r="AS477">
            <v>41839</v>
          </cell>
          <cell r="AT477">
            <v>41839</v>
          </cell>
          <cell r="AU477" t="str">
            <v>2.5 THÁNG</v>
          </cell>
          <cell r="AV477">
            <v>41778</v>
          </cell>
          <cell r="AW477">
            <v>41853</v>
          </cell>
          <cell r="AX477">
            <v>41853</v>
          </cell>
          <cell r="AY477" t="str">
            <v>2.5 THÁNG</v>
          </cell>
          <cell r="AZ477">
            <v>41928</v>
          </cell>
          <cell r="BA477">
            <v>0</v>
          </cell>
          <cell r="BB477">
            <v>41914</v>
          </cell>
          <cell r="BC477" t="str">
            <v>2.5 THÁNG</v>
          </cell>
          <cell r="BD477" t="str">
            <v>1 HẠT</v>
          </cell>
          <cell r="BE477" t="str">
            <v>12/12</v>
          </cell>
          <cell r="BF477">
            <v>41928</v>
          </cell>
          <cell r="BG477" t="str">
            <v>2.5 THÁNG</v>
          </cell>
          <cell r="BH477">
            <v>0</v>
          </cell>
          <cell r="BI477">
            <v>0</v>
          </cell>
          <cell r="BJ477">
            <v>12000</v>
          </cell>
          <cell r="BK477">
            <v>0</v>
          </cell>
          <cell r="BL477">
            <v>0</v>
          </cell>
          <cell r="BM477">
            <v>0</v>
          </cell>
          <cell r="BN477">
            <v>0</v>
          </cell>
          <cell r="BO477">
            <v>0</v>
          </cell>
          <cell r="BP477">
            <v>0</v>
          </cell>
          <cell r="BQ477">
            <v>1</v>
          </cell>
          <cell r="BR477" t="str">
            <v>CN HÀ NỘI</v>
          </cell>
          <cell r="BS477" t="str">
            <v>Partime</v>
          </cell>
          <cell r="BT477" t="str">
            <v>Quán 27-29 Lê Hồng Phong</v>
          </cell>
          <cell r="BU477" t="str">
            <v xml:space="preserve">NV. Thu Ngân </v>
          </cell>
          <cell r="BV477" t="str">
            <v>1 HẠT</v>
          </cell>
          <cell r="BW477" t="str">
            <v>CĐ</v>
          </cell>
          <cell r="BX477" t="str">
            <v xml:space="preserve">QUẢN TRỊ KINH DOANH LỮ HÀNH </v>
          </cell>
          <cell r="BY477">
            <v>0</v>
          </cell>
          <cell r="BZ477">
            <v>0</v>
          </cell>
          <cell r="CA477">
            <v>0</v>
          </cell>
          <cell r="CB477">
            <v>0</v>
          </cell>
          <cell r="CC477">
            <v>0</v>
          </cell>
          <cell r="CD477">
            <v>0</v>
          </cell>
          <cell r="CE477">
            <v>0</v>
          </cell>
          <cell r="CF477">
            <v>0</v>
          </cell>
          <cell r="CG477">
            <v>0</v>
          </cell>
          <cell r="CH477">
            <v>0</v>
          </cell>
          <cell r="CI477" t="str">
            <v>QUÁN 07 ĐINH TIÊN HOÀNG</v>
          </cell>
          <cell r="CJ477" t="str">
            <v>NHÂN VIÊN PHỤC VỤ</v>
          </cell>
          <cell r="CK477">
            <v>0</v>
          </cell>
          <cell r="CL477">
            <v>0</v>
          </cell>
          <cell r="CM477" t="str">
            <v>ĐỘC THÂN</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cell r="DA477" t="e">
            <v>#N/A</v>
          </cell>
          <cell r="DB477">
            <v>0</v>
          </cell>
        </row>
        <row r="478">
          <cell r="B478" t="str">
            <v>EWW3000532</v>
          </cell>
          <cell r="C478" t="str">
            <v>PHAN THỊ THU GIANG</v>
          </cell>
          <cell r="D478" t="str">
            <v xml:space="preserve">NỮ </v>
          </cell>
          <cell r="E478">
            <v>41781</v>
          </cell>
          <cell r="F478" t="str">
            <v>QUÁN HOÀNG ĐẠO THÚY</v>
          </cell>
          <cell r="G478" t="str">
            <v>NHÂN VIÊN THU NGÂN</v>
          </cell>
          <cell r="H478">
            <v>26</v>
          </cell>
          <cell r="I478">
            <v>11</v>
          </cell>
          <cell r="J478">
            <v>1993</v>
          </cell>
          <cell r="K478">
            <v>34299</v>
          </cell>
          <cell r="L478" t="str">
            <v>HÀ NỘI</v>
          </cell>
          <cell r="M478" t="str">
            <v>HÀ NỘI</v>
          </cell>
          <cell r="N478" t="str">
            <v>017243471</v>
          </cell>
          <cell r="O478">
            <v>40513</v>
          </cell>
          <cell r="P478" t="str">
            <v>HÀ NỘI</v>
          </cell>
          <cell r="Q478" t="str">
            <v xml:space="preserve">KINH </v>
          </cell>
          <cell r="R478" t="str">
            <v xml:space="preserve">KHÔNG </v>
          </cell>
          <cell r="S478" t="str">
            <v>PHÚ NHIÊU, QUANG TRUNG, PHÚ XUYÊN, HÀ NỘI</v>
          </cell>
          <cell r="T478" t="str">
            <v>HÀ NỘI</v>
          </cell>
          <cell r="U478" t="str">
            <v xml:space="preserve">PHÚ NHIÊU, QUANG TRUNG, PHÚ XUYÊN, HÀ NỘI </v>
          </cell>
          <cell r="V478" t="str">
            <v>HÀ NỘI</v>
          </cell>
          <cell r="W478" t="str">
            <v>SỐ 1 NGÕ 149, P. GIÁP BÁT, Q. HOÀNG MAI, HÀ NỘI</v>
          </cell>
          <cell r="X478" t="str">
            <v>01653416967</v>
          </cell>
          <cell r="Y478" t="str">
            <v>0451000294772</v>
          </cell>
          <cell r="Z478" t="str">
            <v>VCB/HANOI</v>
          </cell>
          <cell r="AA478" t="str">
            <v>900256</v>
          </cell>
          <cell r="AB478">
            <v>0</v>
          </cell>
          <cell r="AC478">
            <v>0</v>
          </cell>
          <cell r="AD478">
            <v>0</v>
          </cell>
          <cell r="AE478">
            <v>41987</v>
          </cell>
          <cell r="AF478" t="str">
            <v>TV</v>
          </cell>
          <cell r="AG478" t="str">
            <v>OK</v>
          </cell>
          <cell r="AH478">
            <v>0</v>
          </cell>
          <cell r="AI478">
            <v>0</v>
          </cell>
          <cell r="AJ478">
            <v>0</v>
          </cell>
          <cell r="AK478">
            <v>0</v>
          </cell>
          <cell r="AL478">
            <v>0</v>
          </cell>
          <cell r="AM478">
            <v>0</v>
          </cell>
          <cell r="AN478">
            <v>0</v>
          </cell>
          <cell r="AO478">
            <v>0</v>
          </cell>
          <cell r="AP478">
            <v>0</v>
          </cell>
          <cell r="AQ478">
            <v>0</v>
          </cell>
          <cell r="AR478">
            <v>41778</v>
          </cell>
          <cell r="AS478">
            <v>41853</v>
          </cell>
          <cell r="AT478">
            <v>41853</v>
          </cell>
          <cell r="AU478" t="str">
            <v>2.5 THÁNG</v>
          </cell>
          <cell r="AV478">
            <v>41781</v>
          </cell>
          <cell r="AW478">
            <v>41856</v>
          </cell>
          <cell r="AX478">
            <v>41856</v>
          </cell>
          <cell r="AY478" t="str">
            <v>2.5 THÁNG</v>
          </cell>
          <cell r="AZ478">
            <v>41931</v>
          </cell>
          <cell r="BA478">
            <v>0</v>
          </cell>
          <cell r="BB478">
            <v>41928</v>
          </cell>
          <cell r="BC478" t="str">
            <v>2.5 THÁNG</v>
          </cell>
          <cell r="BD478" t="str">
            <v>1 HẠT</v>
          </cell>
          <cell r="BE478" t="str">
            <v>CĐ</v>
          </cell>
          <cell r="BF478">
            <v>41931</v>
          </cell>
          <cell r="BG478" t="str">
            <v>2.5 THÁNG</v>
          </cell>
          <cell r="BH478">
            <v>0</v>
          </cell>
          <cell r="BI478">
            <v>0</v>
          </cell>
          <cell r="BJ478">
            <v>12000</v>
          </cell>
          <cell r="BK478">
            <v>0</v>
          </cell>
          <cell r="BL478">
            <v>0</v>
          </cell>
          <cell r="BM478">
            <v>0</v>
          </cell>
          <cell r="BN478">
            <v>0</v>
          </cell>
          <cell r="BO478">
            <v>0</v>
          </cell>
          <cell r="BP478">
            <v>0</v>
          </cell>
          <cell r="BQ478">
            <v>1</v>
          </cell>
          <cell r="BR478" t="str">
            <v>CN HÀ NỘI</v>
          </cell>
          <cell r="BS478" t="str">
            <v>Partime</v>
          </cell>
          <cell r="BT478" t="str">
            <v>Quán Hoàng Đạo Thúy</v>
          </cell>
          <cell r="BU478" t="str">
            <v xml:space="preserve">NV. Thu Ngân </v>
          </cell>
          <cell r="BV478" t="str">
            <v>1 HẠT</v>
          </cell>
          <cell r="BW478" t="str">
            <v>ĐH</v>
          </cell>
          <cell r="BX478" t="str">
            <v xml:space="preserve">TIẾNG TRUNG </v>
          </cell>
          <cell r="BY478">
            <v>0</v>
          </cell>
          <cell r="BZ478">
            <v>0</v>
          </cell>
          <cell r="CA478">
            <v>0</v>
          </cell>
          <cell r="CB478">
            <v>0</v>
          </cell>
          <cell r="CC478">
            <v>0</v>
          </cell>
          <cell r="CD478">
            <v>41929</v>
          </cell>
          <cell r="CE478">
            <v>0</v>
          </cell>
          <cell r="CF478">
            <v>0</v>
          </cell>
          <cell r="CG478">
            <v>0</v>
          </cell>
          <cell r="CH478">
            <v>0</v>
          </cell>
          <cell r="CI478" t="str">
            <v>QUÁN 27-29 LÊ HỒNG PHONG</v>
          </cell>
          <cell r="CJ478" t="str">
            <v xml:space="preserve">NHÂN VIÊN THU NGÂN </v>
          </cell>
          <cell r="CK478">
            <v>0</v>
          </cell>
          <cell r="CL478">
            <v>0</v>
          </cell>
          <cell r="CM478" t="str">
            <v>ĐỘC THÂN</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cell r="DA478" t="e">
            <v>#N/A</v>
          </cell>
          <cell r="DB478">
            <v>0</v>
          </cell>
        </row>
        <row r="479">
          <cell r="B479" t="str">
            <v>EWW3000533</v>
          </cell>
          <cell r="C479" t="str">
            <v>LÊ THỊ THU</v>
          </cell>
          <cell r="D479" t="str">
            <v xml:space="preserve">NỮ </v>
          </cell>
          <cell r="E479">
            <v>41780</v>
          </cell>
          <cell r="F479" t="str">
            <v>QUÁN HOÀNG ĐẠO THÚY</v>
          </cell>
          <cell r="G479" t="str">
            <v>NHÂN VIÊN PHA CHẾ</v>
          </cell>
          <cell r="H479">
            <v>8</v>
          </cell>
          <cell r="I479">
            <v>12</v>
          </cell>
          <cell r="J479">
            <v>1992</v>
          </cell>
          <cell r="K479">
            <v>33946</v>
          </cell>
          <cell r="L479" t="str">
            <v>HÀ NỘI</v>
          </cell>
          <cell r="M479" t="str">
            <v>HÀ NỘI</v>
          </cell>
          <cell r="N479" t="str">
            <v>112440827</v>
          </cell>
          <cell r="O479">
            <v>39304</v>
          </cell>
          <cell r="P479" t="str">
            <v>HÀ TÂY</v>
          </cell>
          <cell r="Q479" t="str">
            <v xml:space="preserve">KINH </v>
          </cell>
          <cell r="R479" t="str">
            <v xml:space="preserve">KHÔNG </v>
          </cell>
          <cell r="S479" t="str">
            <v>TỔ 5, YÊN NGHĨA, HÀ ĐÔNG, HÀ NỘI</v>
          </cell>
          <cell r="T479" t="str">
            <v>HÀ NỘI</v>
          </cell>
          <cell r="U479" t="str">
            <v xml:space="preserve">TỔ 5, YÊN NGHĨA, HÀ ĐÔNG, HÀ NỘI </v>
          </cell>
          <cell r="V479" t="str">
            <v>HÀ NỘI</v>
          </cell>
          <cell r="W479" t="str">
            <v xml:space="preserve">PHÚ NHIÊU, QUANG TRUNG, PHÚ XUYÊN, HÀ NỘI </v>
          </cell>
          <cell r="X479" t="str">
            <v>01658960247</v>
          </cell>
          <cell r="Y479" t="str">
            <v>0691000325384</v>
          </cell>
          <cell r="Z479" t="str">
            <v>VCB/HANOI</v>
          </cell>
          <cell r="AA479" t="str">
            <v>900255</v>
          </cell>
          <cell r="AB479">
            <v>0</v>
          </cell>
          <cell r="AC479">
            <v>0</v>
          </cell>
          <cell r="AD479">
            <v>0</v>
          </cell>
          <cell r="AE479">
            <v>41987</v>
          </cell>
          <cell r="AF479" t="str">
            <v>TV</v>
          </cell>
          <cell r="AG479" t="str">
            <v>OK</v>
          </cell>
          <cell r="AH479">
            <v>0</v>
          </cell>
          <cell r="AI479">
            <v>0</v>
          </cell>
          <cell r="AJ479">
            <v>0</v>
          </cell>
          <cell r="AK479">
            <v>0</v>
          </cell>
          <cell r="AL479">
            <v>0</v>
          </cell>
          <cell r="AM479">
            <v>0</v>
          </cell>
          <cell r="AN479">
            <v>0</v>
          </cell>
          <cell r="AO479">
            <v>0</v>
          </cell>
          <cell r="AP479">
            <v>0</v>
          </cell>
          <cell r="AQ479">
            <v>0</v>
          </cell>
          <cell r="AR479">
            <v>41781</v>
          </cell>
          <cell r="AS479">
            <v>41856</v>
          </cell>
          <cell r="AT479">
            <v>41856</v>
          </cell>
          <cell r="AU479" t="str">
            <v>2.5 THÁNG</v>
          </cell>
          <cell r="AV479">
            <v>41780</v>
          </cell>
          <cell r="AW479">
            <v>41855</v>
          </cell>
          <cell r="AX479">
            <v>41855</v>
          </cell>
          <cell r="AY479" t="str">
            <v>2.5 THÁNG</v>
          </cell>
          <cell r="AZ479">
            <v>41930</v>
          </cell>
          <cell r="BA479">
            <v>0</v>
          </cell>
          <cell r="BB479">
            <v>41931</v>
          </cell>
          <cell r="BC479" t="str">
            <v>2.5 THÁNG</v>
          </cell>
          <cell r="BD479" t="str">
            <v>1 HẠT</v>
          </cell>
          <cell r="BE479" t="str">
            <v>ĐH</v>
          </cell>
          <cell r="BF479">
            <v>41930</v>
          </cell>
          <cell r="BG479" t="str">
            <v>2.5 THÁNG</v>
          </cell>
          <cell r="BH479">
            <v>0</v>
          </cell>
          <cell r="BI479">
            <v>0</v>
          </cell>
          <cell r="BJ479">
            <v>12000</v>
          </cell>
          <cell r="BK479">
            <v>0</v>
          </cell>
          <cell r="BL479">
            <v>0</v>
          </cell>
          <cell r="BM479">
            <v>0</v>
          </cell>
          <cell r="BN479">
            <v>0</v>
          </cell>
          <cell r="BO479">
            <v>0</v>
          </cell>
          <cell r="BP479">
            <v>0</v>
          </cell>
          <cell r="BQ479">
            <v>1</v>
          </cell>
          <cell r="BR479" t="str">
            <v>CN HÀ NỘI</v>
          </cell>
          <cell r="BS479" t="str">
            <v>Partime</v>
          </cell>
          <cell r="BT479" t="str">
            <v>Quán Hoàng Đạo Thúy</v>
          </cell>
          <cell r="BU479" t="str">
            <v>NV. Pha Chế</v>
          </cell>
          <cell r="BV479" t="str">
            <v>1 HẠT</v>
          </cell>
          <cell r="BW479" t="str">
            <v>ĐH</v>
          </cell>
          <cell r="BX479" t="str">
            <v xml:space="preserve">TÀI CHÍNH </v>
          </cell>
          <cell r="BY479">
            <v>0</v>
          </cell>
          <cell r="BZ479">
            <v>0</v>
          </cell>
          <cell r="CA479">
            <v>0</v>
          </cell>
          <cell r="CB479">
            <v>0</v>
          </cell>
          <cell r="CC479">
            <v>0</v>
          </cell>
          <cell r="CD479">
            <v>0</v>
          </cell>
          <cell r="CE479">
            <v>0</v>
          </cell>
          <cell r="CF479">
            <v>0</v>
          </cell>
          <cell r="CG479">
            <v>0</v>
          </cell>
          <cell r="CH479">
            <v>0</v>
          </cell>
          <cell r="CI479" t="str">
            <v>QUÁN HOÀNG ĐẠO THÚY</v>
          </cell>
          <cell r="CJ479" t="str">
            <v>NHÂN VIÊN THU NGÂN</v>
          </cell>
          <cell r="CK479">
            <v>0</v>
          </cell>
          <cell r="CL479">
            <v>0</v>
          </cell>
          <cell r="CM479" t="str">
            <v>ĐỘC THÂN</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cell r="DA479" t="e">
            <v>#N/A</v>
          </cell>
          <cell r="DB479">
            <v>0</v>
          </cell>
        </row>
        <row r="480">
          <cell r="B480" t="str">
            <v>EWW3000534</v>
          </cell>
          <cell r="C480" t="str">
            <v>NGUYỄN THỊ NGỌC</v>
          </cell>
          <cell r="D480" t="str">
            <v xml:space="preserve">NỮ </v>
          </cell>
          <cell r="E480">
            <v>41781</v>
          </cell>
          <cell r="F480" t="str">
            <v>QUÁN HOÀNG ĐẠO THÚY</v>
          </cell>
          <cell r="G480" t="str">
            <v>NHÂN VIÊN PHỤC VỤ</v>
          </cell>
          <cell r="H480">
            <v>19</v>
          </cell>
          <cell r="I480">
            <v>8</v>
          </cell>
          <cell r="J480">
            <v>1991</v>
          </cell>
          <cell r="K480">
            <v>33469</v>
          </cell>
          <cell r="L480" t="str">
            <v>THANH HÓA</v>
          </cell>
          <cell r="M480" t="str">
            <v>THANH HÓA</v>
          </cell>
          <cell r="N480" t="str">
            <v>173147774</v>
          </cell>
          <cell r="O480">
            <v>38795</v>
          </cell>
          <cell r="P480" t="str">
            <v>THANH HÓA</v>
          </cell>
          <cell r="Q480" t="str">
            <v xml:space="preserve">KINH </v>
          </cell>
          <cell r="R480" t="str">
            <v xml:space="preserve">KHÔNG </v>
          </cell>
          <cell r="S480" t="str">
            <v>CHIẾN THẮNG, NGỰ LỘC, HẬU LỘC, THANH HÓA</v>
          </cell>
          <cell r="T480" t="str">
            <v>THANH HÓA</v>
          </cell>
          <cell r="U480" t="str">
            <v>SỐ 55 NGÕ 164 VƯƠNG THỪA VŨ, THANH XUÂN, HÀ NỘI</v>
          </cell>
          <cell r="V480" t="str">
            <v>HÀ NỘI</v>
          </cell>
          <cell r="W480" t="str">
            <v xml:space="preserve">TỔ 5, YÊN NGHĨA, HÀ ĐÔNG, HÀ NỘI </v>
          </cell>
          <cell r="X480" t="str">
            <v>01697276000</v>
          </cell>
          <cell r="Y480" t="str">
            <v>0011004185209</v>
          </cell>
          <cell r="Z480" t="str">
            <v>VCB/HANOI</v>
          </cell>
          <cell r="AA480" t="str">
            <v>900257</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41780</v>
          </cell>
          <cell r="AS480">
            <v>41855</v>
          </cell>
          <cell r="AT480">
            <v>41855</v>
          </cell>
          <cell r="AU480" t="str">
            <v>2.5 THÁNG</v>
          </cell>
          <cell r="AV480">
            <v>41781</v>
          </cell>
          <cell r="AW480">
            <v>41856</v>
          </cell>
          <cell r="AX480">
            <v>41856</v>
          </cell>
          <cell r="AY480" t="str">
            <v>2.5 THÁNG</v>
          </cell>
          <cell r="AZ480">
            <v>41931</v>
          </cell>
          <cell r="BA480">
            <v>0</v>
          </cell>
          <cell r="BB480">
            <v>41930</v>
          </cell>
          <cell r="BC480" t="str">
            <v>2.5 THÁNG</v>
          </cell>
          <cell r="BD480" t="str">
            <v>1 HẠT</v>
          </cell>
          <cell r="BE480" t="str">
            <v>ĐH</v>
          </cell>
          <cell r="BF480">
            <v>41931</v>
          </cell>
          <cell r="BG480" t="str">
            <v>2.5 THÁNG</v>
          </cell>
          <cell r="BH480">
            <v>0</v>
          </cell>
          <cell r="BI480">
            <v>0</v>
          </cell>
          <cell r="BJ480">
            <v>12000</v>
          </cell>
          <cell r="BK480">
            <v>0</v>
          </cell>
          <cell r="BL480">
            <v>0</v>
          </cell>
          <cell r="BM480">
            <v>0</v>
          </cell>
          <cell r="BN480">
            <v>0</v>
          </cell>
          <cell r="BO480">
            <v>0</v>
          </cell>
          <cell r="BP480">
            <v>0</v>
          </cell>
          <cell r="BQ480">
            <v>1</v>
          </cell>
          <cell r="BR480" t="str">
            <v>CN HÀ NỘI</v>
          </cell>
          <cell r="BS480" t="str">
            <v>Partime</v>
          </cell>
          <cell r="BT480" t="str">
            <v>Quán Hoàng Đạo Thúy</v>
          </cell>
          <cell r="BU480" t="str">
            <v>NV. Phục Vụ</v>
          </cell>
          <cell r="BV480" t="str">
            <v>1 HẠT</v>
          </cell>
          <cell r="BW480" t="str">
            <v>ĐH</v>
          </cell>
          <cell r="BX480" t="str">
            <v xml:space="preserve">KẾ TOÁN </v>
          </cell>
          <cell r="BY480">
            <v>0</v>
          </cell>
          <cell r="BZ480">
            <v>0</v>
          </cell>
          <cell r="CA480">
            <v>0</v>
          </cell>
          <cell r="CB480">
            <v>0</v>
          </cell>
          <cell r="CC480">
            <v>0</v>
          </cell>
          <cell r="CD480">
            <v>41869</v>
          </cell>
          <cell r="CE480" t="str">
            <v>HTK -&gt; HĐT</v>
          </cell>
          <cell r="CF480">
            <v>0</v>
          </cell>
          <cell r="CG480">
            <v>0</v>
          </cell>
          <cell r="CH480">
            <v>0</v>
          </cell>
          <cell r="CI480" t="str">
            <v>QUÁN HOÀNG ĐẠO THÚY</v>
          </cell>
          <cell r="CJ480" t="str">
            <v>NHÂN VIÊN PHA CHẾ</v>
          </cell>
          <cell r="CK480">
            <v>0</v>
          </cell>
          <cell r="CL480">
            <v>0</v>
          </cell>
          <cell r="CM480" t="str">
            <v>ĐỘC THÂN</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t="e">
            <v>#N/A</v>
          </cell>
          <cell r="DB480">
            <v>0</v>
          </cell>
        </row>
        <row r="481">
          <cell r="B481" t="str">
            <v>EVV100004</v>
          </cell>
          <cell r="C481" t="str">
            <v>ĐẶNG NGUYỆT YẾN THANH</v>
          </cell>
          <cell r="D481" t="str">
            <v xml:space="preserve">NỮ </v>
          </cell>
          <cell r="E481">
            <v>38930</v>
          </cell>
          <cell r="F481" t="str">
            <v xml:space="preserve">PHÒNG PTKD </v>
          </cell>
          <cell r="G481" t="str">
            <v>TRƯỞNG PHÒNG PHÁT TRIỂN KINH DOANH</v>
          </cell>
          <cell r="H481">
            <v>5</v>
          </cell>
          <cell r="I481">
            <v>3</v>
          </cell>
          <cell r="J481">
            <v>1984</v>
          </cell>
          <cell r="K481">
            <v>30746</v>
          </cell>
          <cell r="L481" t="str">
            <v>KHÁNH HÒA</v>
          </cell>
          <cell r="M481" t="str">
            <v>QUẢNG NAM</v>
          </cell>
          <cell r="N481" t="str">
            <v>225217908</v>
          </cell>
          <cell r="O481">
            <v>36760</v>
          </cell>
          <cell r="P481" t="str">
            <v>KHÁNH HÒA</v>
          </cell>
          <cell r="Q481" t="str">
            <v xml:space="preserve">KINH </v>
          </cell>
          <cell r="R481" t="str">
            <v xml:space="preserve">KHÔNG </v>
          </cell>
          <cell r="S481" t="str">
            <v>14 CỔ LOA, NHA TRANG, KHÁNH HÒA</v>
          </cell>
          <cell r="T481" t="str">
            <v>KHÁNH HÒA</v>
          </cell>
          <cell r="U481" t="str">
            <v>CHIẾN THẮNG, NGỰ LỘC, HẬU LỘC, THANH HÓA</v>
          </cell>
          <cell r="V481" t="str">
            <v>TP. HCM</v>
          </cell>
          <cell r="W481" t="str">
            <v>SỐ 55 NGÕ 164 VƯƠNG THỪA VŨ, THANH XUÂN, HÀ NỘI</v>
          </cell>
          <cell r="X481" t="str">
            <v>0908276629</v>
          </cell>
          <cell r="Y481" t="str">
            <v>0071001139740</v>
          </cell>
          <cell r="Z481" t="str">
            <v>VIETCOMBANK</v>
          </cell>
          <cell r="AA481" t="str">
            <v>900257</v>
          </cell>
          <cell r="AB481">
            <v>0</v>
          </cell>
          <cell r="AC481">
            <v>0</v>
          </cell>
          <cell r="AD481">
            <v>0</v>
          </cell>
          <cell r="AE481">
            <v>0</v>
          </cell>
          <cell r="AF481">
            <v>0</v>
          </cell>
          <cell r="AG481">
            <v>0</v>
          </cell>
          <cell r="AH481">
            <v>41755</v>
          </cell>
          <cell r="AI481">
            <v>0</v>
          </cell>
          <cell r="AJ481">
            <v>0</v>
          </cell>
          <cell r="AK481" t="str">
            <v>01 NĂM</v>
          </cell>
          <cell r="AL481">
            <v>0</v>
          </cell>
          <cell r="AM481">
            <v>0</v>
          </cell>
          <cell r="AN481">
            <v>41755</v>
          </cell>
          <cell r="AO481">
            <v>42119</v>
          </cell>
          <cell r="AP481">
            <v>0</v>
          </cell>
          <cell r="AQ481">
            <v>0</v>
          </cell>
          <cell r="AR481">
            <v>41760</v>
          </cell>
          <cell r="AS481" t="str">
            <v>0206246366</v>
          </cell>
          <cell r="AT481">
            <v>41856</v>
          </cell>
          <cell r="AU481" t="str">
            <v>2.5 THÁNG</v>
          </cell>
          <cell r="AV481">
            <v>41931</v>
          </cell>
          <cell r="AW481">
            <v>0</v>
          </cell>
          <cell r="AX481">
            <v>0</v>
          </cell>
          <cell r="AY481">
            <v>0</v>
          </cell>
          <cell r="AZ481">
            <v>0</v>
          </cell>
          <cell r="BA481">
            <v>0</v>
          </cell>
          <cell r="BB481">
            <v>41931</v>
          </cell>
          <cell r="BC481" t="str">
            <v>2.5 THÁNG</v>
          </cell>
          <cell r="BD481" t="str">
            <v>1 HẠT</v>
          </cell>
          <cell r="BE481" t="str">
            <v>ĐH</v>
          </cell>
          <cell r="BF481">
            <v>0</v>
          </cell>
          <cell r="BG481">
            <v>0</v>
          </cell>
          <cell r="BH481">
            <v>0</v>
          </cell>
          <cell r="BI481">
            <v>8030000</v>
          </cell>
          <cell r="BJ481">
            <v>26970000</v>
          </cell>
          <cell r="BK481">
            <v>0</v>
          </cell>
          <cell r="BL481">
            <v>41869</v>
          </cell>
          <cell r="BM481" t="str">
            <v>HTK -&gt; HĐT</v>
          </cell>
          <cell r="BN481">
            <v>0</v>
          </cell>
          <cell r="BO481">
            <v>25000</v>
          </cell>
          <cell r="BP481">
            <v>120000</v>
          </cell>
          <cell r="BQ481">
            <v>1</v>
          </cell>
          <cell r="BR481" t="str">
            <v>VP HỒ CHÍ MINH</v>
          </cell>
          <cell r="BS481" t="str">
            <v>Fulltime</v>
          </cell>
          <cell r="BT481" t="str">
            <v xml:space="preserve">Phòng PTKD </v>
          </cell>
          <cell r="BU481" t="str">
            <v>TP. PTKD</v>
          </cell>
          <cell r="BV481">
            <v>0</v>
          </cell>
          <cell r="BW481" t="str">
            <v>ĐH</v>
          </cell>
          <cell r="BX481">
            <v>0</v>
          </cell>
          <cell r="BY481">
            <v>0</v>
          </cell>
          <cell r="BZ481">
            <v>0</v>
          </cell>
          <cell r="CA481">
            <v>0</v>
          </cell>
          <cell r="CB481">
            <v>0</v>
          </cell>
          <cell r="CC481">
            <v>0</v>
          </cell>
          <cell r="CD481">
            <v>0</v>
          </cell>
          <cell r="CE481">
            <v>0</v>
          </cell>
          <cell r="CF481">
            <v>0</v>
          </cell>
          <cell r="CG481">
            <v>0</v>
          </cell>
          <cell r="CH481">
            <v>0</v>
          </cell>
          <cell r="CI481" t="str">
            <v>QUÁN HOÀNG ĐẠO THÚY</v>
          </cell>
          <cell r="CJ481" t="str">
            <v>NHÂN VIÊN PHỤC VỤ</v>
          </cell>
          <cell r="CK481">
            <v>0</v>
          </cell>
          <cell r="CL481">
            <v>0</v>
          </cell>
          <cell r="CM481" t="str">
            <v>KẾT HÔN</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t="e">
            <v>#N/A</v>
          </cell>
          <cell r="DB481">
            <v>0</v>
          </cell>
        </row>
        <row r="482">
          <cell r="B482" t="str">
            <v>EQQ102312</v>
          </cell>
          <cell r="C482" t="str">
            <v>LÊ NAM</v>
          </cell>
          <cell r="D482" t="str">
            <v>NAM</v>
          </cell>
          <cell r="E482">
            <v>41780</v>
          </cell>
          <cell r="F482" t="str">
            <v>PANDORA</v>
          </cell>
          <cell r="G482" t="str">
            <v>NHÂN VIÊN PHỤC VỤ</v>
          </cell>
          <cell r="H482">
            <v>3</v>
          </cell>
          <cell r="I482">
            <v>7</v>
          </cell>
          <cell r="J482">
            <v>1993</v>
          </cell>
          <cell r="K482">
            <v>34153</v>
          </cell>
          <cell r="L482" t="str">
            <v>KHÁNH HÒA</v>
          </cell>
          <cell r="M482" t="str">
            <v>BÌNH ĐỊNH</v>
          </cell>
          <cell r="N482" t="str">
            <v>225553031</v>
          </cell>
          <cell r="O482">
            <v>40256</v>
          </cell>
          <cell r="P482" t="str">
            <v>KHÁNH HÒA</v>
          </cell>
          <cell r="Q482" t="str">
            <v>KINH</v>
          </cell>
          <cell r="R482" t="str">
            <v>THIÊN CHÚA</v>
          </cell>
          <cell r="S482" t="str">
            <v>CƯ THẠNH, SUỐI HIỆP, DIÊN KHÁNH, KHÁNH HÒA</v>
          </cell>
          <cell r="T482" t="str">
            <v>KHÁNH HÒA</v>
          </cell>
          <cell r="U482" t="str">
            <v>484 TRƯỜNG CHINH, P. 13, Q. TÂN BÌNH, TP. HCM</v>
          </cell>
          <cell r="V482" t="str">
            <v>TP. HCM</v>
          </cell>
          <cell r="W482">
            <v>0</v>
          </cell>
          <cell r="X482" t="str">
            <v>01656176727</v>
          </cell>
          <cell r="Y482" t="str">
            <v>0441000626068</v>
          </cell>
          <cell r="Z482" t="str">
            <v>VIETCOMBANK</v>
          </cell>
          <cell r="AA482" t="str">
            <v>101328</v>
          </cell>
          <cell r="AB482">
            <v>0</v>
          </cell>
          <cell r="AC482">
            <v>0</v>
          </cell>
          <cell r="AD482">
            <v>0</v>
          </cell>
          <cell r="AE482">
            <v>0</v>
          </cell>
          <cell r="AF482">
            <v>0</v>
          </cell>
          <cell r="AG482">
            <v>0</v>
          </cell>
          <cell r="AH482">
            <v>41755</v>
          </cell>
          <cell r="AI482">
            <v>0</v>
          </cell>
          <cell r="AJ482">
            <v>0</v>
          </cell>
          <cell r="AK482" t="str">
            <v>01 NĂM</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t="str">
            <v>ĐH</v>
          </cell>
          <cell r="BF482">
            <v>0</v>
          </cell>
          <cell r="BG482">
            <v>0</v>
          </cell>
          <cell r="BH482">
            <v>0</v>
          </cell>
          <cell r="BI482">
            <v>0</v>
          </cell>
          <cell r="BJ482">
            <v>12000</v>
          </cell>
          <cell r="BK482">
            <v>0</v>
          </cell>
          <cell r="BL482">
            <v>0</v>
          </cell>
          <cell r="BM482">
            <v>0</v>
          </cell>
          <cell r="BN482">
            <v>0</v>
          </cell>
          <cell r="BO482">
            <v>0</v>
          </cell>
          <cell r="BP482">
            <v>0</v>
          </cell>
          <cell r="BQ482">
            <v>1</v>
          </cell>
          <cell r="BR482" t="str">
            <v>HTQ HỒ CHÍ MINH</v>
          </cell>
          <cell r="BS482" t="str">
            <v>Partime</v>
          </cell>
          <cell r="BT482" t="str">
            <v>Quán Big C Cộng Hòa</v>
          </cell>
          <cell r="BU482" t="str">
            <v>NV. Phục Vụ</v>
          </cell>
          <cell r="BV482" t="str">
            <v>1 HẠT</v>
          </cell>
          <cell r="BW482" t="str">
            <v>CĐ</v>
          </cell>
          <cell r="BX482" t="str">
            <v>QUẢN TRỊ KINH DOANH</v>
          </cell>
          <cell r="BY482">
            <v>0</v>
          </cell>
          <cell r="BZ482">
            <v>0</v>
          </cell>
          <cell r="CA482">
            <v>0</v>
          </cell>
          <cell r="CB482">
            <v>0</v>
          </cell>
          <cell r="CC482">
            <v>0</v>
          </cell>
          <cell r="CD482">
            <v>0</v>
          </cell>
          <cell r="CE482">
            <v>0</v>
          </cell>
          <cell r="CF482">
            <v>0</v>
          </cell>
          <cell r="CG482">
            <v>0</v>
          </cell>
          <cell r="CH482">
            <v>0</v>
          </cell>
          <cell r="CI482" t="str">
            <v xml:space="preserve">PHÒNG PTKD </v>
          </cell>
          <cell r="CJ482" t="str">
            <v>TRƯỞNG PHÒNG PHÁT TRIỂN KINH DOANH</v>
          </cell>
          <cell r="CK482">
            <v>0</v>
          </cell>
          <cell r="CL482">
            <v>0</v>
          </cell>
          <cell r="CM482" t="str">
            <v>ĐỘC THÂN</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t="e">
            <v>#N/A</v>
          </cell>
          <cell r="DB482">
            <v>0</v>
          </cell>
        </row>
        <row r="483">
          <cell r="B483" t="str">
            <v>EQQ102319</v>
          </cell>
          <cell r="C483" t="str">
            <v>TRỊNH THỊ NGỌC HUYỀN</v>
          </cell>
          <cell r="D483" t="str">
            <v>NỮ</v>
          </cell>
          <cell r="E483">
            <v>41786</v>
          </cell>
          <cell r="F483" t="str">
            <v>43 TS</v>
          </cell>
          <cell r="G483" t="str">
            <v>NHÂN VIÊN THU NGÂN</v>
          </cell>
          <cell r="H483">
            <v>9</v>
          </cell>
          <cell r="I483">
            <v>4</v>
          </cell>
          <cell r="J483">
            <v>1994</v>
          </cell>
          <cell r="K483">
            <v>34433</v>
          </cell>
          <cell r="L483" t="str">
            <v>ĐỒNG THÁP</v>
          </cell>
          <cell r="M483" t="str">
            <v>ĐỒNG THÁP</v>
          </cell>
          <cell r="N483" t="str">
            <v>341734425</v>
          </cell>
          <cell r="O483">
            <v>40705</v>
          </cell>
          <cell r="P483" t="str">
            <v>ĐỒNG THÁP</v>
          </cell>
          <cell r="Q483" t="str">
            <v>KINH</v>
          </cell>
          <cell r="R483" t="str">
            <v>KHÔNG</v>
          </cell>
          <cell r="S483" t="str">
            <v>TÂN MỸ, TÂN PHÚ TRUNG, CHÂU THÀNH, ĐỒNG THÁP</v>
          </cell>
          <cell r="T483" t="str">
            <v>ĐỒNG THÁP</v>
          </cell>
          <cell r="U483" t="str">
            <v>CƯ THẠNH, SUỐI HIỆP, DIÊN KHÁNH, KHÁNH HÒA</v>
          </cell>
          <cell r="V483" t="str">
            <v>TP. HCM</v>
          </cell>
          <cell r="W483" t="str">
            <v>484 TRƯỜNG CHINH, P. 13, Q. TÂN BÌNH, TP. HCM</v>
          </cell>
          <cell r="X483" t="str">
            <v>01289993549</v>
          </cell>
          <cell r="Y483" t="str">
            <v>0071000738472</v>
          </cell>
          <cell r="Z483" t="str">
            <v>VIETCOMBANK</v>
          </cell>
          <cell r="AA483" t="str">
            <v>101334</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t="str">
            <v>1 HẠT</v>
          </cell>
          <cell r="BE483" t="str">
            <v>CĐ</v>
          </cell>
          <cell r="BF483">
            <v>0</v>
          </cell>
          <cell r="BG483">
            <v>0</v>
          </cell>
          <cell r="BH483">
            <v>0</v>
          </cell>
          <cell r="BI483">
            <v>0</v>
          </cell>
          <cell r="BJ483">
            <v>12000</v>
          </cell>
          <cell r="BK483">
            <v>0</v>
          </cell>
          <cell r="BL483">
            <v>0</v>
          </cell>
          <cell r="BM483">
            <v>0</v>
          </cell>
          <cell r="BN483">
            <v>0</v>
          </cell>
          <cell r="BO483">
            <v>0</v>
          </cell>
          <cell r="BP483">
            <v>0</v>
          </cell>
          <cell r="BQ483">
            <v>1</v>
          </cell>
          <cell r="BR483" t="str">
            <v>HTQ HỒ CHÍ MINH</v>
          </cell>
          <cell r="BS483" t="str">
            <v>Partime</v>
          </cell>
          <cell r="BT483" t="str">
            <v xml:space="preserve">Quán A43 Trường Sơn </v>
          </cell>
          <cell r="BU483" t="str">
            <v>NV. Thu Ngân</v>
          </cell>
          <cell r="BV483" t="str">
            <v>1 HẠT</v>
          </cell>
          <cell r="BW483" t="str">
            <v>TC</v>
          </cell>
          <cell r="BX483" t="str">
            <v>DƯỢC SĨ</v>
          </cell>
          <cell r="BY483">
            <v>0</v>
          </cell>
          <cell r="BZ483">
            <v>0</v>
          </cell>
          <cell r="CA483">
            <v>0</v>
          </cell>
          <cell r="CB483">
            <v>0</v>
          </cell>
          <cell r="CC483">
            <v>0</v>
          </cell>
          <cell r="CD483">
            <v>0</v>
          </cell>
          <cell r="CE483">
            <v>0</v>
          </cell>
          <cell r="CF483">
            <v>0</v>
          </cell>
          <cell r="CG483">
            <v>0</v>
          </cell>
          <cell r="CH483">
            <v>0</v>
          </cell>
          <cell r="CI483" t="str">
            <v>PANDORA</v>
          </cell>
          <cell r="CJ483" t="str">
            <v>NHÂN VIÊN PHỤC VỤ</v>
          </cell>
          <cell r="CK483">
            <v>0</v>
          </cell>
          <cell r="CL483">
            <v>0</v>
          </cell>
          <cell r="CM483" t="str">
            <v>ĐỘC THÂN</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t="e">
            <v>#N/A</v>
          </cell>
          <cell r="DB483">
            <v>0</v>
          </cell>
        </row>
        <row r="484">
          <cell r="B484" t="str">
            <v>EQQ102321</v>
          </cell>
          <cell r="C484" t="str">
            <v>LÊ THỊ VĨNH LONG</v>
          </cell>
          <cell r="D484" t="str">
            <v>NỮ</v>
          </cell>
          <cell r="E484">
            <v>41784</v>
          </cell>
          <cell r="F484" t="str">
            <v>80 ĐK</v>
          </cell>
          <cell r="G484" t="str">
            <v>NHÂN VIÊN PHỤC VỤ</v>
          </cell>
          <cell r="H484">
            <v>14</v>
          </cell>
          <cell r="I484">
            <v>4</v>
          </cell>
          <cell r="J484">
            <v>1993</v>
          </cell>
          <cell r="K484">
            <v>34073</v>
          </cell>
          <cell r="L484" t="str">
            <v>ĐẮK LẮK</v>
          </cell>
          <cell r="M484" t="str">
            <v>HÀ TĨNH</v>
          </cell>
          <cell r="N484" t="str">
            <v>024994989</v>
          </cell>
          <cell r="O484">
            <v>41143</v>
          </cell>
          <cell r="P484" t="str">
            <v>TP. HCM</v>
          </cell>
          <cell r="Q484" t="str">
            <v>KINH</v>
          </cell>
          <cell r="R484" t="str">
            <v>KHÔNG</v>
          </cell>
          <cell r="S484" t="str">
            <v>204/147 ĐOÀN VĂN BƠ, P. 14, Q. 4. TP. HCM</v>
          </cell>
          <cell r="T484" t="str">
            <v>TP. HCM</v>
          </cell>
          <cell r="U484" t="str">
            <v>204/147 ĐOÀN VĂN BƠ, P. 14, Q. 4. TP. HCM</v>
          </cell>
          <cell r="V484" t="str">
            <v>TP. HCM</v>
          </cell>
          <cell r="W484">
            <v>0</v>
          </cell>
          <cell r="X484" t="str">
            <v>0935189618</v>
          </cell>
          <cell r="Y484" t="str">
            <v>0331000432638</v>
          </cell>
          <cell r="Z484" t="str">
            <v>VIETCOMBANK</v>
          </cell>
          <cell r="AA484" t="str">
            <v>101336</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t="str">
            <v>1 HẠT</v>
          </cell>
          <cell r="BE484" t="str">
            <v>TC</v>
          </cell>
          <cell r="BF484">
            <v>0</v>
          </cell>
          <cell r="BG484">
            <v>0</v>
          </cell>
          <cell r="BH484">
            <v>41969</v>
          </cell>
          <cell r="BI484">
            <v>0</v>
          </cell>
          <cell r="BJ484">
            <v>12000</v>
          </cell>
          <cell r="BK484">
            <v>0</v>
          </cell>
          <cell r="BL484">
            <v>0</v>
          </cell>
          <cell r="BM484">
            <v>0</v>
          </cell>
          <cell r="BN484">
            <v>0</v>
          </cell>
          <cell r="BO484">
            <v>0</v>
          </cell>
          <cell r="BP484">
            <v>0</v>
          </cell>
          <cell r="BQ484">
            <v>1</v>
          </cell>
          <cell r="BR484" t="str">
            <v>HTQ HỒ CHÍ MINH</v>
          </cell>
          <cell r="BS484" t="str">
            <v>Partime</v>
          </cell>
          <cell r="BT484" t="str">
            <v>Quán 80 Đồng Khởi</v>
          </cell>
          <cell r="BU484" t="str">
            <v>NV. Phục Vụ</v>
          </cell>
          <cell r="BV484">
            <v>0</v>
          </cell>
          <cell r="BW484" t="str">
            <v>12/12</v>
          </cell>
          <cell r="BX484">
            <v>0</v>
          </cell>
          <cell r="BY484">
            <v>0</v>
          </cell>
          <cell r="BZ484">
            <v>0</v>
          </cell>
          <cell r="CA484">
            <v>0</v>
          </cell>
          <cell r="CB484">
            <v>0</v>
          </cell>
          <cell r="CC484">
            <v>0</v>
          </cell>
          <cell r="CD484">
            <v>41969</v>
          </cell>
          <cell r="CE484">
            <v>0</v>
          </cell>
          <cell r="CF484">
            <v>0</v>
          </cell>
          <cell r="CG484">
            <v>0</v>
          </cell>
          <cell r="CH484">
            <v>0</v>
          </cell>
          <cell r="CI484" t="str">
            <v>43 TS</v>
          </cell>
          <cell r="CJ484" t="str">
            <v>NHÂN VIÊN THU NGÂN</v>
          </cell>
          <cell r="CK484">
            <v>0</v>
          </cell>
          <cell r="CL484">
            <v>0</v>
          </cell>
          <cell r="CM484" t="str">
            <v>ĐỘC THÂN</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t="e">
            <v>#N/A</v>
          </cell>
          <cell r="DB484">
            <v>0</v>
          </cell>
        </row>
        <row r="485">
          <cell r="B485" t="str">
            <v>EQQ102326</v>
          </cell>
          <cell r="C485" t="str">
            <v>TRẦN THỊ THỦY TIÊN</v>
          </cell>
          <cell r="D485" t="str">
            <v>NỮ</v>
          </cell>
          <cell r="E485">
            <v>41790</v>
          </cell>
          <cell r="F485" t="str">
            <v>40 LTK</v>
          </cell>
          <cell r="G485" t="str">
            <v>NHÂN VIÊN PHỤC VỤ</v>
          </cell>
          <cell r="H485">
            <v>11</v>
          </cell>
          <cell r="I485">
            <v>11</v>
          </cell>
          <cell r="J485">
            <v>1993</v>
          </cell>
          <cell r="K485">
            <v>34284</v>
          </cell>
          <cell r="L485" t="str">
            <v>TP. HCM</v>
          </cell>
          <cell r="M485" t="str">
            <v>TP. HCM</v>
          </cell>
          <cell r="N485" t="str">
            <v>024989418</v>
          </cell>
          <cell r="O485">
            <v>39700</v>
          </cell>
          <cell r="P485" t="str">
            <v>TP. HCM</v>
          </cell>
          <cell r="Q485" t="str">
            <v xml:space="preserve">KINH </v>
          </cell>
          <cell r="R485" t="str">
            <v>KHÔNG</v>
          </cell>
          <cell r="S485" t="str">
            <v>5/7 TRỊNH ĐÌNH TRỌNG, P. 5, Q. 11, TP. HCM</v>
          </cell>
          <cell r="T485" t="str">
            <v>TP. HCM</v>
          </cell>
          <cell r="U485" t="str">
            <v>5/7 TRỊNH ĐÌNH TRỌNG, P. 5, Q. 11, TP. HCM</v>
          </cell>
          <cell r="V485" t="str">
            <v>TP. HCM</v>
          </cell>
          <cell r="W485" t="str">
            <v>204/147 ĐOÀN VĂN BƠ, P. 14, Q. 4. TP. HCM</v>
          </cell>
          <cell r="X485" t="str">
            <v>0925552520</v>
          </cell>
          <cell r="Y485" t="str">
            <v>0421000446213</v>
          </cell>
          <cell r="Z485" t="str">
            <v>VIETCOMBANK</v>
          </cell>
          <cell r="AA485" t="str">
            <v>101341</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t="str">
            <v>12/12</v>
          </cell>
          <cell r="BF485">
            <v>0</v>
          </cell>
          <cell r="BG485">
            <v>0</v>
          </cell>
          <cell r="BH485">
            <v>0</v>
          </cell>
          <cell r="BI485">
            <v>0</v>
          </cell>
          <cell r="BJ485">
            <v>12000</v>
          </cell>
          <cell r="BK485">
            <v>0</v>
          </cell>
          <cell r="BL485">
            <v>0</v>
          </cell>
          <cell r="BM485">
            <v>0</v>
          </cell>
          <cell r="BN485">
            <v>0</v>
          </cell>
          <cell r="BO485">
            <v>0</v>
          </cell>
          <cell r="BP485">
            <v>0</v>
          </cell>
          <cell r="BQ485">
            <v>1</v>
          </cell>
          <cell r="BR485" t="str">
            <v>HTQ HỒ CHÍ MINH</v>
          </cell>
          <cell r="BS485" t="str">
            <v>Partime</v>
          </cell>
          <cell r="BT485" t="str">
            <v>Quán 40 Lý Thường Kiệt</v>
          </cell>
          <cell r="BU485" t="str">
            <v>NV. Phục Vụ</v>
          </cell>
          <cell r="BV485" t="str">
            <v>1 HẠT</v>
          </cell>
          <cell r="BW485" t="str">
            <v>CĐ</v>
          </cell>
          <cell r="BX485" t="str">
            <v>QUẢN TRỊ KINH DOANH</v>
          </cell>
          <cell r="BY485">
            <v>0</v>
          </cell>
          <cell r="BZ485">
            <v>0</v>
          </cell>
          <cell r="CA485">
            <v>0</v>
          </cell>
          <cell r="CB485">
            <v>0</v>
          </cell>
          <cell r="CC485">
            <v>0</v>
          </cell>
          <cell r="CD485">
            <v>0</v>
          </cell>
          <cell r="CE485">
            <v>0</v>
          </cell>
          <cell r="CF485">
            <v>0</v>
          </cell>
          <cell r="CG485">
            <v>0</v>
          </cell>
          <cell r="CH485">
            <v>0</v>
          </cell>
          <cell r="CI485" t="str">
            <v>80 ĐK</v>
          </cell>
          <cell r="CJ485" t="str">
            <v>NHÂN VIÊN PHỤC VỤ</v>
          </cell>
          <cell r="CK485">
            <v>0</v>
          </cell>
          <cell r="CL485">
            <v>0</v>
          </cell>
          <cell r="CM485" t="str">
            <v>ĐỘC THÂN</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t="e">
            <v>#N/A</v>
          </cell>
          <cell r="DB485">
            <v>0</v>
          </cell>
        </row>
        <row r="486">
          <cell r="B486" t="str">
            <v>EQQ102331</v>
          </cell>
          <cell r="C486" t="str">
            <v>BÙI THỊ TÂM</v>
          </cell>
          <cell r="D486" t="str">
            <v>NỮ</v>
          </cell>
          <cell r="E486">
            <v>41790</v>
          </cell>
          <cell r="F486" t="str">
            <v>104 HBT</v>
          </cell>
          <cell r="G486" t="str">
            <v>NHÂN VIÊN PHA CHẾ</v>
          </cell>
          <cell r="H486">
            <v>18</v>
          </cell>
          <cell r="I486">
            <v>9</v>
          </cell>
          <cell r="J486">
            <v>1984</v>
          </cell>
          <cell r="K486">
            <v>30943</v>
          </cell>
          <cell r="L486" t="str">
            <v>ĐẮK LẮK</v>
          </cell>
          <cell r="M486" t="str">
            <v>THANH HÓA</v>
          </cell>
          <cell r="N486" t="str">
            <v>240725249</v>
          </cell>
          <cell r="O486">
            <v>39192</v>
          </cell>
          <cell r="P486" t="str">
            <v>ĐẮK LẮK</v>
          </cell>
          <cell r="Q486" t="str">
            <v xml:space="preserve">KINH </v>
          </cell>
          <cell r="R486" t="str">
            <v>KHÔNG</v>
          </cell>
          <cell r="S486" t="str">
            <v>PHƯỚC AN, KRÔNG PẮC, ĐẮK LẮK</v>
          </cell>
          <cell r="T486" t="str">
            <v>ĐẮK LẮK</v>
          </cell>
          <cell r="U486" t="str">
            <v>656/36 CÁCH MẠNG THÁNG 8, P. 11, Q. 3, TP. HCM</v>
          </cell>
          <cell r="V486" t="str">
            <v>TP. HCM</v>
          </cell>
          <cell r="W486" t="str">
            <v>5/7 TRỊNH ĐÌNH TRỌNG, P. 5, Q. 11, TP. HCM</v>
          </cell>
          <cell r="X486" t="str">
            <v>0909334094</v>
          </cell>
          <cell r="Y486" t="str">
            <v>0071000764511</v>
          </cell>
          <cell r="Z486" t="str">
            <v>VIETCOMBANK</v>
          </cell>
          <cell r="AA486" t="str">
            <v>101346</v>
          </cell>
          <cell r="AB486">
            <v>0</v>
          </cell>
          <cell r="AC486">
            <v>0</v>
          </cell>
          <cell r="AD486">
            <v>0</v>
          </cell>
          <cell r="AE486">
            <v>41991</v>
          </cell>
          <cell r="AF486" t="str">
            <v>TV</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t="str">
            <v>1 HẠT</v>
          </cell>
          <cell r="BE486" t="str">
            <v>CĐ</v>
          </cell>
          <cell r="BF486">
            <v>0</v>
          </cell>
          <cell r="BG486">
            <v>0</v>
          </cell>
          <cell r="BH486">
            <v>0</v>
          </cell>
          <cell r="BI486">
            <v>0</v>
          </cell>
          <cell r="BJ486">
            <v>12000</v>
          </cell>
          <cell r="BK486">
            <v>0</v>
          </cell>
          <cell r="BL486">
            <v>0</v>
          </cell>
          <cell r="BM486">
            <v>0</v>
          </cell>
          <cell r="BN486">
            <v>0</v>
          </cell>
          <cell r="BO486">
            <v>0</v>
          </cell>
          <cell r="BP486">
            <v>0</v>
          </cell>
          <cell r="BQ486">
            <v>1</v>
          </cell>
          <cell r="BR486" t="str">
            <v>HTQ HỒ CHÍ MINH</v>
          </cell>
          <cell r="BS486" t="str">
            <v>Partime</v>
          </cell>
          <cell r="BT486" t="str">
            <v>Quán 104 Hai Bà Trưng</v>
          </cell>
          <cell r="BU486" t="str">
            <v>NV. Pha Chế</v>
          </cell>
          <cell r="BV486">
            <v>0</v>
          </cell>
          <cell r="BW486" t="str">
            <v>12/12</v>
          </cell>
          <cell r="BX486">
            <v>0</v>
          </cell>
          <cell r="BY486">
            <v>0</v>
          </cell>
          <cell r="BZ486">
            <v>0</v>
          </cell>
          <cell r="CA486">
            <v>0</v>
          </cell>
          <cell r="CB486">
            <v>0</v>
          </cell>
          <cell r="CC486">
            <v>0</v>
          </cell>
          <cell r="CD486">
            <v>41796</v>
          </cell>
          <cell r="CE486">
            <v>0</v>
          </cell>
          <cell r="CF486">
            <v>0</v>
          </cell>
          <cell r="CG486">
            <v>0</v>
          </cell>
          <cell r="CH486">
            <v>0</v>
          </cell>
          <cell r="CI486" t="str">
            <v>40 LTK</v>
          </cell>
          <cell r="CJ486" t="str">
            <v>NHÂN VIÊN PHỤC VỤ</v>
          </cell>
          <cell r="CK486">
            <v>0</v>
          </cell>
          <cell r="CL486">
            <v>0</v>
          </cell>
          <cell r="CM486" t="str">
            <v>ĐỘC THÂN</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t="e">
            <v>#N/A</v>
          </cell>
          <cell r="DB486">
            <v>0</v>
          </cell>
        </row>
        <row r="487">
          <cell r="B487" t="str">
            <v>EQQ102333</v>
          </cell>
          <cell r="C487" t="str">
            <v>THÁI NGUYỄN PHƯƠNG NGÂN</v>
          </cell>
          <cell r="D487" t="str">
            <v>NỮ</v>
          </cell>
          <cell r="E487">
            <v>41790</v>
          </cell>
          <cell r="F487" t="str">
            <v>QUÁN BIG C CẦN THƠ</v>
          </cell>
          <cell r="G487" t="str">
            <v>NHÂN VIÊN PHỤC VỤ</v>
          </cell>
          <cell r="H487">
            <v>22</v>
          </cell>
          <cell r="I487">
            <v>3</v>
          </cell>
          <cell r="J487">
            <v>1993</v>
          </cell>
          <cell r="K487">
            <v>34050</v>
          </cell>
          <cell r="L487" t="str">
            <v>CẦN THƠ</v>
          </cell>
          <cell r="M487" t="str">
            <v>CẦN THƠ</v>
          </cell>
          <cell r="N487" t="str">
            <v>362387197</v>
          </cell>
          <cell r="O487">
            <v>40007</v>
          </cell>
          <cell r="P487" t="str">
            <v>CẦN THƠ</v>
          </cell>
          <cell r="Q487" t="str">
            <v>HOA</v>
          </cell>
          <cell r="R487" t="str">
            <v>KHÔNG</v>
          </cell>
          <cell r="S487" t="str">
            <v>45/9 HUỲNH THÚC KHÁNG, NINH KIỀU, TP. CẦN THƠ</v>
          </cell>
          <cell r="T487" t="str">
            <v>CẦN THƠ</v>
          </cell>
          <cell r="U487" t="str">
            <v>45/9 HUỲNH THÚC KHÁNG, NINH KIỀU, TP. CẦN THƠ</v>
          </cell>
          <cell r="V487" t="str">
            <v>CẦN THƠ</v>
          </cell>
          <cell r="W487" t="str">
            <v>656/36 CÁCH MẠNG THÁNG 8, P. 11, Q. 3, TP. HCM</v>
          </cell>
          <cell r="X487" t="str">
            <v>0939044197</v>
          </cell>
          <cell r="Y487" t="str">
            <v>0111000206022</v>
          </cell>
          <cell r="Z487" t="str">
            <v>VIETCOMBANK</v>
          </cell>
          <cell r="AA487" t="str">
            <v>101348</v>
          </cell>
          <cell r="AB487">
            <v>0</v>
          </cell>
          <cell r="AC487">
            <v>0</v>
          </cell>
          <cell r="AD487">
            <v>0</v>
          </cell>
          <cell r="AE487">
            <v>41991</v>
          </cell>
          <cell r="AF487" t="str">
            <v>TV</v>
          </cell>
          <cell r="AG487" t="str">
            <v>CHƯA BÀN GIAO</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t="str">
            <v>12/12</v>
          </cell>
          <cell r="BF487">
            <v>0</v>
          </cell>
          <cell r="BG487">
            <v>0</v>
          </cell>
          <cell r="BH487">
            <v>0</v>
          </cell>
          <cell r="BI487">
            <v>0</v>
          </cell>
          <cell r="BJ487">
            <v>12000</v>
          </cell>
          <cell r="BK487">
            <v>0</v>
          </cell>
          <cell r="BL487">
            <v>0</v>
          </cell>
          <cell r="BM487">
            <v>0</v>
          </cell>
          <cell r="BN487">
            <v>0</v>
          </cell>
          <cell r="BO487">
            <v>0</v>
          </cell>
          <cell r="BP487">
            <v>0</v>
          </cell>
          <cell r="BQ487">
            <v>1</v>
          </cell>
          <cell r="BR487" t="str">
            <v>CN CẦN THƠ</v>
          </cell>
          <cell r="BS487" t="str">
            <v>Partime</v>
          </cell>
          <cell r="BT487" t="str">
            <v>Quán Big C Cần Thơ</v>
          </cell>
          <cell r="BU487" t="str">
            <v>NV. Phục Vụ</v>
          </cell>
          <cell r="BV487" t="str">
            <v>1 HẠT</v>
          </cell>
          <cell r="BW487" t="str">
            <v>ĐH</v>
          </cell>
          <cell r="BX487" t="str">
            <v>KINH DOANH QUỐC TẾ</v>
          </cell>
          <cell r="BY487">
            <v>0</v>
          </cell>
          <cell r="BZ487">
            <v>0</v>
          </cell>
          <cell r="CA487">
            <v>0</v>
          </cell>
          <cell r="CB487">
            <v>0</v>
          </cell>
          <cell r="CC487">
            <v>0</v>
          </cell>
          <cell r="CD487">
            <v>0</v>
          </cell>
          <cell r="CE487">
            <v>0</v>
          </cell>
          <cell r="CF487">
            <v>0</v>
          </cell>
          <cell r="CG487">
            <v>0</v>
          </cell>
          <cell r="CH487">
            <v>0</v>
          </cell>
          <cell r="CI487" t="str">
            <v>104 HBT</v>
          </cell>
          <cell r="CJ487" t="str">
            <v>NHÂN VIÊN PHA CHẾ</v>
          </cell>
          <cell r="CK487">
            <v>0</v>
          </cell>
          <cell r="CL487">
            <v>0</v>
          </cell>
          <cell r="CM487" t="str">
            <v>ĐỘC THÂN</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t="e">
            <v>#N/A</v>
          </cell>
          <cell r="DB487">
            <v>0</v>
          </cell>
        </row>
        <row r="488">
          <cell r="B488" t="str">
            <v>EQQ102335</v>
          </cell>
          <cell r="C488" t="str">
            <v>HOÀNG MẠNH NAM</v>
          </cell>
          <cell r="D488" t="str">
            <v>NAM</v>
          </cell>
          <cell r="E488">
            <v>41793</v>
          </cell>
          <cell r="F488" t="str">
            <v>06 ĐK</v>
          </cell>
          <cell r="G488" t="str">
            <v>NHÂN VIÊN PHỤC VỤ</v>
          </cell>
          <cell r="H488">
            <v>3</v>
          </cell>
          <cell r="I488">
            <v>4</v>
          </cell>
          <cell r="J488">
            <v>1993</v>
          </cell>
          <cell r="K488">
            <v>34062</v>
          </cell>
          <cell r="L488" t="str">
            <v>TP. HCM</v>
          </cell>
          <cell r="M488" t="str">
            <v>TP. HCM</v>
          </cell>
          <cell r="N488" t="str">
            <v>024939788</v>
          </cell>
          <cell r="O488">
            <v>40388</v>
          </cell>
          <cell r="P488" t="str">
            <v>TP. HCM</v>
          </cell>
          <cell r="Q488" t="str">
            <v>KINH</v>
          </cell>
          <cell r="R488" t="str">
            <v>KHÔNG</v>
          </cell>
          <cell r="S488" t="str">
            <v>16B/BIS ĐIỆN BIÊN PHỦ, P. 25, Q. BÌNH THẠNH, TP. HCM</v>
          </cell>
          <cell r="T488" t="str">
            <v>TP. HCM</v>
          </cell>
          <cell r="U488" t="str">
            <v>32/5A NGUYỄN DU, P. 7, Q. GÒ VẤP, TP. HCM</v>
          </cell>
          <cell r="V488" t="str">
            <v>TP. HCM</v>
          </cell>
          <cell r="W488" t="str">
            <v>45/9 HUỲNH THÚC KHÁNG, NINH KIỀU, TP. CẦN THƠ</v>
          </cell>
          <cell r="X488" t="str">
            <v>0909976809</v>
          </cell>
          <cell r="Y488" t="str">
            <v>0071000874787</v>
          </cell>
          <cell r="Z488" t="str">
            <v>VIETCOMBANK</v>
          </cell>
          <cell r="AA488" t="str">
            <v>101350</v>
          </cell>
          <cell r="AB488">
            <v>0</v>
          </cell>
          <cell r="AC488">
            <v>0</v>
          </cell>
          <cell r="AD488">
            <v>0</v>
          </cell>
          <cell r="AE488">
            <v>41979</v>
          </cell>
          <cell r="AF488" t="str">
            <v>BV</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t="str">
            <v>1 HẠT</v>
          </cell>
          <cell r="BE488" t="str">
            <v>ĐH</v>
          </cell>
          <cell r="BF488">
            <v>0</v>
          </cell>
          <cell r="BG488">
            <v>0</v>
          </cell>
          <cell r="BH488">
            <v>0</v>
          </cell>
          <cell r="BI488">
            <v>0</v>
          </cell>
          <cell r="BJ488">
            <v>12000</v>
          </cell>
          <cell r="BK488">
            <v>0</v>
          </cell>
          <cell r="BL488">
            <v>0</v>
          </cell>
          <cell r="BM488">
            <v>0</v>
          </cell>
          <cell r="BN488">
            <v>0</v>
          </cell>
          <cell r="BO488">
            <v>0</v>
          </cell>
          <cell r="BP488">
            <v>0</v>
          </cell>
          <cell r="BQ488">
            <v>1</v>
          </cell>
          <cell r="BR488" t="str">
            <v>HTQ HỒ CHÍ MINH</v>
          </cell>
          <cell r="BS488" t="str">
            <v>Partime</v>
          </cell>
          <cell r="BT488" t="str">
            <v>Quán 6A Đồng Khởi</v>
          </cell>
          <cell r="BU488" t="str">
            <v>NV. Phục Vụ</v>
          </cell>
          <cell r="BV488">
            <v>0</v>
          </cell>
          <cell r="BW488" t="str">
            <v>CĐ</v>
          </cell>
          <cell r="BX488" t="str">
            <v>CÔNG NGHỆ THÔNG TIN</v>
          </cell>
          <cell r="BY488">
            <v>0</v>
          </cell>
          <cell r="BZ488">
            <v>0</v>
          </cell>
          <cell r="CA488">
            <v>0</v>
          </cell>
          <cell r="CB488">
            <v>0</v>
          </cell>
          <cell r="CC488">
            <v>0</v>
          </cell>
          <cell r="CD488">
            <v>0</v>
          </cell>
          <cell r="CE488">
            <v>0</v>
          </cell>
          <cell r="CF488">
            <v>0</v>
          </cell>
          <cell r="CG488">
            <v>0</v>
          </cell>
          <cell r="CH488">
            <v>0</v>
          </cell>
          <cell r="CI488" t="str">
            <v>QUÁN BIG C CẦN THƠ</v>
          </cell>
          <cell r="CJ488" t="str">
            <v>NHÂN VIÊN PHỤC VỤ</v>
          </cell>
          <cell r="CK488">
            <v>0</v>
          </cell>
          <cell r="CL488">
            <v>0</v>
          </cell>
          <cell r="CM488" t="str">
            <v>ĐỘC THÂN</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t="e">
            <v>#N/A</v>
          </cell>
          <cell r="DB488">
            <v>0</v>
          </cell>
        </row>
        <row r="489">
          <cell r="B489" t="str">
            <v>EQQ102337</v>
          </cell>
          <cell r="C489" t="str">
            <v>TRẦN MINH THIỆN</v>
          </cell>
          <cell r="D489" t="str">
            <v>NAM</v>
          </cell>
          <cell r="E489">
            <v>41795</v>
          </cell>
          <cell r="F489" t="str">
            <v>19B PNT</v>
          </cell>
          <cell r="G489" t="str">
            <v>NHÂN VIÊN PHỤC VỤ</v>
          </cell>
          <cell r="H489">
            <v>18</v>
          </cell>
          <cell r="I489">
            <v>5</v>
          </cell>
          <cell r="J489">
            <v>1995</v>
          </cell>
          <cell r="K489">
            <v>34837</v>
          </cell>
          <cell r="L489" t="str">
            <v>TÂY NINH</v>
          </cell>
          <cell r="M489" t="str">
            <v>TÂY NINH</v>
          </cell>
          <cell r="N489" t="str">
            <v>291080775</v>
          </cell>
          <cell r="O489">
            <v>40394</v>
          </cell>
          <cell r="P489" t="str">
            <v>TÂY NINH</v>
          </cell>
          <cell r="Q489" t="str">
            <v>KINH</v>
          </cell>
          <cell r="R489" t="str">
            <v>KHÔNG</v>
          </cell>
          <cell r="S489" t="str">
            <v>TỔ 8 ẤP HÒA ĐÔNG B, XÃ HÒA HIỆP, TÂN BIÊN, TÂY NINH</v>
          </cell>
          <cell r="T489" t="str">
            <v>TÂY NINH</v>
          </cell>
          <cell r="U489" t="str">
            <v>2/3 PHẠM CỰ LƯỢNG, P. 2,Q. TÂN BÌNH, TP. HCM</v>
          </cell>
          <cell r="V489" t="str">
            <v>TP. HCM</v>
          </cell>
          <cell r="W489" t="str">
            <v>32/5A NGUYỄN DU, P. 7, Q. GÒ VẤP, TP. HCM</v>
          </cell>
          <cell r="X489" t="str">
            <v>01636685194</v>
          </cell>
          <cell r="Y489" t="str">
            <v>0071000898338</v>
          </cell>
          <cell r="Z489" t="str">
            <v>VIETCOMBANK</v>
          </cell>
          <cell r="AA489" t="str">
            <v>101352</v>
          </cell>
          <cell r="AB489">
            <v>0</v>
          </cell>
          <cell r="AC489">
            <v>0</v>
          </cell>
          <cell r="AD489">
            <v>0</v>
          </cell>
          <cell r="AE489">
            <v>41979</v>
          </cell>
          <cell r="AF489" t="str">
            <v>BV</v>
          </cell>
          <cell r="AG489" t="str">
            <v>CHƯA BÀN GIAO</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t="str">
            <v>CĐ</v>
          </cell>
          <cell r="BF489">
            <v>0</v>
          </cell>
          <cell r="BG489">
            <v>0</v>
          </cell>
          <cell r="BH489">
            <v>0</v>
          </cell>
          <cell r="BI489">
            <v>0</v>
          </cell>
          <cell r="BJ489">
            <v>12000</v>
          </cell>
          <cell r="BK489">
            <v>0</v>
          </cell>
          <cell r="BL489">
            <v>0</v>
          </cell>
          <cell r="BM489">
            <v>0</v>
          </cell>
          <cell r="BN489">
            <v>0</v>
          </cell>
          <cell r="BO489">
            <v>0</v>
          </cell>
          <cell r="BP489">
            <v>0</v>
          </cell>
          <cell r="BQ489">
            <v>1</v>
          </cell>
          <cell r="BR489" t="str">
            <v>HTQ HỒ CHÍ MINH</v>
          </cell>
          <cell r="BS489" t="str">
            <v>Partime</v>
          </cell>
          <cell r="BT489" t="str">
            <v>Quán 19B-Phạm Ngọc Thạch</v>
          </cell>
          <cell r="BU489" t="str">
            <v>NV. Phục Vụ</v>
          </cell>
          <cell r="BV489" t="str">
            <v>1 HẠT</v>
          </cell>
          <cell r="BW489" t="str">
            <v>ĐH</v>
          </cell>
          <cell r="BX489" t="str">
            <v>KHÁCH SẠN NHÀ HÀNG</v>
          </cell>
          <cell r="BY489">
            <v>0</v>
          </cell>
          <cell r="BZ489">
            <v>0</v>
          </cell>
          <cell r="CA489">
            <v>0</v>
          </cell>
          <cell r="CB489">
            <v>0</v>
          </cell>
          <cell r="CC489">
            <v>0</v>
          </cell>
          <cell r="CD489">
            <v>0</v>
          </cell>
          <cell r="CE489">
            <v>0</v>
          </cell>
          <cell r="CF489">
            <v>0</v>
          </cell>
          <cell r="CG489">
            <v>0</v>
          </cell>
          <cell r="CH489">
            <v>0</v>
          </cell>
          <cell r="CI489" t="str">
            <v>06 ĐK</v>
          </cell>
          <cell r="CJ489" t="str">
            <v>NHÂN VIÊN PHỤC VỤ</v>
          </cell>
          <cell r="CK489">
            <v>0</v>
          </cell>
          <cell r="CL489">
            <v>0</v>
          </cell>
          <cell r="CM489" t="str">
            <v>ĐỘC THÂN</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t="e">
            <v>#N/A</v>
          </cell>
          <cell r="DB489">
            <v>0</v>
          </cell>
        </row>
        <row r="490">
          <cell r="B490" t="str">
            <v>EQQ102340</v>
          </cell>
          <cell r="C490" t="str">
            <v>PHẠM QUANG HẢI</v>
          </cell>
          <cell r="D490" t="str">
            <v>NAM</v>
          </cell>
          <cell r="E490">
            <v>41794</v>
          </cell>
          <cell r="F490" t="str">
            <v>211 NTH</v>
          </cell>
          <cell r="G490" t="str">
            <v>NHÂN VIÊN PHỤC VỤ</v>
          </cell>
          <cell r="H490">
            <v>8</v>
          </cell>
          <cell r="I490">
            <v>8</v>
          </cell>
          <cell r="J490">
            <v>1992</v>
          </cell>
          <cell r="K490">
            <v>33824</v>
          </cell>
          <cell r="L490" t="str">
            <v>TP. HCM</v>
          </cell>
          <cell r="M490" t="str">
            <v>NINH BÌNH</v>
          </cell>
          <cell r="N490" t="str">
            <v>024743410</v>
          </cell>
          <cell r="O490">
            <v>39231</v>
          </cell>
          <cell r="P490" t="str">
            <v>TP. HCM</v>
          </cell>
          <cell r="Q490" t="str">
            <v>KINH</v>
          </cell>
          <cell r="R490" t="str">
            <v>THIÊN CHÚA</v>
          </cell>
          <cell r="S490" t="str">
            <v>130/2 NGHĨA PHÁT, P. 7, Q. TÂN BÌNH, TP. HCM</v>
          </cell>
          <cell r="T490" t="str">
            <v>TP. HCM</v>
          </cell>
          <cell r="U490" t="str">
            <v>130/2 NGHĨA PHÁT, P. 7, Q. TÂN BÌNH, TP. HCM</v>
          </cell>
          <cell r="V490" t="str">
            <v>TP. HCM</v>
          </cell>
          <cell r="W490" t="str">
            <v>2/3 PHẠM CỰ LƯỢNG, P. 2,Q. TÂN BÌNH, TP. HCM</v>
          </cell>
          <cell r="X490" t="str">
            <v>01282339158</v>
          </cell>
          <cell r="Y490" t="str">
            <v>0071000893996</v>
          </cell>
          <cell r="Z490" t="str">
            <v>VIETCOMBANK</v>
          </cell>
          <cell r="AA490" t="str">
            <v>101355</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t="str">
            <v>1 HẠT</v>
          </cell>
          <cell r="BE490" t="str">
            <v>ĐH</v>
          </cell>
          <cell r="BF490">
            <v>0</v>
          </cell>
          <cell r="BG490">
            <v>0</v>
          </cell>
          <cell r="BH490">
            <v>0</v>
          </cell>
          <cell r="BI490">
            <v>0</v>
          </cell>
          <cell r="BJ490">
            <v>12000</v>
          </cell>
          <cell r="BK490">
            <v>0</v>
          </cell>
          <cell r="BL490">
            <v>0</v>
          </cell>
          <cell r="BM490">
            <v>0</v>
          </cell>
          <cell r="BN490">
            <v>0</v>
          </cell>
          <cell r="BO490">
            <v>0</v>
          </cell>
          <cell r="BP490">
            <v>0</v>
          </cell>
          <cell r="BQ490">
            <v>1</v>
          </cell>
          <cell r="BR490" t="str">
            <v>HTQ HỒ CHÍ MINH</v>
          </cell>
          <cell r="BS490" t="str">
            <v>Partime</v>
          </cell>
          <cell r="BT490" t="str">
            <v>Quán 211 Nguyễn Thái Học</v>
          </cell>
          <cell r="BU490" t="str">
            <v>NV. Phục Vụ</v>
          </cell>
          <cell r="BV490">
            <v>0</v>
          </cell>
          <cell r="BW490" t="str">
            <v>TC</v>
          </cell>
          <cell r="BX490" t="str">
            <v>QUẢN TRỊ MẠNG</v>
          </cell>
          <cell r="BY490">
            <v>0</v>
          </cell>
          <cell r="BZ490">
            <v>0</v>
          </cell>
          <cell r="CA490">
            <v>0</v>
          </cell>
          <cell r="CB490">
            <v>0</v>
          </cell>
          <cell r="CC490">
            <v>0</v>
          </cell>
          <cell r="CD490">
            <v>0</v>
          </cell>
          <cell r="CE490">
            <v>0</v>
          </cell>
          <cell r="CF490">
            <v>0</v>
          </cell>
          <cell r="CG490">
            <v>0</v>
          </cell>
          <cell r="CH490">
            <v>0</v>
          </cell>
          <cell r="CI490" t="str">
            <v>19B PNT</v>
          </cell>
          <cell r="CJ490" t="str">
            <v>NHÂN VIÊN PHỤC VỤ</v>
          </cell>
          <cell r="CK490">
            <v>0</v>
          </cell>
          <cell r="CL490">
            <v>0</v>
          </cell>
          <cell r="CM490" t="str">
            <v>ĐỘC THÂN</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t="e">
            <v>#N/A</v>
          </cell>
          <cell r="DB490">
            <v>0</v>
          </cell>
        </row>
        <row r="491">
          <cell r="B491" t="str">
            <v>EQQ102343</v>
          </cell>
          <cell r="C491" t="str">
            <v>TRẦN PHẠM THANH THANH</v>
          </cell>
          <cell r="D491" t="str">
            <v>NỮ</v>
          </cell>
          <cell r="E491">
            <v>41794</v>
          </cell>
          <cell r="F491" t="str">
            <v>184 LĐH</v>
          </cell>
          <cell r="G491" t="str">
            <v>NHÂN VIÊN PHỤC VỤ</v>
          </cell>
          <cell r="H491">
            <v>25</v>
          </cell>
          <cell r="I491">
            <v>10</v>
          </cell>
          <cell r="J491">
            <v>1995</v>
          </cell>
          <cell r="K491">
            <v>34997</v>
          </cell>
          <cell r="L491" t="str">
            <v>TP. HCM</v>
          </cell>
          <cell r="M491" t="str">
            <v>LONG AN</v>
          </cell>
          <cell r="N491" t="str">
            <v>025296728</v>
          </cell>
          <cell r="O491">
            <v>40302</v>
          </cell>
          <cell r="P491" t="str">
            <v>TP. HCM</v>
          </cell>
          <cell r="Q491" t="str">
            <v>KINH</v>
          </cell>
          <cell r="R491" t="str">
            <v>KHÔNG</v>
          </cell>
          <cell r="S491" t="str">
            <v>207 TẬP ĐOÀN 6B, P. TÂN TẠO A, Q. BÌNH TÂN, TP. HCM</v>
          </cell>
          <cell r="T491" t="str">
            <v>TP. HCM</v>
          </cell>
          <cell r="U491" t="str">
            <v>207 TẬP ĐOÀN 6B, P. TÂN TẠO A, Q. BÌNH TÂN, TP. HCM</v>
          </cell>
          <cell r="V491" t="str">
            <v>TP. HCM</v>
          </cell>
          <cell r="W491" t="str">
            <v>130/2 NGHĨA PHÁT, P. 7, Q. TÂN BÌNH, TP. HCM</v>
          </cell>
          <cell r="X491" t="str">
            <v>0902442275</v>
          </cell>
          <cell r="Y491" t="str">
            <v>0071000822874</v>
          </cell>
          <cell r="Z491" t="str">
            <v>VIETCOMBANK</v>
          </cell>
          <cell r="AA491" t="str">
            <v>101358</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t="str">
            <v>TC</v>
          </cell>
          <cell r="BF491">
            <v>0</v>
          </cell>
          <cell r="BG491">
            <v>0</v>
          </cell>
          <cell r="BH491">
            <v>0</v>
          </cell>
          <cell r="BI491">
            <v>0</v>
          </cell>
          <cell r="BJ491">
            <v>12000</v>
          </cell>
          <cell r="BK491">
            <v>0</v>
          </cell>
          <cell r="BL491">
            <v>0</v>
          </cell>
          <cell r="BM491">
            <v>0</v>
          </cell>
          <cell r="BN491">
            <v>0</v>
          </cell>
          <cell r="BO491">
            <v>0</v>
          </cell>
          <cell r="BP491">
            <v>0</v>
          </cell>
          <cell r="BQ491">
            <v>1</v>
          </cell>
          <cell r="BR491" t="str">
            <v>HTQ HỒ CHÍ MINH</v>
          </cell>
          <cell r="BS491" t="str">
            <v>Partime</v>
          </cell>
          <cell r="BT491" t="str">
            <v>Quán Pakson</v>
          </cell>
          <cell r="BU491" t="str">
            <v>NV. Phục Vụ</v>
          </cell>
          <cell r="BV491">
            <v>0</v>
          </cell>
          <cell r="BW491" t="str">
            <v>12/12</v>
          </cell>
          <cell r="BX491">
            <v>0</v>
          </cell>
          <cell r="BY491">
            <v>0</v>
          </cell>
          <cell r="BZ491">
            <v>0</v>
          </cell>
          <cell r="CA491">
            <v>0</v>
          </cell>
          <cell r="CB491">
            <v>0</v>
          </cell>
          <cell r="CC491">
            <v>0</v>
          </cell>
          <cell r="CD491">
            <v>0</v>
          </cell>
          <cell r="CE491">
            <v>0</v>
          </cell>
          <cell r="CF491">
            <v>0</v>
          </cell>
          <cell r="CG491">
            <v>0</v>
          </cell>
          <cell r="CH491">
            <v>0</v>
          </cell>
          <cell r="CI491" t="str">
            <v>211 NTH</v>
          </cell>
          <cell r="CJ491" t="str">
            <v>NHÂN VIÊN PHỤC VỤ</v>
          </cell>
          <cell r="CK491">
            <v>0</v>
          </cell>
          <cell r="CL491">
            <v>0</v>
          </cell>
          <cell r="CM491" t="str">
            <v>ĐỘC THÂN</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t="e">
            <v>#N/A</v>
          </cell>
          <cell r="DB491">
            <v>0</v>
          </cell>
        </row>
        <row r="492">
          <cell r="B492" t="str">
            <v>EQQ102347</v>
          </cell>
          <cell r="C492" t="str">
            <v>NGUYỄN THỊ NGỌC HIỀN</v>
          </cell>
          <cell r="D492" t="str">
            <v>NỮ</v>
          </cell>
          <cell r="E492">
            <v>41797</v>
          </cell>
          <cell r="F492" t="str">
            <v>197 ĐTH</v>
          </cell>
          <cell r="G492" t="str">
            <v>NHÂN VIÊN BẾP</v>
          </cell>
          <cell r="H492">
            <v>26</v>
          </cell>
          <cell r="I492">
            <v>2</v>
          </cell>
          <cell r="J492">
            <v>1992</v>
          </cell>
          <cell r="K492">
            <v>33660</v>
          </cell>
          <cell r="L492" t="str">
            <v>BẾN TRE</v>
          </cell>
          <cell r="M492" t="str">
            <v>BẾN TRE</v>
          </cell>
          <cell r="N492" t="str">
            <v>321395578</v>
          </cell>
          <cell r="O492">
            <v>38895</v>
          </cell>
          <cell r="P492" t="str">
            <v>BẾN TRE</v>
          </cell>
          <cell r="Q492" t="str">
            <v>KINH</v>
          </cell>
          <cell r="R492" t="str">
            <v>KHÔNG</v>
          </cell>
          <cell r="S492" t="str">
            <v>XÃ HƯƠNG MỸ, H. MỎ CÀY, BẾN TRE</v>
          </cell>
          <cell r="T492" t="str">
            <v>BẾN TRE</v>
          </cell>
          <cell r="U492" t="str">
            <v>68/54/34B TRẦN QUANG KHẢI, P. TÂN ĐỊNH, Q. 1, TP. HCM</v>
          </cell>
          <cell r="V492" t="str">
            <v>TP. HCM</v>
          </cell>
          <cell r="W492" t="str">
            <v>207 TẬP ĐOÀN 6B, P. TÂN TẠO A, Q. BÌNH TÂN, TP. HCM</v>
          </cell>
          <cell r="X492" t="str">
            <v>TP. HCM</v>
          </cell>
          <cell r="Y492" t="str">
            <v>0721000553451</v>
          </cell>
          <cell r="Z492" t="str">
            <v>VIETCOMBANK</v>
          </cell>
          <cell r="AA492" t="str">
            <v>101369</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t="str">
            <v>12/12</v>
          </cell>
          <cell r="BF492">
            <v>0</v>
          </cell>
          <cell r="BG492">
            <v>0</v>
          </cell>
          <cell r="BH492">
            <v>0</v>
          </cell>
          <cell r="BI492">
            <v>2889000</v>
          </cell>
          <cell r="BJ492">
            <v>0</v>
          </cell>
          <cell r="BK492">
            <v>0</v>
          </cell>
          <cell r="BL492">
            <v>0</v>
          </cell>
          <cell r="BM492">
            <v>0</v>
          </cell>
          <cell r="BN492">
            <v>0</v>
          </cell>
          <cell r="BO492">
            <v>0</v>
          </cell>
          <cell r="BP492">
            <v>4000</v>
          </cell>
          <cell r="BQ492">
            <v>1</v>
          </cell>
          <cell r="BR492" t="str">
            <v>HTQ HỒ CHÍ MINH</v>
          </cell>
          <cell r="BS492" t="str">
            <v>Fulltime</v>
          </cell>
          <cell r="BT492" t="str">
            <v>Quán 197 Đinh Tiên Hoàng</v>
          </cell>
          <cell r="BU492" t="str">
            <v>NV. Bếp</v>
          </cell>
          <cell r="BV492">
            <v>0</v>
          </cell>
          <cell r="BW492" t="str">
            <v>12/12</v>
          </cell>
          <cell r="BX492">
            <v>0</v>
          </cell>
          <cell r="BY492">
            <v>0</v>
          </cell>
          <cell r="BZ492">
            <v>0</v>
          </cell>
          <cell r="CA492">
            <v>0</v>
          </cell>
          <cell r="CB492">
            <v>0</v>
          </cell>
          <cell r="CC492">
            <v>0</v>
          </cell>
          <cell r="CD492">
            <v>0</v>
          </cell>
          <cell r="CE492">
            <v>0</v>
          </cell>
          <cell r="CF492">
            <v>0</v>
          </cell>
          <cell r="CG492">
            <v>0</v>
          </cell>
          <cell r="CH492">
            <v>0</v>
          </cell>
          <cell r="CI492" t="str">
            <v>184 LĐH</v>
          </cell>
          <cell r="CJ492" t="str">
            <v>NHÂN VIÊN PHỤC VỤ</v>
          </cell>
          <cell r="CK492">
            <v>0</v>
          </cell>
          <cell r="CL492">
            <v>0</v>
          </cell>
          <cell r="CM492" t="str">
            <v>ĐỘC THÂN</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t="e">
            <v>#N/A</v>
          </cell>
          <cell r="DB492">
            <v>0</v>
          </cell>
        </row>
        <row r="493">
          <cell r="B493" t="str">
            <v>EQQ102348</v>
          </cell>
          <cell r="C493" t="str">
            <v>VÕ THỊ BẢO HUYÊN</v>
          </cell>
          <cell r="D493" t="str">
            <v>NỮ</v>
          </cell>
          <cell r="E493">
            <v>41796</v>
          </cell>
          <cell r="F493" t="str">
            <v>25 NBK</v>
          </cell>
          <cell r="G493" t="str">
            <v>NHÂN VIÊN PHA CHẾ</v>
          </cell>
          <cell r="H493">
            <v>2</v>
          </cell>
          <cell r="I493">
            <v>7</v>
          </cell>
          <cell r="J493">
            <v>1992</v>
          </cell>
          <cell r="K493">
            <v>33787</v>
          </cell>
          <cell r="L493" t="str">
            <v>ĐẮK NÔNG</v>
          </cell>
          <cell r="M493" t="str">
            <v>NGHỆ AN</v>
          </cell>
          <cell r="N493" t="str">
            <v>245145579</v>
          </cell>
          <cell r="O493">
            <v>40855</v>
          </cell>
          <cell r="P493" t="str">
            <v>ĐẮK NÔNG</v>
          </cell>
          <cell r="Q493" t="str">
            <v>KINH</v>
          </cell>
          <cell r="R493" t="str">
            <v>THIÊN CHÚA</v>
          </cell>
          <cell r="S493" t="str">
            <v>XÃ ĐỨC MINH, ĐĂK MIL, ĐẮK NÔNG</v>
          </cell>
          <cell r="T493" t="str">
            <v>ĐẮK NÔNG</v>
          </cell>
          <cell r="U493" t="str">
            <v>4 TÔN ĐỨC THẮNG, P. BẾN THÀNH, Q. 1, TP. HCM</v>
          </cell>
          <cell r="V493" t="str">
            <v>TP. HCM</v>
          </cell>
          <cell r="W493" t="str">
            <v>68/54/34B TRẦN QUANG KHẢI, P. TÂN ĐỊNH, Q. 1, TP. HCM</v>
          </cell>
          <cell r="X493" t="str">
            <v>0932470920</v>
          </cell>
          <cell r="Y493" t="str">
            <v>0071000899409</v>
          </cell>
          <cell r="Z493" t="str">
            <v>VIETCOMBANK</v>
          </cell>
          <cell r="AA493" t="str">
            <v>101370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t="str">
            <v>12/12</v>
          </cell>
          <cell r="BF493">
            <v>0</v>
          </cell>
          <cell r="BG493">
            <v>0</v>
          </cell>
          <cell r="BH493">
            <v>0</v>
          </cell>
          <cell r="BI493">
            <v>0</v>
          </cell>
          <cell r="BJ493">
            <v>12000</v>
          </cell>
          <cell r="BK493">
            <v>0</v>
          </cell>
          <cell r="BL493">
            <v>0</v>
          </cell>
          <cell r="BM493">
            <v>0</v>
          </cell>
          <cell r="BN493">
            <v>0</v>
          </cell>
          <cell r="BO493">
            <v>0</v>
          </cell>
          <cell r="BP493">
            <v>0</v>
          </cell>
          <cell r="BQ493">
            <v>1</v>
          </cell>
          <cell r="BR493" t="str">
            <v>HTQ HỒ CHÍ MINH</v>
          </cell>
          <cell r="BS493" t="str">
            <v>Partime</v>
          </cell>
          <cell r="BT493" t="str">
            <v>Quán 25 Nguyễn Bỉnh Khiêm</v>
          </cell>
          <cell r="BU493" t="str">
            <v>NV. Pha Chế</v>
          </cell>
          <cell r="BV493">
            <v>0</v>
          </cell>
          <cell r="BW493" t="str">
            <v>ĐH</v>
          </cell>
          <cell r="BX493" t="str">
            <v>KẾ TOÁN</v>
          </cell>
          <cell r="BY493">
            <v>0</v>
          </cell>
          <cell r="BZ493">
            <v>0</v>
          </cell>
          <cell r="CA493">
            <v>0</v>
          </cell>
          <cell r="CB493">
            <v>0</v>
          </cell>
          <cell r="CC493">
            <v>0</v>
          </cell>
          <cell r="CD493">
            <v>0</v>
          </cell>
          <cell r="CE493">
            <v>0</v>
          </cell>
          <cell r="CF493">
            <v>0</v>
          </cell>
          <cell r="CG493">
            <v>0</v>
          </cell>
          <cell r="CH493">
            <v>0</v>
          </cell>
          <cell r="CI493" t="str">
            <v>197 ĐTH</v>
          </cell>
          <cell r="CJ493" t="str">
            <v>NHÂN VIÊN BẾP</v>
          </cell>
          <cell r="CK493">
            <v>0</v>
          </cell>
          <cell r="CL493">
            <v>0</v>
          </cell>
          <cell r="CM493" t="str">
            <v>ĐỘC THÂN</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t="e">
            <v>#N/A</v>
          </cell>
          <cell r="DB493">
            <v>0</v>
          </cell>
        </row>
        <row r="494">
          <cell r="B494" t="str">
            <v>EQQ102349</v>
          </cell>
          <cell r="C494" t="str">
            <v>LÊ THỊ HOÀI THƯƠNG</v>
          </cell>
          <cell r="D494" t="str">
            <v>NỮ</v>
          </cell>
          <cell r="E494">
            <v>41796</v>
          </cell>
          <cell r="F494" t="str">
            <v>25 NBK</v>
          </cell>
          <cell r="G494" t="str">
            <v>NHÂN VIÊN PHA CHẾ</v>
          </cell>
          <cell r="H494">
            <v>16</v>
          </cell>
          <cell r="I494">
            <v>11</v>
          </cell>
          <cell r="J494">
            <v>1993</v>
          </cell>
          <cell r="K494">
            <v>34289</v>
          </cell>
          <cell r="L494" t="str">
            <v>GIA LAI</v>
          </cell>
          <cell r="M494" t="str">
            <v>BÌNH ĐỊNH</v>
          </cell>
          <cell r="N494" t="str">
            <v>230914302</v>
          </cell>
          <cell r="O494">
            <v>39678</v>
          </cell>
          <cell r="P494" t="str">
            <v>GIA LAI</v>
          </cell>
          <cell r="Q494" t="str">
            <v>KINH</v>
          </cell>
          <cell r="R494" t="str">
            <v>KHÔNG</v>
          </cell>
          <cell r="S494" t="str">
            <v>187 PHAN ĐÌNH PHỪNG, P. YÊN ĐỖ, TP. PLEIKU, GIA LAI</v>
          </cell>
          <cell r="T494" t="str">
            <v>GIA LAI</v>
          </cell>
          <cell r="U494" t="str">
            <v>250/24 NGUYỄN THƯỢNG HIỀN, P. 5, Q. PHÚ NHUẬN, TP. HCM</v>
          </cell>
          <cell r="V494" t="str">
            <v>TP. HCM</v>
          </cell>
          <cell r="W494" t="str">
            <v>4 TÔN ĐỨC THẮNG, P. BẾN THÀNH, Q. 1, TP. HCM</v>
          </cell>
          <cell r="X494" t="str">
            <v>0986202293</v>
          </cell>
          <cell r="Y494" t="str">
            <v>0071000899366</v>
          </cell>
          <cell r="Z494" t="str">
            <v>VIETCOMBANK</v>
          </cell>
          <cell r="AA494" t="str">
            <v>101371</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t="str">
            <v>ĐH</v>
          </cell>
          <cell r="BF494">
            <v>0</v>
          </cell>
          <cell r="BG494">
            <v>0</v>
          </cell>
          <cell r="BH494">
            <v>0</v>
          </cell>
          <cell r="BI494">
            <v>0</v>
          </cell>
          <cell r="BJ494">
            <v>12000</v>
          </cell>
          <cell r="BK494">
            <v>0</v>
          </cell>
          <cell r="BL494">
            <v>0</v>
          </cell>
          <cell r="BM494">
            <v>0</v>
          </cell>
          <cell r="BN494">
            <v>0</v>
          </cell>
          <cell r="BO494">
            <v>0</v>
          </cell>
          <cell r="BP494">
            <v>0</v>
          </cell>
          <cell r="BQ494">
            <v>1</v>
          </cell>
          <cell r="BR494" t="str">
            <v>HTQ HỒ CHÍ MINH</v>
          </cell>
          <cell r="BS494" t="str">
            <v>Partime</v>
          </cell>
          <cell r="BT494" t="str">
            <v>Quán 25 Nguyễn Bỉnh Khiêm</v>
          </cell>
          <cell r="BU494" t="str">
            <v>NV. Pha Chế</v>
          </cell>
          <cell r="BV494">
            <v>0</v>
          </cell>
          <cell r="BW494" t="str">
            <v>CĐ</v>
          </cell>
          <cell r="BX494" t="str">
            <v>QUẢN TRỊ KINH DOANH</v>
          </cell>
          <cell r="BY494">
            <v>0</v>
          </cell>
          <cell r="BZ494">
            <v>0</v>
          </cell>
          <cell r="CA494">
            <v>0</v>
          </cell>
          <cell r="CB494">
            <v>0</v>
          </cell>
          <cell r="CC494">
            <v>0</v>
          </cell>
          <cell r="CD494">
            <v>0</v>
          </cell>
          <cell r="CE494">
            <v>0</v>
          </cell>
          <cell r="CF494">
            <v>0</v>
          </cell>
          <cell r="CG494">
            <v>0</v>
          </cell>
          <cell r="CH494">
            <v>0</v>
          </cell>
          <cell r="CI494" t="str">
            <v>25 NBK</v>
          </cell>
          <cell r="CJ494" t="str">
            <v>NHÂN VIÊN PHA CHẾ</v>
          </cell>
          <cell r="CK494">
            <v>0</v>
          </cell>
          <cell r="CL494">
            <v>0</v>
          </cell>
          <cell r="CM494" t="str">
            <v>ĐỘC THÂN</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t="e">
            <v>#N/A</v>
          </cell>
          <cell r="DB494">
            <v>0</v>
          </cell>
        </row>
        <row r="495">
          <cell r="B495" t="str">
            <v>EQQ102350</v>
          </cell>
          <cell r="C495" t="str">
            <v>VÕ THỊ BÌNH</v>
          </cell>
          <cell r="D495" t="str">
            <v>NỮ</v>
          </cell>
          <cell r="E495">
            <v>41796</v>
          </cell>
          <cell r="F495" t="str">
            <v>25 NBK</v>
          </cell>
          <cell r="G495" t="str">
            <v>NHÂN VIÊN PHA CHẾ</v>
          </cell>
          <cell r="H495">
            <v>27</v>
          </cell>
          <cell r="I495">
            <v>8</v>
          </cell>
          <cell r="J495">
            <v>1993</v>
          </cell>
          <cell r="K495">
            <v>34208</v>
          </cell>
          <cell r="L495" t="str">
            <v>LÂM ĐỒNG</v>
          </cell>
          <cell r="M495" t="str">
            <v>LÂM ĐỒNG</v>
          </cell>
          <cell r="N495" t="str">
            <v>250923733</v>
          </cell>
          <cell r="O495">
            <v>40118</v>
          </cell>
          <cell r="P495" t="str">
            <v>LÂM ĐỒNG</v>
          </cell>
          <cell r="Q495" t="str">
            <v>KINH</v>
          </cell>
          <cell r="R495" t="str">
            <v>KHÔNG</v>
          </cell>
          <cell r="S495" t="str">
            <v>THÔN 11, XÃ LÔC THÀNH, BẢO LÂM, LÂM ĐỒNG</v>
          </cell>
          <cell r="T495" t="str">
            <v>LÂM ĐỒNG</v>
          </cell>
          <cell r="U495" t="str">
            <v>53/3G NGUYỄN VĂN CỪ, P. 1, Q. 5, TP. HCM</v>
          </cell>
          <cell r="V495" t="str">
            <v>TP. HCM</v>
          </cell>
          <cell r="W495" t="str">
            <v>250/24 NGUYỄN THƯỢNG HIỀN, P. 5, Q. PHÚ NHUẬN, TP. HCM</v>
          </cell>
          <cell r="X495" t="str">
            <v>01654222574</v>
          </cell>
          <cell r="Y495" t="str">
            <v>0071000898933</v>
          </cell>
          <cell r="Z495" t="str">
            <v>VIETCOMBANK</v>
          </cell>
          <cell r="AA495" t="str">
            <v>101372</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t="str">
            <v>CĐ</v>
          </cell>
          <cell r="BF495">
            <v>0</v>
          </cell>
          <cell r="BG495">
            <v>0</v>
          </cell>
          <cell r="BH495">
            <v>0</v>
          </cell>
          <cell r="BI495">
            <v>0</v>
          </cell>
          <cell r="BJ495">
            <v>12000</v>
          </cell>
          <cell r="BK495">
            <v>0</v>
          </cell>
          <cell r="BL495">
            <v>0</v>
          </cell>
          <cell r="BM495">
            <v>0</v>
          </cell>
          <cell r="BN495">
            <v>0</v>
          </cell>
          <cell r="BO495">
            <v>0</v>
          </cell>
          <cell r="BP495">
            <v>0</v>
          </cell>
          <cell r="BQ495">
            <v>1</v>
          </cell>
          <cell r="BR495" t="str">
            <v>HTQ HỒ CHÍ MINH</v>
          </cell>
          <cell r="BS495" t="str">
            <v>Partime</v>
          </cell>
          <cell r="BT495" t="str">
            <v>Quán 25 Nguyễn Bỉnh Khiêm</v>
          </cell>
          <cell r="BU495" t="str">
            <v>NV. Pha Chế</v>
          </cell>
          <cell r="BV495" t="str">
            <v>1 HẠT</v>
          </cell>
          <cell r="BW495" t="str">
            <v>12/12</v>
          </cell>
          <cell r="BX495">
            <v>0</v>
          </cell>
          <cell r="BY495">
            <v>0</v>
          </cell>
          <cell r="BZ495">
            <v>0</v>
          </cell>
          <cell r="CA495">
            <v>0</v>
          </cell>
          <cell r="CB495">
            <v>0</v>
          </cell>
          <cell r="CC495">
            <v>0</v>
          </cell>
          <cell r="CD495">
            <v>0</v>
          </cell>
          <cell r="CE495">
            <v>0</v>
          </cell>
          <cell r="CF495">
            <v>0</v>
          </cell>
          <cell r="CG495">
            <v>0</v>
          </cell>
          <cell r="CH495">
            <v>0</v>
          </cell>
          <cell r="CI495" t="str">
            <v>25 NBK</v>
          </cell>
          <cell r="CJ495" t="str">
            <v>NHÂN VIÊN PHA CHẾ</v>
          </cell>
          <cell r="CK495">
            <v>0</v>
          </cell>
          <cell r="CL495">
            <v>0</v>
          </cell>
          <cell r="CM495" t="str">
            <v>ĐỘC THÂN</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t="e">
            <v>#N/A</v>
          </cell>
          <cell r="DB495">
            <v>0</v>
          </cell>
        </row>
        <row r="496">
          <cell r="B496" t="str">
            <v>EQQ102351</v>
          </cell>
          <cell r="C496" t="str">
            <v>NGUYỄN THỊ KIỀU TRANG</v>
          </cell>
          <cell r="D496" t="str">
            <v>NỮ</v>
          </cell>
          <cell r="E496">
            <v>41796</v>
          </cell>
          <cell r="F496" t="str">
            <v>25 NBK</v>
          </cell>
          <cell r="G496" t="str">
            <v>NHÂN VIÊN PHA CHẾ</v>
          </cell>
          <cell r="H496">
            <v>1</v>
          </cell>
          <cell r="I496">
            <v>5</v>
          </cell>
          <cell r="J496">
            <v>1991</v>
          </cell>
          <cell r="K496">
            <v>33359</v>
          </cell>
          <cell r="L496" t="str">
            <v>LÂM ĐỒNG</v>
          </cell>
          <cell r="M496" t="str">
            <v>TRÀ VINH</v>
          </cell>
          <cell r="N496" t="str">
            <v>250869930</v>
          </cell>
          <cell r="O496">
            <v>39667</v>
          </cell>
          <cell r="P496" t="str">
            <v>LÂM ĐỒNG</v>
          </cell>
          <cell r="Q496" t="str">
            <v>KINH</v>
          </cell>
          <cell r="R496" t="str">
            <v>THIÊN CHÚA</v>
          </cell>
          <cell r="S496" t="str">
            <v>121 TÂN PHÚ 1, XÃ ĐINH LẠC, DI LINH, LÂM ĐỒNG</v>
          </cell>
          <cell r="T496" t="str">
            <v>LÂM ĐỒNG</v>
          </cell>
          <cell r="U496" t="str">
            <v>66/12 CHIẾN THẮNG, P. 9, Q. PHÚ NHUẬN, TP. HCM</v>
          </cell>
          <cell r="V496" t="str">
            <v>TP. HCM</v>
          </cell>
          <cell r="W496" t="str">
            <v>53/3G NGUYỄN VĂN CỪ, P. 1, Q. 5, TP. HCM</v>
          </cell>
          <cell r="X496" t="str">
            <v>01653827984</v>
          </cell>
          <cell r="Y496" t="str">
            <v>0371000422325</v>
          </cell>
          <cell r="Z496" t="str">
            <v>VIETCOMBANK</v>
          </cell>
          <cell r="AA496" t="str">
            <v>101373</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t="str">
            <v>1 HẠT</v>
          </cell>
          <cell r="BE496" t="str">
            <v>12/12</v>
          </cell>
          <cell r="BF496">
            <v>0</v>
          </cell>
          <cell r="BG496">
            <v>0</v>
          </cell>
          <cell r="BH496">
            <v>0</v>
          </cell>
          <cell r="BI496">
            <v>0</v>
          </cell>
          <cell r="BJ496">
            <v>12000</v>
          </cell>
          <cell r="BK496">
            <v>0</v>
          </cell>
          <cell r="BL496">
            <v>0</v>
          </cell>
          <cell r="BM496">
            <v>0</v>
          </cell>
          <cell r="BN496">
            <v>0</v>
          </cell>
          <cell r="BO496">
            <v>0</v>
          </cell>
          <cell r="BP496">
            <v>0</v>
          </cell>
          <cell r="BQ496">
            <v>1</v>
          </cell>
          <cell r="BR496" t="str">
            <v>HTQ HỒ CHÍ MINH</v>
          </cell>
          <cell r="BS496" t="str">
            <v>Partime</v>
          </cell>
          <cell r="BT496" t="str">
            <v>Quán 25 Nguyễn Bỉnh Khiêm</v>
          </cell>
          <cell r="BU496" t="str">
            <v>NV. Pha Chế</v>
          </cell>
          <cell r="BV496" t="str">
            <v>1 HẠT</v>
          </cell>
          <cell r="BW496" t="str">
            <v>CĐ</v>
          </cell>
          <cell r="BX496" t="str">
            <v>DINH DƯỠNG VÀ KỸ THUẬT CHẾ BIẾN</v>
          </cell>
          <cell r="BY496">
            <v>0</v>
          </cell>
          <cell r="BZ496">
            <v>0</v>
          </cell>
          <cell r="CA496">
            <v>0</v>
          </cell>
          <cell r="CB496">
            <v>0</v>
          </cell>
          <cell r="CC496">
            <v>0</v>
          </cell>
          <cell r="CD496">
            <v>0</v>
          </cell>
          <cell r="CE496">
            <v>0</v>
          </cell>
          <cell r="CF496">
            <v>0</v>
          </cell>
          <cell r="CG496">
            <v>0</v>
          </cell>
          <cell r="CH496">
            <v>0</v>
          </cell>
          <cell r="CI496" t="str">
            <v>25 NBK</v>
          </cell>
          <cell r="CJ496" t="str">
            <v>NHÂN VIÊN PHA CHẾ</v>
          </cell>
          <cell r="CK496">
            <v>0</v>
          </cell>
          <cell r="CL496">
            <v>0</v>
          </cell>
          <cell r="CM496" t="str">
            <v>ĐỘC THÂN</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t="e">
            <v>#N/A</v>
          </cell>
          <cell r="DB496">
            <v>0</v>
          </cell>
        </row>
        <row r="497">
          <cell r="B497" t="str">
            <v>EQQ102352</v>
          </cell>
          <cell r="C497" t="str">
            <v>TRÌNH NHỮ THÀNH</v>
          </cell>
          <cell r="D497" t="str">
            <v>NAM</v>
          </cell>
          <cell r="E497">
            <v>41796</v>
          </cell>
          <cell r="F497" t="str">
            <v>25 NBK</v>
          </cell>
          <cell r="G497" t="str">
            <v>NHÂN VIÊN PHA CHẾ</v>
          </cell>
          <cell r="H497">
            <v>11</v>
          </cell>
          <cell r="I497">
            <v>5</v>
          </cell>
          <cell r="J497">
            <v>1995</v>
          </cell>
          <cell r="K497">
            <v>34830</v>
          </cell>
          <cell r="L497" t="str">
            <v>TP. HCM</v>
          </cell>
          <cell r="M497" t="str">
            <v>TP. HCM</v>
          </cell>
          <cell r="N497" t="str">
            <v>025251062</v>
          </cell>
          <cell r="O497">
            <v>40276</v>
          </cell>
          <cell r="P497" t="str">
            <v>TP. HCM</v>
          </cell>
          <cell r="Q497" t="str">
            <v>KINH</v>
          </cell>
          <cell r="R497" t="str">
            <v>PHẬT</v>
          </cell>
          <cell r="S497" t="str">
            <v>17 KÝ CON, P. NGUYỄN THÁI BÌNH, Q. 1, TP. HCM</v>
          </cell>
          <cell r="T497" t="str">
            <v>TP. HCM</v>
          </cell>
          <cell r="U497" t="str">
            <v>17 KÝ CON, P. NGUYỄN THÁI BÌNH, Q. 1, TP. HCM</v>
          </cell>
          <cell r="V497" t="str">
            <v>TP. HCM</v>
          </cell>
          <cell r="W497" t="str">
            <v>66/12 CHIẾN THẮNG, P. 9, Q. PHÚ NHUẬN, TP. HCM</v>
          </cell>
          <cell r="X497" t="str">
            <v>01222824874</v>
          </cell>
          <cell r="Y497" t="str">
            <v>0071000898720</v>
          </cell>
          <cell r="Z497" t="str">
            <v>VIETCOMBANK</v>
          </cell>
          <cell r="AA497" t="str">
            <v>101374</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t="str">
            <v>1 HẠT</v>
          </cell>
          <cell r="BE497" t="str">
            <v>CĐ</v>
          </cell>
          <cell r="BF497">
            <v>0</v>
          </cell>
          <cell r="BG497">
            <v>0</v>
          </cell>
          <cell r="BH497">
            <v>0</v>
          </cell>
          <cell r="BI497">
            <v>0</v>
          </cell>
          <cell r="BJ497">
            <v>12000</v>
          </cell>
          <cell r="BK497">
            <v>0</v>
          </cell>
          <cell r="BL497">
            <v>0</v>
          </cell>
          <cell r="BM497">
            <v>0</v>
          </cell>
          <cell r="BN497">
            <v>0</v>
          </cell>
          <cell r="BO497">
            <v>0</v>
          </cell>
          <cell r="BP497">
            <v>0</v>
          </cell>
          <cell r="BQ497">
            <v>1</v>
          </cell>
          <cell r="BR497" t="str">
            <v>HTQ HỒ CHÍ MINH</v>
          </cell>
          <cell r="BS497" t="str">
            <v>Partime</v>
          </cell>
          <cell r="BT497" t="str">
            <v>Quán 25 Nguyễn Bỉnh Khiêm</v>
          </cell>
          <cell r="BU497" t="str">
            <v>NV. Pha Chế</v>
          </cell>
          <cell r="BV497">
            <v>0</v>
          </cell>
          <cell r="BW497" t="str">
            <v>12/12</v>
          </cell>
          <cell r="BX497">
            <v>0</v>
          </cell>
          <cell r="BY497">
            <v>0</v>
          </cell>
          <cell r="BZ497">
            <v>0</v>
          </cell>
          <cell r="CA497">
            <v>0</v>
          </cell>
          <cell r="CB497">
            <v>0</v>
          </cell>
          <cell r="CC497">
            <v>0</v>
          </cell>
          <cell r="CD497">
            <v>0</v>
          </cell>
          <cell r="CE497">
            <v>0</v>
          </cell>
          <cell r="CF497">
            <v>0</v>
          </cell>
          <cell r="CG497">
            <v>0</v>
          </cell>
          <cell r="CH497">
            <v>0</v>
          </cell>
          <cell r="CI497" t="str">
            <v>25 NBK</v>
          </cell>
          <cell r="CJ497" t="str">
            <v>NHÂN VIÊN PHA CHẾ</v>
          </cell>
          <cell r="CK497">
            <v>0</v>
          </cell>
          <cell r="CL497">
            <v>0</v>
          </cell>
          <cell r="CM497" t="str">
            <v>ĐỘC THÂN</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t="e">
            <v>#N/A</v>
          </cell>
          <cell r="DB497">
            <v>0</v>
          </cell>
        </row>
        <row r="498">
          <cell r="B498" t="str">
            <v>EQQ102365</v>
          </cell>
          <cell r="C498" t="str">
            <v>PHẠM THỊ THÙY TRANG</v>
          </cell>
          <cell r="D498" t="str">
            <v>NỮ</v>
          </cell>
          <cell r="E498">
            <v>41799</v>
          </cell>
          <cell r="F498" t="str">
            <v>25 NBK</v>
          </cell>
          <cell r="G498" t="str">
            <v>NHÂN VIÊN PHỤC VỤ</v>
          </cell>
          <cell r="H498">
            <v>4</v>
          </cell>
          <cell r="I498">
            <v>2</v>
          </cell>
          <cell r="J498">
            <v>1992</v>
          </cell>
          <cell r="K498">
            <v>33638</v>
          </cell>
          <cell r="L498" t="str">
            <v>BÌNH ĐỊNH</v>
          </cell>
          <cell r="M498" t="str">
            <v>BÌNH ĐỊNH</v>
          </cell>
          <cell r="N498" t="str">
            <v>215194472</v>
          </cell>
          <cell r="O498">
            <v>39317</v>
          </cell>
          <cell r="P498" t="str">
            <v>BÌNH ĐỊNH</v>
          </cell>
          <cell r="Q498" t="str">
            <v>KINH</v>
          </cell>
          <cell r="R498" t="str">
            <v>KHÔNG</v>
          </cell>
          <cell r="S498" t="str">
            <v>KV1 ĐỐNG ĐA, QUY NHƠN, BÌNH ĐỊNH</v>
          </cell>
          <cell r="T498" t="str">
            <v>BÌNH ĐỊNH</v>
          </cell>
          <cell r="U498" t="str">
            <v>164 NGUYỄN XÍ, P. 26, Q. BÌNH THẠNH, TP. HCM</v>
          </cell>
          <cell r="V498" t="str">
            <v>TP. HCM</v>
          </cell>
          <cell r="W498" t="str">
            <v>17 KÝ CON, P. NGUYỄN THÁI BÌNH, Q. 1, TP. HCM</v>
          </cell>
          <cell r="X498" t="str">
            <v>01683018776</v>
          </cell>
          <cell r="Y498" t="str">
            <v>0071000843921</v>
          </cell>
          <cell r="Z498" t="str">
            <v>VIETCOMBANK</v>
          </cell>
          <cell r="AA498" t="str">
            <v>101380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t="str">
            <v>12/12</v>
          </cell>
          <cell r="BF498">
            <v>0</v>
          </cell>
          <cell r="BG498">
            <v>0</v>
          </cell>
          <cell r="BH498">
            <v>0</v>
          </cell>
          <cell r="BI498">
            <v>0</v>
          </cell>
          <cell r="BJ498">
            <v>12000</v>
          </cell>
          <cell r="BK498">
            <v>0</v>
          </cell>
          <cell r="BL498">
            <v>0</v>
          </cell>
          <cell r="BM498">
            <v>0</v>
          </cell>
          <cell r="BN498">
            <v>0</v>
          </cell>
          <cell r="BO498">
            <v>0</v>
          </cell>
          <cell r="BP498">
            <v>0</v>
          </cell>
          <cell r="BQ498">
            <v>1</v>
          </cell>
          <cell r="BR498" t="str">
            <v>HTQ HỒ CHÍ MINH</v>
          </cell>
          <cell r="BS498" t="str">
            <v>Partime</v>
          </cell>
          <cell r="BT498" t="str">
            <v>Quán 25 Nguyễn Bỉnh Khiêm</v>
          </cell>
          <cell r="BU498" t="str">
            <v>NV. Phục Vụ</v>
          </cell>
          <cell r="BV498">
            <v>0</v>
          </cell>
          <cell r="BW498" t="str">
            <v>12/12</v>
          </cell>
          <cell r="BX498">
            <v>0</v>
          </cell>
          <cell r="BY498">
            <v>0</v>
          </cell>
          <cell r="BZ498">
            <v>0</v>
          </cell>
          <cell r="CA498">
            <v>0</v>
          </cell>
          <cell r="CB498">
            <v>0</v>
          </cell>
          <cell r="CC498">
            <v>0</v>
          </cell>
          <cell r="CD498">
            <v>0</v>
          </cell>
          <cell r="CE498">
            <v>0</v>
          </cell>
          <cell r="CF498">
            <v>0</v>
          </cell>
          <cell r="CG498">
            <v>0</v>
          </cell>
          <cell r="CH498">
            <v>0</v>
          </cell>
          <cell r="CI498" t="str">
            <v>25 NBK</v>
          </cell>
          <cell r="CJ498" t="str">
            <v>NHÂN VIÊN PHA CHẾ</v>
          </cell>
          <cell r="CK498">
            <v>0</v>
          </cell>
          <cell r="CL498">
            <v>0</v>
          </cell>
          <cell r="CM498" t="str">
            <v>ĐỘC THÂN</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t="e">
            <v>#N/A</v>
          </cell>
          <cell r="DB498">
            <v>0</v>
          </cell>
        </row>
        <row r="499">
          <cell r="B499" t="str">
            <v>EQQ102367</v>
          </cell>
          <cell r="C499" t="str">
            <v>KIỀU ĐỨC HUY</v>
          </cell>
          <cell r="D499" t="str">
            <v>NAM</v>
          </cell>
          <cell r="E499">
            <v>41799</v>
          </cell>
          <cell r="F499" t="str">
            <v>25 NBK</v>
          </cell>
          <cell r="G499" t="str">
            <v>NHÂN VIÊN PHỤC VỤ</v>
          </cell>
          <cell r="H499">
            <v>10</v>
          </cell>
          <cell r="I499">
            <v>12</v>
          </cell>
          <cell r="J499">
            <v>1992</v>
          </cell>
          <cell r="K499">
            <v>33948</v>
          </cell>
          <cell r="L499" t="str">
            <v>BÌNH THUẬN</v>
          </cell>
          <cell r="M499" t="str">
            <v>BÌNH THUẬN</v>
          </cell>
          <cell r="N499" t="str">
            <v>261267242</v>
          </cell>
          <cell r="O499">
            <v>39622</v>
          </cell>
          <cell r="P499" t="str">
            <v>BÌNH THUẬN</v>
          </cell>
          <cell r="Q499" t="str">
            <v>KINH</v>
          </cell>
          <cell r="R499" t="str">
            <v>KHÔNG</v>
          </cell>
          <cell r="S499" t="str">
            <v>72 NGUYỄN TẤT THÀNH, CHỢ LẦU, BẮC BÌNH, BÌNH THUẬN</v>
          </cell>
          <cell r="T499" t="str">
            <v>BÌNH THUẬN</v>
          </cell>
          <cell r="U499" t="str">
            <v>4/39B VÂN CHUNG, P. 13, Q. TÂN BÌNH, TP. HCM</v>
          </cell>
          <cell r="V499" t="str">
            <v>TP. HCM</v>
          </cell>
          <cell r="W499" t="str">
            <v>164 NGUYỄN XÍ, P. 26, Q. BÌNH THẠNH, TP. HCM</v>
          </cell>
          <cell r="X499" t="str">
            <v>01283537827</v>
          </cell>
          <cell r="Y499" t="str">
            <v>0071000899320</v>
          </cell>
          <cell r="Z499" t="str">
            <v>VIETCOMBANK</v>
          </cell>
          <cell r="AA499" t="str">
            <v>101382</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t="str">
            <v>12/12</v>
          </cell>
          <cell r="BF499">
            <v>0</v>
          </cell>
          <cell r="BG499">
            <v>0</v>
          </cell>
          <cell r="BH499">
            <v>0</v>
          </cell>
          <cell r="BI499">
            <v>0</v>
          </cell>
          <cell r="BJ499">
            <v>12000</v>
          </cell>
          <cell r="BK499">
            <v>0</v>
          </cell>
          <cell r="BL499">
            <v>0</v>
          </cell>
          <cell r="BM499">
            <v>0</v>
          </cell>
          <cell r="BN499">
            <v>0</v>
          </cell>
          <cell r="BO499">
            <v>0</v>
          </cell>
          <cell r="BP499">
            <v>0</v>
          </cell>
          <cell r="BQ499">
            <v>1</v>
          </cell>
          <cell r="BR499" t="str">
            <v>HTQ HỒ CHÍ MINH</v>
          </cell>
          <cell r="BS499" t="str">
            <v>Partime</v>
          </cell>
          <cell r="BT499" t="str">
            <v>Quán 25 Nguyễn Bỉnh Khiêm</v>
          </cell>
          <cell r="BU499" t="str">
            <v>NV. Phục Vụ</v>
          </cell>
          <cell r="BV499" t="str">
            <v>1 HẠT</v>
          </cell>
          <cell r="BW499" t="str">
            <v>12/12</v>
          </cell>
          <cell r="BX499">
            <v>0</v>
          </cell>
          <cell r="BY499">
            <v>0</v>
          </cell>
          <cell r="BZ499">
            <v>0</v>
          </cell>
          <cell r="CA499">
            <v>0</v>
          </cell>
          <cell r="CB499">
            <v>0</v>
          </cell>
          <cell r="CC499">
            <v>0</v>
          </cell>
          <cell r="CD499">
            <v>0</v>
          </cell>
          <cell r="CE499">
            <v>0</v>
          </cell>
          <cell r="CF499">
            <v>0</v>
          </cell>
          <cell r="CG499">
            <v>0</v>
          </cell>
          <cell r="CH499">
            <v>0</v>
          </cell>
          <cell r="CI499" t="str">
            <v>25 NBK</v>
          </cell>
          <cell r="CJ499" t="str">
            <v>NHÂN VIÊN PHỤC VỤ</v>
          </cell>
          <cell r="CK499">
            <v>0</v>
          </cell>
          <cell r="CL499">
            <v>0</v>
          </cell>
          <cell r="CM499" t="str">
            <v>ĐỘC THÂN</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t="e">
            <v>#N/A</v>
          </cell>
          <cell r="DB499">
            <v>0</v>
          </cell>
        </row>
        <row r="500">
          <cell r="B500" t="str">
            <v>EQQ102368</v>
          </cell>
          <cell r="C500" t="str">
            <v>PHẠM NGUYỄN THANH THỦY</v>
          </cell>
          <cell r="D500" t="str">
            <v>NỮ</v>
          </cell>
          <cell r="E500">
            <v>41799</v>
          </cell>
          <cell r="F500" t="str">
            <v>25 NBK</v>
          </cell>
          <cell r="G500" t="str">
            <v>NHÂN VIÊN PHỤC VỤ</v>
          </cell>
          <cell r="H500">
            <v>16</v>
          </cell>
          <cell r="I500">
            <v>10</v>
          </cell>
          <cell r="J500">
            <v>1991</v>
          </cell>
          <cell r="K500">
            <v>33527</v>
          </cell>
          <cell r="L500" t="str">
            <v>KHÁNH HÒA</v>
          </cell>
          <cell r="M500" t="str">
            <v>QUẢNG NAM</v>
          </cell>
          <cell r="N500" t="str">
            <v>225477856</v>
          </cell>
          <cell r="O500">
            <v>39529</v>
          </cell>
          <cell r="P500" t="str">
            <v>KHÁNH HÒA</v>
          </cell>
          <cell r="Q500" t="str">
            <v>KINH</v>
          </cell>
          <cell r="R500" t="str">
            <v>PHẬT</v>
          </cell>
          <cell r="S500" t="str">
            <v>167 NGUYỄN TRÃI, NHA TRANG, KHÁNH HÒA</v>
          </cell>
          <cell r="T500" t="str">
            <v>KHÁNH HÒA</v>
          </cell>
          <cell r="U500" t="str">
            <v>472/38 CÁCH MẠNG THÁNG 8, P. 11, Q. 3, TP. HCM</v>
          </cell>
          <cell r="V500" t="str">
            <v>TP. HCM</v>
          </cell>
          <cell r="W500" t="str">
            <v>4/39B VÂN CHUNG, P. 13, Q. TÂN BÌNH, TP. HCM</v>
          </cell>
          <cell r="X500" t="str">
            <v>0905123000</v>
          </cell>
          <cell r="Y500" t="str">
            <v>0061000730793</v>
          </cell>
          <cell r="Z500" t="str">
            <v>VIETCOMBANK</v>
          </cell>
          <cell r="AA500" t="str">
            <v>101383</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t="str">
            <v>1 HẠT</v>
          </cell>
          <cell r="BE500" t="str">
            <v>12/12</v>
          </cell>
          <cell r="BF500">
            <v>0</v>
          </cell>
          <cell r="BG500">
            <v>0</v>
          </cell>
          <cell r="BH500">
            <v>0</v>
          </cell>
          <cell r="BI500">
            <v>0</v>
          </cell>
          <cell r="BJ500">
            <v>12000</v>
          </cell>
          <cell r="BK500">
            <v>0</v>
          </cell>
          <cell r="BL500">
            <v>0</v>
          </cell>
          <cell r="BM500">
            <v>0</v>
          </cell>
          <cell r="BN500">
            <v>0</v>
          </cell>
          <cell r="BO500">
            <v>0</v>
          </cell>
          <cell r="BP500">
            <v>0</v>
          </cell>
          <cell r="BQ500">
            <v>1</v>
          </cell>
          <cell r="BR500" t="str">
            <v>HTQ HỒ CHÍ MINH</v>
          </cell>
          <cell r="BS500" t="str">
            <v>Partime</v>
          </cell>
          <cell r="BT500" t="str">
            <v>Quán 25 Nguyễn Bỉnh Khiêm</v>
          </cell>
          <cell r="BU500" t="str">
            <v>NV. Phục Vụ</v>
          </cell>
          <cell r="BV500" t="str">
            <v>1 HẠT</v>
          </cell>
          <cell r="BW500" t="str">
            <v>ĐH</v>
          </cell>
          <cell r="BX500" t="str">
            <v>SINH HỌC</v>
          </cell>
          <cell r="BY500">
            <v>0</v>
          </cell>
          <cell r="BZ500">
            <v>0</v>
          </cell>
          <cell r="CA500">
            <v>0</v>
          </cell>
          <cell r="CB500">
            <v>0</v>
          </cell>
          <cell r="CC500">
            <v>0</v>
          </cell>
          <cell r="CD500">
            <v>0</v>
          </cell>
          <cell r="CE500">
            <v>0</v>
          </cell>
          <cell r="CF500">
            <v>0</v>
          </cell>
          <cell r="CG500">
            <v>0</v>
          </cell>
          <cell r="CH500">
            <v>0</v>
          </cell>
          <cell r="CI500" t="str">
            <v>25 NBK</v>
          </cell>
          <cell r="CJ500" t="str">
            <v>NHÂN VIÊN PHỤC VỤ</v>
          </cell>
          <cell r="CK500">
            <v>0</v>
          </cell>
          <cell r="CL500">
            <v>0</v>
          </cell>
          <cell r="CM500" t="str">
            <v>ĐỘC THÂN</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t="e">
            <v>#N/A</v>
          </cell>
          <cell r="DB500">
            <v>0</v>
          </cell>
        </row>
        <row r="501">
          <cell r="B501" t="str">
            <v>EQQ102370</v>
          </cell>
          <cell r="C501" t="str">
            <v>HUỲNH THỊ HỒNG HẠNH</v>
          </cell>
          <cell r="D501" t="str">
            <v>NỮ</v>
          </cell>
          <cell r="E501">
            <v>41799</v>
          </cell>
          <cell r="F501" t="str">
            <v>25 NBK</v>
          </cell>
          <cell r="G501" t="str">
            <v>NHÂN VIÊN PHỤC VỤ</v>
          </cell>
          <cell r="H501">
            <v>12</v>
          </cell>
          <cell r="I501">
            <v>10</v>
          </cell>
          <cell r="J501">
            <v>1994</v>
          </cell>
          <cell r="K501">
            <v>34619</v>
          </cell>
          <cell r="L501" t="str">
            <v>TIỀN GIANG</v>
          </cell>
          <cell r="M501" t="str">
            <v>TIỀN GIANG</v>
          </cell>
          <cell r="N501" t="str">
            <v>312213842</v>
          </cell>
          <cell r="O501">
            <v>39966</v>
          </cell>
          <cell r="P501" t="str">
            <v>TIỀN GIANG</v>
          </cell>
          <cell r="Q501" t="str">
            <v>KINH</v>
          </cell>
          <cell r="R501" t="str">
            <v>KHÔNG</v>
          </cell>
          <cell r="S501" t="str">
            <v>BÌNH HÒA ĐÔNG, BÌNH NHÌ, GÒ CÔNG TÂY, TIỀN GIANG</v>
          </cell>
          <cell r="T501" t="str">
            <v>TIỀN GIANG</v>
          </cell>
          <cell r="U501" t="str">
            <v>585/6A ĐIỆN BIÊN PHỦ, P. 25, Q. BÌNH THẠNH, TP. HCM</v>
          </cell>
          <cell r="V501" t="str">
            <v>TP. HCM</v>
          </cell>
          <cell r="W501" t="str">
            <v>472/38 CÁCH MẠNG THÁNG 8, P. 11, Q. 3, TP. HCM</v>
          </cell>
          <cell r="X501" t="str">
            <v>01674170185</v>
          </cell>
          <cell r="Y501" t="str">
            <v>0371000422194</v>
          </cell>
          <cell r="Z501" t="str">
            <v>VIETCOMBANK</v>
          </cell>
          <cell r="AA501" t="str">
            <v>101385</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t="str">
            <v>1 HẠT</v>
          </cell>
          <cell r="BE501" t="str">
            <v>ĐH</v>
          </cell>
          <cell r="BF501">
            <v>0</v>
          </cell>
          <cell r="BG501">
            <v>0</v>
          </cell>
          <cell r="BH501">
            <v>0</v>
          </cell>
          <cell r="BI501">
            <v>0</v>
          </cell>
          <cell r="BJ501">
            <v>12000</v>
          </cell>
          <cell r="BK501">
            <v>0</v>
          </cell>
          <cell r="BL501">
            <v>0</v>
          </cell>
          <cell r="BM501">
            <v>0</v>
          </cell>
          <cell r="BN501">
            <v>0</v>
          </cell>
          <cell r="BO501">
            <v>0</v>
          </cell>
          <cell r="BP501">
            <v>0</v>
          </cell>
          <cell r="BQ501">
            <v>1</v>
          </cell>
          <cell r="BR501" t="str">
            <v>HTQ HỒ CHÍ MINH</v>
          </cell>
          <cell r="BS501" t="str">
            <v>Partime</v>
          </cell>
          <cell r="BT501" t="str">
            <v>Quán 25 Nguyễn Bỉnh Khiêm</v>
          </cell>
          <cell r="BU501" t="str">
            <v>NV. Phục Vụ</v>
          </cell>
          <cell r="BV501" t="str">
            <v>1 HẠT</v>
          </cell>
          <cell r="BW501" t="str">
            <v>12/12</v>
          </cell>
          <cell r="BX501">
            <v>0</v>
          </cell>
          <cell r="BY501">
            <v>0</v>
          </cell>
          <cell r="BZ501">
            <v>0</v>
          </cell>
          <cell r="CA501">
            <v>0</v>
          </cell>
          <cell r="CB501">
            <v>0</v>
          </cell>
          <cell r="CC501">
            <v>0</v>
          </cell>
          <cell r="CD501">
            <v>0</v>
          </cell>
          <cell r="CE501">
            <v>0</v>
          </cell>
          <cell r="CF501">
            <v>0</v>
          </cell>
          <cell r="CG501">
            <v>0</v>
          </cell>
          <cell r="CH501">
            <v>0</v>
          </cell>
          <cell r="CI501" t="str">
            <v>25 NBK</v>
          </cell>
          <cell r="CJ501" t="str">
            <v>NHÂN VIÊN PHỤC VỤ</v>
          </cell>
          <cell r="CK501">
            <v>0</v>
          </cell>
          <cell r="CL501">
            <v>0</v>
          </cell>
          <cell r="CM501" t="str">
            <v>ĐỘC THÂN</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t="e">
            <v>#N/A</v>
          </cell>
          <cell r="DB501">
            <v>0</v>
          </cell>
        </row>
        <row r="502">
          <cell r="B502" t="str">
            <v>EQQ102371</v>
          </cell>
          <cell r="C502" t="str">
            <v>TRẦN NHẬT PHI</v>
          </cell>
          <cell r="D502" t="str">
            <v>NAM</v>
          </cell>
          <cell r="E502">
            <v>41799</v>
          </cell>
          <cell r="F502" t="str">
            <v>25 NBK</v>
          </cell>
          <cell r="G502" t="str">
            <v>NHÂN VIÊN PHỤC VỤ</v>
          </cell>
          <cell r="H502">
            <v>20</v>
          </cell>
          <cell r="I502">
            <v>10</v>
          </cell>
          <cell r="J502">
            <v>1995</v>
          </cell>
          <cell r="K502">
            <v>34992</v>
          </cell>
          <cell r="L502" t="str">
            <v>CẦN THƠ</v>
          </cell>
          <cell r="M502" t="str">
            <v>CẦN THƠ</v>
          </cell>
          <cell r="N502" t="str">
            <v>362423716</v>
          </cell>
          <cell r="O502">
            <v>40469</v>
          </cell>
          <cell r="P502" t="str">
            <v>CẦN THƠ</v>
          </cell>
          <cell r="Q502" t="str">
            <v>KINH</v>
          </cell>
          <cell r="R502" t="str">
            <v>PHẬT</v>
          </cell>
          <cell r="S502" t="str">
            <v>ẤP PHỤNG QUỚI A, THẠNH AN, VĨNH THẠNH, CẦN THƠ</v>
          </cell>
          <cell r="T502" t="str">
            <v>CẦN THƠ</v>
          </cell>
          <cell r="U502" t="str">
            <v>148/56 BÙI VĂN BA, P. TÂN THUẬN, Q. 7, TP. HCM</v>
          </cell>
          <cell r="V502" t="str">
            <v>TP. HCM</v>
          </cell>
          <cell r="W502" t="str">
            <v>585/6A ĐIỆN BIÊN PHỦ, P. 25, Q. BÌNH THẠNH, TP. HCM</v>
          </cell>
          <cell r="X502" t="str">
            <v>0964549392</v>
          </cell>
          <cell r="Y502" t="str">
            <v>0181003429734</v>
          </cell>
          <cell r="Z502" t="str">
            <v>VIETCOMBANK</v>
          </cell>
          <cell r="AA502" t="str">
            <v>101386</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t="str">
            <v>1 HẠT</v>
          </cell>
          <cell r="BE502" t="str">
            <v>12/12</v>
          </cell>
          <cell r="BF502">
            <v>0</v>
          </cell>
          <cell r="BG502">
            <v>0</v>
          </cell>
          <cell r="BH502">
            <v>0</v>
          </cell>
          <cell r="BI502">
            <v>0</v>
          </cell>
          <cell r="BJ502">
            <v>12000</v>
          </cell>
          <cell r="BK502">
            <v>0</v>
          </cell>
          <cell r="BL502">
            <v>0</v>
          </cell>
          <cell r="BM502">
            <v>0</v>
          </cell>
          <cell r="BN502">
            <v>0</v>
          </cell>
          <cell r="BO502">
            <v>0</v>
          </cell>
          <cell r="BP502">
            <v>0</v>
          </cell>
          <cell r="BQ502">
            <v>1</v>
          </cell>
          <cell r="BR502" t="str">
            <v>HTQ HỒ CHÍ MINH</v>
          </cell>
          <cell r="BS502" t="str">
            <v>Partime</v>
          </cell>
          <cell r="BT502" t="str">
            <v>Quán 25 Nguyễn Bỉnh Khiêm</v>
          </cell>
          <cell r="BU502" t="str">
            <v>NV. Phục Vụ</v>
          </cell>
          <cell r="BV502" t="str">
            <v>1 HẠT</v>
          </cell>
          <cell r="BW502" t="str">
            <v>12/12</v>
          </cell>
          <cell r="BX502">
            <v>0</v>
          </cell>
          <cell r="BY502">
            <v>0</v>
          </cell>
          <cell r="BZ502">
            <v>0</v>
          </cell>
          <cell r="CA502">
            <v>0</v>
          </cell>
          <cell r="CB502">
            <v>0</v>
          </cell>
          <cell r="CC502">
            <v>0</v>
          </cell>
          <cell r="CD502">
            <v>0</v>
          </cell>
          <cell r="CE502">
            <v>0</v>
          </cell>
          <cell r="CF502">
            <v>0</v>
          </cell>
          <cell r="CG502">
            <v>0</v>
          </cell>
          <cell r="CH502">
            <v>0</v>
          </cell>
          <cell r="CI502" t="str">
            <v>25 NBK</v>
          </cell>
          <cell r="CJ502" t="str">
            <v>NHÂN VIÊN PHỤC VỤ</v>
          </cell>
          <cell r="CK502">
            <v>0</v>
          </cell>
          <cell r="CL502">
            <v>0</v>
          </cell>
          <cell r="CM502" t="str">
            <v>ĐỘC THÂN</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t="e">
            <v>#N/A</v>
          </cell>
          <cell r="DB502">
            <v>0</v>
          </cell>
        </row>
        <row r="503">
          <cell r="B503" t="str">
            <v>EQQ102376</v>
          </cell>
          <cell r="C503" t="str">
            <v>NGUYỄN VIỆT THẮNG</v>
          </cell>
          <cell r="D503" t="str">
            <v>NAM</v>
          </cell>
          <cell r="E503">
            <v>41804</v>
          </cell>
          <cell r="F503" t="str">
            <v>07 NVC</v>
          </cell>
          <cell r="G503" t="str">
            <v>NHÂN VIÊN PHỤC VỤ</v>
          </cell>
          <cell r="H503">
            <v>21</v>
          </cell>
          <cell r="I503">
            <v>8</v>
          </cell>
          <cell r="J503">
            <v>1991</v>
          </cell>
          <cell r="K503">
            <v>33471</v>
          </cell>
          <cell r="L503" t="str">
            <v>LONG AN</v>
          </cell>
          <cell r="M503" t="str">
            <v>LONG AN</v>
          </cell>
          <cell r="N503" t="str">
            <v>301426125</v>
          </cell>
          <cell r="O503">
            <v>41421</v>
          </cell>
          <cell r="P503" t="str">
            <v>LONG AN</v>
          </cell>
          <cell r="Q503" t="str">
            <v>KINH</v>
          </cell>
          <cell r="R503" t="str">
            <v>KHÔNG</v>
          </cell>
          <cell r="S503" t="str">
            <v>SỐ 123 ẤP CẦU TAM BINH, MỸ LỆ, CẦN ĐƯỚC, LONG AN</v>
          </cell>
          <cell r="T503" t="str">
            <v>LONG AN</v>
          </cell>
          <cell r="U503" t="str">
            <v>67 ĐƯỜNG 53, P. TÂN QUY, Q. 7, TP. HCM</v>
          </cell>
          <cell r="V503" t="str">
            <v>TP. HCM</v>
          </cell>
          <cell r="W503" t="str">
            <v>148/56 BÙI VĂN BA, P. TÂN THUẬN, Q. 7, TP. HCM</v>
          </cell>
          <cell r="X503" t="str">
            <v>0963805525</v>
          </cell>
          <cell r="Y503" t="str">
            <v>0181003429417</v>
          </cell>
          <cell r="Z503" t="str">
            <v>VIETCOMBANK</v>
          </cell>
          <cell r="AA503" t="str">
            <v>101391</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t="str">
            <v>1 HẠT</v>
          </cell>
          <cell r="BE503" t="str">
            <v>12/12</v>
          </cell>
          <cell r="BF503">
            <v>0</v>
          </cell>
          <cell r="BG503">
            <v>0</v>
          </cell>
          <cell r="BH503">
            <v>0</v>
          </cell>
          <cell r="BI503">
            <v>0</v>
          </cell>
          <cell r="BJ503">
            <v>12000</v>
          </cell>
          <cell r="BK503">
            <v>0</v>
          </cell>
          <cell r="BL503">
            <v>0</v>
          </cell>
          <cell r="BM503">
            <v>0</v>
          </cell>
          <cell r="BN503">
            <v>500000</v>
          </cell>
          <cell r="BO503">
            <v>0</v>
          </cell>
          <cell r="BP503">
            <v>0</v>
          </cell>
          <cell r="BQ503">
            <v>1</v>
          </cell>
          <cell r="BR503" t="str">
            <v>HTQ HỒ CHÍ MINH</v>
          </cell>
          <cell r="BS503" t="str">
            <v>Partime</v>
          </cell>
          <cell r="BT503" t="str">
            <v>Quán Số 7 Nguyễn Văn Chiêm</v>
          </cell>
          <cell r="BU503" t="str">
            <v>NV. Phục Vụ</v>
          </cell>
          <cell r="BV503" t="str">
            <v>1 HẠT</v>
          </cell>
          <cell r="BW503" t="str">
            <v>12/12</v>
          </cell>
          <cell r="BX503">
            <v>0</v>
          </cell>
          <cell r="BY503">
            <v>0</v>
          </cell>
          <cell r="BZ503">
            <v>0</v>
          </cell>
          <cell r="CA503">
            <v>0</v>
          </cell>
          <cell r="CB503">
            <v>0</v>
          </cell>
          <cell r="CC503">
            <v>0</v>
          </cell>
          <cell r="CD503">
            <v>0</v>
          </cell>
          <cell r="CE503">
            <v>0</v>
          </cell>
          <cell r="CF503">
            <v>0</v>
          </cell>
          <cell r="CG503">
            <v>0</v>
          </cell>
          <cell r="CH503">
            <v>0</v>
          </cell>
          <cell r="CI503" t="str">
            <v>25 NBK</v>
          </cell>
          <cell r="CJ503" t="str">
            <v>NHÂN VIÊN PHỤC VỤ</v>
          </cell>
          <cell r="CK503">
            <v>0</v>
          </cell>
          <cell r="CL503">
            <v>0</v>
          </cell>
          <cell r="CM503" t="str">
            <v>ĐỘC THÂN</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t="e">
            <v>#N/A</v>
          </cell>
          <cell r="DB503">
            <v>0</v>
          </cell>
        </row>
        <row r="504">
          <cell r="B504" t="str">
            <v>EQQ102378</v>
          </cell>
          <cell r="C504" t="str">
            <v>NGUYỄN THÀNH ĐẠT</v>
          </cell>
          <cell r="D504" t="str">
            <v>NAM</v>
          </cell>
          <cell r="E504">
            <v>41801</v>
          </cell>
          <cell r="F504" t="str">
            <v>274 VTS</v>
          </cell>
          <cell r="G504" t="str">
            <v>NHÂN VIÊN PHỤC VỤ</v>
          </cell>
          <cell r="H504">
            <v>20</v>
          </cell>
          <cell r="I504">
            <v>7</v>
          </cell>
          <cell r="J504">
            <v>1993</v>
          </cell>
          <cell r="K504">
            <v>34170</v>
          </cell>
          <cell r="L504" t="str">
            <v>NINH THUẬN</v>
          </cell>
          <cell r="M504" t="str">
            <v>QUẢNG TRỊ</v>
          </cell>
          <cell r="N504" t="str">
            <v>264398752</v>
          </cell>
          <cell r="O504">
            <v>39723</v>
          </cell>
          <cell r="P504" t="str">
            <v>NINH THUẬN</v>
          </cell>
          <cell r="Q504" t="str">
            <v>KINH</v>
          </cell>
          <cell r="R504" t="str">
            <v>THIÊN CHÚA</v>
          </cell>
          <cell r="S504" t="str">
            <v>198/3 LA VANG 1, QUẢNG SƠN, NINH SƠN, NINH THUẬN</v>
          </cell>
          <cell r="T504" t="str">
            <v>NINH THUẬN</v>
          </cell>
          <cell r="U504" t="str">
            <v>157/21 TRẦN VĂN ĐANG, P. 11, Q. 3, TP. HCM</v>
          </cell>
          <cell r="V504" t="str">
            <v>TP. HCM</v>
          </cell>
          <cell r="W504" t="str">
            <v>67 ĐƯỜNG 53, P. TÂN QUY, Q. 7, TP. HCM</v>
          </cell>
          <cell r="X504" t="str">
            <v>0983716207</v>
          </cell>
          <cell r="Y504" t="str">
            <v>0071000836133</v>
          </cell>
          <cell r="Z504" t="str">
            <v>VIETCOMBANK</v>
          </cell>
          <cell r="AA504" t="str">
            <v>101393</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t="str">
            <v>1 HẠT</v>
          </cell>
          <cell r="BE504" t="str">
            <v>12/12</v>
          </cell>
          <cell r="BF504">
            <v>0</v>
          </cell>
          <cell r="BG504">
            <v>0</v>
          </cell>
          <cell r="BH504">
            <v>0</v>
          </cell>
          <cell r="BI504">
            <v>0</v>
          </cell>
          <cell r="BJ504">
            <v>12000</v>
          </cell>
          <cell r="BK504">
            <v>0</v>
          </cell>
          <cell r="BL504">
            <v>0</v>
          </cell>
          <cell r="BM504">
            <v>0</v>
          </cell>
          <cell r="BN504">
            <v>0</v>
          </cell>
          <cell r="BO504">
            <v>0</v>
          </cell>
          <cell r="BP504">
            <v>0</v>
          </cell>
          <cell r="BQ504">
            <v>1</v>
          </cell>
          <cell r="BR504" t="str">
            <v>HTQ HỒ CHÍ MINH</v>
          </cell>
          <cell r="BS504" t="str">
            <v>Partime</v>
          </cell>
          <cell r="BT504" t="str">
            <v>Quán 274 Võ Thị Sáu</v>
          </cell>
          <cell r="BU504" t="str">
            <v>NV. Phục Vụ</v>
          </cell>
          <cell r="BV504" t="str">
            <v>1 HẠT</v>
          </cell>
          <cell r="BW504" t="str">
            <v>ĐH</v>
          </cell>
          <cell r="BX504" t="str">
            <v>HỘI HỌA, MĨ THUẬT</v>
          </cell>
          <cell r="BY504">
            <v>0</v>
          </cell>
          <cell r="BZ504">
            <v>0</v>
          </cell>
          <cell r="CA504">
            <v>0</v>
          </cell>
          <cell r="CB504">
            <v>0</v>
          </cell>
          <cell r="CC504">
            <v>0</v>
          </cell>
          <cell r="CD504">
            <v>0</v>
          </cell>
          <cell r="CE504">
            <v>0</v>
          </cell>
          <cell r="CF504">
            <v>0</v>
          </cell>
          <cell r="CG504">
            <v>0</v>
          </cell>
          <cell r="CH504">
            <v>0</v>
          </cell>
          <cell r="CI504" t="str">
            <v>07 NVC</v>
          </cell>
          <cell r="CJ504" t="str">
            <v>NHÂN VIÊN PHỤC VỤ</v>
          </cell>
          <cell r="CK504">
            <v>0</v>
          </cell>
          <cell r="CL504">
            <v>0</v>
          </cell>
          <cell r="CM504" t="str">
            <v>ĐỘC THÂN</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t="e">
            <v>#N/A</v>
          </cell>
          <cell r="DB504">
            <v>0</v>
          </cell>
        </row>
        <row r="505">
          <cell r="B505" t="str">
            <v>EVV6000225</v>
          </cell>
          <cell r="C505" t="str">
            <v>NGUYỄN ĐỨC TÀI</v>
          </cell>
          <cell r="D505" t="str">
            <v>NAM</v>
          </cell>
          <cell r="E505">
            <v>41792</v>
          </cell>
          <cell r="F505" t="str">
            <v>PHÒNG DỰ ÁN</v>
          </cell>
          <cell r="G505" t="str">
            <v>KIẾN TRÚC SƯ</v>
          </cell>
          <cell r="H505">
            <v>3</v>
          </cell>
          <cell r="I505">
            <v>8</v>
          </cell>
          <cell r="J505">
            <v>1985</v>
          </cell>
          <cell r="K505">
            <v>31262</v>
          </cell>
          <cell r="L505" t="str">
            <v>KHÁNH HÒA</v>
          </cell>
          <cell r="M505" t="str">
            <v>KHÁNH HÒA</v>
          </cell>
          <cell r="N505" t="str">
            <v>225267866</v>
          </cell>
          <cell r="O505">
            <v>40260</v>
          </cell>
          <cell r="P505" t="str">
            <v>KHÁNH HÒA</v>
          </cell>
          <cell r="Q505" t="str">
            <v xml:space="preserve">KINH </v>
          </cell>
          <cell r="R505" t="str">
            <v>KHÔNG</v>
          </cell>
          <cell r="S505" t="str">
            <v>21B VÕ THỊ SÁU, P. VĨNH TRƯỜNG, TP. NHA TRANG, KHÁNH HÒA</v>
          </cell>
          <cell r="T505" t="str">
            <v>KHÁNH HÒA</v>
          </cell>
          <cell r="U505" t="str">
            <v>3B ĐƯỜNG 24, KHU PHỐ 2, P. CÁT LÁI, Q. 2, TP. HCM</v>
          </cell>
          <cell r="V505" t="str">
            <v>TP. HCM</v>
          </cell>
          <cell r="W505" t="str">
            <v>157/21 TRẦN VĂN ĐANG, P. 11, Q. 3, TP. HCM</v>
          </cell>
          <cell r="X505" t="str">
            <v>0907886822</v>
          </cell>
          <cell r="Y505" t="str">
            <v>0331000433826</v>
          </cell>
          <cell r="Z505" t="str">
            <v>VIETCOMBANK</v>
          </cell>
          <cell r="AA505" t="str">
            <v>9018</v>
          </cell>
          <cell r="AB505">
            <v>0</v>
          </cell>
          <cell r="AC505">
            <v>0</v>
          </cell>
          <cell r="AD505">
            <v>0</v>
          </cell>
          <cell r="AE505">
            <v>41974</v>
          </cell>
          <cell r="AF505" t="str">
            <v>TV</v>
          </cell>
          <cell r="AG505" t="str">
            <v>OK</v>
          </cell>
          <cell r="AH505">
            <v>41853</v>
          </cell>
          <cell r="AI505">
            <v>0</v>
          </cell>
          <cell r="AJ505">
            <v>0</v>
          </cell>
          <cell r="AK505" t="str">
            <v>01 NĂM</v>
          </cell>
          <cell r="AL505">
            <v>0</v>
          </cell>
          <cell r="AM505">
            <v>0</v>
          </cell>
          <cell r="AN505">
            <v>41853</v>
          </cell>
          <cell r="AO505">
            <v>42217</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t="str">
            <v>1 HẠT</v>
          </cell>
          <cell r="BE505" t="str">
            <v>ĐH</v>
          </cell>
          <cell r="BF505">
            <v>0</v>
          </cell>
          <cell r="BG505">
            <v>0</v>
          </cell>
          <cell r="BH505">
            <v>41853</v>
          </cell>
          <cell r="BI505">
            <v>4220000</v>
          </cell>
          <cell r="BJ505">
            <v>7780000</v>
          </cell>
          <cell r="BK505">
            <v>0</v>
          </cell>
          <cell r="BL505">
            <v>0</v>
          </cell>
          <cell r="BM505">
            <v>0</v>
          </cell>
          <cell r="BN505">
            <v>0</v>
          </cell>
          <cell r="BO505">
            <v>25000</v>
          </cell>
          <cell r="BP505">
            <v>120000</v>
          </cell>
          <cell r="BQ505">
            <v>1</v>
          </cell>
          <cell r="BR505" t="str">
            <v>VP HỒ CHÍ MINH</v>
          </cell>
          <cell r="BS505" t="str">
            <v>Fulltime</v>
          </cell>
          <cell r="BT505" t="str">
            <v>Phòng Dự Án</v>
          </cell>
          <cell r="BU505" t="str">
            <v>Kiến Trúc Sư</v>
          </cell>
          <cell r="BV505">
            <v>0</v>
          </cell>
          <cell r="BW505" t="str">
            <v>ĐH</v>
          </cell>
          <cell r="BX505" t="str">
            <v>KIẾN TRÚC CÔNG TRÌNH</v>
          </cell>
          <cell r="BY505">
            <v>0</v>
          </cell>
          <cell r="BZ505">
            <v>0</v>
          </cell>
          <cell r="CA505">
            <v>0</v>
          </cell>
          <cell r="CB505">
            <v>0</v>
          </cell>
          <cell r="CC505">
            <v>0</v>
          </cell>
          <cell r="CD505">
            <v>0</v>
          </cell>
          <cell r="CE505">
            <v>0</v>
          </cell>
          <cell r="CF505">
            <v>0</v>
          </cell>
          <cell r="CG505">
            <v>0</v>
          </cell>
          <cell r="CH505">
            <v>0</v>
          </cell>
          <cell r="CI505" t="str">
            <v>274 VTS</v>
          </cell>
          <cell r="CJ505" t="str">
            <v>NHÂN VIÊN PHỤC VỤ</v>
          </cell>
          <cell r="CK505">
            <v>0</v>
          </cell>
          <cell r="CL505">
            <v>0</v>
          </cell>
          <cell r="CM505" t="str">
            <v>ĐỘC THÂN</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t="e">
            <v>#N/A</v>
          </cell>
          <cell r="DB505">
            <v>0</v>
          </cell>
        </row>
        <row r="506">
          <cell r="B506" t="str">
            <v>EVV6000226</v>
          </cell>
          <cell r="C506" t="str">
            <v>NGUYỄN THỊ THANH PHƯƠNG</v>
          </cell>
          <cell r="D506" t="str">
            <v>NỮ</v>
          </cell>
          <cell r="E506">
            <v>41792</v>
          </cell>
          <cell r="F506" t="str">
            <v>PHÒNG DỰ ÁN</v>
          </cell>
          <cell r="G506" t="str">
            <v>HỌA VIÊN</v>
          </cell>
          <cell r="H506">
            <v>8</v>
          </cell>
          <cell r="I506">
            <v>4</v>
          </cell>
          <cell r="J506">
            <v>1986</v>
          </cell>
          <cell r="K506">
            <v>31510</v>
          </cell>
          <cell r="L506" t="str">
            <v>TP. HCM</v>
          </cell>
          <cell r="M506" t="str">
            <v>TP. HCM</v>
          </cell>
          <cell r="N506" t="str">
            <v>024117892</v>
          </cell>
          <cell r="O506">
            <v>40690</v>
          </cell>
          <cell r="P506" t="str">
            <v>TP. HCM</v>
          </cell>
          <cell r="Q506" t="str">
            <v>KINH</v>
          </cell>
          <cell r="R506" t="str">
            <v>PHẬT</v>
          </cell>
          <cell r="S506" t="str">
            <v>366/25C PHẠM HỮU LẦU, ẤP 04, XÃ PHƯỚC KIỂN, H. NHÀ BÈ, TP. HCM</v>
          </cell>
          <cell r="T506" t="str">
            <v>TP. HCM</v>
          </cell>
          <cell r="U506" t="str">
            <v>366/25C PHẠM HỮU LẦU, ẤP 04, XÃ PHƯỚC KIỂN, H. NHÀ BÈ, TP. HCM</v>
          </cell>
          <cell r="V506" t="str">
            <v>TP. HCM</v>
          </cell>
          <cell r="W506" t="str">
            <v>3B ĐƯỜNG 24, KHU PHỐ 2, P. CÁT LÁI, Q. 2, TP. HCM</v>
          </cell>
          <cell r="X506" t="str">
            <v>0936419700</v>
          </cell>
          <cell r="Y506" t="str">
            <v>0071000852859</v>
          </cell>
          <cell r="Z506" t="str">
            <v>VIETCOMBANK</v>
          </cell>
          <cell r="AA506" t="str">
            <v>9019</v>
          </cell>
          <cell r="AB506">
            <v>0</v>
          </cell>
          <cell r="AC506">
            <v>0</v>
          </cell>
          <cell r="AD506">
            <v>0</v>
          </cell>
          <cell r="AE506">
            <v>41974</v>
          </cell>
          <cell r="AF506" t="str">
            <v>TV</v>
          </cell>
          <cell r="AG506" t="str">
            <v>OK</v>
          </cell>
          <cell r="AH506">
            <v>41853</v>
          </cell>
          <cell r="AI506">
            <v>0</v>
          </cell>
          <cell r="AJ506">
            <v>0</v>
          </cell>
          <cell r="AK506" t="str">
            <v>01 NĂM</v>
          </cell>
          <cell r="AL506">
            <v>0</v>
          </cell>
          <cell r="AM506">
            <v>0</v>
          </cell>
          <cell r="AN506">
            <v>41853</v>
          </cell>
          <cell r="AO506">
            <v>42217</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t="str">
            <v>ĐH</v>
          </cell>
          <cell r="BF506">
            <v>0</v>
          </cell>
          <cell r="BG506">
            <v>0</v>
          </cell>
          <cell r="BH506">
            <v>41853</v>
          </cell>
          <cell r="BI506">
            <v>3130000</v>
          </cell>
          <cell r="BJ506">
            <v>2870000</v>
          </cell>
          <cell r="BK506">
            <v>0</v>
          </cell>
          <cell r="BL506">
            <v>0</v>
          </cell>
          <cell r="BM506">
            <v>0</v>
          </cell>
          <cell r="BN506">
            <v>0</v>
          </cell>
          <cell r="BO506">
            <v>25000</v>
          </cell>
          <cell r="BP506">
            <v>120000</v>
          </cell>
          <cell r="BQ506">
            <v>1</v>
          </cell>
          <cell r="BR506" t="str">
            <v>VP HỒ CHÍ MINH</v>
          </cell>
          <cell r="BS506" t="str">
            <v>Fulltime</v>
          </cell>
          <cell r="BT506" t="str">
            <v>Phòng Dự Án</v>
          </cell>
          <cell r="BU506" t="str">
            <v>Họa Viên</v>
          </cell>
          <cell r="BV506">
            <v>0</v>
          </cell>
          <cell r="BW506" t="str">
            <v>TC</v>
          </cell>
          <cell r="BX506" t="str">
            <v>ĐỒ HỌA KIẾN TRÚC</v>
          </cell>
          <cell r="BY506">
            <v>0</v>
          </cell>
          <cell r="BZ506">
            <v>0</v>
          </cell>
          <cell r="CA506">
            <v>0</v>
          </cell>
          <cell r="CB506">
            <v>0</v>
          </cell>
          <cell r="CC506">
            <v>0</v>
          </cell>
          <cell r="CD506">
            <v>0</v>
          </cell>
          <cell r="CE506">
            <v>0</v>
          </cell>
          <cell r="CF506">
            <v>0</v>
          </cell>
          <cell r="CG506">
            <v>0</v>
          </cell>
          <cell r="CH506">
            <v>0</v>
          </cell>
          <cell r="CI506" t="str">
            <v>PHÒNG DỰ ÁN</v>
          </cell>
          <cell r="CJ506" t="str">
            <v>KIẾN TRÚC SƯ</v>
          </cell>
          <cell r="CK506">
            <v>0</v>
          </cell>
          <cell r="CL506">
            <v>0</v>
          </cell>
          <cell r="CM506" t="str">
            <v>ĐỘC THÂN</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t="e">
            <v>#N/A</v>
          </cell>
          <cell r="DB506">
            <v>0</v>
          </cell>
        </row>
        <row r="507">
          <cell r="B507" t="str">
            <v>EVV6000227</v>
          </cell>
          <cell r="C507" t="str">
            <v>LÊ TẤN KIỆT</v>
          </cell>
          <cell r="D507" t="str">
            <v>NAM</v>
          </cell>
          <cell r="E507">
            <v>41781</v>
          </cell>
          <cell r="F507" t="str">
            <v>KHO VẬN</v>
          </cell>
          <cell r="G507" t="str">
            <v>NHÂN VIÊN GIAO HÀNG</v>
          </cell>
          <cell r="H507">
            <v>20</v>
          </cell>
          <cell r="I507">
            <v>1</v>
          </cell>
          <cell r="J507">
            <v>1989</v>
          </cell>
          <cell r="K507">
            <v>32528</v>
          </cell>
          <cell r="L507" t="str">
            <v>ĐỒNG THÁP</v>
          </cell>
          <cell r="M507" t="str">
            <v>ĐỒNG THÁP</v>
          </cell>
          <cell r="N507" t="str">
            <v>341429864</v>
          </cell>
          <cell r="O507">
            <v>40240</v>
          </cell>
          <cell r="P507" t="str">
            <v>ĐỒNG THÁP</v>
          </cell>
          <cell r="Q507" t="str">
            <v>KINH</v>
          </cell>
          <cell r="R507" t="str">
            <v>KHÔNG</v>
          </cell>
          <cell r="S507" t="str">
            <v>KHÓM PHÚ HÒA, THỊ TRẤN CÁI TÀU HẠ, H. CHÂU THÀNH, ĐỒNG THÁP</v>
          </cell>
          <cell r="T507" t="str">
            <v>ĐỒNG THÁP</v>
          </cell>
          <cell r="U507" t="str">
            <v>5/36 BÌNH TRỊ ĐÔNG A, Q. BÌNH TÂN, TP. HCM</v>
          </cell>
          <cell r="V507" t="str">
            <v>TP. HCM</v>
          </cell>
          <cell r="W507" t="str">
            <v>366/25C PHẠM HỮU LẦU, ẤP 04, XÃ PHƯỚC KIỂN, H. NHÀ BÈ, TP. HCM</v>
          </cell>
          <cell r="X507" t="str">
            <v>01699410676</v>
          </cell>
          <cell r="Y507" t="str">
            <v>0501000055909</v>
          </cell>
          <cell r="Z507" t="str">
            <v>VIETCOMBANK</v>
          </cell>
          <cell r="AA507" t="str">
            <v>800026</v>
          </cell>
          <cell r="AB507">
            <v>0</v>
          </cell>
          <cell r="AC507">
            <v>0</v>
          </cell>
          <cell r="AD507">
            <v>0</v>
          </cell>
          <cell r="AE507">
            <v>0</v>
          </cell>
          <cell r="AF507">
            <v>0</v>
          </cell>
          <cell r="AG507">
            <v>0</v>
          </cell>
          <cell r="AH507">
            <v>41821</v>
          </cell>
          <cell r="AI507">
            <v>0</v>
          </cell>
          <cell r="AJ507">
            <v>0</v>
          </cell>
          <cell r="AK507" t="str">
            <v>01 NĂM</v>
          </cell>
          <cell r="AL507">
            <v>0</v>
          </cell>
          <cell r="AM507">
            <v>0</v>
          </cell>
          <cell r="AN507">
            <v>41821</v>
          </cell>
          <cell r="AO507">
            <v>42185</v>
          </cell>
          <cell r="AP507">
            <v>0</v>
          </cell>
          <cell r="AQ507">
            <v>0</v>
          </cell>
          <cell r="AR507">
            <v>41821</v>
          </cell>
          <cell r="AS507">
            <v>0</v>
          </cell>
          <cell r="AT507">
            <v>0</v>
          </cell>
          <cell r="AU507">
            <v>0</v>
          </cell>
          <cell r="AV507">
            <v>0</v>
          </cell>
          <cell r="AW507">
            <v>0</v>
          </cell>
          <cell r="AX507">
            <v>0</v>
          </cell>
          <cell r="AY507">
            <v>0</v>
          </cell>
          <cell r="AZ507">
            <v>0</v>
          </cell>
          <cell r="BA507">
            <v>0</v>
          </cell>
          <cell r="BB507">
            <v>0</v>
          </cell>
          <cell r="BC507">
            <v>0</v>
          </cell>
          <cell r="BD507">
            <v>0</v>
          </cell>
          <cell r="BE507" t="str">
            <v>TC</v>
          </cell>
          <cell r="BF507">
            <v>0</v>
          </cell>
          <cell r="BG507">
            <v>0</v>
          </cell>
          <cell r="BH507">
            <v>0</v>
          </cell>
          <cell r="BI507">
            <v>2889000</v>
          </cell>
          <cell r="BJ507">
            <v>0</v>
          </cell>
          <cell r="BK507">
            <v>0</v>
          </cell>
          <cell r="BL507">
            <v>800000</v>
          </cell>
          <cell r="BM507">
            <v>100000</v>
          </cell>
          <cell r="BN507">
            <v>0</v>
          </cell>
          <cell r="BO507">
            <v>25000</v>
          </cell>
          <cell r="BP507">
            <v>120000</v>
          </cell>
          <cell r="BQ507">
            <v>1</v>
          </cell>
          <cell r="BR507" t="str">
            <v>VP HỒ CHÍ MINH</v>
          </cell>
          <cell r="BS507" t="str">
            <v>Fulltime</v>
          </cell>
          <cell r="BT507" t="str">
            <v>Kho Vận</v>
          </cell>
          <cell r="BU507" t="str">
            <v>NV. Giao Hàng</v>
          </cell>
          <cell r="BV507">
            <v>0</v>
          </cell>
          <cell r="BW507" t="str">
            <v>12/12</v>
          </cell>
          <cell r="BX507">
            <v>0</v>
          </cell>
          <cell r="BY507">
            <v>0</v>
          </cell>
          <cell r="BZ507">
            <v>0</v>
          </cell>
          <cell r="CA507">
            <v>0</v>
          </cell>
          <cell r="CB507">
            <v>0</v>
          </cell>
          <cell r="CC507">
            <v>0</v>
          </cell>
          <cell r="CD507">
            <v>0</v>
          </cell>
          <cell r="CE507">
            <v>0</v>
          </cell>
          <cell r="CF507">
            <v>0</v>
          </cell>
          <cell r="CG507">
            <v>0</v>
          </cell>
          <cell r="CH507">
            <v>0</v>
          </cell>
          <cell r="CI507" t="str">
            <v>PHÒNG DỰ ÁN</v>
          </cell>
          <cell r="CJ507" t="str">
            <v>HỌA VIÊN</v>
          </cell>
          <cell r="CK507">
            <v>0</v>
          </cell>
          <cell r="CL507">
            <v>0</v>
          </cell>
          <cell r="CM507" t="str">
            <v>ĐỘC THÂN</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t="e">
            <v>#N/A</v>
          </cell>
          <cell r="DB507">
            <v>0</v>
          </cell>
        </row>
        <row r="508">
          <cell r="B508" t="str">
            <v>EQQ102384</v>
          </cell>
          <cell r="C508" t="str">
            <v>NGUYỄN THỊ KIM PHƯỚC</v>
          </cell>
          <cell r="D508" t="str">
            <v>NỮ</v>
          </cell>
          <cell r="E508">
            <v>41804</v>
          </cell>
          <cell r="F508" t="str">
            <v>01 NT</v>
          </cell>
          <cell r="G508" t="str">
            <v>NHÂN VIÊN PHỤC VỤ</v>
          </cell>
          <cell r="H508">
            <v>27</v>
          </cell>
          <cell r="I508">
            <v>4</v>
          </cell>
          <cell r="J508">
            <v>1991</v>
          </cell>
          <cell r="K508">
            <v>33355</v>
          </cell>
          <cell r="L508" t="str">
            <v>TP. HCM</v>
          </cell>
          <cell r="M508" t="str">
            <v>TP. HCM</v>
          </cell>
          <cell r="N508" t="str">
            <v>024457406</v>
          </cell>
          <cell r="O508">
            <v>40770</v>
          </cell>
          <cell r="P508" t="str">
            <v>TP. HCM</v>
          </cell>
          <cell r="Q508" t="str">
            <v>KINH</v>
          </cell>
          <cell r="R508" t="str">
            <v>KHÔNG</v>
          </cell>
          <cell r="S508" t="str">
            <v>134/14 BÙI THỊ XUÂN, P. PHẠM NGŨ LÃO, Q. 1, TP. HCM</v>
          </cell>
          <cell r="T508" t="str">
            <v>TP. HCM</v>
          </cell>
          <cell r="U508" t="str">
            <v>134/14 BÙI THỊ XUÂN, P. PHẠM NGŨ LÃO, Q. 1, TP. HCM</v>
          </cell>
          <cell r="V508" t="str">
            <v>TP. HCM</v>
          </cell>
          <cell r="W508" t="str">
            <v>5/36 BÌNH TRỊ ĐÔNG A, Q. BÌNH TÂN, TP. HCM</v>
          </cell>
          <cell r="X508" t="str">
            <v>01697485736</v>
          </cell>
          <cell r="Y508" t="str">
            <v>0331000432895</v>
          </cell>
          <cell r="Z508" t="str">
            <v>VIETCOMBANK</v>
          </cell>
          <cell r="AA508" t="str">
            <v>101399</v>
          </cell>
          <cell r="AB508">
            <v>0</v>
          </cell>
          <cell r="AC508">
            <v>0</v>
          </cell>
          <cell r="AD508">
            <v>0</v>
          </cell>
          <cell r="AE508">
            <v>0</v>
          </cell>
          <cell r="AF508">
            <v>0</v>
          </cell>
          <cell r="AG508">
            <v>0</v>
          </cell>
          <cell r="AH508">
            <v>41821</v>
          </cell>
          <cell r="AI508">
            <v>0</v>
          </cell>
          <cell r="AJ508">
            <v>0</v>
          </cell>
          <cell r="AK508" t="str">
            <v>01 NĂM</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t="str">
            <v>12/12</v>
          </cell>
          <cell r="BF508">
            <v>0</v>
          </cell>
          <cell r="BG508">
            <v>0</v>
          </cell>
          <cell r="BH508">
            <v>0</v>
          </cell>
          <cell r="BI508">
            <v>0</v>
          </cell>
          <cell r="BJ508">
            <v>12000</v>
          </cell>
          <cell r="BK508">
            <v>0</v>
          </cell>
          <cell r="BL508">
            <v>0</v>
          </cell>
          <cell r="BM508">
            <v>0</v>
          </cell>
          <cell r="BN508">
            <v>0</v>
          </cell>
          <cell r="BO508">
            <v>0</v>
          </cell>
          <cell r="BP508">
            <v>0</v>
          </cell>
          <cell r="BQ508">
            <v>1</v>
          </cell>
          <cell r="BR508" t="str">
            <v>HTQ HỒ CHÍ MINH</v>
          </cell>
          <cell r="BS508" t="str">
            <v>Partime</v>
          </cell>
          <cell r="BT508" t="str">
            <v>Quán 01 Nguyễn Thông</v>
          </cell>
          <cell r="BU508" t="str">
            <v>NV. Phục Vụ</v>
          </cell>
          <cell r="BV508" t="str">
            <v>1 HẠT</v>
          </cell>
          <cell r="BW508" t="str">
            <v>12/12</v>
          </cell>
          <cell r="BX508">
            <v>0</v>
          </cell>
          <cell r="BY508">
            <v>0</v>
          </cell>
          <cell r="BZ508">
            <v>0</v>
          </cell>
          <cell r="CA508">
            <v>0</v>
          </cell>
          <cell r="CB508">
            <v>0</v>
          </cell>
          <cell r="CC508">
            <v>0</v>
          </cell>
          <cell r="CD508">
            <v>0</v>
          </cell>
          <cell r="CE508">
            <v>0</v>
          </cell>
          <cell r="CF508">
            <v>0</v>
          </cell>
          <cell r="CG508">
            <v>0</v>
          </cell>
          <cell r="CH508">
            <v>0</v>
          </cell>
          <cell r="CI508" t="str">
            <v>KHO VẬN</v>
          </cell>
          <cell r="CJ508" t="str">
            <v>NHÂN VIÊN GIAO HÀNG</v>
          </cell>
          <cell r="CK508">
            <v>0</v>
          </cell>
          <cell r="CL508">
            <v>0</v>
          </cell>
          <cell r="CM508" t="str">
            <v>ĐỘC THÂN</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t="e">
            <v>#N/A</v>
          </cell>
          <cell r="DB508">
            <v>0</v>
          </cell>
        </row>
        <row r="509">
          <cell r="B509" t="str">
            <v>EQQ102386</v>
          </cell>
          <cell r="C509" t="str">
            <v>TẠ KIM YẾN</v>
          </cell>
          <cell r="D509" t="str">
            <v>NỮ</v>
          </cell>
          <cell r="E509">
            <v>41804</v>
          </cell>
          <cell r="F509" t="str">
            <v>184 LĐH</v>
          </cell>
          <cell r="G509" t="str">
            <v>NHÂN VIÊN BẾP</v>
          </cell>
          <cell r="H509">
            <v>22</v>
          </cell>
          <cell r="I509">
            <v>3</v>
          </cell>
          <cell r="J509">
            <v>1982</v>
          </cell>
          <cell r="K509">
            <v>30032</v>
          </cell>
          <cell r="L509" t="str">
            <v>SÓC TRĂNG</v>
          </cell>
          <cell r="M509" t="str">
            <v>SÓC TRĂNG</v>
          </cell>
          <cell r="N509" t="str">
            <v>365447567</v>
          </cell>
          <cell r="O509">
            <v>40806</v>
          </cell>
          <cell r="P509" t="str">
            <v>SÓC TRĂNG</v>
          </cell>
          <cell r="Q509" t="str">
            <v>HOA</v>
          </cell>
          <cell r="R509" t="str">
            <v>KINH</v>
          </cell>
          <cell r="S509" t="str">
            <v>301 TỈNH LỘ 8, DÒNG GIỮA, THỊ TRẤN LỊCH HỘI THƯỢNG, SÓC TRĂNG</v>
          </cell>
          <cell r="T509" t="str">
            <v>SÓC TRĂNG</v>
          </cell>
          <cell r="U509" t="str">
            <v>112/2/1A AN BÌNH, P. 5, Q. 5, TP. HCM</v>
          </cell>
          <cell r="V509" t="str">
            <v>TP. HCM</v>
          </cell>
          <cell r="W509" t="str">
            <v>134/14 BÙI THỊ XUÂN, P. PHẠM NGŨ LÃO, Q. 1, TP. HCM</v>
          </cell>
          <cell r="X509" t="str">
            <v>0987789663</v>
          </cell>
          <cell r="Y509" t="str">
            <v>0111000387369</v>
          </cell>
          <cell r="Z509" t="str">
            <v>VIETCOMBANK</v>
          </cell>
          <cell r="AA509" t="str">
            <v>101401</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t="str">
            <v>1 HẠT</v>
          </cell>
          <cell r="BE509" t="str">
            <v>12/12</v>
          </cell>
          <cell r="BF509">
            <v>0</v>
          </cell>
          <cell r="BG509">
            <v>0</v>
          </cell>
          <cell r="BH509">
            <v>0</v>
          </cell>
          <cell r="BI509">
            <v>2889000</v>
          </cell>
          <cell r="BJ509">
            <v>0</v>
          </cell>
          <cell r="BK509">
            <v>0</v>
          </cell>
          <cell r="BL509">
            <v>0</v>
          </cell>
          <cell r="BM509">
            <v>0</v>
          </cell>
          <cell r="BN509">
            <v>0</v>
          </cell>
          <cell r="BO509">
            <v>0</v>
          </cell>
          <cell r="BP509">
            <v>4000</v>
          </cell>
          <cell r="BQ509">
            <v>1</v>
          </cell>
          <cell r="BR509" t="str">
            <v>HTQ HỒ CHÍ MINH</v>
          </cell>
          <cell r="BS509" t="str">
            <v>Fulltime</v>
          </cell>
          <cell r="BT509" t="str">
            <v>Quán Pakson</v>
          </cell>
          <cell r="BU509" t="str">
            <v>NV. Bếp</v>
          </cell>
          <cell r="BV509">
            <v>0</v>
          </cell>
          <cell r="BW509" t="str">
            <v>12/12</v>
          </cell>
          <cell r="BX509">
            <v>0</v>
          </cell>
          <cell r="BY509">
            <v>0</v>
          </cell>
          <cell r="BZ509">
            <v>0</v>
          </cell>
          <cell r="CA509">
            <v>0</v>
          </cell>
          <cell r="CB509">
            <v>0</v>
          </cell>
          <cell r="CC509">
            <v>0</v>
          </cell>
          <cell r="CD509">
            <v>0</v>
          </cell>
          <cell r="CE509">
            <v>0</v>
          </cell>
          <cell r="CF509">
            <v>0</v>
          </cell>
          <cell r="CG509">
            <v>0</v>
          </cell>
          <cell r="CH509">
            <v>0</v>
          </cell>
          <cell r="CI509" t="str">
            <v>01 NT</v>
          </cell>
          <cell r="CJ509" t="str">
            <v>NHÂN VIÊN PHỤC VỤ</v>
          </cell>
          <cell r="CK509">
            <v>0</v>
          </cell>
          <cell r="CL509">
            <v>0</v>
          </cell>
          <cell r="CM509" t="str">
            <v>ĐỘC THÂN</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t="e">
            <v>#N/A</v>
          </cell>
          <cell r="DB509">
            <v>0</v>
          </cell>
        </row>
        <row r="510">
          <cell r="B510" t="str">
            <v>EQQ102387</v>
          </cell>
          <cell r="C510" t="str">
            <v>PHẠM THỊ NGỌC TRÂM</v>
          </cell>
          <cell r="D510" t="str">
            <v>NỮ</v>
          </cell>
          <cell r="E510">
            <v>41804</v>
          </cell>
          <cell r="F510" t="str">
            <v>PANDORA</v>
          </cell>
          <cell r="G510" t="str">
            <v>NHÂN VIÊN PHỤC VỤ</v>
          </cell>
          <cell r="H510">
            <v>25</v>
          </cell>
          <cell r="I510">
            <v>10</v>
          </cell>
          <cell r="J510">
            <v>1994</v>
          </cell>
          <cell r="K510">
            <v>34632</v>
          </cell>
          <cell r="L510" t="str">
            <v>ĐỒNG THÁP</v>
          </cell>
          <cell r="M510" t="str">
            <v>ĐỒNG THÁP</v>
          </cell>
          <cell r="N510" t="str">
            <v>341780392</v>
          </cell>
          <cell r="O510">
            <v>40710</v>
          </cell>
          <cell r="P510" t="str">
            <v>ĐỒNG THÁP</v>
          </cell>
          <cell r="Q510" t="str">
            <v>KINH</v>
          </cell>
          <cell r="R510" t="str">
            <v>KHÔNG</v>
          </cell>
          <cell r="S510" t="str">
            <v>KHÓM 4, PHƯỜNG 1, THỊ XÃ SA ĐÉC, ĐỒNG THÁP</v>
          </cell>
          <cell r="T510" t="str">
            <v>ĐỒNG THÁP</v>
          </cell>
          <cell r="U510" t="str">
            <v>320/16/4 GÒ DẦU, Q. TÂN PHÚ, TP. HCM</v>
          </cell>
          <cell r="V510" t="str">
            <v>TP. HCM</v>
          </cell>
          <cell r="W510" t="str">
            <v>112/2/1A AN BÌNH, P. 5, Q. 5, TP. HCM</v>
          </cell>
          <cell r="X510" t="str">
            <v>0932062126</v>
          </cell>
          <cell r="Y510" t="str">
            <v>0441000671897</v>
          </cell>
          <cell r="Z510" t="str">
            <v>VIETCOMBANK</v>
          </cell>
          <cell r="AA510" t="str">
            <v>101403</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t="str">
            <v>12/12</v>
          </cell>
          <cell r="BF510">
            <v>0</v>
          </cell>
          <cell r="BG510">
            <v>0</v>
          </cell>
          <cell r="BH510">
            <v>0</v>
          </cell>
          <cell r="BI510">
            <v>0</v>
          </cell>
          <cell r="BJ510">
            <v>12000</v>
          </cell>
          <cell r="BK510">
            <v>0</v>
          </cell>
          <cell r="BL510">
            <v>0</v>
          </cell>
          <cell r="BM510">
            <v>0</v>
          </cell>
          <cell r="BN510">
            <v>0</v>
          </cell>
          <cell r="BO510">
            <v>0</v>
          </cell>
          <cell r="BP510">
            <v>0</v>
          </cell>
          <cell r="BQ510">
            <v>1</v>
          </cell>
          <cell r="BR510" t="str">
            <v>HTQ HỒ CHÍ MINH</v>
          </cell>
          <cell r="BS510" t="str">
            <v>Partime</v>
          </cell>
          <cell r="BT510" t="str">
            <v>Quán Big C Cộng Hòa</v>
          </cell>
          <cell r="BU510" t="str">
            <v>NV. Phục Vụ</v>
          </cell>
          <cell r="BV510" t="str">
            <v>1 HẠT</v>
          </cell>
          <cell r="BW510" t="str">
            <v>12/12</v>
          </cell>
          <cell r="BX510">
            <v>0</v>
          </cell>
          <cell r="BY510">
            <v>0</v>
          </cell>
          <cell r="BZ510">
            <v>0</v>
          </cell>
          <cell r="CA510">
            <v>0</v>
          </cell>
          <cell r="CB510">
            <v>0</v>
          </cell>
          <cell r="CC510">
            <v>0</v>
          </cell>
          <cell r="CD510">
            <v>0</v>
          </cell>
          <cell r="CE510">
            <v>0</v>
          </cell>
          <cell r="CF510">
            <v>0</v>
          </cell>
          <cell r="CG510">
            <v>0</v>
          </cell>
          <cell r="CH510">
            <v>0</v>
          </cell>
          <cell r="CI510" t="str">
            <v>184 LĐH</v>
          </cell>
          <cell r="CJ510" t="str">
            <v>NHÂN VIÊN BẾP</v>
          </cell>
          <cell r="CK510">
            <v>0</v>
          </cell>
          <cell r="CL510">
            <v>0</v>
          </cell>
          <cell r="CM510" t="str">
            <v>ĐỘC THÂN</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t="e">
            <v>#N/A</v>
          </cell>
          <cell r="DB510">
            <v>0</v>
          </cell>
        </row>
        <row r="511">
          <cell r="B511" t="str">
            <v>EQQ102388</v>
          </cell>
          <cell r="C511" t="str">
            <v>NGUYỄN CHUNG NGỌC BÍCH</v>
          </cell>
          <cell r="D511" t="str">
            <v>NỮ</v>
          </cell>
          <cell r="E511">
            <v>41803</v>
          </cell>
          <cell r="F511" t="str">
            <v>262 KH</v>
          </cell>
          <cell r="G511" t="str">
            <v>NHÂN VIÊN PHỤC VỤ</v>
          </cell>
          <cell r="H511">
            <v>8</v>
          </cell>
          <cell r="I511">
            <v>7</v>
          </cell>
          <cell r="J511">
            <v>1994</v>
          </cell>
          <cell r="K511">
            <v>34523</v>
          </cell>
          <cell r="L511" t="str">
            <v>VĨNH LONG</v>
          </cell>
          <cell r="M511" t="str">
            <v>VĨNH LONG</v>
          </cell>
          <cell r="N511" t="str">
            <v>331739344</v>
          </cell>
          <cell r="O511">
            <v>40338</v>
          </cell>
          <cell r="P511" t="str">
            <v>VĨNH LONG</v>
          </cell>
          <cell r="Q511" t="str">
            <v>KINH</v>
          </cell>
          <cell r="R511" t="str">
            <v>KHÔNG</v>
          </cell>
          <cell r="S511" t="str">
            <v>191/14 THUẬN LONG, ĐỒNG PHÚ, LONG HỒ, VĨNH LONG</v>
          </cell>
          <cell r="T511" t="str">
            <v>VĨNH LONG</v>
          </cell>
          <cell r="U511" t="str">
            <v>9A TRUNG SƠN, Q. 8, TP. HCM</v>
          </cell>
          <cell r="V511" t="str">
            <v>TP. HCM</v>
          </cell>
          <cell r="W511" t="str">
            <v>320/16/4 GÒ DẦU, Q. TÂN PHÚ, TP. HCM</v>
          </cell>
          <cell r="X511" t="str">
            <v>01687725830</v>
          </cell>
          <cell r="Y511" t="str">
            <v>0531000298232</v>
          </cell>
          <cell r="Z511" t="str">
            <v>VIETCOMBANK</v>
          </cell>
          <cell r="AA511" t="str">
            <v>101404</v>
          </cell>
          <cell r="AB511">
            <v>0</v>
          </cell>
          <cell r="AC511">
            <v>0</v>
          </cell>
          <cell r="AD511">
            <v>0</v>
          </cell>
          <cell r="AE511">
            <v>41981</v>
          </cell>
          <cell r="AF511" t="str">
            <v>BV</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t="str">
            <v>1 HẠT</v>
          </cell>
          <cell r="BE511" t="str">
            <v>12/12</v>
          </cell>
          <cell r="BF511">
            <v>0</v>
          </cell>
          <cell r="BG511">
            <v>0</v>
          </cell>
          <cell r="BH511">
            <v>0</v>
          </cell>
          <cell r="BI511">
            <v>0</v>
          </cell>
          <cell r="BJ511">
            <v>12000</v>
          </cell>
          <cell r="BK511">
            <v>0</v>
          </cell>
          <cell r="BL511">
            <v>0</v>
          </cell>
          <cell r="BM511">
            <v>0</v>
          </cell>
          <cell r="BN511">
            <v>0</v>
          </cell>
          <cell r="BO511">
            <v>0</v>
          </cell>
          <cell r="BP511">
            <v>0</v>
          </cell>
          <cell r="BQ511">
            <v>1</v>
          </cell>
          <cell r="BR511" t="str">
            <v>HTQ HỒ CHÍ MINH</v>
          </cell>
          <cell r="BS511" t="str">
            <v>Partime</v>
          </cell>
          <cell r="BT511" t="str">
            <v>Quán 262 Khánh Hội</v>
          </cell>
          <cell r="BU511" t="str">
            <v>NV. Phục Vụ</v>
          </cell>
          <cell r="BV511" t="str">
            <v>1 HẠT</v>
          </cell>
          <cell r="BW511" t="str">
            <v>ĐH</v>
          </cell>
          <cell r="BX511" t="str">
            <v>QUẢN TRỊ KINH DOANH</v>
          </cell>
          <cell r="BY511">
            <v>0</v>
          </cell>
          <cell r="BZ511">
            <v>0</v>
          </cell>
          <cell r="CA511">
            <v>0</v>
          </cell>
          <cell r="CB511">
            <v>0</v>
          </cell>
          <cell r="CC511">
            <v>0</v>
          </cell>
          <cell r="CD511">
            <v>0</v>
          </cell>
          <cell r="CE511">
            <v>0</v>
          </cell>
          <cell r="CF511">
            <v>0</v>
          </cell>
          <cell r="CG511">
            <v>0</v>
          </cell>
          <cell r="CH511">
            <v>0</v>
          </cell>
          <cell r="CI511" t="str">
            <v>PANDORA</v>
          </cell>
          <cell r="CJ511" t="str">
            <v>NHÂN VIÊN PHỤC VỤ</v>
          </cell>
          <cell r="CK511">
            <v>0</v>
          </cell>
          <cell r="CL511">
            <v>0</v>
          </cell>
          <cell r="CM511" t="str">
            <v>ĐỘC THÂN</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t="e">
            <v>#N/A</v>
          </cell>
          <cell r="DB511">
            <v>0</v>
          </cell>
        </row>
        <row r="512">
          <cell r="B512" t="str">
            <v>EQQ102390</v>
          </cell>
          <cell r="C512" t="str">
            <v>TRẦN TẤN</v>
          </cell>
          <cell r="D512" t="str">
            <v>NAM</v>
          </cell>
          <cell r="E512">
            <v>41808</v>
          </cell>
          <cell r="F512" t="str">
            <v>104 HBT</v>
          </cell>
          <cell r="G512" t="str">
            <v>NHÂN VIÊN PHỤC VỤ</v>
          </cell>
          <cell r="H512">
            <v>1</v>
          </cell>
          <cell r="I512">
            <v>4</v>
          </cell>
          <cell r="J512">
            <v>1992</v>
          </cell>
          <cell r="K512">
            <v>33695</v>
          </cell>
          <cell r="L512" t="str">
            <v>QUẢNG TRỊ</v>
          </cell>
          <cell r="M512" t="str">
            <v>QUẢNG TRỊ</v>
          </cell>
          <cell r="N512" t="str">
            <v>197322232</v>
          </cell>
          <cell r="O512">
            <v>40941</v>
          </cell>
          <cell r="P512" t="str">
            <v>QUẢNG TRỊ</v>
          </cell>
          <cell r="Q512" t="str">
            <v>KINH</v>
          </cell>
          <cell r="R512" t="str">
            <v>KHÔNG</v>
          </cell>
          <cell r="S512" t="str">
            <v>THÂM KHÊ, HẢI KHÊ, HẢI LĂNG, QUẢNG TRỊ</v>
          </cell>
          <cell r="T512" t="str">
            <v>QUẢNG TRỊ</v>
          </cell>
          <cell r="U512" t="str">
            <v>HOÀI MỸ, BÌNH CHUẨN, THUẬN AN, BÌNH DƯƠNG</v>
          </cell>
          <cell r="V512" t="str">
            <v>BÌNH DƯƠNG</v>
          </cell>
          <cell r="W512" t="str">
            <v>9A TRUNG SƠN, Q. 8, TP. HCM</v>
          </cell>
          <cell r="X512" t="str">
            <v>01226141281</v>
          </cell>
          <cell r="Y512" t="str">
            <v>0371000422307</v>
          </cell>
          <cell r="Z512" t="str">
            <v>VIETCOMBANK</v>
          </cell>
          <cell r="AA512" t="str">
            <v>101406</v>
          </cell>
          <cell r="AB512">
            <v>0</v>
          </cell>
          <cell r="AC512">
            <v>0</v>
          </cell>
          <cell r="AD512">
            <v>0</v>
          </cell>
          <cell r="AE512">
            <v>41981</v>
          </cell>
          <cell r="AF512" t="str">
            <v>BV</v>
          </cell>
          <cell r="AG512" t="str">
            <v>CHƯA BÀN GIAO</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t="str">
            <v>1 HẠT</v>
          </cell>
          <cell r="BE512" t="str">
            <v>ĐH</v>
          </cell>
          <cell r="BF512">
            <v>0</v>
          </cell>
          <cell r="BG512">
            <v>0</v>
          </cell>
          <cell r="BH512">
            <v>0</v>
          </cell>
          <cell r="BI512">
            <v>0</v>
          </cell>
          <cell r="BJ512">
            <v>12000</v>
          </cell>
          <cell r="BK512">
            <v>0</v>
          </cell>
          <cell r="BL512">
            <v>0</v>
          </cell>
          <cell r="BM512">
            <v>0</v>
          </cell>
          <cell r="BN512">
            <v>0</v>
          </cell>
          <cell r="BO512">
            <v>0</v>
          </cell>
          <cell r="BP512">
            <v>0</v>
          </cell>
          <cell r="BQ512">
            <v>1</v>
          </cell>
          <cell r="BR512" t="str">
            <v>HTQ HỒ CHÍ MINH</v>
          </cell>
          <cell r="BS512" t="str">
            <v>Partime</v>
          </cell>
          <cell r="BT512" t="str">
            <v>Quán 104 Hai Bà Trưng</v>
          </cell>
          <cell r="BU512" t="str">
            <v>NV. Phục Vụ</v>
          </cell>
          <cell r="BV512" t="str">
            <v>1 HẠT</v>
          </cell>
          <cell r="BW512" t="str">
            <v>ĐH</v>
          </cell>
          <cell r="BX512" t="str">
            <v>NGỮ VĂN TRUNG QUỐC</v>
          </cell>
          <cell r="BY512">
            <v>0</v>
          </cell>
          <cell r="BZ512">
            <v>0</v>
          </cell>
          <cell r="CA512">
            <v>0</v>
          </cell>
          <cell r="CB512">
            <v>0</v>
          </cell>
          <cell r="CC512">
            <v>0</v>
          </cell>
          <cell r="CD512">
            <v>0</v>
          </cell>
          <cell r="CE512">
            <v>0</v>
          </cell>
          <cell r="CF512">
            <v>0</v>
          </cell>
          <cell r="CG512">
            <v>0</v>
          </cell>
          <cell r="CH512">
            <v>0</v>
          </cell>
          <cell r="CI512" t="str">
            <v>262 KH</v>
          </cell>
          <cell r="CJ512" t="str">
            <v>NHÂN VIÊN PHỤC VỤ</v>
          </cell>
          <cell r="CK512">
            <v>0</v>
          </cell>
          <cell r="CL512">
            <v>0</v>
          </cell>
          <cell r="CM512" t="str">
            <v>ĐỘC THÂN</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t="e">
            <v>#N/A</v>
          </cell>
          <cell r="DB512">
            <v>0</v>
          </cell>
        </row>
        <row r="513">
          <cell r="B513" t="str">
            <v>EQQ102391</v>
          </cell>
          <cell r="C513" t="str">
            <v>NGUYỄN LÊ TẤN KHANG</v>
          </cell>
          <cell r="D513" t="str">
            <v>NAM</v>
          </cell>
          <cell r="E513">
            <v>41807</v>
          </cell>
          <cell r="F513" t="str">
            <v>219 LTT</v>
          </cell>
          <cell r="G513" t="str">
            <v>NHÂN VIÊN PHỤC VỤ</v>
          </cell>
          <cell r="H513">
            <v>20</v>
          </cell>
          <cell r="I513">
            <v>6</v>
          </cell>
          <cell r="J513">
            <v>1995</v>
          </cell>
          <cell r="K513">
            <v>34870</v>
          </cell>
          <cell r="L513" t="str">
            <v>TP. HCM</v>
          </cell>
          <cell r="M513" t="str">
            <v>ĐỒNG THÁP</v>
          </cell>
          <cell r="N513" t="str">
            <v>025302949</v>
          </cell>
          <cell r="O513">
            <v>40353</v>
          </cell>
          <cell r="P513" t="str">
            <v>TP. HCM</v>
          </cell>
          <cell r="Q513" t="str">
            <v>KINH</v>
          </cell>
          <cell r="R513" t="str">
            <v>PHẬT</v>
          </cell>
          <cell r="S513" t="str">
            <v>137/10 ĐOÀN VĂN BƠ, P. 13, Q. 4, TP. HCM</v>
          </cell>
          <cell r="T513" t="str">
            <v>TP. HCM</v>
          </cell>
          <cell r="U513" t="str">
            <v>137/10 ĐOÀN VĂN BƠ, P. 13, Q. 4, TP. HCM</v>
          </cell>
          <cell r="V513" t="str">
            <v>TP. HCM</v>
          </cell>
          <cell r="W513" t="str">
            <v>HOÀI MỸ, BÌNH CHUẨN, THUẬN AN, BÌNH DƯƠNG</v>
          </cell>
          <cell r="X513" t="str">
            <v>01863565326</v>
          </cell>
          <cell r="Y513" t="str">
            <v>0071000822492</v>
          </cell>
          <cell r="Z513" t="str">
            <v>VIETCOMBANK</v>
          </cell>
          <cell r="AA513" t="str">
            <v>101407</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t="str">
            <v>1 HẠT</v>
          </cell>
          <cell r="BE513" t="str">
            <v>ĐH</v>
          </cell>
          <cell r="BF513">
            <v>0</v>
          </cell>
          <cell r="BG513">
            <v>0</v>
          </cell>
          <cell r="BH513">
            <v>0</v>
          </cell>
          <cell r="BI513">
            <v>0</v>
          </cell>
          <cell r="BJ513">
            <v>12000</v>
          </cell>
          <cell r="BK513">
            <v>0</v>
          </cell>
          <cell r="BL513">
            <v>0</v>
          </cell>
          <cell r="BM513">
            <v>0</v>
          </cell>
          <cell r="BN513">
            <v>0</v>
          </cell>
          <cell r="BO513">
            <v>0</v>
          </cell>
          <cell r="BP513">
            <v>0</v>
          </cell>
          <cell r="BQ513">
            <v>1</v>
          </cell>
          <cell r="BR513" t="str">
            <v>HTQ HỒ CHÍ MINH</v>
          </cell>
          <cell r="BS513" t="str">
            <v>Partime</v>
          </cell>
          <cell r="BT513" t="str">
            <v>Quán 219 Lý Tự Trọng</v>
          </cell>
          <cell r="BU513" t="str">
            <v>NV. Phục Vụ</v>
          </cell>
          <cell r="BV513">
            <v>0</v>
          </cell>
          <cell r="BW513" t="str">
            <v>12/12</v>
          </cell>
          <cell r="BX513">
            <v>0</v>
          </cell>
          <cell r="BY513">
            <v>0</v>
          </cell>
          <cell r="BZ513">
            <v>0</v>
          </cell>
          <cell r="CA513">
            <v>0</v>
          </cell>
          <cell r="CB513">
            <v>0</v>
          </cell>
          <cell r="CC513">
            <v>0</v>
          </cell>
          <cell r="CD513">
            <v>41969</v>
          </cell>
          <cell r="CE513">
            <v>0</v>
          </cell>
          <cell r="CF513">
            <v>0</v>
          </cell>
          <cell r="CG513">
            <v>0</v>
          </cell>
          <cell r="CH513">
            <v>0</v>
          </cell>
          <cell r="CI513" t="str">
            <v>104 HBT</v>
          </cell>
          <cell r="CJ513" t="str">
            <v>NHÂN VIÊN PHỤC VỤ</v>
          </cell>
          <cell r="CK513">
            <v>0</v>
          </cell>
          <cell r="CL513">
            <v>0</v>
          </cell>
          <cell r="CM513" t="str">
            <v>ĐỘC THÂN</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t="e">
            <v>#N/A</v>
          </cell>
          <cell r="DB513">
            <v>0</v>
          </cell>
        </row>
        <row r="514">
          <cell r="B514" t="str">
            <v>EQQ102394</v>
          </cell>
          <cell r="C514" t="str">
            <v>PHẠM THÁI HÙNG</v>
          </cell>
          <cell r="D514" t="str">
            <v>NAM</v>
          </cell>
          <cell r="E514">
            <v>41813</v>
          </cell>
          <cell r="F514" t="str">
            <v>02 BTX</v>
          </cell>
          <cell r="G514" t="str">
            <v>QUẢN LÝ QUÁN</v>
          </cell>
          <cell r="H514">
            <v>26</v>
          </cell>
          <cell r="I514">
            <v>5</v>
          </cell>
          <cell r="J514">
            <v>1988</v>
          </cell>
          <cell r="K514">
            <v>32289</v>
          </cell>
          <cell r="L514" t="str">
            <v>LONG AN</v>
          </cell>
          <cell r="M514" t="str">
            <v>LONG AN</v>
          </cell>
          <cell r="N514" t="str">
            <v>301264442</v>
          </cell>
          <cell r="O514">
            <v>40765</v>
          </cell>
          <cell r="P514" t="str">
            <v>LONG AN</v>
          </cell>
          <cell r="Q514" t="str">
            <v>KINH</v>
          </cell>
          <cell r="R514" t="str">
            <v>KHÔNG</v>
          </cell>
          <cell r="S514" t="str">
            <v>TÂN BÌNH, HÒA KHÁNH TÂY, ĐỨC HÒA, LONG AN</v>
          </cell>
          <cell r="T514" t="str">
            <v>LONG AN</v>
          </cell>
          <cell r="U514" t="str">
            <v>166/1X7 TRẦN XUÂN SOẠN, P. TÂN HƯNG, Q. 7, TP. HCM</v>
          </cell>
          <cell r="V514" t="str">
            <v>TP. HCM</v>
          </cell>
          <cell r="W514" t="str">
            <v>137/10 ĐOÀN VĂN BƠ, P. 13, Q. 4, TP. HCM</v>
          </cell>
          <cell r="X514" t="str">
            <v>01229569848</v>
          </cell>
          <cell r="Y514" t="str">
            <v>0181002819930</v>
          </cell>
          <cell r="Z514" t="str">
            <v>VIETCOMBANK</v>
          </cell>
          <cell r="AA514" t="str">
            <v>101410</v>
          </cell>
          <cell r="AB514">
            <v>0</v>
          </cell>
          <cell r="AC514">
            <v>0</v>
          </cell>
          <cell r="AD514">
            <v>0</v>
          </cell>
          <cell r="AE514">
            <v>0</v>
          </cell>
          <cell r="AF514">
            <v>0</v>
          </cell>
          <cell r="AG514">
            <v>0</v>
          </cell>
          <cell r="AH514">
            <v>41874</v>
          </cell>
          <cell r="AI514">
            <v>0</v>
          </cell>
          <cell r="AJ514">
            <v>0</v>
          </cell>
          <cell r="AK514" t="str">
            <v>01 NĂM</v>
          </cell>
          <cell r="AL514">
            <v>0</v>
          </cell>
          <cell r="AM514">
            <v>0</v>
          </cell>
          <cell r="AN514">
            <v>41874</v>
          </cell>
          <cell r="AO514">
            <v>42238</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t="str">
            <v>12/12</v>
          </cell>
          <cell r="BF514">
            <v>0</v>
          </cell>
          <cell r="BG514">
            <v>0</v>
          </cell>
          <cell r="BH514">
            <v>41874</v>
          </cell>
          <cell r="BI514">
            <v>3370000</v>
          </cell>
          <cell r="BJ514">
            <v>4130000</v>
          </cell>
          <cell r="BK514">
            <v>0</v>
          </cell>
          <cell r="BL514">
            <v>200000</v>
          </cell>
          <cell r="BM514">
            <v>150000</v>
          </cell>
          <cell r="BN514">
            <v>0</v>
          </cell>
          <cell r="BO514">
            <v>0</v>
          </cell>
          <cell r="BP514">
            <v>4000</v>
          </cell>
          <cell r="BQ514">
            <v>1</v>
          </cell>
          <cell r="BR514" t="str">
            <v>HTQ HỒ CHÍ MINH</v>
          </cell>
          <cell r="BS514" t="str">
            <v>Fulltime</v>
          </cell>
          <cell r="BT514" t="str">
            <v>Quán 02 Bùi Thị Xuân</v>
          </cell>
          <cell r="BU514" t="str">
            <v>Quản Lý Quán</v>
          </cell>
          <cell r="BV514" t="str">
            <v>4 HẠT</v>
          </cell>
          <cell r="BW514" t="str">
            <v>CĐ</v>
          </cell>
          <cell r="BX514" t="str">
            <v>VĂN HOÁ DU LỊCH</v>
          </cell>
          <cell r="BY514">
            <v>0</v>
          </cell>
          <cell r="BZ514">
            <v>0</v>
          </cell>
          <cell r="CA514">
            <v>0</v>
          </cell>
          <cell r="CB514">
            <v>0</v>
          </cell>
          <cell r="CC514">
            <v>0</v>
          </cell>
          <cell r="CD514">
            <v>0</v>
          </cell>
          <cell r="CE514">
            <v>0</v>
          </cell>
          <cell r="CF514">
            <v>0</v>
          </cell>
          <cell r="CG514">
            <v>0</v>
          </cell>
          <cell r="CH514">
            <v>0</v>
          </cell>
          <cell r="CI514" t="str">
            <v>219 LTT</v>
          </cell>
          <cell r="CJ514" t="str">
            <v>NHÂN VIÊN PHỤC VỤ</v>
          </cell>
          <cell r="CK514">
            <v>0</v>
          </cell>
          <cell r="CL514">
            <v>0</v>
          </cell>
          <cell r="CM514" t="str">
            <v>ĐỘC THÂN</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t="e">
            <v>#N/A</v>
          </cell>
          <cell r="DB514">
            <v>0</v>
          </cell>
        </row>
        <row r="515">
          <cell r="B515" t="str">
            <v>EQQ102397</v>
          </cell>
          <cell r="C515" t="str">
            <v>VŨ THỊ CẨM VÂN</v>
          </cell>
          <cell r="D515" t="str">
            <v>NỮ</v>
          </cell>
          <cell r="E515">
            <v>41809</v>
          </cell>
          <cell r="F515" t="str">
            <v>07 NVC</v>
          </cell>
          <cell r="G515" t="str">
            <v>NHÂN VIÊN BẾP</v>
          </cell>
          <cell r="H515">
            <v>9</v>
          </cell>
          <cell r="I515">
            <v>5</v>
          </cell>
          <cell r="J515">
            <v>1993</v>
          </cell>
          <cell r="K515">
            <v>34098</v>
          </cell>
          <cell r="L515" t="str">
            <v>CẦN THƠ</v>
          </cell>
          <cell r="M515" t="str">
            <v>HẢI PHÒNG</v>
          </cell>
          <cell r="N515" t="str">
            <v>362350078</v>
          </cell>
          <cell r="O515">
            <v>39605</v>
          </cell>
          <cell r="P515" t="str">
            <v>CẦN THƠ</v>
          </cell>
          <cell r="Q515" t="str">
            <v>KINH</v>
          </cell>
          <cell r="R515" t="str">
            <v>THIÊN CHÚA</v>
          </cell>
          <cell r="S515" t="str">
            <v>040 ẤP C2, XÃ THẠNH LỢI, H. VĨNH THẠNH, CẦN THƠ</v>
          </cell>
          <cell r="T515" t="str">
            <v>CẦN THƠ</v>
          </cell>
          <cell r="U515" t="str">
            <v>145/20/7B ĐỖ XUÂN HỢP. Q9, TP.HCM</v>
          </cell>
          <cell r="V515" t="str">
            <v>TP. HCM</v>
          </cell>
          <cell r="W515" t="str">
            <v>166/1X7 TRẦN XUÂN SOẠN, P. TÂN HƯNG, Q. 7, TP. HCM</v>
          </cell>
          <cell r="X515" t="str">
            <v>01627360943</v>
          </cell>
          <cell r="Y515" t="str">
            <v>0111000188699</v>
          </cell>
          <cell r="Z515" t="str">
            <v>VIETCOMBANK</v>
          </cell>
          <cell r="AA515" t="str">
            <v>101412</v>
          </cell>
          <cell r="AB515">
            <v>0</v>
          </cell>
          <cell r="AC515">
            <v>0</v>
          </cell>
          <cell r="AD515">
            <v>0</v>
          </cell>
          <cell r="AE515">
            <v>0</v>
          </cell>
          <cell r="AF515">
            <v>0</v>
          </cell>
          <cell r="AG515">
            <v>0</v>
          </cell>
          <cell r="AH515">
            <v>41874</v>
          </cell>
          <cell r="AI515">
            <v>0</v>
          </cell>
          <cell r="AJ515">
            <v>0</v>
          </cell>
          <cell r="AK515" t="str">
            <v>01 NĂM</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t="str">
            <v>4 HẠT</v>
          </cell>
          <cell r="BE515" t="str">
            <v>CĐ</v>
          </cell>
          <cell r="BF515">
            <v>0</v>
          </cell>
          <cell r="BG515">
            <v>0</v>
          </cell>
          <cell r="BH515">
            <v>0</v>
          </cell>
          <cell r="BI515">
            <v>2889000</v>
          </cell>
          <cell r="BJ515">
            <v>0</v>
          </cell>
          <cell r="BK515">
            <v>0</v>
          </cell>
          <cell r="BL515">
            <v>0</v>
          </cell>
          <cell r="BM515">
            <v>0</v>
          </cell>
          <cell r="BN515">
            <v>200000</v>
          </cell>
          <cell r="BO515">
            <v>0</v>
          </cell>
          <cell r="BP515">
            <v>4000</v>
          </cell>
          <cell r="BQ515">
            <v>1</v>
          </cell>
          <cell r="BR515" t="str">
            <v>HTQ HỒ CHÍ MINH</v>
          </cell>
          <cell r="BS515" t="str">
            <v>Fulltime</v>
          </cell>
          <cell r="BT515" t="str">
            <v>Quán Số 7 Nguyễn Văn Chiêm</v>
          </cell>
          <cell r="BU515" t="str">
            <v>NV. Bếp</v>
          </cell>
          <cell r="BV515">
            <v>0</v>
          </cell>
          <cell r="BW515" t="str">
            <v>TC</v>
          </cell>
          <cell r="BX515" t="str">
            <v>KỸ THUẬT CHẾ BIẾN MÓN ĂN</v>
          </cell>
          <cell r="BY515">
            <v>0</v>
          </cell>
          <cell r="BZ515">
            <v>0</v>
          </cell>
          <cell r="CA515">
            <v>0</v>
          </cell>
          <cell r="CB515">
            <v>0</v>
          </cell>
          <cell r="CC515">
            <v>0</v>
          </cell>
          <cell r="CD515">
            <v>41938</v>
          </cell>
          <cell r="CE515">
            <v>0</v>
          </cell>
          <cell r="CF515">
            <v>0</v>
          </cell>
          <cell r="CG515">
            <v>0</v>
          </cell>
          <cell r="CH515">
            <v>0</v>
          </cell>
          <cell r="CI515" t="str">
            <v>02 BTX</v>
          </cell>
          <cell r="CJ515" t="str">
            <v>QUẢN LÝ QUÁN</v>
          </cell>
          <cell r="CK515">
            <v>0</v>
          </cell>
          <cell r="CL515">
            <v>0</v>
          </cell>
          <cell r="CM515" t="str">
            <v>ĐỘC THÂN</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t="e">
            <v>#N/A</v>
          </cell>
          <cell r="DB515">
            <v>0</v>
          </cell>
        </row>
        <row r="516">
          <cell r="B516" t="str">
            <v>EQQ102398</v>
          </cell>
          <cell r="C516" t="str">
            <v>VŨ THỊ KIM HOA</v>
          </cell>
          <cell r="D516" t="str">
            <v>NỮ</v>
          </cell>
          <cell r="E516">
            <v>41809</v>
          </cell>
          <cell r="F516" t="str">
            <v>211 NTH</v>
          </cell>
          <cell r="G516" t="str">
            <v>NHÂN VIÊN PHỤC VỤ</v>
          </cell>
          <cell r="H516">
            <v>21</v>
          </cell>
          <cell r="I516">
            <v>2</v>
          </cell>
          <cell r="J516">
            <v>1994</v>
          </cell>
          <cell r="K516">
            <v>34386</v>
          </cell>
          <cell r="L516" t="str">
            <v>TP. HCM</v>
          </cell>
          <cell r="M516" t="str">
            <v>TP. HCM</v>
          </cell>
          <cell r="N516" t="str">
            <v>025112645</v>
          </cell>
          <cell r="O516">
            <v>41712</v>
          </cell>
          <cell r="P516" t="str">
            <v>TP. HCM</v>
          </cell>
          <cell r="Q516" t="str">
            <v>KINH</v>
          </cell>
          <cell r="R516" t="str">
            <v>KHÔNG CÓ</v>
          </cell>
          <cell r="S516" t="str">
            <v>222 LÊ THÁNH TÔN, P. BẾN THÀNH, Q. 1, TP. HCM</v>
          </cell>
          <cell r="T516" t="str">
            <v>TP. HCM</v>
          </cell>
          <cell r="U516" t="str">
            <v>222 LÊ THÁNH TÔN, P. BẾN THÀNH, Q. 1, TP. HCM</v>
          </cell>
          <cell r="V516" t="str">
            <v>TP. HCM</v>
          </cell>
          <cell r="W516" t="str">
            <v>145/20/7B ĐỖ XUÂN HỢP. Q9, TP.HCM</v>
          </cell>
          <cell r="X516" t="str">
            <v>0908277731</v>
          </cell>
          <cell r="Y516" t="str">
            <v>0071000898413</v>
          </cell>
          <cell r="Z516" t="str">
            <v>VIETCOMBANK</v>
          </cell>
          <cell r="AA516" t="str">
            <v>101413</v>
          </cell>
          <cell r="AB516">
            <v>0</v>
          </cell>
          <cell r="AC516">
            <v>0</v>
          </cell>
          <cell r="AD516">
            <v>0</v>
          </cell>
          <cell r="AE516">
            <v>41991</v>
          </cell>
          <cell r="AF516" t="str">
            <v>TV</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t="str">
            <v>TC</v>
          </cell>
          <cell r="BF516">
            <v>0</v>
          </cell>
          <cell r="BG516">
            <v>0</v>
          </cell>
          <cell r="BH516">
            <v>0</v>
          </cell>
          <cell r="BI516">
            <v>0</v>
          </cell>
          <cell r="BJ516">
            <v>12000</v>
          </cell>
          <cell r="BK516">
            <v>0</v>
          </cell>
          <cell r="BL516">
            <v>0</v>
          </cell>
          <cell r="BM516">
            <v>0</v>
          </cell>
          <cell r="BN516">
            <v>0</v>
          </cell>
          <cell r="BO516">
            <v>0</v>
          </cell>
          <cell r="BP516">
            <v>0</v>
          </cell>
          <cell r="BQ516">
            <v>1</v>
          </cell>
          <cell r="BR516" t="str">
            <v>HTQ HỒ CHÍ MINH</v>
          </cell>
          <cell r="BS516" t="str">
            <v>Partime</v>
          </cell>
          <cell r="BT516" t="str">
            <v>Quán 211 Nguyễn Thái Học</v>
          </cell>
          <cell r="BU516" t="str">
            <v>NV. Phục Vụ</v>
          </cell>
          <cell r="BV516">
            <v>0</v>
          </cell>
          <cell r="BW516" t="str">
            <v>11/12</v>
          </cell>
          <cell r="BX516">
            <v>0</v>
          </cell>
          <cell r="BY516">
            <v>0</v>
          </cell>
          <cell r="BZ516">
            <v>0</v>
          </cell>
          <cell r="CA516">
            <v>0</v>
          </cell>
          <cell r="CB516">
            <v>0</v>
          </cell>
          <cell r="CC516">
            <v>0</v>
          </cell>
          <cell r="CD516">
            <v>41938</v>
          </cell>
          <cell r="CE516">
            <v>0</v>
          </cell>
          <cell r="CF516">
            <v>0</v>
          </cell>
          <cell r="CG516">
            <v>0</v>
          </cell>
          <cell r="CH516">
            <v>0</v>
          </cell>
          <cell r="CI516" t="str">
            <v>07 NVC</v>
          </cell>
          <cell r="CJ516" t="str">
            <v>NHÂN VIÊN BẾP</v>
          </cell>
          <cell r="CK516">
            <v>0</v>
          </cell>
          <cell r="CL516">
            <v>0</v>
          </cell>
          <cell r="CM516" t="str">
            <v>ĐỘC THÂN</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t="e">
            <v>#N/A</v>
          </cell>
          <cell r="DB516">
            <v>0</v>
          </cell>
        </row>
        <row r="517">
          <cell r="B517" t="str">
            <v>EVV6000230</v>
          </cell>
          <cell r="C517" t="str">
            <v>TRẦN THỊ THU THANH</v>
          </cell>
          <cell r="D517" t="str">
            <v>NỮ</v>
          </cell>
          <cell r="E517">
            <v>40364</v>
          </cell>
          <cell r="F517" t="str">
            <v>PHÒNG KẾ TOÁN</v>
          </cell>
          <cell r="G517" t="str">
            <v>KẾ TOÁN TRƯỞNG</v>
          </cell>
          <cell r="H517">
            <v>20</v>
          </cell>
          <cell r="I517">
            <v>4</v>
          </cell>
          <cell r="J517">
            <v>1981</v>
          </cell>
          <cell r="K517">
            <v>29696</v>
          </cell>
          <cell r="L517" t="str">
            <v>TP. HCM</v>
          </cell>
          <cell r="M517">
            <v>34386</v>
          </cell>
          <cell r="N517" t="str">
            <v>023664671</v>
          </cell>
          <cell r="O517">
            <v>36403</v>
          </cell>
          <cell r="P517" t="str">
            <v>TP. HCM</v>
          </cell>
          <cell r="Q517" t="str">
            <v>KINH</v>
          </cell>
          <cell r="R517" t="str">
            <v>PHẬT</v>
          </cell>
          <cell r="S517" t="str">
            <v>199/8 PHÚ ĐỊNH, P. 16, Q. 8, TP. HCM</v>
          </cell>
          <cell r="T517" t="str">
            <v>TP. HCM</v>
          </cell>
          <cell r="U517" t="str">
            <v>199/8 PHÚ ĐỊNH, P. 16, Q. 8, TP. HCM</v>
          </cell>
          <cell r="V517" t="str">
            <v>TP. HCM</v>
          </cell>
          <cell r="W517" t="str">
            <v>222 LÊ THÁNH TÔN, P. BẾN THÀNH, Q. 1, TP. HCM</v>
          </cell>
          <cell r="X517" t="str">
            <v>0932198576</v>
          </cell>
          <cell r="Y517" t="str">
            <v>0331003926081</v>
          </cell>
          <cell r="Z517" t="str">
            <v>VIETCOMBANK</v>
          </cell>
          <cell r="AA517" t="str">
            <v>9022</v>
          </cell>
          <cell r="AB517">
            <v>0</v>
          </cell>
          <cell r="AC517">
            <v>2</v>
          </cell>
          <cell r="AD517">
            <v>0</v>
          </cell>
          <cell r="AE517">
            <v>41991</v>
          </cell>
          <cell r="AF517" t="str">
            <v>TV</v>
          </cell>
          <cell r="AG517" t="str">
            <v>CHƯA BÀN GIAO</v>
          </cell>
          <cell r="AH517">
            <v>41806</v>
          </cell>
          <cell r="AI517">
            <v>0</v>
          </cell>
          <cell r="AJ517">
            <v>0</v>
          </cell>
          <cell r="AK517" t="str">
            <v>01 NĂM</v>
          </cell>
          <cell r="AL517">
            <v>0</v>
          </cell>
          <cell r="AM517">
            <v>0</v>
          </cell>
          <cell r="AN517">
            <v>41806</v>
          </cell>
          <cell r="AO517">
            <v>42170</v>
          </cell>
          <cell r="AP517">
            <v>0</v>
          </cell>
          <cell r="AQ517">
            <v>0</v>
          </cell>
          <cell r="AR517">
            <v>41821</v>
          </cell>
          <cell r="AS517" t="str">
            <v>4806005664</v>
          </cell>
          <cell r="AT517">
            <v>0</v>
          </cell>
          <cell r="AU517">
            <v>0</v>
          </cell>
          <cell r="AV517">
            <v>0</v>
          </cell>
          <cell r="AW517">
            <v>0</v>
          </cell>
          <cell r="AX517">
            <v>0</v>
          </cell>
          <cell r="AY517">
            <v>0</v>
          </cell>
          <cell r="AZ517">
            <v>0</v>
          </cell>
          <cell r="BA517">
            <v>0</v>
          </cell>
          <cell r="BB517">
            <v>0</v>
          </cell>
          <cell r="BC517">
            <v>0</v>
          </cell>
          <cell r="BD517">
            <v>0</v>
          </cell>
          <cell r="BE517" t="str">
            <v>11/12</v>
          </cell>
          <cell r="BF517">
            <v>0</v>
          </cell>
          <cell r="BG517">
            <v>0</v>
          </cell>
          <cell r="BH517">
            <v>0</v>
          </cell>
          <cell r="BI517">
            <v>6800000</v>
          </cell>
          <cell r="BJ517">
            <v>15200000</v>
          </cell>
          <cell r="BK517">
            <v>0</v>
          </cell>
          <cell r="BL517">
            <v>0</v>
          </cell>
          <cell r="BM517">
            <v>0</v>
          </cell>
          <cell r="BN517">
            <v>0</v>
          </cell>
          <cell r="BO517">
            <v>25000</v>
          </cell>
          <cell r="BP517">
            <v>120000</v>
          </cell>
          <cell r="BQ517">
            <v>1</v>
          </cell>
          <cell r="BR517" t="str">
            <v>VP HỒ CHÍ MINH</v>
          </cell>
          <cell r="BS517" t="str">
            <v>Fulltime</v>
          </cell>
          <cell r="BT517" t="str">
            <v>Phòng Kế Toán</v>
          </cell>
          <cell r="BU517" t="str">
            <v>Kế Toán Trưởng</v>
          </cell>
          <cell r="BV517">
            <v>0</v>
          </cell>
          <cell r="BW517" t="str">
            <v>ĐH</v>
          </cell>
          <cell r="BX517">
            <v>0</v>
          </cell>
          <cell r="BY517">
            <v>0</v>
          </cell>
          <cell r="BZ517">
            <v>0</v>
          </cell>
          <cell r="CA517">
            <v>0</v>
          </cell>
          <cell r="CB517">
            <v>0</v>
          </cell>
          <cell r="CC517">
            <v>0</v>
          </cell>
          <cell r="CD517">
            <v>0</v>
          </cell>
          <cell r="CE517">
            <v>0</v>
          </cell>
          <cell r="CF517">
            <v>0</v>
          </cell>
          <cell r="CG517">
            <v>0</v>
          </cell>
          <cell r="CH517">
            <v>0</v>
          </cell>
          <cell r="CI517" t="str">
            <v>211 NTH</v>
          </cell>
          <cell r="CJ517" t="str">
            <v>NHÂN VIÊN PHỤC VỤ</v>
          </cell>
          <cell r="CK517">
            <v>0</v>
          </cell>
          <cell r="CL517">
            <v>0</v>
          </cell>
          <cell r="CM517" t="str">
            <v>KẾT HÔN</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t="e">
            <v>#N/A</v>
          </cell>
          <cell r="DB517">
            <v>0</v>
          </cell>
        </row>
        <row r="518">
          <cell r="B518" t="str">
            <v>EQQ102401</v>
          </cell>
          <cell r="C518" t="str">
            <v>ĐOÀN PHƯƠNG DUNG</v>
          </cell>
          <cell r="D518" t="str">
            <v>NỮ</v>
          </cell>
          <cell r="E518">
            <v>41811</v>
          </cell>
          <cell r="F518" t="str">
            <v>QUÁN ĐÀ NẴNG</v>
          </cell>
          <cell r="G518" t="str">
            <v>NHÂN VIÊN PHỤC VỤ</v>
          </cell>
          <cell r="H518">
            <v>1</v>
          </cell>
          <cell r="I518">
            <v>1</v>
          </cell>
          <cell r="J518">
            <v>1993</v>
          </cell>
          <cell r="K518">
            <v>33970</v>
          </cell>
          <cell r="L518" t="str">
            <v>QUẢNG NAM</v>
          </cell>
          <cell r="M518" t="str">
            <v>QUẢNG NAM</v>
          </cell>
          <cell r="N518" t="str">
            <v>205608320</v>
          </cell>
          <cell r="O518">
            <v>39666</v>
          </cell>
          <cell r="P518" t="str">
            <v>QUẢNG NAM</v>
          </cell>
          <cell r="Q518" t="str">
            <v>KINH</v>
          </cell>
          <cell r="R518" t="str">
            <v>KHÔNG</v>
          </cell>
          <cell r="S518" t="str">
            <v>LẠC THÀNH NAM, ĐIỆN HỒNG, ĐIỆN BÀN, QUẢNG NAM</v>
          </cell>
          <cell r="T518" t="str">
            <v>QUẢNG NAM</v>
          </cell>
          <cell r="U518" t="str">
            <v>199/8 PHÚ ĐỊNH, P. 16, Q. 8, TP. HCM</v>
          </cell>
          <cell r="V518" t="str">
            <v>TP. HCM</v>
          </cell>
          <cell r="W518" t="str">
            <v>199/8 PHÚ ĐỊNH, P. 16, Q. 8, TP. HCM</v>
          </cell>
          <cell r="X518" t="str">
            <v>TP. HCM</v>
          </cell>
          <cell r="Y518" t="str">
            <v>0041000193705</v>
          </cell>
          <cell r="Z518" t="str">
            <v>VIETCOMBANK</v>
          </cell>
          <cell r="AA518" t="str">
            <v>700060</v>
          </cell>
          <cell r="AB518">
            <v>0</v>
          </cell>
          <cell r="AC518">
            <v>0</v>
          </cell>
          <cell r="AD518">
            <v>0</v>
          </cell>
          <cell r="AE518">
            <v>0</v>
          </cell>
          <cell r="AF518">
            <v>0</v>
          </cell>
          <cell r="AG518">
            <v>0</v>
          </cell>
          <cell r="AH518">
            <v>41806</v>
          </cell>
          <cell r="AI518">
            <v>0</v>
          </cell>
          <cell r="AJ518">
            <v>0</v>
          </cell>
          <cell r="AK518" t="str">
            <v>01 NĂM</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t="str">
            <v>ĐH</v>
          </cell>
          <cell r="BF518">
            <v>0</v>
          </cell>
          <cell r="BG518">
            <v>0</v>
          </cell>
          <cell r="BH518">
            <v>0</v>
          </cell>
          <cell r="BI518">
            <v>0</v>
          </cell>
          <cell r="BJ518">
            <v>12000</v>
          </cell>
          <cell r="BK518">
            <v>0</v>
          </cell>
          <cell r="BL518">
            <v>0</v>
          </cell>
          <cell r="BM518">
            <v>0</v>
          </cell>
          <cell r="BN518">
            <v>0</v>
          </cell>
          <cell r="BO518">
            <v>0</v>
          </cell>
          <cell r="BP518">
            <v>0</v>
          </cell>
          <cell r="BQ518">
            <v>1</v>
          </cell>
          <cell r="BR518" t="str">
            <v>CN ĐÀ NẴNG</v>
          </cell>
          <cell r="BS518" t="str">
            <v>Partime</v>
          </cell>
          <cell r="BT518" t="str">
            <v>Quán 138 Nguyễn Thị Minh Khai</v>
          </cell>
          <cell r="BU518" t="str">
            <v>NV. Phục Vụ</v>
          </cell>
          <cell r="BV518" t="str">
            <v>1 HẠT</v>
          </cell>
          <cell r="BW518" t="str">
            <v>12/12</v>
          </cell>
          <cell r="BX518">
            <v>0</v>
          </cell>
          <cell r="BY518">
            <v>0</v>
          </cell>
          <cell r="BZ518">
            <v>0</v>
          </cell>
          <cell r="CA518">
            <v>0</v>
          </cell>
          <cell r="CB518">
            <v>0</v>
          </cell>
          <cell r="CC518">
            <v>0</v>
          </cell>
          <cell r="CD518">
            <v>0</v>
          </cell>
          <cell r="CE518">
            <v>0</v>
          </cell>
          <cell r="CF518">
            <v>0</v>
          </cell>
          <cell r="CG518">
            <v>0</v>
          </cell>
          <cell r="CH518">
            <v>0</v>
          </cell>
          <cell r="CI518" t="str">
            <v>PHÒNG KẾ TOÁN</v>
          </cell>
          <cell r="CJ518" t="str">
            <v>KẾ TOÁN TRƯỞNG</v>
          </cell>
          <cell r="CK518">
            <v>0</v>
          </cell>
          <cell r="CL518">
            <v>0</v>
          </cell>
          <cell r="CM518" t="str">
            <v>ĐỘC THÂN</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t="e">
            <v>#N/A</v>
          </cell>
          <cell r="DB518">
            <v>0</v>
          </cell>
        </row>
        <row r="519">
          <cell r="B519" t="str">
            <v>EQQ102402</v>
          </cell>
          <cell r="C519" t="str">
            <v>LÊ HẠNH PHỤNG</v>
          </cell>
          <cell r="D519" t="str">
            <v>NỮ</v>
          </cell>
          <cell r="E519">
            <v>41811</v>
          </cell>
          <cell r="F519" t="str">
            <v>QUÁN ĐÀ NẴNG</v>
          </cell>
          <cell r="G519" t="str">
            <v>NHÂN VIÊN PHỤC VỤ</v>
          </cell>
          <cell r="H519">
            <v>12</v>
          </cell>
          <cell r="I519">
            <v>4</v>
          </cell>
          <cell r="J519">
            <v>1993</v>
          </cell>
          <cell r="K519">
            <v>34071</v>
          </cell>
          <cell r="L519" t="str">
            <v>QUẢNG NAM</v>
          </cell>
          <cell r="M519" t="str">
            <v>QUẢNG NAM</v>
          </cell>
          <cell r="N519" t="str">
            <v>205611231</v>
          </cell>
          <cell r="O519">
            <v>40605</v>
          </cell>
          <cell r="P519" t="str">
            <v>QUẢNG NAM</v>
          </cell>
          <cell r="Q519" t="str">
            <v>KINH</v>
          </cell>
          <cell r="R519" t="str">
            <v>KHÔNG</v>
          </cell>
          <cell r="S519" t="str">
            <v>AN HẢI, TAM QUANG, NÚI THÀNH, QUẢNG NAM</v>
          </cell>
          <cell r="T519" t="str">
            <v>QUẢNG NAM</v>
          </cell>
          <cell r="U519" t="str">
            <v>LẠC THÀNH NAM, ĐIỆN HỒNG, ĐIỆN BÀN, QUẢNG NAM</v>
          </cell>
          <cell r="V519" t="str">
            <v>QUẢNG NAM</v>
          </cell>
          <cell r="W519">
            <v>0</v>
          </cell>
          <cell r="X519" t="str">
            <v>0905622769</v>
          </cell>
          <cell r="Y519" t="str">
            <v>0041000193794</v>
          </cell>
          <cell r="Z519" t="str">
            <v>VIETCOMBANK</v>
          </cell>
          <cell r="AA519" t="str">
            <v>700061</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t="str">
            <v>1 HẠT</v>
          </cell>
          <cell r="BE519" t="str">
            <v>12/12</v>
          </cell>
          <cell r="BF519">
            <v>0</v>
          </cell>
          <cell r="BG519">
            <v>0</v>
          </cell>
          <cell r="BH519">
            <v>0</v>
          </cell>
          <cell r="BI519">
            <v>0</v>
          </cell>
          <cell r="BJ519">
            <v>12000</v>
          </cell>
          <cell r="BK519">
            <v>0</v>
          </cell>
          <cell r="BL519">
            <v>0</v>
          </cell>
          <cell r="BM519">
            <v>0</v>
          </cell>
          <cell r="BN519">
            <v>0</v>
          </cell>
          <cell r="BO519">
            <v>0</v>
          </cell>
          <cell r="BP519">
            <v>0</v>
          </cell>
          <cell r="BQ519">
            <v>1</v>
          </cell>
          <cell r="BR519" t="str">
            <v>CN ĐÀ NẴNG</v>
          </cell>
          <cell r="BS519" t="str">
            <v>Partime</v>
          </cell>
          <cell r="BT519" t="str">
            <v>Quán 138 Nguyễn Thị Minh Khai</v>
          </cell>
          <cell r="BU519" t="str">
            <v>NV. Phục Vụ</v>
          </cell>
          <cell r="BV519" t="str">
            <v>1 HẠT</v>
          </cell>
          <cell r="BW519" t="str">
            <v>12/12</v>
          </cell>
          <cell r="BX519">
            <v>0</v>
          </cell>
          <cell r="BY519">
            <v>0</v>
          </cell>
          <cell r="BZ519">
            <v>0</v>
          </cell>
          <cell r="CA519">
            <v>0</v>
          </cell>
          <cell r="CB519">
            <v>0</v>
          </cell>
          <cell r="CC519">
            <v>0</v>
          </cell>
          <cell r="CD519">
            <v>0</v>
          </cell>
          <cell r="CE519">
            <v>0</v>
          </cell>
          <cell r="CF519">
            <v>0</v>
          </cell>
          <cell r="CG519">
            <v>0</v>
          </cell>
          <cell r="CH519">
            <v>0</v>
          </cell>
          <cell r="CI519" t="str">
            <v>QUÁN ĐÀ NẴNG</v>
          </cell>
          <cell r="CJ519" t="str">
            <v>NHÂN VIÊN PHỤC VỤ</v>
          </cell>
          <cell r="CK519">
            <v>0</v>
          </cell>
          <cell r="CL519">
            <v>0</v>
          </cell>
          <cell r="CM519" t="str">
            <v>ĐỘC THÂN</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t="e">
            <v>#N/A</v>
          </cell>
          <cell r="DB519">
            <v>0</v>
          </cell>
        </row>
        <row r="520">
          <cell r="B520" t="str">
            <v>EQQ102408</v>
          </cell>
          <cell r="C520" t="str">
            <v>NGUYỄN HỒ HẢI QUANG</v>
          </cell>
          <cell r="D520" t="str">
            <v>NAM</v>
          </cell>
          <cell r="E520">
            <v>41815</v>
          </cell>
          <cell r="F520" t="str">
            <v>211 NTH</v>
          </cell>
          <cell r="G520" t="str">
            <v>NHÂN VIÊN PHỤC VỤ</v>
          </cell>
          <cell r="H520">
            <v>1</v>
          </cell>
          <cell r="I520">
            <v>4</v>
          </cell>
          <cell r="J520">
            <v>1991</v>
          </cell>
          <cell r="K520">
            <v>33329</v>
          </cell>
          <cell r="L520" t="str">
            <v>TP. HCM</v>
          </cell>
          <cell r="M520" t="str">
            <v>THỪA THIÊN HUẾ</v>
          </cell>
          <cell r="N520" t="str">
            <v>024821463</v>
          </cell>
          <cell r="O520">
            <v>39392</v>
          </cell>
          <cell r="P520" t="str">
            <v>TP. HCM</v>
          </cell>
          <cell r="Q520" t="str">
            <v>KINH</v>
          </cell>
          <cell r="R520" t="str">
            <v>KHÔNG</v>
          </cell>
          <cell r="S520" t="str">
            <v>C6/18, ẤP 4, XÃ BÌNH HƯNG, H. BÌNH CHÁNH, TP. HCM</v>
          </cell>
          <cell r="T520" t="str">
            <v>TP. HCM</v>
          </cell>
          <cell r="U520" t="str">
            <v>C6/18, ẤP 4, XÃ BÌNH HƯNG, H. BÌNH CHÁNH, TP. HCM</v>
          </cell>
          <cell r="V520" t="str">
            <v>TP. HCM</v>
          </cell>
          <cell r="W520">
            <v>0</v>
          </cell>
          <cell r="X520" t="str">
            <v>0907455391</v>
          </cell>
          <cell r="Y520" t="str">
            <v>0331000417156</v>
          </cell>
          <cell r="Z520" t="str">
            <v>VIETCOMBANK</v>
          </cell>
          <cell r="AA520" t="str">
            <v>101420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t="str">
            <v>1 HẠT</v>
          </cell>
          <cell r="BE520" t="str">
            <v>12/12</v>
          </cell>
          <cell r="BF520">
            <v>0</v>
          </cell>
          <cell r="BG520">
            <v>0</v>
          </cell>
          <cell r="BH520">
            <v>0</v>
          </cell>
          <cell r="BI520">
            <v>0</v>
          </cell>
          <cell r="BJ520">
            <v>12000</v>
          </cell>
          <cell r="BK520">
            <v>0</v>
          </cell>
          <cell r="BL520">
            <v>0</v>
          </cell>
          <cell r="BM520">
            <v>0</v>
          </cell>
          <cell r="BN520">
            <v>0</v>
          </cell>
          <cell r="BO520">
            <v>0</v>
          </cell>
          <cell r="BP520">
            <v>0</v>
          </cell>
          <cell r="BQ520">
            <v>1</v>
          </cell>
          <cell r="BR520" t="str">
            <v>HTQ HỒ CHÍ MINH</v>
          </cell>
          <cell r="BS520" t="str">
            <v>Partime</v>
          </cell>
          <cell r="BT520" t="str">
            <v>Quán 211 Nguyễn Thái Học</v>
          </cell>
          <cell r="BU520" t="str">
            <v>NV. Phục Vụ</v>
          </cell>
          <cell r="BV520">
            <v>0</v>
          </cell>
          <cell r="BW520" t="str">
            <v>CĐ</v>
          </cell>
          <cell r="BX520" t="str">
            <v>QUẢN TRỊ KINH DOANH</v>
          </cell>
          <cell r="BY520">
            <v>0</v>
          </cell>
          <cell r="BZ520">
            <v>0</v>
          </cell>
          <cell r="CA520">
            <v>0</v>
          </cell>
          <cell r="CB520">
            <v>0</v>
          </cell>
          <cell r="CC520">
            <v>0</v>
          </cell>
          <cell r="CD520">
            <v>0</v>
          </cell>
          <cell r="CE520">
            <v>0</v>
          </cell>
          <cell r="CF520">
            <v>0</v>
          </cell>
          <cell r="CG520">
            <v>0</v>
          </cell>
          <cell r="CH520">
            <v>0</v>
          </cell>
          <cell r="CI520" t="str">
            <v>QUÁN ĐÀ NẴNG</v>
          </cell>
          <cell r="CJ520" t="str">
            <v>NHÂN VIÊN PHỤC VỤ</v>
          </cell>
          <cell r="CK520">
            <v>0</v>
          </cell>
          <cell r="CL520">
            <v>0</v>
          </cell>
          <cell r="CM520" t="str">
            <v>ĐỘC THÂN</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t="e">
            <v>#N/A</v>
          </cell>
          <cell r="DB520">
            <v>0</v>
          </cell>
        </row>
        <row r="521">
          <cell r="B521" t="str">
            <v>EQQ102411</v>
          </cell>
          <cell r="C521" t="str">
            <v>VÕ VĂN DŨNG</v>
          </cell>
          <cell r="D521" t="str">
            <v>NAM</v>
          </cell>
          <cell r="E521">
            <v>41816</v>
          </cell>
          <cell r="F521" t="str">
            <v>07 NVC</v>
          </cell>
          <cell r="G521" t="str">
            <v>NHÂN VIÊN PHỤC VỤ</v>
          </cell>
          <cell r="H521">
            <v>15</v>
          </cell>
          <cell r="I521">
            <v>3</v>
          </cell>
          <cell r="J521">
            <v>1993</v>
          </cell>
          <cell r="K521">
            <v>34043</v>
          </cell>
          <cell r="L521" t="str">
            <v>BÌNH ĐỊNH</v>
          </cell>
          <cell r="M521" t="str">
            <v>BÌNH ĐỊNH</v>
          </cell>
          <cell r="N521" t="str">
            <v>215223433</v>
          </cell>
          <cell r="O521">
            <v>39519</v>
          </cell>
          <cell r="P521" t="str">
            <v>BÌNH ĐỊNH</v>
          </cell>
          <cell r="Q521" t="str">
            <v>KINH</v>
          </cell>
          <cell r="R521" t="str">
            <v>KHÔNG</v>
          </cell>
          <cell r="S521" t="str">
            <v>MỸ THẮNG, PHÙ MỸ, BÌNH ĐỊNH</v>
          </cell>
          <cell r="T521" t="str">
            <v>BÌNH ĐỊNH</v>
          </cell>
          <cell r="U521" t="str">
            <v>59/20 ĐINH BỘ LĨNH, P. 26, Q. BÌNH THẠNH, TP. HCM</v>
          </cell>
          <cell r="V521" t="str">
            <v>TP. HCM</v>
          </cell>
          <cell r="W521" t="str">
            <v>C6/18, ẤP 4, XÃ BÌNH HƯNG, H. BÌNH CHÁNH, TP. HCM</v>
          </cell>
          <cell r="X521" t="str">
            <v>TP. HCM</v>
          </cell>
          <cell r="Y521" t="str">
            <v>0071000904069</v>
          </cell>
          <cell r="Z521" t="str">
            <v>VIETCOMBANK</v>
          </cell>
          <cell r="AA521" t="str">
            <v>101423</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t="str">
            <v>CĐ</v>
          </cell>
          <cell r="BF521">
            <v>0</v>
          </cell>
          <cell r="BG521">
            <v>0</v>
          </cell>
          <cell r="BH521">
            <v>0</v>
          </cell>
          <cell r="BI521">
            <v>0</v>
          </cell>
          <cell r="BJ521">
            <v>12000</v>
          </cell>
          <cell r="BK521">
            <v>0</v>
          </cell>
          <cell r="BL521">
            <v>0</v>
          </cell>
          <cell r="BM521">
            <v>0</v>
          </cell>
          <cell r="BN521">
            <v>500000</v>
          </cell>
          <cell r="BO521">
            <v>0</v>
          </cell>
          <cell r="BP521">
            <v>0</v>
          </cell>
          <cell r="BQ521">
            <v>1</v>
          </cell>
          <cell r="BR521" t="str">
            <v>HTQ HỒ CHÍ MINH</v>
          </cell>
          <cell r="BS521" t="str">
            <v>Partime</v>
          </cell>
          <cell r="BT521" t="str">
            <v>Quán Số 7 Nguyễn Văn Chiêm</v>
          </cell>
          <cell r="BU521" t="str">
            <v>NV. Phục Vụ</v>
          </cell>
          <cell r="BV521" t="str">
            <v>1 HẠT</v>
          </cell>
          <cell r="BW521" t="str">
            <v>12/12</v>
          </cell>
          <cell r="BX521">
            <v>0</v>
          </cell>
          <cell r="BY521">
            <v>0</v>
          </cell>
          <cell r="BZ521">
            <v>0</v>
          </cell>
          <cell r="CA521">
            <v>0</v>
          </cell>
          <cell r="CB521">
            <v>0</v>
          </cell>
          <cell r="CC521">
            <v>0</v>
          </cell>
          <cell r="CD521">
            <v>0</v>
          </cell>
          <cell r="CE521">
            <v>0</v>
          </cell>
          <cell r="CF521">
            <v>0</v>
          </cell>
          <cell r="CG521">
            <v>0</v>
          </cell>
          <cell r="CH521">
            <v>0</v>
          </cell>
          <cell r="CI521" t="str">
            <v>211 NTH</v>
          </cell>
          <cell r="CJ521" t="str">
            <v>NHÂN VIÊN PHỤC VỤ</v>
          </cell>
          <cell r="CK521">
            <v>0</v>
          </cell>
          <cell r="CL521">
            <v>0</v>
          </cell>
          <cell r="CM521" t="str">
            <v>ĐỘC THÂN</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t="e">
            <v>#N/A</v>
          </cell>
          <cell r="DB521">
            <v>0</v>
          </cell>
        </row>
        <row r="522">
          <cell r="B522" t="str">
            <v>EQQ102419</v>
          </cell>
          <cell r="C522" t="str">
            <v>LÊ THỊ NGỌC ANH</v>
          </cell>
          <cell r="D522" t="str">
            <v>NỮ</v>
          </cell>
          <cell r="E522">
            <v>41820</v>
          </cell>
          <cell r="F522" t="str">
            <v>603 THĐ</v>
          </cell>
          <cell r="G522" t="str">
            <v>NHÂN VIÊN PHỤC VỤ</v>
          </cell>
          <cell r="H522">
            <v>6</v>
          </cell>
          <cell r="I522">
            <v>6</v>
          </cell>
          <cell r="J522">
            <v>1993</v>
          </cell>
          <cell r="K522">
            <v>34126</v>
          </cell>
          <cell r="L522" t="str">
            <v>TIỀN GIANG</v>
          </cell>
          <cell r="M522" t="str">
            <v>ĐỒNG THÁP</v>
          </cell>
          <cell r="N522" t="str">
            <v>312165579</v>
          </cell>
          <cell r="O522">
            <v>39436</v>
          </cell>
          <cell r="P522" t="str">
            <v>TIỀN GIANG</v>
          </cell>
          <cell r="Q522" t="str">
            <v>KINH</v>
          </cell>
          <cell r="R522" t="str">
            <v>KHÔNG</v>
          </cell>
          <cell r="S522" t="str">
            <v>50/1 GIỒNG DỨA, P. 7, MỸ THO, TIỀN GIANG</v>
          </cell>
          <cell r="T522" t="str">
            <v>TIỀN GIANG</v>
          </cell>
          <cell r="U522" t="str">
            <v>93 NGUYỄN VĂN CỪ, P. 1, Q. 5, TP. HCM</v>
          </cell>
          <cell r="V522" t="str">
            <v>TP. HCM</v>
          </cell>
          <cell r="W522" t="str">
            <v>59/20 ĐINH BỘ LĨNH, P. 26, Q. BÌNH THẠNH, TP. HCM</v>
          </cell>
          <cell r="X522" t="str">
            <v>0909580442</v>
          </cell>
          <cell r="Y522" t="str">
            <v>0071000747010</v>
          </cell>
          <cell r="Z522" t="str">
            <v>VIETCOMBANK</v>
          </cell>
          <cell r="AA522" t="str">
            <v>101431</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t="str">
            <v>1 HẠT</v>
          </cell>
          <cell r="BE522" t="str">
            <v>12/12</v>
          </cell>
          <cell r="BF522">
            <v>0</v>
          </cell>
          <cell r="BG522">
            <v>0</v>
          </cell>
          <cell r="BH522">
            <v>0</v>
          </cell>
          <cell r="BI522">
            <v>0</v>
          </cell>
          <cell r="BJ522">
            <v>12000</v>
          </cell>
          <cell r="BK522">
            <v>0</v>
          </cell>
          <cell r="BL522">
            <v>0</v>
          </cell>
          <cell r="BM522">
            <v>0</v>
          </cell>
          <cell r="BN522">
            <v>0</v>
          </cell>
          <cell r="BO522">
            <v>0</v>
          </cell>
          <cell r="BP522">
            <v>0</v>
          </cell>
          <cell r="BQ522">
            <v>1</v>
          </cell>
          <cell r="BR522" t="str">
            <v>HTQ HỒ CHÍ MINH</v>
          </cell>
          <cell r="BS522" t="str">
            <v>Partime</v>
          </cell>
          <cell r="BT522" t="str">
            <v>Quán 603 Trần Hưng Đạo</v>
          </cell>
          <cell r="BU522" t="str">
            <v>NV. Phục Vụ</v>
          </cell>
          <cell r="BV522">
            <v>0</v>
          </cell>
          <cell r="BW522" t="str">
            <v>12/12</v>
          </cell>
          <cell r="BX522">
            <v>0</v>
          </cell>
          <cell r="BY522">
            <v>0</v>
          </cell>
          <cell r="BZ522">
            <v>0</v>
          </cell>
          <cell r="CA522">
            <v>0</v>
          </cell>
          <cell r="CB522">
            <v>0</v>
          </cell>
          <cell r="CC522">
            <v>0</v>
          </cell>
          <cell r="CD522">
            <v>0</v>
          </cell>
          <cell r="CE522">
            <v>0</v>
          </cell>
          <cell r="CF522">
            <v>0</v>
          </cell>
          <cell r="CG522">
            <v>0</v>
          </cell>
          <cell r="CH522">
            <v>0</v>
          </cell>
          <cell r="CI522" t="str">
            <v>07 NVC</v>
          </cell>
          <cell r="CJ522" t="str">
            <v>NHÂN VIÊN PHỤC VỤ</v>
          </cell>
          <cell r="CK522">
            <v>0</v>
          </cell>
          <cell r="CL522">
            <v>0</v>
          </cell>
          <cell r="CM522" t="str">
            <v>ĐỘC THÂN</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cell r="DA522" t="e">
            <v>#N/A</v>
          </cell>
          <cell r="DB522">
            <v>0</v>
          </cell>
        </row>
        <row r="523">
          <cell r="B523" t="str">
            <v>EQQ102420</v>
          </cell>
          <cell r="C523" t="str">
            <v>HUỲNH QUỐC TRUNG</v>
          </cell>
          <cell r="D523" t="str">
            <v>NAM</v>
          </cell>
          <cell r="E523">
            <v>41817</v>
          </cell>
          <cell r="F523" t="str">
            <v>219 LTT</v>
          </cell>
          <cell r="G523" t="str">
            <v>NHÂN VIÊN PHỤC VỤ</v>
          </cell>
          <cell r="H523">
            <v>13</v>
          </cell>
          <cell r="I523">
            <v>11</v>
          </cell>
          <cell r="J523">
            <v>1995</v>
          </cell>
          <cell r="K523">
            <v>35016</v>
          </cell>
          <cell r="L523" t="str">
            <v>BẾN TRE</v>
          </cell>
          <cell r="M523" t="str">
            <v>BẾN TRE</v>
          </cell>
          <cell r="N523" t="str">
            <v>321504900</v>
          </cell>
          <cell r="O523">
            <v>40236</v>
          </cell>
          <cell r="P523" t="str">
            <v>BẾN TRE</v>
          </cell>
          <cell r="Q523" t="str">
            <v>KINH</v>
          </cell>
          <cell r="R523" t="str">
            <v>KHÔNG</v>
          </cell>
          <cell r="S523" t="str">
            <v>324/1 KHU PHỐ 1, P. 4, TP. BẾN TRE, BẾN TRE</v>
          </cell>
          <cell r="T523" t="str">
            <v>BẾN TRE</v>
          </cell>
          <cell r="U523" t="str">
            <v>1283/39/13 HUỲNH TẤN PHÁT, P. PHÚ THUẬN, Q. 7, TP. HCM</v>
          </cell>
          <cell r="V523" t="str">
            <v>TP. HCM</v>
          </cell>
          <cell r="W523" t="str">
            <v>93 NGUYỄN VĂN CỪ, P. 1, Q. 5, TP. HCM</v>
          </cell>
          <cell r="X523" t="str">
            <v>01203720767</v>
          </cell>
          <cell r="Y523" t="str">
            <v>0461000468491</v>
          </cell>
          <cell r="Z523" t="str">
            <v>VIETCOMBANK</v>
          </cell>
          <cell r="AA523" t="str">
            <v>101432</v>
          </cell>
          <cell r="AB523">
            <v>0</v>
          </cell>
          <cell r="AC523">
            <v>0</v>
          </cell>
          <cell r="AD523">
            <v>0</v>
          </cell>
          <cell r="AE523">
            <v>41969</v>
          </cell>
          <cell r="AF523" t="str">
            <v>TV</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t="str">
            <v>12/12</v>
          </cell>
          <cell r="BF523">
            <v>0</v>
          </cell>
          <cell r="BG523">
            <v>0</v>
          </cell>
          <cell r="BH523">
            <v>0</v>
          </cell>
          <cell r="BI523">
            <v>0</v>
          </cell>
          <cell r="BJ523">
            <v>12000</v>
          </cell>
          <cell r="BK523">
            <v>0</v>
          </cell>
          <cell r="BL523">
            <v>0</v>
          </cell>
          <cell r="BM523">
            <v>0</v>
          </cell>
          <cell r="BN523">
            <v>0</v>
          </cell>
          <cell r="BO523">
            <v>0</v>
          </cell>
          <cell r="BP523">
            <v>0</v>
          </cell>
          <cell r="BQ523">
            <v>1</v>
          </cell>
          <cell r="BR523" t="str">
            <v>HTQ HỒ CHÍ MINH</v>
          </cell>
          <cell r="BS523" t="str">
            <v>Partime</v>
          </cell>
          <cell r="BT523" t="str">
            <v>Quán 219 Lý Tự Trọng</v>
          </cell>
          <cell r="BU523" t="str">
            <v>NV. Phục Vụ</v>
          </cell>
          <cell r="BV523">
            <v>0</v>
          </cell>
          <cell r="BW523" t="str">
            <v>12/12</v>
          </cell>
          <cell r="BX523">
            <v>0</v>
          </cell>
          <cell r="BY523">
            <v>0</v>
          </cell>
          <cell r="BZ523">
            <v>0</v>
          </cell>
          <cell r="CA523">
            <v>0</v>
          </cell>
          <cell r="CB523">
            <v>0</v>
          </cell>
          <cell r="CC523">
            <v>0</v>
          </cell>
          <cell r="CD523">
            <v>0</v>
          </cell>
          <cell r="CE523">
            <v>0</v>
          </cell>
          <cell r="CF523">
            <v>0</v>
          </cell>
          <cell r="CG523">
            <v>0</v>
          </cell>
          <cell r="CH523">
            <v>0</v>
          </cell>
          <cell r="CI523" t="str">
            <v>603 THĐ</v>
          </cell>
          <cell r="CJ523" t="str">
            <v>NHÂN VIÊN PHỤC VỤ</v>
          </cell>
          <cell r="CK523">
            <v>0</v>
          </cell>
          <cell r="CL523">
            <v>0</v>
          </cell>
          <cell r="CM523" t="str">
            <v>ĐỘC THÂN</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t="e">
            <v>#N/A</v>
          </cell>
          <cell r="DB523">
            <v>0</v>
          </cell>
        </row>
        <row r="524">
          <cell r="B524" t="str">
            <v>EQQ102422</v>
          </cell>
          <cell r="C524" t="str">
            <v>PHẠM MINH TIẾN</v>
          </cell>
          <cell r="D524" t="str">
            <v>NAM</v>
          </cell>
          <cell r="E524">
            <v>41823</v>
          </cell>
          <cell r="F524" t="str">
            <v>349 HBT</v>
          </cell>
          <cell r="G524" t="str">
            <v>NHÂN VIÊN PHỤC VỤ</v>
          </cell>
          <cell r="H524">
            <v>18</v>
          </cell>
          <cell r="I524">
            <v>10</v>
          </cell>
          <cell r="J524">
            <v>1993</v>
          </cell>
          <cell r="K524">
            <v>34260</v>
          </cell>
          <cell r="L524" t="str">
            <v>BÌNH ĐỊNH</v>
          </cell>
          <cell r="M524" t="str">
            <v>BÌNH ĐỊNH</v>
          </cell>
          <cell r="N524" t="str">
            <v>215280401</v>
          </cell>
          <cell r="O524">
            <v>39890</v>
          </cell>
          <cell r="P524" t="str">
            <v>BÌNH ĐỊNH</v>
          </cell>
          <cell r="Q524" t="str">
            <v>KINH</v>
          </cell>
          <cell r="R524" t="str">
            <v>KHÔNG</v>
          </cell>
          <cell r="S524" t="str">
            <v>KHỐI 9, THỊ TRẤN TAM QUAN, HOÀI HƠN, BÌNH ĐỊNH</v>
          </cell>
          <cell r="T524" t="str">
            <v>BÌNH ĐỊNH</v>
          </cell>
          <cell r="U524" t="str">
            <v>5/6 MAI HẮC ĐẾ, P. 15, Q. 8, TP. HCM</v>
          </cell>
          <cell r="V524" t="str">
            <v>TP. HCM</v>
          </cell>
          <cell r="W524" t="str">
            <v>1283/39/13 HUỲNH TẤN PHÁT, P. PHÚ THUẬN, Q. 7, TP. HCM</v>
          </cell>
          <cell r="X524" t="str">
            <v>01654507076</v>
          </cell>
          <cell r="Y524" t="str">
            <v>0071000717948</v>
          </cell>
          <cell r="Z524" t="str">
            <v>VIETCOMBANK</v>
          </cell>
          <cell r="AA524" t="str">
            <v>101434</v>
          </cell>
          <cell r="AB524">
            <v>0</v>
          </cell>
          <cell r="AC524">
            <v>0</v>
          </cell>
          <cell r="AD524">
            <v>0</v>
          </cell>
          <cell r="AE524">
            <v>41969</v>
          </cell>
          <cell r="AF524" t="str">
            <v>TV</v>
          </cell>
          <cell r="AG524" t="str">
            <v>CHƯA BÀN GIAO</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t="str">
            <v>12/12</v>
          </cell>
          <cell r="BF524">
            <v>0</v>
          </cell>
          <cell r="BG524">
            <v>0</v>
          </cell>
          <cell r="BH524">
            <v>0</v>
          </cell>
          <cell r="BI524">
            <v>0</v>
          </cell>
          <cell r="BJ524">
            <v>12000</v>
          </cell>
          <cell r="BK524">
            <v>0</v>
          </cell>
          <cell r="BL524">
            <v>0</v>
          </cell>
          <cell r="BM524">
            <v>0</v>
          </cell>
          <cell r="BN524">
            <v>0</v>
          </cell>
          <cell r="BO524">
            <v>0</v>
          </cell>
          <cell r="BP524">
            <v>0</v>
          </cell>
          <cell r="BQ524">
            <v>1</v>
          </cell>
          <cell r="BR524" t="str">
            <v>HTQ HỒ CHÍ MINH</v>
          </cell>
          <cell r="BS524" t="str">
            <v>Partime</v>
          </cell>
          <cell r="BT524" t="str">
            <v>Quán 349 Hai Bà Trưng</v>
          </cell>
          <cell r="BU524" t="str">
            <v>NV. Phục Vụ</v>
          </cell>
          <cell r="BV524" t="str">
            <v>1 HẠT</v>
          </cell>
          <cell r="BW524" t="str">
            <v>12/12</v>
          </cell>
          <cell r="BX524">
            <v>0</v>
          </cell>
          <cell r="BY524">
            <v>0</v>
          </cell>
          <cell r="BZ524">
            <v>0</v>
          </cell>
          <cell r="CA524">
            <v>0</v>
          </cell>
          <cell r="CB524">
            <v>0</v>
          </cell>
          <cell r="CC524">
            <v>0</v>
          </cell>
          <cell r="CD524">
            <v>0</v>
          </cell>
          <cell r="CE524">
            <v>0</v>
          </cell>
          <cell r="CF524">
            <v>0</v>
          </cell>
          <cell r="CG524">
            <v>0</v>
          </cell>
          <cell r="CH524">
            <v>0</v>
          </cell>
          <cell r="CI524" t="str">
            <v>219 LTT</v>
          </cell>
          <cell r="CJ524" t="str">
            <v>NHÂN VIÊN PHỤC VỤ</v>
          </cell>
          <cell r="CK524">
            <v>0</v>
          </cell>
          <cell r="CL524">
            <v>0</v>
          </cell>
          <cell r="CM524" t="str">
            <v>ĐỘC THÂN</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cell r="DA524" t="e">
            <v>#N/A</v>
          </cell>
          <cell r="DB524">
            <v>0</v>
          </cell>
        </row>
        <row r="525">
          <cell r="B525" t="str">
            <v>EQQ102423</v>
          </cell>
          <cell r="C525" t="str">
            <v>PHẠM NGUYỄN XUÂN ĐẠT</v>
          </cell>
          <cell r="D525" t="str">
            <v>NAM</v>
          </cell>
          <cell r="E525">
            <v>41821</v>
          </cell>
          <cell r="F525" t="str">
            <v>07 NVC</v>
          </cell>
          <cell r="G525" t="str">
            <v>NHÂN VIÊN PHỤC VỤ</v>
          </cell>
          <cell r="H525">
            <v>5</v>
          </cell>
          <cell r="I525">
            <v>1</v>
          </cell>
          <cell r="J525">
            <v>1995</v>
          </cell>
          <cell r="K525">
            <v>34704</v>
          </cell>
          <cell r="L525" t="str">
            <v>TP. HCM</v>
          </cell>
          <cell r="M525" t="str">
            <v>TP. HCM</v>
          </cell>
          <cell r="N525" t="str">
            <v>025480244</v>
          </cell>
          <cell r="O525">
            <v>40698</v>
          </cell>
          <cell r="P525" t="str">
            <v>TP. HCM</v>
          </cell>
          <cell r="Q525" t="str">
            <v>KINH</v>
          </cell>
          <cell r="R525" t="str">
            <v>KHÔNG</v>
          </cell>
          <cell r="S525" t="str">
            <v>E26 LÔ E, CHUNG CƯ BÌNH THỚI, P. 8, Q. 11, TP. HCM</v>
          </cell>
          <cell r="T525" t="str">
            <v>TP. HCM</v>
          </cell>
          <cell r="U525" t="str">
            <v>E26 LÔ E, CHUNG CƯ BÌNH THỚI, P. 8, Q. 11, TP. HCM</v>
          </cell>
          <cell r="V525" t="str">
            <v>TP. HCM</v>
          </cell>
          <cell r="W525" t="str">
            <v>5/6 MAI HẮC ĐẾ, P. 15, Q. 8, TP. HCM</v>
          </cell>
          <cell r="X525" t="str">
            <v>01662580499</v>
          </cell>
          <cell r="Y525" t="str">
            <v>0421000447716</v>
          </cell>
          <cell r="Z525" t="str">
            <v>VIETCOMBANK</v>
          </cell>
          <cell r="AA525" t="str">
            <v>101435</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t="str">
            <v>1 HẠT</v>
          </cell>
          <cell r="BE525" t="str">
            <v>12/12</v>
          </cell>
          <cell r="BF525">
            <v>0</v>
          </cell>
          <cell r="BG525">
            <v>0</v>
          </cell>
          <cell r="BH525">
            <v>0</v>
          </cell>
          <cell r="BI525">
            <v>0</v>
          </cell>
          <cell r="BJ525">
            <v>12000</v>
          </cell>
          <cell r="BK525">
            <v>0</v>
          </cell>
          <cell r="BL525">
            <v>0</v>
          </cell>
          <cell r="BM525">
            <v>0</v>
          </cell>
          <cell r="BN525">
            <v>500000</v>
          </cell>
          <cell r="BO525">
            <v>0</v>
          </cell>
          <cell r="BP525">
            <v>0</v>
          </cell>
          <cell r="BQ525">
            <v>1</v>
          </cell>
          <cell r="BR525" t="str">
            <v>HTQ HỒ CHÍ MINH</v>
          </cell>
          <cell r="BS525" t="str">
            <v>Partime</v>
          </cell>
          <cell r="BT525" t="str">
            <v>Quán Số 7 Nguyễn Văn Chiêm</v>
          </cell>
          <cell r="BU525" t="str">
            <v>NV. Phục Vụ</v>
          </cell>
          <cell r="BV525" t="str">
            <v>1 HẠT</v>
          </cell>
          <cell r="BW525" t="str">
            <v>12/12</v>
          </cell>
          <cell r="BX525">
            <v>0</v>
          </cell>
          <cell r="BY525">
            <v>0</v>
          </cell>
          <cell r="BZ525">
            <v>0</v>
          </cell>
          <cell r="CA525">
            <v>0</v>
          </cell>
          <cell r="CB525">
            <v>0</v>
          </cell>
          <cell r="CC525">
            <v>0</v>
          </cell>
          <cell r="CD525">
            <v>0</v>
          </cell>
          <cell r="CE525">
            <v>0</v>
          </cell>
          <cell r="CF525">
            <v>0</v>
          </cell>
          <cell r="CG525">
            <v>0</v>
          </cell>
          <cell r="CH525">
            <v>0</v>
          </cell>
          <cell r="CI525" t="str">
            <v>349 HBT</v>
          </cell>
          <cell r="CJ525" t="str">
            <v>NHÂN VIÊN PHỤC VỤ</v>
          </cell>
          <cell r="CK525">
            <v>0</v>
          </cell>
          <cell r="CL525">
            <v>0</v>
          </cell>
          <cell r="CM525" t="str">
            <v>ĐỘC THÂN</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t="e">
            <v>#N/A</v>
          </cell>
          <cell r="DB525">
            <v>0</v>
          </cell>
        </row>
        <row r="526">
          <cell r="B526" t="str">
            <v>EQQ102427</v>
          </cell>
          <cell r="C526" t="str">
            <v>HÀ CHÍ HOÀNG</v>
          </cell>
          <cell r="D526" t="str">
            <v>NAM</v>
          </cell>
          <cell r="E526">
            <v>41823</v>
          </cell>
          <cell r="F526" t="str">
            <v>10B TVL - NQ</v>
          </cell>
          <cell r="G526" t="str">
            <v>NHÂN VIÊN PHA CHẾ</v>
          </cell>
          <cell r="H526">
            <v>5</v>
          </cell>
          <cell r="I526">
            <v>2</v>
          </cell>
          <cell r="J526">
            <v>1993</v>
          </cell>
          <cell r="K526">
            <v>34005</v>
          </cell>
          <cell r="L526" t="str">
            <v>TP. HCM</v>
          </cell>
          <cell r="M526" t="str">
            <v>TP. HCM</v>
          </cell>
          <cell r="N526" t="str">
            <v>024827675</v>
          </cell>
          <cell r="O526">
            <v>40812</v>
          </cell>
          <cell r="P526" t="str">
            <v>TP. HCM</v>
          </cell>
          <cell r="Q526" t="str">
            <v>KINH</v>
          </cell>
          <cell r="R526" t="str">
            <v>PHẬT</v>
          </cell>
          <cell r="S526" t="str">
            <v>402 LÔ I, CƯ XÁ THANH ĐA, P. 27, Q. BÌNH THẠNH, TP. HCM</v>
          </cell>
          <cell r="T526" t="str">
            <v>TP. HCM</v>
          </cell>
          <cell r="U526" t="str">
            <v>379/26 THỐNG NHẤT, P. 11, Q. GÒ VẤP, TP. HCM</v>
          </cell>
          <cell r="V526" t="str">
            <v>TP. HCM</v>
          </cell>
          <cell r="W526" t="str">
            <v>E26 LÔ E, CHUNG CƯ BÌNH THỚI, P. 8, Q. 11, TP. HCM</v>
          </cell>
          <cell r="X526" t="str">
            <v>01868867956</v>
          </cell>
          <cell r="Y526" t="str">
            <v>0071000903402</v>
          </cell>
          <cell r="Z526" t="str">
            <v>VIETCOMBANK</v>
          </cell>
          <cell r="AA526" t="str">
            <v>101439</v>
          </cell>
          <cell r="AB526">
            <v>0</v>
          </cell>
          <cell r="AC526">
            <v>0</v>
          </cell>
          <cell r="AD526">
            <v>0</v>
          </cell>
          <cell r="AE526">
            <v>41986</v>
          </cell>
          <cell r="AF526" t="str">
            <v>TV</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t="str">
            <v>1 HẠT</v>
          </cell>
          <cell r="BE526" t="str">
            <v>12/12</v>
          </cell>
          <cell r="BF526">
            <v>0</v>
          </cell>
          <cell r="BG526">
            <v>0</v>
          </cell>
          <cell r="BH526">
            <v>0</v>
          </cell>
          <cell r="BI526">
            <v>0</v>
          </cell>
          <cell r="BJ526">
            <v>12000</v>
          </cell>
          <cell r="BK526">
            <v>0</v>
          </cell>
          <cell r="BL526">
            <v>0</v>
          </cell>
          <cell r="BM526">
            <v>0</v>
          </cell>
          <cell r="BN526">
            <v>0</v>
          </cell>
          <cell r="BO526">
            <v>0</v>
          </cell>
          <cell r="BP526">
            <v>0</v>
          </cell>
          <cell r="BQ526">
            <v>1</v>
          </cell>
          <cell r="BR526" t="str">
            <v>HTQ HỒ CHÍ MINH</v>
          </cell>
          <cell r="BS526" t="str">
            <v>Partime</v>
          </cell>
          <cell r="BT526" t="str">
            <v>Quán 10B TVL- Nhượng Quyền</v>
          </cell>
          <cell r="BU526" t="str">
            <v>NV. Pha Chế</v>
          </cell>
          <cell r="BV526">
            <v>0</v>
          </cell>
          <cell r="BW526" t="str">
            <v>12/12</v>
          </cell>
          <cell r="BX526">
            <v>0</v>
          </cell>
          <cell r="BY526">
            <v>0</v>
          </cell>
          <cell r="BZ526">
            <v>0</v>
          </cell>
          <cell r="CA526">
            <v>0</v>
          </cell>
          <cell r="CB526">
            <v>0</v>
          </cell>
          <cell r="CC526">
            <v>0</v>
          </cell>
          <cell r="CD526">
            <v>41944</v>
          </cell>
          <cell r="CE526">
            <v>0</v>
          </cell>
          <cell r="CF526">
            <v>0</v>
          </cell>
          <cell r="CG526">
            <v>0</v>
          </cell>
          <cell r="CH526">
            <v>0</v>
          </cell>
          <cell r="CI526" t="str">
            <v>07 NVC</v>
          </cell>
          <cell r="CJ526" t="str">
            <v>NHÂN VIÊN PHỤC VỤ</v>
          </cell>
          <cell r="CK526">
            <v>0</v>
          </cell>
          <cell r="CL526">
            <v>0</v>
          </cell>
          <cell r="CM526" t="str">
            <v>ĐỘC THÂN</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t="e">
            <v>#N/A</v>
          </cell>
          <cell r="DB526">
            <v>0</v>
          </cell>
        </row>
        <row r="527">
          <cell r="B527" t="str">
            <v>EQQ102429</v>
          </cell>
          <cell r="C527" t="str">
            <v>NGUYỄN PHƯỚC LỘC</v>
          </cell>
          <cell r="D527" t="str">
            <v>NAM</v>
          </cell>
          <cell r="E527">
            <v>41823</v>
          </cell>
          <cell r="F527" t="str">
            <v>02 DĐN</v>
          </cell>
          <cell r="G527" t="str">
            <v>NHÂN VIÊN PHỤC VỤ</v>
          </cell>
          <cell r="H527">
            <v>29</v>
          </cell>
          <cell r="I527">
            <v>3</v>
          </cell>
          <cell r="J527">
            <v>1995</v>
          </cell>
          <cell r="K527">
            <v>34787</v>
          </cell>
          <cell r="L527" t="str">
            <v>VĨNH LONG</v>
          </cell>
          <cell r="M527" t="str">
            <v>TIỀN GIANG</v>
          </cell>
          <cell r="N527" t="str">
            <v>312349759</v>
          </cell>
          <cell r="O527">
            <v>41113</v>
          </cell>
          <cell r="P527" t="str">
            <v>TIỀN GIANG</v>
          </cell>
          <cell r="Q527" t="str">
            <v>KINH</v>
          </cell>
          <cell r="R527" t="str">
            <v>KHÔNG</v>
          </cell>
          <cell r="S527" t="str">
            <v>TỔ 10, ẤP THỐNG, XÃ HÒA HƯNG, CÁI BÈ, TIỀN GIANG</v>
          </cell>
          <cell r="T527" t="str">
            <v>TIỀN GIANG</v>
          </cell>
          <cell r="U527" t="str">
            <v>115/6/17 LÒ SIÊU, P. 8, Q. 11, TP. HCM</v>
          </cell>
          <cell r="V527" t="str">
            <v>TP. HCM</v>
          </cell>
          <cell r="W527" t="str">
            <v>379/26 THỐNG NHẤT, P. 11, Q. GÒ VẤP, TP. HCM</v>
          </cell>
          <cell r="X527" t="str">
            <v>01683293480</v>
          </cell>
          <cell r="Y527" t="str">
            <v>0511000422675</v>
          </cell>
          <cell r="Z527" t="str">
            <v>VIETCOMBANK</v>
          </cell>
          <cell r="AA527" t="str">
            <v>101441</v>
          </cell>
          <cell r="AB527">
            <v>0</v>
          </cell>
          <cell r="AC527">
            <v>0</v>
          </cell>
          <cell r="AD527">
            <v>0</v>
          </cell>
          <cell r="AE527">
            <v>41986</v>
          </cell>
          <cell r="AF527" t="str">
            <v>TV</v>
          </cell>
          <cell r="AG527" t="str">
            <v>CHƯA BÀN GIAO</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t="str">
            <v>12/12</v>
          </cell>
          <cell r="BF527">
            <v>0</v>
          </cell>
          <cell r="BG527">
            <v>0</v>
          </cell>
          <cell r="BH527">
            <v>0</v>
          </cell>
          <cell r="BI527">
            <v>0</v>
          </cell>
          <cell r="BJ527">
            <v>12000</v>
          </cell>
          <cell r="BK527">
            <v>0</v>
          </cell>
          <cell r="BL527">
            <v>41944</v>
          </cell>
          <cell r="BM527">
            <v>0</v>
          </cell>
          <cell r="BN527">
            <v>0</v>
          </cell>
          <cell r="BO527">
            <v>0</v>
          </cell>
          <cell r="BP527">
            <v>0</v>
          </cell>
          <cell r="BQ527">
            <v>1</v>
          </cell>
          <cell r="BR527" t="str">
            <v>HTQ HỒ CHÍ MINH</v>
          </cell>
          <cell r="BS527" t="str">
            <v>Partime</v>
          </cell>
          <cell r="BT527" t="str">
            <v>Quán 02 Dương Đình Nghệ</v>
          </cell>
          <cell r="BU527" t="str">
            <v>NV. Phục Vụ</v>
          </cell>
          <cell r="BV527">
            <v>0</v>
          </cell>
          <cell r="BW527" t="str">
            <v>12/12</v>
          </cell>
          <cell r="BX527">
            <v>0</v>
          </cell>
          <cell r="BY527">
            <v>0</v>
          </cell>
          <cell r="BZ527">
            <v>0</v>
          </cell>
          <cell r="CA527">
            <v>0</v>
          </cell>
          <cell r="CB527">
            <v>0</v>
          </cell>
          <cell r="CC527">
            <v>0</v>
          </cell>
          <cell r="CD527">
            <v>0</v>
          </cell>
          <cell r="CE527">
            <v>0</v>
          </cell>
          <cell r="CF527">
            <v>0</v>
          </cell>
          <cell r="CG527">
            <v>0</v>
          </cell>
          <cell r="CH527">
            <v>0</v>
          </cell>
          <cell r="CI527" t="str">
            <v>10B TVL - NQ</v>
          </cell>
          <cell r="CJ527" t="str">
            <v>NHÂN VIÊN PHA CHẾ</v>
          </cell>
          <cell r="CK527">
            <v>0</v>
          </cell>
          <cell r="CL527">
            <v>0</v>
          </cell>
          <cell r="CM527" t="str">
            <v>ĐỘC THÂN</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cell r="DA527" t="e">
            <v>#N/A</v>
          </cell>
          <cell r="DB527">
            <v>0</v>
          </cell>
        </row>
        <row r="528">
          <cell r="B528" t="str">
            <v>EVV6000224</v>
          </cell>
          <cell r="C528" t="str">
            <v>HÀ ĐỨC THẮNG</v>
          </cell>
          <cell r="D528" t="str">
            <v>NAM</v>
          </cell>
          <cell r="E528">
            <v>41792</v>
          </cell>
          <cell r="F528" t="str">
            <v>PHÒNG DỰ ÁN</v>
          </cell>
          <cell r="G528" t="str">
            <v>KIẾN TRÚC SƯ</v>
          </cell>
          <cell r="H528">
            <v>21</v>
          </cell>
          <cell r="I528">
            <v>8</v>
          </cell>
          <cell r="J528">
            <v>1984</v>
          </cell>
          <cell r="K528">
            <v>30915</v>
          </cell>
          <cell r="L528" t="str">
            <v>BÀ RỊA - VŨNG TÀU</v>
          </cell>
          <cell r="M528" t="str">
            <v>HÀ NỘI</v>
          </cell>
          <cell r="N528" t="str">
            <v>025163169</v>
          </cell>
          <cell r="O528">
            <v>40184</v>
          </cell>
          <cell r="P528" t="str">
            <v>TP. HCM</v>
          </cell>
          <cell r="Q528" t="str">
            <v>KINH</v>
          </cell>
          <cell r="R528" t="str">
            <v>KHÔNG</v>
          </cell>
          <cell r="S528" t="str">
            <v>131/34 NGUYỄN VĂN HƯỞNG, P. THẢO ĐIỀN, Q. 2, TP. HCM</v>
          </cell>
          <cell r="T528" t="str">
            <v>TP. HCM</v>
          </cell>
          <cell r="U528" t="str">
            <v>131/34 NGUYỄN VĂN HƯỞNG, P. THẢO ĐIỀN, Q. 2, TP. HCM</v>
          </cell>
          <cell r="V528" t="str">
            <v>TP. HCM</v>
          </cell>
          <cell r="W528" t="str">
            <v>115/6/17 LÒ SIÊU, P. 8, Q. 11, TP. HCM</v>
          </cell>
          <cell r="X528" t="str">
            <v>0918589853</v>
          </cell>
          <cell r="Y528" t="str">
            <v>0331000433681</v>
          </cell>
          <cell r="Z528" t="str">
            <v>VIETCOMBANK</v>
          </cell>
          <cell r="AA528" t="str">
            <v>9017</v>
          </cell>
          <cell r="AB528">
            <v>0</v>
          </cell>
          <cell r="AC528">
            <v>0</v>
          </cell>
          <cell r="AD528">
            <v>0</v>
          </cell>
          <cell r="AE528">
            <v>0</v>
          </cell>
          <cell r="AF528">
            <v>0</v>
          </cell>
          <cell r="AG528">
            <v>0</v>
          </cell>
          <cell r="AH528">
            <v>41853</v>
          </cell>
          <cell r="AI528">
            <v>0</v>
          </cell>
          <cell r="AJ528">
            <v>0</v>
          </cell>
          <cell r="AK528" t="str">
            <v>01 NĂM</v>
          </cell>
          <cell r="AL528">
            <v>0</v>
          </cell>
          <cell r="AM528">
            <v>0</v>
          </cell>
          <cell r="AN528">
            <v>41853</v>
          </cell>
          <cell r="AO528">
            <v>42217</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t="str">
            <v>12/12</v>
          </cell>
          <cell r="BF528">
            <v>0</v>
          </cell>
          <cell r="BG528">
            <v>0</v>
          </cell>
          <cell r="BH528">
            <v>41853</v>
          </cell>
          <cell r="BI528">
            <v>4350000</v>
          </cell>
          <cell r="BJ528">
            <v>8650000</v>
          </cell>
          <cell r="BK528">
            <v>0</v>
          </cell>
          <cell r="BL528">
            <v>0</v>
          </cell>
          <cell r="BM528">
            <v>0</v>
          </cell>
          <cell r="BN528">
            <v>0</v>
          </cell>
          <cell r="BO528">
            <v>25000</v>
          </cell>
          <cell r="BP528">
            <v>120000</v>
          </cell>
          <cell r="BQ528">
            <v>1</v>
          </cell>
          <cell r="BR528" t="str">
            <v>VP HỒ CHÍ MINH</v>
          </cell>
          <cell r="BS528" t="str">
            <v>Fulltime</v>
          </cell>
          <cell r="BT528" t="str">
            <v>Phòng Dự Án</v>
          </cell>
          <cell r="BU528" t="str">
            <v>Kiến Trúc Sư</v>
          </cell>
          <cell r="BV528">
            <v>0</v>
          </cell>
          <cell r="BW528" t="str">
            <v>ĐH</v>
          </cell>
          <cell r="BX528" t="str">
            <v>KIẾN TRÚC SƯ</v>
          </cell>
          <cell r="BY528">
            <v>0</v>
          </cell>
          <cell r="BZ528">
            <v>0</v>
          </cell>
          <cell r="CA528">
            <v>0</v>
          </cell>
          <cell r="CB528">
            <v>0</v>
          </cell>
          <cell r="CC528">
            <v>0</v>
          </cell>
          <cell r="CD528">
            <v>0</v>
          </cell>
          <cell r="CE528">
            <v>0</v>
          </cell>
          <cell r="CF528">
            <v>0</v>
          </cell>
          <cell r="CG528">
            <v>0</v>
          </cell>
          <cell r="CH528">
            <v>0</v>
          </cell>
          <cell r="CI528" t="str">
            <v>02 DĐN</v>
          </cell>
          <cell r="CJ528" t="str">
            <v>NHÂN VIÊN PHỤC VỤ</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t="e">
            <v>#N/A</v>
          </cell>
          <cell r="DB528">
            <v>0</v>
          </cell>
        </row>
        <row r="529">
          <cell r="B529" t="str">
            <v>EQQ102430</v>
          </cell>
          <cell r="C529" t="str">
            <v>VÕ THỊ HỒNG QUẾ</v>
          </cell>
          <cell r="D529" t="str">
            <v>NỮ</v>
          </cell>
          <cell r="E529">
            <v>41824</v>
          </cell>
          <cell r="F529" t="str">
            <v>06 ĐK</v>
          </cell>
          <cell r="G529" t="str">
            <v>NHÂN VIÊN PHỤC VỤ</v>
          </cell>
          <cell r="H529">
            <v>25</v>
          </cell>
          <cell r="I529">
            <v>5</v>
          </cell>
          <cell r="J529">
            <v>1990</v>
          </cell>
          <cell r="K529">
            <v>33018</v>
          </cell>
          <cell r="L529" t="str">
            <v>BÌNH ĐỊNH</v>
          </cell>
          <cell r="M529">
            <v>30915</v>
          </cell>
          <cell r="N529" t="str">
            <v>215101551</v>
          </cell>
          <cell r="O529">
            <v>38573</v>
          </cell>
          <cell r="P529" t="str">
            <v>BÌNH ĐỊNH</v>
          </cell>
          <cell r="Q529" t="str">
            <v>KINH</v>
          </cell>
          <cell r="R529" t="str">
            <v>KHÔNG</v>
          </cell>
          <cell r="S529" t="str">
            <v>VÂN TƯỜNG, BÌNH HÒA, TÂY SƠN, BÌNH ĐỊNH</v>
          </cell>
          <cell r="T529" t="str">
            <v>BÌNH ĐỊNH</v>
          </cell>
          <cell r="U529" t="str">
            <v>185/25 PHAN VĂN TRỊ, P. 11, Q. GÒ VẤP, TP. HCM</v>
          </cell>
          <cell r="V529" t="str">
            <v>TP. HCM</v>
          </cell>
          <cell r="W529" t="str">
            <v>131/34 NGUYỄN VĂN HƯỞNG, P. THẢO ĐIỀN, Q. 2, TP. HCM</v>
          </cell>
          <cell r="X529" t="str">
            <v>01668072925</v>
          </cell>
          <cell r="Y529" t="str">
            <v>0531002482736</v>
          </cell>
          <cell r="Z529" t="str">
            <v>VIETCOMBANK</v>
          </cell>
          <cell r="AA529" t="str">
            <v>101442</v>
          </cell>
          <cell r="AB529">
            <v>0</v>
          </cell>
          <cell r="AC529">
            <v>0</v>
          </cell>
          <cell r="AD529">
            <v>0</v>
          </cell>
          <cell r="AE529">
            <v>41977</v>
          </cell>
          <cell r="AF529" t="str">
            <v>TV</v>
          </cell>
          <cell r="AG529">
            <v>0</v>
          </cell>
          <cell r="AH529">
            <v>41853</v>
          </cell>
          <cell r="AI529">
            <v>0</v>
          </cell>
          <cell r="AJ529">
            <v>0</v>
          </cell>
          <cell r="AK529" t="str">
            <v>01 NĂM</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t="str">
            <v>ĐH</v>
          </cell>
          <cell r="BF529">
            <v>0</v>
          </cell>
          <cell r="BG529">
            <v>0</v>
          </cell>
          <cell r="BH529">
            <v>0</v>
          </cell>
          <cell r="BI529">
            <v>0</v>
          </cell>
          <cell r="BJ529">
            <v>12000</v>
          </cell>
          <cell r="BK529">
            <v>0</v>
          </cell>
          <cell r="BL529">
            <v>0</v>
          </cell>
          <cell r="BM529">
            <v>0</v>
          </cell>
          <cell r="BN529">
            <v>0</v>
          </cell>
          <cell r="BO529">
            <v>0</v>
          </cell>
          <cell r="BP529">
            <v>0</v>
          </cell>
          <cell r="BQ529">
            <v>1</v>
          </cell>
          <cell r="BR529" t="str">
            <v>HTQ HỒ CHÍ MINH</v>
          </cell>
          <cell r="BS529" t="str">
            <v>Partime</v>
          </cell>
          <cell r="BT529" t="str">
            <v>Quán 6A Đồng Khởi</v>
          </cell>
          <cell r="BU529" t="str">
            <v>NV. Phục Vụ</v>
          </cell>
          <cell r="BV529">
            <v>0</v>
          </cell>
          <cell r="BW529" t="str">
            <v>TC</v>
          </cell>
          <cell r="BX529" t="str">
            <v>KẾ TOÁN</v>
          </cell>
          <cell r="BY529">
            <v>0</v>
          </cell>
          <cell r="BZ529">
            <v>0</v>
          </cell>
          <cell r="CA529">
            <v>0</v>
          </cell>
          <cell r="CB529">
            <v>0</v>
          </cell>
          <cell r="CC529">
            <v>0</v>
          </cell>
          <cell r="CD529">
            <v>0</v>
          </cell>
          <cell r="CE529">
            <v>0</v>
          </cell>
          <cell r="CF529">
            <v>0</v>
          </cell>
          <cell r="CG529">
            <v>0</v>
          </cell>
          <cell r="CH529">
            <v>0</v>
          </cell>
          <cell r="CI529" t="str">
            <v>PHÒNG DỰ ÁN</v>
          </cell>
          <cell r="CJ529" t="str">
            <v>KIẾN TRÚC SƯ</v>
          </cell>
          <cell r="CK529">
            <v>0</v>
          </cell>
          <cell r="CL529">
            <v>0</v>
          </cell>
          <cell r="CM529" t="str">
            <v>ĐỘC THÂN</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t="e">
            <v>#N/A</v>
          </cell>
          <cell r="DB529">
            <v>0</v>
          </cell>
        </row>
        <row r="530">
          <cell r="B530" t="str">
            <v>EQQ102432</v>
          </cell>
          <cell r="C530" t="str">
            <v>HUỲNH YẾN LINH</v>
          </cell>
          <cell r="D530" t="str">
            <v>NỮ</v>
          </cell>
          <cell r="E530">
            <v>41824</v>
          </cell>
          <cell r="F530" t="str">
            <v>603 THĐ</v>
          </cell>
          <cell r="G530" t="str">
            <v>NHÂN VIÊN PHỤC VỤ</v>
          </cell>
          <cell r="H530">
            <v>11</v>
          </cell>
          <cell r="I530">
            <v>9</v>
          </cell>
          <cell r="J530">
            <v>1992</v>
          </cell>
          <cell r="K530">
            <v>33858</v>
          </cell>
          <cell r="L530" t="str">
            <v>TP. HCM</v>
          </cell>
          <cell r="M530" t="str">
            <v>TRUNG QUỐC</v>
          </cell>
          <cell r="N530" t="str">
            <v>024617459</v>
          </cell>
          <cell r="O530">
            <v>39164</v>
          </cell>
          <cell r="P530" t="str">
            <v>TP. HCM</v>
          </cell>
          <cell r="Q530" t="str">
            <v>HOA</v>
          </cell>
          <cell r="R530" t="str">
            <v>PHẬT</v>
          </cell>
          <cell r="S530" t="str">
            <v>TK33/24 NGUYỄN CẢNH CHÂN, P. CẦU KHO, Q. 1, TP. HCM</v>
          </cell>
          <cell r="T530" t="str">
            <v>TP. HCM</v>
          </cell>
          <cell r="U530" t="str">
            <v>TK33/24 NGUYỄN CẢNH CHÂN, P. CẦU KHO, Q. 1, TP. HCM</v>
          </cell>
          <cell r="V530" t="str">
            <v>TP. HCM</v>
          </cell>
          <cell r="W530" t="str">
            <v>185/25 PHAN VĂN TRỊ, P. 11, Q. GÒ VẤP, TP. HCM</v>
          </cell>
          <cell r="X530" t="str">
            <v>0932110992</v>
          </cell>
          <cell r="Y530" t="str">
            <v>0071000901755</v>
          </cell>
          <cell r="Z530" t="str">
            <v>VIETCOMBANK</v>
          </cell>
          <cell r="AA530" t="str">
            <v>101444</v>
          </cell>
          <cell r="AB530">
            <v>0</v>
          </cell>
          <cell r="AC530">
            <v>0</v>
          </cell>
          <cell r="AD530">
            <v>0</v>
          </cell>
          <cell r="AE530">
            <v>41984</v>
          </cell>
          <cell r="AF530" t="str">
            <v>TV</v>
          </cell>
          <cell r="AG530" t="str">
            <v>CHƯA BÀN GIAO</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t="str">
            <v>TC</v>
          </cell>
          <cell r="BF530">
            <v>0</v>
          </cell>
          <cell r="BG530">
            <v>0</v>
          </cell>
          <cell r="BH530">
            <v>0</v>
          </cell>
          <cell r="BI530">
            <v>0</v>
          </cell>
          <cell r="BJ530">
            <v>12000</v>
          </cell>
          <cell r="BK530">
            <v>0</v>
          </cell>
          <cell r="BL530">
            <v>0</v>
          </cell>
          <cell r="BM530">
            <v>0</v>
          </cell>
          <cell r="BN530">
            <v>0</v>
          </cell>
          <cell r="BO530">
            <v>0</v>
          </cell>
          <cell r="BP530">
            <v>0</v>
          </cell>
          <cell r="BQ530">
            <v>1</v>
          </cell>
          <cell r="BR530" t="str">
            <v>HTQ HỒ CHÍ MINH</v>
          </cell>
          <cell r="BS530" t="str">
            <v>Partime</v>
          </cell>
          <cell r="BT530" t="str">
            <v>Quán 603 Trần Hưng Đạo</v>
          </cell>
          <cell r="BU530" t="str">
            <v>NV. Phục Vụ</v>
          </cell>
          <cell r="BV530">
            <v>0</v>
          </cell>
          <cell r="BW530" t="str">
            <v>TC</v>
          </cell>
          <cell r="BX530" t="str">
            <v>QUẢN TRỊ DOANH NGHIỆP</v>
          </cell>
          <cell r="BY530">
            <v>0</v>
          </cell>
          <cell r="BZ530">
            <v>0</v>
          </cell>
          <cell r="CA530">
            <v>0</v>
          </cell>
          <cell r="CB530">
            <v>0</v>
          </cell>
          <cell r="CC530">
            <v>0</v>
          </cell>
          <cell r="CD530">
            <v>0</v>
          </cell>
          <cell r="CE530">
            <v>0</v>
          </cell>
          <cell r="CF530">
            <v>0</v>
          </cell>
          <cell r="CG530">
            <v>0</v>
          </cell>
          <cell r="CH530">
            <v>0</v>
          </cell>
          <cell r="CI530" t="str">
            <v>06 ĐK</v>
          </cell>
          <cell r="CJ530" t="str">
            <v>NHÂN VIÊN PHỤC VỤ</v>
          </cell>
          <cell r="CK530">
            <v>0</v>
          </cell>
          <cell r="CL530">
            <v>0</v>
          </cell>
          <cell r="CM530" t="str">
            <v>ĐỘC THÂN</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t="e">
            <v>#N/A</v>
          </cell>
          <cell r="DB530">
            <v>0</v>
          </cell>
        </row>
        <row r="531">
          <cell r="B531" t="str">
            <v>EQQ102433</v>
          </cell>
          <cell r="C531" t="str">
            <v>TRẦN THỊ THỦY TRINH</v>
          </cell>
          <cell r="D531" t="str">
            <v>NỮ</v>
          </cell>
          <cell r="E531">
            <v>41825</v>
          </cell>
          <cell r="F531" t="str">
            <v>197 ĐTH</v>
          </cell>
          <cell r="G531" t="str">
            <v>NHÂN VIÊN PHỤC VỤ</v>
          </cell>
          <cell r="H531">
            <v>15</v>
          </cell>
          <cell r="I531">
            <v>12</v>
          </cell>
          <cell r="J531">
            <v>1990</v>
          </cell>
          <cell r="K531">
            <v>33222</v>
          </cell>
          <cell r="L531" t="str">
            <v>ĐỒNG NAI</v>
          </cell>
          <cell r="M531" t="str">
            <v>ĐỒNG NAI</v>
          </cell>
          <cell r="N531" t="str">
            <v>271879534</v>
          </cell>
          <cell r="O531">
            <v>41387</v>
          </cell>
          <cell r="P531" t="str">
            <v>ĐỒNG NAI</v>
          </cell>
          <cell r="Q531" t="str">
            <v>KINH</v>
          </cell>
          <cell r="R531" t="str">
            <v>KHÔNG</v>
          </cell>
          <cell r="S531" t="str">
            <v>ẤP 5, BÌNH LỢI, VĨNH CỬU, ĐỒNG NAI</v>
          </cell>
          <cell r="T531" t="str">
            <v>ĐỒNG NAI</v>
          </cell>
          <cell r="U531" t="str">
            <v>2/2/3 THIÊN PHƯỚC, P. 9, Q. TÂN BÌNH, TP. HCM</v>
          </cell>
          <cell r="V531" t="str">
            <v>TP. HCM</v>
          </cell>
          <cell r="W531" t="str">
            <v>TK33/24 NGUYỄN CẢNH CHÂN, P. CẦU KHO, Q. 1, TP. HCM</v>
          </cell>
          <cell r="X531" t="str">
            <v>0937324236</v>
          </cell>
          <cell r="Y531" t="str">
            <v>0421000447321</v>
          </cell>
          <cell r="Z531" t="str">
            <v>VIETCOMBANK</v>
          </cell>
          <cell r="AA531" t="str">
            <v>101445</v>
          </cell>
          <cell r="AB531">
            <v>0</v>
          </cell>
          <cell r="AC531">
            <v>0</v>
          </cell>
          <cell r="AD531">
            <v>0</v>
          </cell>
          <cell r="AE531">
            <v>41988</v>
          </cell>
          <cell r="AF531" t="str">
            <v>TV</v>
          </cell>
          <cell r="AG531" t="str">
            <v>OK</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t="str">
            <v>TC</v>
          </cell>
          <cell r="BF531">
            <v>0</v>
          </cell>
          <cell r="BG531">
            <v>0</v>
          </cell>
          <cell r="BH531">
            <v>0</v>
          </cell>
          <cell r="BI531">
            <v>0</v>
          </cell>
          <cell r="BJ531">
            <v>12000</v>
          </cell>
          <cell r="BK531">
            <v>0</v>
          </cell>
          <cell r="BL531">
            <v>0</v>
          </cell>
          <cell r="BM531">
            <v>0</v>
          </cell>
          <cell r="BN531">
            <v>0</v>
          </cell>
          <cell r="BO531">
            <v>0</v>
          </cell>
          <cell r="BP531">
            <v>0</v>
          </cell>
          <cell r="BQ531">
            <v>1</v>
          </cell>
          <cell r="BR531" t="str">
            <v>HTQ HỒ CHÍ MINH</v>
          </cell>
          <cell r="BS531" t="str">
            <v>Partime</v>
          </cell>
          <cell r="BT531" t="str">
            <v>Quán 197 Đinh Tiên Hoàng</v>
          </cell>
          <cell r="BU531" t="str">
            <v>NV. Phục Vụ</v>
          </cell>
          <cell r="BV531">
            <v>0</v>
          </cell>
          <cell r="BW531" t="str">
            <v>ĐH</v>
          </cell>
          <cell r="BX531" t="str">
            <v>QUẢN TRỊ KINH DOANH</v>
          </cell>
          <cell r="BY531">
            <v>0</v>
          </cell>
          <cell r="BZ531">
            <v>0</v>
          </cell>
          <cell r="CA531">
            <v>0</v>
          </cell>
          <cell r="CB531">
            <v>0</v>
          </cell>
          <cell r="CC531">
            <v>0</v>
          </cell>
          <cell r="CD531">
            <v>0</v>
          </cell>
          <cell r="CE531">
            <v>0</v>
          </cell>
          <cell r="CF531">
            <v>0</v>
          </cell>
          <cell r="CG531">
            <v>0</v>
          </cell>
          <cell r="CH531">
            <v>0</v>
          </cell>
          <cell r="CI531" t="str">
            <v>603 THĐ</v>
          </cell>
          <cell r="CJ531" t="str">
            <v>NHÂN VIÊN PHỤC VỤ</v>
          </cell>
          <cell r="CK531">
            <v>0</v>
          </cell>
          <cell r="CL531">
            <v>0</v>
          </cell>
          <cell r="CM531" t="str">
            <v>ĐỘC THÂN</v>
          </cell>
          <cell r="CN531">
            <v>0</v>
          </cell>
          <cell r="CO531">
            <v>0</v>
          </cell>
          <cell r="CP531">
            <v>0</v>
          </cell>
          <cell r="CQ531">
            <v>0</v>
          </cell>
          <cell r="CR531">
            <v>0</v>
          </cell>
          <cell r="CS531">
            <v>0</v>
          </cell>
          <cell r="CT531">
            <v>0</v>
          </cell>
          <cell r="CU531">
            <v>0</v>
          </cell>
          <cell r="CV531">
            <v>0</v>
          </cell>
          <cell r="CW531">
            <v>0</v>
          </cell>
          <cell r="CX531">
            <v>0</v>
          </cell>
          <cell r="CY531">
            <v>0</v>
          </cell>
          <cell r="CZ531">
            <v>0</v>
          </cell>
          <cell r="DA531" t="e">
            <v>#N/A</v>
          </cell>
          <cell r="DB531">
            <v>0</v>
          </cell>
        </row>
        <row r="532">
          <cell r="B532" t="str">
            <v>EQQ102436</v>
          </cell>
          <cell r="C532" t="str">
            <v>QUÁCH HẢI NGỌC VY</v>
          </cell>
          <cell r="D532" t="str">
            <v>NỮ</v>
          </cell>
          <cell r="E532">
            <v>41827</v>
          </cell>
          <cell r="F532" t="str">
            <v>02 BTX</v>
          </cell>
          <cell r="G532" t="str">
            <v>NHÂN VIÊN PHỤC VỤ</v>
          </cell>
          <cell r="H532">
            <v>5</v>
          </cell>
          <cell r="I532">
            <v>8</v>
          </cell>
          <cell r="J532">
            <v>1992</v>
          </cell>
          <cell r="K532">
            <v>33821</v>
          </cell>
          <cell r="L532" t="str">
            <v>TP. HCM</v>
          </cell>
          <cell r="M532" t="str">
            <v>TP. HCM</v>
          </cell>
          <cell r="N532" t="str">
            <v>024994519</v>
          </cell>
          <cell r="O532">
            <v>39667</v>
          </cell>
          <cell r="P532" t="str">
            <v>TP. HCM</v>
          </cell>
          <cell r="Q532" t="str">
            <v>KINH</v>
          </cell>
          <cell r="R532" t="str">
            <v>KHÔNG</v>
          </cell>
          <cell r="S532" t="str">
            <v>19 ĐƯỜNG 21, P. 4, Q. 4, TP. HCM</v>
          </cell>
          <cell r="T532" t="str">
            <v>TP. HCM</v>
          </cell>
          <cell r="U532" t="str">
            <v>19 ĐƯỜNG 21, P. 4, Q. 4, TP. HCM</v>
          </cell>
          <cell r="V532" t="str">
            <v>TP. HCM</v>
          </cell>
          <cell r="W532" t="str">
            <v>2/2/3 THIÊN PHƯỚC, P. 9, Q. TÂN BÌNH, TP. HCM</v>
          </cell>
          <cell r="X532" t="str">
            <v>TP. HCM</v>
          </cell>
          <cell r="Y532" t="str">
            <v>0071000644385</v>
          </cell>
          <cell r="Z532" t="str">
            <v>VIETCOMBANK</v>
          </cell>
          <cell r="AA532" t="str">
            <v>101448</v>
          </cell>
          <cell r="AB532">
            <v>0</v>
          </cell>
          <cell r="AC532">
            <v>0</v>
          </cell>
          <cell r="AD532">
            <v>0</v>
          </cell>
          <cell r="AE532">
            <v>41988</v>
          </cell>
          <cell r="AF532" t="str">
            <v>TV</v>
          </cell>
          <cell r="AG532" t="str">
            <v>OK</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t="str">
            <v>ĐH</v>
          </cell>
          <cell r="BF532">
            <v>0</v>
          </cell>
          <cell r="BG532">
            <v>0</v>
          </cell>
          <cell r="BH532">
            <v>0</v>
          </cell>
          <cell r="BI532">
            <v>0</v>
          </cell>
          <cell r="BJ532">
            <v>12000</v>
          </cell>
          <cell r="BK532">
            <v>0</v>
          </cell>
          <cell r="BL532">
            <v>0</v>
          </cell>
          <cell r="BM532">
            <v>0</v>
          </cell>
          <cell r="BN532">
            <v>0</v>
          </cell>
          <cell r="BO532">
            <v>0</v>
          </cell>
          <cell r="BP532">
            <v>0</v>
          </cell>
          <cell r="BQ532">
            <v>1</v>
          </cell>
          <cell r="BR532" t="str">
            <v>HTQ HỒ CHÍ MINH</v>
          </cell>
          <cell r="BS532" t="str">
            <v>Partime</v>
          </cell>
          <cell r="BT532" t="str">
            <v>Quán 02 Bùi Thị Xuân</v>
          </cell>
          <cell r="BU532" t="str">
            <v>NV. Phục Vụ</v>
          </cell>
          <cell r="BV532">
            <v>0</v>
          </cell>
          <cell r="BW532" t="str">
            <v>12/12</v>
          </cell>
          <cell r="BX532">
            <v>0</v>
          </cell>
          <cell r="BY532">
            <v>0</v>
          </cell>
          <cell r="BZ532">
            <v>0</v>
          </cell>
          <cell r="CA532">
            <v>0</v>
          </cell>
          <cell r="CB532">
            <v>0</v>
          </cell>
          <cell r="CC532">
            <v>0</v>
          </cell>
          <cell r="CD532">
            <v>0</v>
          </cell>
          <cell r="CE532">
            <v>0</v>
          </cell>
          <cell r="CF532">
            <v>0</v>
          </cell>
          <cell r="CG532">
            <v>0</v>
          </cell>
          <cell r="CH532">
            <v>0</v>
          </cell>
          <cell r="CI532" t="str">
            <v>197 ĐTH</v>
          </cell>
          <cell r="CJ532" t="str">
            <v>NHÂN VIÊN PHỤC VỤ</v>
          </cell>
          <cell r="CK532">
            <v>0</v>
          </cell>
          <cell r="CL532">
            <v>0</v>
          </cell>
          <cell r="CM532" t="str">
            <v>ĐỘC THÂN</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t="e">
            <v>#N/A</v>
          </cell>
          <cell r="DB532">
            <v>0</v>
          </cell>
        </row>
        <row r="533">
          <cell r="B533" t="str">
            <v>EQQ102438</v>
          </cell>
          <cell r="C533" t="str">
            <v>NGUYỄN TRẦN HẢI ĐĂNG</v>
          </cell>
          <cell r="D533" t="str">
            <v>NAM</v>
          </cell>
          <cell r="E533">
            <v>41828</v>
          </cell>
          <cell r="F533" t="str">
            <v>264 NKKN</v>
          </cell>
          <cell r="G533" t="str">
            <v>NHÂN VIÊN PHỤC VỤ</v>
          </cell>
          <cell r="H533">
            <v>1</v>
          </cell>
          <cell r="I533">
            <v>8</v>
          </cell>
          <cell r="J533">
            <v>1993</v>
          </cell>
          <cell r="K533">
            <v>34182</v>
          </cell>
          <cell r="L533" t="str">
            <v>PHÚ YÊN</v>
          </cell>
          <cell r="M533" t="str">
            <v>PHÚ YÊN</v>
          </cell>
          <cell r="N533" t="str">
            <v>221345104</v>
          </cell>
          <cell r="O533">
            <v>40756</v>
          </cell>
          <cell r="P533" t="str">
            <v>PHÚ YÊN</v>
          </cell>
          <cell r="Q533" t="str">
            <v>KINH</v>
          </cell>
          <cell r="R533" t="str">
            <v>KHÔNG</v>
          </cell>
          <cell r="S533" t="str">
            <v>KHU PHỐ HÙNG VƯƠNG FBS, P. 9, TP. TUY HÒA, PHÚ YÊN</v>
          </cell>
          <cell r="T533" t="str">
            <v>PHÚ YÊN</v>
          </cell>
          <cell r="U533" t="str">
            <v>57 LÊ QUANG ĐỊNH, P. 14, Q. BÌNH THẠNH, TP. HCM</v>
          </cell>
          <cell r="V533" t="str">
            <v>TP. HCM</v>
          </cell>
          <cell r="W533" t="str">
            <v>19 ĐƯỜNG 21, P. 4, Q. 4, TP. HCM</v>
          </cell>
          <cell r="X533" t="str">
            <v>0903001893</v>
          </cell>
          <cell r="Y533" t="str">
            <v>0071000902243</v>
          </cell>
          <cell r="Z533" t="str">
            <v>VIETCOMBANK</v>
          </cell>
          <cell r="AA533" t="str">
            <v>101450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t="str">
            <v>12/12</v>
          </cell>
          <cell r="BF533">
            <v>0</v>
          </cell>
          <cell r="BG533">
            <v>0</v>
          </cell>
          <cell r="BH533">
            <v>0</v>
          </cell>
          <cell r="BI533">
            <v>0</v>
          </cell>
          <cell r="BJ533">
            <v>12000</v>
          </cell>
          <cell r="BK533">
            <v>0</v>
          </cell>
          <cell r="BL533">
            <v>0</v>
          </cell>
          <cell r="BM533">
            <v>0</v>
          </cell>
          <cell r="BN533">
            <v>0</v>
          </cell>
          <cell r="BO533">
            <v>0</v>
          </cell>
          <cell r="BP533">
            <v>0</v>
          </cell>
          <cell r="BQ533">
            <v>1</v>
          </cell>
          <cell r="BR533" t="str">
            <v>HTQ HỒ CHÍ MINH</v>
          </cell>
          <cell r="BS533" t="str">
            <v>Partime</v>
          </cell>
          <cell r="BT533" t="str">
            <v>Quán 264 Nam Kỳ Khởi Nghĩa</v>
          </cell>
          <cell r="BU533" t="str">
            <v>NV. Phục Vụ</v>
          </cell>
          <cell r="BV533">
            <v>0</v>
          </cell>
          <cell r="BW533" t="str">
            <v>12/12</v>
          </cell>
          <cell r="BX533">
            <v>0</v>
          </cell>
          <cell r="BY533">
            <v>0</v>
          </cell>
          <cell r="BZ533">
            <v>0</v>
          </cell>
          <cell r="CA533">
            <v>0</v>
          </cell>
          <cell r="CB533">
            <v>0</v>
          </cell>
          <cell r="CC533">
            <v>0</v>
          </cell>
          <cell r="CD533">
            <v>0</v>
          </cell>
          <cell r="CE533">
            <v>0</v>
          </cell>
          <cell r="CF533">
            <v>0</v>
          </cell>
          <cell r="CG533">
            <v>0</v>
          </cell>
          <cell r="CH533">
            <v>0</v>
          </cell>
          <cell r="CI533" t="str">
            <v>02 BTX</v>
          </cell>
          <cell r="CJ533" t="str">
            <v>NHÂN VIÊN PHỤC VỤ</v>
          </cell>
          <cell r="CK533">
            <v>0</v>
          </cell>
          <cell r="CL533">
            <v>0</v>
          </cell>
          <cell r="CM533" t="str">
            <v>ĐỘC THÂN</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t="e">
            <v>#N/A</v>
          </cell>
          <cell r="DB533">
            <v>0</v>
          </cell>
        </row>
        <row r="534">
          <cell r="B534" t="str">
            <v>EVV6000231</v>
          </cell>
          <cell r="C534" t="str">
            <v>NGUYỄN VĂN MINH</v>
          </cell>
          <cell r="D534" t="str">
            <v>NAM</v>
          </cell>
          <cell r="E534">
            <v>41821</v>
          </cell>
          <cell r="F534" t="str">
            <v>KHO VẬN</v>
          </cell>
          <cell r="G534" t="str">
            <v>NHÂN VIÊN GIAO HÀNG</v>
          </cell>
          <cell r="H534">
            <v>10</v>
          </cell>
          <cell r="I534">
            <v>8</v>
          </cell>
          <cell r="J534">
            <v>1988</v>
          </cell>
          <cell r="K534">
            <v>32365</v>
          </cell>
          <cell r="L534" t="str">
            <v>THANH HÓA</v>
          </cell>
          <cell r="M534" t="str">
            <v>THANH HÓA</v>
          </cell>
          <cell r="N534" t="str">
            <v>172972506</v>
          </cell>
          <cell r="O534">
            <v>38866</v>
          </cell>
          <cell r="P534" t="str">
            <v>THANH HÓA</v>
          </cell>
          <cell r="Q534" t="str">
            <v>KINH</v>
          </cell>
          <cell r="R534" t="str">
            <v>KHÔNG</v>
          </cell>
          <cell r="S534" t="str">
            <v>DIÊU SƠN, YÊN LÂM, YÊN ĐỊNH, THANH HÓA</v>
          </cell>
          <cell r="T534" t="str">
            <v>THANH HÓA</v>
          </cell>
          <cell r="U534" t="str">
            <v>KHU PHỐ HÙNG VƯƠNG FBS, P. 9, TP. TUY HÒA, PHÚ YÊN</v>
          </cell>
          <cell r="V534" t="str">
            <v>TP. HCM</v>
          </cell>
          <cell r="W534" t="str">
            <v>57 LÊ QUANG ĐỊNH, P. 14, Q. BÌNH THẠNH, TP. HCM</v>
          </cell>
          <cell r="X534" t="str">
            <v>01633527343</v>
          </cell>
          <cell r="Y534" t="str">
            <v>0541000187128</v>
          </cell>
          <cell r="Z534" t="str">
            <v>VIETCOMBANK</v>
          </cell>
          <cell r="AA534" t="str">
            <v>800027</v>
          </cell>
          <cell r="AB534">
            <v>0</v>
          </cell>
          <cell r="AC534">
            <v>0</v>
          </cell>
          <cell r="AD534">
            <v>0</v>
          </cell>
          <cell r="AE534">
            <v>0</v>
          </cell>
          <cell r="AF534">
            <v>0</v>
          </cell>
          <cell r="AG534">
            <v>0</v>
          </cell>
          <cell r="AH534">
            <v>41904</v>
          </cell>
          <cell r="AI534">
            <v>0</v>
          </cell>
          <cell r="AJ534">
            <v>0</v>
          </cell>
          <cell r="AK534" t="str">
            <v>01 NĂM</v>
          </cell>
          <cell r="AL534">
            <v>0</v>
          </cell>
          <cell r="AM534">
            <v>0</v>
          </cell>
          <cell r="AN534">
            <v>41904</v>
          </cell>
          <cell r="AO534">
            <v>42268</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t="str">
            <v>12/12</v>
          </cell>
          <cell r="BF534">
            <v>0</v>
          </cell>
          <cell r="BG534">
            <v>0</v>
          </cell>
          <cell r="BH534">
            <v>0</v>
          </cell>
          <cell r="BI534">
            <v>2889000</v>
          </cell>
          <cell r="BJ534">
            <v>0</v>
          </cell>
          <cell r="BK534">
            <v>0</v>
          </cell>
          <cell r="BL534">
            <v>800000</v>
          </cell>
          <cell r="BM534">
            <v>100000</v>
          </cell>
          <cell r="BN534">
            <v>0</v>
          </cell>
          <cell r="BO534">
            <v>25000</v>
          </cell>
          <cell r="BP534">
            <v>120000</v>
          </cell>
          <cell r="BQ534">
            <v>1</v>
          </cell>
          <cell r="BR534" t="str">
            <v>VP HỒ CHÍ MINH</v>
          </cell>
          <cell r="BS534" t="str">
            <v>Fulltime</v>
          </cell>
          <cell r="BT534" t="str">
            <v>Kho Vận</v>
          </cell>
          <cell r="BU534" t="str">
            <v>NV. Giao Hàng</v>
          </cell>
          <cell r="BV534">
            <v>0</v>
          </cell>
          <cell r="BW534" t="str">
            <v>12/12</v>
          </cell>
          <cell r="BX534">
            <v>0</v>
          </cell>
          <cell r="BY534">
            <v>0</v>
          </cell>
          <cell r="BZ534">
            <v>0</v>
          </cell>
          <cell r="CA534">
            <v>0</v>
          </cell>
          <cell r="CB534">
            <v>0</v>
          </cell>
          <cell r="CC534">
            <v>0</v>
          </cell>
          <cell r="CD534">
            <v>0</v>
          </cell>
          <cell r="CE534">
            <v>0</v>
          </cell>
          <cell r="CF534">
            <v>0</v>
          </cell>
          <cell r="CG534">
            <v>0</v>
          </cell>
          <cell r="CH534">
            <v>0</v>
          </cell>
          <cell r="CI534" t="str">
            <v>264 NKKN</v>
          </cell>
          <cell r="CJ534" t="str">
            <v>NHÂN VIÊN PHỤC VỤ</v>
          </cell>
          <cell r="CK534">
            <v>0</v>
          </cell>
          <cell r="CL534">
            <v>0</v>
          </cell>
          <cell r="CM534" t="str">
            <v>ĐỘC THÂN</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t="e">
            <v>#N/A</v>
          </cell>
          <cell r="DB534">
            <v>0</v>
          </cell>
        </row>
        <row r="535">
          <cell r="B535" t="str">
            <v>EQQ102439</v>
          </cell>
          <cell r="C535" t="str">
            <v>PHẠM ĐỨC HẬU</v>
          </cell>
          <cell r="D535" t="str">
            <v>NAM</v>
          </cell>
          <cell r="E535">
            <v>41828</v>
          </cell>
          <cell r="F535" t="str">
            <v>BẾP TỔNG HCM</v>
          </cell>
          <cell r="G535" t="str">
            <v>NHÂN VIÊN BẾP</v>
          </cell>
          <cell r="H535">
            <v>16</v>
          </cell>
          <cell r="I535">
            <v>5</v>
          </cell>
          <cell r="J535">
            <v>1992</v>
          </cell>
          <cell r="K535">
            <v>33740</v>
          </cell>
          <cell r="L535" t="str">
            <v>ĐỒNG NAI</v>
          </cell>
          <cell r="M535" t="str">
            <v>NAM ĐỊNH</v>
          </cell>
          <cell r="N535" t="str">
            <v>272132313</v>
          </cell>
          <cell r="O535">
            <v>41585</v>
          </cell>
          <cell r="P535" t="str">
            <v>ĐỒNG NAI</v>
          </cell>
          <cell r="Q535" t="str">
            <v>KINH</v>
          </cell>
          <cell r="R535" t="str">
            <v>CÔNG GIÁO</v>
          </cell>
          <cell r="S535" t="str">
            <v>TỔ 1, ẤP SUỐI QUÝT, CẨM ĐƯỜNG, LONG THÀNH, ĐỒNG NAI</v>
          </cell>
          <cell r="T535" t="str">
            <v>ĐỒNG NAI</v>
          </cell>
          <cell r="U535" t="str">
            <v>DIÊU SƠN, YÊN LÂM, YÊN ĐỊNH, THANH HÓA</v>
          </cell>
          <cell r="V535" t="str">
            <v>TP. HCM</v>
          </cell>
          <cell r="W535">
            <v>0</v>
          </cell>
          <cell r="X535" t="str">
            <v>TP. HCM</v>
          </cell>
          <cell r="Y535" t="str">
            <v>0071000909516</v>
          </cell>
          <cell r="Z535" t="str">
            <v>VIETCOMBANK</v>
          </cell>
          <cell r="AA535" t="str">
            <v>101451</v>
          </cell>
          <cell r="AB535">
            <v>0</v>
          </cell>
          <cell r="AC535">
            <v>0</v>
          </cell>
          <cell r="AD535">
            <v>0</v>
          </cell>
          <cell r="AE535">
            <v>0</v>
          </cell>
          <cell r="AF535">
            <v>0</v>
          </cell>
          <cell r="AG535">
            <v>0</v>
          </cell>
          <cell r="AH535">
            <v>41904</v>
          </cell>
          <cell r="AI535">
            <v>0</v>
          </cell>
          <cell r="AJ535">
            <v>0</v>
          </cell>
          <cell r="AK535" t="str">
            <v>01 NĂM</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t="str">
            <v>12/12</v>
          </cell>
          <cell r="BF535">
            <v>0</v>
          </cell>
          <cell r="BG535">
            <v>0</v>
          </cell>
          <cell r="BH535">
            <v>0</v>
          </cell>
          <cell r="BI535">
            <v>2889000</v>
          </cell>
          <cell r="BJ535">
            <v>411000</v>
          </cell>
          <cell r="BK535">
            <v>0</v>
          </cell>
          <cell r="BL535">
            <v>0</v>
          </cell>
          <cell r="BM535">
            <v>0</v>
          </cell>
          <cell r="BN535">
            <v>0</v>
          </cell>
          <cell r="BO535">
            <v>0</v>
          </cell>
          <cell r="BP535">
            <v>4000</v>
          </cell>
          <cell r="BQ535">
            <v>1</v>
          </cell>
          <cell r="BR535" t="str">
            <v>HTQ HỒ CHÍ MINH</v>
          </cell>
          <cell r="BS535" t="str">
            <v>Fulltime</v>
          </cell>
          <cell r="BT535" t="str">
            <v>Bếp Tổng HCM</v>
          </cell>
          <cell r="BU535" t="str">
            <v>NV. Bếp</v>
          </cell>
          <cell r="BV535">
            <v>0</v>
          </cell>
          <cell r="BW535" t="str">
            <v>12/12</v>
          </cell>
          <cell r="BX535">
            <v>0</v>
          </cell>
          <cell r="BY535">
            <v>0</v>
          </cell>
          <cell r="BZ535">
            <v>0</v>
          </cell>
          <cell r="CA535">
            <v>0</v>
          </cell>
          <cell r="CB535">
            <v>0</v>
          </cell>
          <cell r="CC535">
            <v>0</v>
          </cell>
          <cell r="CD535">
            <v>0</v>
          </cell>
          <cell r="CE535">
            <v>0</v>
          </cell>
          <cell r="CF535">
            <v>0</v>
          </cell>
          <cell r="CG535">
            <v>0</v>
          </cell>
          <cell r="CH535">
            <v>0</v>
          </cell>
          <cell r="CI535" t="str">
            <v>KHO VẬN</v>
          </cell>
          <cell r="CJ535" t="str">
            <v>NHÂN VIÊN GIAO HÀNG</v>
          </cell>
          <cell r="CK535">
            <v>0</v>
          </cell>
          <cell r="CL535">
            <v>0</v>
          </cell>
          <cell r="CM535" t="str">
            <v>ĐỘC THÂN</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t="e">
            <v>#N/A</v>
          </cell>
          <cell r="DB535">
            <v>0</v>
          </cell>
        </row>
        <row r="536">
          <cell r="B536" t="str">
            <v>EQQ102442</v>
          </cell>
          <cell r="C536" t="str">
            <v>ĐỖ THỊ HỒNG THOA</v>
          </cell>
          <cell r="D536" t="str">
            <v>NỮ</v>
          </cell>
          <cell r="E536">
            <v>41832</v>
          </cell>
          <cell r="F536" t="str">
            <v>07 NVC</v>
          </cell>
          <cell r="G536" t="str">
            <v>NHÂN VIÊN PHỤC VỤ</v>
          </cell>
          <cell r="H536">
            <v>1</v>
          </cell>
          <cell r="I536">
            <v>3</v>
          </cell>
          <cell r="J536">
            <v>1994</v>
          </cell>
          <cell r="K536">
            <v>34394</v>
          </cell>
          <cell r="L536" t="str">
            <v>BÌNH ĐỊNH</v>
          </cell>
          <cell r="M536" t="str">
            <v>NAM ĐỊNH</v>
          </cell>
          <cell r="N536" t="str">
            <v>215285167</v>
          </cell>
          <cell r="O536">
            <v>39988</v>
          </cell>
          <cell r="P536" t="str">
            <v>BÌNH ĐỊNH</v>
          </cell>
          <cell r="Q536" t="str">
            <v>KINH</v>
          </cell>
          <cell r="R536" t="str">
            <v>KHÔNG</v>
          </cell>
          <cell r="S536" t="str">
            <v>PHƯỚC THÀNH, TUY PHƯỚC, BÌNH ĐỊNH</v>
          </cell>
          <cell r="T536" t="str">
            <v>BÌNH ĐỊNH</v>
          </cell>
          <cell r="U536" t="str">
            <v>47/23/65 NGUYỄN XÍ, P. 11, Q. BÌNH THẠNH, TP. HCM</v>
          </cell>
          <cell r="V536" t="str">
            <v>TP. HCM</v>
          </cell>
          <cell r="W536">
            <v>0</v>
          </cell>
          <cell r="X536" t="str">
            <v>01696556823</v>
          </cell>
          <cell r="Y536" t="str">
            <v>0431000202763</v>
          </cell>
          <cell r="Z536" t="str">
            <v>VIETCOMBANK</v>
          </cell>
          <cell r="AA536" t="str">
            <v>101454</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t="str">
            <v>12/12</v>
          </cell>
          <cell r="BF536">
            <v>0</v>
          </cell>
          <cell r="BG536">
            <v>0</v>
          </cell>
          <cell r="BH536">
            <v>0</v>
          </cell>
          <cell r="BI536">
            <v>0</v>
          </cell>
          <cell r="BJ536">
            <v>12000</v>
          </cell>
          <cell r="BK536">
            <v>0</v>
          </cell>
          <cell r="BL536">
            <v>0</v>
          </cell>
          <cell r="BM536">
            <v>0</v>
          </cell>
          <cell r="BN536">
            <v>500000</v>
          </cell>
          <cell r="BO536">
            <v>0</v>
          </cell>
          <cell r="BP536">
            <v>0</v>
          </cell>
          <cell r="BQ536">
            <v>1</v>
          </cell>
          <cell r="BR536" t="str">
            <v>HTQ HỒ CHÍ MINH</v>
          </cell>
          <cell r="BS536" t="str">
            <v>Partime</v>
          </cell>
          <cell r="BT536" t="str">
            <v>Quán Số 7 Nguyễn Văn Chiêm</v>
          </cell>
          <cell r="BU536" t="str">
            <v>NV. Phục Vụ</v>
          </cell>
          <cell r="BV536">
            <v>0</v>
          </cell>
          <cell r="BW536" t="str">
            <v>12/12</v>
          </cell>
          <cell r="BX536">
            <v>0</v>
          </cell>
          <cell r="BY536">
            <v>0</v>
          </cell>
          <cell r="BZ536">
            <v>0</v>
          </cell>
          <cell r="CA536">
            <v>0</v>
          </cell>
          <cell r="CB536">
            <v>0</v>
          </cell>
          <cell r="CC536">
            <v>0</v>
          </cell>
          <cell r="CD536">
            <v>0</v>
          </cell>
          <cell r="CE536">
            <v>0</v>
          </cell>
          <cell r="CF536">
            <v>0</v>
          </cell>
          <cell r="CG536">
            <v>0</v>
          </cell>
          <cell r="CH536">
            <v>0</v>
          </cell>
          <cell r="CI536" t="str">
            <v>BẾP TỔNG HCM</v>
          </cell>
          <cell r="CJ536" t="str">
            <v>NHÂN VIÊN BẾP</v>
          </cell>
          <cell r="CK536">
            <v>0</v>
          </cell>
          <cell r="CL536">
            <v>0</v>
          </cell>
          <cell r="CM536" t="str">
            <v>ĐỘC THÂN</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t="e">
            <v>#N/A</v>
          </cell>
          <cell r="DB536">
            <v>0</v>
          </cell>
        </row>
        <row r="537">
          <cell r="B537" t="str">
            <v>EQQ102445</v>
          </cell>
          <cell r="C537" t="str">
            <v>HOÀNG VĂN QUÂN</v>
          </cell>
          <cell r="D537" t="str">
            <v>NAM</v>
          </cell>
          <cell r="E537">
            <v>41828</v>
          </cell>
          <cell r="F537" t="str">
            <v>06 ĐK</v>
          </cell>
          <cell r="G537" t="str">
            <v>NHÂN VIÊN PHỤC VỤ</v>
          </cell>
          <cell r="H537">
            <v>9</v>
          </cell>
          <cell r="I537">
            <v>1</v>
          </cell>
          <cell r="J537">
            <v>1993</v>
          </cell>
          <cell r="K537">
            <v>33978</v>
          </cell>
          <cell r="L537" t="str">
            <v>NGHỆ AN</v>
          </cell>
          <cell r="M537" t="str">
            <v>NGHỆ AN</v>
          </cell>
          <cell r="N537" t="str">
            <v>225535997</v>
          </cell>
          <cell r="O537">
            <v>40344</v>
          </cell>
          <cell r="P537" t="str">
            <v>KHÁNH HÒA</v>
          </cell>
          <cell r="Q537" t="str">
            <v>KINH</v>
          </cell>
          <cell r="R537" t="str">
            <v>KHÔNG</v>
          </cell>
          <cell r="S537" t="str">
            <v>TỔ 5, HÒA TRUNG, VĨNH HÒA, NHA TRANG, KHÁNH HÒA</v>
          </cell>
          <cell r="T537" t="str">
            <v>KHÁNH HÒA</v>
          </cell>
          <cell r="U537" t="str">
            <v>290C/43/23 DƯƠNG BÁ TRẠC, P. 1, Q. 8, TP. HCM</v>
          </cell>
          <cell r="V537" t="str">
            <v>TP. HCM</v>
          </cell>
          <cell r="W537" t="str">
            <v>47/23/65 NGUYỄN XÍ, P. 11, Q. BÌNH THẠNH, TP. HCM</v>
          </cell>
          <cell r="X537" t="str">
            <v>01668784643</v>
          </cell>
          <cell r="Y537" t="str">
            <v>0071000903409</v>
          </cell>
          <cell r="Z537" t="str">
            <v>VIETCOMBANK</v>
          </cell>
          <cell r="AA537" t="str">
            <v>101457</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t="str">
            <v>12/12</v>
          </cell>
          <cell r="BF537">
            <v>0</v>
          </cell>
          <cell r="BG537">
            <v>0</v>
          </cell>
          <cell r="BH537">
            <v>0</v>
          </cell>
          <cell r="BI537">
            <v>0</v>
          </cell>
          <cell r="BJ537">
            <v>12000</v>
          </cell>
          <cell r="BK537">
            <v>0</v>
          </cell>
          <cell r="BL537">
            <v>0</v>
          </cell>
          <cell r="BM537">
            <v>0</v>
          </cell>
          <cell r="BN537">
            <v>0</v>
          </cell>
          <cell r="BO537">
            <v>0</v>
          </cell>
          <cell r="BP537">
            <v>0</v>
          </cell>
          <cell r="BQ537">
            <v>1</v>
          </cell>
          <cell r="BR537" t="str">
            <v>HTQ HỒ CHÍ MINH</v>
          </cell>
          <cell r="BS537" t="str">
            <v>Partime</v>
          </cell>
          <cell r="BT537" t="str">
            <v>Quán 6A Đồng Khởi</v>
          </cell>
          <cell r="BU537" t="str">
            <v>NV. Phục Vụ</v>
          </cell>
          <cell r="BV537" t="str">
            <v>1 HẠT</v>
          </cell>
          <cell r="BW537" t="str">
            <v>12/12</v>
          </cell>
          <cell r="BX537">
            <v>0</v>
          </cell>
          <cell r="BY537">
            <v>0</v>
          </cell>
          <cell r="BZ537">
            <v>0</v>
          </cell>
          <cell r="CA537">
            <v>0</v>
          </cell>
          <cell r="CB537">
            <v>0</v>
          </cell>
          <cell r="CC537">
            <v>0</v>
          </cell>
          <cell r="CD537">
            <v>0</v>
          </cell>
          <cell r="CE537">
            <v>0</v>
          </cell>
          <cell r="CF537">
            <v>0</v>
          </cell>
          <cell r="CG537">
            <v>0</v>
          </cell>
          <cell r="CH537">
            <v>0</v>
          </cell>
          <cell r="CI537" t="str">
            <v>07 NVC</v>
          </cell>
          <cell r="CJ537" t="str">
            <v>NHÂN VIÊN PHỤC VỤ</v>
          </cell>
          <cell r="CK537">
            <v>0</v>
          </cell>
          <cell r="CL537">
            <v>0</v>
          </cell>
          <cell r="CM537" t="str">
            <v>ĐỘC THÂN</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t="e">
            <v>#N/A</v>
          </cell>
          <cell r="DB537">
            <v>0</v>
          </cell>
        </row>
        <row r="538">
          <cell r="B538" t="str">
            <v>EQQ102447</v>
          </cell>
          <cell r="C538" t="str">
            <v>TRẦN HUY HOÀNG</v>
          </cell>
          <cell r="D538" t="str">
            <v>NAM</v>
          </cell>
          <cell r="E538">
            <v>41829</v>
          </cell>
          <cell r="F538" t="str">
            <v>104 HBT</v>
          </cell>
          <cell r="G538" t="str">
            <v>NHÂN VIÊN PHỤC VỤ</v>
          </cell>
          <cell r="H538">
            <v>16</v>
          </cell>
          <cell r="I538">
            <v>6</v>
          </cell>
          <cell r="J538">
            <v>1992</v>
          </cell>
          <cell r="K538">
            <v>33771</v>
          </cell>
          <cell r="L538" t="str">
            <v>TP. HCM</v>
          </cell>
          <cell r="M538" t="str">
            <v>HÀ NAM</v>
          </cell>
          <cell r="N538" t="str">
            <v>024798079</v>
          </cell>
          <cell r="O538">
            <v>40317</v>
          </cell>
          <cell r="P538" t="str">
            <v>TP. HCM</v>
          </cell>
          <cell r="Q538" t="str">
            <v>KINH</v>
          </cell>
          <cell r="R538" t="str">
            <v>PHẬT</v>
          </cell>
          <cell r="S538" t="str">
            <v>553/13 LŨY BÁN BÍCH, P. PHÚ THẠNH, Q. TÂN PHÚ, TP. HCM</v>
          </cell>
          <cell r="T538" t="str">
            <v>TP. HCM</v>
          </cell>
          <cell r="U538" t="str">
            <v>120/2 TRẦN KẾ XƯƠNG, P. 7, Q. PHÚ NHUẬN, TP. HCM</v>
          </cell>
          <cell r="V538" t="str">
            <v>TP. HCM</v>
          </cell>
          <cell r="W538" t="str">
            <v>290C/43/23 DƯƠNG BÁ TRẠC, P. 1, Q. 8, TP. HCM</v>
          </cell>
          <cell r="X538" t="str">
            <v>01287181099</v>
          </cell>
          <cell r="Y538" t="str">
            <v>0721000555244</v>
          </cell>
          <cell r="Z538" t="str">
            <v>VIETCOMBANK</v>
          </cell>
          <cell r="AA538" t="str">
            <v>101459</v>
          </cell>
          <cell r="AB538">
            <v>0</v>
          </cell>
          <cell r="AC538">
            <v>0</v>
          </cell>
          <cell r="AD538">
            <v>0</v>
          </cell>
          <cell r="AE538">
            <v>41990</v>
          </cell>
          <cell r="AF538" t="str">
            <v>BV</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t="str">
            <v>1 HẠT</v>
          </cell>
          <cell r="BE538" t="str">
            <v>12/12</v>
          </cell>
          <cell r="BF538">
            <v>0</v>
          </cell>
          <cell r="BG538">
            <v>0</v>
          </cell>
          <cell r="BH538">
            <v>0</v>
          </cell>
          <cell r="BI538">
            <v>0</v>
          </cell>
          <cell r="BJ538">
            <v>12000</v>
          </cell>
          <cell r="BK538">
            <v>0</v>
          </cell>
          <cell r="BL538">
            <v>0</v>
          </cell>
          <cell r="BM538">
            <v>0</v>
          </cell>
          <cell r="BN538">
            <v>0</v>
          </cell>
          <cell r="BO538">
            <v>0</v>
          </cell>
          <cell r="BP538">
            <v>0</v>
          </cell>
          <cell r="BQ538">
            <v>1</v>
          </cell>
          <cell r="BR538" t="str">
            <v>HTQ HỒ CHÍ MINH</v>
          </cell>
          <cell r="BS538" t="str">
            <v>Partime</v>
          </cell>
          <cell r="BT538" t="str">
            <v>Quán 104 Hai Bà Trưng</v>
          </cell>
          <cell r="BU538" t="str">
            <v>NV. Phục Vụ</v>
          </cell>
          <cell r="BV538">
            <v>0</v>
          </cell>
          <cell r="BW538" t="str">
            <v>12/12</v>
          </cell>
          <cell r="BX538">
            <v>0</v>
          </cell>
          <cell r="BY538">
            <v>0</v>
          </cell>
          <cell r="BZ538">
            <v>0</v>
          </cell>
          <cell r="CA538">
            <v>0</v>
          </cell>
          <cell r="CB538">
            <v>0</v>
          </cell>
          <cell r="CC538">
            <v>0</v>
          </cell>
          <cell r="CD538">
            <v>0</v>
          </cell>
          <cell r="CE538">
            <v>0</v>
          </cell>
          <cell r="CF538">
            <v>0</v>
          </cell>
          <cell r="CG538">
            <v>0</v>
          </cell>
          <cell r="CH538">
            <v>0</v>
          </cell>
          <cell r="CI538" t="str">
            <v>06 ĐK</v>
          </cell>
          <cell r="CJ538" t="str">
            <v>NHÂN VIÊN PHỤC VỤ</v>
          </cell>
          <cell r="CK538">
            <v>0</v>
          </cell>
          <cell r="CL538">
            <v>0</v>
          </cell>
          <cell r="CM538" t="str">
            <v>ĐỘC THÂN</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t="e">
            <v>#N/A</v>
          </cell>
          <cell r="DB538">
            <v>0</v>
          </cell>
        </row>
        <row r="539">
          <cell r="B539" t="str">
            <v>EQQ102448</v>
          </cell>
          <cell r="C539" t="str">
            <v>TRẦN LÊ TRÚC ANH</v>
          </cell>
          <cell r="D539" t="str">
            <v>NỮ</v>
          </cell>
          <cell r="E539">
            <v>41832</v>
          </cell>
          <cell r="F539" t="str">
            <v>PANDORA</v>
          </cell>
          <cell r="G539" t="str">
            <v>NHÂN VIÊN PHỤC VỤ</v>
          </cell>
          <cell r="H539">
            <v>10</v>
          </cell>
          <cell r="I539">
            <v>7</v>
          </cell>
          <cell r="J539">
            <v>1995</v>
          </cell>
          <cell r="K539">
            <v>34890</v>
          </cell>
          <cell r="L539" t="str">
            <v>VĨNH LONG</v>
          </cell>
          <cell r="M539" t="str">
            <v>TIỀN GIANG</v>
          </cell>
          <cell r="N539" t="str">
            <v>312275463</v>
          </cell>
          <cell r="O539">
            <v>40387</v>
          </cell>
          <cell r="P539" t="str">
            <v>TIỀN GIANG</v>
          </cell>
          <cell r="Q539" t="str">
            <v>KINH</v>
          </cell>
          <cell r="R539" t="str">
            <v>KHÔNG</v>
          </cell>
          <cell r="S539" t="str">
            <v>TỔ 9, ẤP 1, AN HỮU, CÁI BÈ, TIỀN GIANG</v>
          </cell>
          <cell r="T539" t="str">
            <v>TIỀN GIANG</v>
          </cell>
          <cell r="U539" t="str">
            <v>118/90 LÊ TRỌNG TẤN, P. TÂY THẠNH, Q. TÂN PHÚ, TP. HCM</v>
          </cell>
          <cell r="V539" t="str">
            <v>TP. HCM</v>
          </cell>
          <cell r="W539" t="str">
            <v>120/2 TRẦN KẾ XƯƠNG, P. 7, Q. PHÚ NHUẬN, TP. HCM</v>
          </cell>
          <cell r="X539" t="str">
            <v>0973909874</v>
          </cell>
          <cell r="Y539" t="str">
            <v>0441000671849</v>
          </cell>
          <cell r="Z539" t="str">
            <v>VIETCOMBANK</v>
          </cell>
          <cell r="AA539" t="str">
            <v>101460</v>
          </cell>
          <cell r="AB539">
            <v>0</v>
          </cell>
          <cell r="AC539">
            <v>0</v>
          </cell>
          <cell r="AD539">
            <v>0</v>
          </cell>
          <cell r="AE539">
            <v>41990</v>
          </cell>
          <cell r="AF539" t="str">
            <v>BV</v>
          </cell>
          <cell r="AG539" t="str">
            <v>CHƯA BÀN GIAO</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t="str">
            <v>12/12</v>
          </cell>
          <cell r="BF539">
            <v>0</v>
          </cell>
          <cell r="BG539">
            <v>0</v>
          </cell>
          <cell r="BH539">
            <v>0</v>
          </cell>
          <cell r="BI539">
            <v>0</v>
          </cell>
          <cell r="BJ539">
            <v>12000</v>
          </cell>
          <cell r="BK539">
            <v>0</v>
          </cell>
          <cell r="BL539">
            <v>0</v>
          </cell>
          <cell r="BM539">
            <v>0</v>
          </cell>
          <cell r="BN539">
            <v>0</v>
          </cell>
          <cell r="BO539">
            <v>0</v>
          </cell>
          <cell r="BP539">
            <v>0</v>
          </cell>
          <cell r="BQ539">
            <v>1</v>
          </cell>
          <cell r="BR539" t="str">
            <v>HTQ HỒ CHÍ MINH</v>
          </cell>
          <cell r="BS539" t="str">
            <v>Partime</v>
          </cell>
          <cell r="BT539" t="str">
            <v>Quán Big C Cộng Hòa</v>
          </cell>
          <cell r="BU539" t="str">
            <v>NV. Phục Vụ</v>
          </cell>
          <cell r="BV539" t="str">
            <v>1 HẠT</v>
          </cell>
          <cell r="BW539" t="str">
            <v>12/12</v>
          </cell>
          <cell r="BX539">
            <v>0</v>
          </cell>
          <cell r="BY539">
            <v>0</v>
          </cell>
          <cell r="BZ539">
            <v>0</v>
          </cell>
          <cell r="CA539">
            <v>0</v>
          </cell>
          <cell r="CB539">
            <v>0</v>
          </cell>
          <cell r="CC539">
            <v>0</v>
          </cell>
          <cell r="CD539">
            <v>0</v>
          </cell>
          <cell r="CE539">
            <v>0</v>
          </cell>
          <cell r="CF539">
            <v>0</v>
          </cell>
          <cell r="CG539">
            <v>0</v>
          </cell>
          <cell r="CH539">
            <v>0</v>
          </cell>
          <cell r="CI539" t="str">
            <v>104 HBT</v>
          </cell>
          <cell r="CJ539" t="str">
            <v>NHÂN VIÊN PHỤC VỤ</v>
          </cell>
          <cell r="CK539">
            <v>0</v>
          </cell>
          <cell r="CL539">
            <v>0</v>
          </cell>
          <cell r="CM539" t="str">
            <v>ĐỘC THÂN</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t="e">
            <v>#N/A</v>
          </cell>
          <cell r="DB539">
            <v>0</v>
          </cell>
        </row>
        <row r="540">
          <cell r="B540" t="str">
            <v>EQQ102452</v>
          </cell>
          <cell r="C540" t="str">
            <v>TRẦN THỊ KIM TRANG</v>
          </cell>
          <cell r="D540" t="str">
            <v>NỮ</v>
          </cell>
          <cell r="E540">
            <v>41832</v>
          </cell>
          <cell r="F540" t="str">
            <v>778 ĐBP</v>
          </cell>
          <cell r="G540" t="str">
            <v>NHÂN VIÊN BẾP</v>
          </cell>
          <cell r="H540">
            <v>14</v>
          </cell>
          <cell r="I540">
            <v>3</v>
          </cell>
          <cell r="J540">
            <v>1967</v>
          </cell>
          <cell r="K540">
            <v>24545</v>
          </cell>
          <cell r="L540" t="str">
            <v>BÌNH ĐỊNH</v>
          </cell>
          <cell r="M540" t="str">
            <v>ĐÀ NẴNG</v>
          </cell>
          <cell r="N540" t="str">
            <v>024405631</v>
          </cell>
          <cell r="O540">
            <v>38846</v>
          </cell>
          <cell r="P540" t="str">
            <v xml:space="preserve"> TP. HCM </v>
          </cell>
          <cell r="Q540" t="str">
            <v>KINH</v>
          </cell>
          <cell r="R540" t="str">
            <v>TIN LÀNH</v>
          </cell>
          <cell r="S540" t="str">
            <v xml:space="preserve">57/3 NGUYỄN VĂN GIÁP, P. BÌNH TRƯNG ĐÔNG, Q. 2,  TP. HCM </v>
          </cell>
          <cell r="T540" t="str">
            <v xml:space="preserve"> TP. HCM </v>
          </cell>
          <cell r="U540" t="str">
            <v xml:space="preserve">57/3 NGUYỄN VĂN GIÁP, P. BÌNH TRƯNG ĐÔNG, Q. 2,  TP. HCM </v>
          </cell>
          <cell r="V540" t="str">
            <v>TP. HCM</v>
          </cell>
          <cell r="W540" t="str">
            <v>118/90 LÊ TRỌNG TẤN, P. TÂY THẠNH, Q. TÂN PHÚ, TP. HCM</v>
          </cell>
          <cell r="X540" t="str">
            <v>01882228786</v>
          </cell>
          <cell r="Y540" t="str">
            <v>0181003432273</v>
          </cell>
          <cell r="Z540" t="str">
            <v>VIETCOMBANK</v>
          </cell>
          <cell r="AA540" t="str">
            <v>101464</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t="str">
            <v>1 HẠT</v>
          </cell>
          <cell r="BE540" t="str">
            <v>12/12</v>
          </cell>
          <cell r="BF540">
            <v>0</v>
          </cell>
          <cell r="BG540">
            <v>0</v>
          </cell>
          <cell r="BH540">
            <v>0</v>
          </cell>
          <cell r="BI540">
            <v>2889000</v>
          </cell>
          <cell r="BJ540">
            <v>0</v>
          </cell>
          <cell r="BK540">
            <v>0</v>
          </cell>
          <cell r="BL540">
            <v>0</v>
          </cell>
          <cell r="BM540">
            <v>0</v>
          </cell>
          <cell r="BN540">
            <v>0</v>
          </cell>
          <cell r="BO540">
            <v>0</v>
          </cell>
          <cell r="BP540">
            <v>4000</v>
          </cell>
          <cell r="BQ540">
            <v>1</v>
          </cell>
          <cell r="BR540" t="str">
            <v>HTQ HỒ CHÍ MINH</v>
          </cell>
          <cell r="BS540" t="str">
            <v>Fulltime</v>
          </cell>
          <cell r="BT540" t="str">
            <v>Quán 778 Điện Biên Phủ</v>
          </cell>
          <cell r="BU540" t="str">
            <v>NV. Bếp</v>
          </cell>
          <cell r="BV540">
            <v>0</v>
          </cell>
          <cell r="BW540" t="str">
            <v>10/12</v>
          </cell>
          <cell r="BX540">
            <v>0</v>
          </cell>
          <cell r="BY540">
            <v>0</v>
          </cell>
          <cell r="BZ540">
            <v>0</v>
          </cell>
          <cell r="CA540">
            <v>0</v>
          </cell>
          <cell r="CB540">
            <v>0</v>
          </cell>
          <cell r="CC540">
            <v>0</v>
          </cell>
          <cell r="CD540">
            <v>0</v>
          </cell>
          <cell r="CE540">
            <v>0</v>
          </cell>
          <cell r="CF540">
            <v>0</v>
          </cell>
          <cell r="CG540">
            <v>0</v>
          </cell>
          <cell r="CH540">
            <v>0</v>
          </cell>
          <cell r="CI540" t="str">
            <v>PANDORA</v>
          </cell>
          <cell r="CJ540" t="str">
            <v>NHÂN VIÊN PHỤC VỤ</v>
          </cell>
          <cell r="CK540">
            <v>0</v>
          </cell>
          <cell r="CL540">
            <v>0</v>
          </cell>
          <cell r="CM540" t="str">
            <v>KẾT HÔN</v>
          </cell>
          <cell r="CN540" t="str">
            <v>TRẦN DUY THIÊN ÂN</v>
          </cell>
          <cell r="CO540" t="str">
            <v>1990</v>
          </cell>
          <cell r="CP540" t="str">
            <v>X</v>
          </cell>
          <cell r="CQ540">
            <v>0</v>
          </cell>
          <cell r="CR540">
            <v>0</v>
          </cell>
          <cell r="CS540" t="str">
            <v>NGUYỄN TRUNG HIẾU</v>
          </cell>
          <cell r="CT540">
            <v>0</v>
          </cell>
          <cell r="CU540" t="str">
            <v>X</v>
          </cell>
          <cell r="CV540">
            <v>0</v>
          </cell>
          <cell r="CW540">
            <v>0</v>
          </cell>
          <cell r="CX540">
            <v>0</v>
          </cell>
          <cell r="CY540">
            <v>0</v>
          </cell>
          <cell r="CZ540">
            <v>0</v>
          </cell>
          <cell r="DA540" t="e">
            <v>#N/A</v>
          </cell>
          <cell r="DB540">
            <v>0</v>
          </cell>
        </row>
        <row r="541">
          <cell r="B541" t="str">
            <v>EQQ102453</v>
          </cell>
          <cell r="C541" t="str">
            <v>TRẦN VĂN XUÂN</v>
          </cell>
          <cell r="D541" t="str">
            <v>NAM</v>
          </cell>
          <cell r="E541">
            <v>41830</v>
          </cell>
          <cell r="F541" t="str">
            <v>QUÁN ĐÀ NẴNG</v>
          </cell>
          <cell r="G541" t="str">
            <v>NHÂN VIÊN PHỤC VỤ</v>
          </cell>
          <cell r="H541">
            <v>15</v>
          </cell>
          <cell r="I541">
            <v>3</v>
          </cell>
          <cell r="J541">
            <v>1994</v>
          </cell>
          <cell r="K541">
            <v>34408</v>
          </cell>
          <cell r="L541" t="str">
            <v>ĐÀ NẴNG</v>
          </cell>
          <cell r="M541" t="str">
            <v>ĐÀ NẴNG</v>
          </cell>
          <cell r="N541" t="str">
            <v>201692520</v>
          </cell>
          <cell r="O541">
            <v>40690</v>
          </cell>
          <cell r="P541" t="str">
            <v>ĐÀ NẴNG</v>
          </cell>
          <cell r="Q541" t="str">
            <v>KINH</v>
          </cell>
          <cell r="R541" t="str">
            <v>KHÔNG</v>
          </cell>
          <cell r="S541" t="str">
            <v>TỔ 6D, THỌ QUANG, SƠN TRÀ, ĐÀ NẴNG</v>
          </cell>
          <cell r="T541" t="str">
            <v>ĐÀ NẴNG</v>
          </cell>
          <cell r="U541" t="str">
            <v>TỔ 6D, THỌ QUANG, SƠN TRÀ, ĐÀ NẴNG</v>
          </cell>
          <cell r="V541" t="str">
            <v>ĐÀ NẴNG</v>
          </cell>
          <cell r="W541" t="str">
            <v xml:space="preserve">57/3 NGUYỄN VĂN GIÁP, P. BÌNH TRƯNG ĐÔNG, Q. 2,  TP. HCM </v>
          </cell>
          <cell r="X541" t="str">
            <v>01207535065</v>
          </cell>
          <cell r="Y541" t="str">
            <v>0041000196157</v>
          </cell>
          <cell r="Z541" t="str">
            <v>VIETCOMBANK</v>
          </cell>
          <cell r="AA541" t="str">
            <v>700063</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t="str">
            <v>10/12</v>
          </cell>
          <cell r="BF541">
            <v>0</v>
          </cell>
          <cell r="BG541">
            <v>0</v>
          </cell>
          <cell r="BH541">
            <v>0</v>
          </cell>
          <cell r="BI541">
            <v>0</v>
          </cell>
          <cell r="BJ541">
            <v>12000</v>
          </cell>
          <cell r="BK541">
            <v>0</v>
          </cell>
          <cell r="BL541">
            <v>0</v>
          </cell>
          <cell r="BM541">
            <v>0</v>
          </cell>
          <cell r="BN541">
            <v>0</v>
          </cell>
          <cell r="BO541">
            <v>0</v>
          </cell>
          <cell r="BP541">
            <v>0</v>
          </cell>
          <cell r="BQ541">
            <v>1</v>
          </cell>
          <cell r="BR541" t="str">
            <v>CN ĐÀ NẴNG</v>
          </cell>
          <cell r="BS541" t="str">
            <v>Partime</v>
          </cell>
          <cell r="BT541" t="str">
            <v>Quán 138 Nguyễn Thị Minh Khai</v>
          </cell>
          <cell r="BU541" t="str">
            <v>NV. Phục Vụ</v>
          </cell>
          <cell r="BV541" t="str">
            <v>TRẦN DUY THIÊN ÂN</v>
          </cell>
          <cell r="BW541" t="str">
            <v>12/12</v>
          </cell>
          <cell r="BX541" t="str">
            <v>X</v>
          </cell>
          <cell r="BY541">
            <v>0</v>
          </cell>
          <cell r="BZ541">
            <v>0</v>
          </cell>
          <cell r="CA541" t="str">
            <v>NGUYỄN TRUNG HIẾU</v>
          </cell>
          <cell r="CB541">
            <v>0</v>
          </cell>
          <cell r="CC541" t="str">
            <v>X</v>
          </cell>
          <cell r="CD541">
            <v>0</v>
          </cell>
          <cell r="CE541">
            <v>0</v>
          </cell>
          <cell r="CF541">
            <v>0</v>
          </cell>
          <cell r="CG541">
            <v>0</v>
          </cell>
          <cell r="CH541">
            <v>0</v>
          </cell>
          <cell r="CI541" t="str">
            <v>778 ĐBP</v>
          </cell>
          <cell r="CJ541" t="str">
            <v>NHÂN VIÊN BẾP</v>
          </cell>
          <cell r="CK541">
            <v>0</v>
          </cell>
          <cell r="CL541">
            <v>0</v>
          </cell>
          <cell r="CM541" t="str">
            <v>ĐỘC THÂN</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t="e">
            <v>#N/A</v>
          </cell>
          <cell r="DB541">
            <v>0</v>
          </cell>
        </row>
        <row r="542">
          <cell r="B542" t="str">
            <v>EQQ102454</v>
          </cell>
          <cell r="C542" t="str">
            <v>HOÀNG THỊ THANH THƯ</v>
          </cell>
          <cell r="D542" t="str">
            <v>NỮ</v>
          </cell>
          <cell r="E542">
            <v>41830</v>
          </cell>
          <cell r="F542" t="str">
            <v>QUÁN ĐÀ NẴNG</v>
          </cell>
          <cell r="G542" t="str">
            <v>NHÂN VIÊN PHỤC VỤ</v>
          </cell>
          <cell r="H542">
            <v>25</v>
          </cell>
          <cell r="I542">
            <v>11</v>
          </cell>
          <cell r="J542">
            <v>1995</v>
          </cell>
          <cell r="K542">
            <v>35028</v>
          </cell>
          <cell r="L542" t="str">
            <v>ĐÀ NẴNG</v>
          </cell>
          <cell r="M542" t="str">
            <v>QUẢNG BÌNH</v>
          </cell>
          <cell r="N542" t="str">
            <v>201710646</v>
          </cell>
          <cell r="O542">
            <v>41233</v>
          </cell>
          <cell r="P542" t="str">
            <v>ĐÀ NẴNG</v>
          </cell>
          <cell r="Q542" t="str">
            <v>KINH</v>
          </cell>
          <cell r="R542" t="str">
            <v>THIÊN CHÚA</v>
          </cell>
          <cell r="S542" t="str">
            <v>TỔ 46, AN HẢI BẮC, SƠN TRÀ, ĐÀ NẴNG</v>
          </cell>
          <cell r="T542" t="str">
            <v>ĐÀ NẴNG</v>
          </cell>
          <cell r="U542" t="str">
            <v>TỔ 46, AN HẢI BẮC, SƠN TRÀ, ĐÀ NẴNG</v>
          </cell>
          <cell r="V542" t="str">
            <v>ĐÀ NẴNG</v>
          </cell>
          <cell r="W542" t="str">
            <v>TỔ 6D, THỌ QUANG, SƠN TRÀ, ĐÀ NẴNG</v>
          </cell>
          <cell r="X542" t="str">
            <v>01216443413</v>
          </cell>
          <cell r="Y542" t="str">
            <v>0041000195599</v>
          </cell>
          <cell r="Z542" t="str">
            <v>VIETCOMBANK</v>
          </cell>
          <cell r="AA542" t="str">
            <v>700064</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t="str">
            <v>12/12</v>
          </cell>
          <cell r="BF542">
            <v>0</v>
          </cell>
          <cell r="BG542">
            <v>0</v>
          </cell>
          <cell r="BH542">
            <v>0</v>
          </cell>
          <cell r="BI542">
            <v>0</v>
          </cell>
          <cell r="BJ542">
            <v>12000</v>
          </cell>
          <cell r="BK542">
            <v>0</v>
          </cell>
          <cell r="BL542">
            <v>0</v>
          </cell>
          <cell r="BM542">
            <v>0</v>
          </cell>
          <cell r="BN542">
            <v>0</v>
          </cell>
          <cell r="BO542">
            <v>0</v>
          </cell>
          <cell r="BP542">
            <v>0</v>
          </cell>
          <cell r="BQ542">
            <v>1</v>
          </cell>
          <cell r="BR542" t="str">
            <v>CN ĐÀ NẴNG</v>
          </cell>
          <cell r="BS542" t="str">
            <v>Partime</v>
          </cell>
          <cell r="BT542" t="str">
            <v>Quán 138 Nguyễn Thị Minh Khai</v>
          </cell>
          <cell r="BU542" t="str">
            <v>NV. Phục Vụ</v>
          </cell>
          <cell r="BV542">
            <v>0</v>
          </cell>
          <cell r="BW542" t="str">
            <v>12/12</v>
          </cell>
          <cell r="BX542">
            <v>0</v>
          </cell>
          <cell r="BY542">
            <v>0</v>
          </cell>
          <cell r="BZ542">
            <v>0</v>
          </cell>
          <cell r="CA542">
            <v>0</v>
          </cell>
          <cell r="CB542">
            <v>0</v>
          </cell>
          <cell r="CC542">
            <v>0</v>
          </cell>
          <cell r="CD542">
            <v>0</v>
          </cell>
          <cell r="CE542">
            <v>0</v>
          </cell>
          <cell r="CF542">
            <v>0</v>
          </cell>
          <cell r="CG542">
            <v>0</v>
          </cell>
          <cell r="CH542">
            <v>0</v>
          </cell>
          <cell r="CI542" t="str">
            <v>QUÁN ĐÀ NẴNG</v>
          </cell>
          <cell r="CJ542" t="str">
            <v>NHÂN VIÊN PHỤC VỤ</v>
          </cell>
          <cell r="CK542">
            <v>0</v>
          </cell>
          <cell r="CL542">
            <v>0</v>
          </cell>
          <cell r="CM542" t="str">
            <v>ĐỘC THÂN</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t="e">
            <v>#N/A</v>
          </cell>
          <cell r="DB542">
            <v>0</v>
          </cell>
        </row>
        <row r="543">
          <cell r="B543" t="str">
            <v>EQQ102455</v>
          </cell>
          <cell r="C543" t="str">
            <v>HOÀNG NỮ LINH ĐƠN</v>
          </cell>
          <cell r="D543" t="str">
            <v>NỮ</v>
          </cell>
          <cell r="E543">
            <v>41830</v>
          </cell>
          <cell r="F543" t="str">
            <v>QUÁN ĐÀ NẴNG</v>
          </cell>
          <cell r="G543" t="str">
            <v>NHÂN VIÊN PHỤC VỤ</v>
          </cell>
          <cell r="H543">
            <v>24</v>
          </cell>
          <cell r="I543">
            <v>1</v>
          </cell>
          <cell r="J543">
            <v>1995</v>
          </cell>
          <cell r="K543">
            <v>34723</v>
          </cell>
          <cell r="L543" t="str">
            <v>ĐÀ NẴNG</v>
          </cell>
          <cell r="M543" t="str">
            <v>QUẢNG BÌNH</v>
          </cell>
          <cell r="N543" t="str">
            <v>201709034</v>
          </cell>
          <cell r="O543">
            <v>40967</v>
          </cell>
          <cell r="P543" t="str">
            <v>ĐÀ NẴNG</v>
          </cell>
          <cell r="Q543" t="str">
            <v>KINH</v>
          </cell>
          <cell r="R543" t="str">
            <v>THIÊN CHÚA</v>
          </cell>
          <cell r="S543" t="str">
            <v>61 HOÀNG QUỐC VIỆT, NẠI HIÊN ĐÔNG, SƠN TRÀ, ĐÀ NẴNG</v>
          </cell>
          <cell r="T543" t="str">
            <v>ĐÀ NẴNG</v>
          </cell>
          <cell r="U543" t="str">
            <v>61 HOÀNG QUỐC VIỆT, NẠI HIÊN ĐÔNG, SƠN TRÀ, ĐÀ NẴNG</v>
          </cell>
          <cell r="V543" t="str">
            <v>ĐÀ NẴNG</v>
          </cell>
          <cell r="W543" t="str">
            <v>TỔ 46, AN HẢI BẮC, SƠN TRÀ, ĐÀ NẴNG</v>
          </cell>
          <cell r="X543" t="str">
            <v>01204635788</v>
          </cell>
          <cell r="Y543" t="str">
            <v>0041000195600</v>
          </cell>
          <cell r="Z543" t="str">
            <v>VIETCOMBANK</v>
          </cell>
          <cell r="AA543" t="str">
            <v>700065</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t="str">
            <v>12/12</v>
          </cell>
          <cell r="BF543">
            <v>0</v>
          </cell>
          <cell r="BG543">
            <v>0</v>
          </cell>
          <cell r="BH543">
            <v>0</v>
          </cell>
          <cell r="BI543">
            <v>0</v>
          </cell>
          <cell r="BJ543">
            <v>12000</v>
          </cell>
          <cell r="BK543">
            <v>0</v>
          </cell>
          <cell r="BL543">
            <v>0</v>
          </cell>
          <cell r="BM543">
            <v>0</v>
          </cell>
          <cell r="BN543">
            <v>0</v>
          </cell>
          <cell r="BO543">
            <v>0</v>
          </cell>
          <cell r="BP543">
            <v>0</v>
          </cell>
          <cell r="BQ543">
            <v>1</v>
          </cell>
          <cell r="BR543" t="str">
            <v>CN ĐÀ NẴNG</v>
          </cell>
          <cell r="BS543" t="str">
            <v>Partime</v>
          </cell>
          <cell r="BT543" t="str">
            <v>Quán 138 Nguyễn Thị Minh Khai</v>
          </cell>
          <cell r="BU543" t="str">
            <v>NV. Phục Vụ</v>
          </cell>
          <cell r="BV543">
            <v>0</v>
          </cell>
          <cell r="BW543" t="str">
            <v>12/12</v>
          </cell>
          <cell r="BX543">
            <v>0</v>
          </cell>
          <cell r="BY543">
            <v>0</v>
          </cell>
          <cell r="BZ543">
            <v>0</v>
          </cell>
          <cell r="CA543">
            <v>0</v>
          </cell>
          <cell r="CB543">
            <v>0</v>
          </cell>
          <cell r="CC543">
            <v>0</v>
          </cell>
          <cell r="CD543">
            <v>0</v>
          </cell>
          <cell r="CE543">
            <v>0</v>
          </cell>
          <cell r="CF543">
            <v>0</v>
          </cell>
          <cell r="CG543">
            <v>0</v>
          </cell>
          <cell r="CH543">
            <v>0</v>
          </cell>
          <cell r="CI543" t="str">
            <v>QUÁN ĐÀ NẴNG</v>
          </cell>
          <cell r="CJ543" t="str">
            <v>NHÂN VIÊN PHỤC VỤ</v>
          </cell>
          <cell r="CK543">
            <v>0</v>
          </cell>
          <cell r="CL543">
            <v>0</v>
          </cell>
          <cell r="CM543" t="str">
            <v>ĐỘC THÂN</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t="e">
            <v>#N/A</v>
          </cell>
          <cell r="DB543">
            <v>0</v>
          </cell>
        </row>
        <row r="544">
          <cell r="B544" t="str">
            <v>EQQ102456</v>
          </cell>
          <cell r="C544" t="str">
            <v>BÙI THỊ TRÚC LY</v>
          </cell>
          <cell r="D544" t="str">
            <v>NỮ</v>
          </cell>
          <cell r="E544">
            <v>41834</v>
          </cell>
          <cell r="F544" t="str">
            <v>778 ĐBP</v>
          </cell>
          <cell r="G544" t="str">
            <v>NHÂN VIÊN PHỤC VỤ</v>
          </cell>
          <cell r="H544">
            <v>7</v>
          </cell>
          <cell r="I544">
            <v>7</v>
          </cell>
          <cell r="J544">
            <v>1995</v>
          </cell>
          <cell r="K544">
            <v>34887</v>
          </cell>
          <cell r="L544" t="str">
            <v>BÌNH THUẬN</v>
          </cell>
          <cell r="M544" t="str">
            <v>BÌNH THUẬN</v>
          </cell>
          <cell r="N544" t="str">
            <v>261408723</v>
          </cell>
          <cell r="O544">
            <v>41228</v>
          </cell>
          <cell r="P544" t="str">
            <v>BÌNH THUẬN</v>
          </cell>
          <cell r="Q544" t="str">
            <v>KINH</v>
          </cell>
          <cell r="R544" t="str">
            <v>KHÔNG</v>
          </cell>
          <cell r="S544" t="str">
            <v>HÀM ĐỨC, HÀM THUẬN BẮC, BÌNH THUẬN</v>
          </cell>
          <cell r="T544" t="str">
            <v>BÌNH THUẬN</v>
          </cell>
          <cell r="U544" t="str">
            <v>107/7 NGÔ QUYỀN, P. 11, Q. 5, TP. HCM</v>
          </cell>
          <cell r="V544" t="str">
            <v>TP. HCM</v>
          </cell>
          <cell r="W544" t="str">
            <v>61 HOÀNG QUỐC VIỆT, NẠI HIÊN ĐÔNG, SƠN TRÀ, ĐÀ NẴNG</v>
          </cell>
          <cell r="X544" t="str">
            <v>01233475494</v>
          </cell>
          <cell r="Y544" t="str">
            <v>0331000433455</v>
          </cell>
          <cell r="Z544" t="str">
            <v>VIETCOMBANK</v>
          </cell>
          <cell r="AA544" t="str">
            <v>101465</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t="str">
            <v>12/12</v>
          </cell>
          <cell r="BF544">
            <v>0</v>
          </cell>
          <cell r="BG544">
            <v>0</v>
          </cell>
          <cell r="BH544">
            <v>0</v>
          </cell>
          <cell r="BI544">
            <v>0</v>
          </cell>
          <cell r="BJ544">
            <v>12000</v>
          </cell>
          <cell r="BK544">
            <v>0</v>
          </cell>
          <cell r="BL544">
            <v>0</v>
          </cell>
          <cell r="BM544">
            <v>0</v>
          </cell>
          <cell r="BN544">
            <v>0</v>
          </cell>
          <cell r="BO544">
            <v>0</v>
          </cell>
          <cell r="BP544">
            <v>0</v>
          </cell>
          <cell r="BQ544">
            <v>1</v>
          </cell>
          <cell r="BR544" t="str">
            <v>HTQ HỒ CHÍ MINH</v>
          </cell>
          <cell r="BS544" t="str">
            <v>Partime</v>
          </cell>
          <cell r="BT544" t="str">
            <v>Quán 778 Điện Biên Phủ</v>
          </cell>
          <cell r="BU544" t="str">
            <v>NV. Phục Vụ</v>
          </cell>
          <cell r="BV544">
            <v>0</v>
          </cell>
          <cell r="BW544" t="str">
            <v>12/12</v>
          </cell>
          <cell r="BX544">
            <v>0</v>
          </cell>
          <cell r="BY544">
            <v>0</v>
          </cell>
          <cell r="BZ544">
            <v>0</v>
          </cell>
          <cell r="CA544">
            <v>0</v>
          </cell>
          <cell r="CB544">
            <v>0</v>
          </cell>
          <cell r="CC544">
            <v>0</v>
          </cell>
          <cell r="CD544">
            <v>0</v>
          </cell>
          <cell r="CE544">
            <v>0</v>
          </cell>
          <cell r="CF544">
            <v>0</v>
          </cell>
          <cell r="CG544">
            <v>0</v>
          </cell>
          <cell r="CH544">
            <v>0</v>
          </cell>
          <cell r="CI544" t="str">
            <v>QUÁN ĐÀ NẴNG</v>
          </cell>
          <cell r="CJ544" t="str">
            <v>NHÂN VIÊN PHỤC VỤ</v>
          </cell>
          <cell r="CK544">
            <v>0</v>
          </cell>
          <cell r="CL544">
            <v>0</v>
          </cell>
          <cell r="CM544" t="str">
            <v>ĐỘC THÂN</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t="e">
            <v>#N/A</v>
          </cell>
          <cell r="DB544">
            <v>0</v>
          </cell>
        </row>
        <row r="545">
          <cell r="B545" t="str">
            <v>EQQ102457</v>
          </cell>
          <cell r="C545" t="str">
            <v>BÙI HUỲNH VÂN ANH</v>
          </cell>
          <cell r="D545" t="str">
            <v>NỮ</v>
          </cell>
          <cell r="E545">
            <v>41834</v>
          </cell>
          <cell r="F545" t="str">
            <v>778 ĐBP</v>
          </cell>
          <cell r="G545" t="str">
            <v>NHÂN VIÊN PHỤC VỤ</v>
          </cell>
          <cell r="H545">
            <v>15</v>
          </cell>
          <cell r="I545">
            <v>8</v>
          </cell>
          <cell r="J545">
            <v>1994</v>
          </cell>
          <cell r="K545">
            <v>34561</v>
          </cell>
          <cell r="L545" t="str">
            <v>TP. HCM</v>
          </cell>
          <cell r="M545" t="str">
            <v>TP. HCM</v>
          </cell>
          <cell r="N545" t="str">
            <v>024896647</v>
          </cell>
          <cell r="O545">
            <v>39724</v>
          </cell>
          <cell r="P545" t="str">
            <v xml:space="preserve"> TP. HCM </v>
          </cell>
          <cell r="Q545" t="str">
            <v>KINH</v>
          </cell>
          <cell r="R545" t="str">
            <v>KHÔNG</v>
          </cell>
          <cell r="S545" t="str">
            <v xml:space="preserve">58/11 KHU PHỐ 6, THỊ TRẤN NHÀ BÈ, H. NHÀ BÈ,  TP. HCM </v>
          </cell>
          <cell r="T545" t="str">
            <v xml:space="preserve"> TP. HCM </v>
          </cell>
          <cell r="U545" t="str">
            <v xml:space="preserve">58/11 KHU PHỐ 6, THỊ TRẤN NHÀ BÈ, H. NHÀ BÈ,  TP. HCM </v>
          </cell>
          <cell r="V545" t="str">
            <v>TP. HCM</v>
          </cell>
          <cell r="W545" t="str">
            <v>107/7 NGÔ QUYỀN, P. 11, Q. 5, TP. HCM</v>
          </cell>
          <cell r="X545" t="str">
            <v>0983632901</v>
          </cell>
          <cell r="Y545" t="str">
            <v>0331000433633</v>
          </cell>
          <cell r="Z545" t="str">
            <v>VIETCOMBANK</v>
          </cell>
          <cell r="AA545" t="str">
            <v>101466</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t="str">
            <v>12/12</v>
          </cell>
          <cell r="BF545">
            <v>0</v>
          </cell>
          <cell r="BG545">
            <v>0</v>
          </cell>
          <cell r="BH545">
            <v>0</v>
          </cell>
          <cell r="BI545">
            <v>0</v>
          </cell>
          <cell r="BJ545">
            <v>12000</v>
          </cell>
          <cell r="BK545">
            <v>0</v>
          </cell>
          <cell r="BL545">
            <v>0</v>
          </cell>
          <cell r="BM545">
            <v>0</v>
          </cell>
          <cell r="BN545">
            <v>0</v>
          </cell>
          <cell r="BO545">
            <v>0</v>
          </cell>
          <cell r="BP545">
            <v>0</v>
          </cell>
          <cell r="BQ545">
            <v>1</v>
          </cell>
          <cell r="BR545" t="str">
            <v>HTQ HỒ CHÍ MINH</v>
          </cell>
          <cell r="BS545" t="str">
            <v>Partime</v>
          </cell>
          <cell r="BT545" t="str">
            <v>Quán 778 Điện Biên Phủ</v>
          </cell>
          <cell r="BU545" t="str">
            <v>NV. Phục Vụ</v>
          </cell>
          <cell r="BV545">
            <v>0</v>
          </cell>
          <cell r="BW545" t="str">
            <v>12/12</v>
          </cell>
          <cell r="BX545">
            <v>0</v>
          </cell>
          <cell r="BY545">
            <v>0</v>
          </cell>
          <cell r="BZ545">
            <v>0</v>
          </cell>
          <cell r="CA545">
            <v>0</v>
          </cell>
          <cell r="CB545">
            <v>0</v>
          </cell>
          <cell r="CC545">
            <v>0</v>
          </cell>
          <cell r="CD545">
            <v>0</v>
          </cell>
          <cell r="CE545">
            <v>0</v>
          </cell>
          <cell r="CF545">
            <v>0</v>
          </cell>
          <cell r="CG545">
            <v>0</v>
          </cell>
          <cell r="CH545">
            <v>0</v>
          </cell>
          <cell r="CI545" t="str">
            <v>778 ĐBP</v>
          </cell>
          <cell r="CJ545" t="str">
            <v>NHÂN VIÊN PHỤC VỤ</v>
          </cell>
          <cell r="CK545">
            <v>0</v>
          </cell>
          <cell r="CL545">
            <v>0</v>
          </cell>
          <cell r="CM545" t="str">
            <v>ĐỘC THÂN</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t="e">
            <v>#N/A</v>
          </cell>
          <cell r="DB545">
            <v>0</v>
          </cell>
        </row>
        <row r="546">
          <cell r="B546" t="str">
            <v>EQQ102458</v>
          </cell>
          <cell r="C546" t="str">
            <v>ĐỖ THỊ THU NGÂN</v>
          </cell>
          <cell r="D546" t="str">
            <v>NỮ</v>
          </cell>
          <cell r="E546">
            <v>41836</v>
          </cell>
          <cell r="F546" t="str">
            <v>778 ĐBP</v>
          </cell>
          <cell r="G546" t="str">
            <v>NHÂN VIÊN LỄ TÂN</v>
          </cell>
          <cell r="H546">
            <v>25</v>
          </cell>
          <cell r="I546">
            <v>9</v>
          </cell>
          <cell r="J546">
            <v>1995</v>
          </cell>
          <cell r="K546">
            <v>34967</v>
          </cell>
          <cell r="L546" t="str">
            <v>QUẢNG NGÃI</v>
          </cell>
          <cell r="M546" t="str">
            <v>QUẢNG NGÃI</v>
          </cell>
          <cell r="N546" t="str">
            <v>212274258</v>
          </cell>
          <cell r="O546">
            <v>40658</v>
          </cell>
          <cell r="P546" t="str">
            <v>QUẢNG NGÃI</v>
          </cell>
          <cell r="Q546" t="str">
            <v>KINH</v>
          </cell>
          <cell r="R546" t="str">
            <v>KHÔNG</v>
          </cell>
          <cell r="S546" t="str">
            <v>PHỔ KHÁNH, PHỔ ĐỨC, QUẢNG NGÃI</v>
          </cell>
          <cell r="T546" t="str">
            <v>QUẢNG NGÃI</v>
          </cell>
          <cell r="U546" t="str">
            <v>38/97 LÃNH BINH THĂNG, P. 13, Q. 11, TP. HCM</v>
          </cell>
          <cell r="V546" t="str">
            <v>TP. HCM</v>
          </cell>
          <cell r="W546" t="str">
            <v xml:space="preserve">58/11 KHU PHỐ 6, THỊ TRẤN NHÀ BÈ, H. NHÀ BÈ,  TP. HCM </v>
          </cell>
          <cell r="X546" t="str">
            <v>0906687823</v>
          </cell>
          <cell r="Y546" t="str">
            <v>0331000433560</v>
          </cell>
          <cell r="Z546" t="str">
            <v>VIETCOMBANK</v>
          </cell>
          <cell r="AA546" t="str">
            <v>101467</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t="str">
            <v>12/12</v>
          </cell>
          <cell r="BF546">
            <v>0</v>
          </cell>
          <cell r="BG546">
            <v>0</v>
          </cell>
          <cell r="BH546">
            <v>41938</v>
          </cell>
          <cell r="BI546">
            <v>2889000</v>
          </cell>
          <cell r="BJ546">
            <v>0</v>
          </cell>
          <cell r="BK546">
            <v>0</v>
          </cell>
          <cell r="BL546">
            <v>0</v>
          </cell>
          <cell r="BM546">
            <v>0</v>
          </cell>
          <cell r="BN546">
            <v>0</v>
          </cell>
          <cell r="BO546">
            <v>0</v>
          </cell>
          <cell r="BP546">
            <v>4000</v>
          </cell>
          <cell r="BQ546">
            <v>1</v>
          </cell>
          <cell r="BR546" t="str">
            <v>HTQ HỒ CHÍ MINH</v>
          </cell>
          <cell r="BS546" t="str">
            <v>Fulltime</v>
          </cell>
          <cell r="BT546" t="str">
            <v>Quán 778 Điện Biên Phủ</v>
          </cell>
          <cell r="BU546" t="str">
            <v>NV. Lễ Tân</v>
          </cell>
          <cell r="BV546">
            <v>0</v>
          </cell>
          <cell r="BW546" t="str">
            <v>12/12</v>
          </cell>
          <cell r="BX546">
            <v>0</v>
          </cell>
          <cell r="BY546">
            <v>0</v>
          </cell>
          <cell r="BZ546">
            <v>0</v>
          </cell>
          <cell r="CA546">
            <v>0</v>
          </cell>
          <cell r="CB546">
            <v>0</v>
          </cell>
          <cell r="CC546">
            <v>0</v>
          </cell>
          <cell r="CD546">
            <v>41938</v>
          </cell>
          <cell r="CE546">
            <v>0</v>
          </cell>
          <cell r="CF546">
            <v>0</v>
          </cell>
          <cell r="CG546">
            <v>0</v>
          </cell>
          <cell r="CH546">
            <v>0</v>
          </cell>
          <cell r="CI546" t="str">
            <v>778 ĐBP</v>
          </cell>
          <cell r="CJ546" t="str">
            <v>NHÂN VIÊN PHỤC VỤ</v>
          </cell>
          <cell r="CK546">
            <v>0</v>
          </cell>
          <cell r="CL546">
            <v>0</v>
          </cell>
          <cell r="CM546" t="str">
            <v>ĐỘC THÂN</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t="e">
            <v>#N/A</v>
          </cell>
          <cell r="DB546">
            <v>0</v>
          </cell>
        </row>
        <row r="547">
          <cell r="B547" t="str">
            <v>EQQ102460</v>
          </cell>
          <cell r="C547" t="str">
            <v>NGUYỄN THỊ MỸ QUÝ</v>
          </cell>
          <cell r="D547" t="str">
            <v>NỮ</v>
          </cell>
          <cell r="E547">
            <v>41834</v>
          </cell>
          <cell r="F547" t="str">
            <v>778 ĐBP</v>
          </cell>
          <cell r="G547" t="str">
            <v>NHÂN VIÊN PHỤC VỤ</v>
          </cell>
          <cell r="H547">
            <v>12</v>
          </cell>
          <cell r="I547">
            <v>10</v>
          </cell>
          <cell r="J547">
            <v>1993</v>
          </cell>
          <cell r="K547">
            <v>34254</v>
          </cell>
          <cell r="L547" t="str">
            <v>TIỀN GIANG</v>
          </cell>
          <cell r="M547" t="str">
            <v>TIỀN GIANG</v>
          </cell>
          <cell r="N547" t="str">
            <v>312222225</v>
          </cell>
          <cell r="O547">
            <v>41494</v>
          </cell>
          <cell r="P547" t="str">
            <v>TIỀN GIANG</v>
          </cell>
          <cell r="Q547" t="str">
            <v>KINH</v>
          </cell>
          <cell r="R547" t="str">
            <v>KHÔNG</v>
          </cell>
          <cell r="S547" t="str">
            <v>ẤP GIỒNG LÃNH 1, TĂNG HÒA, GÒ CÔNG ĐÔNG, TIỀN GIANG</v>
          </cell>
          <cell r="T547" t="str">
            <v>TIỀN GIANG</v>
          </cell>
          <cell r="U547" t="str">
            <v>40/27 LÊ THỊ HỒNG, P. 17, Q. GÒ VẤP, TP. HCM</v>
          </cell>
          <cell r="V547" t="str">
            <v>TP. HCM</v>
          </cell>
          <cell r="W547" t="str">
            <v>38/97 LÃNH BINH THĂNG, P. 13, Q. 11, TP. HCM</v>
          </cell>
          <cell r="X547" t="str">
            <v>01654209862</v>
          </cell>
          <cell r="Y547" t="str">
            <v>0071000904313</v>
          </cell>
          <cell r="Z547" t="str">
            <v>VIETCOMBANK</v>
          </cell>
          <cell r="AA547" t="str">
            <v>101469</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t="str">
            <v>12/12</v>
          </cell>
          <cell r="BF547">
            <v>0</v>
          </cell>
          <cell r="BG547">
            <v>0</v>
          </cell>
          <cell r="BH547">
            <v>0</v>
          </cell>
          <cell r="BI547">
            <v>0</v>
          </cell>
          <cell r="BJ547">
            <v>12000</v>
          </cell>
          <cell r="BK547">
            <v>0</v>
          </cell>
          <cell r="BL547">
            <v>0</v>
          </cell>
          <cell r="BM547">
            <v>0</v>
          </cell>
          <cell r="BN547">
            <v>0</v>
          </cell>
          <cell r="BO547">
            <v>0</v>
          </cell>
          <cell r="BP547">
            <v>0</v>
          </cell>
          <cell r="BQ547">
            <v>1</v>
          </cell>
          <cell r="BR547" t="str">
            <v>HTQ HỒ CHÍ MINH</v>
          </cell>
          <cell r="BS547" t="str">
            <v>Partime</v>
          </cell>
          <cell r="BT547" t="str">
            <v>Quán 778 Điện Biên Phủ</v>
          </cell>
          <cell r="BU547" t="str">
            <v>NV. Phục Vụ</v>
          </cell>
          <cell r="BV547">
            <v>0</v>
          </cell>
          <cell r="BW547" t="str">
            <v>12/12</v>
          </cell>
          <cell r="BX547">
            <v>0</v>
          </cell>
          <cell r="BY547">
            <v>0</v>
          </cell>
          <cell r="BZ547">
            <v>0</v>
          </cell>
          <cell r="CA547">
            <v>0</v>
          </cell>
          <cell r="CB547">
            <v>0</v>
          </cell>
          <cell r="CC547">
            <v>0</v>
          </cell>
          <cell r="CD547">
            <v>0</v>
          </cell>
          <cell r="CE547">
            <v>0</v>
          </cell>
          <cell r="CF547">
            <v>0</v>
          </cell>
          <cell r="CG547">
            <v>0</v>
          </cell>
          <cell r="CH547">
            <v>0</v>
          </cell>
          <cell r="CI547" t="str">
            <v>778 ĐBP</v>
          </cell>
          <cell r="CJ547" t="str">
            <v>NHÂN VIÊN LỄ TÂN</v>
          </cell>
          <cell r="CK547">
            <v>0</v>
          </cell>
          <cell r="CL547">
            <v>0</v>
          </cell>
          <cell r="CM547" t="str">
            <v>ĐỘC THÂN</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t="e">
            <v>#N/A</v>
          </cell>
          <cell r="DB547">
            <v>0</v>
          </cell>
        </row>
        <row r="548">
          <cell r="B548" t="str">
            <v>EQQ102463</v>
          </cell>
          <cell r="C548" t="str">
            <v>TRẦN THỊ PHƯỢNG HẰNG</v>
          </cell>
          <cell r="D548" t="str">
            <v>NỮ</v>
          </cell>
          <cell r="E548">
            <v>41834</v>
          </cell>
          <cell r="F548" t="str">
            <v>44 CL</v>
          </cell>
          <cell r="G548" t="str">
            <v>NHÂN VIÊN PHỤC VỤ</v>
          </cell>
          <cell r="H548">
            <v>16</v>
          </cell>
          <cell r="I548">
            <v>9</v>
          </cell>
          <cell r="J548">
            <v>1993</v>
          </cell>
          <cell r="K548">
            <v>34228</v>
          </cell>
          <cell r="L548" t="str">
            <v>TP. HCM</v>
          </cell>
          <cell r="M548" t="str">
            <v>TP. HCM</v>
          </cell>
          <cell r="N548" t="str">
            <v>024910023</v>
          </cell>
          <cell r="O548">
            <v>39473</v>
          </cell>
          <cell r="P548" t="str">
            <v xml:space="preserve"> TP. HCM </v>
          </cell>
          <cell r="Q548" t="str">
            <v>KINH</v>
          </cell>
          <cell r="R548" t="str">
            <v>KHÔNG</v>
          </cell>
          <cell r="S548" t="str">
            <v xml:space="preserve">67/7 ĐƯỜNG 101, ẤP GIỮA, TÂN PHÚ TRUNG, CỦ CHI,  TP. HCM </v>
          </cell>
          <cell r="T548" t="str">
            <v xml:space="preserve"> TP. HCM </v>
          </cell>
          <cell r="U548" t="str">
            <v xml:space="preserve">67/7 ĐƯỜNG 101, ẤP GIỮA, TÂN PHÚ TRUNG, CỦ CHI,  TP. HCM </v>
          </cell>
          <cell r="V548" t="str">
            <v>TP. HCM</v>
          </cell>
          <cell r="W548" t="str">
            <v>40/27 LÊ THỊ HỒNG, P. 17, Q. GÒ VẤP, TP. HCM</v>
          </cell>
          <cell r="X548" t="str">
            <v>01673290989</v>
          </cell>
          <cell r="Y548" t="str">
            <v>0421000447711</v>
          </cell>
          <cell r="Z548" t="str">
            <v>VIETCOMBANK</v>
          </cell>
          <cell r="AA548" t="str">
            <v>101472</v>
          </cell>
          <cell r="AB548">
            <v>0</v>
          </cell>
          <cell r="AC548">
            <v>0</v>
          </cell>
          <cell r="AD548">
            <v>0</v>
          </cell>
          <cell r="AE548">
            <v>41980</v>
          </cell>
          <cell r="AF548" t="str">
            <v>TV</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t="str">
            <v>12/12</v>
          </cell>
          <cell r="BF548">
            <v>0</v>
          </cell>
          <cell r="BG548">
            <v>0</v>
          </cell>
          <cell r="BH548">
            <v>0</v>
          </cell>
          <cell r="BI548">
            <v>0</v>
          </cell>
          <cell r="BJ548">
            <v>12000</v>
          </cell>
          <cell r="BK548">
            <v>0</v>
          </cell>
          <cell r="BL548">
            <v>0</v>
          </cell>
          <cell r="BM548">
            <v>0</v>
          </cell>
          <cell r="BN548">
            <v>0</v>
          </cell>
          <cell r="BO548">
            <v>0</v>
          </cell>
          <cell r="BP548">
            <v>0</v>
          </cell>
          <cell r="BQ548">
            <v>1</v>
          </cell>
          <cell r="BR548" t="str">
            <v>HTQ HỒ CHÍ MINH</v>
          </cell>
          <cell r="BS548" t="str">
            <v>Partime</v>
          </cell>
          <cell r="BT548" t="str">
            <v>Quán 44 Cửu Long</v>
          </cell>
          <cell r="BU548" t="str">
            <v>NV. Phục Vụ</v>
          </cell>
          <cell r="BV548">
            <v>0</v>
          </cell>
          <cell r="BW548" t="str">
            <v>12/12</v>
          </cell>
          <cell r="BX548">
            <v>0</v>
          </cell>
          <cell r="BY548">
            <v>0</v>
          </cell>
          <cell r="BZ548">
            <v>0</v>
          </cell>
          <cell r="CA548">
            <v>0</v>
          </cell>
          <cell r="CB548">
            <v>0</v>
          </cell>
          <cell r="CC548">
            <v>0</v>
          </cell>
          <cell r="CD548">
            <v>41877</v>
          </cell>
          <cell r="CE548">
            <v>0</v>
          </cell>
          <cell r="CF548">
            <v>0</v>
          </cell>
          <cell r="CG548">
            <v>0</v>
          </cell>
          <cell r="CH548">
            <v>0</v>
          </cell>
          <cell r="CI548" t="str">
            <v>778 ĐBP</v>
          </cell>
          <cell r="CJ548" t="str">
            <v>NHÂN VIÊN PHỤC VỤ</v>
          </cell>
          <cell r="CK548">
            <v>0</v>
          </cell>
          <cell r="CL548">
            <v>0</v>
          </cell>
          <cell r="CM548" t="str">
            <v>ĐỘC THÂN</v>
          </cell>
          <cell r="CN548">
            <v>0</v>
          </cell>
          <cell r="CO548">
            <v>0</v>
          </cell>
          <cell r="CP548">
            <v>0</v>
          </cell>
          <cell r="CQ548">
            <v>0</v>
          </cell>
          <cell r="CR548">
            <v>0</v>
          </cell>
          <cell r="CS548">
            <v>0</v>
          </cell>
          <cell r="CT548">
            <v>0</v>
          </cell>
          <cell r="CU548">
            <v>0</v>
          </cell>
          <cell r="CV548">
            <v>0</v>
          </cell>
          <cell r="CW548">
            <v>0</v>
          </cell>
          <cell r="CX548">
            <v>0</v>
          </cell>
          <cell r="CY548">
            <v>0</v>
          </cell>
          <cell r="CZ548">
            <v>0</v>
          </cell>
          <cell r="DA548" t="e">
            <v>#N/A</v>
          </cell>
          <cell r="DB548">
            <v>0</v>
          </cell>
        </row>
        <row r="549">
          <cell r="B549" t="str">
            <v>EQQ102464</v>
          </cell>
          <cell r="C549" t="str">
            <v>LÊ THỊ THÙY LINH</v>
          </cell>
          <cell r="D549" t="str">
            <v>NỮ</v>
          </cell>
          <cell r="E549">
            <v>41834</v>
          </cell>
          <cell r="F549" t="str">
            <v>44 CL</v>
          </cell>
          <cell r="G549" t="str">
            <v>NHÂN VIÊN PHỤC VỤ</v>
          </cell>
          <cell r="H549">
            <v>13</v>
          </cell>
          <cell r="I549">
            <v>8</v>
          </cell>
          <cell r="J549">
            <v>1992</v>
          </cell>
          <cell r="K549">
            <v>33829</v>
          </cell>
          <cell r="L549" t="str">
            <v>TÂY NINH</v>
          </cell>
          <cell r="M549" t="str">
            <v>NGHỆ AN</v>
          </cell>
          <cell r="N549" t="str">
            <v>291008634</v>
          </cell>
          <cell r="O549">
            <v>39242</v>
          </cell>
          <cell r="P549" t="str">
            <v>TÂY NINH</v>
          </cell>
          <cell r="Q549" t="str">
            <v>KINH</v>
          </cell>
          <cell r="R549" t="str">
            <v>KHÔNG</v>
          </cell>
          <cell r="S549" t="str">
            <v>TÂN TRƯỜNG, TÂN HIỆP, TÂN CHÂU, TÂY NINH</v>
          </cell>
          <cell r="T549" t="str">
            <v>TÂY NINH</v>
          </cell>
          <cell r="U549" t="str">
            <v>108/12 TRẦN QUANG DIỆU, P. 14, Q. 3, TP. HCM</v>
          </cell>
          <cell r="V549" t="str">
            <v>TP. HCM</v>
          </cell>
          <cell r="W549" t="str">
            <v xml:space="preserve">67/7 ĐƯỜNG 101, ẤP GIỮA, TÂN PHÚ TRUNG, CỦ CHI,  TP. HCM </v>
          </cell>
          <cell r="X549" t="str">
            <v>01658878827</v>
          </cell>
          <cell r="Y549" t="str">
            <v>0421000447712</v>
          </cell>
          <cell r="Z549" t="str">
            <v>VIETCOMBANK</v>
          </cell>
          <cell r="AA549" t="str">
            <v>101473</v>
          </cell>
          <cell r="AB549">
            <v>0</v>
          </cell>
          <cell r="AC549">
            <v>0</v>
          </cell>
          <cell r="AD549">
            <v>0</v>
          </cell>
          <cell r="AE549">
            <v>41998</v>
          </cell>
          <cell r="AF549" t="str">
            <v>TV</v>
          </cell>
          <cell r="AG549" t="str">
            <v>OK</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t="str">
            <v>12/12</v>
          </cell>
          <cell r="BF549">
            <v>0</v>
          </cell>
          <cell r="BG549">
            <v>0</v>
          </cell>
          <cell r="BH549">
            <v>0</v>
          </cell>
          <cell r="BI549">
            <v>0</v>
          </cell>
          <cell r="BJ549">
            <v>12000</v>
          </cell>
          <cell r="BK549">
            <v>0</v>
          </cell>
          <cell r="BL549">
            <v>0</v>
          </cell>
          <cell r="BM549">
            <v>0</v>
          </cell>
          <cell r="BN549">
            <v>0</v>
          </cell>
          <cell r="BO549">
            <v>0</v>
          </cell>
          <cell r="BP549">
            <v>0</v>
          </cell>
          <cell r="BQ549">
            <v>1</v>
          </cell>
          <cell r="BR549" t="str">
            <v>HTQ HỒ CHÍ MINH</v>
          </cell>
          <cell r="BS549" t="str">
            <v>Partime</v>
          </cell>
          <cell r="BT549" t="str">
            <v>Quán 44 Cửu Long</v>
          </cell>
          <cell r="BU549" t="str">
            <v>NV. Phục Vụ</v>
          </cell>
          <cell r="BV549">
            <v>0</v>
          </cell>
          <cell r="BW549" t="str">
            <v>CĐ</v>
          </cell>
          <cell r="BX549" t="str">
            <v>TIN HỌC - KẾ TOÁN</v>
          </cell>
          <cell r="BY549">
            <v>0</v>
          </cell>
          <cell r="BZ549">
            <v>0</v>
          </cell>
          <cell r="CA549">
            <v>0</v>
          </cell>
          <cell r="CB549">
            <v>0</v>
          </cell>
          <cell r="CC549">
            <v>0</v>
          </cell>
          <cell r="CD549">
            <v>41877</v>
          </cell>
          <cell r="CE549">
            <v>0</v>
          </cell>
          <cell r="CF549">
            <v>0</v>
          </cell>
          <cell r="CG549">
            <v>0</v>
          </cell>
          <cell r="CH549">
            <v>0</v>
          </cell>
          <cell r="CI549" t="str">
            <v>44 CL</v>
          </cell>
          <cell r="CJ549" t="str">
            <v>NHÂN VIÊN PHỤC VỤ</v>
          </cell>
          <cell r="CK549">
            <v>0</v>
          </cell>
          <cell r="CL549">
            <v>0</v>
          </cell>
          <cell r="CM549" t="str">
            <v>ĐỘC THÂN</v>
          </cell>
          <cell r="CN549">
            <v>0</v>
          </cell>
          <cell r="CO549">
            <v>0</v>
          </cell>
          <cell r="CP549">
            <v>0</v>
          </cell>
          <cell r="CQ549">
            <v>0</v>
          </cell>
          <cell r="CR549">
            <v>0</v>
          </cell>
          <cell r="CS549">
            <v>0</v>
          </cell>
          <cell r="CT549">
            <v>0</v>
          </cell>
          <cell r="CU549">
            <v>0</v>
          </cell>
          <cell r="CV549">
            <v>0</v>
          </cell>
          <cell r="CW549">
            <v>0</v>
          </cell>
          <cell r="CX549">
            <v>0</v>
          </cell>
          <cell r="CY549">
            <v>0</v>
          </cell>
          <cell r="CZ549">
            <v>0</v>
          </cell>
          <cell r="DA549" t="e">
            <v>#N/A</v>
          </cell>
          <cell r="DB549">
            <v>0</v>
          </cell>
        </row>
        <row r="550">
          <cell r="B550" t="str">
            <v>EQQ102470</v>
          </cell>
          <cell r="C550" t="str">
            <v>PHẠM HỒNG XUÂN TRÚC</v>
          </cell>
          <cell r="D550" t="str">
            <v>NỮ</v>
          </cell>
          <cell r="E550">
            <v>41835</v>
          </cell>
          <cell r="F550" t="str">
            <v>264 NKKN</v>
          </cell>
          <cell r="G550" t="str">
            <v>NHÂN VIÊN PHỤC VỤ</v>
          </cell>
          <cell r="H550">
            <v>24</v>
          </cell>
          <cell r="I550">
            <v>11</v>
          </cell>
          <cell r="J550">
            <v>1995</v>
          </cell>
          <cell r="K550">
            <v>35027</v>
          </cell>
          <cell r="L550" t="str">
            <v>TÂY NINH</v>
          </cell>
          <cell r="M550" t="str">
            <v>TÂY NINH</v>
          </cell>
          <cell r="N550" t="str">
            <v>291102805</v>
          </cell>
          <cell r="O550">
            <v>40395</v>
          </cell>
          <cell r="P550" t="str">
            <v>TÂY NINH</v>
          </cell>
          <cell r="Q550" t="str">
            <v>KINH</v>
          </cell>
          <cell r="R550" t="str">
            <v>KHÔNG</v>
          </cell>
          <cell r="S550" t="str">
            <v>E51/6 KHU PHỐ 1, THỊ TRẤN HÒA THÀNH, HÒA THÀNH, TÂY NINH</v>
          </cell>
          <cell r="T550" t="str">
            <v>TÂY NINH</v>
          </cell>
          <cell r="U550" t="str">
            <v>436/2B ĐƯỜNG 3/2, P. 12, Q. 10, TP. HCM</v>
          </cell>
          <cell r="V550" t="str">
            <v>TP. HCM</v>
          </cell>
          <cell r="W550" t="str">
            <v>108/12 TRẦN QUANG DIỆU, P. 14, Q. 3, TP. HCM</v>
          </cell>
          <cell r="X550" t="str">
            <v>01208791966</v>
          </cell>
          <cell r="Y550" t="str">
            <v>0331000434198</v>
          </cell>
          <cell r="Z550" t="str">
            <v>VIETCOMBANK</v>
          </cell>
          <cell r="AA550" t="str">
            <v>101479</v>
          </cell>
          <cell r="AB550">
            <v>0</v>
          </cell>
          <cell r="AC550">
            <v>0</v>
          </cell>
          <cell r="AD550">
            <v>0</v>
          </cell>
          <cell r="AE550">
            <v>41998</v>
          </cell>
          <cell r="AF550" t="str">
            <v>TV</v>
          </cell>
          <cell r="AG550" t="str">
            <v>OK</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t="str">
            <v>CĐ</v>
          </cell>
          <cell r="BF550">
            <v>0</v>
          </cell>
          <cell r="BG550">
            <v>0</v>
          </cell>
          <cell r="BH550">
            <v>0</v>
          </cell>
          <cell r="BI550">
            <v>0</v>
          </cell>
          <cell r="BJ550">
            <v>12000</v>
          </cell>
          <cell r="BK550">
            <v>0</v>
          </cell>
          <cell r="BL550">
            <v>41877</v>
          </cell>
          <cell r="BM550">
            <v>0</v>
          </cell>
          <cell r="BN550">
            <v>0</v>
          </cell>
          <cell r="BO550">
            <v>0</v>
          </cell>
          <cell r="BP550">
            <v>0</v>
          </cell>
          <cell r="BQ550">
            <v>1</v>
          </cell>
          <cell r="BR550" t="str">
            <v>HTQ HỒ CHÍ MINH</v>
          </cell>
          <cell r="BS550" t="str">
            <v>Partime</v>
          </cell>
          <cell r="BT550" t="str">
            <v>Quán 264 Nam Kỳ Khởi Nghĩa</v>
          </cell>
          <cell r="BU550" t="str">
            <v>NV. Phục Vụ</v>
          </cell>
          <cell r="BV550">
            <v>0</v>
          </cell>
          <cell r="BW550" t="str">
            <v>12/12</v>
          </cell>
          <cell r="BX550">
            <v>0</v>
          </cell>
          <cell r="BY550">
            <v>0</v>
          </cell>
          <cell r="BZ550">
            <v>0</v>
          </cell>
          <cell r="CA550">
            <v>0</v>
          </cell>
          <cell r="CB550">
            <v>0</v>
          </cell>
          <cell r="CC550">
            <v>0</v>
          </cell>
          <cell r="CD550">
            <v>0</v>
          </cell>
          <cell r="CE550">
            <v>0</v>
          </cell>
          <cell r="CF550">
            <v>0</v>
          </cell>
          <cell r="CG550">
            <v>0</v>
          </cell>
          <cell r="CH550">
            <v>0</v>
          </cell>
          <cell r="CI550" t="str">
            <v>44 CL</v>
          </cell>
          <cell r="CJ550" t="str">
            <v>NHÂN VIÊN PHỤC VỤ</v>
          </cell>
          <cell r="CK550">
            <v>0</v>
          </cell>
          <cell r="CL550">
            <v>0</v>
          </cell>
          <cell r="CM550" t="str">
            <v>ĐỘC THÂN</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t="e">
            <v>#N/A</v>
          </cell>
          <cell r="DB550">
            <v>0</v>
          </cell>
        </row>
        <row r="551">
          <cell r="B551" t="str">
            <v>EQQ102474</v>
          </cell>
          <cell r="C551" t="str">
            <v>PHAN HỮU PHƯỚC</v>
          </cell>
          <cell r="D551" t="str">
            <v>NAM</v>
          </cell>
          <cell r="E551">
            <v>41835</v>
          </cell>
          <cell r="F551" t="str">
            <v>272 XVNT</v>
          </cell>
          <cell r="G551" t="str">
            <v>NHÂN VIÊN PHỤC VỤ</v>
          </cell>
          <cell r="H551">
            <v>27</v>
          </cell>
          <cell r="I551">
            <v>9</v>
          </cell>
          <cell r="J551">
            <v>1994</v>
          </cell>
          <cell r="K551">
            <v>34604</v>
          </cell>
          <cell r="L551" t="str">
            <v>ĐỒNG NAI</v>
          </cell>
          <cell r="M551">
            <v>35027</v>
          </cell>
          <cell r="N551" t="str">
            <v>272459691</v>
          </cell>
          <cell r="O551">
            <v>40718</v>
          </cell>
          <cell r="P551" t="str">
            <v>ĐỒNG NAI</v>
          </cell>
          <cell r="Q551" t="str">
            <v>KINH</v>
          </cell>
          <cell r="R551" t="str">
            <v>PHẬT</v>
          </cell>
          <cell r="S551" t="str">
            <v>XUÂN HÒA, XUÂN LỘC, ĐỒNG NAI</v>
          </cell>
          <cell r="T551" t="str">
            <v>ĐỒNG NAI</v>
          </cell>
          <cell r="U551" t="str">
            <v>59 ĐƯỜNG 385, P. TĂNG NHƠN PHÚ A, Q. 9, TP. HCM</v>
          </cell>
          <cell r="V551" t="str">
            <v>TP. HCM</v>
          </cell>
          <cell r="W551" t="str">
            <v>436/2B ĐƯỜNG 3/2, P. 12, Q. 10, TP. HCM</v>
          </cell>
          <cell r="X551" t="str">
            <v>01653266496</v>
          </cell>
          <cell r="Y551" t="str">
            <v>0381000426460</v>
          </cell>
          <cell r="Z551" t="str">
            <v>VIETCOMBANK</v>
          </cell>
          <cell r="AA551" t="str">
            <v>101483</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t="str">
            <v>12/12</v>
          </cell>
          <cell r="BF551">
            <v>0</v>
          </cell>
          <cell r="BG551">
            <v>0</v>
          </cell>
          <cell r="BH551">
            <v>0</v>
          </cell>
          <cell r="BI551">
            <v>0</v>
          </cell>
          <cell r="BJ551">
            <v>12000</v>
          </cell>
          <cell r="BK551">
            <v>0</v>
          </cell>
          <cell r="BL551">
            <v>0</v>
          </cell>
          <cell r="BM551">
            <v>0</v>
          </cell>
          <cell r="BN551">
            <v>0</v>
          </cell>
          <cell r="BO551">
            <v>0</v>
          </cell>
          <cell r="BP551">
            <v>0</v>
          </cell>
          <cell r="BQ551">
            <v>1</v>
          </cell>
          <cell r="BR551" t="str">
            <v>HTQ HỒ CHÍ MINH</v>
          </cell>
          <cell r="BS551" t="str">
            <v>Partime</v>
          </cell>
          <cell r="BT551" t="str">
            <v>Quán 272 Xô Viết Nghệ Tĩnh</v>
          </cell>
          <cell r="BU551" t="str">
            <v>NV. Phục Vụ</v>
          </cell>
          <cell r="BV551">
            <v>0</v>
          </cell>
          <cell r="BW551" t="str">
            <v>12/12</v>
          </cell>
          <cell r="BX551">
            <v>0</v>
          </cell>
          <cell r="BY551">
            <v>0</v>
          </cell>
          <cell r="BZ551">
            <v>0</v>
          </cell>
          <cell r="CA551">
            <v>0</v>
          </cell>
          <cell r="CB551">
            <v>0</v>
          </cell>
          <cell r="CC551">
            <v>0</v>
          </cell>
          <cell r="CD551">
            <v>0</v>
          </cell>
          <cell r="CE551">
            <v>0</v>
          </cell>
          <cell r="CF551">
            <v>0</v>
          </cell>
          <cell r="CG551">
            <v>0</v>
          </cell>
          <cell r="CH551">
            <v>0</v>
          </cell>
          <cell r="CI551" t="str">
            <v>264 NKKN</v>
          </cell>
          <cell r="CJ551" t="str">
            <v>NHÂN VIÊN PHỤC VỤ</v>
          </cell>
          <cell r="CK551">
            <v>0</v>
          </cell>
          <cell r="CL551">
            <v>0</v>
          </cell>
          <cell r="CM551" t="str">
            <v>ĐỘC THÂN</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cell r="DA551" t="e">
            <v>#N/A</v>
          </cell>
          <cell r="DB551">
            <v>0</v>
          </cell>
        </row>
        <row r="552">
          <cell r="B552" t="str">
            <v>EQQ102475</v>
          </cell>
          <cell r="C552" t="str">
            <v>TRẦN VIỆT TRÂN</v>
          </cell>
          <cell r="D552" t="str">
            <v>NỮ</v>
          </cell>
          <cell r="E552">
            <v>41836</v>
          </cell>
          <cell r="F552" t="str">
            <v>02 SĐ</v>
          </cell>
          <cell r="G552" t="str">
            <v>NHÂN VIÊN PHỤC VỤ</v>
          </cell>
          <cell r="H552">
            <v>23</v>
          </cell>
          <cell r="I552">
            <v>1</v>
          </cell>
          <cell r="J552">
            <v>1994</v>
          </cell>
          <cell r="K552">
            <v>34357</v>
          </cell>
          <cell r="L552" t="str">
            <v>VĨNH LONG</v>
          </cell>
          <cell r="M552" t="str">
            <v>VĨNH LONG</v>
          </cell>
          <cell r="N552" t="str">
            <v>331764231</v>
          </cell>
          <cell r="O552">
            <v>40554</v>
          </cell>
          <cell r="P552" t="str">
            <v>VĨNH LONG</v>
          </cell>
          <cell r="Q552" t="str">
            <v>KINH</v>
          </cell>
          <cell r="R552" t="str">
            <v>KHÔNG</v>
          </cell>
          <cell r="S552" t="str">
            <v>8/1B KHU 7, THỊ TRẤN TRÀ ÔN, TRÀ ÔN, VĨNH LONG</v>
          </cell>
          <cell r="T552" t="str">
            <v>VĨNH LONG</v>
          </cell>
          <cell r="U552" t="str">
            <v>127/10 HOÀNG HOA THÁM, P. 13, Q. TÂN BÌNH, TP. HCM</v>
          </cell>
          <cell r="V552" t="str">
            <v>TP. HCM</v>
          </cell>
          <cell r="W552" t="str">
            <v>59 ĐƯỜNG 385, P. TĂNG NHƠN PHÚ A, Q. 9, TP. HCM</v>
          </cell>
          <cell r="X552" t="str">
            <v>01657220473</v>
          </cell>
          <cell r="Y552" t="str">
            <v>0071000903163</v>
          </cell>
          <cell r="Z552" t="str">
            <v>VIETCOMBANK</v>
          </cell>
          <cell r="AA552" t="str">
            <v>101484</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t="str">
            <v>12/12</v>
          </cell>
          <cell r="BF552">
            <v>0</v>
          </cell>
          <cell r="BG552">
            <v>0</v>
          </cell>
          <cell r="BH552">
            <v>0</v>
          </cell>
          <cell r="BI552">
            <v>0</v>
          </cell>
          <cell r="BJ552">
            <v>12000</v>
          </cell>
          <cell r="BK552">
            <v>0</v>
          </cell>
          <cell r="BL552">
            <v>0</v>
          </cell>
          <cell r="BM552">
            <v>0</v>
          </cell>
          <cell r="BN552">
            <v>0</v>
          </cell>
          <cell r="BO552">
            <v>0</v>
          </cell>
          <cell r="BP552">
            <v>0</v>
          </cell>
          <cell r="BQ552">
            <v>1</v>
          </cell>
          <cell r="BR552" t="str">
            <v>HTQ HỒ CHÍ MINH</v>
          </cell>
          <cell r="BS552" t="str">
            <v>Partime</v>
          </cell>
          <cell r="BT552" t="str">
            <v>Quán 02 Sông Đà</v>
          </cell>
          <cell r="BU552" t="str">
            <v>NV. Phục Vụ</v>
          </cell>
          <cell r="BV552">
            <v>0</v>
          </cell>
          <cell r="BW552" t="str">
            <v>12/12</v>
          </cell>
          <cell r="BX552">
            <v>0</v>
          </cell>
          <cell r="BY552">
            <v>0</v>
          </cell>
          <cell r="BZ552">
            <v>0</v>
          </cell>
          <cell r="CA552">
            <v>0</v>
          </cell>
          <cell r="CB552">
            <v>0</v>
          </cell>
          <cell r="CC552">
            <v>0</v>
          </cell>
          <cell r="CD552">
            <v>0</v>
          </cell>
          <cell r="CE552">
            <v>0</v>
          </cell>
          <cell r="CF552">
            <v>0</v>
          </cell>
          <cell r="CG552">
            <v>0</v>
          </cell>
          <cell r="CH552">
            <v>0</v>
          </cell>
          <cell r="CI552" t="str">
            <v>272 XVNT</v>
          </cell>
          <cell r="CJ552" t="str">
            <v>NHÂN VIÊN PHỤC VỤ</v>
          </cell>
          <cell r="CK552">
            <v>0</v>
          </cell>
          <cell r="CL552">
            <v>0</v>
          </cell>
          <cell r="CM552" t="str">
            <v>ĐỘC THÂN</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cell r="DA552" t="e">
            <v>#N/A</v>
          </cell>
          <cell r="DB552">
            <v>0</v>
          </cell>
        </row>
        <row r="553">
          <cell r="B553" t="str">
            <v>EQQ102477</v>
          </cell>
          <cell r="C553" t="str">
            <v>TRẦN TẤN SANG</v>
          </cell>
          <cell r="D553" t="str">
            <v>NAM</v>
          </cell>
          <cell r="E553">
            <v>41834</v>
          </cell>
          <cell r="F553" t="str">
            <v>07 NVC</v>
          </cell>
          <cell r="G553" t="str">
            <v>NHÂN VIÊN PHỤC VỤ</v>
          </cell>
          <cell r="H553">
            <v>27</v>
          </cell>
          <cell r="I553">
            <v>3</v>
          </cell>
          <cell r="J553">
            <v>1995</v>
          </cell>
          <cell r="K553">
            <v>34785</v>
          </cell>
          <cell r="L553" t="str">
            <v>CẦN THƠ</v>
          </cell>
          <cell r="M553" t="str">
            <v>KIÊN GIANG</v>
          </cell>
          <cell r="N553" t="str">
            <v>362436700</v>
          </cell>
          <cell r="O553">
            <v>40661</v>
          </cell>
          <cell r="P553" t="str">
            <v>CẦN THƠ</v>
          </cell>
          <cell r="Q553" t="str">
            <v>KINH</v>
          </cell>
          <cell r="R553" t="str">
            <v>KHÔNG</v>
          </cell>
          <cell r="S553" t="str">
            <v>THỊ TRẤN THẠNH AN, VĨNH THẠNH, TP CẦN THƠ</v>
          </cell>
          <cell r="T553" t="str">
            <v>CẦN THƠ</v>
          </cell>
          <cell r="U553" t="str">
            <v>8/1B KHU 7, THỊ TRẤN TRÀ ÔN, TRÀ ÔN, VĨNH LONG</v>
          </cell>
          <cell r="V553" t="str">
            <v>TP. HCM</v>
          </cell>
          <cell r="W553" t="str">
            <v>127/10 HOÀNG HOA THÁM, P. 13, Q. TÂN BÌNH, TP. HCM</v>
          </cell>
          <cell r="X553" t="str">
            <v>TP. HCM</v>
          </cell>
          <cell r="Y553" t="str">
            <v>0531002482460</v>
          </cell>
          <cell r="Z553" t="str">
            <v>VIETCOMBANK</v>
          </cell>
          <cell r="AA553" t="str">
            <v>101486</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t="str">
            <v>12/12</v>
          </cell>
          <cell r="BF553">
            <v>0</v>
          </cell>
          <cell r="BG553">
            <v>0</v>
          </cell>
          <cell r="BH553">
            <v>0</v>
          </cell>
          <cell r="BI553">
            <v>0</v>
          </cell>
          <cell r="BJ553">
            <v>12000</v>
          </cell>
          <cell r="BK553">
            <v>0</v>
          </cell>
          <cell r="BL553">
            <v>0</v>
          </cell>
          <cell r="BM553">
            <v>0</v>
          </cell>
          <cell r="BN553">
            <v>500000</v>
          </cell>
          <cell r="BO553">
            <v>0</v>
          </cell>
          <cell r="BP553">
            <v>0</v>
          </cell>
          <cell r="BQ553">
            <v>1</v>
          </cell>
          <cell r="BR553" t="str">
            <v>HTQ HỒ CHÍ MINH</v>
          </cell>
          <cell r="BS553" t="str">
            <v>Partime</v>
          </cell>
          <cell r="BT553" t="str">
            <v>Quán Số 7 Nguyễn Văn Chiêm</v>
          </cell>
          <cell r="BU553" t="str">
            <v>NV. Phục Vụ</v>
          </cell>
          <cell r="BV553">
            <v>0</v>
          </cell>
          <cell r="BW553" t="str">
            <v>12/12</v>
          </cell>
          <cell r="BX553">
            <v>0</v>
          </cell>
          <cell r="BY553">
            <v>0</v>
          </cell>
          <cell r="BZ553">
            <v>0</v>
          </cell>
          <cell r="CA553">
            <v>0</v>
          </cell>
          <cell r="CB553">
            <v>0</v>
          </cell>
          <cell r="CC553">
            <v>0</v>
          </cell>
          <cell r="CD553">
            <v>0</v>
          </cell>
          <cell r="CE553">
            <v>0</v>
          </cell>
          <cell r="CF553">
            <v>0</v>
          </cell>
          <cell r="CG553">
            <v>0</v>
          </cell>
          <cell r="CH553">
            <v>0</v>
          </cell>
          <cell r="CI553" t="str">
            <v>02 SĐ</v>
          </cell>
          <cell r="CJ553" t="str">
            <v>NHÂN VIÊN PHỤC VỤ</v>
          </cell>
          <cell r="CK553">
            <v>0</v>
          </cell>
          <cell r="CL553">
            <v>0</v>
          </cell>
          <cell r="CM553" t="str">
            <v>ĐỘC THÂN</v>
          </cell>
          <cell r="CN553">
            <v>0</v>
          </cell>
          <cell r="CO553">
            <v>0</v>
          </cell>
          <cell r="CP553">
            <v>0</v>
          </cell>
          <cell r="CQ553">
            <v>0</v>
          </cell>
          <cell r="CR553">
            <v>0</v>
          </cell>
          <cell r="CS553">
            <v>0</v>
          </cell>
          <cell r="CT553">
            <v>0</v>
          </cell>
          <cell r="CU553">
            <v>0</v>
          </cell>
          <cell r="CV553">
            <v>0</v>
          </cell>
          <cell r="CW553">
            <v>0</v>
          </cell>
          <cell r="CX553">
            <v>0</v>
          </cell>
          <cell r="CY553">
            <v>0</v>
          </cell>
          <cell r="CZ553">
            <v>0</v>
          </cell>
          <cell r="DA553" t="e">
            <v>#N/A</v>
          </cell>
          <cell r="DB553">
            <v>0</v>
          </cell>
        </row>
        <row r="554">
          <cell r="B554" t="str">
            <v>EQQ102478</v>
          </cell>
          <cell r="C554" t="str">
            <v>LÊ HẢI ĐĂNG</v>
          </cell>
          <cell r="D554" t="str">
            <v>NAM</v>
          </cell>
          <cell r="E554">
            <v>41833</v>
          </cell>
          <cell r="F554" t="str">
            <v>07 NVC</v>
          </cell>
          <cell r="G554" t="str">
            <v>NHÂN VIÊN PHỤC VỤ</v>
          </cell>
          <cell r="H554">
            <v>28</v>
          </cell>
          <cell r="I554">
            <v>11</v>
          </cell>
          <cell r="J554">
            <v>1993</v>
          </cell>
          <cell r="K554">
            <v>34301</v>
          </cell>
          <cell r="L554">
            <v>1995</v>
          </cell>
          <cell r="M554" t="str">
            <v>BẾN TRE</v>
          </cell>
          <cell r="N554" t="str">
            <v>321485888</v>
          </cell>
          <cell r="O554">
            <v>39948</v>
          </cell>
          <cell r="P554" t="str">
            <v>BẾN TRE</v>
          </cell>
          <cell r="Q554" t="str">
            <v>KINH</v>
          </cell>
          <cell r="R554" t="str">
            <v>KHÔNG</v>
          </cell>
          <cell r="S554" t="str">
            <v>ẤP TÂN NAM, TÂN PHÚ, CHÂU THÀNH , BẾN TRE</v>
          </cell>
          <cell r="T554" t="str">
            <v>BẾN TRE</v>
          </cell>
          <cell r="U554" t="str">
            <v>THỊ TRẤN THẠNH AN, VĨNH THẠNH, TP CẦN THƠ</v>
          </cell>
          <cell r="V554" t="str">
            <v>TP. HCM</v>
          </cell>
          <cell r="W554">
            <v>0</v>
          </cell>
          <cell r="X554" t="str">
            <v>TP. HCM</v>
          </cell>
          <cell r="Y554" t="str">
            <v>0071000903505</v>
          </cell>
          <cell r="Z554" t="str">
            <v>VIETCOMBANK</v>
          </cell>
          <cell r="AA554" t="str">
            <v>101487</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t="str">
            <v>12/12</v>
          </cell>
          <cell r="BF554">
            <v>0</v>
          </cell>
          <cell r="BG554">
            <v>0</v>
          </cell>
          <cell r="BH554">
            <v>0</v>
          </cell>
          <cell r="BI554">
            <v>0</v>
          </cell>
          <cell r="BJ554">
            <v>12000</v>
          </cell>
          <cell r="BK554">
            <v>0</v>
          </cell>
          <cell r="BL554">
            <v>0</v>
          </cell>
          <cell r="BM554">
            <v>0</v>
          </cell>
          <cell r="BN554">
            <v>500000</v>
          </cell>
          <cell r="BO554">
            <v>0</v>
          </cell>
          <cell r="BP554">
            <v>0</v>
          </cell>
          <cell r="BQ554">
            <v>1</v>
          </cell>
          <cell r="BR554" t="str">
            <v>HTQ HỒ CHÍ MINH</v>
          </cell>
          <cell r="BS554" t="str">
            <v>Partime</v>
          </cell>
          <cell r="BT554" t="str">
            <v>Quán Số 7 Nguyễn Văn Chiêm</v>
          </cell>
          <cell r="BU554" t="str">
            <v>NV. Phục Vụ</v>
          </cell>
          <cell r="BV554">
            <v>0</v>
          </cell>
          <cell r="BW554" t="str">
            <v>12/12</v>
          </cell>
          <cell r="BX554">
            <v>0</v>
          </cell>
          <cell r="BY554">
            <v>0</v>
          </cell>
          <cell r="BZ554">
            <v>0</v>
          </cell>
          <cell r="CA554">
            <v>0</v>
          </cell>
          <cell r="CB554">
            <v>0</v>
          </cell>
          <cell r="CC554">
            <v>0</v>
          </cell>
          <cell r="CD554">
            <v>0</v>
          </cell>
          <cell r="CE554">
            <v>0</v>
          </cell>
          <cell r="CF554">
            <v>0</v>
          </cell>
          <cell r="CG554">
            <v>0</v>
          </cell>
          <cell r="CH554">
            <v>0</v>
          </cell>
          <cell r="CI554" t="str">
            <v>07 NVC</v>
          </cell>
          <cell r="CJ554" t="str">
            <v>NHÂN VIÊN PHỤC VỤ</v>
          </cell>
          <cell r="CK554">
            <v>0</v>
          </cell>
          <cell r="CL554">
            <v>0</v>
          </cell>
          <cell r="CM554">
            <v>0</v>
          </cell>
          <cell r="CN554">
            <v>0</v>
          </cell>
          <cell r="CO554">
            <v>0</v>
          </cell>
          <cell r="CP554">
            <v>0</v>
          </cell>
          <cell r="CQ554">
            <v>0</v>
          </cell>
          <cell r="CR554">
            <v>0</v>
          </cell>
          <cell r="CS554">
            <v>0</v>
          </cell>
          <cell r="CT554">
            <v>0</v>
          </cell>
          <cell r="CU554">
            <v>0</v>
          </cell>
          <cell r="CV554">
            <v>0</v>
          </cell>
          <cell r="CW554">
            <v>0</v>
          </cell>
          <cell r="CX554">
            <v>0</v>
          </cell>
          <cell r="CY554">
            <v>0</v>
          </cell>
          <cell r="CZ554">
            <v>0</v>
          </cell>
          <cell r="DA554" t="e">
            <v>#N/A</v>
          </cell>
          <cell r="DB554">
            <v>0</v>
          </cell>
        </row>
        <row r="555">
          <cell r="B555" t="str">
            <v>EQQ102479</v>
          </cell>
          <cell r="C555" t="str">
            <v>ĐỖ NGUYỄN HỮU TRÍ HIẾU</v>
          </cell>
          <cell r="D555" t="str">
            <v>NAM</v>
          </cell>
          <cell r="E555">
            <v>41834</v>
          </cell>
          <cell r="F555" t="str">
            <v>778 ĐBP</v>
          </cell>
          <cell r="G555" t="str">
            <v>NHÂN VIÊN PHỤC VỤ</v>
          </cell>
          <cell r="H555">
            <v>14</v>
          </cell>
          <cell r="I555">
            <v>12</v>
          </cell>
          <cell r="J555">
            <v>1995</v>
          </cell>
          <cell r="K555">
            <v>35047</v>
          </cell>
          <cell r="L555" t="str">
            <v>TP. HCM</v>
          </cell>
          <cell r="M555" t="str">
            <v>NINH BÌNH</v>
          </cell>
          <cell r="N555" t="str">
            <v>025477898</v>
          </cell>
          <cell r="O555">
            <v>41758</v>
          </cell>
          <cell r="P555" t="str">
            <v xml:space="preserve"> TP. HCM </v>
          </cell>
          <cell r="Q555" t="str">
            <v>KINH</v>
          </cell>
          <cell r="R555" t="str">
            <v>CÔNG GIÁO</v>
          </cell>
          <cell r="S555" t="str">
            <v>2420 PHẠM THẾ HIỂN, P. 6, Q. 8, TP. HCM</v>
          </cell>
          <cell r="T555" t="str">
            <v xml:space="preserve"> TP. HCM </v>
          </cell>
          <cell r="U555" t="str">
            <v>2420 PHẠM THẾ HIỂN, P. 6, Q. 8, TP. HCM</v>
          </cell>
          <cell r="V555" t="str">
            <v>TP. HCM</v>
          </cell>
          <cell r="W555">
            <v>0</v>
          </cell>
          <cell r="X555" t="str">
            <v>0903611798</v>
          </cell>
          <cell r="Y555" t="str">
            <v>0071000904183</v>
          </cell>
          <cell r="Z555" t="str">
            <v>VIETCOMBANK</v>
          </cell>
          <cell r="AA555" t="str">
            <v>101488</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t="str">
            <v>12/12</v>
          </cell>
          <cell r="BF555">
            <v>0</v>
          </cell>
          <cell r="BG555">
            <v>0</v>
          </cell>
          <cell r="BH555">
            <v>0</v>
          </cell>
          <cell r="BI555">
            <v>0</v>
          </cell>
          <cell r="BJ555">
            <v>12000</v>
          </cell>
          <cell r="BK555">
            <v>0</v>
          </cell>
          <cell r="BL555">
            <v>0</v>
          </cell>
          <cell r="BM555">
            <v>0</v>
          </cell>
          <cell r="BN555">
            <v>0</v>
          </cell>
          <cell r="BO555">
            <v>0</v>
          </cell>
          <cell r="BP555">
            <v>0</v>
          </cell>
          <cell r="BQ555">
            <v>1</v>
          </cell>
          <cell r="BR555" t="str">
            <v>HTQ HỒ CHÍ MINH</v>
          </cell>
          <cell r="BS555" t="str">
            <v>Partime</v>
          </cell>
          <cell r="BT555" t="str">
            <v>Quán 778 Điện Biên Phủ</v>
          </cell>
          <cell r="BU555" t="str">
            <v>NV. Phục Vụ</v>
          </cell>
          <cell r="BV555">
            <v>0</v>
          </cell>
          <cell r="BW555" t="str">
            <v>12/12</v>
          </cell>
          <cell r="BX555">
            <v>0</v>
          </cell>
          <cell r="BY555">
            <v>0</v>
          </cell>
          <cell r="BZ555">
            <v>0</v>
          </cell>
          <cell r="CA555">
            <v>0</v>
          </cell>
          <cell r="CB555">
            <v>0</v>
          </cell>
          <cell r="CC555">
            <v>0</v>
          </cell>
          <cell r="CD555">
            <v>41938</v>
          </cell>
          <cell r="CE555">
            <v>0</v>
          </cell>
          <cell r="CF555">
            <v>0</v>
          </cell>
          <cell r="CG555">
            <v>0</v>
          </cell>
          <cell r="CH555">
            <v>0</v>
          </cell>
          <cell r="CI555" t="str">
            <v>07 NVC</v>
          </cell>
          <cell r="CJ555" t="str">
            <v>NHÂN VIÊN PHỤC VỤ</v>
          </cell>
          <cell r="CK555">
            <v>0</v>
          </cell>
          <cell r="CL555">
            <v>0</v>
          </cell>
          <cell r="CM555" t="str">
            <v>ĐỘC THÂN</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t="e">
            <v>#N/A</v>
          </cell>
          <cell r="DB555">
            <v>0</v>
          </cell>
        </row>
        <row r="556">
          <cell r="B556" t="str">
            <v>EQQ102480</v>
          </cell>
          <cell r="C556" t="str">
            <v>HUỲNH PHƯỚC VINH</v>
          </cell>
          <cell r="D556" t="str">
            <v>NAM</v>
          </cell>
          <cell r="E556">
            <v>41834</v>
          </cell>
          <cell r="F556" t="str">
            <v>778 ĐBP</v>
          </cell>
          <cell r="G556" t="str">
            <v>NHÂN VIÊN PHA CHẾ</v>
          </cell>
          <cell r="H556">
            <v>21</v>
          </cell>
          <cell r="I556">
            <v>8</v>
          </cell>
          <cell r="J556">
            <v>1995</v>
          </cell>
          <cell r="K556">
            <v>34932</v>
          </cell>
          <cell r="L556" t="str">
            <v>VĨNH LONG</v>
          </cell>
          <cell r="M556" t="str">
            <v>VĨNH LONG</v>
          </cell>
          <cell r="N556" t="str">
            <v>331803586</v>
          </cell>
          <cell r="O556">
            <v>41274</v>
          </cell>
          <cell r="P556" t="str">
            <v>VĨNH LONG</v>
          </cell>
          <cell r="Q556" t="str">
            <v>KINH</v>
          </cell>
          <cell r="R556" t="str">
            <v>KHÔNG</v>
          </cell>
          <cell r="S556" t="str">
            <v>ẤP CÁI DỨA, THANH BÌNH, VŨNG LIÊM, VĨNH LONG</v>
          </cell>
          <cell r="T556" t="str">
            <v>VĨNH LONG</v>
          </cell>
          <cell r="U556" t="str">
            <v>18/3 ĐƯỜNG 10, KP 1, P. CÁT LÁI, Q. 2, TP. HCM</v>
          </cell>
          <cell r="V556" t="str">
            <v>TP. HCM</v>
          </cell>
          <cell r="W556" t="str">
            <v>2420 PHẠM THẾ HIỂN, P. 6, Q. 8, TP. HCM</v>
          </cell>
          <cell r="X556" t="str">
            <v>01228825483</v>
          </cell>
          <cell r="Y556" t="str">
            <v>0421000441473</v>
          </cell>
          <cell r="Z556" t="str">
            <v>VIETCOMBANK</v>
          </cell>
          <cell r="AA556" t="str">
            <v>101489</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t="str">
            <v>12/12</v>
          </cell>
          <cell r="BF556">
            <v>0</v>
          </cell>
          <cell r="BG556">
            <v>0</v>
          </cell>
          <cell r="BH556">
            <v>0</v>
          </cell>
          <cell r="BI556">
            <v>0</v>
          </cell>
          <cell r="BJ556">
            <v>12000</v>
          </cell>
          <cell r="BK556">
            <v>0</v>
          </cell>
          <cell r="BL556">
            <v>41938</v>
          </cell>
          <cell r="BM556">
            <v>0</v>
          </cell>
          <cell r="BN556">
            <v>0</v>
          </cell>
          <cell r="BO556">
            <v>0</v>
          </cell>
          <cell r="BP556">
            <v>0</v>
          </cell>
          <cell r="BQ556">
            <v>1</v>
          </cell>
          <cell r="BR556" t="str">
            <v>HTQ HỒ CHÍ MINH</v>
          </cell>
          <cell r="BS556" t="str">
            <v>Partime</v>
          </cell>
          <cell r="BT556" t="str">
            <v>Quán 778 Điện Biên Phủ</v>
          </cell>
          <cell r="BU556" t="str">
            <v>NV. Pha Chế</v>
          </cell>
          <cell r="BV556">
            <v>0</v>
          </cell>
          <cell r="BW556" t="str">
            <v>12/12</v>
          </cell>
          <cell r="BX556">
            <v>0</v>
          </cell>
          <cell r="BY556">
            <v>0</v>
          </cell>
          <cell r="BZ556">
            <v>0</v>
          </cell>
          <cell r="CA556">
            <v>0</v>
          </cell>
          <cell r="CB556">
            <v>0</v>
          </cell>
          <cell r="CC556">
            <v>0</v>
          </cell>
          <cell r="CD556">
            <v>0</v>
          </cell>
          <cell r="CE556">
            <v>0</v>
          </cell>
          <cell r="CF556">
            <v>0</v>
          </cell>
          <cell r="CG556">
            <v>0</v>
          </cell>
          <cell r="CH556">
            <v>0</v>
          </cell>
          <cell r="CI556" t="str">
            <v>778 ĐBP</v>
          </cell>
          <cell r="CJ556" t="str">
            <v>NHÂN VIÊN PHỤC VỤ</v>
          </cell>
          <cell r="CK556">
            <v>0</v>
          </cell>
          <cell r="CL556">
            <v>0</v>
          </cell>
          <cell r="CM556" t="str">
            <v>ĐỘC THÂN</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cell r="DA556" t="e">
            <v>#N/A</v>
          </cell>
          <cell r="DB556">
            <v>0</v>
          </cell>
        </row>
        <row r="557">
          <cell r="B557" t="str">
            <v>EQQ102481</v>
          </cell>
          <cell r="C557" t="str">
            <v>ĐỖ XUÂN THU</v>
          </cell>
          <cell r="D557" t="str">
            <v>NAM</v>
          </cell>
          <cell r="E557">
            <v>41834</v>
          </cell>
          <cell r="F557" t="str">
            <v>778 ĐBP</v>
          </cell>
          <cell r="G557" t="str">
            <v>NHÂN VIÊN PHA CHẾ</v>
          </cell>
          <cell r="H557">
            <v>12</v>
          </cell>
          <cell r="I557">
            <v>5</v>
          </cell>
          <cell r="J557">
            <v>1994</v>
          </cell>
          <cell r="K557">
            <v>34466</v>
          </cell>
          <cell r="L557" t="str">
            <v>HƯNG YÊN</v>
          </cell>
          <cell r="M557">
            <v>34932</v>
          </cell>
          <cell r="N557" t="str">
            <v>145576682</v>
          </cell>
          <cell r="O557" t="str">
            <v>VĨNH LONG</v>
          </cell>
          <cell r="P557" t="str">
            <v>HƯNG YÊN</v>
          </cell>
          <cell r="Q557" t="str">
            <v>KINH</v>
          </cell>
          <cell r="R557" t="str">
            <v>KHÔNG</v>
          </cell>
          <cell r="S557" t="str">
            <v>ĐỒNG TÂM, ĐỒNG PHÚ, BÌNH PHƯỚC</v>
          </cell>
          <cell r="T557" t="str">
            <v>HƯNG YÊN</v>
          </cell>
          <cell r="U557" t="str">
            <v>11/1A LƯƠNG ĐÌNH CỦA, P. BÌNH KHÁNH, Q. 2, TP. HCM</v>
          </cell>
          <cell r="V557" t="str">
            <v>TP. HCM</v>
          </cell>
          <cell r="W557" t="str">
            <v>18/3 ĐƯỜNG 10, KP 1, P. CÁT LÁI, Q. 2, TP. HCM</v>
          </cell>
          <cell r="X557" t="str">
            <v>01654807238</v>
          </cell>
          <cell r="Y557" t="str">
            <v>0071000737694</v>
          </cell>
          <cell r="Z557" t="str">
            <v>VIETCOMBANK</v>
          </cell>
          <cell r="AA557" t="str">
            <v>101490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t="str">
            <v>12/12</v>
          </cell>
          <cell r="BF557">
            <v>0</v>
          </cell>
          <cell r="BG557">
            <v>0</v>
          </cell>
          <cell r="BH557">
            <v>0</v>
          </cell>
          <cell r="BI557">
            <v>0</v>
          </cell>
          <cell r="BJ557">
            <v>12000</v>
          </cell>
          <cell r="BK557">
            <v>0</v>
          </cell>
          <cell r="BL557">
            <v>0</v>
          </cell>
          <cell r="BM557">
            <v>0</v>
          </cell>
          <cell r="BN557">
            <v>0</v>
          </cell>
          <cell r="BO557">
            <v>0</v>
          </cell>
          <cell r="BP557">
            <v>0</v>
          </cell>
          <cell r="BQ557">
            <v>1</v>
          </cell>
          <cell r="BR557" t="str">
            <v>HTQ HỒ CHÍ MINH</v>
          </cell>
          <cell r="BS557" t="str">
            <v>Partime</v>
          </cell>
          <cell r="BT557" t="str">
            <v>Quán 778 Điện Biên Phủ</v>
          </cell>
          <cell r="BU557" t="str">
            <v>NV. Pha Chế</v>
          </cell>
          <cell r="BV557">
            <v>0</v>
          </cell>
          <cell r="BW557" t="str">
            <v>12/12</v>
          </cell>
          <cell r="BX557">
            <v>0</v>
          </cell>
          <cell r="BY557">
            <v>0</v>
          </cell>
          <cell r="BZ557">
            <v>0</v>
          </cell>
          <cell r="CA557">
            <v>0</v>
          </cell>
          <cell r="CB557">
            <v>0</v>
          </cell>
          <cell r="CC557">
            <v>0</v>
          </cell>
          <cell r="CD557">
            <v>0</v>
          </cell>
          <cell r="CE557">
            <v>0</v>
          </cell>
          <cell r="CF557">
            <v>0</v>
          </cell>
          <cell r="CG557">
            <v>0</v>
          </cell>
          <cell r="CH557">
            <v>0</v>
          </cell>
          <cell r="CI557" t="str">
            <v>778 ĐBP</v>
          </cell>
          <cell r="CJ557" t="str">
            <v>NHÂN VIÊN PHA CHẾ</v>
          </cell>
          <cell r="CK557">
            <v>0</v>
          </cell>
          <cell r="CL557">
            <v>0</v>
          </cell>
          <cell r="CM557" t="str">
            <v>ĐỘC THÂN</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t="e">
            <v>#N/A</v>
          </cell>
          <cell r="DB557">
            <v>0</v>
          </cell>
        </row>
        <row r="558">
          <cell r="B558" t="str">
            <v>EQQ102482</v>
          </cell>
          <cell r="C558" t="str">
            <v>VÕ THANH TÚ</v>
          </cell>
          <cell r="D558" t="str">
            <v>NAM</v>
          </cell>
          <cell r="E558">
            <v>41834</v>
          </cell>
          <cell r="F558" t="str">
            <v>778 ĐBP</v>
          </cell>
          <cell r="G558" t="str">
            <v>NHÂN VIÊN PHA CHẾ</v>
          </cell>
          <cell r="H558">
            <v>26</v>
          </cell>
          <cell r="I558">
            <v>6</v>
          </cell>
          <cell r="J558">
            <v>1993</v>
          </cell>
          <cell r="K558">
            <v>34146</v>
          </cell>
          <cell r="L558" t="str">
            <v>TIỀN GIANG</v>
          </cell>
          <cell r="M558" t="str">
            <v>TIỀN GIANG</v>
          </cell>
          <cell r="N558" t="str">
            <v>312149165</v>
          </cell>
          <cell r="O558">
            <v>39259</v>
          </cell>
          <cell r="P558" t="str">
            <v>TIỀN GIANG</v>
          </cell>
          <cell r="Q558" t="str">
            <v>KINH</v>
          </cell>
          <cell r="R558" t="str">
            <v>KHÔNG</v>
          </cell>
          <cell r="S558" t="str">
            <v>ẤP MỸ PHÚ, MỸ PHONG, MỸ THO, TIỀN GIANG</v>
          </cell>
          <cell r="T558" t="str">
            <v>TIỀN GIANG</v>
          </cell>
          <cell r="U558" t="str">
            <v>PHÒNG 902, B1, KTX ĐH QUỐC GIA, Q. THỦ ĐỨC, TP. HCM</v>
          </cell>
          <cell r="V558" t="str">
            <v>TP. HCM</v>
          </cell>
          <cell r="W558" t="str">
            <v>11/1A LƯƠNG ĐÌNH CỦA, P. BÌNH KHÁNH, Q. 2, TP. HCM</v>
          </cell>
          <cell r="X558" t="str">
            <v>01696111106</v>
          </cell>
          <cell r="Y558" t="str">
            <v>0461000447780</v>
          </cell>
          <cell r="Z558" t="str">
            <v>VIETCOMBANK</v>
          </cell>
          <cell r="AA558" t="str">
            <v>101491</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t="str">
            <v>12/12</v>
          </cell>
          <cell r="BF558">
            <v>0</v>
          </cell>
          <cell r="BG558">
            <v>0</v>
          </cell>
          <cell r="BH558">
            <v>0</v>
          </cell>
          <cell r="BI558">
            <v>0</v>
          </cell>
          <cell r="BJ558">
            <v>12000</v>
          </cell>
          <cell r="BK558">
            <v>0</v>
          </cell>
          <cell r="BL558">
            <v>0</v>
          </cell>
          <cell r="BM558">
            <v>0</v>
          </cell>
          <cell r="BN558">
            <v>0</v>
          </cell>
          <cell r="BO558">
            <v>0</v>
          </cell>
          <cell r="BP558">
            <v>0</v>
          </cell>
          <cell r="BQ558">
            <v>1</v>
          </cell>
          <cell r="BR558" t="str">
            <v>HTQ HỒ CHÍ MINH</v>
          </cell>
          <cell r="BS558" t="str">
            <v>Partime</v>
          </cell>
          <cell r="BT558" t="str">
            <v>Quán 778 Điện Biên Phủ</v>
          </cell>
          <cell r="BU558" t="str">
            <v>NV. Pha Chế</v>
          </cell>
          <cell r="BV558">
            <v>0</v>
          </cell>
          <cell r="BW558" t="str">
            <v>12/12</v>
          </cell>
          <cell r="BX558">
            <v>0</v>
          </cell>
          <cell r="BY558">
            <v>0</v>
          </cell>
          <cell r="BZ558">
            <v>0</v>
          </cell>
          <cell r="CA558">
            <v>0</v>
          </cell>
          <cell r="CB558">
            <v>0</v>
          </cell>
          <cell r="CC558">
            <v>0</v>
          </cell>
          <cell r="CD558">
            <v>0</v>
          </cell>
          <cell r="CE558">
            <v>0</v>
          </cell>
          <cell r="CF558">
            <v>0</v>
          </cell>
          <cell r="CG558">
            <v>0</v>
          </cell>
          <cell r="CH558">
            <v>0</v>
          </cell>
          <cell r="CI558" t="str">
            <v>778 ĐBP</v>
          </cell>
          <cell r="CJ558" t="str">
            <v>NHÂN VIÊN PHA CHẾ</v>
          </cell>
          <cell r="CK558">
            <v>0</v>
          </cell>
          <cell r="CL558">
            <v>0</v>
          </cell>
          <cell r="CM558" t="str">
            <v>ĐỘC THÂN</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t="e">
            <v>#N/A</v>
          </cell>
          <cell r="DB558">
            <v>0</v>
          </cell>
        </row>
        <row r="559">
          <cell r="B559" t="str">
            <v>EQQ102485</v>
          </cell>
          <cell r="C559" t="str">
            <v>LÊ NGUYỄN KIỀU CHINH</v>
          </cell>
          <cell r="D559" t="str">
            <v>NỮ</v>
          </cell>
          <cell r="E559">
            <v>41834</v>
          </cell>
          <cell r="F559" t="str">
            <v>249 HVT</v>
          </cell>
          <cell r="G559" t="str">
            <v>TRƯỞNG CA</v>
          </cell>
          <cell r="H559">
            <v>25</v>
          </cell>
          <cell r="I559">
            <v>4</v>
          </cell>
          <cell r="J559">
            <v>1987</v>
          </cell>
          <cell r="K559">
            <v>31892</v>
          </cell>
          <cell r="L559" t="str">
            <v>TIỀN GIANG</v>
          </cell>
          <cell r="M559" t="str">
            <v>TIỀN GIANG</v>
          </cell>
          <cell r="N559" t="str">
            <v>311952318</v>
          </cell>
          <cell r="O559">
            <v>37588</v>
          </cell>
          <cell r="P559" t="str">
            <v>TIỀN GIANG</v>
          </cell>
          <cell r="Q559" t="str">
            <v>KINH</v>
          </cell>
          <cell r="R559" t="str">
            <v>KHÔNG</v>
          </cell>
          <cell r="S559" t="str">
            <v>13/3 TÂN HÒA, TÂN HỘI ĐÔNG, CHÂU THÀNH, TIỀN GIANG</v>
          </cell>
          <cell r="T559" t="str">
            <v>TIỀN GIANG</v>
          </cell>
          <cell r="U559" t="str">
            <v>45 THẠCH LAM, Q. TÂN PHÚ, TP. HCM</v>
          </cell>
          <cell r="V559" t="str">
            <v>TP. HCM</v>
          </cell>
          <cell r="W559" t="str">
            <v>PHÒNG 902, B1, KTX ĐH QUỐC GIA, Q. THỦ ĐỨC, TP. HCM</v>
          </cell>
          <cell r="X559" t="str">
            <v>0987546541</v>
          </cell>
          <cell r="Y559" t="str">
            <v>0251002487702</v>
          </cell>
          <cell r="Z559" t="str">
            <v>VIETCOMBANK</v>
          </cell>
          <cell r="AA559" t="str">
            <v>101500</v>
          </cell>
          <cell r="AB559">
            <v>0</v>
          </cell>
          <cell r="AC559">
            <v>0</v>
          </cell>
          <cell r="AD559">
            <v>0</v>
          </cell>
          <cell r="AE559">
            <v>0</v>
          </cell>
          <cell r="AF559">
            <v>0</v>
          </cell>
          <cell r="AG559">
            <v>0</v>
          </cell>
          <cell r="AH559">
            <v>41896</v>
          </cell>
          <cell r="AI559">
            <v>0</v>
          </cell>
          <cell r="AJ559">
            <v>0</v>
          </cell>
          <cell r="AK559" t="str">
            <v>01 NĂM</v>
          </cell>
          <cell r="AL559">
            <v>0</v>
          </cell>
          <cell r="AM559">
            <v>0</v>
          </cell>
          <cell r="AN559">
            <v>41896</v>
          </cell>
          <cell r="AO559">
            <v>42260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t="str">
            <v>12/12</v>
          </cell>
          <cell r="BF559">
            <v>0</v>
          </cell>
          <cell r="BG559">
            <v>0</v>
          </cell>
          <cell r="BH559">
            <v>41896</v>
          </cell>
          <cell r="BI559">
            <v>2889000</v>
          </cell>
          <cell r="BJ559">
            <v>1111000</v>
          </cell>
          <cell r="BK559">
            <v>0</v>
          </cell>
          <cell r="BL559">
            <v>0</v>
          </cell>
          <cell r="BM559">
            <v>0</v>
          </cell>
          <cell r="BN559">
            <v>0</v>
          </cell>
          <cell r="BO559">
            <v>0</v>
          </cell>
          <cell r="BP559">
            <v>4000</v>
          </cell>
          <cell r="BQ559">
            <v>1</v>
          </cell>
          <cell r="BR559" t="str">
            <v>HTQ HỒ CHÍ MINH</v>
          </cell>
          <cell r="BS559" t="str">
            <v>Fulltime</v>
          </cell>
          <cell r="BT559" t="str">
            <v>Quán 249A Hoàng Văn Thụ</v>
          </cell>
          <cell r="BU559" t="str">
            <v>Trưởng Ca</v>
          </cell>
          <cell r="BV559" t="str">
            <v>4 HẠT</v>
          </cell>
          <cell r="BW559" t="str">
            <v>ĐH</v>
          </cell>
          <cell r="BX559" t="str">
            <v>QUẢN TRỊ KINH DOANH</v>
          </cell>
          <cell r="BY559">
            <v>0</v>
          </cell>
          <cell r="BZ559">
            <v>0</v>
          </cell>
          <cell r="CA559">
            <v>0</v>
          </cell>
          <cell r="CB559">
            <v>0</v>
          </cell>
          <cell r="CC559">
            <v>0</v>
          </cell>
          <cell r="CD559">
            <v>0</v>
          </cell>
          <cell r="CE559">
            <v>0</v>
          </cell>
          <cell r="CF559">
            <v>0</v>
          </cell>
          <cell r="CG559">
            <v>0</v>
          </cell>
          <cell r="CH559">
            <v>0</v>
          </cell>
          <cell r="CI559" t="str">
            <v>778 ĐBP</v>
          </cell>
          <cell r="CJ559" t="str">
            <v>NHÂN VIÊN PHA CHẾ</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t="e">
            <v>#N/A</v>
          </cell>
          <cell r="DB559">
            <v>0</v>
          </cell>
        </row>
        <row r="560">
          <cell r="B560" t="str">
            <v>EQQ102487</v>
          </cell>
          <cell r="C560" t="str">
            <v>VÕ PHÚC TRÂN</v>
          </cell>
          <cell r="D560" t="str">
            <v>NAM</v>
          </cell>
          <cell r="E560">
            <v>41837</v>
          </cell>
          <cell r="F560" t="str">
            <v>QUÁN 30 - 04 CẦN THƠ</v>
          </cell>
          <cell r="G560" t="str">
            <v>QUẢN LÝ QUÁN</v>
          </cell>
          <cell r="H560">
            <v>6</v>
          </cell>
          <cell r="I560">
            <v>3</v>
          </cell>
          <cell r="J560">
            <v>1989</v>
          </cell>
          <cell r="K560">
            <v>32573</v>
          </cell>
          <cell r="L560" t="str">
            <v>TRÀ VINH</v>
          </cell>
          <cell r="M560" t="str">
            <v>VĨNH LONG</v>
          </cell>
          <cell r="N560" t="str">
            <v>331647884</v>
          </cell>
          <cell r="O560">
            <v>39148</v>
          </cell>
          <cell r="P560" t="str">
            <v>VĨNH LONG</v>
          </cell>
          <cell r="Q560" t="str">
            <v>KINH</v>
          </cell>
          <cell r="R560" t="str">
            <v>KHÔNG</v>
          </cell>
          <cell r="S560" t="str">
            <v>ẤP 3, XÃ TRUNG NGHĨA, H. VŨNG LIÊM, VĨNH LONG</v>
          </cell>
          <cell r="T560" t="str">
            <v>VĨNH LONG</v>
          </cell>
          <cell r="U560" t="str">
            <v>890 KV1, P. HƯNG PHÚ, Q. CÁI RĂNG, TP CẦN THƠ</v>
          </cell>
          <cell r="V560" t="str">
            <v>CẦN THƠ</v>
          </cell>
          <cell r="W560" t="str">
            <v>45 THẠCH LAM, Q. TÂN PHÚ, TP. HCM</v>
          </cell>
          <cell r="X560" t="str">
            <v>0939336186</v>
          </cell>
          <cell r="Y560" t="str">
            <v>0331000403122</v>
          </cell>
          <cell r="Z560" t="str">
            <v>VCB / BEN THANH</v>
          </cell>
          <cell r="AA560" t="str">
            <v>600034</v>
          </cell>
          <cell r="AB560">
            <v>0</v>
          </cell>
          <cell r="AC560">
            <v>0</v>
          </cell>
          <cell r="AD560">
            <v>0</v>
          </cell>
          <cell r="AE560">
            <v>41988</v>
          </cell>
          <cell r="AF560" t="str">
            <v>TV</v>
          </cell>
          <cell r="AG560" t="str">
            <v>OK</v>
          </cell>
          <cell r="AH560">
            <v>41899</v>
          </cell>
          <cell r="AI560">
            <v>0</v>
          </cell>
          <cell r="AJ560">
            <v>0</v>
          </cell>
          <cell r="AK560" t="str">
            <v>01 NĂM</v>
          </cell>
          <cell r="AL560">
            <v>0</v>
          </cell>
          <cell r="AM560">
            <v>0</v>
          </cell>
          <cell r="AN560">
            <v>41899</v>
          </cell>
          <cell r="AO560">
            <v>42263</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t="str">
            <v>4 HẠT</v>
          </cell>
          <cell r="BE560" t="str">
            <v>ĐH</v>
          </cell>
          <cell r="BF560">
            <v>0</v>
          </cell>
          <cell r="BG560">
            <v>0</v>
          </cell>
          <cell r="BH560">
            <v>0</v>
          </cell>
          <cell r="BI560">
            <v>3130000</v>
          </cell>
          <cell r="BJ560">
            <v>3030000</v>
          </cell>
          <cell r="BK560">
            <v>0</v>
          </cell>
          <cell r="BL560">
            <v>200000</v>
          </cell>
          <cell r="BM560">
            <v>150000</v>
          </cell>
          <cell r="BN560">
            <v>0</v>
          </cell>
          <cell r="BO560">
            <v>0</v>
          </cell>
          <cell r="BP560">
            <v>4000</v>
          </cell>
          <cell r="BQ560">
            <v>1</v>
          </cell>
          <cell r="BR560" t="str">
            <v>CN CẦN THƠ</v>
          </cell>
          <cell r="BS560" t="str">
            <v>Fulltime</v>
          </cell>
          <cell r="BT560" t="str">
            <v>Quán 30 - 04 Cần Thơ</v>
          </cell>
          <cell r="BU560" t="str">
            <v>Quản Lý Quán</v>
          </cell>
          <cell r="BV560" t="str">
            <v>4 HẠT</v>
          </cell>
          <cell r="BW560" t="str">
            <v>TC</v>
          </cell>
          <cell r="BX560" t="str">
            <v>QUẢN TRỊ NHÀ HÀNG</v>
          </cell>
          <cell r="BY560">
            <v>0</v>
          </cell>
          <cell r="BZ560">
            <v>0</v>
          </cell>
          <cell r="CA560">
            <v>0</v>
          </cell>
          <cell r="CB560">
            <v>0</v>
          </cell>
          <cell r="CC560">
            <v>0</v>
          </cell>
          <cell r="CD560">
            <v>0</v>
          </cell>
          <cell r="CE560">
            <v>0</v>
          </cell>
          <cell r="CF560">
            <v>0</v>
          </cell>
          <cell r="CG560">
            <v>0</v>
          </cell>
          <cell r="CH560">
            <v>0</v>
          </cell>
          <cell r="CI560" t="str">
            <v>249 HVT</v>
          </cell>
          <cell r="CJ560" t="str">
            <v>TRƯỞNG CA</v>
          </cell>
          <cell r="CK560">
            <v>0</v>
          </cell>
          <cell r="CL560">
            <v>0</v>
          </cell>
          <cell r="CM560" t="str">
            <v>ĐỘC THÂN</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t="e">
            <v>#N/A</v>
          </cell>
          <cell r="DB560">
            <v>0</v>
          </cell>
        </row>
        <row r="561">
          <cell r="B561" t="str">
            <v>EQQ102488</v>
          </cell>
          <cell r="C561" t="str">
            <v>NGUYỄN THỊ ĐÀI LINH</v>
          </cell>
          <cell r="D561" t="str">
            <v>NỮ</v>
          </cell>
          <cell r="E561">
            <v>41834</v>
          </cell>
          <cell r="F561" t="str">
            <v>25 NBK</v>
          </cell>
          <cell r="G561" t="str">
            <v>TRƯỞNG CA</v>
          </cell>
          <cell r="H561">
            <v>6</v>
          </cell>
          <cell r="I561">
            <v>12</v>
          </cell>
          <cell r="J561">
            <v>1990</v>
          </cell>
          <cell r="K561">
            <v>33213</v>
          </cell>
          <cell r="L561" t="str">
            <v>BÌNH ĐỊNH</v>
          </cell>
          <cell r="M561" t="str">
            <v>BÌNH ĐỊNH</v>
          </cell>
          <cell r="N561" t="str">
            <v>215195524</v>
          </cell>
          <cell r="O561">
            <v>39345</v>
          </cell>
          <cell r="P561" t="str">
            <v>BÌNH ĐỊNH</v>
          </cell>
          <cell r="Q561" t="str">
            <v>KINH</v>
          </cell>
          <cell r="R561" t="str">
            <v>KHÔNG</v>
          </cell>
          <cell r="S561" t="str">
            <v>KV 7, NHƠN BÌNH, QUY NHƠN, BÌNH ĐỊNH</v>
          </cell>
          <cell r="T561" t="str">
            <v>BÌNH ĐỊNH</v>
          </cell>
          <cell r="U561" t="str">
            <v>204/10 QUỐC LỘ 13, P. 26, Q. BÌNH THẠNH, TP. HCM</v>
          </cell>
          <cell r="V561" t="str">
            <v>TP. HCM</v>
          </cell>
          <cell r="W561" t="str">
            <v>890 KV1, P. HƯNG PHÚ, Q. CÁI RĂNG, TP CẦN THƠ</v>
          </cell>
          <cell r="X561" t="str">
            <v>01687249296</v>
          </cell>
          <cell r="Y561" t="str">
            <v>0331000428401</v>
          </cell>
          <cell r="Z561" t="str">
            <v>VIETCOMBANK</v>
          </cell>
          <cell r="AA561" t="str">
            <v>101502</v>
          </cell>
          <cell r="AB561">
            <v>0</v>
          </cell>
          <cell r="AC561">
            <v>0</v>
          </cell>
          <cell r="AD561">
            <v>0</v>
          </cell>
          <cell r="AE561">
            <v>41988</v>
          </cell>
          <cell r="AF561" t="str">
            <v>TV</v>
          </cell>
          <cell r="AG561" t="str">
            <v>OK</v>
          </cell>
          <cell r="AH561">
            <v>41896</v>
          </cell>
          <cell r="AI561">
            <v>0</v>
          </cell>
          <cell r="AJ561">
            <v>0</v>
          </cell>
          <cell r="AK561" t="str">
            <v>01 NĂM</v>
          </cell>
          <cell r="AL561">
            <v>0</v>
          </cell>
          <cell r="AM561">
            <v>0</v>
          </cell>
          <cell r="AN561">
            <v>41896</v>
          </cell>
          <cell r="AO561">
            <v>42260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t="str">
            <v>4 HẠT</v>
          </cell>
          <cell r="BE561" t="str">
            <v>TC</v>
          </cell>
          <cell r="BF561">
            <v>0</v>
          </cell>
          <cell r="BG561">
            <v>0</v>
          </cell>
          <cell r="BH561">
            <v>41896</v>
          </cell>
          <cell r="BI561">
            <v>2889000</v>
          </cell>
          <cell r="BJ561">
            <v>1111000</v>
          </cell>
          <cell r="BK561">
            <v>0</v>
          </cell>
          <cell r="BL561">
            <v>0</v>
          </cell>
          <cell r="BM561">
            <v>0</v>
          </cell>
          <cell r="BN561">
            <v>0</v>
          </cell>
          <cell r="BO561">
            <v>0</v>
          </cell>
          <cell r="BP561">
            <v>4000</v>
          </cell>
          <cell r="BQ561">
            <v>1</v>
          </cell>
          <cell r="BR561" t="str">
            <v>HTQ HỒ CHÍ MINH</v>
          </cell>
          <cell r="BS561" t="str">
            <v>Fulltime</v>
          </cell>
          <cell r="BT561" t="str">
            <v>Quán 25 Nguyễn Bỉnh Khiêm</v>
          </cell>
          <cell r="BU561" t="str">
            <v>Trưởng Ca</v>
          </cell>
          <cell r="BV561" t="str">
            <v>4 HẠT</v>
          </cell>
          <cell r="BW561" t="str">
            <v>TC</v>
          </cell>
          <cell r="BX561" t="str">
            <v>KẾ TOÁN</v>
          </cell>
          <cell r="BY561">
            <v>0</v>
          </cell>
          <cell r="BZ561">
            <v>0</v>
          </cell>
          <cell r="CA561">
            <v>0</v>
          </cell>
          <cell r="CB561">
            <v>0</v>
          </cell>
          <cell r="CC561">
            <v>0</v>
          </cell>
          <cell r="CD561">
            <v>41908</v>
          </cell>
          <cell r="CE561">
            <v>0</v>
          </cell>
          <cell r="CF561">
            <v>0</v>
          </cell>
          <cell r="CG561">
            <v>0</v>
          </cell>
          <cell r="CH561">
            <v>0</v>
          </cell>
          <cell r="CI561" t="str">
            <v>QUÁN 30 - 04 CẦN THƠ</v>
          </cell>
          <cell r="CJ561" t="str">
            <v>QUẢN LÝ QUÁN</v>
          </cell>
          <cell r="CK561">
            <v>0</v>
          </cell>
          <cell r="CL561">
            <v>0</v>
          </cell>
          <cell r="CM561" t="str">
            <v>ĐỘC THÂN</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t="e">
            <v>#N/A</v>
          </cell>
          <cell r="DB561">
            <v>0</v>
          </cell>
        </row>
        <row r="562">
          <cell r="B562" t="str">
            <v>EWW3000494</v>
          </cell>
          <cell r="C562" t="str">
            <v>NGUYỄN QUYẾT THẮNG</v>
          </cell>
          <cell r="D562" t="str">
            <v xml:space="preserve">NAM </v>
          </cell>
          <cell r="E562">
            <v>41690</v>
          </cell>
          <cell r="F562" t="str">
            <v>QUÁN HOÀNG ĐẠO THÚY</v>
          </cell>
          <cell r="G562" t="str">
            <v>NHÂN VIÊN PHỤC VỤ</v>
          </cell>
          <cell r="H562">
            <v>9</v>
          </cell>
          <cell r="I562">
            <v>2</v>
          </cell>
          <cell r="J562">
            <v>1992</v>
          </cell>
          <cell r="K562">
            <v>33643</v>
          </cell>
          <cell r="L562" t="str">
            <v xml:space="preserve">HÀ NỘI </v>
          </cell>
          <cell r="M562" t="str">
            <v xml:space="preserve">HÀ NỘI </v>
          </cell>
          <cell r="N562" t="str">
            <v>001092000203</v>
          </cell>
          <cell r="O562">
            <v>41334</v>
          </cell>
          <cell r="P562" t="str">
            <v xml:space="preserve">HÀ NỘI </v>
          </cell>
          <cell r="Q562" t="str">
            <v xml:space="preserve">KINH </v>
          </cell>
          <cell r="R562" t="str">
            <v xml:space="preserve">KHÔNG </v>
          </cell>
          <cell r="S562" t="str">
            <v xml:space="preserve">TỔ 24, HOÀNG VĂN THỤ, HOÀNG MAI, HÀ NỘI </v>
          </cell>
          <cell r="T562" t="str">
            <v>HÀ NỘI</v>
          </cell>
          <cell r="U562" t="str">
            <v>KV 7, NHƠN BÌNH, QUY NHƠN, BÌNH ĐỊNH</v>
          </cell>
          <cell r="V562" t="str">
            <v>HÀ NỘI</v>
          </cell>
          <cell r="W562" t="str">
            <v>204/10 QUỐC LỘ 13, P. 26, Q. BÌNH THẠNH, TP. HCM</v>
          </cell>
          <cell r="X562" t="str">
            <v>01634120307</v>
          </cell>
          <cell r="Y562" t="str">
            <v>0491000032811</v>
          </cell>
          <cell r="Z562" t="str">
            <v>VCB/HANOI</v>
          </cell>
          <cell r="AA562" t="str">
            <v>900200</v>
          </cell>
          <cell r="AB562">
            <v>0</v>
          </cell>
          <cell r="AC562">
            <v>0</v>
          </cell>
          <cell r="AD562">
            <v>0</v>
          </cell>
          <cell r="AE562">
            <v>0</v>
          </cell>
          <cell r="AF562">
            <v>0</v>
          </cell>
          <cell r="AG562">
            <v>0</v>
          </cell>
          <cell r="AH562">
            <v>41896</v>
          </cell>
          <cell r="AI562">
            <v>0</v>
          </cell>
          <cell r="AJ562">
            <v>0</v>
          </cell>
          <cell r="AK562" t="str">
            <v>01 NĂM</v>
          </cell>
          <cell r="AL562">
            <v>0</v>
          </cell>
          <cell r="AM562">
            <v>0</v>
          </cell>
          <cell r="AN562">
            <v>0</v>
          </cell>
          <cell r="AO562">
            <v>0</v>
          </cell>
          <cell r="AP562">
            <v>0</v>
          </cell>
          <cell r="AQ562">
            <v>0</v>
          </cell>
          <cell r="AR562">
            <v>0</v>
          </cell>
          <cell r="AS562">
            <v>0</v>
          </cell>
          <cell r="AT562">
            <v>0</v>
          </cell>
          <cell r="AU562">
            <v>0</v>
          </cell>
          <cell r="AV562">
            <v>41690</v>
          </cell>
          <cell r="AW562">
            <v>41764</v>
          </cell>
          <cell r="AX562">
            <v>41764</v>
          </cell>
          <cell r="AY562">
            <v>0</v>
          </cell>
          <cell r="AZ562">
            <v>41839</v>
          </cell>
          <cell r="BA562" t="str">
            <v>2.5 THÁNG</v>
          </cell>
          <cell r="BB562">
            <v>0</v>
          </cell>
          <cell r="BC562">
            <v>0</v>
          </cell>
          <cell r="BD562" t="str">
            <v>4 HẠT</v>
          </cell>
          <cell r="BE562" t="str">
            <v>TC</v>
          </cell>
          <cell r="BF562">
            <v>41839</v>
          </cell>
          <cell r="BG562" t="str">
            <v>2.5 THÁNG</v>
          </cell>
          <cell r="BH562">
            <v>0</v>
          </cell>
          <cell r="BI562">
            <v>0</v>
          </cell>
          <cell r="BJ562">
            <v>12000</v>
          </cell>
          <cell r="BK562">
            <v>0</v>
          </cell>
          <cell r="BL562">
            <v>41908</v>
          </cell>
          <cell r="BM562">
            <v>0</v>
          </cell>
          <cell r="BN562">
            <v>0</v>
          </cell>
          <cell r="BO562">
            <v>0</v>
          </cell>
          <cell r="BP562">
            <v>0</v>
          </cell>
          <cell r="BQ562">
            <v>1</v>
          </cell>
          <cell r="BR562" t="str">
            <v>CN HÀ NỘI</v>
          </cell>
          <cell r="BS562" t="str">
            <v>Partime</v>
          </cell>
          <cell r="BT562" t="str">
            <v>Quán Hoàng Đạo Thúy</v>
          </cell>
          <cell r="BU562" t="str">
            <v>NV. Phục Vụ</v>
          </cell>
          <cell r="BV562" t="str">
            <v>1 HẠT</v>
          </cell>
          <cell r="BW562" t="str">
            <v>ĐH</v>
          </cell>
          <cell r="BX562" t="str">
            <v xml:space="preserve">QUẢN TRỊ DOANH NGHIỆP </v>
          </cell>
          <cell r="BY562">
            <v>0</v>
          </cell>
          <cell r="BZ562">
            <v>0</v>
          </cell>
          <cell r="CA562">
            <v>0</v>
          </cell>
          <cell r="CB562">
            <v>0</v>
          </cell>
          <cell r="CC562">
            <v>0</v>
          </cell>
          <cell r="CD562">
            <v>0</v>
          </cell>
          <cell r="CE562" t="str">
            <v>52 HBT-&gt; HĐT</v>
          </cell>
          <cell r="CF562">
            <v>0</v>
          </cell>
          <cell r="CG562">
            <v>0</v>
          </cell>
          <cell r="CH562" t="str">
            <v>52 hbt-&gt; hđt</v>
          </cell>
          <cell r="CI562" t="str">
            <v>25 NBK</v>
          </cell>
          <cell r="CJ562" t="str">
            <v>TRƯỞNG CA</v>
          </cell>
          <cell r="CK562">
            <v>0</v>
          </cell>
          <cell r="CL562">
            <v>0</v>
          </cell>
          <cell r="CM562" t="str">
            <v>ĐỘC THÂN</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t="e">
            <v>#N/A</v>
          </cell>
          <cell r="DB562">
            <v>0</v>
          </cell>
        </row>
        <row r="563">
          <cell r="B563" t="str">
            <v>EWW3000488</v>
          </cell>
          <cell r="C563" t="str">
            <v>VŨ THỊ HIÊN</v>
          </cell>
          <cell r="D563" t="str">
            <v xml:space="preserve">NỮ </v>
          </cell>
          <cell r="E563">
            <v>41682</v>
          </cell>
          <cell r="F563" t="str">
            <v>QUÁN 52 HAI BÀ TRƯNG</v>
          </cell>
          <cell r="G563" t="str">
            <v xml:space="preserve">NHÂN VIÊN THU NGÂN </v>
          </cell>
          <cell r="H563">
            <v>26</v>
          </cell>
          <cell r="I563">
            <v>10</v>
          </cell>
          <cell r="J563">
            <v>1991</v>
          </cell>
          <cell r="K563">
            <v>33537</v>
          </cell>
          <cell r="L563" t="str">
            <v xml:space="preserve">THÁI BÌNH </v>
          </cell>
          <cell r="M563" t="str">
            <v>THÁI BÌNH</v>
          </cell>
          <cell r="N563" t="str">
            <v>152033354</v>
          </cell>
          <cell r="O563">
            <v>39952</v>
          </cell>
          <cell r="P563" t="str">
            <v xml:space="preserve">THÁI BÌNH </v>
          </cell>
          <cell r="Q563" t="str">
            <v xml:space="preserve">KINH </v>
          </cell>
          <cell r="R563" t="str">
            <v xml:space="preserve">KHÔNG </v>
          </cell>
          <cell r="S563" t="str">
            <v xml:space="preserve">THỤY PHONG, THÁI THỤY, THÁI BÌNH </v>
          </cell>
          <cell r="T563" t="str">
            <v xml:space="preserve">THÁI BÌNH </v>
          </cell>
          <cell r="U563" t="str">
            <v xml:space="preserve">TỔ 24, HOÀNG VĂN THỤ, HOÀNG MAI, HÀ NỘI </v>
          </cell>
          <cell r="V563" t="str">
            <v>HÀ NỘI</v>
          </cell>
          <cell r="W563">
            <v>0</v>
          </cell>
          <cell r="X563" t="str">
            <v>0974229809</v>
          </cell>
          <cell r="Y563" t="str">
            <v>0021000283158</v>
          </cell>
          <cell r="Z563" t="str">
            <v>VCB/HANOI</v>
          </cell>
          <cell r="AA563" t="str">
            <v>900194</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41690</v>
          </cell>
          <cell r="AS563">
            <v>41764</v>
          </cell>
          <cell r="AT563">
            <v>41764</v>
          </cell>
          <cell r="AU563">
            <v>0</v>
          </cell>
          <cell r="AV563">
            <v>41682</v>
          </cell>
          <cell r="AW563">
            <v>41756</v>
          </cell>
          <cell r="AX563">
            <v>41756</v>
          </cell>
          <cell r="AY563">
            <v>0</v>
          </cell>
          <cell r="AZ563">
            <v>41831</v>
          </cell>
          <cell r="BA563" t="str">
            <v xml:space="preserve">2.5 THÁNG </v>
          </cell>
          <cell r="BB563">
            <v>41839</v>
          </cell>
          <cell r="BC563" t="str">
            <v>2.5 THÁNG</v>
          </cell>
          <cell r="BD563" t="str">
            <v>1 HẠT</v>
          </cell>
          <cell r="BE563" t="str">
            <v>ĐH</v>
          </cell>
          <cell r="BF563">
            <v>41831</v>
          </cell>
          <cell r="BG563" t="str">
            <v xml:space="preserve">2.5 THÁNG </v>
          </cell>
          <cell r="BH563">
            <v>0</v>
          </cell>
          <cell r="BI563">
            <v>0</v>
          </cell>
          <cell r="BJ563">
            <v>12000</v>
          </cell>
          <cell r="BK563">
            <v>0</v>
          </cell>
          <cell r="BL563">
            <v>0</v>
          </cell>
          <cell r="BM563" t="str">
            <v>52 HBT-&gt; HĐT</v>
          </cell>
          <cell r="BN563">
            <v>0</v>
          </cell>
          <cell r="BO563">
            <v>0</v>
          </cell>
          <cell r="BP563" t="str">
            <v>52 hbt-&gt; hđt</v>
          </cell>
          <cell r="BQ563">
            <v>1</v>
          </cell>
          <cell r="BR563" t="str">
            <v>CN HÀ NỘI</v>
          </cell>
          <cell r="BS563" t="str">
            <v>Partime</v>
          </cell>
          <cell r="BT563" t="str">
            <v>Quán 52 Hai Bà Trưng</v>
          </cell>
          <cell r="BU563" t="str">
            <v xml:space="preserve">NV. Thu Ngân </v>
          </cell>
          <cell r="BV563" t="str">
            <v>1 HẠT</v>
          </cell>
          <cell r="BW563" t="str">
            <v>CĐ</v>
          </cell>
          <cell r="BX563" t="str">
            <v>KẾ TOÁN</v>
          </cell>
          <cell r="BY563">
            <v>0</v>
          </cell>
          <cell r="BZ563">
            <v>0</v>
          </cell>
          <cell r="CA563">
            <v>0</v>
          </cell>
          <cell r="CB563">
            <v>0</v>
          </cell>
          <cell r="CC563">
            <v>0</v>
          </cell>
          <cell r="CD563">
            <v>0</v>
          </cell>
          <cell r="CE563" t="str">
            <v xml:space="preserve">PV -&gt;TN </v>
          </cell>
          <cell r="CF563">
            <v>0</v>
          </cell>
          <cell r="CG563">
            <v>0</v>
          </cell>
          <cell r="CH563" t="str">
            <v xml:space="preserve">PV-&gt;Thu ngân </v>
          </cell>
          <cell r="CI563" t="str">
            <v>QUÁN HOÀNG ĐẠO THÚY</v>
          </cell>
          <cell r="CJ563" t="str">
            <v>NHÂN VIÊN PHỤC VỤ</v>
          </cell>
          <cell r="CK563">
            <v>0</v>
          </cell>
          <cell r="CL563">
            <v>0</v>
          </cell>
          <cell r="CM563" t="str">
            <v>ĐỘC THÂN</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t="e">
            <v>#N/A</v>
          </cell>
          <cell r="DB563">
            <v>0</v>
          </cell>
        </row>
        <row r="564">
          <cell r="B564" t="str">
            <v>EWW3000551</v>
          </cell>
          <cell r="C564" t="str">
            <v>BÙI ANH QUÂN</v>
          </cell>
          <cell r="D564" t="str">
            <v xml:space="preserve">NAM </v>
          </cell>
          <cell r="E564">
            <v>41812</v>
          </cell>
          <cell r="F564" t="str">
            <v>TRẠM NĂNG LƯỢNG HT</v>
          </cell>
          <cell r="G564" t="str">
            <v>NHÂN VIÊN TRẠM NĂNG LƯỢNG</v>
          </cell>
          <cell r="H564">
            <v>25</v>
          </cell>
          <cell r="I564">
            <v>11</v>
          </cell>
          <cell r="J564">
            <v>1991</v>
          </cell>
          <cell r="K564">
            <v>33567</v>
          </cell>
          <cell r="L564" t="str">
            <v xml:space="preserve">HÀ NỘI </v>
          </cell>
          <cell r="M564" t="str">
            <v>HÀ NỘI</v>
          </cell>
          <cell r="N564" t="str">
            <v>012810526</v>
          </cell>
          <cell r="O564">
            <v>38559</v>
          </cell>
          <cell r="P564" t="str">
            <v>HÀ NỘI</v>
          </cell>
          <cell r="Q564" t="str">
            <v xml:space="preserve">KINH </v>
          </cell>
          <cell r="R564" t="str">
            <v>KHÔNG</v>
          </cell>
          <cell r="S564" t="str">
            <v>60 NGÕ VĂN CHƯƠNG, VĂN CHƯƠNG, ĐỐNG ĐA, HÀ NỘI</v>
          </cell>
          <cell r="T564" t="str">
            <v>HÀ NỘI</v>
          </cell>
          <cell r="U564" t="str">
            <v xml:space="preserve">THỤY PHONG, THÁI THỤY, THÁI BÌNH </v>
          </cell>
          <cell r="V564" t="str">
            <v>HÀ NỘI</v>
          </cell>
          <cell r="W564">
            <v>0</v>
          </cell>
          <cell r="X564" t="str">
            <v>01222202637</v>
          </cell>
          <cell r="Y564" t="str">
            <v>0451000264553</v>
          </cell>
          <cell r="Z564" t="str">
            <v>VCB/HANOI</v>
          </cell>
          <cell r="AA564" t="str">
            <v>900269</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41682</v>
          </cell>
          <cell r="AS564">
            <v>41756</v>
          </cell>
          <cell r="AT564">
            <v>41756</v>
          </cell>
          <cell r="AU564">
            <v>0</v>
          </cell>
          <cell r="AV564">
            <v>41812</v>
          </cell>
          <cell r="AW564">
            <v>41887</v>
          </cell>
          <cell r="AX564">
            <v>41887</v>
          </cell>
          <cell r="AY564">
            <v>0</v>
          </cell>
          <cell r="AZ564">
            <v>41962</v>
          </cell>
          <cell r="BA564" t="str">
            <v>2.5 THÁNG</v>
          </cell>
          <cell r="BB564">
            <v>41831</v>
          </cell>
          <cell r="BC564" t="str">
            <v xml:space="preserve">2.5 THÁNG </v>
          </cell>
          <cell r="BD564" t="str">
            <v>1 HẠT</v>
          </cell>
          <cell r="BE564" t="str">
            <v>CĐ</v>
          </cell>
          <cell r="BF564">
            <v>41962</v>
          </cell>
          <cell r="BG564" t="str">
            <v>2.5 THÁNG</v>
          </cell>
          <cell r="BH564">
            <v>0</v>
          </cell>
          <cell r="BI564">
            <v>2889000</v>
          </cell>
          <cell r="BJ564">
            <v>411000</v>
          </cell>
          <cell r="BK564">
            <v>0</v>
          </cell>
          <cell r="BL564">
            <v>0</v>
          </cell>
          <cell r="BM564" t="str">
            <v xml:space="preserve">PV -&gt;TN </v>
          </cell>
          <cell r="BN564">
            <v>0</v>
          </cell>
          <cell r="BO564">
            <v>0</v>
          </cell>
          <cell r="BP564" t="str">
            <v xml:space="preserve">PV-&gt;Thu ngân </v>
          </cell>
          <cell r="BQ564">
            <v>1</v>
          </cell>
          <cell r="BR564" t="str">
            <v>CN HÀ NỘI</v>
          </cell>
          <cell r="BS564" t="str">
            <v>Fulltime</v>
          </cell>
          <cell r="BT564" t="str">
            <v>TNL 02 Hàng Trống</v>
          </cell>
          <cell r="BU564" t="str">
            <v>NV. TNL</v>
          </cell>
          <cell r="BV564">
            <v>0</v>
          </cell>
          <cell r="BW564" t="str">
            <v xml:space="preserve">TC </v>
          </cell>
          <cell r="BX564" t="str">
            <v>QUẢN TRỊ KINH DOANH</v>
          </cell>
          <cell r="BY564">
            <v>0</v>
          </cell>
          <cell r="BZ564">
            <v>0</v>
          </cell>
          <cell r="CA564">
            <v>0</v>
          </cell>
          <cell r="CB564">
            <v>0</v>
          </cell>
          <cell r="CC564">
            <v>0</v>
          </cell>
          <cell r="CD564">
            <v>41938</v>
          </cell>
          <cell r="CE564">
            <v>0</v>
          </cell>
          <cell r="CF564">
            <v>0</v>
          </cell>
          <cell r="CG564">
            <v>0</v>
          </cell>
          <cell r="CH564">
            <v>0</v>
          </cell>
          <cell r="CI564" t="str">
            <v>QUÁN 52 HAI BÀ TRƯNG</v>
          </cell>
          <cell r="CJ564" t="str">
            <v xml:space="preserve">NHÂN VIÊN THU NGÂN </v>
          </cell>
          <cell r="CK564">
            <v>0</v>
          </cell>
          <cell r="CL564">
            <v>0</v>
          </cell>
          <cell r="CM564" t="str">
            <v>ĐỘC THÂN</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t="e">
            <v>#N/A</v>
          </cell>
          <cell r="DB564">
            <v>0</v>
          </cell>
        </row>
        <row r="565">
          <cell r="B565" t="str">
            <v>EWW3000547</v>
          </cell>
          <cell r="C565" t="str">
            <v>NGUYỄN ĐỨC DŨNG</v>
          </cell>
          <cell r="D565" t="str">
            <v xml:space="preserve">NAM </v>
          </cell>
          <cell r="E565">
            <v>41826</v>
          </cell>
          <cell r="F565" t="str">
            <v>BẾP TỔNG HÀ NỘI</v>
          </cell>
          <cell r="G565" t="str">
            <v>NHÂN VIÊN BẾP</v>
          </cell>
          <cell r="H565">
            <v>20</v>
          </cell>
          <cell r="I565">
            <v>2</v>
          </cell>
          <cell r="J565">
            <v>1994</v>
          </cell>
          <cell r="K565">
            <v>34385</v>
          </cell>
          <cell r="L565" t="str">
            <v>NINH BÌNH</v>
          </cell>
          <cell r="M565" t="str">
            <v>NINH BÌNH</v>
          </cell>
          <cell r="N565" t="str">
            <v>164513632</v>
          </cell>
          <cell r="O565">
            <v>39683</v>
          </cell>
          <cell r="P565" t="str">
            <v xml:space="preserve">NINH BÌNH </v>
          </cell>
          <cell r="Q565" t="str">
            <v xml:space="preserve">KINH </v>
          </cell>
          <cell r="R565" t="str">
            <v>KHÔNG</v>
          </cell>
          <cell r="S565" t="str">
            <v xml:space="preserve">XÓM 1, GIA SINH, GIA VIỄN, NINH BÌNH </v>
          </cell>
          <cell r="T565" t="str">
            <v>NINH BÌNH</v>
          </cell>
          <cell r="U565" t="str">
            <v xml:space="preserve">SN3 NGÕ 65/75 MỸ ĐÌNH, NAM TỪ LIÊM, HÀ NỘI </v>
          </cell>
          <cell r="V565" t="str">
            <v>HÀ NỘI</v>
          </cell>
          <cell r="W565">
            <v>0</v>
          </cell>
          <cell r="X565" t="str">
            <v>01674292986</v>
          </cell>
          <cell r="Y565" t="str">
            <v>0491000041590</v>
          </cell>
          <cell r="Z565" t="str">
            <v>VCB/HANOI</v>
          </cell>
          <cell r="AA565" t="str">
            <v>900271</v>
          </cell>
          <cell r="AB565">
            <v>0</v>
          </cell>
          <cell r="AC565">
            <v>0</v>
          </cell>
          <cell r="AD565">
            <v>0</v>
          </cell>
          <cell r="AE565">
            <v>41980</v>
          </cell>
          <cell r="AF565" t="str">
            <v>BV</v>
          </cell>
          <cell r="AG565" t="str">
            <v>GIỮ LƯƠNG</v>
          </cell>
          <cell r="AH565">
            <v>0</v>
          </cell>
          <cell r="AI565">
            <v>0</v>
          </cell>
          <cell r="AJ565">
            <v>0</v>
          </cell>
          <cell r="AK565">
            <v>0</v>
          </cell>
          <cell r="AL565">
            <v>0</v>
          </cell>
          <cell r="AM565">
            <v>0</v>
          </cell>
          <cell r="AN565">
            <v>0</v>
          </cell>
          <cell r="AO565">
            <v>0</v>
          </cell>
          <cell r="AP565">
            <v>0</v>
          </cell>
          <cell r="AQ565">
            <v>0</v>
          </cell>
          <cell r="AR565">
            <v>41812</v>
          </cell>
          <cell r="AS565">
            <v>41887</v>
          </cell>
          <cell r="AT565">
            <v>41887</v>
          </cell>
          <cell r="AU565">
            <v>0</v>
          </cell>
          <cell r="AV565">
            <v>41826</v>
          </cell>
          <cell r="AW565">
            <v>41901</v>
          </cell>
          <cell r="AX565">
            <v>41901</v>
          </cell>
          <cell r="AY565">
            <v>0</v>
          </cell>
          <cell r="AZ565">
            <v>41976</v>
          </cell>
          <cell r="BA565" t="str">
            <v>2.5 THÁNG</v>
          </cell>
          <cell r="BB565">
            <v>41962</v>
          </cell>
          <cell r="BC565" t="str">
            <v>2.5 THÁNG</v>
          </cell>
          <cell r="BD565">
            <v>0</v>
          </cell>
          <cell r="BE565" t="str">
            <v xml:space="preserve">TC </v>
          </cell>
          <cell r="BF565">
            <v>41976</v>
          </cell>
          <cell r="BG565" t="str">
            <v>2.5 THÁNG</v>
          </cell>
          <cell r="BH565">
            <v>0</v>
          </cell>
          <cell r="BI565">
            <v>2889000</v>
          </cell>
          <cell r="BJ565">
            <v>0</v>
          </cell>
          <cell r="BK565">
            <v>0</v>
          </cell>
          <cell r="BL565">
            <v>41938</v>
          </cell>
          <cell r="BM565">
            <v>0</v>
          </cell>
          <cell r="BN565">
            <v>0</v>
          </cell>
          <cell r="BO565">
            <v>0</v>
          </cell>
          <cell r="BP565">
            <v>0</v>
          </cell>
          <cell r="BQ565">
            <v>1</v>
          </cell>
          <cell r="BR565" t="str">
            <v>CN HÀ NỘI</v>
          </cell>
          <cell r="BS565" t="str">
            <v>Fulltime</v>
          </cell>
          <cell r="BT565" t="str">
            <v>Bếp Tổng Hà Nội</v>
          </cell>
          <cell r="BU565" t="str">
            <v>NV. Bếp</v>
          </cell>
          <cell r="BV565">
            <v>0</v>
          </cell>
          <cell r="BW565" t="str">
            <v>TC</v>
          </cell>
          <cell r="BX565" t="str">
            <v>NẤU ĂN</v>
          </cell>
          <cell r="BY565">
            <v>0</v>
          </cell>
          <cell r="BZ565">
            <v>0</v>
          </cell>
          <cell r="CA565">
            <v>0</v>
          </cell>
          <cell r="CB565">
            <v>0</v>
          </cell>
          <cell r="CC565">
            <v>0</v>
          </cell>
          <cell r="CD565">
            <v>41932</v>
          </cell>
          <cell r="CE565">
            <v>0</v>
          </cell>
          <cell r="CF565">
            <v>0</v>
          </cell>
          <cell r="CG565">
            <v>0</v>
          </cell>
          <cell r="CH565">
            <v>0</v>
          </cell>
          <cell r="CI565" t="str">
            <v>TRẠM NĂNG LƯỢNG HT</v>
          </cell>
          <cell r="CJ565" t="str">
            <v>NHÂN VIÊN TRẠM NĂNG LƯỢNG</v>
          </cell>
          <cell r="CK565">
            <v>0</v>
          </cell>
          <cell r="CL565">
            <v>0</v>
          </cell>
          <cell r="CM565" t="str">
            <v>ĐỘC THÂN</v>
          </cell>
          <cell r="CN565">
            <v>0</v>
          </cell>
          <cell r="CO565">
            <v>0</v>
          </cell>
          <cell r="CP565">
            <v>0</v>
          </cell>
          <cell r="CQ565">
            <v>0</v>
          </cell>
          <cell r="CR565">
            <v>0</v>
          </cell>
          <cell r="CS565">
            <v>0</v>
          </cell>
          <cell r="CT565">
            <v>0</v>
          </cell>
          <cell r="CU565">
            <v>0</v>
          </cell>
          <cell r="CV565">
            <v>0</v>
          </cell>
          <cell r="CW565">
            <v>0</v>
          </cell>
          <cell r="CX565">
            <v>0</v>
          </cell>
          <cell r="CY565">
            <v>0</v>
          </cell>
          <cell r="CZ565">
            <v>0</v>
          </cell>
          <cell r="DA565" t="str">
            <v>EWW3000547</v>
          </cell>
          <cell r="DB565">
            <v>0</v>
          </cell>
        </row>
        <row r="566">
          <cell r="B566" t="str">
            <v>EWW3000548</v>
          </cell>
          <cell r="C566" t="str">
            <v>CHU THỊ DUNG</v>
          </cell>
          <cell r="D566" t="str">
            <v xml:space="preserve">NỮ </v>
          </cell>
          <cell r="E566">
            <v>41824</v>
          </cell>
          <cell r="F566" t="str">
            <v>QUÁN 1A HAI BÀ TRƯNG</v>
          </cell>
          <cell r="G566" t="str">
            <v xml:space="preserve">NHÂN VIÊN THU NGÂN </v>
          </cell>
          <cell r="H566">
            <v>8</v>
          </cell>
          <cell r="I566">
            <v>6</v>
          </cell>
          <cell r="J566">
            <v>1992</v>
          </cell>
          <cell r="K566">
            <v>33763</v>
          </cell>
          <cell r="L566" t="str">
            <v>HÀ NỘI</v>
          </cell>
          <cell r="M566" t="str">
            <v>HÀ NỘI</v>
          </cell>
          <cell r="N566" t="str">
            <v>017140734</v>
          </cell>
          <cell r="O566">
            <v>41688</v>
          </cell>
          <cell r="P566" t="str">
            <v xml:space="preserve">HÀ NỘI </v>
          </cell>
          <cell r="Q566" t="str">
            <v xml:space="preserve">KINH </v>
          </cell>
          <cell r="R566" t="str">
            <v>KHÔNG</v>
          </cell>
          <cell r="S566" t="str">
            <v xml:space="preserve">LƯU KHÊ, LIÊN BẠT, ỨNG HÒA, HÀ NỘI </v>
          </cell>
          <cell r="T566" t="str">
            <v>HÀ NỘI</v>
          </cell>
          <cell r="U566" t="str">
            <v xml:space="preserve">XÓM 1, GIA SINH, GIA VIỄN, NINH BÌNH </v>
          </cell>
          <cell r="V566" t="str">
            <v>HÀ NỘI</v>
          </cell>
          <cell r="W566" t="str">
            <v xml:space="preserve">SN3 NGÕ 65/75 MỸ ĐÌNH, NAM TỪ LIÊM, HÀ NỘI </v>
          </cell>
          <cell r="X566" t="str">
            <v>0987519062</v>
          </cell>
          <cell r="Y566" t="str">
            <v>0011004189465</v>
          </cell>
          <cell r="Z566" t="str">
            <v>VCB/HANOI</v>
          </cell>
          <cell r="AA566" t="str">
            <v>900272</v>
          </cell>
          <cell r="AB566">
            <v>0</v>
          </cell>
          <cell r="AC566">
            <v>0</v>
          </cell>
          <cell r="AD566">
            <v>0</v>
          </cell>
          <cell r="AE566">
            <v>41980</v>
          </cell>
          <cell r="AF566" t="str">
            <v>BB</v>
          </cell>
          <cell r="AG566" t="str">
            <v>GIỮ LƯƠNG</v>
          </cell>
          <cell r="AH566">
            <v>0</v>
          </cell>
          <cell r="AI566">
            <v>0</v>
          </cell>
          <cell r="AJ566">
            <v>0</v>
          </cell>
          <cell r="AK566">
            <v>0</v>
          </cell>
          <cell r="AL566">
            <v>0</v>
          </cell>
          <cell r="AM566">
            <v>0</v>
          </cell>
          <cell r="AN566">
            <v>0</v>
          </cell>
          <cell r="AO566">
            <v>0</v>
          </cell>
          <cell r="AP566">
            <v>0</v>
          </cell>
          <cell r="AQ566">
            <v>0</v>
          </cell>
          <cell r="AR566">
            <v>41826</v>
          </cell>
          <cell r="AS566">
            <v>41901</v>
          </cell>
          <cell r="AT566">
            <v>41901</v>
          </cell>
          <cell r="AU566">
            <v>0</v>
          </cell>
          <cell r="AV566">
            <v>41824</v>
          </cell>
          <cell r="AW566">
            <v>41899</v>
          </cell>
          <cell r="AX566">
            <v>41899</v>
          </cell>
          <cell r="AY566">
            <v>0</v>
          </cell>
          <cell r="AZ566">
            <v>41974</v>
          </cell>
          <cell r="BA566" t="str">
            <v>2.5 THÁNG</v>
          </cell>
          <cell r="BB566">
            <v>41976</v>
          </cell>
          <cell r="BC566" t="str">
            <v>2.5 THÁNG</v>
          </cell>
          <cell r="BD566">
            <v>0</v>
          </cell>
          <cell r="BE566" t="str">
            <v>TC</v>
          </cell>
          <cell r="BF566">
            <v>41974</v>
          </cell>
          <cell r="BG566" t="str">
            <v>2.5 THÁNG</v>
          </cell>
          <cell r="BH566">
            <v>0</v>
          </cell>
          <cell r="BI566">
            <v>0</v>
          </cell>
          <cell r="BJ566">
            <v>12000</v>
          </cell>
          <cell r="BK566">
            <v>0</v>
          </cell>
          <cell r="BL566">
            <v>41932</v>
          </cell>
          <cell r="BM566">
            <v>0</v>
          </cell>
          <cell r="BN566">
            <v>0</v>
          </cell>
          <cell r="BO566">
            <v>0</v>
          </cell>
          <cell r="BP566">
            <v>0</v>
          </cell>
          <cell r="BQ566">
            <v>1</v>
          </cell>
          <cell r="BR566" t="str">
            <v>CN HÀ NỘI</v>
          </cell>
          <cell r="BS566" t="str">
            <v>Partime</v>
          </cell>
          <cell r="BT566" t="str">
            <v>Quán 1A Hai Bà Trưng</v>
          </cell>
          <cell r="BU566" t="str">
            <v xml:space="preserve">NV. Thu Ngân </v>
          </cell>
          <cell r="BV566" t="str">
            <v>1 HẠT</v>
          </cell>
          <cell r="BW566" t="str">
            <v>CĐ</v>
          </cell>
          <cell r="BX566" t="str">
            <v xml:space="preserve">KẾ TOÁN </v>
          </cell>
          <cell r="BY566">
            <v>0</v>
          </cell>
          <cell r="BZ566">
            <v>0</v>
          </cell>
          <cell r="CA566">
            <v>0</v>
          </cell>
          <cell r="CB566">
            <v>0</v>
          </cell>
          <cell r="CC566">
            <v>0</v>
          </cell>
          <cell r="CD566">
            <v>0</v>
          </cell>
          <cell r="CE566">
            <v>0</v>
          </cell>
          <cell r="CF566">
            <v>0</v>
          </cell>
          <cell r="CG566">
            <v>0</v>
          </cell>
          <cell r="CH566">
            <v>0</v>
          </cell>
          <cell r="CI566" t="str">
            <v>BẾP TỔNG HÀ NỘI</v>
          </cell>
          <cell r="CJ566" t="str">
            <v>NHÂN VIÊN BẾP</v>
          </cell>
          <cell r="CK566">
            <v>0</v>
          </cell>
          <cell r="CL566">
            <v>0</v>
          </cell>
          <cell r="CM566" t="str">
            <v>ĐỘC THÂN</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t="e">
            <v>#N/A</v>
          </cell>
          <cell r="DB566">
            <v>0</v>
          </cell>
        </row>
        <row r="567">
          <cell r="B567" t="str">
            <v>EQQ102491</v>
          </cell>
          <cell r="C567" t="str">
            <v>TRẦN NGỌC THẢO</v>
          </cell>
          <cell r="D567" t="str">
            <v xml:space="preserve">NỮ </v>
          </cell>
          <cell r="E567">
            <v>41836</v>
          </cell>
          <cell r="F567" t="str">
            <v>02 BTX</v>
          </cell>
          <cell r="G567" t="str">
            <v>NHÂN VIÊN PHỤC VỤ</v>
          </cell>
          <cell r="H567">
            <v>19</v>
          </cell>
          <cell r="I567">
            <v>10</v>
          </cell>
          <cell r="J567">
            <v>1993</v>
          </cell>
          <cell r="K567">
            <v>34261</v>
          </cell>
          <cell r="L567" t="str">
            <v>TP. HCM</v>
          </cell>
          <cell r="M567" t="str">
            <v>TP. HCM</v>
          </cell>
          <cell r="N567" t="str">
            <v>024848447</v>
          </cell>
          <cell r="O567">
            <v>40823</v>
          </cell>
          <cell r="P567" t="str">
            <v>TP. HCM</v>
          </cell>
          <cell r="Q567" t="str">
            <v xml:space="preserve">KINH </v>
          </cell>
          <cell r="R567" t="str">
            <v>KHÔNG</v>
          </cell>
          <cell r="S567" t="str">
            <v>102/1A1 BÌNH LONG, P. PHÚ THẠNH, Q. TÂN PHÚ, TP. HCM</v>
          </cell>
          <cell r="T567" t="str">
            <v>TP. HCM</v>
          </cell>
          <cell r="U567" t="str">
            <v>102/1A1 BÌNH LONG, P. PHÚ THẠNH, Q. TÂN PHÚ, TP. HCM</v>
          </cell>
          <cell r="V567" t="str">
            <v>TP. HCM</v>
          </cell>
          <cell r="W567">
            <v>0</v>
          </cell>
          <cell r="X567" t="str">
            <v>0933790706</v>
          </cell>
          <cell r="Y567" t="str">
            <v>0331000433787</v>
          </cell>
          <cell r="Z567" t="str">
            <v>VIETCOMBANK</v>
          </cell>
          <cell r="AA567" t="str">
            <v>101494</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41824</v>
          </cell>
          <cell r="AS567">
            <v>41899</v>
          </cell>
          <cell r="AT567">
            <v>41899</v>
          </cell>
          <cell r="AU567">
            <v>0</v>
          </cell>
          <cell r="AV567">
            <v>41974</v>
          </cell>
          <cell r="AW567" t="str">
            <v>2.5 THÁNG</v>
          </cell>
          <cell r="AX567">
            <v>0</v>
          </cell>
          <cell r="AY567">
            <v>0</v>
          </cell>
          <cell r="AZ567">
            <v>0</v>
          </cell>
          <cell r="BA567">
            <v>0</v>
          </cell>
          <cell r="BB567">
            <v>41974</v>
          </cell>
          <cell r="BC567" t="str">
            <v>2.5 THÁNG</v>
          </cell>
          <cell r="BD567" t="str">
            <v>1 HẠT</v>
          </cell>
          <cell r="BE567" t="str">
            <v>CĐ</v>
          </cell>
          <cell r="BF567">
            <v>0</v>
          </cell>
          <cell r="BG567">
            <v>0</v>
          </cell>
          <cell r="BH567">
            <v>0</v>
          </cell>
          <cell r="BI567">
            <v>0</v>
          </cell>
          <cell r="BJ567">
            <v>12000</v>
          </cell>
          <cell r="BK567">
            <v>0</v>
          </cell>
          <cell r="BL567">
            <v>0</v>
          </cell>
          <cell r="BM567">
            <v>0</v>
          </cell>
          <cell r="BN567">
            <v>0</v>
          </cell>
          <cell r="BO567">
            <v>0</v>
          </cell>
          <cell r="BP567">
            <v>0</v>
          </cell>
          <cell r="BQ567">
            <v>1</v>
          </cell>
          <cell r="BR567" t="str">
            <v>HTQ HỒ CHÍ MINH</v>
          </cell>
          <cell r="BS567" t="str">
            <v>Partime</v>
          </cell>
          <cell r="BT567" t="str">
            <v>Quán 02 Bùi Thị Xuân</v>
          </cell>
          <cell r="BU567" t="str">
            <v>NV. Phục Vụ</v>
          </cell>
          <cell r="BV567">
            <v>0</v>
          </cell>
          <cell r="BW567" t="str">
            <v>12/12</v>
          </cell>
          <cell r="BX567">
            <v>0</v>
          </cell>
          <cell r="BY567">
            <v>0</v>
          </cell>
          <cell r="BZ567">
            <v>0</v>
          </cell>
          <cell r="CA567">
            <v>0</v>
          </cell>
          <cell r="CB567">
            <v>0</v>
          </cell>
          <cell r="CC567">
            <v>0</v>
          </cell>
          <cell r="CD567">
            <v>0</v>
          </cell>
          <cell r="CE567">
            <v>0</v>
          </cell>
          <cell r="CF567">
            <v>0</v>
          </cell>
          <cell r="CG567">
            <v>0</v>
          </cell>
          <cell r="CH567">
            <v>0</v>
          </cell>
          <cell r="CI567" t="str">
            <v>QUÁN 1A HAI BÀ TRƯNG</v>
          </cell>
          <cell r="CJ567" t="str">
            <v xml:space="preserve">NHÂN VIÊN THU NGÂN </v>
          </cell>
          <cell r="CK567">
            <v>0</v>
          </cell>
          <cell r="CL567">
            <v>0</v>
          </cell>
          <cell r="CM567" t="str">
            <v>ĐỘC THÂN</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t="e">
            <v>#N/A</v>
          </cell>
          <cell r="DB567">
            <v>0</v>
          </cell>
        </row>
        <row r="568">
          <cell r="B568" t="str">
            <v>EQQ102492</v>
          </cell>
          <cell r="C568" t="str">
            <v>NGUYỄN ĐỨC TÂM</v>
          </cell>
          <cell r="D568" t="str">
            <v>NAM</v>
          </cell>
          <cell r="E568">
            <v>41835</v>
          </cell>
          <cell r="F568" t="str">
            <v>02 BTX</v>
          </cell>
          <cell r="G568" t="str">
            <v>NHÂN VIÊN PHỤC VỤ</v>
          </cell>
          <cell r="H568">
            <v>5</v>
          </cell>
          <cell r="I568">
            <v>12</v>
          </cell>
          <cell r="J568">
            <v>1990</v>
          </cell>
          <cell r="K568">
            <v>33212</v>
          </cell>
          <cell r="L568" t="str">
            <v>TP. HCM</v>
          </cell>
          <cell r="M568" t="str">
            <v>NAM ĐỊNH</v>
          </cell>
          <cell r="N568" t="str">
            <v>024360215</v>
          </cell>
          <cell r="O568">
            <v>39709</v>
          </cell>
          <cell r="P568" t="str">
            <v>TP. HCM</v>
          </cell>
          <cell r="Q568" t="str">
            <v xml:space="preserve">KINH </v>
          </cell>
          <cell r="R568" t="str">
            <v>KHÔNG</v>
          </cell>
          <cell r="S568" t="str">
            <v>45AB PASTEUR, P. NGUYỄN THÁI BÌNH, Q. 1, TP. HCM</v>
          </cell>
          <cell r="T568" t="str">
            <v>TP. HCM</v>
          </cell>
          <cell r="U568" t="str">
            <v>66 ĐƯỜNG 40, KDC TÂN QUY ĐÔNG, P. TÂN PHONG, Q. 7, TP. HCM</v>
          </cell>
          <cell r="V568" t="str">
            <v>TP. HCM</v>
          </cell>
          <cell r="W568" t="str">
            <v>102/1A1 BÌNH LONG, P. PHÚ THẠNH, Q. TÂN PHÚ, TP. HCM</v>
          </cell>
          <cell r="X568" t="str">
            <v>01867494648</v>
          </cell>
          <cell r="Y568" t="str">
            <v>0331000433961</v>
          </cell>
          <cell r="Z568" t="str">
            <v>VIETCOMBANK</v>
          </cell>
          <cell r="AA568" t="str">
            <v>101495</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t="str">
            <v>12/12</v>
          </cell>
          <cell r="BF568">
            <v>0</v>
          </cell>
          <cell r="BG568">
            <v>0</v>
          </cell>
          <cell r="BH568">
            <v>0</v>
          </cell>
          <cell r="BI568">
            <v>0</v>
          </cell>
          <cell r="BJ568">
            <v>12000</v>
          </cell>
          <cell r="BK568">
            <v>0</v>
          </cell>
          <cell r="BL568">
            <v>0</v>
          </cell>
          <cell r="BM568">
            <v>0</v>
          </cell>
          <cell r="BN568">
            <v>0</v>
          </cell>
          <cell r="BO568">
            <v>0</v>
          </cell>
          <cell r="BP568">
            <v>0</v>
          </cell>
          <cell r="BQ568">
            <v>1</v>
          </cell>
          <cell r="BR568" t="str">
            <v>HTQ HỒ CHÍ MINH</v>
          </cell>
          <cell r="BS568" t="str">
            <v>Partime</v>
          </cell>
          <cell r="BT568" t="str">
            <v>Quán 02 Bùi Thị Xuân</v>
          </cell>
          <cell r="BU568" t="str">
            <v>NV. Phục Vụ</v>
          </cell>
          <cell r="BV568">
            <v>0</v>
          </cell>
          <cell r="BW568" t="str">
            <v>12/12</v>
          </cell>
          <cell r="BX568">
            <v>0</v>
          </cell>
          <cell r="BY568">
            <v>0</v>
          </cell>
          <cell r="BZ568">
            <v>0</v>
          </cell>
          <cell r="CA568">
            <v>0</v>
          </cell>
          <cell r="CB568">
            <v>0</v>
          </cell>
          <cell r="CC568">
            <v>0</v>
          </cell>
          <cell r="CD568">
            <v>0</v>
          </cell>
          <cell r="CE568">
            <v>0</v>
          </cell>
          <cell r="CF568">
            <v>0</v>
          </cell>
          <cell r="CG568">
            <v>0</v>
          </cell>
          <cell r="CH568">
            <v>0</v>
          </cell>
          <cell r="CI568" t="str">
            <v>02 BTX</v>
          </cell>
          <cell r="CJ568" t="str">
            <v>NHÂN VIÊN PHỤC VỤ</v>
          </cell>
          <cell r="CK568">
            <v>0</v>
          </cell>
          <cell r="CL568">
            <v>0</v>
          </cell>
          <cell r="CM568" t="str">
            <v>ĐỘC THÂN</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t="e">
            <v>#N/A</v>
          </cell>
          <cell r="DB568">
            <v>0</v>
          </cell>
        </row>
        <row r="569">
          <cell r="B569" t="str">
            <v>EQQ102493</v>
          </cell>
          <cell r="C569" t="str">
            <v>LÂM TẤN PHÁT</v>
          </cell>
          <cell r="D569" t="str">
            <v>NAM</v>
          </cell>
          <cell r="E569">
            <v>41835</v>
          </cell>
          <cell r="F569" t="str">
            <v>80 ĐK</v>
          </cell>
          <cell r="G569" t="str">
            <v>NHÂN VIÊN PHA CHẾ</v>
          </cell>
          <cell r="H569">
            <v>8</v>
          </cell>
          <cell r="I569">
            <v>2</v>
          </cell>
          <cell r="J569">
            <v>1989</v>
          </cell>
          <cell r="K569">
            <v>32547</v>
          </cell>
          <cell r="L569" t="str">
            <v>TP. HCM</v>
          </cell>
          <cell r="M569" t="str">
            <v>TRUNG QUỐC</v>
          </cell>
          <cell r="N569" t="str">
            <v>024450693</v>
          </cell>
          <cell r="O569">
            <v>38642</v>
          </cell>
          <cell r="P569" t="str">
            <v>TP. HCM</v>
          </cell>
          <cell r="Q569" t="str">
            <v>HOA</v>
          </cell>
          <cell r="R569" t="str">
            <v>KHÔNG</v>
          </cell>
          <cell r="S569" t="str">
            <v>80/1 BÃI SẬY, P. 1, Q. 6, TP. HCM</v>
          </cell>
          <cell r="T569" t="str">
            <v>TP. HCM</v>
          </cell>
          <cell r="U569" t="str">
            <v>80/1 BÃI SẬY, P. 1, Q. 6, TP. HCM</v>
          </cell>
          <cell r="V569" t="str">
            <v>TP. HCM</v>
          </cell>
          <cell r="W569" t="str">
            <v>66 ĐƯỜNG 40, KDC TÂN QUY ĐÔNG, P. TÂN PHONG, Q. 7, TP. HCM</v>
          </cell>
          <cell r="X569" t="str">
            <v>09399050813</v>
          </cell>
          <cell r="Y569" t="str">
            <v>0251002706506</v>
          </cell>
          <cell r="Z569" t="str">
            <v>VIETCOMBANK</v>
          </cell>
          <cell r="AA569" t="str">
            <v>101496</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t="str">
            <v>12/12</v>
          </cell>
          <cell r="BF569">
            <v>0</v>
          </cell>
          <cell r="BG569">
            <v>0</v>
          </cell>
          <cell r="BH569">
            <v>0</v>
          </cell>
          <cell r="BI569">
            <v>0</v>
          </cell>
          <cell r="BJ569">
            <v>12000</v>
          </cell>
          <cell r="BK569">
            <v>0</v>
          </cell>
          <cell r="BL569">
            <v>0</v>
          </cell>
          <cell r="BM569">
            <v>0</v>
          </cell>
          <cell r="BN569">
            <v>0</v>
          </cell>
          <cell r="BO569">
            <v>0</v>
          </cell>
          <cell r="BP569">
            <v>0</v>
          </cell>
          <cell r="BQ569">
            <v>1</v>
          </cell>
          <cell r="BR569" t="str">
            <v>HTQ HỒ CHÍ MINH</v>
          </cell>
          <cell r="BS569" t="str">
            <v>Partime</v>
          </cell>
          <cell r="BT569" t="str">
            <v>Quán 80 Đồng Khởi</v>
          </cell>
          <cell r="BU569" t="str">
            <v>NV. Pha Chế</v>
          </cell>
          <cell r="BV569">
            <v>0</v>
          </cell>
          <cell r="BW569" t="str">
            <v>12/12</v>
          </cell>
          <cell r="BX569">
            <v>0</v>
          </cell>
          <cell r="BY569">
            <v>0</v>
          </cell>
          <cell r="BZ569">
            <v>0</v>
          </cell>
          <cell r="CA569">
            <v>0</v>
          </cell>
          <cell r="CB569">
            <v>0</v>
          </cell>
          <cell r="CC569">
            <v>0</v>
          </cell>
          <cell r="CD569">
            <v>0</v>
          </cell>
          <cell r="CE569">
            <v>0</v>
          </cell>
          <cell r="CF569">
            <v>0</v>
          </cell>
          <cell r="CG569">
            <v>0</v>
          </cell>
          <cell r="CH569">
            <v>0</v>
          </cell>
          <cell r="CI569" t="str">
            <v>02 BTX</v>
          </cell>
          <cell r="CJ569" t="str">
            <v>NHÂN VIÊN PHỤC VỤ</v>
          </cell>
          <cell r="CK569">
            <v>0</v>
          </cell>
          <cell r="CL569">
            <v>0</v>
          </cell>
          <cell r="CM569" t="str">
            <v>ĐỘC THÂN</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cell r="DA569" t="e">
            <v>#N/A</v>
          </cell>
          <cell r="DB569">
            <v>0</v>
          </cell>
        </row>
        <row r="570">
          <cell r="B570" t="str">
            <v>EQQ102495</v>
          </cell>
          <cell r="C570" t="str">
            <v>PHÓ LÂM VIỆT TRUNG</v>
          </cell>
          <cell r="D570" t="str">
            <v>NAM</v>
          </cell>
          <cell r="E570">
            <v>41834</v>
          </cell>
          <cell r="F570" t="str">
            <v>02 SĐ</v>
          </cell>
          <cell r="G570" t="str">
            <v>NHÂN VIÊN PHỤC VỤ</v>
          </cell>
          <cell r="H570">
            <v>1</v>
          </cell>
          <cell r="I570">
            <v>3</v>
          </cell>
          <cell r="J570">
            <v>1992</v>
          </cell>
          <cell r="K570">
            <v>33664</v>
          </cell>
          <cell r="L570" t="str">
            <v>TP. HCM</v>
          </cell>
          <cell r="M570" t="str">
            <v>TP. HCM</v>
          </cell>
          <cell r="N570" t="str">
            <v>024643272</v>
          </cell>
          <cell r="O570">
            <v>39037</v>
          </cell>
          <cell r="P570" t="str">
            <v>TP. HCM</v>
          </cell>
          <cell r="Q570" t="str">
            <v>KINH</v>
          </cell>
          <cell r="R570" t="str">
            <v>KHÔNG</v>
          </cell>
          <cell r="S570" t="str">
            <v>5/4A NGUYỄN THÁI SƠN, P. 4, Q. GÒ VẤP, TP. HCM</v>
          </cell>
          <cell r="T570" t="str">
            <v>TP. HCM</v>
          </cell>
          <cell r="U570" t="str">
            <v>55/6 NGUYỄN THÁI SƠN, P. 4, Q. GÒ VẤP, TP. HCM</v>
          </cell>
          <cell r="V570" t="str">
            <v>TP. HCM</v>
          </cell>
          <cell r="W570" t="str">
            <v>80/1 BÃI SẬY, P. 1, Q. 6, TP. HCM</v>
          </cell>
          <cell r="X570" t="str">
            <v>01659180838</v>
          </cell>
          <cell r="Y570" t="str">
            <v>0721000534087</v>
          </cell>
          <cell r="Z570" t="str">
            <v>VIETCOMBANK</v>
          </cell>
          <cell r="AA570" t="str">
            <v>101498</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t="str">
            <v>12/12</v>
          </cell>
          <cell r="BF570">
            <v>0</v>
          </cell>
          <cell r="BG570">
            <v>0</v>
          </cell>
          <cell r="BH570">
            <v>0</v>
          </cell>
          <cell r="BI570">
            <v>0</v>
          </cell>
          <cell r="BJ570">
            <v>12000</v>
          </cell>
          <cell r="BK570">
            <v>0</v>
          </cell>
          <cell r="BL570">
            <v>0</v>
          </cell>
          <cell r="BM570">
            <v>0</v>
          </cell>
          <cell r="BN570">
            <v>0</v>
          </cell>
          <cell r="BO570">
            <v>0</v>
          </cell>
          <cell r="BP570">
            <v>0</v>
          </cell>
          <cell r="BQ570">
            <v>1</v>
          </cell>
          <cell r="BR570" t="str">
            <v>HTQ HỒ CHÍ MINH</v>
          </cell>
          <cell r="BS570" t="str">
            <v>Partime</v>
          </cell>
          <cell r="BT570" t="str">
            <v>Quán 02 Sông Đà</v>
          </cell>
          <cell r="BU570" t="str">
            <v>NV. Phục Vụ</v>
          </cell>
          <cell r="BV570">
            <v>0</v>
          </cell>
          <cell r="BW570" t="str">
            <v>12/12</v>
          </cell>
          <cell r="BX570">
            <v>0</v>
          </cell>
          <cell r="BY570">
            <v>0</v>
          </cell>
          <cell r="BZ570">
            <v>0</v>
          </cell>
          <cell r="CA570">
            <v>0</v>
          </cell>
          <cell r="CB570">
            <v>0</v>
          </cell>
          <cell r="CC570">
            <v>0</v>
          </cell>
          <cell r="CD570">
            <v>0</v>
          </cell>
          <cell r="CE570">
            <v>0</v>
          </cell>
          <cell r="CF570">
            <v>0</v>
          </cell>
          <cell r="CG570">
            <v>0</v>
          </cell>
          <cell r="CH570">
            <v>0</v>
          </cell>
          <cell r="CI570" t="str">
            <v>80 ĐK</v>
          </cell>
          <cell r="CJ570" t="str">
            <v>NHÂN VIÊN PHA CHẾ</v>
          </cell>
          <cell r="CK570">
            <v>0</v>
          </cell>
          <cell r="CL570">
            <v>0</v>
          </cell>
          <cell r="CM570" t="str">
            <v>ĐỘC THÂN</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t="e">
            <v>#N/A</v>
          </cell>
          <cell r="DB570">
            <v>0</v>
          </cell>
        </row>
        <row r="571">
          <cell r="B571" t="str">
            <v>EQQ102498</v>
          </cell>
          <cell r="C571" t="str">
            <v>NGUYỄN THỊ HUYỀN TRANG</v>
          </cell>
          <cell r="D571" t="str">
            <v>NỮ</v>
          </cell>
          <cell r="E571">
            <v>41838</v>
          </cell>
          <cell r="F571" t="str">
            <v>VINCOM</v>
          </cell>
          <cell r="G571" t="str">
            <v>NHÂN VIÊN PHỤC VỤ</v>
          </cell>
          <cell r="H571">
            <v>27</v>
          </cell>
          <cell r="I571">
            <v>8</v>
          </cell>
          <cell r="J571">
            <v>1992</v>
          </cell>
          <cell r="K571">
            <v>33843</v>
          </cell>
          <cell r="L571" t="str">
            <v>QUẢNG NGÃI</v>
          </cell>
          <cell r="M571" t="str">
            <v>QUẢNG NGÃI</v>
          </cell>
          <cell r="N571" t="str">
            <v>212749377</v>
          </cell>
          <cell r="O571">
            <v>41485</v>
          </cell>
          <cell r="P571" t="str">
            <v>QUẢNG NGÃI</v>
          </cell>
          <cell r="Q571" t="str">
            <v>KINH</v>
          </cell>
          <cell r="R571" t="str">
            <v>KHÔNG</v>
          </cell>
          <cell r="S571" t="str">
            <v>XÃ TỊNH PHONG, HUYỆN SƠN TỊNH, QUẢNG NGÃI</v>
          </cell>
          <cell r="T571" t="str">
            <v>QUẢNG NGÃI</v>
          </cell>
          <cell r="U571" t="str">
            <v>240 QUỐC LỘ 13, P. 26, Q. BÌNH THẠNH, TP. HCM</v>
          </cell>
          <cell r="V571" t="str">
            <v>TP. HCM</v>
          </cell>
          <cell r="W571" t="str">
            <v>55/6 NGUYỄN THÁI SƠN, P. 4, Q. GÒ VẤP, TP. HCM</v>
          </cell>
          <cell r="X571" t="str">
            <v>0974233528</v>
          </cell>
          <cell r="Y571" t="str">
            <v>0071000906234</v>
          </cell>
          <cell r="Z571" t="str">
            <v>VIETCOMBANK</v>
          </cell>
          <cell r="AA571" t="str">
            <v>101506</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t="str">
            <v>12/12</v>
          </cell>
          <cell r="BF571">
            <v>0</v>
          </cell>
          <cell r="BG571">
            <v>0</v>
          </cell>
          <cell r="BH571">
            <v>0</v>
          </cell>
          <cell r="BI571">
            <v>0</v>
          </cell>
          <cell r="BJ571">
            <v>12000</v>
          </cell>
          <cell r="BK571">
            <v>0</v>
          </cell>
          <cell r="BL571">
            <v>0</v>
          </cell>
          <cell r="BM571">
            <v>0</v>
          </cell>
          <cell r="BN571">
            <v>0</v>
          </cell>
          <cell r="BO571">
            <v>0</v>
          </cell>
          <cell r="BP571">
            <v>0</v>
          </cell>
          <cell r="BQ571">
            <v>1</v>
          </cell>
          <cell r="BR571" t="str">
            <v>HTQ HỒ CHÍ MINH</v>
          </cell>
          <cell r="BS571" t="str">
            <v>Partime</v>
          </cell>
          <cell r="BT571" t="str">
            <v>Quán 171 Đồng Khởi</v>
          </cell>
          <cell r="BU571" t="str">
            <v>NV. Phục Vụ</v>
          </cell>
          <cell r="BV571">
            <v>0</v>
          </cell>
          <cell r="BW571" t="str">
            <v>12/12</v>
          </cell>
          <cell r="BX571">
            <v>0</v>
          </cell>
          <cell r="BY571">
            <v>0</v>
          </cell>
          <cell r="BZ571">
            <v>0</v>
          </cell>
          <cell r="CA571">
            <v>0</v>
          </cell>
          <cell r="CB571">
            <v>0</v>
          </cell>
          <cell r="CC571">
            <v>0</v>
          </cell>
          <cell r="CD571">
            <v>0</v>
          </cell>
          <cell r="CE571">
            <v>0</v>
          </cell>
          <cell r="CF571">
            <v>0</v>
          </cell>
          <cell r="CG571">
            <v>0</v>
          </cell>
          <cell r="CH571">
            <v>0</v>
          </cell>
          <cell r="CI571" t="str">
            <v>02 SĐ</v>
          </cell>
          <cell r="CJ571" t="str">
            <v>NHÂN VIÊN PHỤC VỤ</v>
          </cell>
          <cell r="CK571">
            <v>0</v>
          </cell>
          <cell r="CL571">
            <v>0</v>
          </cell>
          <cell r="CM571" t="str">
            <v>ĐỘC THÂN</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t="e">
            <v>#N/A</v>
          </cell>
          <cell r="DB571">
            <v>0</v>
          </cell>
        </row>
        <row r="572">
          <cell r="B572" t="str">
            <v>EVV6000044</v>
          </cell>
          <cell r="C572" t="str">
            <v>ĐÀM ĐÌNH VIỄN</v>
          </cell>
          <cell r="D572" t="str">
            <v>NAM</v>
          </cell>
          <cell r="E572">
            <v>40427</v>
          </cell>
          <cell r="F572" t="str">
            <v xml:space="preserve">VĂN PHÒNG HÀ NỘI </v>
          </cell>
          <cell r="G572" t="str">
            <v>CHUYÊN VIÊN ĐÀO TẠO</v>
          </cell>
          <cell r="H572">
            <v>9</v>
          </cell>
          <cell r="I572">
            <v>12</v>
          </cell>
          <cell r="J572">
            <v>1984</v>
          </cell>
          <cell r="K572">
            <v>31025</v>
          </cell>
          <cell r="L572" t="str">
            <v>TP. HCM</v>
          </cell>
          <cell r="M572">
            <v>33843</v>
          </cell>
          <cell r="N572" t="str">
            <v>024597396</v>
          </cell>
          <cell r="O572">
            <v>38918</v>
          </cell>
          <cell r="P572" t="str">
            <v>TP. HCM</v>
          </cell>
          <cell r="Q572" t="str">
            <v>KINH</v>
          </cell>
          <cell r="R572" t="str">
            <v>KHÔNG</v>
          </cell>
          <cell r="S572" t="str">
            <v>314/7 ÂU DƯƠNG LÂN, P. 3, Q. 8, TP. HCM</v>
          </cell>
          <cell r="T572" t="str">
            <v>TP. HCM</v>
          </cell>
          <cell r="U572" t="str">
            <v>314/7 ÂU DƯƠNG LÂN, P. 3, Q. 8, TP. HCM</v>
          </cell>
          <cell r="V572" t="str">
            <v>TP. HCM</v>
          </cell>
          <cell r="W572" t="str">
            <v>240 QUỐC LỘ 13, P. 26, Q. BÌNH THẠNH, TP. HCM</v>
          </cell>
          <cell r="X572" t="str">
            <v>0908786853</v>
          </cell>
          <cell r="Y572" t="str">
            <v>0331003941636</v>
          </cell>
          <cell r="Z572" t="str">
            <v>VIETCOMBANK</v>
          </cell>
          <cell r="AA572" t="str">
            <v>101506</v>
          </cell>
          <cell r="AB572" t="str">
            <v>8045570413</v>
          </cell>
          <cell r="AC572">
            <v>0</v>
          </cell>
          <cell r="AD572">
            <v>0</v>
          </cell>
          <cell r="AE572">
            <v>0</v>
          </cell>
          <cell r="AF572">
            <v>0</v>
          </cell>
          <cell r="AG572">
            <v>0</v>
          </cell>
          <cell r="AH572">
            <v>40725</v>
          </cell>
          <cell r="AI572">
            <v>41091</v>
          </cell>
          <cell r="AJ572">
            <v>41456</v>
          </cell>
          <cell r="AK572" t="str">
            <v>01 NĂM</v>
          </cell>
          <cell r="AL572" t="str">
            <v>01 NĂM</v>
          </cell>
          <cell r="AM572" t="str">
            <v>KXĐTH</v>
          </cell>
          <cell r="AN572">
            <v>41456</v>
          </cell>
          <cell r="AO572" t="str">
            <v>KXĐTH</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t="str">
            <v>12/12</v>
          </cell>
          <cell r="BF572">
            <v>0</v>
          </cell>
          <cell r="BG572">
            <v>0</v>
          </cell>
          <cell r="BH572">
            <v>41055</v>
          </cell>
          <cell r="BI572">
            <v>3460000</v>
          </cell>
          <cell r="BJ572">
            <v>4240000</v>
          </cell>
          <cell r="BK572">
            <v>0</v>
          </cell>
          <cell r="BL572">
            <v>0</v>
          </cell>
          <cell r="BM572">
            <v>0</v>
          </cell>
          <cell r="BN572">
            <v>0</v>
          </cell>
          <cell r="BO572">
            <v>25000</v>
          </cell>
          <cell r="BP572">
            <v>120000</v>
          </cell>
          <cell r="BQ572">
            <v>1</v>
          </cell>
          <cell r="BR572" t="str">
            <v>VP HÀ NỘI</v>
          </cell>
          <cell r="BS572" t="str">
            <v>Fulltime</v>
          </cell>
          <cell r="BT572" t="str">
            <v>Nhân Viên Văn Phòng</v>
          </cell>
          <cell r="BU572" t="str">
            <v>CV. Đào Tạo</v>
          </cell>
          <cell r="BV572">
            <v>0</v>
          </cell>
          <cell r="BW572" t="str">
            <v>ĐH</v>
          </cell>
          <cell r="BX572" t="str">
            <v>QUẢN TRỊ NHÂN SỰ</v>
          </cell>
          <cell r="BY572">
            <v>0</v>
          </cell>
          <cell r="BZ572">
            <v>0</v>
          </cell>
          <cell r="CA572">
            <v>0</v>
          </cell>
          <cell r="CB572">
            <v>0</v>
          </cell>
          <cell r="CC572">
            <v>0</v>
          </cell>
          <cell r="CD572">
            <v>0</v>
          </cell>
          <cell r="CE572">
            <v>0</v>
          </cell>
          <cell r="CF572">
            <v>0</v>
          </cell>
          <cell r="CG572">
            <v>0</v>
          </cell>
          <cell r="CH572">
            <v>0</v>
          </cell>
          <cell r="CI572" t="str">
            <v>VINCOM</v>
          </cell>
          <cell r="CJ572" t="str">
            <v>NHÂN VIÊN PHỤC VỤ</v>
          </cell>
          <cell r="CK572">
            <v>0</v>
          </cell>
          <cell r="CL572">
            <v>0</v>
          </cell>
          <cell r="CM572" t="str">
            <v>ĐỘC THÂN</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t="e">
            <v>#N/A</v>
          </cell>
          <cell r="DB572">
            <v>0</v>
          </cell>
        </row>
        <row r="573">
          <cell r="B573" t="str">
            <v>EQQ102499</v>
          </cell>
          <cell r="C573" t="str">
            <v>TRẦN HỮU DƯ</v>
          </cell>
          <cell r="D573" t="str">
            <v>NAM</v>
          </cell>
          <cell r="E573">
            <v>41843</v>
          </cell>
          <cell r="F573" t="str">
            <v>PANDORA</v>
          </cell>
          <cell r="G573" t="str">
            <v>NHÂN VIÊN PHỤC VỤ</v>
          </cell>
          <cell r="H573">
            <v>25</v>
          </cell>
          <cell r="I573">
            <v>5</v>
          </cell>
          <cell r="J573">
            <v>1993</v>
          </cell>
          <cell r="K573">
            <v>34114</v>
          </cell>
          <cell r="L573" t="str">
            <v>ĐỒNG THÁP</v>
          </cell>
          <cell r="M573" t="str">
            <v>ĐỒNG THÁP</v>
          </cell>
          <cell r="N573" t="str">
            <v>341588313</v>
          </cell>
          <cell r="O573">
            <v>39275</v>
          </cell>
          <cell r="P573" t="str">
            <v>ĐỒNG THÁP</v>
          </cell>
          <cell r="Q573" t="str">
            <v>KINH</v>
          </cell>
          <cell r="R573" t="str">
            <v>PHẬT</v>
          </cell>
          <cell r="S573" t="str">
            <v>476 BÌNH AN, BÌNH THÀNH, LẤP VÒ, ĐỒNG THÁP</v>
          </cell>
          <cell r="T573" t="str">
            <v>ĐỒNG THÁP</v>
          </cell>
          <cell r="U573" t="str">
            <v>42/15 HỒ ĐẮC DI, P. TÂY THẠNH, Q. TÂN PHÚ, TP. HCM</v>
          </cell>
          <cell r="V573" t="str">
            <v>TP. HCM</v>
          </cell>
          <cell r="W573" t="str">
            <v>314/7 ÂU DƯƠNG LÂN, P. 3, Q. 8, TP. HCM</v>
          </cell>
          <cell r="X573" t="str">
            <v>01669593750</v>
          </cell>
          <cell r="Y573" t="str">
            <v>0071000666632</v>
          </cell>
          <cell r="Z573" t="str">
            <v>VIETCOMBANK</v>
          </cell>
          <cell r="AA573" t="str">
            <v>101507</v>
          </cell>
          <cell r="AB573" t="str">
            <v>8045570413</v>
          </cell>
          <cell r="AC573">
            <v>0</v>
          </cell>
          <cell r="AD573">
            <v>0</v>
          </cell>
          <cell r="AE573">
            <v>0</v>
          </cell>
          <cell r="AF573">
            <v>0</v>
          </cell>
          <cell r="AG573">
            <v>0</v>
          </cell>
          <cell r="AH573">
            <v>40725</v>
          </cell>
          <cell r="AI573">
            <v>41091</v>
          </cell>
          <cell r="AJ573">
            <v>41456</v>
          </cell>
          <cell r="AK573" t="str">
            <v>01 NĂM</v>
          </cell>
          <cell r="AL573" t="str">
            <v>01 NĂM</v>
          </cell>
          <cell r="AM573" t="str">
            <v>KXĐTH</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t="str">
            <v>ĐH</v>
          </cell>
          <cell r="BF573">
            <v>0</v>
          </cell>
          <cell r="BG573">
            <v>0</v>
          </cell>
          <cell r="BH573">
            <v>0</v>
          </cell>
          <cell r="BI573">
            <v>0</v>
          </cell>
          <cell r="BJ573">
            <v>12000</v>
          </cell>
          <cell r="BK573">
            <v>0</v>
          </cell>
          <cell r="BL573">
            <v>0</v>
          </cell>
          <cell r="BM573">
            <v>0</v>
          </cell>
          <cell r="BN573">
            <v>0</v>
          </cell>
          <cell r="BO573">
            <v>0</v>
          </cell>
          <cell r="BP573">
            <v>0</v>
          </cell>
          <cell r="BQ573">
            <v>1</v>
          </cell>
          <cell r="BR573" t="str">
            <v>HTQ HỒ CHÍ MINH</v>
          </cell>
          <cell r="BS573" t="str">
            <v>Partime</v>
          </cell>
          <cell r="BT573" t="str">
            <v>Quán Big C Cộng Hòa</v>
          </cell>
          <cell r="BU573" t="str">
            <v>NV. Phục Vụ</v>
          </cell>
          <cell r="BV573">
            <v>0</v>
          </cell>
          <cell r="BW573" t="str">
            <v>12/12</v>
          </cell>
          <cell r="BX573">
            <v>0</v>
          </cell>
          <cell r="BY573">
            <v>0</v>
          </cell>
          <cell r="BZ573">
            <v>0</v>
          </cell>
          <cell r="CA573">
            <v>0</v>
          </cell>
          <cell r="CB573">
            <v>0</v>
          </cell>
          <cell r="CC573">
            <v>0</v>
          </cell>
          <cell r="CD573">
            <v>0</v>
          </cell>
          <cell r="CE573">
            <v>0</v>
          </cell>
          <cell r="CF573">
            <v>0</v>
          </cell>
          <cell r="CG573">
            <v>0</v>
          </cell>
          <cell r="CH573">
            <v>0</v>
          </cell>
          <cell r="CI573" t="str">
            <v xml:space="preserve">VĂN PHÒNG HÀ NỘI </v>
          </cell>
          <cell r="CJ573" t="str">
            <v>CHUYÊN VIÊN ĐÀO TẠO</v>
          </cell>
          <cell r="CK573">
            <v>0</v>
          </cell>
          <cell r="CL573">
            <v>0</v>
          </cell>
          <cell r="CM573" t="str">
            <v>ĐỘC THÂN</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t="e">
            <v>#N/A</v>
          </cell>
          <cell r="DB573">
            <v>0</v>
          </cell>
        </row>
        <row r="574">
          <cell r="B574" t="str">
            <v>EVV6000236</v>
          </cell>
          <cell r="C574" t="str">
            <v>NGUYỄN TRẦN THÚY NHI</v>
          </cell>
          <cell r="D574" t="str">
            <v>NỮ</v>
          </cell>
          <cell r="E574">
            <v>41839</v>
          </cell>
          <cell r="F574" t="str">
            <v>PHÒNG HC-NS</v>
          </cell>
          <cell r="G574" t="str">
            <v>NHÂN VIÊN TIẾP TÂN</v>
          </cell>
          <cell r="H574">
            <v>22</v>
          </cell>
          <cell r="I574">
            <v>10</v>
          </cell>
          <cell r="J574">
            <v>1992</v>
          </cell>
          <cell r="K574">
            <v>33899</v>
          </cell>
          <cell r="L574" t="str">
            <v>BẾN TRE</v>
          </cell>
          <cell r="M574" t="str">
            <v>BẾN TRE</v>
          </cell>
          <cell r="N574" t="str">
            <v>321437785</v>
          </cell>
          <cell r="O574">
            <v>40547</v>
          </cell>
          <cell r="P574" t="str">
            <v>BẾN TRE</v>
          </cell>
          <cell r="Q574" t="str">
            <v>KINH</v>
          </cell>
          <cell r="R574" t="str">
            <v>KHÔNG</v>
          </cell>
          <cell r="S574" t="str">
            <v>ẤP GIỒNG NÂU, NHUẬN PHÚ TÂN, MỎ CÀY BẮC, BẾN TRE</v>
          </cell>
          <cell r="T574" t="str">
            <v>BẾN TRE</v>
          </cell>
          <cell r="U574" t="str">
            <v>80 TRẦN KẾ XƯƠNG, P. 3, Q. BÌNH THẠNH, TP. HCM</v>
          </cell>
          <cell r="V574" t="str">
            <v>TP. HCM</v>
          </cell>
          <cell r="W574" t="str">
            <v>42/15 HỒ ĐẮC DI, P. TÂY THẠNH, Q. TÂN PHÚ, TP. HCM</v>
          </cell>
          <cell r="X574" t="str">
            <v>0978962727</v>
          </cell>
          <cell r="Y574" t="str">
            <v>0181003318602</v>
          </cell>
          <cell r="Z574" t="str">
            <v>VIETCOMBANK</v>
          </cell>
          <cell r="AA574" t="str">
            <v>9028</v>
          </cell>
          <cell r="AB574">
            <v>0</v>
          </cell>
          <cell r="AC574">
            <v>0</v>
          </cell>
          <cell r="AD574">
            <v>0</v>
          </cell>
          <cell r="AE574">
            <v>0</v>
          </cell>
          <cell r="AF574">
            <v>0</v>
          </cell>
          <cell r="AG574">
            <v>0</v>
          </cell>
          <cell r="AH574">
            <v>41870</v>
          </cell>
          <cell r="AI574">
            <v>0</v>
          </cell>
          <cell r="AJ574">
            <v>0</v>
          </cell>
          <cell r="AK574" t="str">
            <v>01 NĂM</v>
          </cell>
          <cell r="AL574">
            <v>0</v>
          </cell>
          <cell r="AM574">
            <v>0</v>
          </cell>
          <cell r="AN574">
            <v>41870</v>
          </cell>
          <cell r="AO574">
            <v>42234</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t="str">
            <v>12/12</v>
          </cell>
          <cell r="BF574">
            <v>0</v>
          </cell>
          <cell r="BG574">
            <v>0</v>
          </cell>
          <cell r="BH574">
            <v>41870</v>
          </cell>
          <cell r="BI574">
            <v>2889000</v>
          </cell>
          <cell r="BJ574">
            <v>1231000</v>
          </cell>
          <cell r="BK574">
            <v>0</v>
          </cell>
          <cell r="BL574">
            <v>0</v>
          </cell>
          <cell r="BM574">
            <v>0</v>
          </cell>
          <cell r="BN574">
            <v>0</v>
          </cell>
          <cell r="BO574">
            <v>25000</v>
          </cell>
          <cell r="BP574">
            <v>120000</v>
          </cell>
          <cell r="BQ574">
            <v>1</v>
          </cell>
          <cell r="BR574" t="str">
            <v>VP HỒ CHÍ MINH</v>
          </cell>
          <cell r="BS574" t="str">
            <v>Fulltime</v>
          </cell>
          <cell r="BT574" t="str">
            <v>Phòng HC-NS</v>
          </cell>
          <cell r="BU574" t="str">
            <v>NV. Tiếp Tân</v>
          </cell>
          <cell r="BV574">
            <v>0</v>
          </cell>
          <cell r="BW574" t="str">
            <v>ĐH</v>
          </cell>
          <cell r="BX574" t="str">
            <v>THAM VẤN TÂM LÝ &amp; QUẢN TRỊ NHÂN SỰ</v>
          </cell>
          <cell r="BY574">
            <v>0</v>
          </cell>
          <cell r="BZ574">
            <v>0</v>
          </cell>
          <cell r="CA574">
            <v>0</v>
          </cell>
          <cell r="CB574">
            <v>0</v>
          </cell>
          <cell r="CC574">
            <v>0</v>
          </cell>
          <cell r="CD574">
            <v>0</v>
          </cell>
          <cell r="CE574">
            <v>0</v>
          </cell>
          <cell r="CF574">
            <v>0</v>
          </cell>
          <cell r="CG574">
            <v>0</v>
          </cell>
          <cell r="CH574">
            <v>0</v>
          </cell>
          <cell r="CI574" t="str">
            <v>PANDORA</v>
          </cell>
          <cell r="CJ574" t="str">
            <v>NHÂN VIÊN PHỤC VỤ</v>
          </cell>
          <cell r="CK574">
            <v>0</v>
          </cell>
          <cell r="CL574">
            <v>0</v>
          </cell>
          <cell r="CM574" t="str">
            <v>ĐỘC THÂN</v>
          </cell>
          <cell r="CN574">
            <v>0</v>
          </cell>
          <cell r="CO574">
            <v>0</v>
          </cell>
          <cell r="CP574">
            <v>0</v>
          </cell>
          <cell r="CQ574">
            <v>0</v>
          </cell>
          <cell r="CR574">
            <v>0</v>
          </cell>
          <cell r="CS574">
            <v>0</v>
          </cell>
          <cell r="CT574">
            <v>0</v>
          </cell>
          <cell r="CU574">
            <v>0</v>
          </cell>
          <cell r="CV574">
            <v>0</v>
          </cell>
          <cell r="CW574">
            <v>0</v>
          </cell>
          <cell r="CX574">
            <v>0</v>
          </cell>
          <cell r="CY574">
            <v>0</v>
          </cell>
          <cell r="CZ574">
            <v>0</v>
          </cell>
          <cell r="DA574" t="e">
            <v>#N/A</v>
          </cell>
          <cell r="DB574">
            <v>0</v>
          </cell>
        </row>
        <row r="575">
          <cell r="B575" t="str">
            <v>EVV6000234</v>
          </cell>
          <cell r="C575" t="str">
            <v>LÊ NGUYỄN BÁ VINH</v>
          </cell>
          <cell r="D575" t="str">
            <v>NAM</v>
          </cell>
          <cell r="E575">
            <v>41849</v>
          </cell>
          <cell r="F575" t="str">
            <v xml:space="preserve">PHÒNG PTKD </v>
          </cell>
          <cell r="G575" t="str">
            <v>GIÁM SÁT PHÁT TRIỂN KINH DOANH</v>
          </cell>
          <cell r="H575">
            <v>16</v>
          </cell>
          <cell r="I575">
            <v>7</v>
          </cell>
          <cell r="J575">
            <v>1984</v>
          </cell>
          <cell r="K575">
            <v>30879</v>
          </cell>
          <cell r="L575" t="str">
            <v>TP. HCM</v>
          </cell>
          <cell r="M575" t="str">
            <v>TP. HCM</v>
          </cell>
          <cell r="N575" t="str">
            <v>023449054</v>
          </cell>
          <cell r="O575">
            <v>40611</v>
          </cell>
          <cell r="P575" t="str">
            <v>TP. HCM</v>
          </cell>
          <cell r="Q575" t="str">
            <v>KINH</v>
          </cell>
          <cell r="R575" t="str">
            <v>PHẬT</v>
          </cell>
          <cell r="S575" t="str">
            <v>120/86A/50 THÍCH QUẢNG ĐỨC, P. 5, Q. PHÚ NHUẬN, TP. HCM</v>
          </cell>
          <cell r="T575" t="str">
            <v>TP. HCM</v>
          </cell>
          <cell r="U575" t="str">
            <v>120/86A/50 THÍCH QUẢNG ĐỨC, P. 5, Q. PHÚ NHUẬN, TP. HCM</v>
          </cell>
          <cell r="V575" t="str">
            <v>TP. HCM</v>
          </cell>
          <cell r="W575">
            <v>0</v>
          </cell>
          <cell r="X575" t="str">
            <v>0919160784</v>
          </cell>
          <cell r="Y575" t="str">
            <v>0071000909400</v>
          </cell>
          <cell r="Z575" t="str">
            <v>VIETCOMBANK</v>
          </cell>
          <cell r="AA575" t="str">
            <v>9026</v>
          </cell>
          <cell r="AB575">
            <v>0</v>
          </cell>
          <cell r="AC575">
            <v>0</v>
          </cell>
          <cell r="AD575">
            <v>0</v>
          </cell>
          <cell r="AE575">
            <v>41999</v>
          </cell>
          <cell r="AF575" t="str">
            <v>TV</v>
          </cell>
          <cell r="AG575">
            <v>0</v>
          </cell>
          <cell r="AH575">
            <v>41911</v>
          </cell>
          <cell r="AI575">
            <v>0</v>
          </cell>
          <cell r="AJ575">
            <v>0</v>
          </cell>
          <cell r="AK575" t="str">
            <v>01 NĂM</v>
          </cell>
          <cell r="AL575">
            <v>0</v>
          </cell>
          <cell r="AM575">
            <v>0</v>
          </cell>
          <cell r="AN575">
            <v>41911</v>
          </cell>
          <cell r="AO575">
            <v>42275</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t="str">
            <v>ĐH</v>
          </cell>
          <cell r="BF575">
            <v>0</v>
          </cell>
          <cell r="BG575">
            <v>0</v>
          </cell>
          <cell r="BH575">
            <v>41911</v>
          </cell>
          <cell r="BI575">
            <v>4460000</v>
          </cell>
          <cell r="BJ575">
            <v>9540000</v>
          </cell>
          <cell r="BK575">
            <v>0</v>
          </cell>
          <cell r="BL575">
            <v>300000</v>
          </cell>
          <cell r="BM575">
            <v>300000</v>
          </cell>
          <cell r="BN575">
            <v>0</v>
          </cell>
          <cell r="BO575">
            <v>25000</v>
          </cell>
          <cell r="BP575">
            <v>120000</v>
          </cell>
          <cell r="BQ575">
            <v>1</v>
          </cell>
          <cell r="BR575" t="str">
            <v>VP HỒ CHÍ MINH</v>
          </cell>
          <cell r="BS575" t="str">
            <v>Fulltime</v>
          </cell>
          <cell r="BT575" t="str">
            <v xml:space="preserve">Phòng PTKD </v>
          </cell>
          <cell r="BU575" t="str">
            <v>GS. PTKD</v>
          </cell>
          <cell r="BV575">
            <v>0</v>
          </cell>
          <cell r="BW575" t="str">
            <v>ĐH</v>
          </cell>
          <cell r="BX575" t="str">
            <v>KẾ TOÁN</v>
          </cell>
          <cell r="BY575">
            <v>0</v>
          </cell>
          <cell r="BZ575">
            <v>0</v>
          </cell>
          <cell r="CA575">
            <v>0</v>
          </cell>
          <cell r="CB575">
            <v>0</v>
          </cell>
          <cell r="CC575">
            <v>0</v>
          </cell>
          <cell r="CD575">
            <v>0</v>
          </cell>
          <cell r="CE575">
            <v>0</v>
          </cell>
          <cell r="CF575">
            <v>0</v>
          </cell>
          <cell r="CG575">
            <v>0</v>
          </cell>
          <cell r="CH575">
            <v>0</v>
          </cell>
          <cell r="CI575" t="str">
            <v>PHÒNG HC-NS</v>
          </cell>
          <cell r="CJ575" t="str">
            <v>NHÂN VIÊN TIẾP TÂN</v>
          </cell>
          <cell r="CK575">
            <v>0</v>
          </cell>
          <cell r="CL575">
            <v>0</v>
          </cell>
          <cell r="CM575" t="str">
            <v>ĐỘC THÂN</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cell r="DA575" t="e">
            <v>#N/A</v>
          </cell>
          <cell r="DB575">
            <v>0</v>
          </cell>
        </row>
        <row r="576">
          <cell r="B576" t="str">
            <v>EQQ102500</v>
          </cell>
          <cell r="C576" t="str">
            <v>NGUYỄN KHÁNH NGỌC</v>
          </cell>
          <cell r="D576" t="str">
            <v>NỮ</v>
          </cell>
          <cell r="E576">
            <v>41846</v>
          </cell>
          <cell r="F576" t="str">
            <v>184 LĐH</v>
          </cell>
          <cell r="G576" t="str">
            <v>NHÂN VIÊN PHỤC VỤ</v>
          </cell>
          <cell r="H576">
            <v>18</v>
          </cell>
          <cell r="I576">
            <v>10</v>
          </cell>
          <cell r="J576">
            <v>1995</v>
          </cell>
          <cell r="K576">
            <v>34990</v>
          </cell>
          <cell r="L576" t="str">
            <v>LÂM ĐỒNG</v>
          </cell>
          <cell r="M576" t="str">
            <v>LÂM ĐỒNG</v>
          </cell>
          <cell r="N576" t="str">
            <v>250957727</v>
          </cell>
          <cell r="O576">
            <v>40395</v>
          </cell>
          <cell r="P576" t="str">
            <v>LÂM ĐỒNG</v>
          </cell>
          <cell r="Q576" t="str">
            <v>KINH</v>
          </cell>
          <cell r="R576" t="str">
            <v>KHÔNG</v>
          </cell>
          <cell r="S576" t="str">
            <v>72 NGÔ QUYỀN, TỔ 13, THỊ TRẤN DI LINH, LÂM ĐỒNG</v>
          </cell>
          <cell r="T576" t="str">
            <v>LÂM ĐỒNG</v>
          </cell>
          <cell r="U576" t="str">
            <v>480/02/14 BÌNH QUỚI, P. 28, Q. BÌNH THẠNH, TP. HCM</v>
          </cell>
          <cell r="V576" t="str">
            <v>TP. HCM</v>
          </cell>
          <cell r="W576" t="str">
            <v>120/86A/50 THÍCH QUẢNG ĐỨC, P. 5, Q. PHÚ NHUẬN, TP. HCM</v>
          </cell>
          <cell r="X576" t="str">
            <v>0948363476</v>
          </cell>
          <cell r="Y576" t="str">
            <v>0071000909236</v>
          </cell>
          <cell r="Z576" t="str">
            <v>VIETCOMBANK</v>
          </cell>
          <cell r="AA576" t="str">
            <v>101508</v>
          </cell>
          <cell r="AB576">
            <v>0</v>
          </cell>
          <cell r="AC576">
            <v>0</v>
          </cell>
          <cell r="AD576">
            <v>0</v>
          </cell>
          <cell r="AE576">
            <v>41999</v>
          </cell>
          <cell r="AF576" t="str">
            <v>TV</v>
          </cell>
          <cell r="AG576" t="str">
            <v>OK</v>
          </cell>
          <cell r="AH576">
            <v>41911</v>
          </cell>
          <cell r="AI576">
            <v>0</v>
          </cell>
          <cell r="AJ576">
            <v>0</v>
          </cell>
          <cell r="AK576" t="str">
            <v>01 NĂM</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t="str">
            <v>ĐH</v>
          </cell>
          <cell r="BF576">
            <v>0</v>
          </cell>
          <cell r="BG576">
            <v>0</v>
          </cell>
          <cell r="BH576">
            <v>0</v>
          </cell>
          <cell r="BI576">
            <v>0</v>
          </cell>
          <cell r="BJ576">
            <v>12000</v>
          </cell>
          <cell r="BK576">
            <v>0</v>
          </cell>
          <cell r="BL576">
            <v>0</v>
          </cell>
          <cell r="BM576">
            <v>0</v>
          </cell>
          <cell r="BN576">
            <v>0</v>
          </cell>
          <cell r="BO576">
            <v>0</v>
          </cell>
          <cell r="BP576">
            <v>0</v>
          </cell>
          <cell r="BQ576">
            <v>1</v>
          </cell>
          <cell r="BR576" t="str">
            <v>HTQ HỒ CHÍ MINH</v>
          </cell>
          <cell r="BS576" t="str">
            <v>Partime</v>
          </cell>
          <cell r="BT576" t="str">
            <v>Quán Pakson</v>
          </cell>
          <cell r="BU576" t="str">
            <v>NV. Phục Vụ</v>
          </cell>
          <cell r="BV576">
            <v>0</v>
          </cell>
          <cell r="BW576" t="str">
            <v>12/12</v>
          </cell>
          <cell r="BX576">
            <v>0</v>
          </cell>
          <cell r="BY576">
            <v>0</v>
          </cell>
          <cell r="BZ576">
            <v>0</v>
          </cell>
          <cell r="CA576">
            <v>0</v>
          </cell>
          <cell r="CB576">
            <v>0</v>
          </cell>
          <cell r="CC576">
            <v>0</v>
          </cell>
          <cell r="CD576">
            <v>0</v>
          </cell>
          <cell r="CE576">
            <v>0</v>
          </cell>
          <cell r="CF576">
            <v>0</v>
          </cell>
          <cell r="CG576">
            <v>0</v>
          </cell>
          <cell r="CH576">
            <v>0</v>
          </cell>
          <cell r="CI576" t="str">
            <v xml:space="preserve">PHÒNG PTKD </v>
          </cell>
          <cell r="CJ576" t="str">
            <v>GIÁM SÁT PHÁT TRIỂN KINH DOANH</v>
          </cell>
          <cell r="CK576">
            <v>0</v>
          </cell>
          <cell r="CL576">
            <v>0</v>
          </cell>
          <cell r="CM576" t="str">
            <v>ĐỘC THÂN</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t="e">
            <v>#N/A</v>
          </cell>
          <cell r="DB576">
            <v>0</v>
          </cell>
        </row>
        <row r="577">
          <cell r="B577" t="str">
            <v>EVV6000237</v>
          </cell>
          <cell r="C577" t="str">
            <v>LÊ NGỌC YẾN</v>
          </cell>
          <cell r="D577" t="str">
            <v>NỮ</v>
          </cell>
          <cell r="E577">
            <v>41567</v>
          </cell>
          <cell r="F577" t="str">
            <v>PHÒNG HC-NS</v>
          </cell>
          <cell r="G577" t="str">
            <v>THƯ KÝ GĐ ĐIỀU HÀNH</v>
          </cell>
          <cell r="H577">
            <v>26</v>
          </cell>
          <cell r="I577">
            <v>3</v>
          </cell>
          <cell r="J577">
            <v>1992</v>
          </cell>
          <cell r="K577">
            <v>33689</v>
          </cell>
          <cell r="L577" t="str">
            <v>TP. HCM</v>
          </cell>
          <cell r="M577" t="str">
            <v>TP. HCM</v>
          </cell>
          <cell r="N577" t="str">
            <v>024745878</v>
          </cell>
          <cell r="O577">
            <v>39229</v>
          </cell>
          <cell r="P577" t="str">
            <v>TP. HCM</v>
          </cell>
          <cell r="Q577" t="str">
            <v>KINH</v>
          </cell>
          <cell r="R577" t="str">
            <v>PHẬT</v>
          </cell>
          <cell r="S577" t="str">
            <v>511/30 TRẦN HƯNG ĐẠO, P. CẦU KHO, Q. 1, TP. HCM</v>
          </cell>
          <cell r="T577" t="str">
            <v>TP. HCM</v>
          </cell>
          <cell r="U577" t="str">
            <v>511/30 TRẦN HƯNG ĐẠO, P. CẦU KHO, Q. 1, TP. HCM</v>
          </cell>
          <cell r="V577" t="str">
            <v>TP. HCM</v>
          </cell>
          <cell r="W577" t="str">
            <v>480/02/14 BÌNH QUỚI, P. 28, Q. BÌNH THẠNH, TP. HCM</v>
          </cell>
          <cell r="X577" t="str">
            <v>0938159737</v>
          </cell>
          <cell r="Y577" t="str">
            <v>0331000425580</v>
          </cell>
          <cell r="Z577" t="str">
            <v>VIETCOMBANK</v>
          </cell>
          <cell r="AA577" t="str">
            <v>9001</v>
          </cell>
          <cell r="AB577">
            <v>0</v>
          </cell>
          <cell r="AC577">
            <v>0</v>
          </cell>
          <cell r="AD577">
            <v>0</v>
          </cell>
          <cell r="AE577">
            <v>41974</v>
          </cell>
          <cell r="AF577" t="str">
            <v>TV</v>
          </cell>
          <cell r="AG577" t="str">
            <v>OK</v>
          </cell>
          <cell r="AH577">
            <v>41901</v>
          </cell>
          <cell r="AI577">
            <v>0</v>
          </cell>
          <cell r="AJ577">
            <v>0</v>
          </cell>
          <cell r="AK577" t="str">
            <v>01 NĂM</v>
          </cell>
          <cell r="AL577">
            <v>0</v>
          </cell>
          <cell r="AM577">
            <v>0</v>
          </cell>
          <cell r="AN577">
            <v>41901</v>
          </cell>
          <cell r="AO577">
            <v>42265</v>
          </cell>
          <cell r="AP577">
            <v>0</v>
          </cell>
          <cell r="AQ577">
            <v>0</v>
          </cell>
          <cell r="AR577">
            <v>41640</v>
          </cell>
          <cell r="AS577" t="str">
            <v>7914003181</v>
          </cell>
          <cell r="AT577">
            <v>0</v>
          </cell>
          <cell r="AU577">
            <v>0</v>
          </cell>
          <cell r="AV577">
            <v>0</v>
          </cell>
          <cell r="AW577">
            <v>0</v>
          </cell>
          <cell r="AX577">
            <v>0</v>
          </cell>
          <cell r="AY577">
            <v>0</v>
          </cell>
          <cell r="AZ577">
            <v>0</v>
          </cell>
          <cell r="BA577">
            <v>0</v>
          </cell>
          <cell r="BB577">
            <v>0</v>
          </cell>
          <cell r="BC577">
            <v>0</v>
          </cell>
          <cell r="BD577">
            <v>0</v>
          </cell>
          <cell r="BE577" t="str">
            <v>12/12</v>
          </cell>
          <cell r="BF577">
            <v>0</v>
          </cell>
          <cell r="BG577">
            <v>0</v>
          </cell>
          <cell r="BH577">
            <v>41901</v>
          </cell>
          <cell r="BI577">
            <v>3130000</v>
          </cell>
          <cell r="BJ577">
            <v>3030000</v>
          </cell>
          <cell r="BK577">
            <v>0</v>
          </cell>
          <cell r="BL577">
            <v>0</v>
          </cell>
          <cell r="BM577">
            <v>0</v>
          </cell>
          <cell r="BN577">
            <v>0</v>
          </cell>
          <cell r="BO577">
            <v>25000</v>
          </cell>
          <cell r="BP577">
            <v>120000</v>
          </cell>
          <cell r="BQ577">
            <v>1</v>
          </cell>
          <cell r="BR577" t="str">
            <v>VP HỒ CHÍ MINH</v>
          </cell>
          <cell r="BS577" t="str">
            <v>Fulltime</v>
          </cell>
          <cell r="BT577" t="str">
            <v>Phòng HC-NS</v>
          </cell>
          <cell r="BU577" t="str">
            <v>Thư Ký GĐ Điều Hành</v>
          </cell>
          <cell r="BV577">
            <v>0</v>
          </cell>
          <cell r="BW577" t="str">
            <v>CĐ</v>
          </cell>
          <cell r="BX577" t="str">
            <v>BIÊN PHIÊN DỊCH TIẾNG ANH THƯƠNG MẠI</v>
          </cell>
          <cell r="BY577">
            <v>0</v>
          </cell>
          <cell r="BZ577">
            <v>0</v>
          </cell>
          <cell r="CA577">
            <v>0</v>
          </cell>
          <cell r="CB577">
            <v>0</v>
          </cell>
          <cell r="CC577">
            <v>0</v>
          </cell>
          <cell r="CD577">
            <v>0</v>
          </cell>
          <cell r="CE577">
            <v>0</v>
          </cell>
          <cell r="CF577">
            <v>0</v>
          </cell>
          <cell r="CG577">
            <v>0</v>
          </cell>
          <cell r="CH577">
            <v>0</v>
          </cell>
          <cell r="CI577" t="str">
            <v>184 LĐH</v>
          </cell>
          <cell r="CJ577" t="str">
            <v>NHÂN VIÊN PHỤC VỤ</v>
          </cell>
          <cell r="CK577">
            <v>0</v>
          </cell>
          <cell r="CL577">
            <v>0</v>
          </cell>
          <cell r="CM577" t="str">
            <v>ĐỘC THÂN</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t="e">
            <v>#N/A</v>
          </cell>
          <cell r="DB577">
            <v>0</v>
          </cell>
        </row>
        <row r="578">
          <cell r="B578" t="str">
            <v>EQQ102501</v>
          </cell>
          <cell r="C578" t="str">
            <v>VŨ CÔNG ANH</v>
          </cell>
          <cell r="D578" t="str">
            <v>NAM</v>
          </cell>
          <cell r="E578">
            <v>41851</v>
          </cell>
          <cell r="F578" t="str">
            <v>603 THĐ</v>
          </cell>
          <cell r="G578" t="str">
            <v>NHÂN VIÊN PHỤC VỤ</v>
          </cell>
          <cell r="H578">
            <v>21</v>
          </cell>
          <cell r="I578">
            <v>12</v>
          </cell>
          <cell r="J578">
            <v>1993</v>
          </cell>
          <cell r="K578">
            <v>34324</v>
          </cell>
          <cell r="L578" t="str">
            <v>LÂM ĐỒNG</v>
          </cell>
          <cell r="M578" t="str">
            <v>NAM ĐỊNH</v>
          </cell>
          <cell r="N578" t="str">
            <v>250902588</v>
          </cell>
          <cell r="O578">
            <v>40926</v>
          </cell>
          <cell r="P578" t="str">
            <v>LÂM ĐỒNG</v>
          </cell>
          <cell r="Q578" t="str">
            <v>KINH</v>
          </cell>
          <cell r="R578" t="str">
            <v>KHÔNG</v>
          </cell>
          <cell r="S578" t="str">
            <v>TỔ 4, KHU 3, P.2, TP. BẢO LỘC, LÂM ĐỒNG</v>
          </cell>
          <cell r="T578" t="str">
            <v>LÂM ĐỒNG</v>
          </cell>
          <cell r="U578" t="str">
            <v>793/55/12 TRẦN XUÂN SOẠN, P. TÂN QUY, Q. 7, TP. HCM</v>
          </cell>
          <cell r="V578" t="str">
            <v>TP. HCM</v>
          </cell>
          <cell r="W578" t="str">
            <v>511/30 TRẦN HƯNG ĐẠO, P. CẦU KHO, Q. 1, TP. HCM</v>
          </cell>
          <cell r="X578" t="str">
            <v>01868600363</v>
          </cell>
          <cell r="Y578" t="str">
            <v>0071000841921</v>
          </cell>
          <cell r="Z578" t="str">
            <v>VIETCOMBANK</v>
          </cell>
          <cell r="AA578" t="str">
            <v>101509</v>
          </cell>
          <cell r="AB578">
            <v>0</v>
          </cell>
          <cell r="AC578">
            <v>0</v>
          </cell>
          <cell r="AD578">
            <v>0</v>
          </cell>
          <cell r="AE578">
            <v>41974</v>
          </cell>
          <cell r="AF578" t="str">
            <v>TV</v>
          </cell>
          <cell r="AG578" t="str">
            <v>OK</v>
          </cell>
          <cell r="AH578">
            <v>41901</v>
          </cell>
          <cell r="AI578">
            <v>0</v>
          </cell>
          <cell r="AJ578">
            <v>0</v>
          </cell>
          <cell r="AK578" t="str">
            <v>01 NĂM</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t="str">
            <v>CĐ</v>
          </cell>
          <cell r="BF578">
            <v>0</v>
          </cell>
          <cell r="BG578">
            <v>0</v>
          </cell>
          <cell r="BH578">
            <v>0</v>
          </cell>
          <cell r="BI578">
            <v>0</v>
          </cell>
          <cell r="BJ578">
            <v>12000</v>
          </cell>
          <cell r="BK578">
            <v>0</v>
          </cell>
          <cell r="BL578">
            <v>0</v>
          </cell>
          <cell r="BM578">
            <v>0</v>
          </cell>
          <cell r="BN578">
            <v>0</v>
          </cell>
          <cell r="BO578">
            <v>0</v>
          </cell>
          <cell r="BP578">
            <v>0</v>
          </cell>
          <cell r="BQ578">
            <v>1</v>
          </cell>
          <cell r="BR578" t="str">
            <v>HTQ HỒ CHÍ MINH</v>
          </cell>
          <cell r="BS578" t="str">
            <v>Partime</v>
          </cell>
          <cell r="BT578" t="str">
            <v>Quán 603 Trần Hưng Đạo</v>
          </cell>
          <cell r="BU578" t="str">
            <v>NV. Phục Vụ</v>
          </cell>
          <cell r="BV578">
            <v>0</v>
          </cell>
          <cell r="BW578" t="str">
            <v>CĐ</v>
          </cell>
          <cell r="BX578" t="str">
            <v>TÀI CHÍNH - NGÂN HÀNG</v>
          </cell>
          <cell r="BY578">
            <v>0</v>
          </cell>
          <cell r="BZ578">
            <v>0</v>
          </cell>
          <cell r="CA578">
            <v>0</v>
          </cell>
          <cell r="CB578">
            <v>0</v>
          </cell>
          <cell r="CC578">
            <v>0</v>
          </cell>
          <cell r="CD578">
            <v>0</v>
          </cell>
          <cell r="CE578">
            <v>0</v>
          </cell>
          <cell r="CF578">
            <v>0</v>
          </cell>
          <cell r="CG578">
            <v>0</v>
          </cell>
          <cell r="CH578">
            <v>0</v>
          </cell>
          <cell r="CI578" t="str">
            <v>PHÒNG HC-NS</v>
          </cell>
          <cell r="CJ578" t="str">
            <v>THƯ KÝ GĐ ĐIỀU HÀNH</v>
          </cell>
          <cell r="CK578">
            <v>0</v>
          </cell>
          <cell r="CL578">
            <v>0</v>
          </cell>
          <cell r="CM578" t="str">
            <v>ĐỘC THÂN</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cell r="DA578" t="e">
            <v>#N/A</v>
          </cell>
          <cell r="DB578">
            <v>0</v>
          </cell>
        </row>
        <row r="579">
          <cell r="B579" t="str">
            <v>EQQ102506</v>
          </cell>
          <cell r="C579" t="str">
            <v>TRƯƠNG MINH THÁI</v>
          </cell>
          <cell r="D579" t="str">
            <v>NAM</v>
          </cell>
          <cell r="E579">
            <v>41852</v>
          </cell>
          <cell r="F579" t="str">
            <v>104 HBT</v>
          </cell>
          <cell r="G579" t="str">
            <v>NHÂN VIÊN PHỤC VỤ</v>
          </cell>
          <cell r="H579">
            <v>7</v>
          </cell>
          <cell r="I579">
            <v>8</v>
          </cell>
          <cell r="J579">
            <v>1995</v>
          </cell>
          <cell r="K579">
            <v>34918</v>
          </cell>
          <cell r="L579" t="str">
            <v>TP. HCM</v>
          </cell>
          <cell r="M579">
            <v>34324</v>
          </cell>
          <cell r="N579" t="str">
            <v>025571446</v>
          </cell>
          <cell r="O579">
            <v>41059</v>
          </cell>
          <cell r="P579" t="str">
            <v>TP. HCM</v>
          </cell>
          <cell r="Q579" t="str">
            <v>KINH</v>
          </cell>
          <cell r="R579" t="str">
            <v>LÂM ĐỒNG</v>
          </cell>
          <cell r="S579" t="str">
            <v>88/8B NGUYỄN ĐÌNG CHIỂU, P. 3, Q. PHÚ NHUẬN, TP. HCM</v>
          </cell>
          <cell r="T579" t="str">
            <v>TP. HCM</v>
          </cell>
          <cell r="U579" t="str">
            <v>88/8B NGUYỄN ĐÌNG CHIỂU, P. 3, Q. PHÚ NHUẬN, TP. HCM</v>
          </cell>
          <cell r="V579" t="str">
            <v>TP. HCM</v>
          </cell>
          <cell r="W579" t="str">
            <v>793/55/12 TRẦN XUÂN SOẠN, P. TÂN QUY, Q. 7, TP. HCM</v>
          </cell>
          <cell r="X579" t="str">
            <v>01224292344</v>
          </cell>
          <cell r="Y579" t="str">
            <v>0721000556755</v>
          </cell>
          <cell r="Z579" t="str">
            <v>VIETCOMBANK</v>
          </cell>
          <cell r="AA579" t="str">
            <v>101513</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t="str">
            <v>CĐ</v>
          </cell>
          <cell r="BF579">
            <v>0</v>
          </cell>
          <cell r="BG579">
            <v>0</v>
          </cell>
          <cell r="BH579">
            <v>0</v>
          </cell>
          <cell r="BI579">
            <v>0</v>
          </cell>
          <cell r="BJ579">
            <v>12000</v>
          </cell>
          <cell r="BK579">
            <v>0</v>
          </cell>
          <cell r="BL579">
            <v>0</v>
          </cell>
          <cell r="BM579">
            <v>0</v>
          </cell>
          <cell r="BN579">
            <v>0</v>
          </cell>
          <cell r="BO579">
            <v>0</v>
          </cell>
          <cell r="BP579">
            <v>0</v>
          </cell>
          <cell r="BQ579">
            <v>1</v>
          </cell>
          <cell r="BR579" t="str">
            <v>HTQ HỒ CHÍ MINH</v>
          </cell>
          <cell r="BS579" t="str">
            <v>Partime</v>
          </cell>
          <cell r="BT579" t="str">
            <v>Quán 104 Hai Bà Trưng</v>
          </cell>
          <cell r="BU579" t="str">
            <v>NV. Phục Vụ</v>
          </cell>
          <cell r="BV579">
            <v>0</v>
          </cell>
          <cell r="BW579" t="str">
            <v>12/12</v>
          </cell>
          <cell r="BX579">
            <v>0</v>
          </cell>
          <cell r="BY579">
            <v>0</v>
          </cell>
          <cell r="BZ579">
            <v>0</v>
          </cell>
          <cell r="CA579">
            <v>0</v>
          </cell>
          <cell r="CB579">
            <v>0</v>
          </cell>
          <cell r="CC579">
            <v>0</v>
          </cell>
          <cell r="CD579">
            <v>0</v>
          </cell>
          <cell r="CE579">
            <v>0</v>
          </cell>
          <cell r="CF579">
            <v>0</v>
          </cell>
          <cell r="CG579">
            <v>0</v>
          </cell>
          <cell r="CH579">
            <v>0</v>
          </cell>
          <cell r="CI579" t="str">
            <v>603 THĐ</v>
          </cell>
          <cell r="CJ579" t="str">
            <v>NHÂN VIÊN PHỤC VỤ</v>
          </cell>
          <cell r="CK579">
            <v>0</v>
          </cell>
          <cell r="CL579">
            <v>0</v>
          </cell>
          <cell r="CM579" t="str">
            <v>ĐỘC THÂN</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t="e">
            <v>#N/A</v>
          </cell>
          <cell r="DB579">
            <v>0</v>
          </cell>
        </row>
        <row r="580">
          <cell r="B580" t="str">
            <v>EQQ102507</v>
          </cell>
          <cell r="C580" t="str">
            <v>TRẦN QUỐC VIỆT</v>
          </cell>
          <cell r="D580" t="str">
            <v>NAM</v>
          </cell>
          <cell r="E580">
            <v>41850</v>
          </cell>
          <cell r="F580" t="str">
            <v>157 D2</v>
          </cell>
          <cell r="G580" t="str">
            <v>NHÂN VIÊN PHỤC VỤ</v>
          </cell>
          <cell r="H580">
            <v>5</v>
          </cell>
          <cell r="I580">
            <v>6</v>
          </cell>
          <cell r="J580">
            <v>1994</v>
          </cell>
          <cell r="K580">
            <v>34490</v>
          </cell>
          <cell r="L580" t="str">
            <v>THỪA THIÊN HUẾ</v>
          </cell>
          <cell r="M580" t="str">
            <v>THỪA THIÊN HUẾ</v>
          </cell>
          <cell r="N580" t="str">
            <v>191808766</v>
          </cell>
          <cell r="O580">
            <v>39723</v>
          </cell>
          <cell r="P580" t="str">
            <v>THỪA THIÊN HUẾ</v>
          </cell>
          <cell r="Q580" t="str">
            <v>KINH</v>
          </cell>
          <cell r="R580" t="str">
            <v>PHẬT</v>
          </cell>
          <cell r="S580" t="str">
            <v>09 ĐẶNG DUNG, THỪA THIÊN HUẾ</v>
          </cell>
          <cell r="T580" t="str">
            <v>THỪA THIÊN HUẾ</v>
          </cell>
          <cell r="U580" t="str">
            <v>306/5 XÔ VIẾT NGHỆ TĨNH, P. 25, Q. BÌNH THẠNH, TP. HCM</v>
          </cell>
          <cell r="V580" t="str">
            <v>TP. HCM</v>
          </cell>
          <cell r="W580" t="str">
            <v>88/8B NGUYỄN ĐÌNG CHIỂU, P. 3, Q. PHÚ NHUẬN, TP. HCM</v>
          </cell>
          <cell r="X580" t="str">
            <v>0935934205</v>
          </cell>
          <cell r="Y580" t="str">
            <v>0531002483567</v>
          </cell>
          <cell r="Z580" t="str">
            <v>VIETCOMBANK</v>
          </cell>
          <cell r="AA580" t="str">
            <v>101514</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t="str">
            <v>12/12</v>
          </cell>
          <cell r="BF580">
            <v>0</v>
          </cell>
          <cell r="BG580">
            <v>0</v>
          </cell>
          <cell r="BH580">
            <v>0</v>
          </cell>
          <cell r="BI580">
            <v>0</v>
          </cell>
          <cell r="BJ580">
            <v>12000</v>
          </cell>
          <cell r="BK580">
            <v>0</v>
          </cell>
          <cell r="BL580">
            <v>0</v>
          </cell>
          <cell r="BM580">
            <v>0</v>
          </cell>
          <cell r="BN580">
            <v>0</v>
          </cell>
          <cell r="BO580">
            <v>0</v>
          </cell>
          <cell r="BP580">
            <v>0</v>
          </cell>
          <cell r="BQ580">
            <v>1</v>
          </cell>
          <cell r="BR580" t="str">
            <v>HTQ HỒ CHÍ MINH</v>
          </cell>
          <cell r="BS580" t="str">
            <v>Partime</v>
          </cell>
          <cell r="BT580" t="str">
            <v>Quán 157-159 D2</v>
          </cell>
          <cell r="BU580" t="str">
            <v>NV. Phục Vụ</v>
          </cell>
          <cell r="BV580">
            <v>0</v>
          </cell>
          <cell r="BW580" t="str">
            <v>12/12</v>
          </cell>
          <cell r="BX580">
            <v>0</v>
          </cell>
          <cell r="BY580">
            <v>0</v>
          </cell>
          <cell r="BZ580">
            <v>0</v>
          </cell>
          <cell r="CA580">
            <v>0</v>
          </cell>
          <cell r="CB580">
            <v>0</v>
          </cell>
          <cell r="CC580">
            <v>0</v>
          </cell>
          <cell r="CD580">
            <v>0</v>
          </cell>
          <cell r="CE580">
            <v>0</v>
          </cell>
          <cell r="CF580">
            <v>0</v>
          </cell>
          <cell r="CG580">
            <v>0</v>
          </cell>
          <cell r="CH580">
            <v>0</v>
          </cell>
          <cell r="CI580" t="str">
            <v>104 HBT</v>
          </cell>
          <cell r="CJ580" t="str">
            <v>NHÂN VIÊN PHỤC VỤ</v>
          </cell>
          <cell r="CK580">
            <v>0</v>
          </cell>
          <cell r="CL580">
            <v>0</v>
          </cell>
          <cell r="CM580" t="str">
            <v>ĐỘC THÂN</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t="e">
            <v>#N/A</v>
          </cell>
          <cell r="DB580">
            <v>0</v>
          </cell>
        </row>
        <row r="581">
          <cell r="B581" t="str">
            <v>EQQ102508</v>
          </cell>
          <cell r="C581" t="str">
            <v>TRẦN THỊ THÚY HẰNG</v>
          </cell>
          <cell r="D581" t="str">
            <v>NỮ</v>
          </cell>
          <cell r="E581">
            <v>41852</v>
          </cell>
          <cell r="F581" t="str">
            <v>603 THĐ</v>
          </cell>
          <cell r="G581" t="str">
            <v>NHÂN VIÊN PHỤC VỤ</v>
          </cell>
          <cell r="H581">
            <v>25</v>
          </cell>
          <cell r="I581">
            <v>11</v>
          </cell>
          <cell r="J581">
            <v>1993</v>
          </cell>
          <cell r="K581">
            <v>34298</v>
          </cell>
          <cell r="L581" t="str">
            <v>BẾN TRE</v>
          </cell>
          <cell r="M581" t="str">
            <v>BẾN TRE</v>
          </cell>
          <cell r="N581" t="str">
            <v>321484748</v>
          </cell>
          <cell r="O581">
            <v>41310</v>
          </cell>
          <cell r="P581" t="str">
            <v>BẾN TRE</v>
          </cell>
          <cell r="Q581" t="str">
            <v>KINH</v>
          </cell>
          <cell r="R581" t="str">
            <v>KHÔNG</v>
          </cell>
          <cell r="S581" t="str">
            <v>124/6 ẤP THẠNH A, TÂN PHONG, THẠNH PHÚ, BẾN TRE</v>
          </cell>
          <cell r="T581" t="str">
            <v>BẾN TRE</v>
          </cell>
          <cell r="U581" t="str">
            <v>89/6 CÁCH MẠNG THÁNG TÁM, P. BẾN THÀNH, Q. 1, TP. HCM</v>
          </cell>
          <cell r="V581" t="str">
            <v>TP. HCM</v>
          </cell>
          <cell r="W581" t="str">
            <v>306/5 XÔ VIẾT NGHỆ TĨNH, P. 25, Q. BÌNH THẠNH, TP. HCM</v>
          </cell>
          <cell r="X581" t="str">
            <v>01642056599</v>
          </cell>
          <cell r="Y581" t="str">
            <v>0071000907367</v>
          </cell>
          <cell r="Z581" t="str">
            <v>VIETCOMBANK</v>
          </cell>
          <cell r="AA581" t="str">
            <v>101515</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t="str">
            <v>12/12</v>
          </cell>
          <cell r="BF581">
            <v>0</v>
          </cell>
          <cell r="BG581">
            <v>0</v>
          </cell>
          <cell r="BH581">
            <v>0</v>
          </cell>
          <cell r="BI581">
            <v>0</v>
          </cell>
          <cell r="BJ581">
            <v>12000</v>
          </cell>
          <cell r="BK581">
            <v>0</v>
          </cell>
          <cell r="BL581">
            <v>0</v>
          </cell>
          <cell r="BM581">
            <v>0</v>
          </cell>
          <cell r="BN581">
            <v>0</v>
          </cell>
          <cell r="BO581">
            <v>0</v>
          </cell>
          <cell r="BP581">
            <v>0</v>
          </cell>
          <cell r="BQ581">
            <v>1</v>
          </cell>
          <cell r="BR581" t="str">
            <v>HTQ HỒ CHÍ MINH</v>
          </cell>
          <cell r="BS581" t="str">
            <v>Partime</v>
          </cell>
          <cell r="BT581" t="str">
            <v>Quán 603 Trần Hưng Đạo</v>
          </cell>
          <cell r="BU581" t="str">
            <v>NV. Phục Vụ</v>
          </cell>
          <cell r="BV581">
            <v>0</v>
          </cell>
          <cell r="BW581" t="str">
            <v>TC</v>
          </cell>
          <cell r="BX581" t="str">
            <v>Y SỸ ĐA KHOA</v>
          </cell>
          <cell r="BY581">
            <v>0</v>
          </cell>
          <cell r="BZ581">
            <v>0</v>
          </cell>
          <cell r="CA581">
            <v>0</v>
          </cell>
          <cell r="CB581">
            <v>0</v>
          </cell>
          <cell r="CC581">
            <v>0</v>
          </cell>
          <cell r="CD581">
            <v>0</v>
          </cell>
          <cell r="CE581">
            <v>0</v>
          </cell>
          <cell r="CF581">
            <v>0</v>
          </cell>
          <cell r="CG581">
            <v>0</v>
          </cell>
          <cell r="CH581">
            <v>0</v>
          </cell>
          <cell r="CI581" t="str">
            <v>157 D2</v>
          </cell>
          <cell r="CJ581" t="str">
            <v>NHÂN VIÊN PHỤC VỤ</v>
          </cell>
          <cell r="CK581">
            <v>0</v>
          </cell>
          <cell r="CL581">
            <v>0</v>
          </cell>
          <cell r="CM581" t="str">
            <v>ĐỘC THÂN</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t="e">
            <v>#N/A</v>
          </cell>
          <cell r="DB581">
            <v>0</v>
          </cell>
        </row>
        <row r="582">
          <cell r="B582" t="str">
            <v>EQQ102514</v>
          </cell>
          <cell r="C582" t="str">
            <v>TRẦN THỊ THANH THÚY</v>
          </cell>
          <cell r="D582" t="str">
            <v>NỮ</v>
          </cell>
          <cell r="E582">
            <v>41854</v>
          </cell>
          <cell r="F582" t="str">
            <v>VINCOM</v>
          </cell>
          <cell r="G582" t="str">
            <v>NHÂN VIÊN PHỤC VỤ</v>
          </cell>
          <cell r="H582">
            <v>15</v>
          </cell>
          <cell r="I582">
            <v>9</v>
          </cell>
          <cell r="J582">
            <v>1993</v>
          </cell>
          <cell r="K582">
            <v>34227</v>
          </cell>
          <cell r="L582" t="str">
            <v>BÌNH ĐỊNH</v>
          </cell>
          <cell r="M582" t="str">
            <v>BÌNH ĐỊNH</v>
          </cell>
          <cell r="N582" t="str">
            <v>215252275</v>
          </cell>
          <cell r="O582">
            <v>39650</v>
          </cell>
          <cell r="P582" t="str">
            <v>BÌNH ĐỊNH</v>
          </cell>
          <cell r="Q582" t="str">
            <v>KINH</v>
          </cell>
          <cell r="R582" t="str">
            <v>KHÔNG</v>
          </cell>
          <cell r="S582" t="str">
            <v>XÃ PHƯỚC THUẬN, HUYỆN TUY PHƯỚC, BÌNH ĐỊNH</v>
          </cell>
          <cell r="T582" t="str">
            <v>BÌNH ĐỊNH</v>
          </cell>
          <cell r="U582" t="str">
            <v>181 BẠCH ĐẰNG, P. 15, Q. BÌNH THẠNH, TP. HCM</v>
          </cell>
          <cell r="V582" t="str">
            <v>TP. HCM</v>
          </cell>
          <cell r="W582" t="str">
            <v>89/6 CÁCH MẠNG THÁNG TÁM, P. BẾN THÀNH, Q. 1, TP. HCM</v>
          </cell>
          <cell r="X582" t="str">
            <v>0963117407</v>
          </cell>
          <cell r="Y582" t="str">
            <v>0051000503234</v>
          </cell>
          <cell r="Z582" t="str">
            <v>VIETCOMBANK</v>
          </cell>
          <cell r="AA582" t="str">
            <v>101521</v>
          </cell>
          <cell r="AB582">
            <v>0</v>
          </cell>
          <cell r="AC582">
            <v>0</v>
          </cell>
          <cell r="AD582">
            <v>0</v>
          </cell>
          <cell r="AE582">
            <v>41980</v>
          </cell>
          <cell r="AF582" t="str">
            <v>TV</v>
          </cell>
          <cell r="AG582" t="str">
            <v>OK</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t="str">
            <v>TC</v>
          </cell>
          <cell r="BF582">
            <v>0</v>
          </cell>
          <cell r="BG582">
            <v>0</v>
          </cell>
          <cell r="BH582">
            <v>0</v>
          </cell>
          <cell r="BI582">
            <v>0</v>
          </cell>
          <cell r="BJ582">
            <v>12000</v>
          </cell>
          <cell r="BK582">
            <v>0</v>
          </cell>
          <cell r="BL582">
            <v>0</v>
          </cell>
          <cell r="BM582">
            <v>0</v>
          </cell>
          <cell r="BN582">
            <v>0</v>
          </cell>
          <cell r="BO582">
            <v>0</v>
          </cell>
          <cell r="BP582">
            <v>0</v>
          </cell>
          <cell r="BQ582">
            <v>1</v>
          </cell>
          <cell r="BR582" t="str">
            <v>HTQ HỒ CHÍ MINH</v>
          </cell>
          <cell r="BS582" t="str">
            <v>Partime</v>
          </cell>
          <cell r="BT582" t="str">
            <v>Quán 171 Đồng Khởi</v>
          </cell>
          <cell r="BU582" t="str">
            <v>NV. Phục Vụ</v>
          </cell>
          <cell r="BV582">
            <v>0</v>
          </cell>
          <cell r="BW582" t="str">
            <v>CĐ</v>
          </cell>
          <cell r="BX582" t="str">
            <v>TÀI CHÍNH - NGÂN HÀNG</v>
          </cell>
          <cell r="BY582" t="str">
            <v>KẾ TOÁN TỔNG HỢP</v>
          </cell>
          <cell r="BZ582">
            <v>0</v>
          </cell>
          <cell r="CA582">
            <v>0</v>
          </cell>
          <cell r="CB582">
            <v>0</v>
          </cell>
          <cell r="CC582">
            <v>0</v>
          </cell>
          <cell r="CD582">
            <v>0</v>
          </cell>
          <cell r="CE582">
            <v>0</v>
          </cell>
          <cell r="CF582">
            <v>0</v>
          </cell>
          <cell r="CG582">
            <v>0</v>
          </cell>
          <cell r="CH582">
            <v>0</v>
          </cell>
          <cell r="CI582" t="str">
            <v>603 THĐ</v>
          </cell>
          <cell r="CJ582" t="str">
            <v>NHÂN VIÊN PHỤC VỤ</v>
          </cell>
          <cell r="CK582">
            <v>0</v>
          </cell>
          <cell r="CL582">
            <v>0</v>
          </cell>
          <cell r="CM582" t="str">
            <v>ĐỘC THÂN</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t="e">
            <v>#N/A</v>
          </cell>
          <cell r="DB582">
            <v>0</v>
          </cell>
        </row>
        <row r="583">
          <cell r="B583" t="str">
            <v>EQQ102516</v>
          </cell>
          <cell r="C583" t="str">
            <v>NGUYỄN VĂN THẮNG</v>
          </cell>
          <cell r="D583" t="str">
            <v>NAM</v>
          </cell>
          <cell r="E583">
            <v>41852</v>
          </cell>
          <cell r="F583" t="str">
            <v>603 THĐ</v>
          </cell>
          <cell r="G583" t="str">
            <v>NHÂN VIÊN PHỤC VỤ</v>
          </cell>
          <cell r="H583">
            <v>10</v>
          </cell>
          <cell r="I583">
            <v>4</v>
          </cell>
          <cell r="J583">
            <v>1990</v>
          </cell>
          <cell r="K583">
            <v>32973</v>
          </cell>
          <cell r="L583" t="str">
            <v>THANH HÓA</v>
          </cell>
          <cell r="M583" t="str">
            <v>THANH HÓA</v>
          </cell>
          <cell r="N583" t="str">
            <v>172688168</v>
          </cell>
          <cell r="O583">
            <v>40315</v>
          </cell>
          <cell r="P583" t="str">
            <v>THANH HÓA</v>
          </cell>
          <cell r="Q583" t="str">
            <v>KINH</v>
          </cell>
          <cell r="R583" t="str">
            <v>KHÔNG</v>
          </cell>
          <cell r="S583" t="str">
            <v>MINH LỘC, HẬU LỘC, THANH HÓA</v>
          </cell>
          <cell r="T583" t="str">
            <v>THANH HÓA</v>
          </cell>
          <cell r="U583" t="str">
            <v>PHÒNG I13.07 KTX ĐH CÔNG NGHIỆP TP. HCM</v>
          </cell>
          <cell r="V583" t="str">
            <v>TP. HCM</v>
          </cell>
          <cell r="W583">
            <v>0</v>
          </cell>
          <cell r="X583" t="str">
            <v>01208578787</v>
          </cell>
          <cell r="Y583" t="str">
            <v>0081000596164</v>
          </cell>
          <cell r="Z583" t="str">
            <v>VIETCOMBANK</v>
          </cell>
          <cell r="AA583" t="str">
            <v>101523</v>
          </cell>
          <cell r="AB583">
            <v>0</v>
          </cell>
          <cell r="AC583">
            <v>0</v>
          </cell>
          <cell r="AD583">
            <v>0</v>
          </cell>
          <cell r="AE583">
            <v>41980</v>
          </cell>
          <cell r="AF583" t="str">
            <v>TV</v>
          </cell>
          <cell r="AG583" t="str">
            <v>OK</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t="str">
            <v>CĐ</v>
          </cell>
          <cell r="BF583">
            <v>0</v>
          </cell>
          <cell r="BG583">
            <v>0</v>
          </cell>
          <cell r="BH583">
            <v>0</v>
          </cell>
          <cell r="BI583">
            <v>0</v>
          </cell>
          <cell r="BJ583">
            <v>12000</v>
          </cell>
          <cell r="BK583">
            <v>0</v>
          </cell>
          <cell r="BL583">
            <v>0</v>
          </cell>
          <cell r="BM583">
            <v>0</v>
          </cell>
          <cell r="BN583">
            <v>0</v>
          </cell>
          <cell r="BO583">
            <v>0</v>
          </cell>
          <cell r="BP583">
            <v>0</v>
          </cell>
          <cell r="BQ583">
            <v>1</v>
          </cell>
          <cell r="BR583" t="str">
            <v>HTQ HỒ CHÍ MINH</v>
          </cell>
          <cell r="BS583" t="str">
            <v>Partime</v>
          </cell>
          <cell r="BT583" t="str">
            <v>Quán 603 Trần Hưng Đạo</v>
          </cell>
          <cell r="BU583" t="str">
            <v>NV. Phục Vụ</v>
          </cell>
          <cell r="BV583">
            <v>0</v>
          </cell>
          <cell r="BW583" t="str">
            <v>12/12</v>
          </cell>
          <cell r="BX583">
            <v>0</v>
          </cell>
          <cell r="BY583">
            <v>0</v>
          </cell>
          <cell r="BZ583">
            <v>0</v>
          </cell>
          <cell r="CA583">
            <v>0</v>
          </cell>
          <cell r="CB583">
            <v>0</v>
          </cell>
          <cell r="CC583">
            <v>0</v>
          </cell>
          <cell r="CD583">
            <v>0</v>
          </cell>
          <cell r="CE583">
            <v>0</v>
          </cell>
          <cell r="CF583">
            <v>0</v>
          </cell>
          <cell r="CG583">
            <v>0</v>
          </cell>
          <cell r="CH583">
            <v>0</v>
          </cell>
          <cell r="CI583" t="str">
            <v>VINCOM</v>
          </cell>
          <cell r="CJ583" t="str">
            <v>NHÂN VIÊN PHỤC VỤ</v>
          </cell>
          <cell r="CK583">
            <v>0</v>
          </cell>
          <cell r="CL583">
            <v>0</v>
          </cell>
          <cell r="CM583" t="str">
            <v>ĐỘC THÂN</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t="e">
            <v>#N/A</v>
          </cell>
          <cell r="DB583">
            <v>0</v>
          </cell>
        </row>
        <row r="584">
          <cell r="B584" t="str">
            <v>EVV6000240</v>
          </cell>
          <cell r="C584" t="str">
            <v>TÔ THÚY KIỀU</v>
          </cell>
          <cell r="D584" t="str">
            <v>NỮ</v>
          </cell>
          <cell r="E584">
            <v>41850</v>
          </cell>
          <cell r="F584" t="str">
            <v>PHÒNG HC-NS</v>
          </cell>
          <cell r="G584" t="str">
            <v>CHUYÊN VIÊN HÀNH CHÍNH</v>
          </cell>
          <cell r="H584">
            <v>21</v>
          </cell>
          <cell r="I584">
            <v>7</v>
          </cell>
          <cell r="J584">
            <v>1985</v>
          </cell>
          <cell r="K584">
            <v>31249</v>
          </cell>
          <cell r="L584" t="str">
            <v>CÀ MAU</v>
          </cell>
          <cell r="M584" t="str">
            <v>CÀ MAU</v>
          </cell>
          <cell r="N584" t="str">
            <v>381369784</v>
          </cell>
          <cell r="O584">
            <v>38252</v>
          </cell>
          <cell r="P584" t="str">
            <v>CÀ MAU</v>
          </cell>
          <cell r="Q584" t="str">
            <v>KINH</v>
          </cell>
          <cell r="R584" t="str">
            <v>KHÔNG</v>
          </cell>
          <cell r="S584" t="str">
            <v>NGUYỄN HUÂN, ĐẦM DƠI, CÀ MAU</v>
          </cell>
          <cell r="T584" t="str">
            <v>CÀ MAU</v>
          </cell>
          <cell r="U584" t="str">
            <v>308A C/CƯ TÔN THẤT THUYẾT, 120 KHÁNH HỘI, P. 4, Q. 4, TP. HCM</v>
          </cell>
          <cell r="V584" t="str">
            <v>TP. HCM</v>
          </cell>
          <cell r="W584" t="str">
            <v>PHÒNG I13.07 KTX ĐH CÔNG NGHIỆP TP. HCM</v>
          </cell>
          <cell r="X584" t="str">
            <v>0939945486</v>
          </cell>
          <cell r="Y584" t="str">
            <v>0791000015332</v>
          </cell>
          <cell r="Z584" t="str">
            <v>VIETCOMBANK</v>
          </cell>
          <cell r="AA584" t="str">
            <v>9032</v>
          </cell>
          <cell r="AB584">
            <v>0</v>
          </cell>
          <cell r="AC584">
            <v>0</v>
          </cell>
          <cell r="AD584">
            <v>0</v>
          </cell>
          <cell r="AE584">
            <v>0</v>
          </cell>
          <cell r="AF584">
            <v>0</v>
          </cell>
          <cell r="AG584">
            <v>0</v>
          </cell>
          <cell r="AH584">
            <v>41881</v>
          </cell>
          <cell r="AI584">
            <v>0</v>
          </cell>
          <cell r="AJ584">
            <v>0</v>
          </cell>
          <cell r="AK584" t="str">
            <v>01 NĂM</v>
          </cell>
          <cell r="AL584">
            <v>0</v>
          </cell>
          <cell r="AM584">
            <v>0</v>
          </cell>
          <cell r="AN584">
            <v>41881</v>
          </cell>
          <cell r="AO584">
            <v>42245</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t="str">
            <v>12/12</v>
          </cell>
          <cell r="BF584">
            <v>0</v>
          </cell>
          <cell r="BG584">
            <v>0</v>
          </cell>
          <cell r="BH584">
            <v>41881</v>
          </cell>
          <cell r="BI584">
            <v>3370000</v>
          </cell>
          <cell r="BJ584">
            <v>4170000</v>
          </cell>
          <cell r="BK584">
            <v>0</v>
          </cell>
          <cell r="BL584">
            <v>200000</v>
          </cell>
          <cell r="BM584">
            <v>200000</v>
          </cell>
          <cell r="BN584">
            <v>0</v>
          </cell>
          <cell r="BO584">
            <v>25000</v>
          </cell>
          <cell r="BP584">
            <v>120000</v>
          </cell>
          <cell r="BQ584">
            <v>1</v>
          </cell>
          <cell r="BR584" t="str">
            <v>VP HỒ CHÍ MINH</v>
          </cell>
          <cell r="BS584" t="str">
            <v>Fulltime</v>
          </cell>
          <cell r="BT584" t="str">
            <v>Phòng HC-NS</v>
          </cell>
          <cell r="BU584" t="str">
            <v>CV. Hành Chính</v>
          </cell>
          <cell r="BV584">
            <v>0</v>
          </cell>
          <cell r="BW584" t="str">
            <v>ĐH</v>
          </cell>
          <cell r="BX584" t="str">
            <v>NGỮ VĂN</v>
          </cell>
          <cell r="BY584">
            <v>0</v>
          </cell>
          <cell r="BZ584">
            <v>0</v>
          </cell>
          <cell r="CA584">
            <v>0</v>
          </cell>
          <cell r="CB584">
            <v>0</v>
          </cell>
          <cell r="CC584">
            <v>0</v>
          </cell>
          <cell r="CD584">
            <v>0</v>
          </cell>
          <cell r="CE584">
            <v>0</v>
          </cell>
          <cell r="CF584">
            <v>0</v>
          </cell>
          <cell r="CG584">
            <v>0</v>
          </cell>
          <cell r="CH584">
            <v>0</v>
          </cell>
          <cell r="CI584" t="str">
            <v>603 THĐ</v>
          </cell>
          <cell r="CJ584" t="str">
            <v>NHÂN VIÊN PHỤC VỤ</v>
          </cell>
          <cell r="CK584">
            <v>0</v>
          </cell>
          <cell r="CL584">
            <v>0</v>
          </cell>
          <cell r="CM584" t="str">
            <v>KẾT HÔN</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t="e">
            <v>#N/A</v>
          </cell>
          <cell r="DB584">
            <v>0</v>
          </cell>
        </row>
        <row r="585">
          <cell r="B585" t="str">
            <v>EQQ102517</v>
          </cell>
          <cell r="C585" t="str">
            <v>NGUYỄN THỊ THÙY DƯƠNG</v>
          </cell>
          <cell r="D585" t="str">
            <v>NỮ</v>
          </cell>
          <cell r="E585">
            <v>41852</v>
          </cell>
          <cell r="F585" t="str">
            <v>249 HVT</v>
          </cell>
          <cell r="G585" t="str">
            <v>NHÂN VIÊN PHỤC VỤ</v>
          </cell>
          <cell r="H585">
            <v>15</v>
          </cell>
          <cell r="I585">
            <v>11</v>
          </cell>
          <cell r="J585">
            <v>1994</v>
          </cell>
          <cell r="K585">
            <v>34653</v>
          </cell>
          <cell r="L585" t="str">
            <v>TIỀN GIANG</v>
          </cell>
          <cell r="M585" t="str">
            <v>TIỀN GIANG</v>
          </cell>
          <cell r="N585" t="str">
            <v>312203365</v>
          </cell>
          <cell r="O585">
            <v>39768</v>
          </cell>
          <cell r="P585" t="str">
            <v>TIỀN GIANG</v>
          </cell>
          <cell r="Q585" t="str">
            <v>KINH</v>
          </cell>
          <cell r="R585" t="str">
            <v>KHÔNG</v>
          </cell>
          <cell r="S585" t="str">
            <v>ẤP BÌNH HƯNG THƯỢNG, XÃ BÌNH NINH, HUYỆN CHỢ GẠO, TỈNH TIỀN GIANG</v>
          </cell>
          <cell r="T585" t="str">
            <v>TIỀN GIANG</v>
          </cell>
          <cell r="U585" t="str">
            <v>78/H7,  CÔNG HÒA, P. 4, Q. TÂN BÌNH, TP. HCM</v>
          </cell>
          <cell r="V585" t="str">
            <v>TP. HCM</v>
          </cell>
          <cell r="W585">
            <v>0</v>
          </cell>
          <cell r="X585" t="str">
            <v>01657416977</v>
          </cell>
          <cell r="Y585" t="str">
            <v>0071000908243</v>
          </cell>
          <cell r="Z585" t="str">
            <v>VIETCOMBANK</v>
          </cell>
          <cell r="AA585" t="str">
            <v>101524</v>
          </cell>
          <cell r="AB585">
            <v>0</v>
          </cell>
          <cell r="AC585">
            <v>0</v>
          </cell>
          <cell r="AD585">
            <v>0</v>
          </cell>
          <cell r="AE585">
            <v>0</v>
          </cell>
          <cell r="AF585">
            <v>0</v>
          </cell>
          <cell r="AG585">
            <v>0</v>
          </cell>
          <cell r="AH585">
            <v>41881</v>
          </cell>
          <cell r="AI585">
            <v>0</v>
          </cell>
          <cell r="AJ585">
            <v>0</v>
          </cell>
          <cell r="AK585" t="str">
            <v>01 NĂM</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t="str">
            <v>ĐH</v>
          </cell>
          <cell r="BF585">
            <v>0</v>
          </cell>
          <cell r="BG585">
            <v>0</v>
          </cell>
          <cell r="BH585">
            <v>0</v>
          </cell>
          <cell r="BI585">
            <v>0</v>
          </cell>
          <cell r="BJ585">
            <v>12000</v>
          </cell>
          <cell r="BK585">
            <v>0</v>
          </cell>
          <cell r="BL585">
            <v>0</v>
          </cell>
          <cell r="BM585">
            <v>0</v>
          </cell>
          <cell r="BN585">
            <v>0</v>
          </cell>
          <cell r="BO585">
            <v>0</v>
          </cell>
          <cell r="BP585">
            <v>0</v>
          </cell>
          <cell r="BQ585">
            <v>1</v>
          </cell>
          <cell r="BR585" t="str">
            <v>HTQ HỒ CHÍ MINH</v>
          </cell>
          <cell r="BS585" t="str">
            <v>Partime</v>
          </cell>
          <cell r="BT585" t="str">
            <v>Quán 249A Hoàng Văn Thụ</v>
          </cell>
          <cell r="BU585" t="str">
            <v>NV. Phục Vụ</v>
          </cell>
          <cell r="BV585">
            <v>0</v>
          </cell>
          <cell r="BW585" t="str">
            <v>12/12</v>
          </cell>
          <cell r="BX585">
            <v>0</v>
          </cell>
          <cell r="BY585">
            <v>0</v>
          </cell>
          <cell r="BZ585">
            <v>0</v>
          </cell>
          <cell r="CA585">
            <v>0</v>
          </cell>
          <cell r="CB585">
            <v>0</v>
          </cell>
          <cell r="CC585">
            <v>0</v>
          </cell>
          <cell r="CD585">
            <v>0</v>
          </cell>
          <cell r="CE585">
            <v>0</v>
          </cell>
          <cell r="CF585">
            <v>0</v>
          </cell>
          <cell r="CG585">
            <v>0</v>
          </cell>
          <cell r="CH585">
            <v>0</v>
          </cell>
          <cell r="CI585" t="str">
            <v>PHÒNG HC-NS</v>
          </cell>
          <cell r="CJ585" t="str">
            <v>CHUYÊN VIÊN HÀNH CHÍNH</v>
          </cell>
          <cell r="CK585">
            <v>0</v>
          </cell>
          <cell r="CL585">
            <v>0</v>
          </cell>
          <cell r="CM585" t="str">
            <v>ĐỘC THÂN</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t="e">
            <v>#N/A</v>
          </cell>
          <cell r="DB585">
            <v>0</v>
          </cell>
        </row>
        <row r="586">
          <cell r="B586" t="str">
            <v>EQQ102518</v>
          </cell>
          <cell r="C586" t="str">
            <v>TRẦN KIM ĐIỀN</v>
          </cell>
          <cell r="D586" t="str">
            <v>NỮ</v>
          </cell>
          <cell r="E586">
            <v>41849</v>
          </cell>
          <cell r="F586" t="str">
            <v>249 HVT</v>
          </cell>
          <cell r="G586" t="str">
            <v>NHÂN VIÊN PHỤC VỤ</v>
          </cell>
          <cell r="H586">
            <v>10</v>
          </cell>
          <cell r="I586">
            <v>10</v>
          </cell>
          <cell r="J586">
            <v>1994</v>
          </cell>
          <cell r="K586">
            <v>34617</v>
          </cell>
          <cell r="L586" t="str">
            <v>TIỀN GIANG</v>
          </cell>
          <cell r="M586" t="str">
            <v>TIỀN GIANG</v>
          </cell>
          <cell r="N586" t="str">
            <v>312203789</v>
          </cell>
          <cell r="O586">
            <v>39766</v>
          </cell>
          <cell r="P586" t="str">
            <v>TIỀN GIANG</v>
          </cell>
          <cell r="Q586" t="str">
            <v>KINH</v>
          </cell>
          <cell r="R586" t="str">
            <v>KHÔNG</v>
          </cell>
          <cell r="S586" t="str">
            <v>ẤP TÂN MĨ, TÂN BÌNH THẠNH, CHỢ GẠO, TIỀN GIANG</v>
          </cell>
          <cell r="T586" t="str">
            <v>TIỀN GIANG</v>
          </cell>
          <cell r="U586" t="str">
            <v>78/H7,  CÔNG HÒA, P. 4, Q. TÂN BÌNH, TP. HCM</v>
          </cell>
          <cell r="V586" t="str">
            <v>TP. HCM</v>
          </cell>
          <cell r="W586">
            <v>0</v>
          </cell>
          <cell r="X586" t="str">
            <v>01272695467</v>
          </cell>
          <cell r="Y586" t="str">
            <v>0071000908244</v>
          </cell>
          <cell r="Z586" t="str">
            <v>VIETCOMBANK</v>
          </cell>
          <cell r="AA586" t="str">
            <v>101525</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t="str">
            <v>12/12</v>
          </cell>
          <cell r="BF586">
            <v>0</v>
          </cell>
          <cell r="BG586">
            <v>0</v>
          </cell>
          <cell r="BH586">
            <v>0</v>
          </cell>
          <cell r="BI586">
            <v>0</v>
          </cell>
          <cell r="BJ586">
            <v>12000</v>
          </cell>
          <cell r="BK586">
            <v>0</v>
          </cell>
          <cell r="BL586">
            <v>0</v>
          </cell>
          <cell r="BM586">
            <v>0</v>
          </cell>
          <cell r="BN586">
            <v>0</v>
          </cell>
          <cell r="BO586">
            <v>0</v>
          </cell>
          <cell r="BP586">
            <v>0</v>
          </cell>
          <cell r="BQ586">
            <v>1</v>
          </cell>
          <cell r="BR586" t="str">
            <v>HTQ HỒ CHÍ MINH</v>
          </cell>
          <cell r="BS586" t="str">
            <v>Partime</v>
          </cell>
          <cell r="BT586" t="str">
            <v>Quán 249A Hoàng Văn Thụ</v>
          </cell>
          <cell r="BU586" t="str">
            <v>NV. Phục Vụ</v>
          </cell>
          <cell r="BV586">
            <v>0</v>
          </cell>
          <cell r="BW586" t="str">
            <v>12/12</v>
          </cell>
          <cell r="BX586">
            <v>0</v>
          </cell>
          <cell r="BY586">
            <v>0</v>
          </cell>
          <cell r="BZ586">
            <v>0</v>
          </cell>
          <cell r="CA586">
            <v>0</v>
          </cell>
          <cell r="CB586">
            <v>0</v>
          </cell>
          <cell r="CC586">
            <v>0</v>
          </cell>
          <cell r="CD586">
            <v>0</v>
          </cell>
          <cell r="CE586">
            <v>0</v>
          </cell>
          <cell r="CF586">
            <v>0</v>
          </cell>
          <cell r="CG586">
            <v>0</v>
          </cell>
          <cell r="CH586">
            <v>0</v>
          </cell>
          <cell r="CI586" t="str">
            <v>249 HVT</v>
          </cell>
          <cell r="CJ586" t="str">
            <v>NHÂN VIÊN PHỤC VỤ</v>
          </cell>
          <cell r="CK586">
            <v>0</v>
          </cell>
          <cell r="CL586">
            <v>0</v>
          </cell>
          <cell r="CM586" t="str">
            <v>ĐỘC THÂN</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t="e">
            <v>#N/A</v>
          </cell>
          <cell r="DB586">
            <v>0</v>
          </cell>
        </row>
        <row r="587">
          <cell r="B587" t="str">
            <v>EQQ102519</v>
          </cell>
          <cell r="C587" t="str">
            <v>PHAN THANH LONG</v>
          </cell>
          <cell r="D587" t="str">
            <v>NAM</v>
          </cell>
          <cell r="E587">
            <v>41849</v>
          </cell>
          <cell r="F587" t="str">
            <v>249 HVT</v>
          </cell>
          <cell r="G587" t="str">
            <v>NHÂN VIÊN PHỤC VỤ</v>
          </cell>
          <cell r="H587">
            <v>5</v>
          </cell>
          <cell r="I587">
            <v>10</v>
          </cell>
          <cell r="J587">
            <v>1995</v>
          </cell>
          <cell r="K587">
            <v>34977</v>
          </cell>
          <cell r="L587" t="str">
            <v>ĐỒNG NAI</v>
          </cell>
          <cell r="M587" t="str">
            <v>THỪA THIÊN HUẾ</v>
          </cell>
          <cell r="N587" t="str">
            <v>272342277</v>
          </cell>
          <cell r="O587">
            <v>40068</v>
          </cell>
          <cell r="P587" t="str">
            <v>ĐỒNG NAI</v>
          </cell>
          <cell r="Q587" t="str">
            <v>KINH</v>
          </cell>
          <cell r="R587" t="str">
            <v>THIÊN CHÚA</v>
          </cell>
          <cell r="S587" t="str">
            <v>ẤP THỌ LÂM 3, PHÚ XUÂN, TÂN PHÚ, ĐỒNG NAI</v>
          </cell>
          <cell r="T587" t="str">
            <v>ĐỒNG NAI</v>
          </cell>
          <cell r="U587" t="str">
            <v>99/6 PHẠM ĐĂNG GIẢNG, Q. TÂN BÌNH, TP. HCM</v>
          </cell>
          <cell r="V587" t="str">
            <v>TP. HCM</v>
          </cell>
          <cell r="W587">
            <v>0</v>
          </cell>
          <cell r="X587" t="str">
            <v>0906778017</v>
          </cell>
          <cell r="Y587" t="str">
            <v>0441000673340</v>
          </cell>
          <cell r="Z587" t="str">
            <v>VIETCOMBANK</v>
          </cell>
          <cell r="AA587" t="str">
            <v>101526</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t="str">
            <v>12/12</v>
          </cell>
          <cell r="BF587">
            <v>0</v>
          </cell>
          <cell r="BG587">
            <v>0</v>
          </cell>
          <cell r="BH587">
            <v>0</v>
          </cell>
          <cell r="BI587">
            <v>0</v>
          </cell>
          <cell r="BJ587">
            <v>12000</v>
          </cell>
          <cell r="BK587">
            <v>0</v>
          </cell>
          <cell r="BL587">
            <v>0</v>
          </cell>
          <cell r="BM587">
            <v>0</v>
          </cell>
          <cell r="BN587">
            <v>0</v>
          </cell>
          <cell r="BO587">
            <v>0</v>
          </cell>
          <cell r="BP587">
            <v>0</v>
          </cell>
          <cell r="BQ587">
            <v>1</v>
          </cell>
          <cell r="BR587" t="str">
            <v>HTQ HỒ CHÍ MINH</v>
          </cell>
          <cell r="BS587" t="str">
            <v>Partime</v>
          </cell>
          <cell r="BT587" t="str">
            <v>Quán 249A Hoàng Văn Thụ</v>
          </cell>
          <cell r="BU587" t="str">
            <v>NV. Phục Vụ</v>
          </cell>
          <cell r="BV587">
            <v>0</v>
          </cell>
          <cell r="BW587" t="str">
            <v>12/12</v>
          </cell>
          <cell r="BX587">
            <v>0</v>
          </cell>
          <cell r="BY587">
            <v>0</v>
          </cell>
          <cell r="BZ587">
            <v>0</v>
          </cell>
          <cell r="CA587">
            <v>0</v>
          </cell>
          <cell r="CB587">
            <v>0</v>
          </cell>
          <cell r="CC587">
            <v>0</v>
          </cell>
          <cell r="CD587">
            <v>0</v>
          </cell>
          <cell r="CE587">
            <v>0</v>
          </cell>
          <cell r="CF587">
            <v>0</v>
          </cell>
          <cell r="CG587">
            <v>0</v>
          </cell>
          <cell r="CH587">
            <v>0</v>
          </cell>
          <cell r="CI587" t="str">
            <v>249 HVT</v>
          </cell>
          <cell r="CJ587" t="str">
            <v>NHÂN VIÊN PHỤC VỤ</v>
          </cell>
          <cell r="CK587">
            <v>0</v>
          </cell>
          <cell r="CL587">
            <v>0</v>
          </cell>
          <cell r="CM587" t="str">
            <v>ĐỘC THÂN</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t="e">
            <v>#N/A</v>
          </cell>
          <cell r="DB587">
            <v>0</v>
          </cell>
        </row>
        <row r="588">
          <cell r="B588" t="str">
            <v>EQQ102522</v>
          </cell>
          <cell r="C588" t="str">
            <v>LÊ THỊ MỘNG TRINH</v>
          </cell>
          <cell r="D588" t="str">
            <v>NỮ</v>
          </cell>
          <cell r="E588">
            <v>41855</v>
          </cell>
          <cell r="F588" t="str">
            <v>02 BTX</v>
          </cell>
          <cell r="G588" t="str">
            <v>NHÂN VIÊN THU NGÂN</v>
          </cell>
          <cell r="H588">
            <v>20</v>
          </cell>
          <cell r="I588">
            <v>2</v>
          </cell>
          <cell r="J588">
            <v>1994</v>
          </cell>
          <cell r="K588">
            <v>34385</v>
          </cell>
          <cell r="L588" t="str">
            <v>TRÀ VINH</v>
          </cell>
          <cell r="M588" t="str">
            <v>TRÀ VINH</v>
          </cell>
          <cell r="N588" t="str">
            <v>334721944</v>
          </cell>
          <cell r="O588">
            <v>39573</v>
          </cell>
          <cell r="P588" t="str">
            <v>TRÀ VINH</v>
          </cell>
          <cell r="Q588" t="str">
            <v>KINH</v>
          </cell>
          <cell r="R588" t="str">
            <v>KHÔNG</v>
          </cell>
          <cell r="S588" t="str">
            <v>BÀ MY, HÒA ÂN, CẦU KÈ, TRÀ VINH</v>
          </cell>
          <cell r="T588" t="str">
            <v>TRÀ VINH</v>
          </cell>
          <cell r="U588" t="str">
            <v>137/5 UNG VĂN KHIÊM, P. 25, Q. BÌNH THẠNH, TP. HCM</v>
          </cell>
          <cell r="V588" t="str">
            <v>TP. HCM</v>
          </cell>
          <cell r="W588" t="str">
            <v>99/6 PHẠM ĐĂNG GIẢNG, Q. TÂN BÌNH, TP. HCM</v>
          </cell>
          <cell r="X588" t="str">
            <v>0986953007</v>
          </cell>
          <cell r="Y588" t="str">
            <v>0071000907972</v>
          </cell>
          <cell r="Z588" t="str">
            <v>VIETCOMBANK</v>
          </cell>
          <cell r="AA588" t="str">
            <v>101529</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t="str">
            <v>12/12</v>
          </cell>
          <cell r="BF588">
            <v>0</v>
          </cell>
          <cell r="BG588">
            <v>0</v>
          </cell>
          <cell r="BH588">
            <v>0</v>
          </cell>
          <cell r="BI588">
            <v>0</v>
          </cell>
          <cell r="BJ588">
            <v>12000</v>
          </cell>
          <cell r="BK588">
            <v>0</v>
          </cell>
          <cell r="BL588">
            <v>0</v>
          </cell>
          <cell r="BM588">
            <v>0</v>
          </cell>
          <cell r="BN588">
            <v>0</v>
          </cell>
          <cell r="BO588">
            <v>0</v>
          </cell>
          <cell r="BP588">
            <v>0</v>
          </cell>
          <cell r="BQ588">
            <v>1</v>
          </cell>
          <cell r="BR588" t="str">
            <v>HTQ HỒ CHÍ MINH</v>
          </cell>
          <cell r="BS588" t="str">
            <v>Partime</v>
          </cell>
          <cell r="BT588" t="str">
            <v>Quán 02 Bùi Thị Xuân</v>
          </cell>
          <cell r="BU588" t="str">
            <v>NV. Thu Ngân</v>
          </cell>
          <cell r="BV588">
            <v>0</v>
          </cell>
          <cell r="BW588" t="str">
            <v>12/12</v>
          </cell>
          <cell r="BX588">
            <v>0</v>
          </cell>
          <cell r="BY588">
            <v>0</v>
          </cell>
          <cell r="BZ588">
            <v>0</v>
          </cell>
          <cell r="CA588">
            <v>0</v>
          </cell>
          <cell r="CB588">
            <v>0</v>
          </cell>
          <cell r="CC588">
            <v>0</v>
          </cell>
          <cell r="CD588">
            <v>0</v>
          </cell>
          <cell r="CE588">
            <v>0</v>
          </cell>
          <cell r="CF588">
            <v>0</v>
          </cell>
          <cell r="CG588">
            <v>0</v>
          </cell>
          <cell r="CH588">
            <v>0</v>
          </cell>
          <cell r="CI588" t="str">
            <v>249 HVT</v>
          </cell>
          <cell r="CJ588" t="str">
            <v>NHÂN VIÊN PHỤC VỤ</v>
          </cell>
          <cell r="CK588">
            <v>0</v>
          </cell>
          <cell r="CL588">
            <v>0</v>
          </cell>
          <cell r="CM588" t="str">
            <v>ĐỘC THÂN</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t="e">
            <v>#N/A</v>
          </cell>
          <cell r="DB588">
            <v>0</v>
          </cell>
        </row>
        <row r="589">
          <cell r="B589" t="str">
            <v>EQQ102523</v>
          </cell>
          <cell r="C589" t="str">
            <v>NGUYỄN NGỌC DIỄM QUỲNH</v>
          </cell>
          <cell r="D589" t="str">
            <v>NỮ</v>
          </cell>
          <cell r="E589">
            <v>41856</v>
          </cell>
          <cell r="F589" t="str">
            <v>02 BTX</v>
          </cell>
          <cell r="G589" t="str">
            <v>NHÂN VIÊN PHỤC VỤ</v>
          </cell>
          <cell r="H589">
            <v>29</v>
          </cell>
          <cell r="I589">
            <v>3</v>
          </cell>
          <cell r="J589">
            <v>1995</v>
          </cell>
          <cell r="K589">
            <v>34787</v>
          </cell>
          <cell r="L589" t="str">
            <v>ĐỒNG NAI</v>
          </cell>
          <cell r="M589" t="str">
            <v>HƯNG YÊN</v>
          </cell>
          <cell r="N589" t="str">
            <v>272545481</v>
          </cell>
          <cell r="O589">
            <v>41058</v>
          </cell>
          <cell r="P589" t="str">
            <v>ĐỒNG NAI</v>
          </cell>
          <cell r="Q589" t="str">
            <v>KINH</v>
          </cell>
          <cell r="R589" t="str">
            <v>THIÊN CHÚA</v>
          </cell>
          <cell r="S589" t="str">
            <v>KP4A, P. TÂN HÒA, BIÊN HÒA, ĐỒNG NAI</v>
          </cell>
          <cell r="T589" t="str">
            <v>ĐỒNG NAI</v>
          </cell>
          <cell r="U589" t="str">
            <v>217/9 BÙI ĐÌNH TÚY, P. 24, Q. BÌNH THẠNH, TP. HCM</v>
          </cell>
          <cell r="V589" t="str">
            <v>TP. HCM</v>
          </cell>
          <cell r="W589" t="str">
            <v>137/5 UNG VĂN KHIÊM, P. 25, Q. BÌNH THẠNH, TP. HCM</v>
          </cell>
          <cell r="X589" t="str">
            <v>01632828365</v>
          </cell>
          <cell r="Y589" t="str">
            <v>0531002483732</v>
          </cell>
          <cell r="Z589" t="str">
            <v>VIETCOMBANK</v>
          </cell>
          <cell r="AA589" t="str">
            <v>101530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t="str">
            <v>12/12</v>
          </cell>
          <cell r="BF589">
            <v>0</v>
          </cell>
          <cell r="BG589">
            <v>0</v>
          </cell>
          <cell r="BH589">
            <v>0</v>
          </cell>
          <cell r="BI589">
            <v>0</v>
          </cell>
          <cell r="BJ589">
            <v>12000</v>
          </cell>
          <cell r="BK589">
            <v>0</v>
          </cell>
          <cell r="BL589">
            <v>0</v>
          </cell>
          <cell r="BM589">
            <v>0</v>
          </cell>
          <cell r="BN589">
            <v>0</v>
          </cell>
          <cell r="BO589">
            <v>0</v>
          </cell>
          <cell r="BP589">
            <v>0</v>
          </cell>
          <cell r="BQ589">
            <v>1</v>
          </cell>
          <cell r="BR589" t="str">
            <v>HTQ HỒ CHÍ MINH</v>
          </cell>
          <cell r="BS589" t="str">
            <v>Partime</v>
          </cell>
          <cell r="BT589" t="str">
            <v>Quán 02 Bùi Thị Xuân</v>
          </cell>
          <cell r="BU589" t="str">
            <v>NV. Phục Vụ</v>
          </cell>
          <cell r="BV589">
            <v>0</v>
          </cell>
          <cell r="BW589" t="str">
            <v>12/12</v>
          </cell>
          <cell r="BX589">
            <v>0</v>
          </cell>
          <cell r="BY589">
            <v>0</v>
          </cell>
          <cell r="BZ589">
            <v>0</v>
          </cell>
          <cell r="CA589">
            <v>0</v>
          </cell>
          <cell r="CB589">
            <v>0</v>
          </cell>
          <cell r="CC589">
            <v>0</v>
          </cell>
          <cell r="CD589">
            <v>0</v>
          </cell>
          <cell r="CE589">
            <v>0</v>
          </cell>
          <cell r="CF589">
            <v>0</v>
          </cell>
          <cell r="CG589">
            <v>0</v>
          </cell>
          <cell r="CH589">
            <v>0</v>
          </cell>
          <cell r="CI589" t="str">
            <v>02 BTX</v>
          </cell>
          <cell r="CJ589" t="str">
            <v>NHÂN VIÊN THU NGÂN</v>
          </cell>
          <cell r="CK589">
            <v>0</v>
          </cell>
          <cell r="CL589">
            <v>0</v>
          </cell>
          <cell r="CM589" t="str">
            <v>ĐỘC THÂN</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t="e">
            <v>#N/A</v>
          </cell>
          <cell r="DB589">
            <v>0</v>
          </cell>
        </row>
        <row r="590">
          <cell r="B590" t="str">
            <v>EQQ102524</v>
          </cell>
          <cell r="C590" t="str">
            <v>VÕ THỊ THANH PHƯỢNG</v>
          </cell>
          <cell r="D590" t="str">
            <v>NỮ</v>
          </cell>
          <cell r="E590">
            <v>41856</v>
          </cell>
          <cell r="F590" t="str">
            <v>43 TS</v>
          </cell>
          <cell r="G590" t="str">
            <v>NHÂN VIÊN PHỤC VỤ</v>
          </cell>
          <cell r="H590">
            <v>25</v>
          </cell>
          <cell r="I590">
            <v>1</v>
          </cell>
          <cell r="J590">
            <v>1993</v>
          </cell>
          <cell r="K590">
            <v>33994</v>
          </cell>
          <cell r="L590" t="str">
            <v>VĨNH LONG</v>
          </cell>
          <cell r="M590" t="str">
            <v>VĨNH LONG</v>
          </cell>
          <cell r="N590" t="str">
            <v>331701844</v>
          </cell>
          <cell r="O590">
            <v>39816</v>
          </cell>
          <cell r="P590" t="str">
            <v>VĨNH LONG</v>
          </cell>
          <cell r="Q590" t="str">
            <v>KINH</v>
          </cell>
          <cell r="R590" t="str">
            <v>KHÔNG</v>
          </cell>
          <cell r="S590" t="str">
            <v>648 TÂN TRUNG, TRUNG THÀNH TÂY, VŨNG LIÊM, VĨNH LONG</v>
          </cell>
          <cell r="T590" t="str">
            <v>VĨNH LONG</v>
          </cell>
          <cell r="U590" t="str">
            <v>799/22/37 NGUYỄN KIỆM, P. 3, Q. GÒ VẤP, TP. HCM</v>
          </cell>
          <cell r="V590" t="str">
            <v>TP. HCM</v>
          </cell>
          <cell r="W590">
            <v>0</v>
          </cell>
          <cell r="X590" t="str">
            <v>01659181640</v>
          </cell>
          <cell r="Y590" t="str">
            <v>0071000906836</v>
          </cell>
          <cell r="Z590" t="str">
            <v>VIETCOMBANK</v>
          </cell>
          <cell r="AA590" t="str">
            <v>101531</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t="str">
            <v>12/12</v>
          </cell>
          <cell r="BF590">
            <v>0</v>
          </cell>
          <cell r="BG590">
            <v>0</v>
          </cell>
          <cell r="BH590">
            <v>0</v>
          </cell>
          <cell r="BI590">
            <v>0</v>
          </cell>
          <cell r="BJ590">
            <v>12000</v>
          </cell>
          <cell r="BK590">
            <v>0</v>
          </cell>
          <cell r="BL590">
            <v>0</v>
          </cell>
          <cell r="BM590">
            <v>0</v>
          </cell>
          <cell r="BN590">
            <v>0</v>
          </cell>
          <cell r="BO590">
            <v>0</v>
          </cell>
          <cell r="BP590">
            <v>0</v>
          </cell>
          <cell r="BQ590">
            <v>1</v>
          </cell>
          <cell r="BR590" t="str">
            <v>HTQ HỒ CHÍ MINH</v>
          </cell>
          <cell r="BS590" t="str">
            <v>Partime</v>
          </cell>
          <cell r="BT590" t="str">
            <v xml:space="preserve">Quán A43 Trường Sơn </v>
          </cell>
          <cell r="BU590" t="str">
            <v>NV. Phục Vụ</v>
          </cell>
          <cell r="BV590">
            <v>0</v>
          </cell>
          <cell r="BW590" t="str">
            <v>12/12</v>
          </cell>
          <cell r="BX590">
            <v>0</v>
          </cell>
          <cell r="BY590">
            <v>0</v>
          </cell>
          <cell r="BZ590">
            <v>0</v>
          </cell>
          <cell r="CA590">
            <v>0</v>
          </cell>
          <cell r="CB590">
            <v>0</v>
          </cell>
          <cell r="CC590">
            <v>0</v>
          </cell>
          <cell r="CD590">
            <v>0</v>
          </cell>
          <cell r="CE590">
            <v>0</v>
          </cell>
          <cell r="CF590">
            <v>0</v>
          </cell>
          <cell r="CG590">
            <v>0</v>
          </cell>
          <cell r="CH590">
            <v>0</v>
          </cell>
          <cell r="CI590" t="str">
            <v>02 BTX</v>
          </cell>
          <cell r="CJ590" t="str">
            <v>NHÂN VIÊN PHỤC VỤ</v>
          </cell>
          <cell r="CK590">
            <v>0</v>
          </cell>
          <cell r="CL590">
            <v>0</v>
          </cell>
          <cell r="CM590" t="str">
            <v>ĐỘC THÂN</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t="e">
            <v>#N/A</v>
          </cell>
          <cell r="DB590">
            <v>0</v>
          </cell>
        </row>
        <row r="591">
          <cell r="B591" t="str">
            <v>EQQ102527</v>
          </cell>
          <cell r="C591" t="str">
            <v>NGUYỄN THANH TOÀN TÂM</v>
          </cell>
          <cell r="D591" t="str">
            <v>NAM</v>
          </cell>
          <cell r="E591">
            <v>41855</v>
          </cell>
          <cell r="F591" t="str">
            <v>06 ĐK</v>
          </cell>
          <cell r="G591" t="str">
            <v>NHÂN VIÊN PHỤC VỤ</v>
          </cell>
          <cell r="H591">
            <v>5</v>
          </cell>
          <cell r="I591">
            <v>4</v>
          </cell>
          <cell r="J591">
            <v>1995</v>
          </cell>
          <cell r="K591">
            <v>34794</v>
          </cell>
          <cell r="L591" t="str">
            <v>TP. HCM</v>
          </cell>
          <cell r="M591" t="str">
            <v>TP. HCM</v>
          </cell>
          <cell r="N591" t="str">
            <v>025303466</v>
          </cell>
          <cell r="O591">
            <v>40378</v>
          </cell>
          <cell r="P591" t="str">
            <v>TP. HCM</v>
          </cell>
          <cell r="Q591" t="str">
            <v>KINH</v>
          </cell>
          <cell r="R591" t="str">
            <v>PHẬT</v>
          </cell>
          <cell r="S591" t="str">
            <v>333/7A BẾN VÂN ĐỒN, P. 1, Q. 4, TP. HCM</v>
          </cell>
          <cell r="T591" t="str">
            <v>TP. HCM</v>
          </cell>
          <cell r="U591" t="str">
            <v>333/7A BẾN VÂN ĐỒN, P. 1, Q. 4, TP. HCM</v>
          </cell>
          <cell r="V591" t="str">
            <v>TP. HCM</v>
          </cell>
          <cell r="W591">
            <v>0</v>
          </cell>
          <cell r="X591" t="str">
            <v>0994119054</v>
          </cell>
          <cell r="Y591" t="str">
            <v>0071000908806</v>
          </cell>
          <cell r="Z591" t="str">
            <v>VIETCOMBANK</v>
          </cell>
          <cell r="AA591" t="str">
            <v>101534</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t="str">
            <v>12/12</v>
          </cell>
          <cell r="BF591">
            <v>0</v>
          </cell>
          <cell r="BG591">
            <v>0</v>
          </cell>
          <cell r="BH591">
            <v>0</v>
          </cell>
          <cell r="BI591">
            <v>0</v>
          </cell>
          <cell r="BJ591">
            <v>12000</v>
          </cell>
          <cell r="BK591">
            <v>0</v>
          </cell>
          <cell r="BL591">
            <v>0</v>
          </cell>
          <cell r="BM591">
            <v>0</v>
          </cell>
          <cell r="BN591">
            <v>0</v>
          </cell>
          <cell r="BO591">
            <v>0</v>
          </cell>
          <cell r="BP591">
            <v>0</v>
          </cell>
          <cell r="BQ591">
            <v>1</v>
          </cell>
          <cell r="BR591" t="str">
            <v>HTQ HỒ CHÍ MINH</v>
          </cell>
          <cell r="BS591" t="str">
            <v>Partime</v>
          </cell>
          <cell r="BT591" t="str">
            <v>Quán 6A Đồng Khởi</v>
          </cell>
          <cell r="BU591" t="str">
            <v>NV. Phục Vụ</v>
          </cell>
          <cell r="BV591">
            <v>0</v>
          </cell>
          <cell r="BW591" t="str">
            <v>12/12</v>
          </cell>
          <cell r="BX591">
            <v>0</v>
          </cell>
          <cell r="BY591">
            <v>0</v>
          </cell>
          <cell r="BZ591">
            <v>0</v>
          </cell>
          <cell r="CA591">
            <v>0</v>
          </cell>
          <cell r="CB591">
            <v>0</v>
          </cell>
          <cell r="CC591">
            <v>0</v>
          </cell>
          <cell r="CD591">
            <v>0</v>
          </cell>
          <cell r="CE591">
            <v>0</v>
          </cell>
          <cell r="CF591">
            <v>0</v>
          </cell>
          <cell r="CG591">
            <v>0</v>
          </cell>
          <cell r="CH591">
            <v>0</v>
          </cell>
          <cell r="CI591" t="str">
            <v>43 TS</v>
          </cell>
          <cell r="CJ591" t="str">
            <v>NHÂN VIÊN PHỤC VỤ</v>
          </cell>
          <cell r="CK591">
            <v>0</v>
          </cell>
          <cell r="CL591">
            <v>0</v>
          </cell>
          <cell r="CM591" t="str">
            <v>ĐỘC THÂN</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t="e">
            <v>#N/A</v>
          </cell>
          <cell r="DB591">
            <v>0</v>
          </cell>
        </row>
        <row r="592">
          <cell r="B592" t="str">
            <v>EQQ102529</v>
          </cell>
          <cell r="C592" t="str">
            <v>TĂNG THỊ THÙY DUNG</v>
          </cell>
          <cell r="D592" t="str">
            <v>NỮ</v>
          </cell>
          <cell r="E592">
            <v>41855</v>
          </cell>
          <cell r="F592" t="str">
            <v>06 ĐK</v>
          </cell>
          <cell r="G592" t="str">
            <v>NHÂN VIÊN PHỤC VỤ</v>
          </cell>
          <cell r="H592">
            <v>18</v>
          </cell>
          <cell r="I592">
            <v>12</v>
          </cell>
          <cell r="J592">
            <v>1995</v>
          </cell>
          <cell r="K592">
            <v>35051</v>
          </cell>
          <cell r="L592" t="str">
            <v>ĐỒNG NAI</v>
          </cell>
          <cell r="M592" t="str">
            <v>BẾN TRE</v>
          </cell>
          <cell r="N592" t="str">
            <v>0272536377</v>
          </cell>
          <cell r="O592">
            <v>41064</v>
          </cell>
          <cell r="P592" t="str">
            <v>ĐỒNG NAI</v>
          </cell>
          <cell r="Q592" t="str">
            <v>KINH</v>
          </cell>
          <cell r="R592" t="str">
            <v>THIÊN CHÚA</v>
          </cell>
          <cell r="S592" t="str">
            <v>53/4 KP 3, P. TÂN HÒA, BIÊN HÒA, ĐỒNG NAI</v>
          </cell>
          <cell r="T592" t="str">
            <v>ĐỒNG NAI</v>
          </cell>
          <cell r="U592" t="str">
            <v>168D ĐƯỜNG D2, P. 25, Q. BÌNH THẠNH, TP. HCM</v>
          </cell>
          <cell r="V592" t="str">
            <v>TP. HCM</v>
          </cell>
          <cell r="W592">
            <v>0</v>
          </cell>
          <cell r="X592" t="str">
            <v>0976624153</v>
          </cell>
          <cell r="Y592" t="str">
            <v>0121000717072</v>
          </cell>
          <cell r="Z592" t="str">
            <v>VIETCOMBANK</v>
          </cell>
          <cell r="AA592" t="str">
            <v>101536</v>
          </cell>
          <cell r="AB592">
            <v>0</v>
          </cell>
          <cell r="AC592">
            <v>0</v>
          </cell>
          <cell r="AD592">
            <v>0</v>
          </cell>
          <cell r="AE592">
            <v>41979</v>
          </cell>
          <cell r="AF592" t="str">
            <v>BV</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t="str">
            <v>12/12</v>
          </cell>
          <cell r="BF592">
            <v>0</v>
          </cell>
          <cell r="BG592">
            <v>0</v>
          </cell>
          <cell r="BH592">
            <v>0</v>
          </cell>
          <cell r="BI592">
            <v>0</v>
          </cell>
          <cell r="BJ592">
            <v>12000</v>
          </cell>
          <cell r="BK592">
            <v>0</v>
          </cell>
          <cell r="BL592">
            <v>0</v>
          </cell>
          <cell r="BM592">
            <v>0</v>
          </cell>
          <cell r="BN592">
            <v>0</v>
          </cell>
          <cell r="BO592">
            <v>0</v>
          </cell>
          <cell r="BP592">
            <v>0</v>
          </cell>
          <cell r="BQ592">
            <v>1</v>
          </cell>
          <cell r="BR592" t="str">
            <v>HTQ HỒ CHÍ MINH</v>
          </cell>
          <cell r="BS592" t="str">
            <v>Partime</v>
          </cell>
          <cell r="BT592" t="str">
            <v>Quán 6A Đồng Khởi</v>
          </cell>
          <cell r="BU592" t="str">
            <v>NV. Phục Vụ</v>
          </cell>
          <cell r="BV592">
            <v>0</v>
          </cell>
          <cell r="BW592" t="str">
            <v>12/12</v>
          </cell>
          <cell r="BX592">
            <v>0</v>
          </cell>
          <cell r="BY592">
            <v>0</v>
          </cell>
          <cell r="BZ592">
            <v>0</v>
          </cell>
          <cell r="CA592">
            <v>0</v>
          </cell>
          <cell r="CB592">
            <v>0</v>
          </cell>
          <cell r="CC592">
            <v>0</v>
          </cell>
          <cell r="CD592">
            <v>0</v>
          </cell>
          <cell r="CE592">
            <v>0</v>
          </cell>
          <cell r="CF592">
            <v>0</v>
          </cell>
          <cell r="CG592">
            <v>0</v>
          </cell>
          <cell r="CH592">
            <v>0</v>
          </cell>
          <cell r="CI592" t="str">
            <v>06 ĐK</v>
          </cell>
          <cell r="CJ592" t="str">
            <v>NHÂN VIÊN PHỤC VỤ</v>
          </cell>
          <cell r="CK592">
            <v>0</v>
          </cell>
          <cell r="CL592">
            <v>0</v>
          </cell>
          <cell r="CM592" t="str">
            <v>ĐỘC THÂN</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t="e">
            <v>#N/A</v>
          </cell>
          <cell r="DB592">
            <v>0</v>
          </cell>
        </row>
        <row r="593">
          <cell r="B593" t="str">
            <v>EQQ102531</v>
          </cell>
          <cell r="C593" t="str">
            <v>NGUYỄN CHÂU NGỌC DIỄM</v>
          </cell>
          <cell r="D593" t="str">
            <v>NỮ</v>
          </cell>
          <cell r="E593">
            <v>41860</v>
          </cell>
          <cell r="F593" t="str">
            <v>02 BTX</v>
          </cell>
          <cell r="G593" t="str">
            <v>NHÂN VIÊN THU NGÂN</v>
          </cell>
          <cell r="H593">
            <v>1</v>
          </cell>
          <cell r="I593">
            <v>4</v>
          </cell>
          <cell r="J593">
            <v>1992</v>
          </cell>
          <cell r="K593">
            <v>33695</v>
          </cell>
          <cell r="L593" t="str">
            <v>TP. HCM</v>
          </cell>
          <cell r="M593" t="str">
            <v>TP. HCM</v>
          </cell>
          <cell r="N593" t="str">
            <v>025070314</v>
          </cell>
          <cell r="O593">
            <v>40386</v>
          </cell>
          <cell r="P593" t="str">
            <v>TP. HCM</v>
          </cell>
          <cell r="Q593" t="str">
            <v>KINH</v>
          </cell>
          <cell r="R593" t="str">
            <v>KHÔNG</v>
          </cell>
          <cell r="S593" t="str">
            <v>A105/27 NGUYỄN THẦN HIẾN, P. 18, Q. 4, TP. HCM</v>
          </cell>
          <cell r="T593" t="str">
            <v>TP. HCM</v>
          </cell>
          <cell r="U593" t="str">
            <v>A105/27 NGUYỄN THẦN HIẾN, P. 18, Q. 4, TP. HCM</v>
          </cell>
          <cell r="V593" t="str">
            <v>TP. HCM</v>
          </cell>
          <cell r="W593">
            <v>0</v>
          </cell>
          <cell r="X593" t="str">
            <v>0902625252</v>
          </cell>
          <cell r="Y593" t="str">
            <v>0181003434659</v>
          </cell>
          <cell r="Z593" t="str">
            <v>VIETCOMBANK</v>
          </cell>
          <cell r="AA593" t="str">
            <v>101538</v>
          </cell>
          <cell r="AB593">
            <v>0</v>
          </cell>
          <cell r="AC593">
            <v>0</v>
          </cell>
          <cell r="AD593">
            <v>0</v>
          </cell>
          <cell r="AE593">
            <v>41979</v>
          </cell>
          <cell r="AF593" t="str">
            <v>BV</v>
          </cell>
          <cell r="AG593" t="str">
            <v>CHƯA BÀN GIAO</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t="str">
            <v>12/12</v>
          </cell>
          <cell r="BF593">
            <v>0</v>
          </cell>
          <cell r="BG593">
            <v>0</v>
          </cell>
          <cell r="BH593">
            <v>0</v>
          </cell>
          <cell r="BI593">
            <v>0</v>
          </cell>
          <cell r="BJ593">
            <v>12000</v>
          </cell>
          <cell r="BK593">
            <v>0</v>
          </cell>
          <cell r="BL593">
            <v>0</v>
          </cell>
          <cell r="BM593">
            <v>0</v>
          </cell>
          <cell r="BN593">
            <v>0</v>
          </cell>
          <cell r="BO593">
            <v>0</v>
          </cell>
          <cell r="BP593">
            <v>0</v>
          </cell>
          <cell r="BQ593">
            <v>1</v>
          </cell>
          <cell r="BR593" t="str">
            <v>HTQ HỒ CHÍ MINH</v>
          </cell>
          <cell r="BS593" t="str">
            <v>Partime</v>
          </cell>
          <cell r="BT593" t="str">
            <v>Quán 02 Bùi Thị Xuân</v>
          </cell>
          <cell r="BU593" t="str">
            <v>NV. Thu Ngân</v>
          </cell>
          <cell r="BV593">
            <v>0</v>
          </cell>
          <cell r="BW593" t="str">
            <v>12/12</v>
          </cell>
          <cell r="BX593">
            <v>0</v>
          </cell>
          <cell r="BY593">
            <v>0</v>
          </cell>
          <cell r="BZ593">
            <v>0</v>
          </cell>
          <cell r="CA593">
            <v>0</v>
          </cell>
          <cell r="CB593">
            <v>0</v>
          </cell>
          <cell r="CC593">
            <v>0</v>
          </cell>
          <cell r="CD593">
            <v>0</v>
          </cell>
          <cell r="CE593">
            <v>0</v>
          </cell>
          <cell r="CF593">
            <v>0</v>
          </cell>
          <cell r="CG593">
            <v>0</v>
          </cell>
          <cell r="CH593">
            <v>0</v>
          </cell>
          <cell r="CI593" t="str">
            <v>06 ĐK</v>
          </cell>
          <cell r="CJ593" t="str">
            <v>NHÂN VIÊN PHỤC VỤ</v>
          </cell>
          <cell r="CK593">
            <v>0</v>
          </cell>
          <cell r="CL593">
            <v>0</v>
          </cell>
          <cell r="CM593" t="str">
            <v>ĐỘC THÂN</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t="e">
            <v>#N/A</v>
          </cell>
          <cell r="DB593">
            <v>0</v>
          </cell>
        </row>
        <row r="594">
          <cell r="B594" t="str">
            <v>EQQ102532</v>
          </cell>
          <cell r="C594" t="str">
            <v>NGUYỄN MINH TÂM</v>
          </cell>
          <cell r="D594" t="str">
            <v>NAM</v>
          </cell>
          <cell r="E594">
            <v>41861</v>
          </cell>
          <cell r="F594" t="str">
            <v>184 LĐH</v>
          </cell>
          <cell r="G594" t="str">
            <v>NHÂN VIÊN PHỤC VỤ</v>
          </cell>
          <cell r="H594">
            <v>7</v>
          </cell>
          <cell r="I594">
            <v>12</v>
          </cell>
          <cell r="J594">
            <v>1988</v>
          </cell>
          <cell r="K594">
            <v>32484</v>
          </cell>
          <cell r="L594" t="str">
            <v>ĐỒNG THÁP</v>
          </cell>
          <cell r="M594">
            <v>33695</v>
          </cell>
          <cell r="N594" t="str">
            <v>341489217</v>
          </cell>
          <cell r="O594">
            <v>40974</v>
          </cell>
          <cell r="P594" t="str">
            <v>ĐỒNG THÁP</v>
          </cell>
          <cell r="Q594" t="str">
            <v>KINH</v>
          </cell>
          <cell r="R594" t="str">
            <v>KHÔNG</v>
          </cell>
          <cell r="S594" t="str">
            <v>844C TỔ 27, KHÓM MỸ HƯNG, P. 3, TP. CAO LÃNH, ĐỒNG THÁP</v>
          </cell>
          <cell r="T594" t="str">
            <v>ĐỒNG THÁP</v>
          </cell>
          <cell r="U594" t="str">
            <v>A105/27 NGUYỄN THẦN HIẾN, P. 18, Q. 4, TP. HCM</v>
          </cell>
          <cell r="V594" t="str">
            <v>TP. HCM</v>
          </cell>
          <cell r="W594" t="str">
            <v>A105/27 NGUYỄN THẦN HIẾN, P. 18, Q. 4, TP. HCM</v>
          </cell>
          <cell r="X594" t="str">
            <v>01218320234</v>
          </cell>
          <cell r="Y594" t="str">
            <v>0421000417477</v>
          </cell>
          <cell r="Z594" t="str">
            <v>VIETCOMBANK</v>
          </cell>
          <cell r="AA594" t="str">
            <v>101539</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t="str">
            <v>12/12</v>
          </cell>
          <cell r="BF594">
            <v>0</v>
          </cell>
          <cell r="BG594">
            <v>0</v>
          </cell>
          <cell r="BH594">
            <v>0</v>
          </cell>
          <cell r="BI594">
            <v>0</v>
          </cell>
          <cell r="BJ594">
            <v>12000</v>
          </cell>
          <cell r="BK594">
            <v>0</v>
          </cell>
          <cell r="BL594">
            <v>0</v>
          </cell>
          <cell r="BM594">
            <v>0</v>
          </cell>
          <cell r="BN594">
            <v>0</v>
          </cell>
          <cell r="BO594">
            <v>0</v>
          </cell>
          <cell r="BP594">
            <v>0</v>
          </cell>
          <cell r="BQ594">
            <v>1</v>
          </cell>
          <cell r="BR594" t="str">
            <v>HTQ HỒ CHÍ MINH</v>
          </cell>
          <cell r="BS594" t="str">
            <v>Partime</v>
          </cell>
          <cell r="BT594" t="str">
            <v>Quán Pakson</v>
          </cell>
          <cell r="BU594" t="str">
            <v>NV. Phục Vụ</v>
          </cell>
          <cell r="BV594">
            <v>0</v>
          </cell>
          <cell r="BW594" t="str">
            <v>12/12</v>
          </cell>
          <cell r="BX594">
            <v>0</v>
          </cell>
          <cell r="BY594">
            <v>0</v>
          </cell>
          <cell r="BZ594">
            <v>0</v>
          </cell>
          <cell r="CA594">
            <v>0</v>
          </cell>
          <cell r="CB594">
            <v>0</v>
          </cell>
          <cell r="CC594">
            <v>0</v>
          </cell>
          <cell r="CD594">
            <v>0</v>
          </cell>
          <cell r="CE594">
            <v>0</v>
          </cell>
          <cell r="CF594">
            <v>0</v>
          </cell>
          <cell r="CG594">
            <v>0</v>
          </cell>
          <cell r="CH594">
            <v>0</v>
          </cell>
          <cell r="CI594" t="str">
            <v>02 BTX</v>
          </cell>
          <cell r="CJ594" t="str">
            <v>NHÂN VIÊN THU NGÂN</v>
          </cell>
          <cell r="CK594">
            <v>0</v>
          </cell>
          <cell r="CL594">
            <v>0</v>
          </cell>
          <cell r="CM594" t="str">
            <v>ĐỘC THÂN</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t="e">
            <v>#N/A</v>
          </cell>
          <cell r="DB594">
            <v>0</v>
          </cell>
        </row>
        <row r="595">
          <cell r="B595" t="str">
            <v>EQQ102534</v>
          </cell>
          <cell r="C595" t="str">
            <v>TRẦN CAO NHÂN</v>
          </cell>
          <cell r="D595" t="str">
            <v>NAM</v>
          </cell>
          <cell r="E595">
            <v>41862</v>
          </cell>
          <cell r="F595" t="str">
            <v>184 LĐH</v>
          </cell>
          <cell r="G595" t="str">
            <v>NHÂN VIÊN PHỤC VỤ</v>
          </cell>
          <cell r="H595">
            <v>8</v>
          </cell>
          <cell r="I595">
            <v>10</v>
          </cell>
          <cell r="J595">
            <v>1994</v>
          </cell>
          <cell r="K595">
            <v>34615</v>
          </cell>
          <cell r="L595" t="str">
            <v>LONG AN</v>
          </cell>
          <cell r="M595" t="str">
            <v>TP. HCM</v>
          </cell>
          <cell r="N595" t="str">
            <v>025080499</v>
          </cell>
          <cell r="O595">
            <v>39854</v>
          </cell>
          <cell r="P595" t="str">
            <v>TP. HCM</v>
          </cell>
          <cell r="Q595" t="str">
            <v>KINH</v>
          </cell>
          <cell r="R595" t="str">
            <v>KHÔNG</v>
          </cell>
          <cell r="S595" t="str">
            <v>2549/28/14 PHẠM THẾ HIỂN, P. 7, Q. 8, TP. HCM</v>
          </cell>
          <cell r="T595" t="str">
            <v>TP. HCM</v>
          </cell>
          <cell r="U595" t="str">
            <v>2549/28/14 PHẠM THẾ HIỂN, P. 7, Q. 8, TP. HCM</v>
          </cell>
          <cell r="V595" t="str">
            <v>TP. HCM</v>
          </cell>
          <cell r="W595">
            <v>0</v>
          </cell>
          <cell r="X595" t="str">
            <v>01655795597</v>
          </cell>
          <cell r="Y595" t="str">
            <v>0071000756963</v>
          </cell>
          <cell r="Z595" t="str">
            <v>VIETCOMBANK</v>
          </cell>
          <cell r="AA595" t="str">
            <v>101541</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t="str">
            <v>12/12</v>
          </cell>
          <cell r="BF595">
            <v>0</v>
          </cell>
          <cell r="BG595">
            <v>0</v>
          </cell>
          <cell r="BH595">
            <v>0</v>
          </cell>
          <cell r="BI595">
            <v>0</v>
          </cell>
          <cell r="BJ595">
            <v>12000</v>
          </cell>
          <cell r="BK595">
            <v>0</v>
          </cell>
          <cell r="BL595">
            <v>0</v>
          </cell>
          <cell r="BM595">
            <v>0</v>
          </cell>
          <cell r="BN595">
            <v>0</v>
          </cell>
          <cell r="BO595">
            <v>0</v>
          </cell>
          <cell r="BP595">
            <v>0</v>
          </cell>
          <cell r="BQ595">
            <v>1</v>
          </cell>
          <cell r="BR595" t="str">
            <v>HTQ HỒ CHÍ MINH</v>
          </cell>
          <cell r="BS595" t="str">
            <v>Partime</v>
          </cell>
          <cell r="BT595" t="str">
            <v>Quán Pakson</v>
          </cell>
          <cell r="BU595" t="str">
            <v>NV. Phục Vụ</v>
          </cell>
          <cell r="BV595">
            <v>0</v>
          </cell>
          <cell r="BW595" t="str">
            <v>12/12</v>
          </cell>
          <cell r="BX595">
            <v>0</v>
          </cell>
          <cell r="BY595">
            <v>0</v>
          </cell>
          <cell r="BZ595">
            <v>0</v>
          </cell>
          <cell r="CA595">
            <v>0</v>
          </cell>
          <cell r="CB595">
            <v>0</v>
          </cell>
          <cell r="CC595">
            <v>0</v>
          </cell>
          <cell r="CD595">
            <v>0</v>
          </cell>
          <cell r="CE595">
            <v>0</v>
          </cell>
          <cell r="CF595">
            <v>0</v>
          </cell>
          <cell r="CG595">
            <v>0</v>
          </cell>
          <cell r="CH595">
            <v>0</v>
          </cell>
          <cell r="CI595" t="str">
            <v>184 LĐH</v>
          </cell>
          <cell r="CJ595" t="str">
            <v>NHÂN VIÊN PHỤC VỤ</v>
          </cell>
          <cell r="CK595">
            <v>0</v>
          </cell>
          <cell r="CL595">
            <v>0</v>
          </cell>
          <cell r="CM595" t="str">
            <v>ĐỘC THÂN</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t="e">
            <v>#N/A</v>
          </cell>
          <cell r="DB595">
            <v>0</v>
          </cell>
        </row>
        <row r="596">
          <cell r="B596" t="str">
            <v>EQQ102535</v>
          </cell>
          <cell r="C596" t="str">
            <v>TRẦN TRỌNG NGUYỄN</v>
          </cell>
          <cell r="D596" t="str">
            <v>NAM</v>
          </cell>
          <cell r="E596">
            <v>41861</v>
          </cell>
          <cell r="F596" t="str">
            <v>80 ĐK</v>
          </cell>
          <cell r="G596" t="str">
            <v>NHÂN VIÊN PHỤC VỤ</v>
          </cell>
          <cell r="H596">
            <v>3</v>
          </cell>
          <cell r="I596">
            <v>1</v>
          </cell>
          <cell r="J596">
            <v>1989</v>
          </cell>
          <cell r="K596">
            <v>32511</v>
          </cell>
          <cell r="L596" t="str">
            <v>ĐỒNG THÁP</v>
          </cell>
          <cell r="M596" t="str">
            <v>ĐỒNG THÁP</v>
          </cell>
          <cell r="N596" t="str">
            <v>341415653</v>
          </cell>
          <cell r="O596">
            <v>38169</v>
          </cell>
          <cell r="P596" t="str">
            <v>ĐỒNG THÁP</v>
          </cell>
          <cell r="Q596" t="str">
            <v>KINH</v>
          </cell>
          <cell r="R596" t="str">
            <v>KHÔNG</v>
          </cell>
          <cell r="S596" t="str">
            <v>100 TÂN THUẬN B, TÂN DƯƠNG, LAI VUNG, ĐỒNG THÁP</v>
          </cell>
          <cell r="T596" t="str">
            <v>ĐỒNG THÁP</v>
          </cell>
          <cell r="U596" t="str">
            <v>534/22 ĐIỆN BIÊN PHỦ, Q. BÌNH THẠNH, TP. HCM</v>
          </cell>
          <cell r="V596" t="str">
            <v>TP. HCM</v>
          </cell>
          <cell r="W596">
            <v>0</v>
          </cell>
          <cell r="X596" t="str">
            <v>0902672059</v>
          </cell>
          <cell r="Y596" t="str">
            <v>0181003409880</v>
          </cell>
          <cell r="Z596" t="str">
            <v>VIETCOMBANK</v>
          </cell>
          <cell r="AA596" t="str">
            <v>101542</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t="str">
            <v>12/12</v>
          </cell>
          <cell r="BF596">
            <v>0</v>
          </cell>
          <cell r="BG596">
            <v>0</v>
          </cell>
          <cell r="BH596">
            <v>0</v>
          </cell>
          <cell r="BI596">
            <v>0</v>
          </cell>
          <cell r="BJ596">
            <v>12000</v>
          </cell>
          <cell r="BK596">
            <v>0</v>
          </cell>
          <cell r="BL596">
            <v>0</v>
          </cell>
          <cell r="BM596">
            <v>0</v>
          </cell>
          <cell r="BN596">
            <v>0</v>
          </cell>
          <cell r="BO596">
            <v>0</v>
          </cell>
          <cell r="BP596">
            <v>0</v>
          </cell>
          <cell r="BQ596">
            <v>1</v>
          </cell>
          <cell r="BR596" t="str">
            <v>HTQ HỒ CHÍ MINH</v>
          </cell>
          <cell r="BS596" t="str">
            <v>Partime</v>
          </cell>
          <cell r="BT596" t="str">
            <v>Quán 80 Đồng Khởi</v>
          </cell>
          <cell r="BU596" t="str">
            <v>NV. Phục Vụ</v>
          </cell>
          <cell r="BV596" t="str">
            <v>1 HẠT</v>
          </cell>
          <cell r="BW596" t="str">
            <v>TC</v>
          </cell>
          <cell r="BX596" t="str">
            <v>QUẢN TRỊ NHÀ HÀNG</v>
          </cell>
          <cell r="BY596">
            <v>0</v>
          </cell>
          <cell r="BZ596">
            <v>0</v>
          </cell>
          <cell r="CA596">
            <v>0</v>
          </cell>
          <cell r="CB596">
            <v>0</v>
          </cell>
          <cell r="CC596">
            <v>0</v>
          </cell>
          <cell r="CD596">
            <v>0</v>
          </cell>
          <cell r="CE596">
            <v>0</v>
          </cell>
          <cell r="CF596">
            <v>0</v>
          </cell>
          <cell r="CG596">
            <v>0</v>
          </cell>
          <cell r="CH596">
            <v>0</v>
          </cell>
          <cell r="CI596" t="str">
            <v>184 LĐH</v>
          </cell>
          <cell r="CJ596" t="str">
            <v>NHÂN VIÊN PHỤC VỤ</v>
          </cell>
          <cell r="CK596">
            <v>0</v>
          </cell>
          <cell r="CL596">
            <v>0</v>
          </cell>
          <cell r="CM596" t="str">
            <v>ĐỘC THÂN</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t="e">
            <v>#N/A</v>
          </cell>
          <cell r="DB596">
            <v>0</v>
          </cell>
        </row>
        <row r="597">
          <cell r="B597" t="str">
            <v>EQQ102537</v>
          </cell>
          <cell r="C597" t="str">
            <v>NGUYỄN MỸ LOAN</v>
          </cell>
          <cell r="D597" t="str">
            <v>NỮ</v>
          </cell>
          <cell r="E597">
            <v>41861</v>
          </cell>
          <cell r="F597" t="str">
            <v>349 HBT</v>
          </cell>
          <cell r="G597" t="str">
            <v>NHÂN VIÊN BẾP</v>
          </cell>
          <cell r="H597">
            <v>1</v>
          </cell>
          <cell r="I597">
            <v>2</v>
          </cell>
          <cell r="J597">
            <v>1963</v>
          </cell>
          <cell r="K597">
            <v>23043</v>
          </cell>
          <cell r="L597" t="str">
            <v>LONG AN</v>
          </cell>
          <cell r="M597" t="str">
            <v>LONG AN</v>
          </cell>
          <cell r="N597" t="str">
            <v>024456432</v>
          </cell>
          <cell r="O597">
            <v>38685</v>
          </cell>
          <cell r="P597" t="str">
            <v>TP. HCM</v>
          </cell>
          <cell r="Q597" t="str">
            <v>KINH</v>
          </cell>
          <cell r="R597" t="str">
            <v>KHÔNG</v>
          </cell>
          <cell r="S597" t="str">
            <v>345/39B TRẦN HƯNG ĐẠO, P. CẦU KHO, Q. 1, TP. HCM</v>
          </cell>
          <cell r="T597" t="str">
            <v>TP. HCM</v>
          </cell>
          <cell r="U597" t="str">
            <v>345/39B TRẦN HƯNG ĐẠO, P. CẦU KHO, Q. 1, TP. HCM</v>
          </cell>
          <cell r="V597" t="str">
            <v>TP. HCM</v>
          </cell>
          <cell r="W597">
            <v>0</v>
          </cell>
          <cell r="X597" t="str">
            <v>01212198756</v>
          </cell>
          <cell r="Y597" t="str">
            <v>0071000909756</v>
          </cell>
          <cell r="Z597" t="str">
            <v>VIETCOMBANK</v>
          </cell>
          <cell r="AA597" t="str">
            <v>101544</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t="str">
            <v>1 HẠT</v>
          </cell>
          <cell r="BE597" t="str">
            <v>TC</v>
          </cell>
          <cell r="BF597">
            <v>0</v>
          </cell>
          <cell r="BG597">
            <v>0</v>
          </cell>
          <cell r="BH597">
            <v>0</v>
          </cell>
          <cell r="BI597">
            <v>2889000</v>
          </cell>
          <cell r="BJ597">
            <v>111000</v>
          </cell>
          <cell r="BK597">
            <v>0</v>
          </cell>
          <cell r="BL597">
            <v>0</v>
          </cell>
          <cell r="BM597">
            <v>0</v>
          </cell>
          <cell r="BN597">
            <v>0</v>
          </cell>
          <cell r="BO597">
            <v>0</v>
          </cell>
          <cell r="BP597">
            <v>4000</v>
          </cell>
          <cell r="BQ597">
            <v>1</v>
          </cell>
          <cell r="BR597" t="str">
            <v>HTQ HỒ CHÍ MINH</v>
          </cell>
          <cell r="BS597" t="str">
            <v>Fulltime</v>
          </cell>
          <cell r="BT597" t="str">
            <v>Quán 349 Hai Bà Trưng</v>
          </cell>
          <cell r="BU597" t="str">
            <v>NV. Bếp</v>
          </cell>
          <cell r="BV597">
            <v>0</v>
          </cell>
          <cell r="BW597" t="str">
            <v>12/12</v>
          </cell>
          <cell r="BX597">
            <v>0</v>
          </cell>
          <cell r="BY597">
            <v>0</v>
          </cell>
          <cell r="BZ597">
            <v>0</v>
          </cell>
          <cell r="CA597">
            <v>0</v>
          </cell>
          <cell r="CB597">
            <v>0</v>
          </cell>
          <cell r="CC597">
            <v>0</v>
          </cell>
          <cell r="CD597">
            <v>41969</v>
          </cell>
          <cell r="CE597">
            <v>0</v>
          </cell>
          <cell r="CF597">
            <v>0</v>
          </cell>
          <cell r="CG597">
            <v>0</v>
          </cell>
          <cell r="CH597">
            <v>0</v>
          </cell>
          <cell r="CI597" t="str">
            <v>80 ĐK</v>
          </cell>
          <cell r="CJ597" t="str">
            <v>NHÂN VIÊN PHỤC VỤ</v>
          </cell>
          <cell r="CK597">
            <v>0</v>
          </cell>
          <cell r="CL597">
            <v>0</v>
          </cell>
          <cell r="CM597" t="str">
            <v>KẾT HÔN</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t="e">
            <v>#N/A</v>
          </cell>
          <cell r="DB597">
            <v>0</v>
          </cell>
        </row>
        <row r="598">
          <cell r="B598" t="str">
            <v>EQQ102539</v>
          </cell>
          <cell r="C598" t="str">
            <v>PHAN THÙY DƯƠNG</v>
          </cell>
          <cell r="D598" t="str">
            <v>NỮ</v>
          </cell>
          <cell r="E598">
            <v>41841</v>
          </cell>
          <cell r="F598" t="str">
            <v>QUÁN 30 - 04 CẦN THƠ</v>
          </cell>
          <cell r="G598" t="str">
            <v>NHÂN VIÊN PHỤC VỤ</v>
          </cell>
          <cell r="H598">
            <v>12</v>
          </cell>
          <cell r="I598">
            <v>7</v>
          </cell>
          <cell r="J598">
            <v>1991</v>
          </cell>
          <cell r="K598">
            <v>33431</v>
          </cell>
          <cell r="L598" t="str">
            <v>CÀ MAU</v>
          </cell>
          <cell r="M598" t="str">
            <v>NINH BÌNH</v>
          </cell>
          <cell r="N598" t="str">
            <v>381592736</v>
          </cell>
          <cell r="O598">
            <v>39630</v>
          </cell>
          <cell r="P598" t="str">
            <v>CÀ MAU</v>
          </cell>
          <cell r="Q598" t="str">
            <v>KINH</v>
          </cell>
          <cell r="R598" t="str">
            <v>KHÔNG</v>
          </cell>
          <cell r="S598" t="str">
            <v>20 HÙNG VƯƠNG, KV1-K4, THỊ TRẤN NĂM CĂN, NĂM CĂN, CÀ MAU</v>
          </cell>
          <cell r="T598" t="str">
            <v>CÀ MAU</v>
          </cell>
          <cell r="U598" t="str">
            <v>24/6 DÃY A, HẺM 49 TRẦN HOÀNG NA, Q. NINH KIỀU, CẦN THƠ</v>
          </cell>
          <cell r="V598" t="str">
            <v>CẦN THƠ</v>
          </cell>
          <cell r="W598" t="str">
            <v>345/39B TRẦN HƯNG ĐẠO, P. CẦU KHO, Q. 1, TP. HCM</v>
          </cell>
          <cell r="X598" t="str">
            <v>TP. HCM</v>
          </cell>
          <cell r="Y598" t="str">
            <v>0111000219711</v>
          </cell>
          <cell r="Z598" t="str">
            <v>VIETCOMBANK</v>
          </cell>
          <cell r="AA598" t="str">
            <v>600036</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t="str">
            <v>12/12</v>
          </cell>
          <cell r="BF598">
            <v>0</v>
          </cell>
          <cell r="BG598">
            <v>0</v>
          </cell>
          <cell r="BH598">
            <v>0</v>
          </cell>
          <cell r="BI598">
            <v>0</v>
          </cell>
          <cell r="BJ598">
            <v>12000</v>
          </cell>
          <cell r="BK598">
            <v>0</v>
          </cell>
          <cell r="BL598">
            <v>0</v>
          </cell>
          <cell r="BM598">
            <v>0</v>
          </cell>
          <cell r="BN598">
            <v>0</v>
          </cell>
          <cell r="BO598">
            <v>0</v>
          </cell>
          <cell r="BP598">
            <v>0</v>
          </cell>
          <cell r="BQ598">
            <v>1</v>
          </cell>
          <cell r="BR598" t="str">
            <v>CN CẦN THƠ</v>
          </cell>
          <cell r="BS598" t="str">
            <v>Partime</v>
          </cell>
          <cell r="BT598" t="str">
            <v>Quán 30 - 04 Cần Thơ</v>
          </cell>
          <cell r="BU598" t="str">
            <v>NV. Phục Vụ</v>
          </cell>
          <cell r="BV598">
            <v>0</v>
          </cell>
          <cell r="BW598" t="str">
            <v>CĐ</v>
          </cell>
          <cell r="BX598" t="str">
            <v>QUẢN TRỊ KINH DOANH</v>
          </cell>
          <cell r="BY598">
            <v>0</v>
          </cell>
          <cell r="BZ598">
            <v>0</v>
          </cell>
          <cell r="CA598">
            <v>0</v>
          </cell>
          <cell r="CB598">
            <v>0</v>
          </cell>
          <cell r="CC598">
            <v>0</v>
          </cell>
          <cell r="CD598">
            <v>0</v>
          </cell>
          <cell r="CE598">
            <v>0</v>
          </cell>
          <cell r="CF598">
            <v>0</v>
          </cell>
          <cell r="CG598">
            <v>0</v>
          </cell>
          <cell r="CH598">
            <v>0</v>
          </cell>
          <cell r="CI598" t="str">
            <v>349 HBT</v>
          </cell>
          <cell r="CJ598" t="str">
            <v>NHÂN VIÊN BẾP</v>
          </cell>
          <cell r="CK598">
            <v>0</v>
          </cell>
          <cell r="CL598">
            <v>0</v>
          </cell>
          <cell r="CM598" t="str">
            <v>ĐỘC THÂN</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t="e">
            <v>#N/A</v>
          </cell>
          <cell r="DB598">
            <v>0</v>
          </cell>
        </row>
        <row r="599">
          <cell r="B599" t="str">
            <v>EQQ102541</v>
          </cell>
          <cell r="C599" t="str">
            <v>HỨA THỊ KIM NGA</v>
          </cell>
          <cell r="D599" t="str">
            <v>NỮ</v>
          </cell>
          <cell r="E599">
            <v>41841</v>
          </cell>
          <cell r="F599" t="str">
            <v>QUÁN BIG C CẦN THƠ</v>
          </cell>
          <cell r="G599" t="str">
            <v>NHÂN VIÊN THU NGÂN</v>
          </cell>
          <cell r="H599">
            <v>19</v>
          </cell>
          <cell r="I599">
            <v>3</v>
          </cell>
          <cell r="J599">
            <v>1983</v>
          </cell>
          <cell r="K599">
            <v>30394</v>
          </cell>
          <cell r="L599" t="str">
            <v>CÀ MAU</v>
          </cell>
          <cell r="M599" t="str">
            <v>CÀ MAU</v>
          </cell>
          <cell r="N599" t="str">
            <v>381252906</v>
          </cell>
          <cell r="O599">
            <v>38803</v>
          </cell>
          <cell r="P599" t="str">
            <v>CÀ MAU</v>
          </cell>
          <cell r="Q599" t="str">
            <v>KINH</v>
          </cell>
          <cell r="R599" t="str">
            <v>KHÔNG</v>
          </cell>
          <cell r="S599" t="str">
            <v>ẤP TÂN THÀNH, XÃ TÂN DUYỆT, ĐẦM DƠI, CÀ MAU</v>
          </cell>
          <cell r="T599" t="str">
            <v>CÀ MAU</v>
          </cell>
          <cell r="U599" t="str">
            <v>54/51 HÙNG VƯƠNG, THỚI BÌNH, CẦN THƠ</v>
          </cell>
          <cell r="V599" t="str">
            <v>CẦN THƠ</v>
          </cell>
          <cell r="W599" t="str">
            <v>24/6 DÃY A, HẺM 49 TRẦN HOÀNG NA, Q. NINH KIỀU, CẦN THƠ</v>
          </cell>
          <cell r="X599">
            <v>0</v>
          </cell>
          <cell r="Y599" t="str">
            <v>0111000182018</v>
          </cell>
          <cell r="Z599" t="str">
            <v>VIETCOMBANK</v>
          </cell>
          <cell r="AA599" t="str">
            <v>600038</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t="str">
            <v>CĐ</v>
          </cell>
          <cell r="BF599">
            <v>0</v>
          </cell>
          <cell r="BG599">
            <v>0</v>
          </cell>
          <cell r="BH599">
            <v>0</v>
          </cell>
          <cell r="BI599">
            <v>0</v>
          </cell>
          <cell r="BJ599">
            <v>12000</v>
          </cell>
          <cell r="BK599">
            <v>0</v>
          </cell>
          <cell r="BL599">
            <v>0</v>
          </cell>
          <cell r="BM599">
            <v>0</v>
          </cell>
          <cell r="BN599">
            <v>0</v>
          </cell>
          <cell r="BO599">
            <v>0</v>
          </cell>
          <cell r="BP599">
            <v>0</v>
          </cell>
          <cell r="BQ599">
            <v>1</v>
          </cell>
          <cell r="BR599" t="str">
            <v>CN CẦN THƠ</v>
          </cell>
          <cell r="BS599" t="str">
            <v>Partime</v>
          </cell>
          <cell r="BT599" t="str">
            <v>Quán Big C Cần Thơ</v>
          </cell>
          <cell r="BU599" t="str">
            <v>NV. Thu Ngân</v>
          </cell>
          <cell r="BV599">
            <v>0</v>
          </cell>
          <cell r="BW599" t="str">
            <v>12/12</v>
          </cell>
          <cell r="BX599">
            <v>0</v>
          </cell>
          <cell r="BY599">
            <v>0</v>
          </cell>
          <cell r="BZ599">
            <v>0</v>
          </cell>
          <cell r="CA599">
            <v>0</v>
          </cell>
          <cell r="CB599">
            <v>0</v>
          </cell>
          <cell r="CC599">
            <v>0</v>
          </cell>
          <cell r="CD599">
            <v>41938</v>
          </cell>
          <cell r="CE599">
            <v>0</v>
          </cell>
          <cell r="CF599">
            <v>0</v>
          </cell>
          <cell r="CG599">
            <v>0</v>
          </cell>
          <cell r="CH599">
            <v>0</v>
          </cell>
          <cell r="CI599" t="str">
            <v>QUÁN 30 - 04 CẦN THƠ</v>
          </cell>
          <cell r="CJ599" t="str">
            <v>NHÂN VIÊN PHỤC VỤ</v>
          </cell>
          <cell r="CK599">
            <v>0</v>
          </cell>
          <cell r="CL599">
            <v>0</v>
          </cell>
          <cell r="CM599" t="str">
            <v>ĐỘC THÂN</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t="e">
            <v>#N/A</v>
          </cell>
          <cell r="DB599">
            <v>0</v>
          </cell>
        </row>
        <row r="600">
          <cell r="B600" t="str">
            <v>EQQ102542</v>
          </cell>
          <cell r="C600" t="str">
            <v>LÂM QUẾ NGÂN</v>
          </cell>
          <cell r="D600" t="str">
            <v>NỮ</v>
          </cell>
          <cell r="E600">
            <v>41841</v>
          </cell>
          <cell r="F600" t="str">
            <v>QUÁN 30 - 04 CẦN THƠ</v>
          </cell>
          <cell r="G600" t="str">
            <v>NHÂN VIÊN PHỤC VỤ</v>
          </cell>
          <cell r="H600">
            <v>17</v>
          </cell>
          <cell r="I600">
            <v>8</v>
          </cell>
          <cell r="J600">
            <v>1994</v>
          </cell>
          <cell r="K600">
            <v>34563</v>
          </cell>
          <cell r="L600" t="str">
            <v>CẦN THƠ</v>
          </cell>
          <cell r="M600" t="str">
            <v>CẦN THƠ</v>
          </cell>
          <cell r="N600" t="str">
            <v>362451232</v>
          </cell>
          <cell r="O600">
            <v>40801</v>
          </cell>
          <cell r="P600" t="str">
            <v>CẦN THƠ</v>
          </cell>
          <cell r="Q600" t="str">
            <v>HOA</v>
          </cell>
          <cell r="R600" t="str">
            <v>KHÔNG</v>
          </cell>
          <cell r="S600" t="str">
            <v>142/1 QUỐC LỘ 1, P. LÊ BÌNH, Q. CÁI RĂNG, CẦN THƠ</v>
          </cell>
          <cell r="T600" t="str">
            <v>CẦN THƠ</v>
          </cell>
          <cell r="U600" t="str">
            <v>142/1 QUỐC LỘ 1, P. LÊ BÌNH, Q. CÁI RĂNG, CẦN THƠ</v>
          </cell>
          <cell r="V600" t="str">
            <v>CẦN THƠ</v>
          </cell>
          <cell r="W600" t="str">
            <v>54/51 HÙNG VƯƠNG, THỚI BÌNH, CẦN THƠ</v>
          </cell>
          <cell r="X600" t="str">
            <v>CẦN THƠ</v>
          </cell>
          <cell r="Y600" t="str">
            <v>0111000217582</v>
          </cell>
          <cell r="Z600" t="str">
            <v>VIETCOMBANK</v>
          </cell>
          <cell r="AA600" t="str">
            <v>600039</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t="str">
            <v>12/12</v>
          </cell>
          <cell r="BF600">
            <v>0</v>
          </cell>
          <cell r="BG600">
            <v>0</v>
          </cell>
          <cell r="BH600">
            <v>0</v>
          </cell>
          <cell r="BI600">
            <v>0</v>
          </cell>
          <cell r="BJ600">
            <v>12000</v>
          </cell>
          <cell r="BK600">
            <v>0</v>
          </cell>
          <cell r="BL600">
            <v>41938</v>
          </cell>
          <cell r="BM600">
            <v>0</v>
          </cell>
          <cell r="BN600">
            <v>0</v>
          </cell>
          <cell r="BO600">
            <v>0</v>
          </cell>
          <cell r="BP600">
            <v>0</v>
          </cell>
          <cell r="BQ600">
            <v>1</v>
          </cell>
          <cell r="BR600" t="str">
            <v>CN CẦN THƠ</v>
          </cell>
          <cell r="BS600" t="str">
            <v>Partime</v>
          </cell>
          <cell r="BT600" t="str">
            <v>Quán 30 - 04 Cần Thơ</v>
          </cell>
          <cell r="BU600" t="str">
            <v>NV. Phục Vụ</v>
          </cell>
          <cell r="BV600">
            <v>0</v>
          </cell>
          <cell r="BW600" t="str">
            <v>12/12</v>
          </cell>
          <cell r="BX600">
            <v>0</v>
          </cell>
          <cell r="BY600">
            <v>0</v>
          </cell>
          <cell r="BZ600">
            <v>0</v>
          </cell>
          <cell r="CA600">
            <v>0</v>
          </cell>
          <cell r="CB600">
            <v>0</v>
          </cell>
          <cell r="CC600">
            <v>0</v>
          </cell>
          <cell r="CD600">
            <v>0</v>
          </cell>
          <cell r="CE600">
            <v>0</v>
          </cell>
          <cell r="CF600">
            <v>0</v>
          </cell>
          <cell r="CG600">
            <v>0</v>
          </cell>
          <cell r="CH600">
            <v>0</v>
          </cell>
          <cell r="CI600" t="str">
            <v>QUÁN BIG C CẦN THƠ</v>
          </cell>
          <cell r="CJ600" t="str">
            <v>NHÂN VIÊN THU NGÂN</v>
          </cell>
          <cell r="CK600">
            <v>0</v>
          </cell>
          <cell r="CL600">
            <v>0</v>
          </cell>
          <cell r="CM600" t="str">
            <v>ĐỘC THÂN</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t="e">
            <v>#N/A</v>
          </cell>
          <cell r="DB600">
            <v>0</v>
          </cell>
        </row>
        <row r="601">
          <cell r="B601" t="str">
            <v>EQQ102543</v>
          </cell>
          <cell r="C601" t="str">
            <v>NGUYỄN HUỲNH ANH</v>
          </cell>
          <cell r="D601" t="str">
            <v>NỮ</v>
          </cell>
          <cell r="E601">
            <v>41841</v>
          </cell>
          <cell r="F601" t="str">
            <v>QUÁN 30 - 04 CẦN THƠ</v>
          </cell>
          <cell r="G601" t="str">
            <v>NHÂN VIÊN PHỤC VỤ</v>
          </cell>
          <cell r="H601">
            <v>17</v>
          </cell>
          <cell r="I601">
            <v>11</v>
          </cell>
          <cell r="J601">
            <v>1994</v>
          </cell>
          <cell r="K601">
            <v>34655</v>
          </cell>
          <cell r="L601" t="str">
            <v>ĐẮK LẮK</v>
          </cell>
          <cell r="M601" t="str">
            <v>HẬU GIANG</v>
          </cell>
          <cell r="N601" t="str">
            <v>362408419</v>
          </cell>
          <cell r="O601">
            <v>40326</v>
          </cell>
          <cell r="P601" t="str">
            <v>CẦN THƠ</v>
          </cell>
          <cell r="Q601" t="str">
            <v>KINH</v>
          </cell>
          <cell r="R601" t="str">
            <v>KHÔNG</v>
          </cell>
          <cell r="S601" t="str">
            <v>50C1 TỔ 7, KHU VỰC 2, P. ANH KHÁNH, Q. NINH KIỀU, CẦN THƠ</v>
          </cell>
          <cell r="T601" t="str">
            <v>CẦN THƠ</v>
          </cell>
          <cell r="U601" t="str">
            <v>50C1 TỔ 7, KHU VỰC 2, P. ANH KHÁNH, Q. NINH KIỀU, CẦN THƠ</v>
          </cell>
          <cell r="V601" t="str">
            <v>CẦN THƠ</v>
          </cell>
          <cell r="W601" t="str">
            <v>142/1 QUỐC LỘ 1, P. LÊ BÌNH, Q. CÁI RĂNG, CẦN THƠ</v>
          </cell>
          <cell r="X601" t="str">
            <v>0125460462</v>
          </cell>
          <cell r="Y601" t="str">
            <v>0111000220295</v>
          </cell>
          <cell r="Z601" t="str">
            <v>VIETCOMBANK</v>
          </cell>
          <cell r="AA601" t="str">
            <v>600040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t="str">
            <v>12/12</v>
          </cell>
          <cell r="BF601">
            <v>0</v>
          </cell>
          <cell r="BG601">
            <v>0</v>
          </cell>
          <cell r="BH601">
            <v>0</v>
          </cell>
          <cell r="BI601">
            <v>0</v>
          </cell>
          <cell r="BJ601">
            <v>12000</v>
          </cell>
          <cell r="BK601">
            <v>0</v>
          </cell>
          <cell r="BL601">
            <v>0</v>
          </cell>
          <cell r="BM601">
            <v>0</v>
          </cell>
          <cell r="BN601">
            <v>0</v>
          </cell>
          <cell r="BO601">
            <v>0</v>
          </cell>
          <cell r="BP601">
            <v>0</v>
          </cell>
          <cell r="BQ601">
            <v>1</v>
          </cell>
          <cell r="BR601" t="str">
            <v>CN CẦN THƠ</v>
          </cell>
          <cell r="BS601" t="str">
            <v>Partime</v>
          </cell>
          <cell r="BT601" t="str">
            <v>Quán 30 - 04 Cần Thơ</v>
          </cell>
          <cell r="BU601" t="str">
            <v>NV. Phục Vụ</v>
          </cell>
          <cell r="BV601">
            <v>0</v>
          </cell>
          <cell r="BW601" t="str">
            <v>12/12</v>
          </cell>
          <cell r="BX601">
            <v>0</v>
          </cell>
          <cell r="BY601">
            <v>0</v>
          </cell>
          <cell r="BZ601">
            <v>0</v>
          </cell>
          <cell r="CA601">
            <v>0</v>
          </cell>
          <cell r="CB601">
            <v>0</v>
          </cell>
          <cell r="CC601">
            <v>0</v>
          </cell>
          <cell r="CD601">
            <v>0</v>
          </cell>
          <cell r="CE601">
            <v>0</v>
          </cell>
          <cell r="CF601">
            <v>0</v>
          </cell>
          <cell r="CG601">
            <v>0</v>
          </cell>
          <cell r="CH601">
            <v>0</v>
          </cell>
          <cell r="CI601" t="str">
            <v>QUÁN 30 - 04 CẦN THƠ</v>
          </cell>
          <cell r="CJ601" t="str">
            <v>NHÂN VIÊN PHỤC VỤ</v>
          </cell>
          <cell r="CK601">
            <v>0</v>
          </cell>
          <cell r="CL601">
            <v>0</v>
          </cell>
          <cell r="CM601" t="str">
            <v>ĐỘC THÂN</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t="e">
            <v>#N/A</v>
          </cell>
          <cell r="DB601">
            <v>0</v>
          </cell>
        </row>
        <row r="602">
          <cell r="B602" t="str">
            <v>EQQ102544</v>
          </cell>
          <cell r="C602" t="str">
            <v>NGUYỄN THỊ MỴ</v>
          </cell>
          <cell r="D602" t="str">
            <v>NỮ</v>
          </cell>
          <cell r="E602">
            <v>41841</v>
          </cell>
          <cell r="F602" t="str">
            <v>QUÁN 30 - 04 CẦN THƠ</v>
          </cell>
          <cell r="G602" t="str">
            <v>NHÂN VIÊN PHỤC VỤ</v>
          </cell>
          <cell r="H602" t="str">
            <v>Quán 30 - 04 Cần Thơ</v>
          </cell>
          <cell r="I602" t="str">
            <v>NV. Phục Vụ</v>
          </cell>
          <cell r="J602" t="str">
            <v>1995</v>
          </cell>
          <cell r="K602" t="str">
            <v>1995</v>
          </cell>
          <cell r="L602" t="str">
            <v>CẦN THƠ</v>
          </cell>
          <cell r="M602" t="str">
            <v>CẦN THƠ</v>
          </cell>
          <cell r="N602" t="str">
            <v>362433392</v>
          </cell>
          <cell r="O602">
            <v>40639</v>
          </cell>
          <cell r="P602" t="str">
            <v>CẦN THƠ</v>
          </cell>
          <cell r="Q602" t="str">
            <v>KINH</v>
          </cell>
          <cell r="R602" t="str">
            <v>KHÔNG</v>
          </cell>
          <cell r="S602" t="str">
            <v>ẤP TRƯỜNG PHÚ, XÃ TRƯỜNG LONG, H. PHONG ĐIỀN, CẦN THƠ</v>
          </cell>
          <cell r="T602" t="str">
            <v>CẦN THƠ</v>
          </cell>
          <cell r="U602" t="str">
            <v>ẤP TRƯỜNG PHÚ, XÃ TRƯỜNG LONG, H. PHONG ĐIỀN, CẦN THƠ</v>
          </cell>
          <cell r="V602" t="str">
            <v>CẦN THƠ</v>
          </cell>
          <cell r="W602" t="str">
            <v>50C1 TỔ 7, KHU VỰC 2, P. ANH KHÁNH, Q. NINH KIỀU, CẦN THƠ</v>
          </cell>
          <cell r="X602" t="str">
            <v>0978380463</v>
          </cell>
          <cell r="Y602" t="str">
            <v>0111000219564</v>
          </cell>
          <cell r="Z602" t="str">
            <v>VIETCOMBANK</v>
          </cell>
          <cell r="AA602" t="str">
            <v>600041</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t="str">
            <v>12/12</v>
          </cell>
          <cell r="BF602">
            <v>0</v>
          </cell>
          <cell r="BG602">
            <v>0</v>
          </cell>
          <cell r="BH602">
            <v>0</v>
          </cell>
          <cell r="BI602">
            <v>0</v>
          </cell>
          <cell r="BJ602">
            <v>12000</v>
          </cell>
          <cell r="BK602">
            <v>0</v>
          </cell>
          <cell r="BL602">
            <v>0</v>
          </cell>
          <cell r="BM602">
            <v>0</v>
          </cell>
          <cell r="BN602">
            <v>0</v>
          </cell>
          <cell r="BO602">
            <v>0</v>
          </cell>
          <cell r="BP602">
            <v>0</v>
          </cell>
          <cell r="BQ602">
            <v>1</v>
          </cell>
          <cell r="BR602" t="str">
            <v>CN CẦN THƠ</v>
          </cell>
          <cell r="BS602" t="str">
            <v>Partime</v>
          </cell>
          <cell r="BT602" t="str">
            <v>Quán 30 - 04 Cần Thơ</v>
          </cell>
          <cell r="BU602" t="str">
            <v>NV. Phục Vụ</v>
          </cell>
          <cell r="BV602">
            <v>0</v>
          </cell>
          <cell r="BW602" t="str">
            <v>12/12</v>
          </cell>
          <cell r="BX602">
            <v>0</v>
          </cell>
          <cell r="BY602">
            <v>0</v>
          </cell>
          <cell r="BZ602">
            <v>0</v>
          </cell>
          <cell r="CA602">
            <v>0</v>
          </cell>
          <cell r="CB602">
            <v>0</v>
          </cell>
          <cell r="CC602">
            <v>0</v>
          </cell>
          <cell r="CD602">
            <v>0</v>
          </cell>
          <cell r="CE602">
            <v>0</v>
          </cell>
          <cell r="CF602">
            <v>0</v>
          </cell>
          <cell r="CG602">
            <v>0</v>
          </cell>
          <cell r="CH602">
            <v>0</v>
          </cell>
          <cell r="CI602" t="str">
            <v>QUÁN 30 - 04 CẦN THƠ</v>
          </cell>
          <cell r="CJ602" t="str">
            <v>NHÂN VIÊN PHỤC VỤ</v>
          </cell>
          <cell r="CK602">
            <v>0</v>
          </cell>
          <cell r="CL602">
            <v>0</v>
          </cell>
          <cell r="CM602" t="str">
            <v>ĐỘC THÂN</v>
          </cell>
          <cell r="CN602">
            <v>0</v>
          </cell>
          <cell r="CO602">
            <v>0</v>
          </cell>
          <cell r="CP602">
            <v>0</v>
          </cell>
          <cell r="CQ602">
            <v>0</v>
          </cell>
          <cell r="CR602">
            <v>0</v>
          </cell>
          <cell r="CS602">
            <v>0</v>
          </cell>
          <cell r="CT602">
            <v>0</v>
          </cell>
          <cell r="CU602">
            <v>0</v>
          </cell>
          <cell r="CV602">
            <v>0</v>
          </cell>
          <cell r="CW602">
            <v>0</v>
          </cell>
          <cell r="CX602">
            <v>0</v>
          </cell>
          <cell r="CY602">
            <v>0</v>
          </cell>
          <cell r="CZ602">
            <v>0</v>
          </cell>
          <cell r="DA602" t="e">
            <v>#N/A</v>
          </cell>
          <cell r="DB602">
            <v>0</v>
          </cell>
        </row>
        <row r="603">
          <cell r="B603" t="str">
            <v>EQQ102545</v>
          </cell>
          <cell r="C603" t="str">
            <v>NGÔ TRUNG TÍN</v>
          </cell>
          <cell r="D603" t="str">
            <v>NAM</v>
          </cell>
          <cell r="E603">
            <v>41841</v>
          </cell>
          <cell r="F603" t="str">
            <v>QUÁN BIG C CẦN THƠ</v>
          </cell>
          <cell r="G603" t="str">
            <v>NHÂN VIÊN PHỤC VỤ</v>
          </cell>
          <cell r="H603">
            <v>17</v>
          </cell>
          <cell r="I603">
            <v>8</v>
          </cell>
          <cell r="J603">
            <v>1991</v>
          </cell>
          <cell r="K603">
            <v>33467</v>
          </cell>
          <cell r="L603" t="str">
            <v>CẦN THƠ</v>
          </cell>
          <cell r="M603" t="str">
            <v>CẦN THƠ</v>
          </cell>
          <cell r="N603" t="str">
            <v>362282490</v>
          </cell>
          <cell r="O603">
            <v>38909</v>
          </cell>
          <cell r="P603" t="str">
            <v>CẦN THƠ</v>
          </cell>
          <cell r="Q603" t="str">
            <v>KINH</v>
          </cell>
          <cell r="R603" t="str">
            <v>KHÔNG</v>
          </cell>
          <cell r="S603" t="str">
            <v>229/10, KHU VỰC 4, P. AN BÌNH, Q. NINH KIỀU, CẦN THƠ</v>
          </cell>
          <cell r="T603" t="str">
            <v>CẦN THƠ</v>
          </cell>
          <cell r="U603" t="str">
            <v>229/10, KHU VỰC 4, P. AN BÌNH, Q. NINH KIỀU, CẦN THƠ</v>
          </cell>
          <cell r="V603" t="str">
            <v>CẦN THƠ</v>
          </cell>
          <cell r="W603" t="str">
            <v>ẤP TRƯỜNG PHÚ, XÃ TRƯỜNG LONG, H. PHONG ĐIỀN, CẦN THƠ</v>
          </cell>
          <cell r="X603" t="str">
            <v>0982542905</v>
          </cell>
          <cell r="Y603" t="str">
            <v>0111000221306</v>
          </cell>
          <cell r="Z603" t="str">
            <v>VIETCOMBANK</v>
          </cell>
          <cell r="AA603" t="str">
            <v>600042</v>
          </cell>
          <cell r="AB603">
            <v>0</v>
          </cell>
          <cell r="AC603">
            <v>0</v>
          </cell>
          <cell r="AD603">
            <v>0</v>
          </cell>
          <cell r="AE603">
            <v>41999</v>
          </cell>
          <cell r="AF603" t="str">
            <v>TV</v>
          </cell>
          <cell r="AG603" t="str">
            <v>OK</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t="str">
            <v>12/12</v>
          </cell>
          <cell r="BF603">
            <v>0</v>
          </cell>
          <cell r="BG603">
            <v>0</v>
          </cell>
          <cell r="BH603">
            <v>0</v>
          </cell>
          <cell r="BI603">
            <v>0</v>
          </cell>
          <cell r="BJ603">
            <v>12000</v>
          </cell>
          <cell r="BK603">
            <v>0</v>
          </cell>
          <cell r="BL603">
            <v>0</v>
          </cell>
          <cell r="BM603">
            <v>0</v>
          </cell>
          <cell r="BN603">
            <v>0</v>
          </cell>
          <cell r="BO603">
            <v>0</v>
          </cell>
          <cell r="BP603">
            <v>0</v>
          </cell>
          <cell r="BQ603">
            <v>1</v>
          </cell>
          <cell r="BR603" t="str">
            <v>CN CẦN THƠ</v>
          </cell>
          <cell r="BS603" t="str">
            <v>Partime</v>
          </cell>
          <cell r="BT603" t="str">
            <v>Quán Big C Cần Thơ</v>
          </cell>
          <cell r="BU603" t="str">
            <v>NV. Phục Vụ</v>
          </cell>
          <cell r="BV603">
            <v>0</v>
          </cell>
          <cell r="BW603" t="str">
            <v>ĐH</v>
          </cell>
          <cell r="BX603" t="str">
            <v>QUẢN LÝ CÔNG NGHIỆP</v>
          </cell>
          <cell r="BY603">
            <v>0</v>
          </cell>
          <cell r="BZ603">
            <v>0</v>
          </cell>
          <cell r="CA603">
            <v>0</v>
          </cell>
          <cell r="CB603">
            <v>0</v>
          </cell>
          <cell r="CC603">
            <v>0</v>
          </cell>
          <cell r="CD603">
            <v>41938</v>
          </cell>
          <cell r="CE603">
            <v>0</v>
          </cell>
          <cell r="CF603">
            <v>0</v>
          </cell>
          <cell r="CG603">
            <v>0</v>
          </cell>
          <cell r="CH603">
            <v>0</v>
          </cell>
          <cell r="CI603" t="str">
            <v>QUÁN 30 - 04 CẦN THƠ</v>
          </cell>
          <cell r="CJ603" t="str">
            <v>NHÂN VIÊN PHỤC VỤ</v>
          </cell>
          <cell r="CK603">
            <v>0</v>
          </cell>
          <cell r="CL603">
            <v>0</v>
          </cell>
          <cell r="CM603" t="str">
            <v>ĐỘC THÂN</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t="e">
            <v>#N/A</v>
          </cell>
          <cell r="DB603">
            <v>0</v>
          </cell>
        </row>
        <row r="604">
          <cell r="B604" t="str">
            <v>EQQ102546</v>
          </cell>
          <cell r="C604" t="str">
            <v>PHẠM THỊ BÉ NGOAN</v>
          </cell>
          <cell r="D604" t="str">
            <v>NỮ</v>
          </cell>
          <cell r="E604">
            <v>41841</v>
          </cell>
          <cell r="F604" t="str">
            <v>QUÁN 30 - 04 CẦN THƠ</v>
          </cell>
          <cell r="G604" t="str">
            <v>NHÂN VIÊN THU NGÂN</v>
          </cell>
          <cell r="H604">
            <v>21</v>
          </cell>
          <cell r="I604">
            <v>3</v>
          </cell>
          <cell r="J604">
            <v>1992</v>
          </cell>
          <cell r="K604">
            <v>33684</v>
          </cell>
          <cell r="L604" t="str">
            <v>HẬU GIANG</v>
          </cell>
          <cell r="M604" t="str">
            <v>HẬU GIANG</v>
          </cell>
          <cell r="N604" t="str">
            <v>363659625</v>
          </cell>
          <cell r="O604">
            <v>41185</v>
          </cell>
          <cell r="P604" t="str">
            <v>HẬU GIANG</v>
          </cell>
          <cell r="Q604" t="str">
            <v>KINH</v>
          </cell>
          <cell r="R604" t="str">
            <v>KHÔNG</v>
          </cell>
          <cell r="S604" t="str">
            <v>ẤP QUYẾT THẮNG B, HIỆP HƯNG, PHỤNG HIỆP, HẬU GIANG</v>
          </cell>
          <cell r="T604" t="str">
            <v>HẬU GIANG</v>
          </cell>
          <cell r="U604" t="str">
            <v>9/28 NGUYỄN VĂN LINH, P. HƯNG LỢI, Q. NINH KIỀU, CẦN THƠ</v>
          </cell>
          <cell r="V604" t="str">
            <v>CẦN THƠ</v>
          </cell>
          <cell r="W604" t="str">
            <v>229/10, KHU VỰC 4, P. AN BÌNH, Q. NINH KIỀU, CẦN THƠ</v>
          </cell>
          <cell r="X604" t="str">
            <v>01283986388</v>
          </cell>
          <cell r="Y604" t="str">
            <v>0111000220249</v>
          </cell>
          <cell r="Z604" t="str">
            <v>VIETCOMBANK</v>
          </cell>
          <cell r="AA604" t="str">
            <v>600043</v>
          </cell>
          <cell r="AB604">
            <v>0</v>
          </cell>
          <cell r="AC604">
            <v>0</v>
          </cell>
          <cell r="AD604">
            <v>0</v>
          </cell>
          <cell r="AE604">
            <v>41999</v>
          </cell>
          <cell r="AF604" t="str">
            <v>TV</v>
          </cell>
          <cell r="AG604" t="str">
            <v>OK</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t="str">
            <v>ĐH</v>
          </cell>
          <cell r="BF604">
            <v>0</v>
          </cell>
          <cell r="BG604">
            <v>0</v>
          </cell>
          <cell r="BH604">
            <v>0</v>
          </cell>
          <cell r="BI604">
            <v>0</v>
          </cell>
          <cell r="BJ604">
            <v>12000</v>
          </cell>
          <cell r="BK604">
            <v>0</v>
          </cell>
          <cell r="BL604">
            <v>41938</v>
          </cell>
          <cell r="BM604">
            <v>0</v>
          </cell>
          <cell r="BN604">
            <v>0</v>
          </cell>
          <cell r="BO604">
            <v>0</v>
          </cell>
          <cell r="BP604">
            <v>0</v>
          </cell>
          <cell r="BQ604">
            <v>1</v>
          </cell>
          <cell r="BR604" t="str">
            <v>CN CẦN THƠ</v>
          </cell>
          <cell r="BS604" t="str">
            <v>Partime</v>
          </cell>
          <cell r="BT604" t="str">
            <v>Quán 30 - 04 Cần Thơ</v>
          </cell>
          <cell r="BU604" t="str">
            <v>NV. Thu Ngân</v>
          </cell>
          <cell r="BV604">
            <v>0</v>
          </cell>
          <cell r="BW604" t="str">
            <v>TC</v>
          </cell>
          <cell r="BX604" t="str">
            <v>KẾ TOÁN DOANH NGHIỆP</v>
          </cell>
          <cell r="BY604">
            <v>0</v>
          </cell>
          <cell r="BZ604">
            <v>0</v>
          </cell>
          <cell r="CA604">
            <v>0</v>
          </cell>
          <cell r="CB604">
            <v>0</v>
          </cell>
          <cell r="CC604">
            <v>0</v>
          </cell>
          <cell r="CD604">
            <v>0</v>
          </cell>
          <cell r="CE604">
            <v>0</v>
          </cell>
          <cell r="CF604">
            <v>0</v>
          </cell>
          <cell r="CG604">
            <v>0</v>
          </cell>
          <cell r="CH604">
            <v>0</v>
          </cell>
          <cell r="CI604" t="str">
            <v>QUÁN BIG C CẦN THƠ</v>
          </cell>
          <cell r="CJ604" t="str">
            <v>NHÂN VIÊN PHỤC VỤ</v>
          </cell>
          <cell r="CK604">
            <v>0</v>
          </cell>
          <cell r="CL604">
            <v>0</v>
          </cell>
          <cell r="CM604" t="str">
            <v>ĐỘC THÂN</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t="e">
            <v>#N/A</v>
          </cell>
          <cell r="DB604">
            <v>0</v>
          </cell>
        </row>
        <row r="605">
          <cell r="B605" t="str">
            <v>EQQ102547</v>
          </cell>
          <cell r="C605" t="str">
            <v>TRẦN THỊ NGÂN</v>
          </cell>
          <cell r="D605" t="str">
            <v>NỮ</v>
          </cell>
          <cell r="E605">
            <v>41841</v>
          </cell>
          <cell r="F605" t="str">
            <v>QUÁN 30 - 04 CẦN THƠ</v>
          </cell>
          <cell r="G605" t="str">
            <v>NHÂN VIÊN THU NGÂN</v>
          </cell>
          <cell r="H605">
            <v>24</v>
          </cell>
          <cell r="I605">
            <v>10</v>
          </cell>
          <cell r="J605">
            <v>1992</v>
          </cell>
          <cell r="K605">
            <v>33901</v>
          </cell>
          <cell r="L605" t="str">
            <v>CẦN THƠ</v>
          </cell>
          <cell r="M605" t="str">
            <v>CẦN THƠ</v>
          </cell>
          <cell r="N605" t="str">
            <v>362309911</v>
          </cell>
          <cell r="O605">
            <v>39216</v>
          </cell>
          <cell r="P605" t="str">
            <v>CẦN THƠ</v>
          </cell>
          <cell r="Q605" t="str">
            <v>KINH</v>
          </cell>
          <cell r="R605" t="str">
            <v>HÒA HẢO</v>
          </cell>
          <cell r="S605" t="str">
            <v>419/14 KV PHỤNG 2, P. TRUNG KIÊN, Q. THỐT NỐT, CẦN THƠ</v>
          </cell>
          <cell r="T605" t="str">
            <v>CẦN THƠ</v>
          </cell>
          <cell r="U605" t="str">
            <v>79 VÕ VĂN KIỆT, KHU VỰC BÌNH NHỰT, P. LONG HÒA, Q. NINH KIỀU, CẦN THƠ</v>
          </cell>
          <cell r="V605" t="str">
            <v>CẦN THƠ</v>
          </cell>
          <cell r="W605" t="str">
            <v>9/28 NGUYỄN VĂN LINH, P. HƯNG LỢI, Q. NINH KIỀU, CẦN THƠ</v>
          </cell>
          <cell r="X605" t="str">
            <v>01677762639</v>
          </cell>
          <cell r="Y605" t="str">
            <v>0111000220583</v>
          </cell>
          <cell r="Z605" t="str">
            <v>VIETCOMBANK</v>
          </cell>
          <cell r="AA605" t="str">
            <v>600044</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t="str">
            <v>TC</v>
          </cell>
          <cell r="BF605">
            <v>0</v>
          </cell>
          <cell r="BG605">
            <v>0</v>
          </cell>
          <cell r="BH605">
            <v>0</v>
          </cell>
          <cell r="BI605">
            <v>0</v>
          </cell>
          <cell r="BJ605">
            <v>12000</v>
          </cell>
          <cell r="BK605">
            <v>0</v>
          </cell>
          <cell r="BL605">
            <v>0</v>
          </cell>
          <cell r="BM605">
            <v>0</v>
          </cell>
          <cell r="BN605">
            <v>0</v>
          </cell>
          <cell r="BO605">
            <v>0</v>
          </cell>
          <cell r="BP605">
            <v>0</v>
          </cell>
          <cell r="BQ605">
            <v>1</v>
          </cell>
          <cell r="BR605" t="str">
            <v>CN CẦN THƠ</v>
          </cell>
          <cell r="BS605" t="str">
            <v>Partime</v>
          </cell>
          <cell r="BT605" t="str">
            <v>Quán 30 - 04 Cần Thơ</v>
          </cell>
          <cell r="BU605" t="str">
            <v>NV. Thu Ngân</v>
          </cell>
          <cell r="BV605">
            <v>0</v>
          </cell>
          <cell r="BW605" t="str">
            <v>TC</v>
          </cell>
          <cell r="BX605" t="str">
            <v>HOẠCH TOÁN - KẾ TOÁN</v>
          </cell>
          <cell r="BY605">
            <v>0</v>
          </cell>
          <cell r="BZ605">
            <v>0</v>
          </cell>
          <cell r="CA605">
            <v>0</v>
          </cell>
          <cell r="CB605">
            <v>0</v>
          </cell>
          <cell r="CC605">
            <v>0</v>
          </cell>
          <cell r="CD605">
            <v>0</v>
          </cell>
          <cell r="CE605">
            <v>0</v>
          </cell>
          <cell r="CF605">
            <v>0</v>
          </cell>
          <cell r="CG605">
            <v>0</v>
          </cell>
          <cell r="CH605">
            <v>0</v>
          </cell>
          <cell r="CI605" t="str">
            <v>QUÁN 30 - 04 CẦN THƠ</v>
          </cell>
          <cell r="CJ605" t="str">
            <v>NHÂN VIÊN THU NGÂN</v>
          </cell>
          <cell r="CK605">
            <v>0</v>
          </cell>
          <cell r="CL605">
            <v>0</v>
          </cell>
          <cell r="CM605" t="str">
            <v>ĐỘC THÂN</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cell r="DA605" t="e">
            <v>#N/A</v>
          </cell>
          <cell r="DB605">
            <v>0</v>
          </cell>
        </row>
        <row r="606">
          <cell r="B606" t="str">
            <v>EQQ102549</v>
          </cell>
          <cell r="C606" t="str">
            <v>LÊ THỊ THÙY DUNG</v>
          </cell>
          <cell r="D606" t="str">
            <v>NỮ</v>
          </cell>
          <cell r="E606">
            <v>41841</v>
          </cell>
          <cell r="F606" t="str">
            <v>QUÁN 30 - 04 CẦN THƠ</v>
          </cell>
          <cell r="G606" t="str">
            <v>NHÂN VIÊN THU NGÂN</v>
          </cell>
          <cell r="H606">
            <v>12</v>
          </cell>
          <cell r="I606">
            <v>10</v>
          </cell>
          <cell r="J606">
            <v>1993</v>
          </cell>
          <cell r="K606">
            <v>34254</v>
          </cell>
          <cell r="L606" t="str">
            <v>KIÊN GIANG</v>
          </cell>
          <cell r="M606" t="str">
            <v>KIÊN GIANG</v>
          </cell>
          <cell r="N606" t="str">
            <v>371547296</v>
          </cell>
          <cell r="O606">
            <v>39696</v>
          </cell>
          <cell r="P606" t="str">
            <v>KIÊN GIANG</v>
          </cell>
          <cell r="Q606" t="str">
            <v>KINH</v>
          </cell>
          <cell r="R606" t="str">
            <v>KHÔNG</v>
          </cell>
          <cell r="S606" t="str">
            <v>CỬA DƯƠNG, PHÚ QUỐC, KIÊN GIANG</v>
          </cell>
          <cell r="T606" t="str">
            <v>KIÊN GIANG</v>
          </cell>
          <cell r="U606" t="str">
            <v>HẺM TỔ 11, NGUYỄN VĂN LINH, Q. NINH KIỀU, CẦN THƠ</v>
          </cell>
          <cell r="V606" t="str">
            <v>CẦN THƠ</v>
          </cell>
          <cell r="W606" t="str">
            <v>79 VÕ VĂN KIỆT, KHU VỰC BÌNH NHỰT, P. LONG HÒA, Q. NINH KIỀU, CẦN THƠ</v>
          </cell>
          <cell r="X606" t="str">
            <v>01656494585</v>
          </cell>
          <cell r="Y606" t="str">
            <v>0111000193791</v>
          </cell>
          <cell r="Z606" t="str">
            <v>VIETCOMBANK</v>
          </cell>
          <cell r="AA606" t="str">
            <v>600046</v>
          </cell>
          <cell r="AB606">
            <v>0</v>
          </cell>
          <cell r="AC606">
            <v>0</v>
          </cell>
          <cell r="AD606">
            <v>0</v>
          </cell>
          <cell r="AE606">
            <v>41999</v>
          </cell>
          <cell r="AF606" t="str">
            <v>TV</v>
          </cell>
          <cell r="AG606" t="str">
            <v>OK</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t="str">
            <v>TC</v>
          </cell>
          <cell r="BF606">
            <v>0</v>
          </cell>
          <cell r="BG606">
            <v>0</v>
          </cell>
          <cell r="BH606">
            <v>0</v>
          </cell>
          <cell r="BI606">
            <v>0</v>
          </cell>
          <cell r="BJ606">
            <v>12000</v>
          </cell>
          <cell r="BK606">
            <v>0</v>
          </cell>
          <cell r="BL606">
            <v>0</v>
          </cell>
          <cell r="BM606">
            <v>0</v>
          </cell>
          <cell r="BN606">
            <v>0</v>
          </cell>
          <cell r="BO606">
            <v>0</v>
          </cell>
          <cell r="BP606">
            <v>0</v>
          </cell>
          <cell r="BQ606">
            <v>1</v>
          </cell>
          <cell r="BR606" t="str">
            <v>CN CẦN THƠ</v>
          </cell>
          <cell r="BS606" t="str">
            <v>Partime</v>
          </cell>
          <cell r="BT606" t="str">
            <v>Quán 30 - 04 Cần Thơ</v>
          </cell>
          <cell r="BU606" t="str">
            <v>NV. Thu Ngân</v>
          </cell>
          <cell r="BV606">
            <v>0</v>
          </cell>
          <cell r="BW606" t="str">
            <v>12/12</v>
          </cell>
          <cell r="BX606">
            <v>0</v>
          </cell>
          <cell r="BY606">
            <v>0</v>
          </cell>
          <cell r="BZ606">
            <v>0</v>
          </cell>
          <cell r="CA606">
            <v>0</v>
          </cell>
          <cell r="CB606">
            <v>0</v>
          </cell>
          <cell r="CC606">
            <v>0</v>
          </cell>
          <cell r="CD606">
            <v>0</v>
          </cell>
          <cell r="CE606">
            <v>0</v>
          </cell>
          <cell r="CF606">
            <v>0</v>
          </cell>
          <cell r="CG606">
            <v>0</v>
          </cell>
          <cell r="CH606">
            <v>0</v>
          </cell>
          <cell r="CI606" t="str">
            <v>QUÁN 30 - 04 CẦN THƠ</v>
          </cell>
          <cell r="CJ606" t="str">
            <v>NHÂN VIÊN THU NGÂN</v>
          </cell>
          <cell r="CK606">
            <v>0</v>
          </cell>
          <cell r="CL606">
            <v>0</v>
          </cell>
          <cell r="CM606" t="str">
            <v>ĐỘC THÂN</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cell r="DA606" t="e">
            <v>#N/A</v>
          </cell>
          <cell r="DB606">
            <v>0</v>
          </cell>
        </row>
        <row r="607">
          <cell r="B607" t="str">
            <v>EQQ102550</v>
          </cell>
          <cell r="C607" t="str">
            <v>NGUYỄN THỊ THU THẢO</v>
          </cell>
          <cell r="D607" t="str">
            <v>NỮ</v>
          </cell>
          <cell r="E607">
            <v>41841</v>
          </cell>
          <cell r="F607" t="str">
            <v>QUÁN 30 - 04 CẦN THƠ</v>
          </cell>
          <cell r="G607" t="str">
            <v>NHÂN VIÊN THU NGÂN</v>
          </cell>
          <cell r="H607">
            <v>20</v>
          </cell>
          <cell r="I607">
            <v>1</v>
          </cell>
          <cell r="J607">
            <v>1993</v>
          </cell>
          <cell r="K607">
            <v>33989</v>
          </cell>
          <cell r="L607" t="str">
            <v>CÀ MAU</v>
          </cell>
          <cell r="M607" t="str">
            <v>NAM ĐỊNH</v>
          </cell>
          <cell r="N607" t="str">
            <v>365906784</v>
          </cell>
          <cell r="O607">
            <v>39644</v>
          </cell>
          <cell r="P607" t="str">
            <v>SÓC TRĂNG</v>
          </cell>
          <cell r="Q607" t="str">
            <v>KINH</v>
          </cell>
          <cell r="R607" t="str">
            <v>KHÔNG</v>
          </cell>
          <cell r="S607" t="str">
            <v>PHÚ GIAO, THẠNH QUỚC, MỸ XUYÊN, SÓC TRĂNG</v>
          </cell>
          <cell r="T607" t="str">
            <v>SÓC TRĂNG</v>
          </cell>
          <cell r="U607" t="str">
            <v>9A/7 MẬU THÂN, P. XUÂN KHÁNH, Q. NINH KIỀU, CẦN THƠ</v>
          </cell>
          <cell r="V607" t="str">
            <v>CẦN THƠ</v>
          </cell>
          <cell r="W607" t="str">
            <v>HẺM TỔ 11, NGUYỄN VĂN LINH, Q. NINH KIỀU, CẦN THƠ</v>
          </cell>
          <cell r="X607" t="str">
            <v>0984123827</v>
          </cell>
          <cell r="Y607" t="str">
            <v>0111000219556</v>
          </cell>
          <cell r="Z607" t="str">
            <v>VIETCOMBANK</v>
          </cell>
          <cell r="AA607" t="str">
            <v>600047</v>
          </cell>
          <cell r="AB607">
            <v>0</v>
          </cell>
          <cell r="AC607">
            <v>0</v>
          </cell>
          <cell r="AD607">
            <v>0</v>
          </cell>
          <cell r="AE607">
            <v>41999</v>
          </cell>
          <cell r="AF607" t="str">
            <v>TV</v>
          </cell>
          <cell r="AG607" t="str">
            <v>OK</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t="str">
            <v>12/12</v>
          </cell>
          <cell r="BF607">
            <v>0</v>
          </cell>
          <cell r="BG607">
            <v>0</v>
          </cell>
          <cell r="BH607">
            <v>0</v>
          </cell>
          <cell r="BI607">
            <v>0</v>
          </cell>
          <cell r="BJ607">
            <v>12000</v>
          </cell>
          <cell r="BK607">
            <v>0</v>
          </cell>
          <cell r="BL607">
            <v>0</v>
          </cell>
          <cell r="BM607">
            <v>0</v>
          </cell>
          <cell r="BN607">
            <v>0</v>
          </cell>
          <cell r="BO607">
            <v>0</v>
          </cell>
          <cell r="BP607">
            <v>0</v>
          </cell>
          <cell r="BQ607">
            <v>1</v>
          </cell>
          <cell r="BR607" t="str">
            <v>CN CẦN THƠ</v>
          </cell>
          <cell r="BS607" t="str">
            <v>Partime</v>
          </cell>
          <cell r="BT607" t="str">
            <v>Quán 30 - 04 Cần Thơ</v>
          </cell>
          <cell r="BU607" t="str">
            <v>NV. Thu Ngân</v>
          </cell>
          <cell r="BV607">
            <v>0</v>
          </cell>
          <cell r="BW607" t="str">
            <v>ĐH</v>
          </cell>
          <cell r="BX607" t="str">
            <v>TOÁN THỐNG KÊ</v>
          </cell>
          <cell r="BY607">
            <v>0</v>
          </cell>
          <cell r="BZ607">
            <v>0</v>
          </cell>
          <cell r="CA607">
            <v>0</v>
          </cell>
          <cell r="CB607">
            <v>0</v>
          </cell>
          <cell r="CC607">
            <v>0</v>
          </cell>
          <cell r="CD607">
            <v>0</v>
          </cell>
          <cell r="CE607">
            <v>0</v>
          </cell>
          <cell r="CF607">
            <v>0</v>
          </cell>
          <cell r="CG607">
            <v>0</v>
          </cell>
          <cell r="CH607">
            <v>0</v>
          </cell>
          <cell r="CI607" t="str">
            <v>QUÁN 30 - 04 CẦN THƠ</v>
          </cell>
          <cell r="CJ607" t="str">
            <v>NHÂN VIÊN THU NGÂN</v>
          </cell>
          <cell r="CK607">
            <v>0</v>
          </cell>
          <cell r="CL607">
            <v>0</v>
          </cell>
          <cell r="CM607" t="str">
            <v>ĐỘC THÂN</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t="e">
            <v>#N/A</v>
          </cell>
          <cell r="DB607">
            <v>0</v>
          </cell>
        </row>
        <row r="608">
          <cell r="B608" t="str">
            <v>EQQ102551</v>
          </cell>
          <cell r="C608" t="str">
            <v>VÕ TUYẾT TRINH</v>
          </cell>
          <cell r="D608" t="str">
            <v>NỮ</v>
          </cell>
          <cell r="E608">
            <v>41841</v>
          </cell>
          <cell r="F608" t="str">
            <v>QUÁN BIG C CẦN THƠ</v>
          </cell>
          <cell r="G608" t="str">
            <v>NHÂN VIÊN PHỤC VỤ</v>
          </cell>
          <cell r="H608">
            <v>12</v>
          </cell>
          <cell r="I608">
            <v>12</v>
          </cell>
          <cell r="J608">
            <v>1993</v>
          </cell>
          <cell r="K608">
            <v>34315</v>
          </cell>
          <cell r="L608" t="str">
            <v>CÀ MAU</v>
          </cell>
          <cell r="M608">
            <v>33989</v>
          </cell>
          <cell r="N608" t="str">
            <v>381637033</v>
          </cell>
          <cell r="O608">
            <v>39860</v>
          </cell>
          <cell r="P608" t="str">
            <v>CÀ MAU</v>
          </cell>
          <cell r="Q608" t="str">
            <v>KINH</v>
          </cell>
          <cell r="R608" t="str">
            <v>KHÔNG</v>
          </cell>
          <cell r="S608" t="str">
            <v>ẤP TÂN ĐIỀN, XÃ THANH TÙNG, HUYỆN ĐẦM DƠI, CÀ MAU</v>
          </cell>
          <cell r="T608" t="str">
            <v>CÀ MAU</v>
          </cell>
          <cell r="U608" t="str">
            <v>188/1/3 NGUYỄN VĂN CỪ, P. AN HÒA, Q. NINH KIỀU, TP. CẦN THƠ</v>
          </cell>
          <cell r="V608" t="str">
            <v>CẦN THƠ</v>
          </cell>
          <cell r="W608" t="str">
            <v>9A/7 MẬU THÂN, P. XUÂN KHÁNH, Q. NINH KIỀU, CẦN THƠ</v>
          </cell>
          <cell r="X608" t="str">
            <v>01265785985</v>
          </cell>
          <cell r="Y608" t="str">
            <v>0111000220011</v>
          </cell>
          <cell r="Z608" t="str">
            <v>VIETCOMBANK</v>
          </cell>
          <cell r="AA608" t="str">
            <v>600048</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t="str">
            <v>ĐH</v>
          </cell>
          <cell r="BF608">
            <v>0</v>
          </cell>
          <cell r="BG608">
            <v>0</v>
          </cell>
          <cell r="BH608">
            <v>0</v>
          </cell>
          <cell r="BI608">
            <v>0</v>
          </cell>
          <cell r="BJ608">
            <v>12000</v>
          </cell>
          <cell r="BK608">
            <v>0</v>
          </cell>
          <cell r="BL608">
            <v>0</v>
          </cell>
          <cell r="BM608">
            <v>0</v>
          </cell>
          <cell r="BN608">
            <v>0</v>
          </cell>
          <cell r="BO608">
            <v>0</v>
          </cell>
          <cell r="BP608">
            <v>0</v>
          </cell>
          <cell r="BQ608">
            <v>1</v>
          </cell>
          <cell r="BR608" t="str">
            <v>CN CẦN THƠ</v>
          </cell>
          <cell r="BS608" t="str">
            <v>Partime</v>
          </cell>
          <cell r="BT608" t="str">
            <v>Quán Big C Cần Thơ</v>
          </cell>
          <cell r="BU608" t="str">
            <v>NV. Phục Vụ</v>
          </cell>
          <cell r="BV608">
            <v>0</v>
          </cell>
          <cell r="BW608" t="str">
            <v>12/12</v>
          </cell>
          <cell r="BX608">
            <v>0</v>
          </cell>
          <cell r="BY608">
            <v>0</v>
          </cell>
          <cell r="BZ608">
            <v>0</v>
          </cell>
          <cell r="CA608">
            <v>0</v>
          </cell>
          <cell r="CB608">
            <v>0</v>
          </cell>
          <cell r="CC608">
            <v>0</v>
          </cell>
          <cell r="CD608">
            <v>41938</v>
          </cell>
          <cell r="CE608">
            <v>0</v>
          </cell>
          <cell r="CF608">
            <v>0</v>
          </cell>
          <cell r="CG608">
            <v>0</v>
          </cell>
          <cell r="CH608">
            <v>0</v>
          </cell>
          <cell r="CI608" t="str">
            <v>QUÁN 30 - 04 CẦN THƠ</v>
          </cell>
          <cell r="CJ608" t="str">
            <v>NHÂN VIÊN THU NGÂN</v>
          </cell>
          <cell r="CK608">
            <v>0</v>
          </cell>
          <cell r="CL608">
            <v>0</v>
          </cell>
          <cell r="CM608" t="str">
            <v>ĐỘC THÂN</v>
          </cell>
          <cell r="CN608">
            <v>0</v>
          </cell>
          <cell r="CO608">
            <v>0</v>
          </cell>
          <cell r="CP608">
            <v>0</v>
          </cell>
          <cell r="CQ608">
            <v>0</v>
          </cell>
          <cell r="CR608">
            <v>0</v>
          </cell>
          <cell r="CS608">
            <v>0</v>
          </cell>
          <cell r="CT608">
            <v>0</v>
          </cell>
          <cell r="CU608">
            <v>0</v>
          </cell>
          <cell r="CV608">
            <v>0</v>
          </cell>
          <cell r="CW608">
            <v>0</v>
          </cell>
          <cell r="CX608">
            <v>0</v>
          </cell>
          <cell r="CY608">
            <v>0</v>
          </cell>
          <cell r="CZ608">
            <v>0</v>
          </cell>
          <cell r="DA608" t="e">
            <v>#N/A</v>
          </cell>
          <cell r="DB608">
            <v>0</v>
          </cell>
        </row>
        <row r="609">
          <cell r="B609" t="str">
            <v>EQQ102552</v>
          </cell>
          <cell r="C609" t="str">
            <v>NGUYỄN THỊ THÙY DƯƠNG</v>
          </cell>
          <cell r="D609" t="str">
            <v>NỮ</v>
          </cell>
          <cell r="E609">
            <v>41841</v>
          </cell>
          <cell r="F609" t="str">
            <v>QUÁN 30 - 04 CẦN THƠ</v>
          </cell>
          <cell r="G609" t="str">
            <v>NHÂN VIÊN PHỤC VỤ</v>
          </cell>
          <cell r="H609">
            <v>9</v>
          </cell>
          <cell r="I609">
            <v>10</v>
          </cell>
          <cell r="J609">
            <v>1994</v>
          </cell>
          <cell r="K609">
            <v>34616</v>
          </cell>
          <cell r="L609" t="str">
            <v>CẦN THƠ</v>
          </cell>
          <cell r="M609" t="str">
            <v>CẦN THƠ</v>
          </cell>
          <cell r="N609" t="str">
            <v>362364778</v>
          </cell>
          <cell r="O609">
            <v>39823</v>
          </cell>
          <cell r="P609" t="str">
            <v>CẦN THƠ</v>
          </cell>
          <cell r="Q609" t="str">
            <v>KINH</v>
          </cell>
          <cell r="R609" t="str">
            <v>KHÔNG</v>
          </cell>
          <cell r="S609" t="str">
            <v>244/2 ẤP NHƠN LỘC I, THỊ TRẤN PHONG ĐIỀN, H. PHONG ĐIỀN, CẦN THƠ</v>
          </cell>
          <cell r="T609" t="str">
            <v>CẦN THƠ</v>
          </cell>
          <cell r="U609" t="str">
            <v>HẺM 172 VÕ VĂN KIỆT, Q. NINH KIỀU, TP. CẦN THƠ</v>
          </cell>
          <cell r="V609" t="str">
            <v>CẦN THƠ</v>
          </cell>
          <cell r="W609" t="str">
            <v>188/1/3 NGUYỄN VĂN CỪ, P. AN HÒA, Q. NINH KIỀU, TP. CẦN THƠ</v>
          </cell>
          <cell r="X609" t="str">
            <v>01224799430</v>
          </cell>
          <cell r="Y609" t="str">
            <v>0111000221505</v>
          </cell>
          <cell r="Z609" t="str">
            <v>VIETCOMBANK</v>
          </cell>
          <cell r="AA609" t="str">
            <v>600049</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t="str">
            <v>12/12</v>
          </cell>
          <cell r="BF609">
            <v>0</v>
          </cell>
          <cell r="BG609">
            <v>0</v>
          </cell>
          <cell r="BH609">
            <v>0</v>
          </cell>
          <cell r="BI609">
            <v>0</v>
          </cell>
          <cell r="BJ609">
            <v>12000</v>
          </cell>
          <cell r="BK609">
            <v>0</v>
          </cell>
          <cell r="BL609">
            <v>41938</v>
          </cell>
          <cell r="BM609">
            <v>0</v>
          </cell>
          <cell r="BN609">
            <v>0</v>
          </cell>
          <cell r="BO609">
            <v>0</v>
          </cell>
          <cell r="BP609">
            <v>0</v>
          </cell>
          <cell r="BQ609">
            <v>1</v>
          </cell>
          <cell r="BR609" t="str">
            <v>CN CẦN THƠ</v>
          </cell>
          <cell r="BS609" t="str">
            <v>Partime</v>
          </cell>
          <cell r="BT609" t="str">
            <v>Quán 30 - 04 Cần Thơ</v>
          </cell>
          <cell r="BU609" t="str">
            <v>NV. Phục Vụ</v>
          </cell>
          <cell r="BV609">
            <v>0</v>
          </cell>
          <cell r="BW609" t="str">
            <v>12/12</v>
          </cell>
          <cell r="BX609">
            <v>0</v>
          </cell>
          <cell r="BY609">
            <v>0</v>
          </cell>
          <cell r="BZ609">
            <v>0</v>
          </cell>
          <cell r="CA609">
            <v>0</v>
          </cell>
          <cell r="CB609">
            <v>0</v>
          </cell>
          <cell r="CC609">
            <v>0</v>
          </cell>
          <cell r="CD609">
            <v>0</v>
          </cell>
          <cell r="CE609">
            <v>0</v>
          </cell>
          <cell r="CF609">
            <v>0</v>
          </cell>
          <cell r="CG609">
            <v>0</v>
          </cell>
          <cell r="CH609">
            <v>0</v>
          </cell>
          <cell r="CI609" t="str">
            <v>QUÁN BIG C CẦN THƠ</v>
          </cell>
          <cell r="CJ609" t="str">
            <v>NHÂN VIÊN PHỤC VỤ</v>
          </cell>
          <cell r="CK609">
            <v>0</v>
          </cell>
          <cell r="CL609">
            <v>0</v>
          </cell>
          <cell r="CM609" t="str">
            <v>ĐỘC THÂN</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t="e">
            <v>#N/A</v>
          </cell>
          <cell r="DB609">
            <v>0</v>
          </cell>
        </row>
        <row r="610">
          <cell r="B610" t="str">
            <v>EQQ102553</v>
          </cell>
          <cell r="C610" t="str">
            <v>BÙI YẾN NHI</v>
          </cell>
          <cell r="D610" t="str">
            <v>NỮ</v>
          </cell>
          <cell r="E610">
            <v>41841</v>
          </cell>
          <cell r="F610" t="str">
            <v>QUÁN 30 - 04 CẦN THƠ</v>
          </cell>
          <cell r="G610" t="str">
            <v>NHÂN VIÊN THU NGÂN</v>
          </cell>
          <cell r="H610">
            <v>7</v>
          </cell>
          <cell r="I610">
            <v>4</v>
          </cell>
          <cell r="J610">
            <v>1991</v>
          </cell>
          <cell r="K610">
            <v>33335</v>
          </cell>
          <cell r="L610" t="str">
            <v>ĐỒNG THÁP</v>
          </cell>
          <cell r="M610" t="str">
            <v>ĐỒNG THÁP</v>
          </cell>
          <cell r="N610" t="str">
            <v>341466353</v>
          </cell>
          <cell r="O610">
            <v>38530</v>
          </cell>
          <cell r="P610" t="str">
            <v>ĐỒNG THÁP</v>
          </cell>
          <cell r="Q610" t="str">
            <v>KINH</v>
          </cell>
          <cell r="R610" t="str">
            <v>KHÔNG</v>
          </cell>
          <cell r="S610" t="str">
            <v>376/1 TÂN BÌNH, PHONG HÒA, LAI VUNG, ĐỒNG THÁP</v>
          </cell>
          <cell r="T610" t="str">
            <v>ĐỒNG THÁP</v>
          </cell>
          <cell r="U610" t="str">
            <v>256/26/58 NGUYỄN VĂN CỪ, P. AN HÒA, Q. NINH KIỀU, CẦN THƠ</v>
          </cell>
          <cell r="V610" t="str">
            <v>CẦN THƠ</v>
          </cell>
          <cell r="W610" t="str">
            <v>HẺM 172 VÕ VĂN KIỆT, Q. NINH KIỀU, TP. CẦN THƠ</v>
          </cell>
          <cell r="X610" t="str">
            <v>0944112026</v>
          </cell>
          <cell r="Y610" t="str">
            <v>0111000220050</v>
          </cell>
          <cell r="Z610" t="str">
            <v>VIETCOMBANK</v>
          </cell>
          <cell r="AA610" t="str">
            <v>600050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t="str">
            <v>12/12</v>
          </cell>
          <cell r="BF610">
            <v>0</v>
          </cell>
          <cell r="BG610">
            <v>0</v>
          </cell>
          <cell r="BH610">
            <v>0</v>
          </cell>
          <cell r="BI610">
            <v>0</v>
          </cell>
          <cell r="BJ610">
            <v>12000</v>
          </cell>
          <cell r="BK610">
            <v>0</v>
          </cell>
          <cell r="BL610">
            <v>0</v>
          </cell>
          <cell r="BM610">
            <v>0</v>
          </cell>
          <cell r="BN610">
            <v>0</v>
          </cell>
          <cell r="BO610">
            <v>0</v>
          </cell>
          <cell r="BP610">
            <v>0</v>
          </cell>
          <cell r="BQ610">
            <v>1</v>
          </cell>
          <cell r="BR610" t="str">
            <v>CN CẦN THƠ</v>
          </cell>
          <cell r="BS610" t="str">
            <v>Partime</v>
          </cell>
          <cell r="BT610" t="str">
            <v>Quán 30 - 04 Cần Thơ</v>
          </cell>
          <cell r="BU610" t="str">
            <v>NV. Thu Ngân</v>
          </cell>
          <cell r="BV610">
            <v>0</v>
          </cell>
          <cell r="BW610" t="str">
            <v>ĐH</v>
          </cell>
          <cell r="BX610" t="str">
            <v>CÔNG NGHỆ THỰC PHẨM</v>
          </cell>
          <cell r="BY610">
            <v>0</v>
          </cell>
          <cell r="BZ610">
            <v>0</v>
          </cell>
          <cell r="CA610">
            <v>0</v>
          </cell>
          <cell r="CB610">
            <v>0</v>
          </cell>
          <cell r="CC610">
            <v>0</v>
          </cell>
          <cell r="CD610">
            <v>0</v>
          </cell>
          <cell r="CE610">
            <v>0</v>
          </cell>
          <cell r="CF610">
            <v>0</v>
          </cell>
          <cell r="CG610">
            <v>0</v>
          </cell>
          <cell r="CH610">
            <v>0</v>
          </cell>
          <cell r="CI610" t="str">
            <v>QUÁN 30 - 04 CẦN THƠ</v>
          </cell>
          <cell r="CJ610" t="str">
            <v>NHÂN VIÊN PHỤC VỤ</v>
          </cell>
          <cell r="CK610">
            <v>0</v>
          </cell>
          <cell r="CL610">
            <v>0</v>
          </cell>
          <cell r="CM610" t="str">
            <v>ĐỘC THÂN</v>
          </cell>
          <cell r="CN610">
            <v>0</v>
          </cell>
          <cell r="CO610">
            <v>0</v>
          </cell>
          <cell r="CP610">
            <v>0</v>
          </cell>
          <cell r="CQ610">
            <v>0</v>
          </cell>
          <cell r="CR610">
            <v>0</v>
          </cell>
          <cell r="CS610">
            <v>0</v>
          </cell>
          <cell r="CT610">
            <v>0</v>
          </cell>
          <cell r="CU610">
            <v>0</v>
          </cell>
          <cell r="CV610">
            <v>0</v>
          </cell>
          <cell r="CW610">
            <v>0</v>
          </cell>
          <cell r="CX610">
            <v>0</v>
          </cell>
          <cell r="CY610">
            <v>0</v>
          </cell>
          <cell r="CZ610">
            <v>0</v>
          </cell>
          <cell r="DA610" t="e">
            <v>#N/A</v>
          </cell>
          <cell r="DB610">
            <v>0</v>
          </cell>
        </row>
        <row r="611">
          <cell r="B611" t="str">
            <v>EQQ102554</v>
          </cell>
          <cell r="C611" t="str">
            <v>LÊ PHẠM TUẤN ANH</v>
          </cell>
          <cell r="D611" t="str">
            <v>NAM</v>
          </cell>
          <cell r="E611">
            <v>41841</v>
          </cell>
          <cell r="F611" t="str">
            <v>QUÁN 30 - 04 CẦN THƠ</v>
          </cell>
          <cell r="G611" t="str">
            <v>NHÂN VIÊN PHỤC VỤ</v>
          </cell>
          <cell r="H611">
            <v>9</v>
          </cell>
          <cell r="I611">
            <v>7</v>
          </cell>
          <cell r="J611">
            <v>1995</v>
          </cell>
          <cell r="K611">
            <v>34889</v>
          </cell>
          <cell r="L611" t="str">
            <v>CẦN THƠ</v>
          </cell>
          <cell r="M611" t="str">
            <v>CẦN THƠ</v>
          </cell>
          <cell r="N611" t="str">
            <v>362412877</v>
          </cell>
          <cell r="O611">
            <v>40441</v>
          </cell>
          <cell r="P611" t="str">
            <v>CẦN THƠ</v>
          </cell>
          <cell r="Q611" t="str">
            <v>KINH</v>
          </cell>
          <cell r="R611" t="str">
            <v>KHÔNG</v>
          </cell>
          <cell r="S611" t="str">
            <v>22A/11 LÊ HỒNG PHONG, BÌNH THỦY, CẦN THƠ</v>
          </cell>
          <cell r="T611" t="str">
            <v>CẦN THƠ</v>
          </cell>
          <cell r="U611" t="str">
            <v>22A/11 LÊ HỒNG PHONG, BÌNH THỦY, CẦN THƠ</v>
          </cell>
          <cell r="V611" t="str">
            <v>CẦN THƠ</v>
          </cell>
          <cell r="W611" t="str">
            <v>256/26/58 NGUYỄN VĂN CỪ, P. AN HÒA, Q. NINH KIỀU, CẦN THƠ</v>
          </cell>
          <cell r="X611" t="str">
            <v>0984961863</v>
          </cell>
          <cell r="Y611" t="str">
            <v>0391000994665</v>
          </cell>
          <cell r="Z611" t="str">
            <v>VIETCOMBANK</v>
          </cell>
          <cell r="AA611" t="str">
            <v>600051</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t="str">
            <v>ĐH</v>
          </cell>
          <cell r="BF611">
            <v>0</v>
          </cell>
          <cell r="BG611">
            <v>0</v>
          </cell>
          <cell r="BH611">
            <v>0</v>
          </cell>
          <cell r="BI611">
            <v>0</v>
          </cell>
          <cell r="BJ611">
            <v>12000</v>
          </cell>
          <cell r="BK611">
            <v>0</v>
          </cell>
          <cell r="BL611">
            <v>0</v>
          </cell>
          <cell r="BM611">
            <v>0</v>
          </cell>
          <cell r="BN611">
            <v>0</v>
          </cell>
          <cell r="BO611">
            <v>0</v>
          </cell>
          <cell r="BP611">
            <v>0</v>
          </cell>
          <cell r="BQ611">
            <v>1</v>
          </cell>
          <cell r="BR611" t="str">
            <v>CN CẦN THƠ</v>
          </cell>
          <cell r="BS611" t="str">
            <v>Partime</v>
          </cell>
          <cell r="BT611" t="str">
            <v>Quán 30 - 04 Cần Thơ</v>
          </cell>
          <cell r="BU611" t="str">
            <v>NV. Phục Vụ</v>
          </cell>
          <cell r="BV611">
            <v>0</v>
          </cell>
          <cell r="BW611" t="str">
            <v>12/12</v>
          </cell>
          <cell r="BX611">
            <v>0</v>
          </cell>
          <cell r="BY611">
            <v>0</v>
          </cell>
          <cell r="BZ611">
            <v>0</v>
          </cell>
          <cell r="CA611">
            <v>0</v>
          </cell>
          <cell r="CB611">
            <v>0</v>
          </cell>
          <cell r="CC611">
            <v>0</v>
          </cell>
          <cell r="CD611">
            <v>0</v>
          </cell>
          <cell r="CE611">
            <v>0</v>
          </cell>
          <cell r="CF611">
            <v>0</v>
          </cell>
          <cell r="CG611">
            <v>0</v>
          </cell>
          <cell r="CH611">
            <v>0</v>
          </cell>
          <cell r="CI611" t="str">
            <v>QUÁN 30 - 04 CẦN THƠ</v>
          </cell>
          <cell r="CJ611" t="str">
            <v>NHÂN VIÊN THU NGÂN</v>
          </cell>
          <cell r="CK611">
            <v>0</v>
          </cell>
          <cell r="CL611">
            <v>0</v>
          </cell>
          <cell r="CM611" t="str">
            <v>ĐỘC THÂN</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t="e">
            <v>#N/A</v>
          </cell>
          <cell r="DB611">
            <v>0</v>
          </cell>
        </row>
        <row r="612">
          <cell r="B612" t="str">
            <v>EQQ102555</v>
          </cell>
          <cell r="C612" t="str">
            <v>KHƯU TIỂU ANH</v>
          </cell>
          <cell r="D612" t="str">
            <v>NAM</v>
          </cell>
          <cell r="E612">
            <v>41841</v>
          </cell>
          <cell r="F612" t="str">
            <v>QUÁN 30 - 04 CẦN THƠ</v>
          </cell>
          <cell r="G612" t="str">
            <v>NHÂN VIÊN PHỤC VỤ</v>
          </cell>
          <cell r="H612">
            <v>14</v>
          </cell>
          <cell r="I612">
            <v>8</v>
          </cell>
          <cell r="J612">
            <v>1993</v>
          </cell>
          <cell r="K612">
            <v>34195</v>
          </cell>
          <cell r="L612" t="str">
            <v>CẦN THƠ</v>
          </cell>
          <cell r="M612" t="str">
            <v>VĨNH LONG</v>
          </cell>
          <cell r="N612" t="str">
            <v>362392754</v>
          </cell>
          <cell r="O612">
            <v>40261</v>
          </cell>
          <cell r="P612" t="str">
            <v>CẦN THƠ</v>
          </cell>
          <cell r="Q612" t="str">
            <v>KINH</v>
          </cell>
          <cell r="R612" t="str">
            <v>KHÔNG</v>
          </cell>
          <cell r="S612" t="str">
            <v>557/34E TRẦN QUANG DIỆU, P. AN THỚI, Q. BÌNH THỦY, CẦN THƠ</v>
          </cell>
          <cell r="T612" t="str">
            <v>CẦN THƠ</v>
          </cell>
          <cell r="U612" t="str">
            <v>557/34E TRẦN QUANG DIỆU, P. AN THỚI, Q. BÌNH THỦY, CẦN THƠ</v>
          </cell>
          <cell r="V612" t="str">
            <v>CẦN THƠ</v>
          </cell>
          <cell r="W612" t="str">
            <v>22A/11 LÊ HỒNG PHONG, BÌNH THỦY, CẦN THƠ</v>
          </cell>
          <cell r="X612" t="str">
            <v>01265555435</v>
          </cell>
          <cell r="Y612" t="str">
            <v>0391000994211</v>
          </cell>
          <cell r="Z612" t="str">
            <v>VIETCOMBANK</v>
          </cell>
          <cell r="AA612" t="str">
            <v>600052</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t="str">
            <v>12/12</v>
          </cell>
          <cell r="BF612">
            <v>0</v>
          </cell>
          <cell r="BG612">
            <v>0</v>
          </cell>
          <cell r="BH612">
            <v>0</v>
          </cell>
          <cell r="BI612">
            <v>0</v>
          </cell>
          <cell r="BJ612">
            <v>12000</v>
          </cell>
          <cell r="BK612">
            <v>0</v>
          </cell>
          <cell r="BL612">
            <v>0</v>
          </cell>
          <cell r="BM612">
            <v>0</v>
          </cell>
          <cell r="BN612">
            <v>0</v>
          </cell>
          <cell r="BO612">
            <v>0</v>
          </cell>
          <cell r="BP612">
            <v>0</v>
          </cell>
          <cell r="BQ612">
            <v>1</v>
          </cell>
          <cell r="BR612" t="str">
            <v>CN CẦN THƠ</v>
          </cell>
          <cell r="BS612" t="str">
            <v>Partime</v>
          </cell>
          <cell r="BT612" t="str">
            <v>Quán 30 - 04 Cần Thơ</v>
          </cell>
          <cell r="BU612" t="str">
            <v>NV. Phục Vụ</v>
          </cell>
          <cell r="BV612">
            <v>0</v>
          </cell>
          <cell r="BW612" t="str">
            <v>12/12</v>
          </cell>
          <cell r="BX612">
            <v>0</v>
          </cell>
          <cell r="BY612">
            <v>0</v>
          </cell>
          <cell r="BZ612">
            <v>0</v>
          </cell>
          <cell r="CA612">
            <v>0</v>
          </cell>
          <cell r="CB612">
            <v>0</v>
          </cell>
          <cell r="CC612">
            <v>0</v>
          </cell>
          <cell r="CD612">
            <v>0</v>
          </cell>
          <cell r="CE612">
            <v>0</v>
          </cell>
          <cell r="CF612">
            <v>0</v>
          </cell>
          <cell r="CG612">
            <v>0</v>
          </cell>
          <cell r="CH612">
            <v>0</v>
          </cell>
          <cell r="CI612" t="str">
            <v>QUÁN 30 - 04 CẦN THƠ</v>
          </cell>
          <cell r="CJ612" t="str">
            <v>NHÂN VIÊN PHỤC VỤ</v>
          </cell>
          <cell r="CK612">
            <v>0</v>
          </cell>
          <cell r="CL612">
            <v>0</v>
          </cell>
          <cell r="CM612" t="str">
            <v>ĐỘC THÂN</v>
          </cell>
          <cell r="CN612">
            <v>0</v>
          </cell>
          <cell r="CO612">
            <v>0</v>
          </cell>
          <cell r="CP612">
            <v>0</v>
          </cell>
          <cell r="CQ612">
            <v>0</v>
          </cell>
          <cell r="CR612">
            <v>0</v>
          </cell>
          <cell r="CS612">
            <v>0</v>
          </cell>
          <cell r="CT612">
            <v>0</v>
          </cell>
          <cell r="CU612">
            <v>0</v>
          </cell>
          <cell r="CV612">
            <v>0</v>
          </cell>
          <cell r="CW612">
            <v>0</v>
          </cell>
          <cell r="CX612">
            <v>0</v>
          </cell>
          <cell r="CY612">
            <v>0</v>
          </cell>
          <cell r="CZ612">
            <v>0</v>
          </cell>
          <cell r="DA612" t="e">
            <v>#N/A</v>
          </cell>
          <cell r="DB612">
            <v>0</v>
          </cell>
        </row>
        <row r="613">
          <cell r="B613" t="str">
            <v>EQQ102556</v>
          </cell>
          <cell r="C613" t="str">
            <v>NGUYỄN HOÀN MẪN</v>
          </cell>
          <cell r="D613" t="str">
            <v>NAM</v>
          </cell>
          <cell r="E613">
            <v>41841</v>
          </cell>
          <cell r="F613" t="str">
            <v>QUÁN 30 - 04 CẦN THƠ</v>
          </cell>
          <cell r="G613" t="str">
            <v>NHÂN VIÊN PHỤC VỤ</v>
          </cell>
          <cell r="H613">
            <v>12</v>
          </cell>
          <cell r="I613">
            <v>8</v>
          </cell>
          <cell r="J613">
            <v>1993</v>
          </cell>
          <cell r="K613">
            <v>34193</v>
          </cell>
          <cell r="L613" t="str">
            <v>AN GIANG</v>
          </cell>
          <cell r="M613" t="str">
            <v>AN GIANG</v>
          </cell>
          <cell r="N613" t="str">
            <v>352046605</v>
          </cell>
          <cell r="O613">
            <v>39181</v>
          </cell>
          <cell r="P613" t="str">
            <v>AN GIANG</v>
          </cell>
          <cell r="Q613" t="str">
            <v>KINH</v>
          </cell>
          <cell r="R613" t="str">
            <v>PHẬT</v>
          </cell>
          <cell r="S613" t="str">
            <v>KHÓM 6, CHÂU PHÚ A, CHÂU ĐỐC, AN GIANG</v>
          </cell>
          <cell r="T613" t="str">
            <v>AN GIANG</v>
          </cell>
          <cell r="U613" t="str">
            <v>24 NHÀ TRỌ TUYẾT NHI, LỘ HẬU THẠNH MỸ, Q. CÁI RĂNG, TP. CẦN THƠ</v>
          </cell>
          <cell r="V613" t="str">
            <v>CẦN THƠ</v>
          </cell>
          <cell r="W613" t="str">
            <v>557/34E TRẦN QUANG DIỆU, P. AN THỚI, Q. BÌNH THỦY, CẦN THƠ</v>
          </cell>
          <cell r="X613" t="str">
            <v>01693777299</v>
          </cell>
          <cell r="Y613" t="str">
            <v>0111000220600</v>
          </cell>
          <cell r="Z613" t="str">
            <v>VIETCOMBANK</v>
          </cell>
          <cell r="AA613" t="str">
            <v>600053</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t="str">
            <v>12/12</v>
          </cell>
          <cell r="BF613">
            <v>0</v>
          </cell>
          <cell r="BG613">
            <v>0</v>
          </cell>
          <cell r="BH613">
            <v>0</v>
          </cell>
          <cell r="BI613">
            <v>0</v>
          </cell>
          <cell r="BJ613">
            <v>12000</v>
          </cell>
          <cell r="BK613">
            <v>0</v>
          </cell>
          <cell r="BL613">
            <v>0</v>
          </cell>
          <cell r="BM613">
            <v>0</v>
          </cell>
          <cell r="BN613">
            <v>0</v>
          </cell>
          <cell r="BO613">
            <v>0</v>
          </cell>
          <cell r="BP613">
            <v>0</v>
          </cell>
          <cell r="BQ613">
            <v>1</v>
          </cell>
          <cell r="BR613" t="str">
            <v>CN CẦN THƠ</v>
          </cell>
          <cell r="BS613" t="str">
            <v>Partime</v>
          </cell>
          <cell r="BT613" t="str">
            <v>Quán 30 - 04 Cần Thơ</v>
          </cell>
          <cell r="BU613" t="str">
            <v>NV. Phục Vụ</v>
          </cell>
          <cell r="BV613">
            <v>0</v>
          </cell>
          <cell r="BW613" t="str">
            <v>12/12</v>
          </cell>
          <cell r="BX613">
            <v>0</v>
          </cell>
          <cell r="BY613">
            <v>0</v>
          </cell>
          <cell r="BZ613">
            <v>0</v>
          </cell>
          <cell r="CA613">
            <v>0</v>
          </cell>
          <cell r="CB613">
            <v>0</v>
          </cell>
          <cell r="CC613">
            <v>0</v>
          </cell>
          <cell r="CD613">
            <v>0</v>
          </cell>
          <cell r="CE613">
            <v>0</v>
          </cell>
          <cell r="CF613">
            <v>0</v>
          </cell>
          <cell r="CG613">
            <v>0</v>
          </cell>
          <cell r="CH613">
            <v>0</v>
          </cell>
          <cell r="CI613" t="str">
            <v>QUÁN 30 - 04 CẦN THƠ</v>
          </cell>
          <cell r="CJ613" t="str">
            <v>NHÂN VIÊN PHỤC VỤ</v>
          </cell>
          <cell r="CK613">
            <v>0</v>
          </cell>
          <cell r="CL613">
            <v>0</v>
          </cell>
          <cell r="CM613" t="str">
            <v>ĐỘC THÂN</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t="e">
            <v>#N/A</v>
          </cell>
          <cell r="DB613">
            <v>0</v>
          </cell>
        </row>
        <row r="614">
          <cell r="B614" t="str">
            <v>EQQ102557</v>
          </cell>
          <cell r="C614" t="str">
            <v>DƯƠNG HUỲNH ĐỨC HÒA</v>
          </cell>
          <cell r="D614" t="str">
            <v>NAM</v>
          </cell>
          <cell r="E614">
            <v>41841</v>
          </cell>
          <cell r="F614" t="str">
            <v>QUÁN 30 - 04 CẦN THƠ</v>
          </cell>
          <cell r="G614" t="str">
            <v>NHÂN VIÊN PHỤC VỤ</v>
          </cell>
          <cell r="H614">
            <v>28</v>
          </cell>
          <cell r="I614">
            <v>9</v>
          </cell>
          <cell r="J614">
            <v>1993</v>
          </cell>
          <cell r="K614">
            <v>34240</v>
          </cell>
          <cell r="L614" t="str">
            <v>AN GIANG</v>
          </cell>
          <cell r="M614" t="str">
            <v>AN GIANG</v>
          </cell>
          <cell r="N614" t="str">
            <v>352193902</v>
          </cell>
          <cell r="O614">
            <v>39996</v>
          </cell>
          <cell r="P614" t="str">
            <v>AN GIANG</v>
          </cell>
          <cell r="Q614" t="str">
            <v>KINH</v>
          </cell>
          <cell r="R614" t="str">
            <v>PHẬT</v>
          </cell>
          <cell r="S614" t="str">
            <v>TÂN KHÁNH, LONG BÌNH, AN PHÚ, AN GIANG</v>
          </cell>
          <cell r="T614" t="str">
            <v>AN GIANG</v>
          </cell>
          <cell r="U614" t="str">
            <v>KHÓM 6, CHÂU PHÚ A, CHÂU ĐỐC, AN GIANG</v>
          </cell>
          <cell r="V614" t="str">
            <v>AN GIANG</v>
          </cell>
          <cell r="W614" t="str">
            <v>24 NHÀ TRỌ TUYẾT NHI, LỘ HẬU THẠNH MỸ, Q. CÁI RĂNG, TP. CẦN THƠ</v>
          </cell>
          <cell r="X614" t="str">
            <v>CẦN THƠ</v>
          </cell>
          <cell r="Y614" t="str">
            <v>0471000316505</v>
          </cell>
          <cell r="Z614" t="str">
            <v>VIETCOMBANK</v>
          </cell>
          <cell r="AA614" t="str">
            <v>600054</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t="str">
            <v>12/12</v>
          </cell>
          <cell r="BF614">
            <v>0</v>
          </cell>
          <cell r="BG614">
            <v>0</v>
          </cell>
          <cell r="BH614">
            <v>0</v>
          </cell>
          <cell r="BI614">
            <v>0</v>
          </cell>
          <cell r="BJ614">
            <v>12000</v>
          </cell>
          <cell r="BK614">
            <v>0</v>
          </cell>
          <cell r="BL614">
            <v>0</v>
          </cell>
          <cell r="BM614">
            <v>0</v>
          </cell>
          <cell r="BN614">
            <v>0</v>
          </cell>
          <cell r="BO614">
            <v>0</v>
          </cell>
          <cell r="BP614">
            <v>0</v>
          </cell>
          <cell r="BQ614">
            <v>1</v>
          </cell>
          <cell r="BR614" t="str">
            <v>CN CẦN THƠ</v>
          </cell>
          <cell r="BS614" t="str">
            <v>Partime</v>
          </cell>
          <cell r="BT614" t="str">
            <v>Quán 30 - 04 Cần Thơ</v>
          </cell>
          <cell r="BU614" t="str">
            <v>NV. Phục Vụ</v>
          </cell>
          <cell r="BV614">
            <v>0</v>
          </cell>
          <cell r="BW614" t="str">
            <v>CĐ</v>
          </cell>
          <cell r="BX614" t="str">
            <v>TIẾNG ANH</v>
          </cell>
          <cell r="BY614">
            <v>0</v>
          </cell>
          <cell r="BZ614">
            <v>0</v>
          </cell>
          <cell r="CA614">
            <v>0</v>
          </cell>
          <cell r="CB614">
            <v>0</v>
          </cell>
          <cell r="CC614">
            <v>0</v>
          </cell>
          <cell r="CD614">
            <v>0</v>
          </cell>
          <cell r="CE614">
            <v>0</v>
          </cell>
          <cell r="CF614">
            <v>0</v>
          </cell>
          <cell r="CG614">
            <v>0</v>
          </cell>
          <cell r="CH614">
            <v>0</v>
          </cell>
          <cell r="CI614" t="str">
            <v>QUÁN 30 - 04 CẦN THƠ</v>
          </cell>
          <cell r="CJ614" t="str">
            <v>NHÂN VIÊN PHỤC VỤ</v>
          </cell>
          <cell r="CK614">
            <v>0</v>
          </cell>
          <cell r="CL614">
            <v>0</v>
          </cell>
          <cell r="CM614" t="str">
            <v>ĐỘC THÂN</v>
          </cell>
          <cell r="CN614">
            <v>0</v>
          </cell>
          <cell r="CO614">
            <v>0</v>
          </cell>
          <cell r="CP614">
            <v>0</v>
          </cell>
          <cell r="CQ614">
            <v>0</v>
          </cell>
          <cell r="CR614">
            <v>0</v>
          </cell>
          <cell r="CS614">
            <v>0</v>
          </cell>
          <cell r="CT614">
            <v>0</v>
          </cell>
          <cell r="CU614">
            <v>0</v>
          </cell>
          <cell r="CV614">
            <v>0</v>
          </cell>
          <cell r="CW614">
            <v>0</v>
          </cell>
          <cell r="CX614">
            <v>0</v>
          </cell>
          <cell r="CY614">
            <v>0</v>
          </cell>
          <cell r="CZ614">
            <v>0</v>
          </cell>
          <cell r="DA614" t="e">
            <v>#N/A</v>
          </cell>
          <cell r="DB614">
            <v>0</v>
          </cell>
        </row>
        <row r="615">
          <cell r="B615" t="str">
            <v>EQQ102559</v>
          </cell>
          <cell r="C615" t="str">
            <v>TRẦN THỊ THÚY AN</v>
          </cell>
          <cell r="D615" t="str">
            <v>NỮ</v>
          </cell>
          <cell r="E615">
            <v>41841</v>
          </cell>
          <cell r="F615" t="str">
            <v>QUÁN 30 - 04 CẦN THƠ</v>
          </cell>
          <cell r="G615" t="str">
            <v>NHÂN VIÊN PHỤC VỤ</v>
          </cell>
          <cell r="H615">
            <v>20</v>
          </cell>
          <cell r="I615">
            <v>9</v>
          </cell>
          <cell r="J615">
            <v>1991</v>
          </cell>
          <cell r="K615">
            <v>33501</v>
          </cell>
          <cell r="L615" t="str">
            <v>CẦN THƠ</v>
          </cell>
          <cell r="M615" t="str">
            <v>HẬU GIANG</v>
          </cell>
          <cell r="N615" t="str">
            <v>363627264</v>
          </cell>
          <cell r="O615">
            <v>39729</v>
          </cell>
          <cell r="P615" t="str">
            <v>HẬU GIANG</v>
          </cell>
          <cell r="Q615" t="str">
            <v>KINH</v>
          </cell>
          <cell r="R615" t="str">
            <v>KHÔNG</v>
          </cell>
          <cell r="S615" t="str">
            <v>25 ẤP SƠN PHÚ 2, XÃ TÂN THÀNH, THỊ XÃ NGÃ BẢY, HẬU GIANG</v>
          </cell>
          <cell r="T615" t="str">
            <v>HẬU GIANG</v>
          </cell>
          <cell r="U615" t="str">
            <v>42/6 HẺM 49 TRẦN HOÀNG NA, P. HƯNG LỢI, Q. NINH KIỀU, CẦN THƠ</v>
          </cell>
          <cell r="V615" t="str">
            <v>CẦN THƠ</v>
          </cell>
          <cell r="W615">
            <v>0</v>
          </cell>
          <cell r="X615">
            <v>0</v>
          </cell>
          <cell r="Y615" t="str">
            <v>0111000169241</v>
          </cell>
          <cell r="Z615" t="str">
            <v>VIETCOMBANK</v>
          </cell>
          <cell r="AA615" t="str">
            <v>600056</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t="str">
            <v>CĐ</v>
          </cell>
          <cell r="BF615">
            <v>0</v>
          </cell>
          <cell r="BG615">
            <v>0</v>
          </cell>
          <cell r="BH615">
            <v>0</v>
          </cell>
          <cell r="BI615">
            <v>0</v>
          </cell>
          <cell r="BJ615">
            <v>12000</v>
          </cell>
          <cell r="BK615">
            <v>0</v>
          </cell>
          <cell r="BL615">
            <v>0</v>
          </cell>
          <cell r="BM615">
            <v>0</v>
          </cell>
          <cell r="BN615">
            <v>0</v>
          </cell>
          <cell r="BO615">
            <v>0</v>
          </cell>
          <cell r="BP615">
            <v>0</v>
          </cell>
          <cell r="BQ615">
            <v>1</v>
          </cell>
          <cell r="BR615" t="str">
            <v>CN CẦN THƠ</v>
          </cell>
          <cell r="BS615" t="str">
            <v>Partime</v>
          </cell>
          <cell r="BT615" t="str">
            <v>Quán 30 - 04 Cần Thơ</v>
          </cell>
          <cell r="BU615" t="str">
            <v>NV. Phục Vụ</v>
          </cell>
          <cell r="BV615">
            <v>0</v>
          </cell>
          <cell r="BW615" t="str">
            <v>12/12</v>
          </cell>
          <cell r="BX615">
            <v>0</v>
          </cell>
          <cell r="BY615">
            <v>0</v>
          </cell>
          <cell r="BZ615">
            <v>0</v>
          </cell>
          <cell r="CA615">
            <v>0</v>
          </cell>
          <cell r="CB615">
            <v>0</v>
          </cell>
          <cell r="CC615">
            <v>0</v>
          </cell>
          <cell r="CD615">
            <v>0</v>
          </cell>
          <cell r="CE615">
            <v>0</v>
          </cell>
          <cell r="CF615">
            <v>0</v>
          </cell>
          <cell r="CG615">
            <v>0</v>
          </cell>
          <cell r="CH615">
            <v>0</v>
          </cell>
          <cell r="CI615" t="str">
            <v>QUÁN 30 - 04 CẦN THƠ</v>
          </cell>
          <cell r="CJ615" t="str">
            <v>NHÂN VIÊN PHỤC VỤ</v>
          </cell>
          <cell r="CK615">
            <v>0</v>
          </cell>
          <cell r="CL615">
            <v>0</v>
          </cell>
          <cell r="CM615" t="str">
            <v>ĐỘC THÂN</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t="e">
            <v>#N/A</v>
          </cell>
          <cell r="DB615">
            <v>0</v>
          </cell>
        </row>
        <row r="616">
          <cell r="B616" t="str">
            <v>EQQ102560</v>
          </cell>
          <cell r="C616" t="str">
            <v>TRẦN HOÀI TÂM</v>
          </cell>
          <cell r="D616" t="str">
            <v>NAM</v>
          </cell>
          <cell r="E616">
            <v>41841</v>
          </cell>
          <cell r="F616" t="str">
            <v>QUÁN 30 - 04 CẦN THƠ</v>
          </cell>
          <cell r="G616" t="str">
            <v>NHÂN VIÊN PHỤC VỤ</v>
          </cell>
          <cell r="H616">
            <v>12</v>
          </cell>
          <cell r="I616">
            <v>4</v>
          </cell>
          <cell r="J616">
            <v>1994</v>
          </cell>
          <cell r="K616">
            <v>34436</v>
          </cell>
          <cell r="L616" t="str">
            <v>SÓC TRĂNG</v>
          </cell>
          <cell r="M616" t="str">
            <v>SÓC TRĂNG</v>
          </cell>
          <cell r="N616" t="str">
            <v>366012789</v>
          </cell>
          <cell r="O616">
            <v>40906</v>
          </cell>
          <cell r="P616" t="str">
            <v>SÓC TRĂNG</v>
          </cell>
          <cell r="Q616" t="str">
            <v>KINH</v>
          </cell>
          <cell r="R616" t="str">
            <v>KHÔNG</v>
          </cell>
          <cell r="S616" t="str">
            <v>108/6 VÀNH ĐAI 2, K. 9, P. 3, SÓC TRĂNG</v>
          </cell>
          <cell r="T616" t="str">
            <v>SÓC TRĂNG</v>
          </cell>
          <cell r="U616" t="str">
            <v>HẺM 233 NGUYỄN VĂN CỪ, Q. NINH KIỀU, CẦN THƠ</v>
          </cell>
          <cell r="V616" t="str">
            <v>CẦN THƠ</v>
          </cell>
          <cell r="W616" t="str">
            <v>42/6 HẺM 49 TRẦN HOÀNG NA, P. HƯNG LỢI, Q. NINH KIỀU, CẦN THƠ</v>
          </cell>
          <cell r="X616" t="str">
            <v>0979291811</v>
          </cell>
          <cell r="Y616" t="str">
            <v>0111000220294</v>
          </cell>
          <cell r="Z616" t="str">
            <v>VIETCOMBANK</v>
          </cell>
          <cell r="AA616" t="str">
            <v>600057</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t="str">
            <v>12/12</v>
          </cell>
          <cell r="BF616">
            <v>0</v>
          </cell>
          <cell r="BG616">
            <v>0</v>
          </cell>
          <cell r="BH616">
            <v>0</v>
          </cell>
          <cell r="BI616">
            <v>0</v>
          </cell>
          <cell r="BJ616">
            <v>12000</v>
          </cell>
          <cell r="BK616">
            <v>0</v>
          </cell>
          <cell r="BL616">
            <v>0</v>
          </cell>
          <cell r="BM616">
            <v>0</v>
          </cell>
          <cell r="BN616">
            <v>0</v>
          </cell>
          <cell r="BO616">
            <v>0</v>
          </cell>
          <cell r="BP616">
            <v>0</v>
          </cell>
          <cell r="BQ616">
            <v>1</v>
          </cell>
          <cell r="BR616" t="str">
            <v>CN CẦN THƠ</v>
          </cell>
          <cell r="BS616" t="str">
            <v>Partime</v>
          </cell>
          <cell r="BT616" t="str">
            <v>Quán 30 - 04 Cần Thơ</v>
          </cell>
          <cell r="BU616" t="str">
            <v>NV. Phục Vụ</v>
          </cell>
          <cell r="BV616">
            <v>0</v>
          </cell>
          <cell r="BW616" t="str">
            <v>12/12</v>
          </cell>
          <cell r="BX616">
            <v>0</v>
          </cell>
          <cell r="BY616">
            <v>0</v>
          </cell>
          <cell r="BZ616">
            <v>0</v>
          </cell>
          <cell r="CA616">
            <v>0</v>
          </cell>
          <cell r="CB616">
            <v>0</v>
          </cell>
          <cell r="CC616">
            <v>0</v>
          </cell>
          <cell r="CD616">
            <v>0</v>
          </cell>
          <cell r="CE616">
            <v>0</v>
          </cell>
          <cell r="CF616">
            <v>0</v>
          </cell>
          <cell r="CG616">
            <v>0</v>
          </cell>
          <cell r="CH616">
            <v>0</v>
          </cell>
          <cell r="CI616" t="str">
            <v>QUÁN 30 - 04 CẦN THƠ</v>
          </cell>
          <cell r="CJ616" t="str">
            <v>NHÂN VIÊN PHỤC VỤ</v>
          </cell>
          <cell r="CK616">
            <v>0</v>
          </cell>
          <cell r="CL616">
            <v>0</v>
          </cell>
          <cell r="CM616" t="str">
            <v>ĐỘC THÂN</v>
          </cell>
          <cell r="CN616">
            <v>0</v>
          </cell>
          <cell r="CO616">
            <v>0</v>
          </cell>
          <cell r="CP616">
            <v>0</v>
          </cell>
          <cell r="CQ616">
            <v>0</v>
          </cell>
          <cell r="CR616">
            <v>0</v>
          </cell>
          <cell r="CS616">
            <v>0</v>
          </cell>
          <cell r="CT616">
            <v>0</v>
          </cell>
          <cell r="CU616">
            <v>0</v>
          </cell>
          <cell r="CV616">
            <v>0</v>
          </cell>
          <cell r="CW616">
            <v>0</v>
          </cell>
          <cell r="CX616">
            <v>0</v>
          </cell>
          <cell r="CY616">
            <v>0</v>
          </cell>
          <cell r="CZ616">
            <v>0</v>
          </cell>
          <cell r="DA616" t="e">
            <v>#N/A</v>
          </cell>
          <cell r="DB616">
            <v>0</v>
          </cell>
        </row>
        <row r="617">
          <cell r="B617" t="str">
            <v>EQQ102561</v>
          </cell>
          <cell r="C617" t="str">
            <v>LÊ PHƯỚC HIỀN</v>
          </cell>
          <cell r="D617" t="str">
            <v>NAM</v>
          </cell>
          <cell r="E617">
            <v>41841</v>
          </cell>
          <cell r="F617" t="str">
            <v>QUÁN 30 - 04 CẦN THƠ</v>
          </cell>
          <cell r="G617" t="str">
            <v>NHÂN VIÊN PHỤC VỤ</v>
          </cell>
          <cell r="H617">
            <v>1</v>
          </cell>
          <cell r="I617">
            <v>10</v>
          </cell>
          <cell r="J617">
            <v>1990</v>
          </cell>
          <cell r="K617">
            <v>33147</v>
          </cell>
          <cell r="L617" t="str">
            <v>CẦN THƠ</v>
          </cell>
          <cell r="M617" t="str">
            <v>HẬU GIANG</v>
          </cell>
          <cell r="N617" t="str">
            <v>363571958</v>
          </cell>
          <cell r="O617">
            <v>41136</v>
          </cell>
          <cell r="P617" t="str">
            <v>HẬU GIANG</v>
          </cell>
          <cell r="Q617" t="str">
            <v>KINH</v>
          </cell>
          <cell r="R617" t="str">
            <v>KHÔNG</v>
          </cell>
          <cell r="S617" t="str">
            <v>117/134 LÁNG HẦM B, THẠNH XUÂN, CHÂU THÀNH A, HẬU GIANG</v>
          </cell>
          <cell r="T617" t="str">
            <v>HẬU GIANG</v>
          </cell>
          <cell r="U617" t="str">
            <v>555 TRẦN HƯNG ĐẠO, P. LÊ BÌNH, Q. CÁI RĂNG, CẦN THƠ</v>
          </cell>
          <cell r="V617" t="str">
            <v>CẦN THƠ</v>
          </cell>
          <cell r="W617" t="str">
            <v>HẺM 233 NGUYỄN VĂN CỪ, Q. NINH KIỀU, CẦN THƠ</v>
          </cell>
          <cell r="X617" t="str">
            <v>CẦN THƠ</v>
          </cell>
          <cell r="Y617" t="str">
            <v>0111000156256</v>
          </cell>
          <cell r="Z617" t="str">
            <v>VIETCOMBANK</v>
          </cell>
          <cell r="AA617" t="str">
            <v>600058</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t="str">
            <v>12/12</v>
          </cell>
          <cell r="BF617">
            <v>0</v>
          </cell>
          <cell r="BG617">
            <v>0</v>
          </cell>
          <cell r="BH617">
            <v>0</v>
          </cell>
          <cell r="BI617">
            <v>0</v>
          </cell>
          <cell r="BJ617">
            <v>12000</v>
          </cell>
          <cell r="BK617">
            <v>0</v>
          </cell>
          <cell r="BL617">
            <v>0</v>
          </cell>
          <cell r="BM617">
            <v>0</v>
          </cell>
          <cell r="BN617">
            <v>0</v>
          </cell>
          <cell r="BO617">
            <v>0</v>
          </cell>
          <cell r="BP617">
            <v>0</v>
          </cell>
          <cell r="BQ617">
            <v>1</v>
          </cell>
          <cell r="BR617" t="str">
            <v>CN CẦN THƠ</v>
          </cell>
          <cell r="BS617" t="str">
            <v>Partime</v>
          </cell>
          <cell r="BT617" t="str">
            <v>Quán 30 - 04 Cần Thơ</v>
          </cell>
          <cell r="BU617" t="str">
            <v>NV. Phục Vụ</v>
          </cell>
          <cell r="BV617">
            <v>0</v>
          </cell>
          <cell r="BW617" t="str">
            <v>12/12</v>
          </cell>
          <cell r="BX617">
            <v>0</v>
          </cell>
          <cell r="BY617">
            <v>0</v>
          </cell>
          <cell r="BZ617">
            <v>0</v>
          </cell>
          <cell r="CA617">
            <v>0</v>
          </cell>
          <cell r="CB617">
            <v>0</v>
          </cell>
          <cell r="CC617">
            <v>0</v>
          </cell>
          <cell r="CD617">
            <v>0</v>
          </cell>
          <cell r="CE617">
            <v>0</v>
          </cell>
          <cell r="CF617">
            <v>0</v>
          </cell>
          <cell r="CG617">
            <v>0</v>
          </cell>
          <cell r="CH617">
            <v>0</v>
          </cell>
          <cell r="CI617" t="str">
            <v>QUÁN 30 - 04 CẦN THƠ</v>
          </cell>
          <cell r="CJ617" t="str">
            <v>NHÂN VIÊN PHỤC VỤ</v>
          </cell>
          <cell r="CK617">
            <v>0</v>
          </cell>
          <cell r="CL617">
            <v>0</v>
          </cell>
          <cell r="CM617" t="str">
            <v>ĐỘC THÂN</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t="e">
            <v>#N/A</v>
          </cell>
          <cell r="DB617">
            <v>0</v>
          </cell>
        </row>
        <row r="618">
          <cell r="B618" t="str">
            <v>EQQ102562</v>
          </cell>
          <cell r="C618" t="str">
            <v>NGUYỄN THỊ HUỲNH LÊ</v>
          </cell>
          <cell r="D618" t="str">
            <v>NỮ</v>
          </cell>
          <cell r="E618">
            <v>41841</v>
          </cell>
          <cell r="F618" t="str">
            <v>QUÁN 30 - 04 CẦN THƠ</v>
          </cell>
          <cell r="G618" t="str">
            <v>NHÂN VIÊN PHỤC VỤ</v>
          </cell>
          <cell r="H618">
            <v>9</v>
          </cell>
          <cell r="I618">
            <v>9</v>
          </cell>
          <cell r="J618">
            <v>1993</v>
          </cell>
          <cell r="K618">
            <v>34221</v>
          </cell>
          <cell r="L618" t="str">
            <v>SÓC TRĂNG</v>
          </cell>
          <cell r="M618" t="str">
            <v>SÓC TRĂNG</v>
          </cell>
          <cell r="N618" t="str">
            <v>366048453</v>
          </cell>
          <cell r="O618">
            <v>40549</v>
          </cell>
          <cell r="P618" t="str">
            <v>SÓC TRĂNG</v>
          </cell>
          <cell r="Q618" t="str">
            <v>KINH</v>
          </cell>
          <cell r="R618" t="str">
            <v>KHÔNG</v>
          </cell>
          <cell r="S618" t="str">
            <v>NINH THỚI, THỚI AN HỘI, KẾ SÁCH, SÓC TRĂNG</v>
          </cell>
          <cell r="T618" t="str">
            <v>SÓC TRĂNG</v>
          </cell>
          <cell r="U618" t="str">
            <v>HẺM 50 TRẦN HOÀNG NA, P. HƯNG LỢI, Q. NINH KIỀU, CẦN THƠ</v>
          </cell>
          <cell r="V618" t="str">
            <v>CẦN THƠ</v>
          </cell>
          <cell r="W618" t="str">
            <v>555 TRẦN HƯNG ĐẠO, P. LÊ BÌNH, Q. CÁI RĂNG, CẦN THƠ</v>
          </cell>
          <cell r="X618" t="str">
            <v>0939667793</v>
          </cell>
          <cell r="Y618" t="str">
            <v>0111000193787</v>
          </cell>
          <cell r="Z618" t="str">
            <v>VIETCOMBANK</v>
          </cell>
          <cell r="AA618" t="str">
            <v>600059</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t="str">
            <v>12/12</v>
          </cell>
          <cell r="BF618">
            <v>0</v>
          </cell>
          <cell r="BG618">
            <v>0</v>
          </cell>
          <cell r="BH618">
            <v>0</v>
          </cell>
          <cell r="BI618">
            <v>0</v>
          </cell>
          <cell r="BJ618">
            <v>12000</v>
          </cell>
          <cell r="BK618">
            <v>0</v>
          </cell>
          <cell r="BL618">
            <v>0</v>
          </cell>
          <cell r="BM618">
            <v>0</v>
          </cell>
          <cell r="BN618">
            <v>0</v>
          </cell>
          <cell r="BO618">
            <v>0</v>
          </cell>
          <cell r="BP618">
            <v>0</v>
          </cell>
          <cell r="BQ618">
            <v>1</v>
          </cell>
          <cell r="BR618" t="str">
            <v>CN CẦN THƠ</v>
          </cell>
          <cell r="BS618" t="str">
            <v>Partime</v>
          </cell>
          <cell r="BT618" t="str">
            <v>Quán 30 - 04 Cần Thơ</v>
          </cell>
          <cell r="BU618" t="str">
            <v>NV. Phục Vụ</v>
          </cell>
          <cell r="BV618">
            <v>0</v>
          </cell>
          <cell r="BW618" t="str">
            <v>12/12</v>
          </cell>
          <cell r="BX618">
            <v>0</v>
          </cell>
          <cell r="BY618">
            <v>0</v>
          </cell>
          <cell r="BZ618">
            <v>0</v>
          </cell>
          <cell r="CA618">
            <v>0</v>
          </cell>
          <cell r="CB618">
            <v>0</v>
          </cell>
          <cell r="CC618">
            <v>0</v>
          </cell>
          <cell r="CD618">
            <v>0</v>
          </cell>
          <cell r="CE618">
            <v>0</v>
          </cell>
          <cell r="CF618">
            <v>0</v>
          </cell>
          <cell r="CG618">
            <v>0</v>
          </cell>
          <cell r="CH618">
            <v>0</v>
          </cell>
          <cell r="CI618" t="str">
            <v>QUÁN 30 - 04 CẦN THƠ</v>
          </cell>
          <cell r="CJ618" t="str">
            <v>NHÂN VIÊN PHỤC VỤ</v>
          </cell>
          <cell r="CK618">
            <v>0</v>
          </cell>
          <cell r="CL618">
            <v>0</v>
          </cell>
          <cell r="CM618" t="str">
            <v>ĐỘC THÂN</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t="e">
            <v>#N/A</v>
          </cell>
          <cell r="DB618">
            <v>0</v>
          </cell>
        </row>
        <row r="619">
          <cell r="B619" t="str">
            <v>EQQ102563</v>
          </cell>
          <cell r="C619" t="str">
            <v>PHẠM PHƯƠNG VY</v>
          </cell>
          <cell r="D619" t="str">
            <v>NỮ</v>
          </cell>
          <cell r="E619">
            <v>41841</v>
          </cell>
          <cell r="F619" t="str">
            <v>QUÁN 30 - 04 CẦN THƠ</v>
          </cell>
          <cell r="G619" t="str">
            <v>NHÂN VIÊN PHỤC VỤ</v>
          </cell>
          <cell r="H619">
            <v>20</v>
          </cell>
          <cell r="I619">
            <v>6</v>
          </cell>
          <cell r="J619">
            <v>1990</v>
          </cell>
          <cell r="K619">
            <v>33044</v>
          </cell>
          <cell r="L619" t="str">
            <v>CẦN THƠ</v>
          </cell>
          <cell r="M619" t="str">
            <v>CẦN THƠ</v>
          </cell>
          <cell r="N619" t="str">
            <v>362336509</v>
          </cell>
          <cell r="O619">
            <v>39500</v>
          </cell>
          <cell r="P619" t="str">
            <v>CẦN THƠ</v>
          </cell>
          <cell r="Q619" t="str">
            <v>KINH</v>
          </cell>
          <cell r="R619" t="str">
            <v>SÓC TRĂNG</v>
          </cell>
          <cell r="S619" t="str">
            <v>15/33 HOÀNG VĂN THỤ, P. AN HỘI, Q. NINH KIỀU, CẦN THƠ</v>
          </cell>
          <cell r="T619" t="str">
            <v>CẦN THƠ</v>
          </cell>
          <cell r="U619" t="str">
            <v>15/33 HOÀNG VĂN THỤ, P. AN HỘI, Q. NINH KIỀU, CẦN THƠ</v>
          </cell>
          <cell r="V619" t="str">
            <v>CẦN THƠ</v>
          </cell>
          <cell r="W619" t="str">
            <v>HẺM 50 TRẦN HOÀNG NA, P. HƯNG LỢI, Q. NINH KIỀU, CẦN THƠ</v>
          </cell>
          <cell r="X619" t="str">
            <v>01208883789</v>
          </cell>
          <cell r="Y619" t="str">
            <v>0111000219978</v>
          </cell>
          <cell r="Z619" t="str">
            <v>VIETCOMBANK</v>
          </cell>
          <cell r="AA619" t="str">
            <v>600060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t="str">
            <v>12/12</v>
          </cell>
          <cell r="BF619">
            <v>0</v>
          </cell>
          <cell r="BG619">
            <v>0</v>
          </cell>
          <cell r="BH619">
            <v>0</v>
          </cell>
          <cell r="BI619">
            <v>0</v>
          </cell>
          <cell r="BJ619">
            <v>12000</v>
          </cell>
          <cell r="BK619">
            <v>0</v>
          </cell>
          <cell r="BL619">
            <v>0</v>
          </cell>
          <cell r="BM619">
            <v>0</v>
          </cell>
          <cell r="BN619">
            <v>0</v>
          </cell>
          <cell r="BO619">
            <v>0</v>
          </cell>
          <cell r="BP619">
            <v>0</v>
          </cell>
          <cell r="BQ619">
            <v>1</v>
          </cell>
          <cell r="BR619" t="str">
            <v>CN CẦN THƠ</v>
          </cell>
          <cell r="BS619" t="str">
            <v>Partime</v>
          </cell>
          <cell r="BT619" t="str">
            <v>Quán 30 - 04 Cần Thơ</v>
          </cell>
          <cell r="BU619" t="str">
            <v>NV. Phục Vụ</v>
          </cell>
          <cell r="BV619">
            <v>0</v>
          </cell>
          <cell r="BW619" t="str">
            <v>ĐH</v>
          </cell>
          <cell r="BX619" t="str">
            <v>KẾ TOÁN</v>
          </cell>
          <cell r="BY619">
            <v>0</v>
          </cell>
          <cell r="BZ619">
            <v>0</v>
          </cell>
          <cell r="CA619">
            <v>0</v>
          </cell>
          <cell r="CB619">
            <v>0</v>
          </cell>
          <cell r="CC619">
            <v>0</v>
          </cell>
          <cell r="CD619">
            <v>0</v>
          </cell>
          <cell r="CE619">
            <v>0</v>
          </cell>
          <cell r="CF619">
            <v>0</v>
          </cell>
          <cell r="CG619">
            <v>0</v>
          </cell>
          <cell r="CH619">
            <v>0</v>
          </cell>
          <cell r="CI619" t="str">
            <v>QUÁN 30 - 04 CẦN THƠ</v>
          </cell>
          <cell r="CJ619" t="str">
            <v>NHÂN VIÊN PHỤC VỤ</v>
          </cell>
          <cell r="CK619">
            <v>0</v>
          </cell>
          <cell r="CL619">
            <v>0</v>
          </cell>
          <cell r="CM619" t="str">
            <v>ĐỘC THÂN</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cell r="DA619" t="e">
            <v>#N/A</v>
          </cell>
          <cell r="DB619">
            <v>0</v>
          </cell>
        </row>
        <row r="620">
          <cell r="B620" t="str">
            <v>EQQ102564</v>
          </cell>
          <cell r="C620" t="str">
            <v>VÕ THỊ NHUNG</v>
          </cell>
          <cell r="D620" t="str">
            <v>NỮ</v>
          </cell>
          <cell r="E620">
            <v>41841</v>
          </cell>
          <cell r="F620" t="str">
            <v>QUÁN 30 - 04 CẦN THƠ</v>
          </cell>
          <cell r="G620" t="str">
            <v>NHÂN VIÊN PHỤC VỤ</v>
          </cell>
          <cell r="H620">
            <v>17</v>
          </cell>
          <cell r="I620">
            <v>1</v>
          </cell>
          <cell r="J620">
            <v>1992</v>
          </cell>
          <cell r="K620">
            <v>33620</v>
          </cell>
          <cell r="L620" t="str">
            <v>SÓC TRĂNG</v>
          </cell>
          <cell r="M620" t="str">
            <v>SÓC TRĂNG</v>
          </cell>
          <cell r="N620" t="str">
            <v>365943477</v>
          </cell>
          <cell r="O620">
            <v>41831</v>
          </cell>
          <cell r="P620" t="str">
            <v>SÓC TRĂNG</v>
          </cell>
          <cell r="Q620" t="str">
            <v>KINH</v>
          </cell>
          <cell r="R620" t="str">
            <v>KHÔNG</v>
          </cell>
          <cell r="S620" t="str">
            <v>MỸ HƯNG, MỸ TÚ, MỸ TÚ, SÓC TRĂNG</v>
          </cell>
          <cell r="T620" t="str">
            <v>SÓC TRĂNG</v>
          </cell>
          <cell r="U620" t="str">
            <v>151/9A TRẦN HOÀNG NA, P. HƯNG LỢI, Q. NINH KIỀU, CẦN THƠ</v>
          </cell>
          <cell r="V620" t="str">
            <v>CẦN THƠ</v>
          </cell>
          <cell r="W620" t="str">
            <v>15/33 HOÀNG VĂN THỤ, P. AN HỘI, Q. NINH KIỀU, CẦN THƠ</v>
          </cell>
          <cell r="X620" t="str">
            <v>0948311318</v>
          </cell>
          <cell r="Y620" t="str">
            <v>0111000192075</v>
          </cell>
          <cell r="Z620" t="str">
            <v>VIETCOMBANK</v>
          </cell>
          <cell r="AA620" t="str">
            <v>600061</v>
          </cell>
          <cell r="AB620">
            <v>0</v>
          </cell>
          <cell r="AC620">
            <v>0</v>
          </cell>
          <cell r="AD620">
            <v>0</v>
          </cell>
          <cell r="AE620">
            <v>41999</v>
          </cell>
          <cell r="AF620" t="str">
            <v>TV</v>
          </cell>
          <cell r="AG620" t="str">
            <v>OK</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t="str">
            <v>ĐH</v>
          </cell>
          <cell r="BF620">
            <v>0</v>
          </cell>
          <cell r="BG620">
            <v>0</v>
          </cell>
          <cell r="BH620">
            <v>0</v>
          </cell>
          <cell r="BI620">
            <v>0</v>
          </cell>
          <cell r="BJ620">
            <v>12000</v>
          </cell>
          <cell r="BK620">
            <v>0</v>
          </cell>
          <cell r="BL620">
            <v>0</v>
          </cell>
          <cell r="BM620">
            <v>0</v>
          </cell>
          <cell r="BN620">
            <v>0</v>
          </cell>
          <cell r="BO620">
            <v>0</v>
          </cell>
          <cell r="BP620">
            <v>0</v>
          </cell>
          <cell r="BQ620">
            <v>1</v>
          </cell>
          <cell r="BR620" t="str">
            <v>CN CẦN THƠ</v>
          </cell>
          <cell r="BS620" t="str">
            <v>Partime</v>
          </cell>
          <cell r="BT620" t="str">
            <v>Quán 30 - 04 Cần Thơ</v>
          </cell>
          <cell r="BU620" t="str">
            <v>NV. Phục Vụ</v>
          </cell>
          <cell r="BV620">
            <v>0</v>
          </cell>
          <cell r="BW620" t="str">
            <v>12/12</v>
          </cell>
          <cell r="BX620">
            <v>0</v>
          </cell>
          <cell r="BY620">
            <v>0</v>
          </cell>
          <cell r="BZ620">
            <v>0</v>
          </cell>
          <cell r="CA620">
            <v>0</v>
          </cell>
          <cell r="CB620">
            <v>0</v>
          </cell>
          <cell r="CC620">
            <v>0</v>
          </cell>
          <cell r="CD620">
            <v>0</v>
          </cell>
          <cell r="CE620">
            <v>0</v>
          </cell>
          <cell r="CF620">
            <v>0</v>
          </cell>
          <cell r="CG620">
            <v>0</v>
          </cell>
          <cell r="CH620">
            <v>0</v>
          </cell>
          <cell r="CI620" t="str">
            <v>QUÁN 30 - 04 CẦN THƠ</v>
          </cell>
          <cell r="CJ620" t="str">
            <v>NHÂN VIÊN PHỤC VỤ</v>
          </cell>
          <cell r="CK620">
            <v>0</v>
          </cell>
          <cell r="CL620">
            <v>0</v>
          </cell>
          <cell r="CM620" t="str">
            <v>ĐỘC THÂN</v>
          </cell>
          <cell r="CN620">
            <v>0</v>
          </cell>
          <cell r="CO620">
            <v>0</v>
          </cell>
          <cell r="CP620">
            <v>0</v>
          </cell>
          <cell r="CQ620">
            <v>0</v>
          </cell>
          <cell r="CR620">
            <v>0</v>
          </cell>
          <cell r="CS620">
            <v>0</v>
          </cell>
          <cell r="CT620">
            <v>0</v>
          </cell>
          <cell r="CU620">
            <v>0</v>
          </cell>
          <cell r="CV620">
            <v>0</v>
          </cell>
          <cell r="CW620">
            <v>0</v>
          </cell>
          <cell r="CX620">
            <v>0</v>
          </cell>
          <cell r="CY620">
            <v>0</v>
          </cell>
          <cell r="CZ620">
            <v>0</v>
          </cell>
          <cell r="DA620" t="e">
            <v>#N/A</v>
          </cell>
          <cell r="DB620">
            <v>0</v>
          </cell>
        </row>
        <row r="621">
          <cell r="B621" t="str">
            <v>EQQ102565</v>
          </cell>
          <cell r="C621" t="str">
            <v>BÙI QUỐC PHONG</v>
          </cell>
          <cell r="D621" t="str">
            <v>NAM</v>
          </cell>
          <cell r="E621">
            <v>41837</v>
          </cell>
          <cell r="F621" t="str">
            <v>QUÁN 30 - 04 CẦN THƠ</v>
          </cell>
          <cell r="G621" t="str">
            <v>NHÂN VIÊN PHA CHẾ</v>
          </cell>
          <cell r="H621">
            <v>13</v>
          </cell>
          <cell r="I621">
            <v>8</v>
          </cell>
          <cell r="J621">
            <v>1992</v>
          </cell>
          <cell r="K621">
            <v>33829</v>
          </cell>
          <cell r="L621" t="str">
            <v>BẠC LIÊU</v>
          </cell>
          <cell r="M621" t="str">
            <v>CÀ MAU</v>
          </cell>
          <cell r="N621" t="str">
            <v>381591515</v>
          </cell>
          <cell r="O621">
            <v>39570</v>
          </cell>
          <cell r="P621" t="str">
            <v>CÀ MAU</v>
          </cell>
          <cell r="Q621" t="str">
            <v>KINH</v>
          </cell>
          <cell r="R621" t="str">
            <v>KHÔNG</v>
          </cell>
          <cell r="S621" t="str">
            <v>HƯNG MỸ, CÁI NƯỚC, CÀ MAU</v>
          </cell>
          <cell r="T621" t="str">
            <v>CÀ MAU</v>
          </cell>
          <cell r="U621" t="str">
            <v>TỔ 11 - 20, NGUYỄN VĂN CỪ, P. AN KHÁNH, Q. NINH KIỀU, TP. CẦN THƠ</v>
          </cell>
          <cell r="V621" t="str">
            <v>CẦN THƠ</v>
          </cell>
          <cell r="W621" t="str">
            <v>151/9A TRẦN HOÀNG NA, P. HƯNG LỢI, Q. NINH KIỀU, CẦN THƠ</v>
          </cell>
          <cell r="X621" t="str">
            <v>0939741470</v>
          </cell>
          <cell r="Y621" t="str">
            <v>0191000323508</v>
          </cell>
          <cell r="Z621" t="str">
            <v>VIETCOMBANK</v>
          </cell>
          <cell r="AA621" t="str">
            <v>600062</v>
          </cell>
          <cell r="AB621">
            <v>0</v>
          </cell>
          <cell r="AC621">
            <v>0</v>
          </cell>
          <cell r="AD621">
            <v>0</v>
          </cell>
          <cell r="AE621">
            <v>41999</v>
          </cell>
          <cell r="AF621" t="str">
            <v>TV</v>
          </cell>
          <cell r="AG621" t="str">
            <v>OK</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t="str">
            <v>12/12</v>
          </cell>
          <cell r="BF621">
            <v>0</v>
          </cell>
          <cell r="BG621">
            <v>0</v>
          </cell>
          <cell r="BH621">
            <v>0</v>
          </cell>
          <cell r="BI621">
            <v>0</v>
          </cell>
          <cell r="BJ621">
            <v>12000</v>
          </cell>
          <cell r="BK621">
            <v>0</v>
          </cell>
          <cell r="BL621">
            <v>0</v>
          </cell>
          <cell r="BM621">
            <v>0</v>
          </cell>
          <cell r="BN621">
            <v>0</v>
          </cell>
          <cell r="BO621">
            <v>0</v>
          </cell>
          <cell r="BP621">
            <v>0</v>
          </cell>
          <cell r="BQ621">
            <v>1</v>
          </cell>
          <cell r="BR621" t="str">
            <v>CN CẦN THƠ</v>
          </cell>
          <cell r="BS621" t="str">
            <v>Partime</v>
          </cell>
          <cell r="BT621" t="str">
            <v>Quán 30 - 04 Cần Thơ</v>
          </cell>
          <cell r="BU621" t="str">
            <v>NV. Pha Chế</v>
          </cell>
          <cell r="BV621">
            <v>0</v>
          </cell>
          <cell r="BW621" t="str">
            <v>12/12</v>
          </cell>
          <cell r="BX621">
            <v>0</v>
          </cell>
          <cell r="BY621">
            <v>0</v>
          </cell>
          <cell r="BZ621">
            <v>0</v>
          </cell>
          <cell r="CA621">
            <v>0</v>
          </cell>
          <cell r="CB621">
            <v>0</v>
          </cell>
          <cell r="CC621">
            <v>0</v>
          </cell>
          <cell r="CD621">
            <v>0</v>
          </cell>
          <cell r="CE621">
            <v>0</v>
          </cell>
          <cell r="CF621">
            <v>0</v>
          </cell>
          <cell r="CG621">
            <v>0</v>
          </cell>
          <cell r="CH621">
            <v>0</v>
          </cell>
          <cell r="CI621" t="str">
            <v>QUÁN 30 - 04 CẦN THƠ</v>
          </cell>
          <cell r="CJ621" t="str">
            <v>NHÂN VIÊN PHỤC VỤ</v>
          </cell>
          <cell r="CK621">
            <v>0</v>
          </cell>
          <cell r="CL621">
            <v>0</v>
          </cell>
          <cell r="CM621" t="str">
            <v>ĐỘC THÂN</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t="e">
            <v>#N/A</v>
          </cell>
          <cell r="DB621">
            <v>0</v>
          </cell>
        </row>
        <row r="622">
          <cell r="B622" t="str">
            <v>EQQ102566</v>
          </cell>
          <cell r="C622" t="str">
            <v>HUỲNH LÊ PHƯƠNG THÙY</v>
          </cell>
          <cell r="D622" t="str">
            <v>NỮ</v>
          </cell>
          <cell r="E622">
            <v>41837</v>
          </cell>
          <cell r="F622" t="str">
            <v>QUÁN BIG C CẦN THƠ</v>
          </cell>
          <cell r="G622" t="str">
            <v>NHÂN VIÊN PHA CHẾ</v>
          </cell>
          <cell r="H622">
            <v>26</v>
          </cell>
          <cell r="I622">
            <v>8</v>
          </cell>
          <cell r="J622">
            <v>1994</v>
          </cell>
          <cell r="K622">
            <v>34572</v>
          </cell>
          <cell r="L622" t="str">
            <v>CẦN THƠ</v>
          </cell>
          <cell r="M622">
            <v>33829</v>
          </cell>
          <cell r="N622" t="str">
            <v>362429743</v>
          </cell>
          <cell r="O622">
            <v>40516</v>
          </cell>
          <cell r="P622" t="str">
            <v>CẦN THƠ</v>
          </cell>
          <cell r="Q622" t="str">
            <v>KINH</v>
          </cell>
          <cell r="R622" t="str">
            <v>PHẬT</v>
          </cell>
          <cell r="S622" t="str">
            <v>361/1A, ĐƯỜNG 3/2, P. HƯNG LỢI, Q. NINH KIỀU, CẦN THƠ</v>
          </cell>
          <cell r="T622" t="str">
            <v>CẦN THƠ</v>
          </cell>
          <cell r="U622" t="str">
            <v>361/1A, ĐƯỜNG 3/2, P. HƯNG LỢI, Q. NINH KIỀU, CẦN THƠ</v>
          </cell>
          <cell r="V622" t="str">
            <v>CẦN THƠ</v>
          </cell>
          <cell r="W622" t="str">
            <v>TỔ 11 - 20, NGUYỄN VĂN CỪ, P. AN KHÁNH, Q. NINH KIỀU, TP. CẦN THƠ</v>
          </cell>
          <cell r="X622" t="str">
            <v>0907670545</v>
          </cell>
          <cell r="Y622" t="str">
            <v>0111000220640</v>
          </cell>
          <cell r="Z622" t="str">
            <v>VIETCOMBANK</v>
          </cell>
          <cell r="AA622" t="str">
            <v>600063</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t="str">
            <v>12/12</v>
          </cell>
          <cell r="BF622">
            <v>0</v>
          </cell>
          <cell r="BG622">
            <v>0</v>
          </cell>
          <cell r="BH622">
            <v>0</v>
          </cell>
          <cell r="BI622">
            <v>0</v>
          </cell>
          <cell r="BJ622">
            <v>12000</v>
          </cell>
          <cell r="BK622">
            <v>0</v>
          </cell>
          <cell r="BL622">
            <v>0</v>
          </cell>
          <cell r="BM622">
            <v>0</v>
          </cell>
          <cell r="BN622">
            <v>0</v>
          </cell>
          <cell r="BO622">
            <v>0</v>
          </cell>
          <cell r="BP622">
            <v>0</v>
          </cell>
          <cell r="BQ622">
            <v>1</v>
          </cell>
          <cell r="BR622" t="str">
            <v>CN CẦN THƠ</v>
          </cell>
          <cell r="BS622" t="str">
            <v>Partime</v>
          </cell>
          <cell r="BT622" t="str">
            <v>Quán Big C Cần Thơ</v>
          </cell>
          <cell r="BU622" t="str">
            <v>NV. Pha Chế</v>
          </cell>
          <cell r="BV622">
            <v>0</v>
          </cell>
          <cell r="BW622" t="str">
            <v>12/12</v>
          </cell>
          <cell r="BX622">
            <v>0</v>
          </cell>
          <cell r="BY622">
            <v>0</v>
          </cell>
          <cell r="BZ622">
            <v>0</v>
          </cell>
          <cell r="CA622">
            <v>0</v>
          </cell>
          <cell r="CB622">
            <v>0</v>
          </cell>
          <cell r="CC622">
            <v>0</v>
          </cell>
          <cell r="CD622">
            <v>41938</v>
          </cell>
          <cell r="CE622">
            <v>0</v>
          </cell>
          <cell r="CF622">
            <v>0</v>
          </cell>
          <cell r="CG622">
            <v>0</v>
          </cell>
          <cell r="CH622">
            <v>0</v>
          </cell>
          <cell r="CI622" t="str">
            <v>QUÁN 30 - 04 CẦN THƠ</v>
          </cell>
          <cell r="CJ622" t="str">
            <v>NHÂN VIÊN PHA CHẾ</v>
          </cell>
          <cell r="CK622">
            <v>0</v>
          </cell>
          <cell r="CL622">
            <v>0</v>
          </cell>
          <cell r="CM622" t="str">
            <v>ĐỘC THÂN</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t="e">
            <v>#N/A</v>
          </cell>
          <cell r="DB622">
            <v>0</v>
          </cell>
        </row>
        <row r="623">
          <cell r="B623" t="str">
            <v>EQQ102567</v>
          </cell>
          <cell r="C623" t="str">
            <v>HỒ NGỌC HIỂN</v>
          </cell>
          <cell r="D623" t="str">
            <v>NAM</v>
          </cell>
          <cell r="E623">
            <v>41837</v>
          </cell>
          <cell r="F623" t="str">
            <v>QUÁN 30 - 04 CẦN THƠ</v>
          </cell>
          <cell r="G623" t="str">
            <v>NHÂN VIÊN PHA CHẾ</v>
          </cell>
          <cell r="H623">
            <v>20</v>
          </cell>
          <cell r="I623">
            <v>12</v>
          </cell>
          <cell r="J623">
            <v>1991</v>
          </cell>
          <cell r="K623">
            <v>33592</v>
          </cell>
          <cell r="L623" t="str">
            <v>CẦN THƠ</v>
          </cell>
          <cell r="M623" t="str">
            <v>CẦN THƠ</v>
          </cell>
          <cell r="N623" t="str">
            <v>362352194</v>
          </cell>
          <cell r="O623">
            <v>39617</v>
          </cell>
          <cell r="P623" t="str">
            <v>CẦN THƠ</v>
          </cell>
          <cell r="Q623" t="str">
            <v>KINH</v>
          </cell>
          <cell r="R623" t="str">
            <v>CẦN THƠ</v>
          </cell>
          <cell r="S623" t="str">
            <v>ẤP THỚI HÒA A, THỊ TRẤN CỜ ĐỎ, HUYỆN CỜ ĐỎ, CẦN THƠ</v>
          </cell>
          <cell r="T623" t="str">
            <v>CẦN THƠ</v>
          </cell>
          <cell r="U623" t="str">
            <v>ẤP THỚI HÒA A, THỊ TRẤN CỜ ĐỎ, HUYỆN CỜ ĐỎ, CẦN THƠ</v>
          </cell>
          <cell r="V623" t="str">
            <v>CẦN THƠ</v>
          </cell>
          <cell r="W623" t="str">
            <v>361/1A, ĐƯỜNG 3/2, P. HƯNG LỢI, Q. NINH KIỀU, CẦN THƠ</v>
          </cell>
          <cell r="X623" t="str">
            <v>01287973773</v>
          </cell>
          <cell r="Y623" t="str">
            <v>0111001330207</v>
          </cell>
          <cell r="Z623" t="str">
            <v>VIETCOMBANK</v>
          </cell>
          <cell r="AA623" t="str">
            <v>600064</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t="str">
            <v>12/12</v>
          </cell>
          <cell r="BF623">
            <v>0</v>
          </cell>
          <cell r="BG623">
            <v>0</v>
          </cell>
          <cell r="BH623">
            <v>0</v>
          </cell>
          <cell r="BI623">
            <v>0</v>
          </cell>
          <cell r="BJ623">
            <v>12000</v>
          </cell>
          <cell r="BK623">
            <v>0</v>
          </cell>
          <cell r="BL623">
            <v>41938</v>
          </cell>
          <cell r="BM623">
            <v>0</v>
          </cell>
          <cell r="BN623">
            <v>0</v>
          </cell>
          <cell r="BO623">
            <v>0</v>
          </cell>
          <cell r="BP623">
            <v>0</v>
          </cell>
          <cell r="BQ623">
            <v>1</v>
          </cell>
          <cell r="BR623" t="str">
            <v>CN CẦN THƠ</v>
          </cell>
          <cell r="BS623" t="str">
            <v>Partime</v>
          </cell>
          <cell r="BT623" t="str">
            <v>Quán 30 - 04 Cần Thơ</v>
          </cell>
          <cell r="BU623" t="str">
            <v>NV. Pha Chế</v>
          </cell>
          <cell r="BV623">
            <v>0</v>
          </cell>
          <cell r="BW623" t="str">
            <v>CĐ</v>
          </cell>
          <cell r="BX623" t="str">
            <v>VIỆT NAM HỌC</v>
          </cell>
          <cell r="BY623">
            <v>0</v>
          </cell>
          <cell r="BZ623">
            <v>0</v>
          </cell>
          <cell r="CA623">
            <v>0</v>
          </cell>
          <cell r="CB623">
            <v>0</v>
          </cell>
          <cell r="CC623">
            <v>0</v>
          </cell>
          <cell r="CD623">
            <v>0</v>
          </cell>
          <cell r="CE623">
            <v>0</v>
          </cell>
          <cell r="CF623">
            <v>0</v>
          </cell>
          <cell r="CG623">
            <v>0</v>
          </cell>
          <cell r="CH623">
            <v>0</v>
          </cell>
          <cell r="CI623" t="str">
            <v>QUÁN BIG C CẦN THƠ</v>
          </cell>
          <cell r="CJ623" t="str">
            <v>NHÂN VIÊN PHA CHẾ</v>
          </cell>
          <cell r="CK623">
            <v>0</v>
          </cell>
          <cell r="CL623">
            <v>0</v>
          </cell>
          <cell r="CM623" t="str">
            <v>ĐỘC THÂN</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cell r="DA623" t="e">
            <v>#N/A</v>
          </cell>
          <cell r="DB623">
            <v>0</v>
          </cell>
        </row>
        <row r="624">
          <cell r="B624" t="str">
            <v>EQQ102568</v>
          </cell>
          <cell r="C624" t="str">
            <v>PHẠM THỊ HỒNG</v>
          </cell>
          <cell r="D624" t="str">
            <v>NỮ</v>
          </cell>
          <cell r="E624">
            <v>41863</v>
          </cell>
          <cell r="F624" t="str">
            <v>349 HBT</v>
          </cell>
          <cell r="G624" t="str">
            <v>NHÂN VIÊN PHỤC VỤ</v>
          </cell>
          <cell r="H624">
            <v>6</v>
          </cell>
          <cell r="I624">
            <v>4</v>
          </cell>
          <cell r="J624">
            <v>1995</v>
          </cell>
          <cell r="K624">
            <v>34795</v>
          </cell>
          <cell r="L624" t="str">
            <v>ĐẮK LẮK</v>
          </cell>
          <cell r="M624" t="str">
            <v>BÌNH ĐỊNH</v>
          </cell>
          <cell r="N624" t="str">
            <v>241481808</v>
          </cell>
          <cell r="O624">
            <v>40746</v>
          </cell>
          <cell r="P624" t="str">
            <v>ĐẮK LẮK</v>
          </cell>
          <cell r="Q624" t="str">
            <v>KINH</v>
          </cell>
          <cell r="R624" t="str">
            <v>KHÔNG</v>
          </cell>
          <cell r="S624" t="str">
            <v>BÌNH HÒA, KRÔNG A NA, ĐẮK LẮK</v>
          </cell>
          <cell r="T624" t="str">
            <v>ĐẮK LẮK</v>
          </cell>
          <cell r="U624" t="str">
            <v>297/26 LÝ THƯỜNG KIỆT, P. 15, Q. 11, TP. HCM</v>
          </cell>
          <cell r="V624" t="str">
            <v>TP. HCM</v>
          </cell>
          <cell r="W624">
            <v>0</v>
          </cell>
          <cell r="X624" t="str">
            <v>01657405017</v>
          </cell>
          <cell r="Y624" t="str">
            <v>0721000556698</v>
          </cell>
          <cell r="Z624" t="str">
            <v>VIETCOMBANK</v>
          </cell>
          <cell r="AA624" t="str">
            <v>101545</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t="str">
            <v>CĐ</v>
          </cell>
          <cell r="BF624">
            <v>0</v>
          </cell>
          <cell r="BG624">
            <v>0</v>
          </cell>
          <cell r="BH624">
            <v>0</v>
          </cell>
          <cell r="BI624">
            <v>0</v>
          </cell>
          <cell r="BJ624">
            <v>12000</v>
          </cell>
          <cell r="BK624">
            <v>0</v>
          </cell>
          <cell r="BL624">
            <v>0</v>
          </cell>
          <cell r="BM624">
            <v>0</v>
          </cell>
          <cell r="BN624">
            <v>0</v>
          </cell>
          <cell r="BO624">
            <v>0</v>
          </cell>
          <cell r="BP624">
            <v>0</v>
          </cell>
          <cell r="BQ624">
            <v>1</v>
          </cell>
          <cell r="BR624" t="str">
            <v>HTQ HỒ CHÍ MINH</v>
          </cell>
          <cell r="BS624" t="str">
            <v>Partime</v>
          </cell>
          <cell r="BT624" t="str">
            <v>Quán 349 Hai Bà Trưng</v>
          </cell>
          <cell r="BU624" t="str">
            <v>NV. Phục Vụ</v>
          </cell>
          <cell r="BV624">
            <v>0</v>
          </cell>
          <cell r="BW624" t="str">
            <v>CĐ</v>
          </cell>
          <cell r="BX624" t="str">
            <v>KẾ TOÁN</v>
          </cell>
          <cell r="BY624">
            <v>0</v>
          </cell>
          <cell r="BZ624">
            <v>0</v>
          </cell>
          <cell r="CA624">
            <v>0</v>
          </cell>
          <cell r="CB624">
            <v>0</v>
          </cell>
          <cell r="CC624">
            <v>0</v>
          </cell>
          <cell r="CD624">
            <v>0</v>
          </cell>
          <cell r="CE624">
            <v>0</v>
          </cell>
          <cell r="CF624">
            <v>0</v>
          </cell>
          <cell r="CG624">
            <v>0</v>
          </cell>
          <cell r="CH624">
            <v>0</v>
          </cell>
          <cell r="CI624" t="str">
            <v>QUÁN 30 - 04 CẦN THƠ</v>
          </cell>
          <cell r="CJ624" t="str">
            <v>NHÂN VIÊN PHA CHẾ</v>
          </cell>
          <cell r="CK624">
            <v>0</v>
          </cell>
          <cell r="CL624">
            <v>0</v>
          </cell>
          <cell r="CM624" t="str">
            <v>ĐỘC THÂN</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t="e">
            <v>#N/A</v>
          </cell>
          <cell r="DB624">
            <v>0</v>
          </cell>
        </row>
        <row r="625">
          <cell r="B625" t="str">
            <v>EQQ102575</v>
          </cell>
          <cell r="C625" t="str">
            <v>NGUYỄN THỊ THANH HƯƠNG</v>
          </cell>
          <cell r="D625" t="str">
            <v>NỮ</v>
          </cell>
          <cell r="E625">
            <v>41867</v>
          </cell>
          <cell r="F625" t="str">
            <v>07 NVC</v>
          </cell>
          <cell r="G625" t="str">
            <v>NHÂN VIÊN PHỤC VỤ</v>
          </cell>
          <cell r="H625">
            <v>3</v>
          </cell>
          <cell r="I625">
            <v>1</v>
          </cell>
          <cell r="J625">
            <v>1994</v>
          </cell>
          <cell r="K625">
            <v>34337</v>
          </cell>
          <cell r="L625" t="str">
            <v>ĐỒNG NAI</v>
          </cell>
          <cell r="M625" t="str">
            <v>NGHĨA BÌNH</v>
          </cell>
          <cell r="N625" t="str">
            <v>272264590</v>
          </cell>
          <cell r="O625">
            <v>39699</v>
          </cell>
          <cell r="P625" t="str">
            <v>ĐỒNG NAI</v>
          </cell>
          <cell r="Q625" t="str">
            <v>KINH</v>
          </cell>
          <cell r="R625" t="str">
            <v>THIÊN CHÚA</v>
          </cell>
          <cell r="S625" t="str">
            <v>211/1B GIA YÊN, GIA TÂN 3, THỐNG NHẤT, ĐỒNG NAI</v>
          </cell>
          <cell r="T625" t="str">
            <v>ĐỒNG NAI</v>
          </cell>
          <cell r="U625" t="str">
            <v>125/16/10 BÙI ĐÌNH TÚY, P. 24, Q. BÌNH THẠNH, TP. HCM</v>
          </cell>
          <cell r="V625" t="str">
            <v>TP. HCM</v>
          </cell>
          <cell r="W625">
            <v>0</v>
          </cell>
          <cell r="X625" t="str">
            <v>01632442060</v>
          </cell>
          <cell r="Y625" t="str">
            <v>0531002483743</v>
          </cell>
          <cell r="Z625" t="str">
            <v>VIETCOMBANK</v>
          </cell>
          <cell r="AA625" t="str">
            <v>101552</v>
          </cell>
          <cell r="AB625">
            <v>0</v>
          </cell>
          <cell r="AC625">
            <v>0</v>
          </cell>
          <cell r="AD625">
            <v>0</v>
          </cell>
          <cell r="AE625">
            <v>41979</v>
          </cell>
          <cell r="AF625" t="str">
            <v>TV</v>
          </cell>
          <cell r="AG625" t="str">
            <v>OK</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t="str">
            <v>CĐ</v>
          </cell>
          <cell r="BF625">
            <v>0</v>
          </cell>
          <cell r="BG625">
            <v>0</v>
          </cell>
          <cell r="BH625">
            <v>0</v>
          </cell>
          <cell r="BI625">
            <v>0</v>
          </cell>
          <cell r="BJ625">
            <v>12000</v>
          </cell>
          <cell r="BK625">
            <v>0</v>
          </cell>
          <cell r="BL625">
            <v>0</v>
          </cell>
          <cell r="BM625">
            <v>0</v>
          </cell>
          <cell r="BN625">
            <v>500000</v>
          </cell>
          <cell r="BO625">
            <v>0</v>
          </cell>
          <cell r="BP625">
            <v>0</v>
          </cell>
          <cell r="BQ625">
            <v>1</v>
          </cell>
          <cell r="BR625" t="str">
            <v>HTQ HỒ CHÍ MINH</v>
          </cell>
          <cell r="BS625" t="str">
            <v>Partime</v>
          </cell>
          <cell r="BT625" t="str">
            <v>Quán Số 7 Nguyễn Văn Chiêm</v>
          </cell>
          <cell r="BU625" t="str">
            <v>NV. Phục Vụ</v>
          </cell>
          <cell r="BV625">
            <v>0</v>
          </cell>
          <cell r="BW625" t="str">
            <v>12/12</v>
          </cell>
          <cell r="BX625">
            <v>0</v>
          </cell>
          <cell r="BY625">
            <v>0</v>
          </cell>
          <cell r="BZ625">
            <v>0</v>
          </cell>
          <cell r="CA625">
            <v>0</v>
          </cell>
          <cell r="CB625">
            <v>0</v>
          </cell>
          <cell r="CC625">
            <v>0</v>
          </cell>
          <cell r="CD625">
            <v>0</v>
          </cell>
          <cell r="CE625">
            <v>0</v>
          </cell>
          <cell r="CF625">
            <v>0</v>
          </cell>
          <cell r="CG625">
            <v>0</v>
          </cell>
          <cell r="CH625">
            <v>0</v>
          </cell>
          <cell r="CI625" t="str">
            <v>349 HBT</v>
          </cell>
          <cell r="CJ625" t="str">
            <v>NHÂN VIÊN PHỤC VỤ</v>
          </cell>
          <cell r="CK625">
            <v>0</v>
          </cell>
          <cell r="CL625">
            <v>0</v>
          </cell>
          <cell r="CM625" t="str">
            <v>ĐỘC THÂN</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cell r="DA625" t="e">
            <v>#N/A</v>
          </cell>
          <cell r="DB625">
            <v>0</v>
          </cell>
        </row>
        <row r="626">
          <cell r="B626" t="str">
            <v>EVV6000243</v>
          </cell>
          <cell r="C626" t="str">
            <v>NGUYỄN ĐĂNG KHOA</v>
          </cell>
          <cell r="D626" t="str">
            <v>NAM</v>
          </cell>
          <cell r="E626">
            <v>41869</v>
          </cell>
          <cell r="F626" t="str">
            <v>PHÒNG HC-NS</v>
          </cell>
          <cell r="G626" t="str">
            <v>NHÂN VIÊN  TUYỂN DỤNG</v>
          </cell>
          <cell r="H626">
            <v>19</v>
          </cell>
          <cell r="I626">
            <v>6</v>
          </cell>
          <cell r="J626">
            <v>1991</v>
          </cell>
          <cell r="K626">
            <v>33408</v>
          </cell>
          <cell r="L626" t="str">
            <v>TP. HCM</v>
          </cell>
          <cell r="M626" t="str">
            <v>QUẢNG NAM</v>
          </cell>
          <cell r="N626" t="str">
            <v>024748449</v>
          </cell>
          <cell r="O626">
            <v>39399</v>
          </cell>
          <cell r="P626" t="str">
            <v>TP. HCM</v>
          </cell>
          <cell r="Q626" t="str">
            <v>KINH</v>
          </cell>
          <cell r="R626" t="str">
            <v>PHẬT</v>
          </cell>
          <cell r="S626" t="str">
            <v>429/42 LÊ VĂN SỸ, P. 12, Q. 3, TP. HCM</v>
          </cell>
          <cell r="T626" t="str">
            <v>TP. HCM</v>
          </cell>
          <cell r="U626" t="str">
            <v>39 ĐƯỜNG 6D, KDC TRUNG SƠN, Q. 8, TP. HCM</v>
          </cell>
          <cell r="V626" t="str">
            <v>TP. HCM</v>
          </cell>
          <cell r="W626" t="str">
            <v>125/16/10 BÙI ĐÌNH TÚY, P. 24, Q. BÌNH THẠNH, TP. HCM</v>
          </cell>
          <cell r="X626" t="str">
            <v>0908019691</v>
          </cell>
          <cell r="Y626" t="str">
            <v>0071000910454</v>
          </cell>
          <cell r="Z626" t="str">
            <v>VIETCOMBANK</v>
          </cell>
          <cell r="AA626" t="str">
            <v>9037</v>
          </cell>
          <cell r="AB626">
            <v>0</v>
          </cell>
          <cell r="AC626">
            <v>0</v>
          </cell>
          <cell r="AD626">
            <v>0</v>
          </cell>
          <cell r="AE626">
            <v>41979</v>
          </cell>
          <cell r="AF626" t="str">
            <v>TV</v>
          </cell>
          <cell r="AG626" t="str">
            <v>OK</v>
          </cell>
          <cell r="AH626">
            <v>41900</v>
          </cell>
          <cell r="AI626">
            <v>0</v>
          </cell>
          <cell r="AJ626">
            <v>0</v>
          </cell>
          <cell r="AK626" t="str">
            <v>01 NĂM</v>
          </cell>
          <cell r="AL626">
            <v>0</v>
          </cell>
          <cell r="AM626">
            <v>0</v>
          </cell>
          <cell r="AN626">
            <v>41900</v>
          </cell>
          <cell r="AO626">
            <v>42264</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t="str">
            <v>12/12</v>
          </cell>
          <cell r="BF626">
            <v>0</v>
          </cell>
          <cell r="BG626">
            <v>0</v>
          </cell>
          <cell r="BH626">
            <v>41900</v>
          </cell>
          <cell r="BI626">
            <v>2889000</v>
          </cell>
          <cell r="BJ626">
            <v>1231000</v>
          </cell>
          <cell r="BK626">
            <v>0</v>
          </cell>
          <cell r="BL626">
            <v>0</v>
          </cell>
          <cell r="BM626">
            <v>0</v>
          </cell>
          <cell r="BN626">
            <v>0</v>
          </cell>
          <cell r="BO626">
            <v>25000</v>
          </cell>
          <cell r="BP626">
            <v>120000</v>
          </cell>
          <cell r="BQ626">
            <v>1</v>
          </cell>
          <cell r="BR626" t="str">
            <v>VP HỒ CHÍ MINH</v>
          </cell>
          <cell r="BS626" t="str">
            <v>Fulltime</v>
          </cell>
          <cell r="BT626" t="str">
            <v>Phòng HC-NS</v>
          </cell>
          <cell r="BU626" t="str">
            <v>NV. Tuyển Dụng</v>
          </cell>
          <cell r="BV626">
            <v>0</v>
          </cell>
          <cell r="BW626" t="str">
            <v>ĐH</v>
          </cell>
          <cell r="BX626" t="str">
            <v>QUẢN TRỊ KINH DOANH</v>
          </cell>
          <cell r="BY626">
            <v>0</v>
          </cell>
          <cell r="BZ626">
            <v>0</v>
          </cell>
          <cell r="CA626">
            <v>0</v>
          </cell>
          <cell r="CB626">
            <v>0</v>
          </cell>
          <cell r="CC626">
            <v>0</v>
          </cell>
          <cell r="CD626">
            <v>0</v>
          </cell>
          <cell r="CE626">
            <v>0</v>
          </cell>
          <cell r="CF626">
            <v>0</v>
          </cell>
          <cell r="CG626">
            <v>0</v>
          </cell>
          <cell r="CH626">
            <v>0</v>
          </cell>
          <cell r="CI626" t="str">
            <v>07 NVC</v>
          </cell>
          <cell r="CJ626" t="str">
            <v>NHÂN VIÊN PHỤC VỤ</v>
          </cell>
          <cell r="CK626">
            <v>0</v>
          </cell>
          <cell r="CL626">
            <v>0</v>
          </cell>
          <cell r="CM626" t="str">
            <v>ĐỘC THÂN</v>
          </cell>
          <cell r="CN626">
            <v>0</v>
          </cell>
          <cell r="CO626">
            <v>0</v>
          </cell>
          <cell r="CP626">
            <v>0</v>
          </cell>
          <cell r="CQ626">
            <v>0</v>
          </cell>
          <cell r="CR626">
            <v>0</v>
          </cell>
          <cell r="CS626">
            <v>0</v>
          </cell>
          <cell r="CT626">
            <v>0</v>
          </cell>
          <cell r="CU626">
            <v>0</v>
          </cell>
          <cell r="CV626">
            <v>0</v>
          </cell>
          <cell r="CW626">
            <v>0</v>
          </cell>
          <cell r="CX626">
            <v>0</v>
          </cell>
          <cell r="CY626">
            <v>0</v>
          </cell>
          <cell r="CZ626">
            <v>0</v>
          </cell>
          <cell r="DA626" t="e">
            <v>#N/A</v>
          </cell>
          <cell r="DB626">
            <v>0</v>
          </cell>
        </row>
        <row r="627">
          <cell r="B627" t="str">
            <v>EQQ102578</v>
          </cell>
          <cell r="C627" t="str">
            <v>TRƯƠNG TƯỜNG PHÚ</v>
          </cell>
          <cell r="D627" t="str">
            <v>NAM</v>
          </cell>
          <cell r="E627">
            <v>41868</v>
          </cell>
          <cell r="F627" t="str">
            <v>43 TS</v>
          </cell>
          <cell r="G627" t="str">
            <v>NHÂN VIÊN PHỤC VỤ</v>
          </cell>
          <cell r="H627">
            <v>20</v>
          </cell>
          <cell r="I627">
            <v>6</v>
          </cell>
          <cell r="J627">
            <v>1994</v>
          </cell>
          <cell r="K627">
            <v>34505</v>
          </cell>
          <cell r="L627" t="str">
            <v>TP. HCM</v>
          </cell>
          <cell r="M627" t="str">
            <v>TRUNG QUỐC</v>
          </cell>
          <cell r="N627" t="str">
            <v>025073762</v>
          </cell>
          <cell r="O627">
            <v>39955</v>
          </cell>
          <cell r="P627" t="str">
            <v>TP. HCM</v>
          </cell>
          <cell r="Q627" t="str">
            <v>HOA</v>
          </cell>
          <cell r="R627" t="str">
            <v>PHẬT</v>
          </cell>
          <cell r="S627" t="str">
            <v>208 TÔN THẤT HIỆP, P. 12, Q. 11, TP. HCM</v>
          </cell>
          <cell r="T627" t="str">
            <v>TP. HCM</v>
          </cell>
          <cell r="U627" t="str">
            <v>725/57/20 TRƯỜNG CHINH, P. TÂY THẠNH, TP. HCM</v>
          </cell>
          <cell r="V627" t="str">
            <v>TP. HCM</v>
          </cell>
          <cell r="W627">
            <v>0</v>
          </cell>
          <cell r="X627" t="str">
            <v>01282512006</v>
          </cell>
          <cell r="Y627" t="str">
            <v>0531002484054</v>
          </cell>
          <cell r="Z627" t="str">
            <v>VIETCOMBANK</v>
          </cell>
          <cell r="AA627" t="str">
            <v>101555</v>
          </cell>
          <cell r="AB627">
            <v>0</v>
          </cell>
          <cell r="AC627">
            <v>0</v>
          </cell>
          <cell r="AD627">
            <v>0</v>
          </cell>
          <cell r="AE627">
            <v>41989</v>
          </cell>
          <cell r="AF627" t="str">
            <v>TV</v>
          </cell>
          <cell r="AG627" t="str">
            <v>OK</v>
          </cell>
          <cell r="AH627">
            <v>41900</v>
          </cell>
          <cell r="AI627">
            <v>0</v>
          </cell>
          <cell r="AJ627">
            <v>0</v>
          </cell>
          <cell r="AK627" t="str">
            <v>01 NĂM</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t="str">
            <v>ĐH</v>
          </cell>
          <cell r="BF627">
            <v>0</v>
          </cell>
          <cell r="BG627">
            <v>0</v>
          </cell>
          <cell r="BH627">
            <v>0</v>
          </cell>
          <cell r="BI627">
            <v>0</v>
          </cell>
          <cell r="BJ627">
            <v>12000</v>
          </cell>
          <cell r="BK627">
            <v>0</v>
          </cell>
          <cell r="BL627">
            <v>0</v>
          </cell>
          <cell r="BM627">
            <v>0</v>
          </cell>
          <cell r="BN627">
            <v>0</v>
          </cell>
          <cell r="BO627">
            <v>0</v>
          </cell>
          <cell r="BP627">
            <v>0</v>
          </cell>
          <cell r="BQ627">
            <v>1</v>
          </cell>
          <cell r="BR627" t="str">
            <v>HTQ HỒ CHÍ MINH</v>
          </cell>
          <cell r="BS627" t="str">
            <v>Partime</v>
          </cell>
          <cell r="BT627" t="str">
            <v xml:space="preserve">Quán A43 Trường Sơn </v>
          </cell>
          <cell r="BU627" t="str">
            <v>NV. Phục Vụ</v>
          </cell>
          <cell r="BV627">
            <v>0</v>
          </cell>
          <cell r="BW627" t="str">
            <v>12/12</v>
          </cell>
          <cell r="BX627">
            <v>0</v>
          </cell>
          <cell r="BY627">
            <v>0</v>
          </cell>
          <cell r="BZ627">
            <v>0</v>
          </cell>
          <cell r="CA627">
            <v>0</v>
          </cell>
          <cell r="CB627">
            <v>0</v>
          </cell>
          <cell r="CC627">
            <v>0</v>
          </cell>
          <cell r="CD627">
            <v>0</v>
          </cell>
          <cell r="CE627">
            <v>0</v>
          </cell>
          <cell r="CF627">
            <v>0</v>
          </cell>
          <cell r="CG627">
            <v>0</v>
          </cell>
          <cell r="CH627">
            <v>0</v>
          </cell>
          <cell r="CI627" t="str">
            <v>PHÒNG HC-NS</v>
          </cell>
          <cell r="CJ627" t="str">
            <v>NHÂN VIÊN  TUYỂN DỤNG</v>
          </cell>
          <cell r="CK627">
            <v>0</v>
          </cell>
          <cell r="CL627">
            <v>0</v>
          </cell>
          <cell r="CM627" t="str">
            <v>ĐỘC THÂN</v>
          </cell>
          <cell r="CN627">
            <v>0</v>
          </cell>
          <cell r="CO627">
            <v>0</v>
          </cell>
          <cell r="CP627">
            <v>0</v>
          </cell>
          <cell r="CQ627">
            <v>0</v>
          </cell>
          <cell r="CR627">
            <v>0</v>
          </cell>
          <cell r="CS627">
            <v>0</v>
          </cell>
          <cell r="CT627">
            <v>0</v>
          </cell>
          <cell r="CU627">
            <v>0</v>
          </cell>
          <cell r="CV627">
            <v>0</v>
          </cell>
          <cell r="CW627">
            <v>0</v>
          </cell>
          <cell r="CX627">
            <v>0</v>
          </cell>
          <cell r="CY627">
            <v>0</v>
          </cell>
          <cell r="CZ627">
            <v>0</v>
          </cell>
          <cell r="DA627" t="e">
            <v>#N/A</v>
          </cell>
          <cell r="DB627">
            <v>0</v>
          </cell>
        </row>
        <row r="628">
          <cell r="B628" t="str">
            <v>EQQ102579</v>
          </cell>
          <cell r="C628" t="str">
            <v>ĐẶNG THÙY TRANG</v>
          </cell>
          <cell r="D628" t="str">
            <v>NỮ</v>
          </cell>
          <cell r="E628">
            <v>41867</v>
          </cell>
          <cell r="F628" t="str">
            <v>249 HVT</v>
          </cell>
          <cell r="G628" t="str">
            <v>NHÂN VIÊN PHỤC VỤ</v>
          </cell>
          <cell r="H628">
            <v>6</v>
          </cell>
          <cell r="I628">
            <v>8</v>
          </cell>
          <cell r="J628">
            <v>1995</v>
          </cell>
          <cell r="K628">
            <v>34917</v>
          </cell>
          <cell r="L628" t="str">
            <v>BÌNH THUẬN</v>
          </cell>
          <cell r="M628" t="str">
            <v>BÌNH THUẬN</v>
          </cell>
          <cell r="N628" t="str">
            <v>261324627</v>
          </cell>
          <cell r="O628">
            <v>40127</v>
          </cell>
          <cell r="P628" t="str">
            <v>BÌNH THUẬN</v>
          </cell>
          <cell r="Q628" t="str">
            <v>KINH</v>
          </cell>
          <cell r="R628" t="str">
            <v>THIÊN CHÚA</v>
          </cell>
          <cell r="S628" t="str">
            <v>ĐỨC HẠNH, ĐỨC LINH, BÌNH THUẬN</v>
          </cell>
          <cell r="T628" t="str">
            <v>BÌNH THUẬN</v>
          </cell>
          <cell r="U628" t="str">
            <v>421/12/10 ĐƯỜNG 48, KP 6, P. BÌNH CHÁNH, Q. THỦ ĐỨC, TP. HCM</v>
          </cell>
          <cell r="V628" t="str">
            <v>TP. HCM</v>
          </cell>
          <cell r="W628">
            <v>0</v>
          </cell>
          <cell r="X628" t="str">
            <v>0976590081</v>
          </cell>
          <cell r="Y628" t="str">
            <v>0371000427144</v>
          </cell>
          <cell r="Z628" t="str">
            <v>VIETCOMBANK</v>
          </cell>
          <cell r="AA628" t="str">
            <v>101556</v>
          </cell>
          <cell r="AB628">
            <v>0</v>
          </cell>
          <cell r="AC628">
            <v>0</v>
          </cell>
          <cell r="AD628">
            <v>0</v>
          </cell>
          <cell r="AE628">
            <v>41989</v>
          </cell>
          <cell r="AF628" t="str">
            <v>TV</v>
          </cell>
          <cell r="AG628" t="str">
            <v>OK</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t="str">
            <v>12/12</v>
          </cell>
          <cell r="BF628">
            <v>0</v>
          </cell>
          <cell r="BG628">
            <v>0</v>
          </cell>
          <cell r="BH628">
            <v>0</v>
          </cell>
          <cell r="BI628">
            <v>0</v>
          </cell>
          <cell r="BJ628">
            <v>12000</v>
          </cell>
          <cell r="BK628">
            <v>0</v>
          </cell>
          <cell r="BL628">
            <v>0</v>
          </cell>
          <cell r="BM628">
            <v>0</v>
          </cell>
          <cell r="BN628">
            <v>0</v>
          </cell>
          <cell r="BO628">
            <v>0</v>
          </cell>
          <cell r="BP628">
            <v>0</v>
          </cell>
          <cell r="BQ628">
            <v>1</v>
          </cell>
          <cell r="BR628" t="str">
            <v>HTQ HỒ CHÍ MINH</v>
          </cell>
          <cell r="BS628" t="str">
            <v>Partime</v>
          </cell>
          <cell r="BT628" t="str">
            <v>Quán 249A Hoàng Văn Thụ</v>
          </cell>
          <cell r="BU628" t="str">
            <v>NV. Phục Vụ</v>
          </cell>
          <cell r="BV628">
            <v>0</v>
          </cell>
          <cell r="BW628" t="str">
            <v>12/12</v>
          </cell>
          <cell r="BX628">
            <v>0</v>
          </cell>
          <cell r="BY628">
            <v>0</v>
          </cell>
          <cell r="BZ628">
            <v>0</v>
          </cell>
          <cell r="CA628">
            <v>0</v>
          </cell>
          <cell r="CB628">
            <v>0</v>
          </cell>
          <cell r="CC628">
            <v>0</v>
          </cell>
          <cell r="CD628">
            <v>0</v>
          </cell>
          <cell r="CE628">
            <v>0</v>
          </cell>
          <cell r="CF628">
            <v>0</v>
          </cell>
          <cell r="CG628">
            <v>0</v>
          </cell>
          <cell r="CH628">
            <v>0</v>
          </cell>
          <cell r="CI628" t="str">
            <v>43 TS</v>
          </cell>
          <cell r="CJ628" t="str">
            <v>NHÂN VIÊN PHỤC VỤ</v>
          </cell>
          <cell r="CK628">
            <v>0</v>
          </cell>
          <cell r="CL628">
            <v>0</v>
          </cell>
          <cell r="CM628" t="str">
            <v>ĐỘC THÂN</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cell r="DA628" t="e">
            <v>#N/A</v>
          </cell>
          <cell r="DB628">
            <v>0</v>
          </cell>
        </row>
        <row r="629">
          <cell r="B629" t="str">
            <v>EQQ102581</v>
          </cell>
          <cell r="C629" t="str">
            <v>PHẠM TRÚC LY</v>
          </cell>
          <cell r="D629" t="str">
            <v>NỮ</v>
          </cell>
          <cell r="E629">
            <v>41871</v>
          </cell>
          <cell r="F629" t="str">
            <v>G7-497HH</v>
          </cell>
          <cell r="G629" t="str">
            <v>NHÂN VIÊN KIOSK</v>
          </cell>
          <cell r="H629">
            <v>6</v>
          </cell>
          <cell r="I629">
            <v>6</v>
          </cell>
          <cell r="J629">
            <v>1992</v>
          </cell>
          <cell r="K629">
            <v>33761</v>
          </cell>
          <cell r="L629" t="str">
            <v>KON TUM</v>
          </cell>
          <cell r="M629" t="str">
            <v>HẢI DƯƠNG</v>
          </cell>
          <cell r="N629" t="str">
            <v>233165074</v>
          </cell>
          <cell r="O629">
            <v>39727</v>
          </cell>
          <cell r="P629" t="str">
            <v>KON TUM</v>
          </cell>
          <cell r="Q629" t="str">
            <v>KINH</v>
          </cell>
          <cell r="R629" t="str">
            <v>KHÔNG</v>
          </cell>
          <cell r="S629" t="str">
            <v>THÔN 7, THỊ TRẤN PLEI KẦN, H. NGỌC HỜI, KON TUM</v>
          </cell>
          <cell r="T629" t="str">
            <v>KON TUM</v>
          </cell>
          <cell r="U629" t="str">
            <v>55A/107/16F THÀNH MỸ, Q. TÂN BÌNH, TP. HCM</v>
          </cell>
          <cell r="V629" t="str">
            <v>TP. HCM</v>
          </cell>
          <cell r="W629">
            <v>0</v>
          </cell>
          <cell r="X629" t="str">
            <v>01644676036</v>
          </cell>
          <cell r="Y629" t="str">
            <v>0421000449706</v>
          </cell>
          <cell r="Z629" t="str">
            <v>VIETCOMBANK</v>
          </cell>
          <cell r="AA629" t="str">
            <v>101558</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t="str">
            <v>12/12</v>
          </cell>
          <cell r="BF629">
            <v>0</v>
          </cell>
          <cell r="BG629">
            <v>0</v>
          </cell>
          <cell r="BH629">
            <v>0</v>
          </cell>
          <cell r="BI629">
            <v>0</v>
          </cell>
          <cell r="BJ629">
            <v>12000</v>
          </cell>
          <cell r="BK629">
            <v>0</v>
          </cell>
          <cell r="BL629">
            <v>0</v>
          </cell>
          <cell r="BM629">
            <v>0</v>
          </cell>
          <cell r="BN629">
            <v>0</v>
          </cell>
          <cell r="BO629">
            <v>0</v>
          </cell>
          <cell r="BP629">
            <v>0</v>
          </cell>
          <cell r="BQ629">
            <v>1</v>
          </cell>
          <cell r="BR629" t="str">
            <v>HTQ HỒ CHÍ MINH</v>
          </cell>
          <cell r="BS629" t="str">
            <v>Partime</v>
          </cell>
          <cell r="BT629" t="str">
            <v>Quán G7 - 497 Hòa Hảo</v>
          </cell>
          <cell r="BU629" t="str">
            <v>NV. Kiosk</v>
          </cell>
          <cell r="BV629">
            <v>0</v>
          </cell>
          <cell r="BW629" t="str">
            <v>12/12</v>
          </cell>
          <cell r="BX629">
            <v>0</v>
          </cell>
          <cell r="BY629">
            <v>0</v>
          </cell>
          <cell r="BZ629">
            <v>0</v>
          </cell>
          <cell r="CA629">
            <v>0</v>
          </cell>
          <cell r="CB629">
            <v>0</v>
          </cell>
          <cell r="CC629">
            <v>0</v>
          </cell>
          <cell r="CD629">
            <v>0</v>
          </cell>
          <cell r="CE629">
            <v>0</v>
          </cell>
          <cell r="CF629">
            <v>0</v>
          </cell>
          <cell r="CG629">
            <v>0</v>
          </cell>
          <cell r="CH629">
            <v>0</v>
          </cell>
          <cell r="CI629" t="str">
            <v>249 HVT</v>
          </cell>
          <cell r="CJ629" t="str">
            <v>NHÂN VIÊN PHỤC VỤ</v>
          </cell>
          <cell r="CK629">
            <v>0</v>
          </cell>
          <cell r="CL629">
            <v>0</v>
          </cell>
          <cell r="CM629" t="str">
            <v>ĐỘC THÂN</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t="e">
            <v>#N/A</v>
          </cell>
          <cell r="DB629">
            <v>0</v>
          </cell>
        </row>
        <row r="630">
          <cell r="B630" t="str">
            <v>EQQ102583</v>
          </cell>
          <cell r="C630" t="str">
            <v>HUỲNH NGỌC LOAN THẢO</v>
          </cell>
          <cell r="D630" t="str">
            <v>NỮ</v>
          </cell>
          <cell r="E630">
            <v>41868</v>
          </cell>
          <cell r="F630" t="str">
            <v>QUÁN 30 - 04 CẦN THƠ</v>
          </cell>
          <cell r="G630" t="str">
            <v>NHÂN VIÊN BẾP</v>
          </cell>
          <cell r="H630">
            <v>21</v>
          </cell>
          <cell r="I630">
            <v>4</v>
          </cell>
          <cell r="J630">
            <v>1989</v>
          </cell>
          <cell r="K630">
            <v>32619</v>
          </cell>
          <cell r="L630" t="str">
            <v>CẦN THƠ</v>
          </cell>
          <cell r="M630" t="str">
            <v>CẦN THƠ</v>
          </cell>
          <cell r="N630" t="str">
            <v>362261414</v>
          </cell>
          <cell r="O630">
            <v>38722</v>
          </cell>
          <cell r="P630" t="str">
            <v>CẦN THƠ</v>
          </cell>
          <cell r="Q630" t="str">
            <v>KINH</v>
          </cell>
          <cell r="R630" t="str">
            <v>KHÔNG</v>
          </cell>
          <cell r="S630" t="str">
            <v>DD123A, ĐƯỜNG SỐ 28 KDC CTY 8, KV 2, P. HƯNG THẠNH, Q. CÁI RĂNG, CẦN THƠ</v>
          </cell>
          <cell r="T630" t="str">
            <v>CẦN THƠ</v>
          </cell>
          <cell r="U630" t="str">
            <v>DD123A, ĐƯỜNG SỐ 28 KDC CTY 8, KV 2, P. HƯNG THẠNH, Q. CÁI RĂNG, CẦN THƠ</v>
          </cell>
          <cell r="V630" t="str">
            <v>CẦN THƠ</v>
          </cell>
          <cell r="W630" t="str">
            <v>55A/107/16F THÀNH MỸ, Q. TÂN BÌNH, TP. HCM</v>
          </cell>
          <cell r="X630" t="str">
            <v>TP. HCM</v>
          </cell>
          <cell r="Y630" t="str">
            <v>0111001238288</v>
          </cell>
          <cell r="Z630" t="str">
            <v>VIETCOMBANK</v>
          </cell>
          <cell r="AA630" t="str">
            <v>600065</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t="str">
            <v>12/12</v>
          </cell>
          <cell r="BF630">
            <v>0</v>
          </cell>
          <cell r="BG630">
            <v>0</v>
          </cell>
          <cell r="BH630">
            <v>0</v>
          </cell>
          <cell r="BI630">
            <v>2889000</v>
          </cell>
          <cell r="BJ630">
            <v>0</v>
          </cell>
          <cell r="BK630">
            <v>0</v>
          </cell>
          <cell r="BL630">
            <v>0</v>
          </cell>
          <cell r="BM630">
            <v>0</v>
          </cell>
          <cell r="BN630">
            <v>0</v>
          </cell>
          <cell r="BO630">
            <v>0</v>
          </cell>
          <cell r="BP630">
            <v>4000</v>
          </cell>
          <cell r="BQ630">
            <v>1</v>
          </cell>
          <cell r="BR630" t="str">
            <v>CN CẦN THƠ</v>
          </cell>
          <cell r="BS630" t="str">
            <v>Fulltime</v>
          </cell>
          <cell r="BT630" t="str">
            <v>Quán 30 - 04 Cần Thơ</v>
          </cell>
          <cell r="BU630" t="str">
            <v>NV. Bếp</v>
          </cell>
          <cell r="BV630">
            <v>0</v>
          </cell>
          <cell r="BW630" t="str">
            <v>TC</v>
          </cell>
          <cell r="BX630" t="str">
            <v>DƯỢC</v>
          </cell>
          <cell r="BY630">
            <v>0</v>
          </cell>
          <cell r="BZ630">
            <v>0</v>
          </cell>
          <cell r="CA630">
            <v>0</v>
          </cell>
          <cell r="CB630">
            <v>0</v>
          </cell>
          <cell r="CC630">
            <v>0</v>
          </cell>
          <cell r="CD630">
            <v>0</v>
          </cell>
          <cell r="CE630">
            <v>0</v>
          </cell>
          <cell r="CF630">
            <v>0</v>
          </cell>
          <cell r="CG630">
            <v>0</v>
          </cell>
          <cell r="CH630">
            <v>0</v>
          </cell>
          <cell r="CI630" t="str">
            <v>G7-497HH</v>
          </cell>
          <cell r="CJ630" t="str">
            <v>NHÂN VIÊN KIOSK</v>
          </cell>
          <cell r="CK630">
            <v>0</v>
          </cell>
          <cell r="CL630">
            <v>0</v>
          </cell>
          <cell r="CM630" t="str">
            <v>ĐỘC THÂN</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t="e">
            <v>#N/A</v>
          </cell>
          <cell r="DB630">
            <v>0</v>
          </cell>
        </row>
        <row r="631">
          <cell r="B631" t="str">
            <v>EQQ102584</v>
          </cell>
          <cell r="C631" t="str">
            <v>TRỊNH NHỰT MINH</v>
          </cell>
          <cell r="D631" t="str">
            <v>NAM</v>
          </cell>
          <cell r="E631">
            <v>41868</v>
          </cell>
          <cell r="F631" t="str">
            <v>QUÁN 30 - 04 CẦN THƠ</v>
          </cell>
          <cell r="G631" t="str">
            <v>NHÂN VIÊN BẾP</v>
          </cell>
          <cell r="H631">
            <v>13</v>
          </cell>
          <cell r="I631">
            <v>10</v>
          </cell>
          <cell r="J631">
            <v>1991</v>
          </cell>
          <cell r="K631">
            <v>33524</v>
          </cell>
          <cell r="L631" t="str">
            <v>CÀ MAU</v>
          </cell>
          <cell r="M631" t="str">
            <v>CÀ MAU</v>
          </cell>
          <cell r="N631" t="str">
            <v>381465788</v>
          </cell>
          <cell r="O631">
            <v>38826</v>
          </cell>
          <cell r="P631" t="str">
            <v>CÀ MAU</v>
          </cell>
          <cell r="Q631" t="str">
            <v>KINH</v>
          </cell>
          <cell r="R631" t="str">
            <v>KHÔNG</v>
          </cell>
          <cell r="S631" t="str">
            <v>K1, PHƯỜNG 5, TP. CÀ MAU, CÀ MAU</v>
          </cell>
          <cell r="T631" t="str">
            <v>CÀ MAU</v>
          </cell>
          <cell r="U631" t="str">
            <v>DD123A, ĐƯỜNG SỐ 28 KDC CTY 8, KV 2, P. HƯNG THẠNH, Q. CÁI RĂNG, CẦN THƠ</v>
          </cell>
          <cell r="V631" t="str">
            <v>CẦN THƠ</v>
          </cell>
          <cell r="W631" t="str">
            <v>DD123A, ĐƯỜNG SỐ 28 KDC CTY 8, KV 2, P. HƯNG THẠNH, Q. CÁI RĂNG, CẦN THƠ</v>
          </cell>
          <cell r="X631" t="str">
            <v>CẦN THƠ</v>
          </cell>
          <cell r="Y631" t="str">
            <v>0111000220939</v>
          </cell>
          <cell r="Z631" t="str">
            <v>VIETCOMBANK</v>
          </cell>
          <cell r="AA631" t="str">
            <v>600066</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t="str">
            <v>TC</v>
          </cell>
          <cell r="BF631">
            <v>0</v>
          </cell>
          <cell r="BG631">
            <v>0</v>
          </cell>
          <cell r="BH631">
            <v>0</v>
          </cell>
          <cell r="BI631">
            <v>2889000</v>
          </cell>
          <cell r="BJ631">
            <v>0</v>
          </cell>
          <cell r="BK631">
            <v>0</v>
          </cell>
          <cell r="BL631">
            <v>0</v>
          </cell>
          <cell r="BM631">
            <v>0</v>
          </cell>
          <cell r="BN631">
            <v>0</v>
          </cell>
          <cell r="BO631">
            <v>0</v>
          </cell>
          <cell r="BP631">
            <v>4000</v>
          </cell>
          <cell r="BQ631">
            <v>1</v>
          </cell>
          <cell r="BR631" t="str">
            <v>CN CẦN THƠ</v>
          </cell>
          <cell r="BS631" t="str">
            <v>Fulltime</v>
          </cell>
          <cell r="BT631" t="str">
            <v>Quán 30 - 04 Cần Thơ</v>
          </cell>
          <cell r="BU631" t="str">
            <v>NV. Bếp</v>
          </cell>
          <cell r="BV631">
            <v>0</v>
          </cell>
          <cell r="BW631" t="str">
            <v>12/12</v>
          </cell>
          <cell r="BX631">
            <v>0</v>
          </cell>
          <cell r="BY631">
            <v>0</v>
          </cell>
          <cell r="BZ631">
            <v>0</v>
          </cell>
          <cell r="CA631">
            <v>0</v>
          </cell>
          <cell r="CB631">
            <v>0</v>
          </cell>
          <cell r="CC631">
            <v>0</v>
          </cell>
          <cell r="CD631">
            <v>0</v>
          </cell>
          <cell r="CE631">
            <v>0</v>
          </cell>
          <cell r="CF631">
            <v>0</v>
          </cell>
          <cell r="CG631">
            <v>0</v>
          </cell>
          <cell r="CH631">
            <v>0</v>
          </cell>
          <cell r="CI631" t="str">
            <v>QUÁN 30 - 04 CẦN THƠ</v>
          </cell>
          <cell r="CJ631" t="str">
            <v>NHÂN VIÊN BẾP</v>
          </cell>
          <cell r="CK631">
            <v>0</v>
          </cell>
          <cell r="CL631">
            <v>0</v>
          </cell>
          <cell r="CM631" t="str">
            <v>ĐỘC THÂN</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cell r="DA631" t="e">
            <v>#N/A</v>
          </cell>
          <cell r="DB631">
            <v>0</v>
          </cell>
        </row>
        <row r="632">
          <cell r="B632" t="str">
            <v>EQQ102585</v>
          </cell>
          <cell r="C632" t="str">
            <v>LÊ THỊ THÚY QUYÊN</v>
          </cell>
          <cell r="D632" t="str">
            <v>NỮ</v>
          </cell>
          <cell r="E632">
            <v>41868</v>
          </cell>
          <cell r="F632" t="str">
            <v>QUÁN 30 - 04 CẦN THƠ</v>
          </cell>
          <cell r="G632" t="str">
            <v>NHÂN VIÊN BẾP</v>
          </cell>
          <cell r="H632" t="str">
            <v>Quán 30 - 04 Cần Thơ</v>
          </cell>
          <cell r="I632" t="str">
            <v>NV. Bếp</v>
          </cell>
          <cell r="J632" t="str">
            <v>1980</v>
          </cell>
          <cell r="K632" t="str">
            <v>1980</v>
          </cell>
          <cell r="L632" t="str">
            <v>HẬU GIANG</v>
          </cell>
          <cell r="M632" t="str">
            <v>HẬU GIANG</v>
          </cell>
          <cell r="N632" t="str">
            <v>363975462</v>
          </cell>
          <cell r="O632">
            <v>41836</v>
          </cell>
          <cell r="P632" t="str">
            <v>HẬU GIANG</v>
          </cell>
          <cell r="Q632" t="str">
            <v>KINH</v>
          </cell>
          <cell r="R632" t="str">
            <v>KHÔNG</v>
          </cell>
          <cell r="S632" t="str">
            <v>ẤP THẠNH HÒA 2, XÃ HỎA TIẾN, VỊ THỦY, CẦN THƠ</v>
          </cell>
          <cell r="T632" t="str">
            <v>CẦN THƠ</v>
          </cell>
          <cell r="U632" t="str">
            <v>ẤP THẠNH HÒA 2, XÃ HỎA TIẾN, VỊ THỦY, CẦN THƠ</v>
          </cell>
          <cell r="V632" t="str">
            <v>CẦN THƠ</v>
          </cell>
          <cell r="W632">
            <v>0</v>
          </cell>
          <cell r="X632">
            <v>0</v>
          </cell>
          <cell r="Y632" t="str">
            <v>0111000540064</v>
          </cell>
          <cell r="Z632" t="str">
            <v>VIETCOMBANK</v>
          </cell>
          <cell r="AA632" t="str">
            <v>600067</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t="str">
            <v>12/12</v>
          </cell>
          <cell r="BF632">
            <v>0</v>
          </cell>
          <cell r="BG632">
            <v>0</v>
          </cell>
          <cell r="BH632">
            <v>0</v>
          </cell>
          <cell r="BI632">
            <v>2889000</v>
          </cell>
          <cell r="BJ632">
            <v>0</v>
          </cell>
          <cell r="BK632">
            <v>0</v>
          </cell>
          <cell r="BL632">
            <v>0</v>
          </cell>
          <cell r="BM632">
            <v>0</v>
          </cell>
          <cell r="BN632">
            <v>0</v>
          </cell>
          <cell r="BO632">
            <v>0</v>
          </cell>
          <cell r="BP632">
            <v>4000</v>
          </cell>
          <cell r="BQ632">
            <v>1</v>
          </cell>
          <cell r="BR632" t="str">
            <v>CN CẦN THƠ</v>
          </cell>
          <cell r="BS632" t="str">
            <v>Fulltime</v>
          </cell>
          <cell r="BT632" t="str">
            <v>Quán 30 - 04 Cần Thơ</v>
          </cell>
          <cell r="BU632" t="str">
            <v>NV. Bếp</v>
          </cell>
          <cell r="BV632">
            <v>0</v>
          </cell>
          <cell r="BW632" t="str">
            <v>9/12</v>
          </cell>
          <cell r="BX632">
            <v>0</v>
          </cell>
          <cell r="BY632">
            <v>0</v>
          </cell>
          <cell r="BZ632">
            <v>0</v>
          </cell>
          <cell r="CA632">
            <v>0</v>
          </cell>
          <cell r="CB632">
            <v>0</v>
          </cell>
          <cell r="CC632">
            <v>0</v>
          </cell>
          <cell r="CD632">
            <v>0</v>
          </cell>
          <cell r="CE632">
            <v>0</v>
          </cell>
          <cell r="CF632">
            <v>0</v>
          </cell>
          <cell r="CG632">
            <v>0</v>
          </cell>
          <cell r="CH632">
            <v>0</v>
          </cell>
          <cell r="CI632" t="str">
            <v>QUÁN 30 - 04 CẦN THƠ</v>
          </cell>
          <cell r="CJ632" t="str">
            <v>NHÂN VIÊN BẾP</v>
          </cell>
          <cell r="CK632">
            <v>0</v>
          </cell>
          <cell r="CL632">
            <v>0</v>
          </cell>
          <cell r="CM632" t="str">
            <v>KẾT HÔN</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cell r="DA632" t="e">
            <v>#N/A</v>
          </cell>
          <cell r="DB632">
            <v>0</v>
          </cell>
        </row>
        <row r="633">
          <cell r="B633" t="str">
            <v>EQQ102586</v>
          </cell>
          <cell r="C633" t="str">
            <v>PHẠM THỊ THANH HIỀN</v>
          </cell>
          <cell r="D633" t="str">
            <v>NỮ</v>
          </cell>
          <cell r="E633">
            <v>41868</v>
          </cell>
          <cell r="F633" t="str">
            <v>QUÁN 30 - 04 CẦN THƠ</v>
          </cell>
          <cell r="G633" t="str">
            <v>NHÂN VIÊN BẾP</v>
          </cell>
          <cell r="H633">
            <v>1</v>
          </cell>
          <cell r="I633">
            <v>1</v>
          </cell>
          <cell r="J633">
            <v>1976</v>
          </cell>
          <cell r="K633">
            <v>27760</v>
          </cell>
          <cell r="L633" t="str">
            <v>CẦN THƠ</v>
          </cell>
          <cell r="M633" t="str">
            <v>CẦN THƠ</v>
          </cell>
          <cell r="N633" t="str">
            <v>362275050</v>
          </cell>
          <cell r="O633">
            <v>38812</v>
          </cell>
          <cell r="P633" t="str">
            <v>CẦN THƠ</v>
          </cell>
          <cell r="Q633" t="str">
            <v>KINH</v>
          </cell>
          <cell r="R633" t="str">
            <v>KHÔNG</v>
          </cell>
          <cell r="S633" t="str">
            <v>517A TRẦN QUANG DIỆU, P. AN THỚI, Q. BÌNH THỦY, CẦN THƠ</v>
          </cell>
          <cell r="T633" t="str">
            <v>CẦN THƠ</v>
          </cell>
          <cell r="U633" t="str">
            <v>517A TRẦN QUANG DIỆU, P. AN THỚI, Q. BÌNH THỦY, CẦN THƠ</v>
          </cell>
          <cell r="V633" t="str">
            <v>CẦN THƠ</v>
          </cell>
          <cell r="W633" t="str">
            <v>ẤP THẠNH HÒA 2, XÃ HỎA TIẾN, VỊ THỦY, CẦN THƠ</v>
          </cell>
          <cell r="X633" t="str">
            <v>CẦN THƠ</v>
          </cell>
          <cell r="Y633" t="str">
            <v>0111000197408</v>
          </cell>
          <cell r="Z633" t="str">
            <v>VIETCOMBANK</v>
          </cell>
          <cell r="AA633" t="str">
            <v>600068</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t="str">
            <v>9/12</v>
          </cell>
          <cell r="BF633">
            <v>0</v>
          </cell>
          <cell r="BG633">
            <v>0</v>
          </cell>
          <cell r="BH633">
            <v>0</v>
          </cell>
          <cell r="BI633">
            <v>2889000</v>
          </cell>
          <cell r="BJ633">
            <v>0</v>
          </cell>
          <cell r="BK633">
            <v>0</v>
          </cell>
          <cell r="BL633">
            <v>0</v>
          </cell>
          <cell r="BM633">
            <v>0</v>
          </cell>
          <cell r="BN633">
            <v>0</v>
          </cell>
          <cell r="BO633">
            <v>0</v>
          </cell>
          <cell r="BP633">
            <v>4000</v>
          </cell>
          <cell r="BQ633">
            <v>1</v>
          </cell>
          <cell r="BR633" t="str">
            <v>CN CẦN THƠ</v>
          </cell>
          <cell r="BS633" t="str">
            <v>Fulltime</v>
          </cell>
          <cell r="BT633" t="str">
            <v>Quán 30 - 04 Cần Thơ</v>
          </cell>
          <cell r="BU633" t="str">
            <v>NV. Bếp</v>
          </cell>
          <cell r="BV633">
            <v>0</v>
          </cell>
          <cell r="BW633" t="str">
            <v>9/12</v>
          </cell>
          <cell r="BX633">
            <v>0</v>
          </cell>
          <cell r="BY633">
            <v>0</v>
          </cell>
          <cell r="BZ633">
            <v>0</v>
          </cell>
          <cell r="CA633">
            <v>0</v>
          </cell>
          <cell r="CB633">
            <v>0</v>
          </cell>
          <cell r="CC633">
            <v>0</v>
          </cell>
          <cell r="CD633">
            <v>0</v>
          </cell>
          <cell r="CE633">
            <v>0</v>
          </cell>
          <cell r="CF633">
            <v>0</v>
          </cell>
          <cell r="CG633">
            <v>0</v>
          </cell>
          <cell r="CH633">
            <v>0</v>
          </cell>
          <cell r="CI633" t="str">
            <v>QUÁN 30 - 04 CẦN THƠ</v>
          </cell>
          <cell r="CJ633" t="str">
            <v>NHÂN VIÊN BẾP</v>
          </cell>
          <cell r="CK633">
            <v>0</v>
          </cell>
          <cell r="CL633">
            <v>0</v>
          </cell>
          <cell r="CM633" t="str">
            <v>ĐỘC THÂN</v>
          </cell>
          <cell r="CN633">
            <v>0</v>
          </cell>
          <cell r="CO633">
            <v>0</v>
          </cell>
          <cell r="CP633">
            <v>0</v>
          </cell>
          <cell r="CQ633">
            <v>0</v>
          </cell>
          <cell r="CR633">
            <v>0</v>
          </cell>
          <cell r="CS633">
            <v>0</v>
          </cell>
          <cell r="CT633">
            <v>0</v>
          </cell>
          <cell r="CU633">
            <v>0</v>
          </cell>
          <cell r="CV633">
            <v>0</v>
          </cell>
          <cell r="CW633">
            <v>0</v>
          </cell>
          <cell r="CX633">
            <v>0</v>
          </cell>
          <cell r="CY633">
            <v>0</v>
          </cell>
          <cell r="CZ633">
            <v>0</v>
          </cell>
          <cell r="DA633" t="e">
            <v>#N/A</v>
          </cell>
          <cell r="DB633">
            <v>0</v>
          </cell>
        </row>
        <row r="634">
          <cell r="B634" t="str">
            <v>EQQ102588</v>
          </cell>
          <cell r="C634" t="str">
            <v>NGUYỄN PHƯƠNG NGÂN</v>
          </cell>
          <cell r="D634" t="str">
            <v>NỮ</v>
          </cell>
          <cell r="E634">
            <v>41868</v>
          </cell>
          <cell r="F634" t="str">
            <v>06 ĐK</v>
          </cell>
          <cell r="G634" t="str">
            <v>NHÂN VIÊN PHỤC VỤ</v>
          </cell>
          <cell r="H634">
            <v>26</v>
          </cell>
          <cell r="I634">
            <v>8</v>
          </cell>
          <cell r="J634">
            <v>1995</v>
          </cell>
          <cell r="K634">
            <v>34937</v>
          </cell>
          <cell r="L634" t="str">
            <v>TP. HCM</v>
          </cell>
          <cell r="M634" t="str">
            <v>NINH BÌNH</v>
          </cell>
          <cell r="N634" t="str">
            <v>025687779</v>
          </cell>
          <cell r="O634">
            <v>41261</v>
          </cell>
          <cell r="P634" t="str">
            <v>TP. HCM</v>
          </cell>
          <cell r="Q634" t="str">
            <v>KINH</v>
          </cell>
          <cell r="R634" t="str">
            <v>PHẬT</v>
          </cell>
          <cell r="S634" t="str">
            <v>15/35 VÕ DUY NINH, P. 22, Q. BÌNH THẠNH, TP. HCM</v>
          </cell>
          <cell r="T634" t="str">
            <v>TP. HCM</v>
          </cell>
          <cell r="U634" t="str">
            <v>15/35 VÕ DUY NINH, P. 22, Q. BÌNH THẠNH, TP. HCM</v>
          </cell>
          <cell r="V634" t="str">
            <v>TP. HCM</v>
          </cell>
          <cell r="W634" t="str">
            <v>517A TRẦN QUANG DIỆU, P. AN THỚI, Q. BÌNH THỦY, CẦN THƠ</v>
          </cell>
          <cell r="X634" t="str">
            <v>0932684036</v>
          </cell>
          <cell r="Y634" t="str">
            <v>0531002483956</v>
          </cell>
          <cell r="Z634" t="str">
            <v>VIETCOMBANK</v>
          </cell>
          <cell r="AA634" t="str">
            <v>101561</v>
          </cell>
          <cell r="AB634">
            <v>0</v>
          </cell>
          <cell r="AC634">
            <v>0</v>
          </cell>
          <cell r="AD634">
            <v>0</v>
          </cell>
          <cell r="AE634">
            <v>41979</v>
          </cell>
          <cell r="AF634" t="str">
            <v>BV</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t="str">
            <v>9/12</v>
          </cell>
          <cell r="BF634">
            <v>0</v>
          </cell>
          <cell r="BG634">
            <v>0</v>
          </cell>
          <cell r="BH634">
            <v>0</v>
          </cell>
          <cell r="BI634">
            <v>0</v>
          </cell>
          <cell r="BJ634">
            <v>12000</v>
          </cell>
          <cell r="BK634">
            <v>0</v>
          </cell>
          <cell r="BL634">
            <v>0</v>
          </cell>
          <cell r="BM634">
            <v>0</v>
          </cell>
          <cell r="BN634">
            <v>0</v>
          </cell>
          <cell r="BO634">
            <v>0</v>
          </cell>
          <cell r="BP634">
            <v>0</v>
          </cell>
          <cell r="BQ634">
            <v>1</v>
          </cell>
          <cell r="BR634" t="str">
            <v>HTQ HỒ CHÍ MINH</v>
          </cell>
          <cell r="BS634" t="str">
            <v>Partime</v>
          </cell>
          <cell r="BT634" t="str">
            <v>Quán 6A Đồng Khởi</v>
          </cell>
          <cell r="BU634" t="str">
            <v>NV. Phục Vụ</v>
          </cell>
          <cell r="BV634">
            <v>0</v>
          </cell>
          <cell r="BW634" t="str">
            <v>12/12</v>
          </cell>
          <cell r="BX634">
            <v>0</v>
          </cell>
          <cell r="BY634">
            <v>0</v>
          </cell>
          <cell r="BZ634">
            <v>0</v>
          </cell>
          <cell r="CA634">
            <v>0</v>
          </cell>
          <cell r="CB634">
            <v>0</v>
          </cell>
          <cell r="CC634">
            <v>0</v>
          </cell>
          <cell r="CD634">
            <v>0</v>
          </cell>
          <cell r="CE634">
            <v>0</v>
          </cell>
          <cell r="CF634">
            <v>0</v>
          </cell>
          <cell r="CG634">
            <v>0</v>
          </cell>
          <cell r="CH634">
            <v>0</v>
          </cell>
          <cell r="CI634" t="str">
            <v>QUÁN 30 - 04 CẦN THƠ</v>
          </cell>
          <cell r="CJ634" t="str">
            <v>NHÂN VIÊN BẾP</v>
          </cell>
          <cell r="CK634">
            <v>0</v>
          </cell>
          <cell r="CL634">
            <v>0</v>
          </cell>
          <cell r="CM634" t="str">
            <v>ĐỘC THÂN</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cell r="DA634" t="e">
            <v>#N/A</v>
          </cell>
          <cell r="DB634">
            <v>0</v>
          </cell>
        </row>
        <row r="635">
          <cell r="B635" t="str">
            <v>EQQ102590</v>
          </cell>
          <cell r="C635" t="str">
            <v>LÊ THỊ BÍCH DUYÊN</v>
          </cell>
          <cell r="D635" t="str">
            <v>NỮ</v>
          </cell>
          <cell r="E635">
            <v>41871</v>
          </cell>
          <cell r="F635" t="str">
            <v>40 LTK</v>
          </cell>
          <cell r="G635" t="str">
            <v>NHÂN VIÊN PHỤC VỤ</v>
          </cell>
          <cell r="H635">
            <v>6</v>
          </cell>
          <cell r="I635">
            <v>12</v>
          </cell>
          <cell r="J635">
            <v>1993</v>
          </cell>
          <cell r="K635">
            <v>34309</v>
          </cell>
          <cell r="L635" t="str">
            <v>ĐỒNG THÁP</v>
          </cell>
          <cell r="M635" t="str">
            <v>ĐỒNG THÁP</v>
          </cell>
          <cell r="N635" t="str">
            <v>341754577</v>
          </cell>
          <cell r="O635">
            <v>40506</v>
          </cell>
          <cell r="P635" t="str">
            <v>ĐỒNG THÁP</v>
          </cell>
          <cell r="Q635" t="str">
            <v>KINH</v>
          </cell>
          <cell r="R635" t="str">
            <v>KHÔNG</v>
          </cell>
          <cell r="S635" t="str">
            <v>ẤP TUYẾT HỒNG, XÃ TÂN PHƯỚC, H. TÂM HỒNG, ĐỒNG THÁP</v>
          </cell>
          <cell r="T635" t="str">
            <v>ĐỒNG THÁP</v>
          </cell>
          <cell r="U635" t="str">
            <v>477/1/3/5 ÂU CƠ, P. PHÚ TRUNG, Q. TÂN PHÚ, TP. HCM</v>
          </cell>
          <cell r="V635" t="str">
            <v>TP. HCM</v>
          </cell>
          <cell r="W635" t="str">
            <v>15/35 VÕ DUY NINH, P. 22, Q. BÌNH THẠNH, TP. HCM</v>
          </cell>
          <cell r="X635" t="str">
            <v>01665420464</v>
          </cell>
          <cell r="Y635" t="str">
            <v>0511000424751</v>
          </cell>
          <cell r="Z635" t="str">
            <v>VIETCOMBANK</v>
          </cell>
          <cell r="AA635" t="str">
            <v>101563</v>
          </cell>
          <cell r="AB635">
            <v>0</v>
          </cell>
          <cell r="AC635">
            <v>0</v>
          </cell>
          <cell r="AD635">
            <v>0</v>
          </cell>
          <cell r="AE635">
            <v>41979</v>
          </cell>
          <cell r="AF635" t="str">
            <v>BV</v>
          </cell>
          <cell r="AG635" t="str">
            <v>CHƯA BÀN GIAO</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t="str">
            <v>12/12</v>
          </cell>
          <cell r="BF635">
            <v>0</v>
          </cell>
          <cell r="BG635">
            <v>0</v>
          </cell>
          <cell r="BH635">
            <v>0</v>
          </cell>
          <cell r="BI635">
            <v>0</v>
          </cell>
          <cell r="BJ635">
            <v>12000</v>
          </cell>
          <cell r="BK635">
            <v>0</v>
          </cell>
          <cell r="BL635">
            <v>0</v>
          </cell>
          <cell r="BM635">
            <v>0</v>
          </cell>
          <cell r="BN635">
            <v>0</v>
          </cell>
          <cell r="BO635">
            <v>0</v>
          </cell>
          <cell r="BP635">
            <v>0</v>
          </cell>
          <cell r="BQ635">
            <v>1</v>
          </cell>
          <cell r="BR635" t="str">
            <v>HTQ HỒ CHÍ MINH</v>
          </cell>
          <cell r="BS635" t="str">
            <v>Partime</v>
          </cell>
          <cell r="BT635" t="str">
            <v>Quán 40 Lý Thường Kiệt</v>
          </cell>
          <cell r="BU635" t="str">
            <v>NV. Phục Vụ</v>
          </cell>
          <cell r="BV635">
            <v>0</v>
          </cell>
          <cell r="BW635" t="str">
            <v>12/12</v>
          </cell>
          <cell r="BX635">
            <v>0</v>
          </cell>
          <cell r="BY635">
            <v>0</v>
          </cell>
          <cell r="BZ635">
            <v>0</v>
          </cell>
          <cell r="CA635">
            <v>0</v>
          </cell>
          <cell r="CB635">
            <v>0</v>
          </cell>
          <cell r="CC635">
            <v>0</v>
          </cell>
          <cell r="CD635">
            <v>0</v>
          </cell>
          <cell r="CE635">
            <v>0</v>
          </cell>
          <cell r="CF635">
            <v>0</v>
          </cell>
          <cell r="CG635">
            <v>0</v>
          </cell>
          <cell r="CH635">
            <v>0</v>
          </cell>
          <cell r="CI635" t="str">
            <v>06 ĐK</v>
          </cell>
          <cell r="CJ635" t="str">
            <v>NHÂN VIÊN PHỤC VỤ</v>
          </cell>
          <cell r="CK635">
            <v>0</v>
          </cell>
          <cell r="CL635">
            <v>0</v>
          </cell>
          <cell r="CM635" t="str">
            <v>ĐỘC THÂN</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cell r="DA635" t="e">
            <v>#N/A</v>
          </cell>
          <cell r="DB635">
            <v>0</v>
          </cell>
        </row>
        <row r="636">
          <cell r="B636" t="str">
            <v>EWW3000556</v>
          </cell>
          <cell r="C636" t="str">
            <v>ĐINH CÔNG HIẾU</v>
          </cell>
          <cell r="D636" t="str">
            <v>NAM</v>
          </cell>
          <cell r="E636">
            <v>41853</v>
          </cell>
          <cell r="F636" t="str">
            <v>QUÁN 07 ĐINH TIÊN HOÀNG</v>
          </cell>
          <cell r="G636" t="str">
            <v>NHÂN VIÊN PHỤC VỤ</v>
          </cell>
          <cell r="H636">
            <v>24</v>
          </cell>
          <cell r="I636">
            <v>4</v>
          </cell>
          <cell r="J636">
            <v>1996</v>
          </cell>
          <cell r="K636">
            <v>35179</v>
          </cell>
          <cell r="L636" t="str">
            <v xml:space="preserve">HÀ NỘI </v>
          </cell>
          <cell r="M636" t="str">
            <v xml:space="preserve">HÀ NỘI </v>
          </cell>
          <cell r="N636" t="str">
            <v>013306264</v>
          </cell>
          <cell r="O636">
            <v>40310</v>
          </cell>
          <cell r="P636" t="str">
            <v xml:space="preserve">HÀ NỘI </v>
          </cell>
          <cell r="Q636" t="str">
            <v>KINH</v>
          </cell>
          <cell r="R636" t="str">
            <v xml:space="preserve">KHÔNG </v>
          </cell>
          <cell r="S636" t="str">
            <v xml:space="preserve">228 TỔ 19 PHƯƠNG LIÊN, ĐỐNG ĐA, HÀ NỘI </v>
          </cell>
          <cell r="T636" t="str">
            <v xml:space="preserve">HÀ NỘI </v>
          </cell>
          <cell r="U636" t="str">
            <v xml:space="preserve">228 TỔ 19 PHƯƠNG LIÊN, ĐỐNG ĐA, HÀ NỘI </v>
          </cell>
          <cell r="V636" t="str">
            <v>HÀ NỘI</v>
          </cell>
          <cell r="W636" t="str">
            <v>477/1/3/5 ÂU CƠ, P. PHÚ TRUNG, Q. TÂN PHÚ, TP. HCM</v>
          </cell>
          <cell r="X636" t="str">
            <v>0948013107</v>
          </cell>
          <cell r="Y636" t="str">
            <v>0491000042925</v>
          </cell>
          <cell r="Z636" t="str">
            <v>VCB/HANOI</v>
          </cell>
          <cell r="AA636" t="str">
            <v>900279</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41853</v>
          </cell>
          <cell r="AW636">
            <v>0</v>
          </cell>
          <cell r="AX636">
            <v>0</v>
          </cell>
          <cell r="AY636">
            <v>0</v>
          </cell>
          <cell r="AZ636">
            <v>0</v>
          </cell>
          <cell r="BA636">
            <v>0</v>
          </cell>
          <cell r="BB636">
            <v>0</v>
          </cell>
          <cell r="BC636">
            <v>0</v>
          </cell>
          <cell r="BD636">
            <v>0</v>
          </cell>
          <cell r="BE636" t="str">
            <v>12/12</v>
          </cell>
          <cell r="BF636">
            <v>41853</v>
          </cell>
          <cell r="BG636">
            <v>0</v>
          </cell>
          <cell r="BH636">
            <v>0</v>
          </cell>
          <cell r="BI636">
            <v>0</v>
          </cell>
          <cell r="BJ636">
            <v>12000</v>
          </cell>
          <cell r="BK636">
            <v>0</v>
          </cell>
          <cell r="BL636">
            <v>0</v>
          </cell>
          <cell r="BM636">
            <v>0</v>
          </cell>
          <cell r="BN636">
            <v>0</v>
          </cell>
          <cell r="BO636">
            <v>0</v>
          </cell>
          <cell r="BP636">
            <v>0</v>
          </cell>
          <cell r="BQ636">
            <v>1</v>
          </cell>
          <cell r="BR636" t="str">
            <v>CN HÀ NỘI</v>
          </cell>
          <cell r="BS636" t="str">
            <v>Partime</v>
          </cell>
          <cell r="BT636" t="str">
            <v>Quán 07 Đinh Tiên Hoàng</v>
          </cell>
          <cell r="BU636" t="str">
            <v>NV. Phục Vụ</v>
          </cell>
          <cell r="BV636">
            <v>0</v>
          </cell>
          <cell r="BW636" t="str">
            <v>12/12</v>
          </cell>
          <cell r="BX636">
            <v>0</v>
          </cell>
          <cell r="BY636">
            <v>0</v>
          </cell>
          <cell r="BZ636">
            <v>0</v>
          </cell>
          <cell r="CA636">
            <v>0</v>
          </cell>
          <cell r="CB636">
            <v>0</v>
          </cell>
          <cell r="CC636">
            <v>0</v>
          </cell>
          <cell r="CD636">
            <v>0</v>
          </cell>
          <cell r="CE636">
            <v>0</v>
          </cell>
          <cell r="CF636">
            <v>0</v>
          </cell>
          <cell r="CG636">
            <v>0</v>
          </cell>
          <cell r="CH636">
            <v>0</v>
          </cell>
          <cell r="CI636" t="str">
            <v>40 LTK</v>
          </cell>
          <cell r="CJ636" t="str">
            <v>NHÂN VIÊN PHỤC VỤ</v>
          </cell>
          <cell r="CK636">
            <v>0</v>
          </cell>
          <cell r="CL636">
            <v>0</v>
          </cell>
          <cell r="CM636" t="str">
            <v>ĐỘC THÂN</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t="e">
            <v>#N/A</v>
          </cell>
          <cell r="DB636">
            <v>0</v>
          </cell>
        </row>
        <row r="637">
          <cell r="B637" t="str">
            <v>EWW3000558</v>
          </cell>
          <cell r="C637" t="str">
            <v>NGUYỄN VĂN PHÚC</v>
          </cell>
          <cell r="D637" t="str">
            <v>NAM</v>
          </cell>
          <cell r="E637">
            <v>41855</v>
          </cell>
          <cell r="F637" t="str">
            <v>QUÁN 52 HAI BÀ TRƯNG</v>
          </cell>
          <cell r="G637" t="str">
            <v>QUẢN LÝ QUÁN</v>
          </cell>
          <cell r="H637">
            <v>9</v>
          </cell>
          <cell r="I637">
            <v>11</v>
          </cell>
          <cell r="J637">
            <v>1982</v>
          </cell>
          <cell r="K637">
            <v>30264</v>
          </cell>
          <cell r="L637" t="str">
            <v xml:space="preserve">HÀ NỘI </v>
          </cell>
          <cell r="M637" t="str">
            <v>HÀ NỘI</v>
          </cell>
          <cell r="N637" t="str">
            <v>012062280</v>
          </cell>
          <cell r="O637">
            <v>40912</v>
          </cell>
          <cell r="P637" t="str">
            <v xml:space="preserve">HÀ NỘI </v>
          </cell>
          <cell r="Q637" t="str">
            <v>KINH</v>
          </cell>
          <cell r="R637" t="str">
            <v xml:space="preserve">KHÔNG </v>
          </cell>
          <cell r="S637" t="str">
            <v>SN14 NGÕ 11 VÂN HỒ 1, LÊ ĐẠI HÀNH, HAI BÀ TRƯNG, HÀ NỘI</v>
          </cell>
          <cell r="T637" t="str">
            <v xml:space="preserve">HÀ NỘI </v>
          </cell>
          <cell r="U637" t="str">
            <v>SN14 NGÕ 11 VÂN HỒ 1, LÊ ĐẠI HÀNH, HAI BÀ TRƯNG, HÀ NỘI</v>
          </cell>
          <cell r="V637" t="str">
            <v>HÀ NỘI</v>
          </cell>
          <cell r="W637" t="str">
            <v xml:space="preserve">228 TỔ 19 PHƯƠNG LIÊN, ĐỐNG ĐA, HÀ NỘI </v>
          </cell>
          <cell r="X637" t="str">
            <v>HÀ NỘI</v>
          </cell>
          <cell r="Y637" t="str">
            <v>0491000043611</v>
          </cell>
          <cell r="Z637" t="str">
            <v>VCB/HANOI</v>
          </cell>
          <cell r="AA637" t="str">
            <v>900281</v>
          </cell>
          <cell r="AB637">
            <v>0</v>
          </cell>
          <cell r="AC637">
            <v>0</v>
          </cell>
          <cell r="AD637">
            <v>0</v>
          </cell>
          <cell r="AE637">
            <v>42003</v>
          </cell>
          <cell r="AF637" t="str">
            <v>TV</v>
          </cell>
          <cell r="AG637" t="str">
            <v>GIỮ LƯƠNG</v>
          </cell>
          <cell r="AH637">
            <v>41916</v>
          </cell>
          <cell r="AI637">
            <v>0</v>
          </cell>
          <cell r="AJ637">
            <v>0</v>
          </cell>
          <cell r="AK637" t="str">
            <v>01 NĂM</v>
          </cell>
          <cell r="AL637">
            <v>0</v>
          </cell>
          <cell r="AM637">
            <v>0</v>
          </cell>
          <cell r="AN637">
            <v>41916</v>
          </cell>
          <cell r="AO637">
            <v>42280</v>
          </cell>
          <cell r="AP637">
            <v>0</v>
          </cell>
          <cell r="AQ637">
            <v>0</v>
          </cell>
          <cell r="AR637">
            <v>41853</v>
          </cell>
          <cell r="AS637">
            <v>0</v>
          </cell>
          <cell r="AT637">
            <v>0</v>
          </cell>
          <cell r="AU637">
            <v>0</v>
          </cell>
          <cell r="AV637">
            <v>41855</v>
          </cell>
          <cell r="AW637">
            <v>0</v>
          </cell>
          <cell r="AX637">
            <v>0</v>
          </cell>
          <cell r="AY637">
            <v>0</v>
          </cell>
          <cell r="AZ637">
            <v>0</v>
          </cell>
          <cell r="BA637">
            <v>0</v>
          </cell>
          <cell r="BB637">
            <v>41853</v>
          </cell>
          <cell r="BC637">
            <v>0</v>
          </cell>
          <cell r="BD637">
            <v>0</v>
          </cell>
          <cell r="BE637" t="str">
            <v>12/12</v>
          </cell>
          <cell r="BF637">
            <v>41855</v>
          </cell>
          <cell r="BG637">
            <v>0</v>
          </cell>
          <cell r="BH637">
            <v>41916</v>
          </cell>
          <cell r="BI637">
            <v>3460000</v>
          </cell>
          <cell r="BJ637">
            <v>5540000</v>
          </cell>
          <cell r="BK637">
            <v>0</v>
          </cell>
          <cell r="BL637">
            <v>200000</v>
          </cell>
          <cell r="BM637">
            <v>150000</v>
          </cell>
          <cell r="BN637">
            <v>0</v>
          </cell>
          <cell r="BO637">
            <v>0</v>
          </cell>
          <cell r="BP637">
            <v>0</v>
          </cell>
          <cell r="BQ637">
            <v>1</v>
          </cell>
          <cell r="BR637" t="str">
            <v>CN HÀ NỘI</v>
          </cell>
          <cell r="BS637" t="str">
            <v>Fulltime</v>
          </cell>
          <cell r="BT637" t="str">
            <v>Quán 52 Hai Bà Trưng</v>
          </cell>
          <cell r="BU637" t="str">
            <v xml:space="preserve">Quản Lý Quán </v>
          </cell>
          <cell r="BV637">
            <v>0</v>
          </cell>
          <cell r="BW637" t="str">
            <v>ĐH</v>
          </cell>
          <cell r="BX637" t="str">
            <v>QUẢN LÝ ĐIỀU HÀNH</v>
          </cell>
          <cell r="BY637">
            <v>0</v>
          </cell>
          <cell r="BZ637">
            <v>0</v>
          </cell>
          <cell r="CA637">
            <v>0</v>
          </cell>
          <cell r="CB637">
            <v>0</v>
          </cell>
          <cell r="CC637">
            <v>0</v>
          </cell>
          <cell r="CD637">
            <v>41928</v>
          </cell>
          <cell r="CE637">
            <v>0</v>
          </cell>
          <cell r="CF637">
            <v>0</v>
          </cell>
          <cell r="CG637">
            <v>0</v>
          </cell>
          <cell r="CH637">
            <v>0</v>
          </cell>
          <cell r="CI637" t="str">
            <v>QUÁN 07 ĐINH TIÊN HOÀNG</v>
          </cell>
          <cell r="CJ637" t="str">
            <v>NHÂN VIÊN PHỤC VỤ</v>
          </cell>
          <cell r="CK637">
            <v>0</v>
          </cell>
          <cell r="CL637">
            <v>0</v>
          </cell>
          <cell r="CM637" t="str">
            <v>KẾT HÔN</v>
          </cell>
          <cell r="CN637">
            <v>0</v>
          </cell>
          <cell r="CO637">
            <v>0</v>
          </cell>
          <cell r="CP637">
            <v>0</v>
          </cell>
          <cell r="CQ637">
            <v>0</v>
          </cell>
          <cell r="CR637">
            <v>0</v>
          </cell>
          <cell r="CS637">
            <v>0</v>
          </cell>
          <cell r="CT637">
            <v>0</v>
          </cell>
          <cell r="CU637">
            <v>0</v>
          </cell>
          <cell r="CV637">
            <v>0</v>
          </cell>
          <cell r="CW637">
            <v>0</v>
          </cell>
          <cell r="CX637">
            <v>0</v>
          </cell>
          <cell r="CY637">
            <v>0</v>
          </cell>
          <cell r="CZ637">
            <v>0</v>
          </cell>
          <cell r="DA637" t="e">
            <v>#N/A</v>
          </cell>
          <cell r="DB637">
            <v>0</v>
          </cell>
        </row>
        <row r="638">
          <cell r="B638" t="str">
            <v>EWW3000560</v>
          </cell>
          <cell r="C638" t="str">
            <v>PHẠM VĂN HIỀN</v>
          </cell>
          <cell r="D638" t="str">
            <v>NAM</v>
          </cell>
          <cell r="E638">
            <v>41853</v>
          </cell>
          <cell r="F638" t="str">
            <v>QUÁN 52 HAI BÀ TRƯNG</v>
          </cell>
          <cell r="G638" t="str">
            <v>NHÂN VIÊN PHỤC VỤ</v>
          </cell>
          <cell r="H638">
            <v>2</v>
          </cell>
          <cell r="I638">
            <v>9</v>
          </cell>
          <cell r="J638">
            <v>1996</v>
          </cell>
          <cell r="K638">
            <v>35310</v>
          </cell>
          <cell r="L638" t="str">
            <v>HƯNG YÊN</v>
          </cell>
          <cell r="M638" t="str">
            <v>HƯNG YÊN</v>
          </cell>
          <cell r="N638" t="str">
            <v>145432996</v>
          </cell>
          <cell r="O638">
            <v>39230</v>
          </cell>
          <cell r="P638" t="str">
            <v>HƯNG YÊN</v>
          </cell>
          <cell r="Q638" t="str">
            <v>KINH</v>
          </cell>
          <cell r="R638" t="str">
            <v>KHÔNG</v>
          </cell>
          <cell r="S638" t="str">
            <v xml:space="preserve">SỸ QUÝ, NGUYÊN HÒA, PHÙ CỪ, HƯNG YÊN </v>
          </cell>
          <cell r="T638" t="str">
            <v>HƯNG YÊN</v>
          </cell>
          <cell r="U638" t="str">
            <v xml:space="preserve">66/162A TÔN ĐỨC THẮNG, BA ĐÌNH, HÀ NỘI </v>
          </cell>
          <cell r="V638" t="str">
            <v>HÀ NỘI</v>
          </cell>
          <cell r="W638" t="str">
            <v>SN14 NGÕ 11 VÂN HỒ 1, LÊ ĐẠI HÀNH, HAI BÀ TRƯNG, HÀ NỘI</v>
          </cell>
          <cell r="X638" t="str">
            <v>01634479490</v>
          </cell>
          <cell r="Y638" t="str">
            <v>0451000298751</v>
          </cell>
          <cell r="Z638" t="str">
            <v>VCB/HANOI</v>
          </cell>
          <cell r="AA638" t="str">
            <v>900283</v>
          </cell>
          <cell r="AB638">
            <v>0</v>
          </cell>
          <cell r="AC638">
            <v>0</v>
          </cell>
          <cell r="AD638">
            <v>0</v>
          </cell>
          <cell r="AE638">
            <v>42003</v>
          </cell>
          <cell r="AF638" t="str">
            <v>TV</v>
          </cell>
          <cell r="AG638" t="str">
            <v>GIỮ LƯƠNG</v>
          </cell>
          <cell r="AH638">
            <v>41916</v>
          </cell>
          <cell r="AI638">
            <v>0</v>
          </cell>
          <cell r="AJ638">
            <v>0</v>
          </cell>
          <cell r="AK638" t="str">
            <v>01 NĂM</v>
          </cell>
          <cell r="AL638">
            <v>0</v>
          </cell>
          <cell r="AM638">
            <v>0</v>
          </cell>
          <cell r="AN638">
            <v>0</v>
          </cell>
          <cell r="AO638">
            <v>0</v>
          </cell>
          <cell r="AP638">
            <v>0</v>
          </cell>
          <cell r="AQ638">
            <v>0</v>
          </cell>
          <cell r="AR638">
            <v>41855</v>
          </cell>
          <cell r="AS638">
            <v>0</v>
          </cell>
          <cell r="AT638">
            <v>0</v>
          </cell>
          <cell r="AU638">
            <v>0</v>
          </cell>
          <cell r="AV638">
            <v>41853</v>
          </cell>
          <cell r="AW638">
            <v>0</v>
          </cell>
          <cell r="AX638">
            <v>0</v>
          </cell>
          <cell r="AY638">
            <v>0</v>
          </cell>
          <cell r="AZ638">
            <v>0</v>
          </cell>
          <cell r="BA638">
            <v>0</v>
          </cell>
          <cell r="BB638">
            <v>41855</v>
          </cell>
          <cell r="BC638">
            <v>0</v>
          </cell>
          <cell r="BD638">
            <v>0</v>
          </cell>
          <cell r="BE638" t="str">
            <v>ĐH</v>
          </cell>
          <cell r="BF638">
            <v>41853</v>
          </cell>
          <cell r="BG638">
            <v>0</v>
          </cell>
          <cell r="BH638">
            <v>0</v>
          </cell>
          <cell r="BI638">
            <v>0</v>
          </cell>
          <cell r="BJ638">
            <v>12000</v>
          </cell>
          <cell r="BK638">
            <v>0</v>
          </cell>
          <cell r="BL638">
            <v>41928</v>
          </cell>
          <cell r="BM638">
            <v>0</v>
          </cell>
          <cell r="BN638">
            <v>0</v>
          </cell>
          <cell r="BO638">
            <v>0</v>
          </cell>
          <cell r="BP638">
            <v>0</v>
          </cell>
          <cell r="BQ638">
            <v>1</v>
          </cell>
          <cell r="BR638" t="str">
            <v>CN HÀ NỘI</v>
          </cell>
          <cell r="BS638" t="str">
            <v>Partime</v>
          </cell>
          <cell r="BT638" t="str">
            <v>Quán 52 Hai Bà Trưng</v>
          </cell>
          <cell r="BU638" t="str">
            <v>NV. Phục Vụ</v>
          </cell>
          <cell r="BV638">
            <v>0</v>
          </cell>
          <cell r="BW638" t="str">
            <v>ĐH</v>
          </cell>
          <cell r="BX638" t="str">
            <v>THỦY ĐIỆN</v>
          </cell>
          <cell r="BY638">
            <v>0</v>
          </cell>
          <cell r="BZ638">
            <v>0</v>
          </cell>
          <cell r="CA638">
            <v>0</v>
          </cell>
          <cell r="CB638">
            <v>0</v>
          </cell>
          <cell r="CC638">
            <v>0</v>
          </cell>
          <cell r="CD638">
            <v>0</v>
          </cell>
          <cell r="CE638">
            <v>0</v>
          </cell>
          <cell r="CF638">
            <v>0</v>
          </cell>
          <cell r="CG638">
            <v>0</v>
          </cell>
          <cell r="CH638">
            <v>0</v>
          </cell>
          <cell r="CI638" t="str">
            <v>QUÁN 52 HAI BÀ TRƯNG</v>
          </cell>
          <cell r="CJ638" t="str">
            <v>QUẢN LÝ QUÁN</v>
          </cell>
          <cell r="CK638">
            <v>0</v>
          </cell>
          <cell r="CL638">
            <v>0</v>
          </cell>
          <cell r="CM638" t="str">
            <v>ĐỘC THÂN</v>
          </cell>
          <cell r="CN638">
            <v>0</v>
          </cell>
          <cell r="CO638">
            <v>0</v>
          </cell>
          <cell r="CP638">
            <v>0</v>
          </cell>
          <cell r="CQ638">
            <v>0</v>
          </cell>
          <cell r="CR638">
            <v>0</v>
          </cell>
          <cell r="CS638">
            <v>0</v>
          </cell>
          <cell r="CT638">
            <v>0</v>
          </cell>
          <cell r="CU638">
            <v>0</v>
          </cell>
          <cell r="CV638">
            <v>0</v>
          </cell>
          <cell r="CW638">
            <v>0</v>
          </cell>
          <cell r="CX638">
            <v>0</v>
          </cell>
          <cell r="CY638">
            <v>0</v>
          </cell>
          <cell r="CZ638">
            <v>0</v>
          </cell>
          <cell r="DA638" t="e">
            <v>#N/A</v>
          </cell>
          <cell r="DB638">
            <v>0</v>
          </cell>
        </row>
        <row r="639">
          <cell r="B639" t="str">
            <v>EWW3000561</v>
          </cell>
          <cell r="C639" t="str">
            <v>BÙI THỊ THƯƠNG</v>
          </cell>
          <cell r="D639" t="str">
            <v>NỮ</v>
          </cell>
          <cell r="E639">
            <v>41856</v>
          </cell>
          <cell r="F639" t="str">
            <v>QUÁN 52 HAI BÀ TRƯNG</v>
          </cell>
          <cell r="G639" t="str">
            <v xml:space="preserve">NHÂN VIÊN THU NGÂN </v>
          </cell>
          <cell r="H639">
            <v>26</v>
          </cell>
          <cell r="I639">
            <v>6</v>
          </cell>
          <cell r="J639">
            <v>1996</v>
          </cell>
          <cell r="K639">
            <v>35242</v>
          </cell>
          <cell r="L639" t="str">
            <v xml:space="preserve">HÀ NỘI </v>
          </cell>
          <cell r="M639" t="str">
            <v xml:space="preserve">HÀ NỘI </v>
          </cell>
          <cell r="N639" t="str">
            <v>013273548</v>
          </cell>
          <cell r="O639">
            <v>40261</v>
          </cell>
          <cell r="P639" t="str">
            <v xml:space="preserve">HÀ NỘI </v>
          </cell>
          <cell r="Q639" t="str">
            <v>KINH</v>
          </cell>
          <cell r="R639" t="str">
            <v xml:space="preserve">KHÔNG </v>
          </cell>
          <cell r="S639" t="str">
            <v xml:space="preserve">SỐ 8, NGÕ 64, NGUYỄN LƯƠNG BẰNG, HÀ NỘI </v>
          </cell>
          <cell r="T639" t="str">
            <v xml:space="preserve">HÀ NỘI </v>
          </cell>
          <cell r="U639" t="str">
            <v xml:space="preserve">SỐ 8, NGÕ 64, NGUYỄN LƯƠNG BẰNG, HÀ NỘI </v>
          </cell>
          <cell r="V639" t="str">
            <v>HÀ NỘI</v>
          </cell>
          <cell r="W639" t="str">
            <v xml:space="preserve">66/162A TÔN ĐỨC THẮNG, BA ĐÌNH, HÀ NỘI </v>
          </cell>
          <cell r="X639" t="str">
            <v>01633110706</v>
          </cell>
          <cell r="Y639" t="str">
            <v>0011004195169</v>
          </cell>
          <cell r="Z639" t="str">
            <v>VCB/HANOI</v>
          </cell>
          <cell r="AA639" t="str">
            <v>900284</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41853</v>
          </cell>
          <cell r="AS639">
            <v>0</v>
          </cell>
          <cell r="AT639">
            <v>0</v>
          </cell>
          <cell r="AU639">
            <v>0</v>
          </cell>
          <cell r="AV639">
            <v>41856</v>
          </cell>
          <cell r="AW639">
            <v>0</v>
          </cell>
          <cell r="AX639">
            <v>0</v>
          </cell>
          <cell r="AY639">
            <v>0</v>
          </cell>
          <cell r="AZ639">
            <v>0</v>
          </cell>
          <cell r="BA639">
            <v>0</v>
          </cell>
          <cell r="BB639">
            <v>41853</v>
          </cell>
          <cell r="BC639">
            <v>0</v>
          </cell>
          <cell r="BD639">
            <v>0</v>
          </cell>
          <cell r="BE639" t="str">
            <v>ĐH</v>
          </cell>
          <cell r="BF639">
            <v>41856</v>
          </cell>
          <cell r="BG639">
            <v>0</v>
          </cell>
          <cell r="BH639">
            <v>0</v>
          </cell>
          <cell r="BI639">
            <v>0</v>
          </cell>
          <cell r="BJ639">
            <v>12000</v>
          </cell>
          <cell r="BK639">
            <v>0</v>
          </cell>
          <cell r="BL639">
            <v>0</v>
          </cell>
          <cell r="BM639">
            <v>0</v>
          </cell>
          <cell r="BN639">
            <v>0</v>
          </cell>
          <cell r="BO639">
            <v>0</v>
          </cell>
          <cell r="BP639">
            <v>0</v>
          </cell>
          <cell r="BQ639">
            <v>1</v>
          </cell>
          <cell r="BR639" t="str">
            <v>CN HÀ NỘI</v>
          </cell>
          <cell r="BS639" t="str">
            <v>Partime</v>
          </cell>
          <cell r="BT639" t="str">
            <v>Quán 52 Hai Bà Trưng</v>
          </cell>
          <cell r="BU639" t="str">
            <v xml:space="preserve">NV. Thu Ngân </v>
          </cell>
          <cell r="BV639">
            <v>0</v>
          </cell>
          <cell r="BW639" t="str">
            <v>12/12</v>
          </cell>
          <cell r="BX639">
            <v>0</v>
          </cell>
          <cell r="BY639">
            <v>0</v>
          </cell>
          <cell r="BZ639">
            <v>0</v>
          </cell>
          <cell r="CA639">
            <v>0</v>
          </cell>
          <cell r="CB639">
            <v>0</v>
          </cell>
          <cell r="CC639">
            <v>0</v>
          </cell>
          <cell r="CD639">
            <v>0</v>
          </cell>
          <cell r="CE639">
            <v>0</v>
          </cell>
          <cell r="CF639">
            <v>0</v>
          </cell>
          <cell r="CG639">
            <v>0</v>
          </cell>
          <cell r="CH639">
            <v>0</v>
          </cell>
          <cell r="CI639" t="str">
            <v>QUÁN 52 HAI BÀ TRƯNG</v>
          </cell>
          <cell r="CJ639" t="str">
            <v>NHÂN VIÊN PHỤC VỤ</v>
          </cell>
          <cell r="CK639">
            <v>0</v>
          </cell>
          <cell r="CL639">
            <v>0</v>
          </cell>
          <cell r="CM639" t="str">
            <v>ĐỘC THÂN</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t="e">
            <v>#N/A</v>
          </cell>
          <cell r="DB639">
            <v>0</v>
          </cell>
        </row>
        <row r="640">
          <cell r="B640" t="str">
            <v>EWW3000562</v>
          </cell>
          <cell r="C640" t="str">
            <v>TRẦN QUỲNH ANH</v>
          </cell>
          <cell r="D640" t="str">
            <v>NỮ</v>
          </cell>
          <cell r="E640">
            <v>41861</v>
          </cell>
          <cell r="F640" t="str">
            <v>TRẠM NĂNG LƯỢNG HT</v>
          </cell>
          <cell r="G640" t="str">
            <v xml:space="preserve">NHÂN VIÊN TRẠM NĂNG LƯỢNG </v>
          </cell>
          <cell r="H640">
            <v>10</v>
          </cell>
          <cell r="I640">
            <v>3</v>
          </cell>
          <cell r="J640">
            <v>1992</v>
          </cell>
          <cell r="K640">
            <v>33673</v>
          </cell>
          <cell r="L640" t="str">
            <v>NAM ĐỊNH</v>
          </cell>
          <cell r="M640" t="str">
            <v xml:space="preserve">NAM ĐỊNH </v>
          </cell>
          <cell r="N640" t="str">
            <v>163067121</v>
          </cell>
          <cell r="O640">
            <v>40876</v>
          </cell>
          <cell r="P640" t="str">
            <v>NAM ĐỊNH</v>
          </cell>
          <cell r="Q640" t="str">
            <v>KINH</v>
          </cell>
          <cell r="R640" t="str">
            <v xml:space="preserve">KHÔNG </v>
          </cell>
          <cell r="S640" t="str">
            <v xml:space="preserve">SỐ 9, HÀNG ĐỒNG, NAM ĐỊNH, NAM ĐỊNH </v>
          </cell>
          <cell r="T640" t="str">
            <v>NAM ĐỊNH</v>
          </cell>
          <cell r="U640" t="str">
            <v xml:space="preserve">SỐ 8, NGÕ 64, NGUYỄN LƯƠNG BẰNG, HÀ NỘI </v>
          </cell>
          <cell r="V640" t="str">
            <v xml:space="preserve">HÀ NỘI </v>
          </cell>
          <cell r="W640" t="str">
            <v xml:space="preserve">SỐ 8, NGÕ 64, NGUYỄN LƯƠNG BẰNG, HÀ NỘI </v>
          </cell>
          <cell r="X640" t="str">
            <v>0903421911</v>
          </cell>
          <cell r="Y640" t="str">
            <v>0011004056309</v>
          </cell>
          <cell r="Z640" t="str">
            <v>VCB/HANOI</v>
          </cell>
          <cell r="AA640" t="str">
            <v>900285</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41856</v>
          </cell>
          <cell r="AS640">
            <v>0</v>
          </cell>
          <cell r="AT640">
            <v>0</v>
          </cell>
          <cell r="AU640">
            <v>0</v>
          </cell>
          <cell r="AV640">
            <v>41858</v>
          </cell>
          <cell r="AW640">
            <v>0</v>
          </cell>
          <cell r="AX640">
            <v>0</v>
          </cell>
          <cell r="AY640">
            <v>0</v>
          </cell>
          <cell r="AZ640">
            <v>0</v>
          </cell>
          <cell r="BA640">
            <v>0</v>
          </cell>
          <cell r="BB640">
            <v>41856</v>
          </cell>
          <cell r="BC640">
            <v>0</v>
          </cell>
          <cell r="BD640">
            <v>0</v>
          </cell>
          <cell r="BE640" t="str">
            <v>12/12</v>
          </cell>
          <cell r="BF640">
            <v>41858</v>
          </cell>
          <cell r="BG640">
            <v>0</v>
          </cell>
          <cell r="BH640">
            <v>0</v>
          </cell>
          <cell r="BI640">
            <v>0</v>
          </cell>
          <cell r="BJ640">
            <v>12000</v>
          </cell>
          <cell r="BK640">
            <v>0</v>
          </cell>
          <cell r="BL640">
            <v>0</v>
          </cell>
          <cell r="BM640">
            <v>0</v>
          </cell>
          <cell r="BN640">
            <v>0</v>
          </cell>
          <cell r="BO640">
            <v>0</v>
          </cell>
          <cell r="BP640">
            <v>0</v>
          </cell>
          <cell r="BQ640">
            <v>1</v>
          </cell>
          <cell r="BR640" t="str">
            <v>CN HÀ NỘI</v>
          </cell>
          <cell r="BS640" t="str">
            <v>Partime</v>
          </cell>
          <cell r="BT640" t="str">
            <v>TNL 02 Hàng Trống</v>
          </cell>
          <cell r="BU640" t="str">
            <v>NV. TNL</v>
          </cell>
          <cell r="BV640">
            <v>0</v>
          </cell>
          <cell r="BW640" t="str">
            <v>CĐ</v>
          </cell>
          <cell r="BX640" t="str">
            <v>QUẢN TRỊ KINH DOANH KHÁCH SẠN</v>
          </cell>
          <cell r="BY640">
            <v>0</v>
          </cell>
          <cell r="BZ640">
            <v>0</v>
          </cell>
          <cell r="CA640">
            <v>0</v>
          </cell>
          <cell r="CB640">
            <v>0</v>
          </cell>
          <cell r="CC640">
            <v>0</v>
          </cell>
          <cell r="CD640">
            <v>41969</v>
          </cell>
          <cell r="CE640">
            <v>0</v>
          </cell>
          <cell r="CF640">
            <v>0</v>
          </cell>
          <cell r="CG640">
            <v>0</v>
          </cell>
          <cell r="CH640">
            <v>0</v>
          </cell>
          <cell r="CI640" t="str">
            <v>QUÁN 52 HAI BÀ TRƯNG</v>
          </cell>
          <cell r="CJ640" t="str">
            <v xml:space="preserve">NHÂN VIÊN THU NGÂN </v>
          </cell>
          <cell r="CK640">
            <v>0</v>
          </cell>
          <cell r="CL640">
            <v>0</v>
          </cell>
          <cell r="CM640" t="str">
            <v>ĐỘC THÂN</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t="e">
            <v>#N/A</v>
          </cell>
          <cell r="DB640">
            <v>0</v>
          </cell>
        </row>
        <row r="641">
          <cell r="B641" t="str">
            <v>EWW3000563</v>
          </cell>
          <cell r="C641" t="str">
            <v>LƯƠNG VĂN TÙNG</v>
          </cell>
          <cell r="D641" t="str">
            <v>NAM</v>
          </cell>
          <cell r="E641">
            <v>41866</v>
          </cell>
          <cell r="F641" t="str">
            <v xml:space="preserve">VĂN PHÒNG HÀ NỘI </v>
          </cell>
          <cell r="G641" t="str">
            <v>TRƯỞNG NHÓM ĐIỀU HÀNH MB</v>
          </cell>
          <cell r="H641">
            <v>13</v>
          </cell>
          <cell r="I641">
            <v>12</v>
          </cell>
          <cell r="J641">
            <v>1979</v>
          </cell>
          <cell r="K641">
            <v>29202</v>
          </cell>
          <cell r="L641" t="str">
            <v>NAM ĐỊNH</v>
          </cell>
          <cell r="M641" t="str">
            <v>THÁI BÌNH</v>
          </cell>
          <cell r="N641" t="str">
            <v>013357962</v>
          </cell>
          <cell r="O641">
            <v>39233</v>
          </cell>
          <cell r="P641" t="str">
            <v xml:space="preserve">HÀ NỘI </v>
          </cell>
          <cell r="Q641" t="str">
            <v>KINH</v>
          </cell>
          <cell r="R641" t="str">
            <v xml:space="preserve">KHÔNG </v>
          </cell>
          <cell r="S641" t="str">
            <v>PHÒNG 24-A5, TẬP THỂ VĂN CHƯƠNG, Q. ĐỐNG ĐA, HÀ NỘI</v>
          </cell>
          <cell r="T641" t="str">
            <v xml:space="preserve">HÀ NỘI </v>
          </cell>
          <cell r="U641" t="str">
            <v>PHÒNG 24-A5, TẬP THỂ VĂN CHƯƠNG, Q. ĐỐNG ĐA, HÀ NỘI</v>
          </cell>
          <cell r="V641" t="str">
            <v>HÀ NỘI</v>
          </cell>
          <cell r="W641">
            <v>0</v>
          </cell>
          <cell r="X641" t="str">
            <v>0966029999</v>
          </cell>
          <cell r="Y641" t="str">
            <v>0491000044126</v>
          </cell>
          <cell r="Z641" t="str">
            <v>VCB/HANOI</v>
          </cell>
          <cell r="AA641" t="str">
            <v>900285</v>
          </cell>
          <cell r="AB641" t="str">
            <v>8031077631</v>
          </cell>
          <cell r="AC641">
            <v>4</v>
          </cell>
          <cell r="AD641">
            <v>0</v>
          </cell>
          <cell r="AE641">
            <v>0</v>
          </cell>
          <cell r="AF641">
            <v>0</v>
          </cell>
          <cell r="AG641">
            <v>0</v>
          </cell>
          <cell r="AH641">
            <v>41928</v>
          </cell>
          <cell r="AI641">
            <v>0</v>
          </cell>
          <cell r="AJ641">
            <v>0</v>
          </cell>
          <cell r="AK641" t="str">
            <v>01 NĂM</v>
          </cell>
          <cell r="AL641">
            <v>0</v>
          </cell>
          <cell r="AM641">
            <v>0</v>
          </cell>
          <cell r="AN641">
            <v>41928</v>
          </cell>
          <cell r="AO641">
            <v>42292</v>
          </cell>
          <cell r="AP641">
            <v>0</v>
          </cell>
          <cell r="AQ641">
            <v>0</v>
          </cell>
          <cell r="AR641">
            <v>41858</v>
          </cell>
          <cell r="AS641">
            <v>0</v>
          </cell>
          <cell r="AT641">
            <v>0</v>
          </cell>
          <cell r="AU641">
            <v>0</v>
          </cell>
          <cell r="AV641">
            <v>41866</v>
          </cell>
          <cell r="AW641">
            <v>0</v>
          </cell>
          <cell r="AX641">
            <v>0</v>
          </cell>
          <cell r="AY641">
            <v>0</v>
          </cell>
          <cell r="AZ641">
            <v>0</v>
          </cell>
          <cell r="BA641">
            <v>0</v>
          </cell>
          <cell r="BB641">
            <v>41858</v>
          </cell>
          <cell r="BC641">
            <v>0</v>
          </cell>
          <cell r="BD641">
            <v>0</v>
          </cell>
          <cell r="BE641" t="str">
            <v>CĐ</v>
          </cell>
          <cell r="BF641">
            <v>41866</v>
          </cell>
          <cell r="BG641">
            <v>0</v>
          </cell>
          <cell r="BH641">
            <v>41928</v>
          </cell>
          <cell r="BI641">
            <v>7080000</v>
          </cell>
          <cell r="BJ641">
            <v>20920000</v>
          </cell>
          <cell r="BK641">
            <v>0</v>
          </cell>
          <cell r="BL641">
            <v>0</v>
          </cell>
          <cell r="BM641">
            <v>0</v>
          </cell>
          <cell r="BN641">
            <v>0</v>
          </cell>
          <cell r="BO641">
            <v>25000</v>
          </cell>
          <cell r="BP641">
            <v>120000</v>
          </cell>
          <cell r="BQ641">
            <v>1</v>
          </cell>
          <cell r="BR641" t="str">
            <v>VP HÀ NỘI</v>
          </cell>
          <cell r="BS641" t="str">
            <v>Fulltime</v>
          </cell>
          <cell r="BT641" t="str">
            <v>Nhân Viên Văn Phòng</v>
          </cell>
          <cell r="BU641" t="str">
            <v>Trưởng Nhóm ĐH MB</v>
          </cell>
          <cell r="BV641">
            <v>0</v>
          </cell>
          <cell r="BW641" t="str">
            <v>ĐH</v>
          </cell>
          <cell r="BX641">
            <v>0</v>
          </cell>
          <cell r="BY641">
            <v>0</v>
          </cell>
          <cell r="BZ641">
            <v>0</v>
          </cell>
          <cell r="CA641">
            <v>0</v>
          </cell>
          <cell r="CB641">
            <v>0</v>
          </cell>
          <cell r="CC641">
            <v>0</v>
          </cell>
          <cell r="CD641">
            <v>0</v>
          </cell>
          <cell r="CE641">
            <v>0</v>
          </cell>
          <cell r="CF641">
            <v>0</v>
          </cell>
          <cell r="CG641">
            <v>0</v>
          </cell>
          <cell r="CH641">
            <v>0</v>
          </cell>
          <cell r="CI641" t="str">
            <v>QUÁN 07 ĐINH TIÊN HOÀNG</v>
          </cell>
          <cell r="CJ641" t="str">
            <v>NHÂN VIÊN TRẠM NĂNG LƯỢNG</v>
          </cell>
          <cell r="CK641">
            <v>0</v>
          </cell>
          <cell r="CL641">
            <v>0</v>
          </cell>
          <cell r="CM641" t="str">
            <v>KẾT HÔN</v>
          </cell>
          <cell r="CN641" t="str">
            <v>LƯƠNG KHÁNH QUỲNH; LƯƠNG MINH HIẾU; LƯƠNG KHÁNH LINH</v>
          </cell>
          <cell r="CO641" t="str">
            <v>200; 2007; 2012</v>
          </cell>
          <cell r="CP641" t="str">
            <v>X</v>
          </cell>
          <cell r="CQ641" t="str">
            <v>X</v>
          </cell>
          <cell r="CR641">
            <v>3</v>
          </cell>
          <cell r="CS641" t="str">
            <v>ĐINH  THỊ TUYẾT HẠNH</v>
          </cell>
          <cell r="CT641" t="str">
            <v>X</v>
          </cell>
          <cell r="CU641">
            <v>0</v>
          </cell>
          <cell r="CV641" t="str">
            <v>1980</v>
          </cell>
          <cell r="CW641">
            <v>0</v>
          </cell>
          <cell r="CX641">
            <v>0</v>
          </cell>
          <cell r="CY641">
            <v>0</v>
          </cell>
          <cell r="CZ641">
            <v>0</v>
          </cell>
          <cell r="DA641" t="e">
            <v>#N/A</v>
          </cell>
          <cell r="DB641">
            <v>0</v>
          </cell>
        </row>
        <row r="642">
          <cell r="B642" t="str">
            <v>EWW3000564</v>
          </cell>
          <cell r="C642" t="str">
            <v>ĐỖ THỊ THANH HUYỀN</v>
          </cell>
          <cell r="D642" t="str">
            <v>NỮ</v>
          </cell>
          <cell r="E642">
            <v>41867</v>
          </cell>
          <cell r="F642" t="str">
            <v>QUÁN 52 HAI BÀ TRƯNG</v>
          </cell>
          <cell r="G642" t="str">
            <v>NHÂN VIÊN PHỤC VỤ</v>
          </cell>
          <cell r="H642">
            <v>17</v>
          </cell>
          <cell r="I642">
            <v>10</v>
          </cell>
          <cell r="J642">
            <v>1995</v>
          </cell>
          <cell r="K642">
            <v>34989</v>
          </cell>
          <cell r="L642" t="str">
            <v xml:space="preserve">HÀ NỘI </v>
          </cell>
          <cell r="M642" t="str">
            <v>HÀ NỘI</v>
          </cell>
          <cell r="N642" t="str">
            <v>017239127</v>
          </cell>
          <cell r="O642">
            <v>40487</v>
          </cell>
          <cell r="P642" t="str">
            <v xml:space="preserve">HÀ NỘI </v>
          </cell>
          <cell r="Q642" t="str">
            <v>KINH</v>
          </cell>
          <cell r="R642" t="str">
            <v xml:space="preserve">KHÔNG </v>
          </cell>
          <cell r="S642" t="str">
            <v xml:space="preserve">PHÚC LỘC, CỔ ĐÔNG, SƠN TÂY, HÀ NỘI </v>
          </cell>
          <cell r="T642" t="str">
            <v xml:space="preserve">HÀ NỘI </v>
          </cell>
          <cell r="U642" t="str">
            <v>PHÒNG 24-A5, TẬP THỂ VĂN CHƯƠNG, Q. ĐỐNG ĐA, HÀ NỘI</v>
          </cell>
          <cell r="V642" t="str">
            <v xml:space="preserve">HÀ NỘI </v>
          </cell>
          <cell r="W642" t="str">
            <v>PHÒNG 24-A5, TẬP THỂ VĂN CHƯƠNG, Q. ĐỐNG ĐA, HÀ NỘI</v>
          </cell>
          <cell r="X642" t="str">
            <v>0986171095</v>
          </cell>
          <cell r="Y642" t="str">
            <v>0011004194212</v>
          </cell>
          <cell r="Z642" t="str">
            <v>VCB/HANOI</v>
          </cell>
          <cell r="AA642" t="str">
            <v>900286</v>
          </cell>
          <cell r="AB642" t="str">
            <v>8031077631</v>
          </cell>
          <cell r="AC642">
            <v>4</v>
          </cell>
          <cell r="AD642">
            <v>0</v>
          </cell>
          <cell r="AE642">
            <v>0</v>
          </cell>
          <cell r="AF642">
            <v>0</v>
          </cell>
          <cell r="AG642">
            <v>0</v>
          </cell>
          <cell r="AH642">
            <v>41928</v>
          </cell>
          <cell r="AI642">
            <v>0</v>
          </cell>
          <cell r="AJ642">
            <v>0</v>
          </cell>
          <cell r="AK642" t="str">
            <v>01 NĂM</v>
          </cell>
          <cell r="AL642">
            <v>0</v>
          </cell>
          <cell r="AM642">
            <v>0</v>
          </cell>
          <cell r="AN642">
            <v>0</v>
          </cell>
          <cell r="AO642">
            <v>0</v>
          </cell>
          <cell r="AP642">
            <v>0</v>
          </cell>
          <cell r="AQ642">
            <v>0</v>
          </cell>
          <cell r="AR642">
            <v>41866</v>
          </cell>
          <cell r="AS642">
            <v>0</v>
          </cell>
          <cell r="AT642">
            <v>0</v>
          </cell>
          <cell r="AU642">
            <v>0</v>
          </cell>
          <cell r="AV642">
            <v>41867</v>
          </cell>
          <cell r="AW642">
            <v>0</v>
          </cell>
          <cell r="AX642">
            <v>0</v>
          </cell>
          <cell r="AY642">
            <v>0</v>
          </cell>
          <cell r="AZ642">
            <v>0</v>
          </cell>
          <cell r="BA642">
            <v>0</v>
          </cell>
          <cell r="BB642">
            <v>41866</v>
          </cell>
          <cell r="BC642">
            <v>0</v>
          </cell>
          <cell r="BD642">
            <v>0</v>
          </cell>
          <cell r="BE642" t="str">
            <v>ĐH</v>
          </cell>
          <cell r="BF642">
            <v>41867</v>
          </cell>
          <cell r="BG642">
            <v>0</v>
          </cell>
          <cell r="BH642">
            <v>0</v>
          </cell>
          <cell r="BI642">
            <v>0</v>
          </cell>
          <cell r="BJ642">
            <v>12000</v>
          </cell>
          <cell r="BK642">
            <v>0</v>
          </cell>
          <cell r="BL642">
            <v>0</v>
          </cell>
          <cell r="BM642">
            <v>0</v>
          </cell>
          <cell r="BN642">
            <v>0</v>
          </cell>
          <cell r="BO642">
            <v>0</v>
          </cell>
          <cell r="BP642">
            <v>0</v>
          </cell>
          <cell r="BQ642">
            <v>1</v>
          </cell>
          <cell r="BR642" t="str">
            <v>CN HÀ NỘI</v>
          </cell>
          <cell r="BS642" t="str">
            <v>Partime</v>
          </cell>
          <cell r="BT642" t="str">
            <v>Quán 52 Hai Bà Trưng</v>
          </cell>
          <cell r="BU642" t="str">
            <v>NV. Phục Vụ</v>
          </cell>
          <cell r="BV642" t="str">
            <v>LƯƠNG KHÁNH QUỲNH; LƯƠNG MINH HIẾU; LƯƠNG KHÁNH LINH</v>
          </cell>
          <cell r="BW642" t="str">
            <v>12/12</v>
          </cell>
          <cell r="BX642" t="str">
            <v>X</v>
          </cell>
          <cell r="BY642" t="str">
            <v>X</v>
          </cell>
          <cell r="BZ642">
            <v>3</v>
          </cell>
          <cell r="CA642" t="str">
            <v>ĐINH  THỊ TUYẾT HẠNH</v>
          </cell>
          <cell r="CB642" t="str">
            <v>X</v>
          </cell>
          <cell r="CC642">
            <v>0</v>
          </cell>
          <cell r="CD642" t="str">
            <v>1980</v>
          </cell>
          <cell r="CE642">
            <v>0</v>
          </cell>
          <cell r="CF642">
            <v>0</v>
          </cell>
          <cell r="CG642">
            <v>0</v>
          </cell>
          <cell r="CH642">
            <v>0</v>
          </cell>
          <cell r="CI642" t="str">
            <v xml:space="preserve">VĂN PHÒNG HÀ NỘI </v>
          </cell>
          <cell r="CJ642" t="str">
            <v>TRƯỞNG NHÓM ĐIỀU HÀNH MB</v>
          </cell>
          <cell r="CK642">
            <v>0</v>
          </cell>
          <cell r="CL642">
            <v>0</v>
          </cell>
          <cell r="CM642" t="str">
            <v>ĐỘC THÂN</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t="e">
            <v>#N/A</v>
          </cell>
          <cell r="DB642">
            <v>0</v>
          </cell>
        </row>
        <row r="643">
          <cell r="B643" t="str">
            <v>EVV6000244</v>
          </cell>
          <cell r="C643" t="str">
            <v>NGUYỄN THỊ THU HIỀN</v>
          </cell>
          <cell r="D643" t="str">
            <v>NỮ</v>
          </cell>
          <cell r="E643">
            <v>41876</v>
          </cell>
          <cell r="F643" t="str">
            <v>PHÒNG MARKETING</v>
          </cell>
          <cell r="G643" t="str">
            <v>CHUYÊN VIÊN MARKETING</v>
          </cell>
          <cell r="H643">
            <v>1</v>
          </cell>
          <cell r="I643">
            <v>5</v>
          </cell>
          <cell r="J643">
            <v>1984</v>
          </cell>
          <cell r="K643">
            <v>30803</v>
          </cell>
          <cell r="L643" t="str">
            <v>HÀ TĨNH</v>
          </cell>
          <cell r="M643" t="str">
            <v>QUẢNG TRỊ</v>
          </cell>
          <cell r="N643" t="str">
            <v>186021643</v>
          </cell>
          <cell r="O643">
            <v>36810</v>
          </cell>
          <cell r="P643" t="str">
            <v>NGHỆ AN</v>
          </cell>
          <cell r="Q643" t="str">
            <v>KINH</v>
          </cell>
          <cell r="R643" t="str">
            <v>KHÔNG</v>
          </cell>
          <cell r="S643" t="str">
            <v>PHÒNG A701 CHUNG CƯ C3, MAN THIỆN, P. HIỆP PHÚ, Q. 9, TP. HCM</v>
          </cell>
          <cell r="T643" t="str">
            <v>TP. HCM</v>
          </cell>
          <cell r="U643" t="str">
            <v>PHÒNG A701 CHUNG CƯ C3, MAN THIỆN, P. HIỆP PHÚ, Q. 9, TP. HCM</v>
          </cell>
          <cell r="V643" t="str">
            <v>TP. HCM</v>
          </cell>
          <cell r="W643">
            <v>0</v>
          </cell>
          <cell r="X643" t="str">
            <v>0979784202</v>
          </cell>
          <cell r="Y643" t="str">
            <v>0071001170478</v>
          </cell>
          <cell r="Z643" t="str">
            <v>VIETCOMBANK</v>
          </cell>
          <cell r="AA643" t="str">
            <v>9038</v>
          </cell>
          <cell r="AB643">
            <v>0</v>
          </cell>
          <cell r="AC643">
            <v>0</v>
          </cell>
          <cell r="AD643">
            <v>0</v>
          </cell>
          <cell r="AE643">
            <v>0</v>
          </cell>
          <cell r="AF643">
            <v>0</v>
          </cell>
          <cell r="AG643">
            <v>0</v>
          </cell>
          <cell r="AH643">
            <v>41937</v>
          </cell>
          <cell r="AI643">
            <v>0</v>
          </cell>
          <cell r="AJ643">
            <v>0</v>
          </cell>
          <cell r="AK643" t="str">
            <v>01 NĂM</v>
          </cell>
          <cell r="AL643">
            <v>0</v>
          </cell>
          <cell r="AM643">
            <v>0</v>
          </cell>
          <cell r="AN643">
            <v>41937</v>
          </cell>
          <cell r="AO643">
            <v>42301</v>
          </cell>
          <cell r="AP643">
            <v>0</v>
          </cell>
          <cell r="AQ643">
            <v>0</v>
          </cell>
          <cell r="AR643">
            <v>41867</v>
          </cell>
          <cell r="AS643">
            <v>0</v>
          </cell>
          <cell r="AT643">
            <v>0</v>
          </cell>
          <cell r="AU643">
            <v>0</v>
          </cell>
          <cell r="AV643">
            <v>0</v>
          </cell>
          <cell r="AW643">
            <v>0</v>
          </cell>
          <cell r="AX643">
            <v>0</v>
          </cell>
          <cell r="AY643">
            <v>0</v>
          </cell>
          <cell r="AZ643">
            <v>0</v>
          </cell>
          <cell r="BA643">
            <v>0</v>
          </cell>
          <cell r="BB643">
            <v>41867</v>
          </cell>
          <cell r="BC643">
            <v>0</v>
          </cell>
          <cell r="BD643">
            <v>0</v>
          </cell>
          <cell r="BE643" t="str">
            <v>12/12</v>
          </cell>
          <cell r="BF643">
            <v>0</v>
          </cell>
          <cell r="BG643">
            <v>0</v>
          </cell>
          <cell r="BH643">
            <v>41937</v>
          </cell>
          <cell r="BI643">
            <v>4140000</v>
          </cell>
          <cell r="BJ643">
            <v>7860000</v>
          </cell>
          <cell r="BK643">
            <v>0</v>
          </cell>
          <cell r="BL643">
            <v>200000</v>
          </cell>
          <cell r="BM643">
            <v>200000</v>
          </cell>
          <cell r="BN643">
            <v>0</v>
          </cell>
          <cell r="BO643">
            <v>25000</v>
          </cell>
          <cell r="BP643">
            <v>120000</v>
          </cell>
          <cell r="BQ643">
            <v>1</v>
          </cell>
          <cell r="BR643" t="str">
            <v>VP HỒ CHÍ MINH</v>
          </cell>
          <cell r="BS643" t="str">
            <v>Fulltime</v>
          </cell>
          <cell r="BT643" t="str">
            <v>Phòng Marketing</v>
          </cell>
          <cell r="BU643" t="str">
            <v>CV. Marketing</v>
          </cell>
          <cell r="BV643">
            <v>0</v>
          </cell>
          <cell r="BW643" t="str">
            <v>THẠC SỸ</v>
          </cell>
          <cell r="BX643" t="str">
            <v>NGÔN NGỮ HỌC</v>
          </cell>
          <cell r="BY643">
            <v>0</v>
          </cell>
          <cell r="BZ643">
            <v>0</v>
          </cell>
          <cell r="CA643">
            <v>0</v>
          </cell>
          <cell r="CB643">
            <v>0</v>
          </cell>
          <cell r="CC643">
            <v>0</v>
          </cell>
          <cell r="CD643">
            <v>0</v>
          </cell>
          <cell r="CE643">
            <v>0</v>
          </cell>
          <cell r="CF643">
            <v>0</v>
          </cell>
          <cell r="CG643">
            <v>0</v>
          </cell>
          <cell r="CH643">
            <v>0</v>
          </cell>
          <cell r="CI643" t="str">
            <v>QUÁN 52 HAI BÀ TRƯNG</v>
          </cell>
          <cell r="CJ643" t="str">
            <v>NHÂN VIÊN PHỤC VỤ</v>
          </cell>
          <cell r="CK643">
            <v>0</v>
          </cell>
          <cell r="CL643">
            <v>0</v>
          </cell>
          <cell r="CM643" t="str">
            <v>KẾT HÔN</v>
          </cell>
          <cell r="CN643">
            <v>0</v>
          </cell>
          <cell r="CO643">
            <v>0</v>
          </cell>
          <cell r="CP643">
            <v>0</v>
          </cell>
          <cell r="CQ643">
            <v>0</v>
          </cell>
          <cell r="CR643">
            <v>0</v>
          </cell>
          <cell r="CS643">
            <v>0</v>
          </cell>
          <cell r="CT643">
            <v>0</v>
          </cell>
          <cell r="CU643">
            <v>0</v>
          </cell>
          <cell r="CV643">
            <v>0</v>
          </cell>
          <cell r="CW643">
            <v>0</v>
          </cell>
          <cell r="CX643">
            <v>0</v>
          </cell>
          <cell r="CY643">
            <v>0</v>
          </cell>
          <cell r="CZ643">
            <v>0</v>
          </cell>
          <cell r="DA643" t="e">
            <v>#N/A</v>
          </cell>
          <cell r="DB643">
            <v>0</v>
          </cell>
        </row>
        <row r="644">
          <cell r="B644" t="str">
            <v>EQQ102594</v>
          </cell>
          <cell r="C644" t="str">
            <v>NGUYỄN HÒA TÂM</v>
          </cell>
          <cell r="D644" t="str">
            <v>NỮ</v>
          </cell>
          <cell r="E644">
            <v>41872</v>
          </cell>
          <cell r="F644" t="str">
            <v>80 ĐK</v>
          </cell>
          <cell r="G644" t="str">
            <v>NHÂN VIÊN PHỤC VỤ</v>
          </cell>
          <cell r="H644">
            <v>20</v>
          </cell>
          <cell r="I644">
            <v>8</v>
          </cell>
          <cell r="J644">
            <v>1996</v>
          </cell>
          <cell r="K644">
            <v>35297</v>
          </cell>
          <cell r="L644">
            <v>1984</v>
          </cell>
          <cell r="M644">
            <v>30803</v>
          </cell>
          <cell r="N644" t="str">
            <v>025496419</v>
          </cell>
          <cell r="O644">
            <v>40763</v>
          </cell>
          <cell r="P644" t="str">
            <v>TP. HCM</v>
          </cell>
          <cell r="Q644">
            <v>36810</v>
          </cell>
          <cell r="R644" t="str">
            <v>NGHỆ AN</v>
          </cell>
          <cell r="S644" t="str">
            <v>292/3/4 BÃI SẬY, P. 8, Q. 6, TP. HCM</v>
          </cell>
          <cell r="T644" t="str">
            <v>TP. HCM</v>
          </cell>
          <cell r="U644" t="str">
            <v>PHÒNG A701 CHUNG CƯ C3, MAN THIỆN, P. HIỆP PHÚ, Q. 9, TP. HCM</v>
          </cell>
          <cell r="V644" t="str">
            <v>TP. HCM</v>
          </cell>
          <cell r="W644" t="str">
            <v>PHÒNG A701 CHUNG CƯ C3, MAN THIỆN, P. HIỆP PHÚ, Q. 9, TP. HCM</v>
          </cell>
          <cell r="X644" t="str">
            <v>TP. HCM</v>
          </cell>
          <cell r="Y644" t="str">
            <v>0251002707317</v>
          </cell>
          <cell r="Z644" t="str">
            <v>VIETCOMBANK</v>
          </cell>
          <cell r="AA644" t="str">
            <v>101567</v>
          </cell>
          <cell r="AB644">
            <v>0</v>
          </cell>
          <cell r="AC644">
            <v>0</v>
          </cell>
          <cell r="AD644">
            <v>0</v>
          </cell>
          <cell r="AE644">
            <v>0</v>
          </cell>
          <cell r="AF644">
            <v>0</v>
          </cell>
          <cell r="AG644">
            <v>0</v>
          </cell>
          <cell r="AH644">
            <v>41937</v>
          </cell>
          <cell r="AI644">
            <v>0</v>
          </cell>
          <cell r="AJ644">
            <v>0</v>
          </cell>
          <cell r="AK644" t="str">
            <v>01 NĂM</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t="str">
            <v>THẠC SỸ</v>
          </cell>
          <cell r="BF644">
            <v>0</v>
          </cell>
          <cell r="BG644">
            <v>0</v>
          </cell>
          <cell r="BH644">
            <v>0</v>
          </cell>
          <cell r="BI644">
            <v>0</v>
          </cell>
          <cell r="BJ644">
            <v>12000</v>
          </cell>
          <cell r="BK644">
            <v>0</v>
          </cell>
          <cell r="BL644">
            <v>0</v>
          </cell>
          <cell r="BM644">
            <v>0</v>
          </cell>
          <cell r="BN644">
            <v>0</v>
          </cell>
          <cell r="BO644">
            <v>0</v>
          </cell>
          <cell r="BP644">
            <v>0</v>
          </cell>
          <cell r="BQ644">
            <v>1</v>
          </cell>
          <cell r="BR644" t="str">
            <v>HTQ HỒ CHÍ MINH</v>
          </cell>
          <cell r="BS644" t="str">
            <v>Partime</v>
          </cell>
          <cell r="BT644" t="str">
            <v>Quán 80 Đồng Khởi</v>
          </cell>
          <cell r="BU644" t="str">
            <v>NV. Phục Vụ</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t="str">
            <v>PHÒNG MARKETING</v>
          </cell>
          <cell r="CJ644" t="str">
            <v>CHUYÊN VIÊN MARKETING</v>
          </cell>
          <cell r="CK644">
            <v>0</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0</v>
          </cell>
          <cell r="DA644" t="e">
            <v>#N/A</v>
          </cell>
          <cell r="DB644">
            <v>0</v>
          </cell>
        </row>
        <row r="645">
          <cell r="B645" t="str">
            <v>EQQ102597</v>
          </cell>
          <cell r="C645" t="str">
            <v>TRẦN THÁI HẬU</v>
          </cell>
          <cell r="D645" t="str">
            <v>NAM</v>
          </cell>
          <cell r="E645">
            <v>41875</v>
          </cell>
          <cell r="F645" t="str">
            <v>CORNER-116NDD</v>
          </cell>
          <cell r="G645" t="str">
            <v>NHÂN VIÊN KIOSK</v>
          </cell>
          <cell r="H645">
            <v>5</v>
          </cell>
          <cell r="I645">
            <v>12</v>
          </cell>
          <cell r="J645">
            <v>1992</v>
          </cell>
          <cell r="K645">
            <v>33943</v>
          </cell>
          <cell r="L645" t="str">
            <v>QUẢNG NGÃI</v>
          </cell>
          <cell r="M645" t="str">
            <v>QUẢNG NGÃI</v>
          </cell>
          <cell r="N645" t="str">
            <v>212599956</v>
          </cell>
          <cell r="O645">
            <v>40169</v>
          </cell>
          <cell r="P645" t="str">
            <v>QUẢNG NGÃI</v>
          </cell>
          <cell r="Q645" t="str">
            <v>KINH</v>
          </cell>
          <cell r="R645" t="str">
            <v>KHÔNG</v>
          </cell>
          <cell r="S645" t="str">
            <v>XÃ HÀNH THỊNH, H. NGHĨA HÀNH, QUẢNG NGÃI</v>
          </cell>
          <cell r="T645" t="str">
            <v>QUẢNG NGÃI</v>
          </cell>
          <cell r="U645" t="str">
            <v>ĐƯỜNG SỐ 1, QUỐC LỘ 13, P. HIỆP BÌNH PHƯỚC, Q. THỦ ĐỨC, TP. HCM</v>
          </cell>
          <cell r="V645" t="str">
            <v>TP. HCM</v>
          </cell>
          <cell r="W645">
            <v>0</v>
          </cell>
          <cell r="X645" t="str">
            <v>01657988648</v>
          </cell>
          <cell r="Y645" t="str">
            <v>0271000954996</v>
          </cell>
          <cell r="Z645" t="str">
            <v>VIETCOMBANK</v>
          </cell>
          <cell r="AA645" t="str">
            <v>101570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12000</v>
          </cell>
          <cell r="BK645">
            <v>0</v>
          </cell>
          <cell r="BL645">
            <v>0</v>
          </cell>
          <cell r="BM645">
            <v>0</v>
          </cell>
          <cell r="BN645">
            <v>0</v>
          </cell>
          <cell r="BO645">
            <v>0</v>
          </cell>
          <cell r="BP645">
            <v>0</v>
          </cell>
          <cell r="BQ645">
            <v>1</v>
          </cell>
          <cell r="BR645" t="str">
            <v>HTQ HỒ CHÍ MINH</v>
          </cell>
          <cell r="BS645" t="str">
            <v>Partime</v>
          </cell>
          <cell r="BT645" t="str">
            <v>Quán Corner - Nguyễn Duy Dương</v>
          </cell>
          <cell r="BU645" t="str">
            <v>NV. Kiosk</v>
          </cell>
          <cell r="BV645">
            <v>0</v>
          </cell>
          <cell r="BW645" t="str">
            <v>ĐH</v>
          </cell>
          <cell r="BX645" t="str">
            <v>XÂY DỰNG CẦU ĐƯỜNG</v>
          </cell>
          <cell r="BY645">
            <v>0</v>
          </cell>
          <cell r="BZ645">
            <v>0</v>
          </cell>
          <cell r="CA645">
            <v>0</v>
          </cell>
          <cell r="CB645">
            <v>0</v>
          </cell>
          <cell r="CC645">
            <v>0</v>
          </cell>
          <cell r="CD645">
            <v>0</v>
          </cell>
          <cell r="CE645">
            <v>0</v>
          </cell>
          <cell r="CF645">
            <v>0</v>
          </cell>
          <cell r="CG645">
            <v>0</v>
          </cell>
          <cell r="CH645">
            <v>0</v>
          </cell>
          <cell r="CI645" t="str">
            <v>80 ĐK</v>
          </cell>
          <cell r="CJ645" t="str">
            <v>NHÂN VIÊN PHỤC VỤ</v>
          </cell>
          <cell r="CK645">
            <v>0</v>
          </cell>
          <cell r="CL645">
            <v>0</v>
          </cell>
          <cell r="CM645" t="str">
            <v>ĐỘC THÂN</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t="e">
            <v>#N/A</v>
          </cell>
          <cell r="DB645">
            <v>0</v>
          </cell>
        </row>
        <row r="646">
          <cell r="B646" t="str">
            <v>EQQ102598</v>
          </cell>
          <cell r="C646" t="str">
            <v>VÕ NHỰT XUÂN</v>
          </cell>
          <cell r="D646" t="str">
            <v>NỮ</v>
          </cell>
          <cell r="E646">
            <v>41877</v>
          </cell>
          <cell r="F646" t="str">
            <v>43 TS</v>
          </cell>
          <cell r="G646" t="str">
            <v>NHÂN VIÊN PHỤC VỤ</v>
          </cell>
          <cell r="H646">
            <v>22</v>
          </cell>
          <cell r="I646">
            <v>11</v>
          </cell>
          <cell r="J646">
            <v>1994</v>
          </cell>
          <cell r="K646">
            <v>34660</v>
          </cell>
          <cell r="L646" t="str">
            <v>BẾN TRE</v>
          </cell>
          <cell r="M646" t="str">
            <v>BẾN TRE</v>
          </cell>
          <cell r="N646" t="str">
            <v>321535096</v>
          </cell>
          <cell r="O646">
            <v>41250</v>
          </cell>
          <cell r="P646" t="str">
            <v>BẾN TRE</v>
          </cell>
          <cell r="Q646" t="str">
            <v>KINH</v>
          </cell>
          <cell r="R646" t="str">
            <v>THIÊN CHÚA</v>
          </cell>
          <cell r="S646" t="str">
            <v>ẤP 7, AN KHÁNH, CHÂU THÀNH, BẾN TRE</v>
          </cell>
          <cell r="T646" t="str">
            <v>BẾN TRE</v>
          </cell>
          <cell r="U646" t="str">
            <v>78/H7 CỘNG HÒA, P. 4, Q. TÂN BÌNH, TP. HCM</v>
          </cell>
          <cell r="V646" t="str">
            <v>TP. HCM</v>
          </cell>
          <cell r="W646" t="str">
            <v>ĐƯỜNG SỐ 1, QUỐC LỘ 13, P. HIỆP BÌNH PHƯỚC, Q. THỦ ĐỨC, TP. HCM</v>
          </cell>
          <cell r="X646" t="str">
            <v>01668034009</v>
          </cell>
          <cell r="Y646" t="str">
            <v>0071000913815</v>
          </cell>
          <cell r="Z646" t="str">
            <v>VIETCOMBANK</v>
          </cell>
          <cell r="AA646" t="str">
            <v>101571</v>
          </cell>
          <cell r="AB646">
            <v>0</v>
          </cell>
          <cell r="AC646">
            <v>0</v>
          </cell>
          <cell r="AD646">
            <v>0</v>
          </cell>
          <cell r="AE646">
            <v>41988</v>
          </cell>
          <cell r="AF646" t="str">
            <v>TV</v>
          </cell>
          <cell r="AG646" t="str">
            <v>OK</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t="str">
            <v>ĐH</v>
          </cell>
          <cell r="BF646">
            <v>0</v>
          </cell>
          <cell r="BG646">
            <v>0</v>
          </cell>
          <cell r="BH646">
            <v>0</v>
          </cell>
          <cell r="BI646">
            <v>0</v>
          </cell>
          <cell r="BJ646">
            <v>12000</v>
          </cell>
          <cell r="BK646">
            <v>0</v>
          </cell>
          <cell r="BL646">
            <v>0</v>
          </cell>
          <cell r="BM646">
            <v>0</v>
          </cell>
          <cell r="BN646">
            <v>0</v>
          </cell>
          <cell r="BO646">
            <v>0</v>
          </cell>
          <cell r="BP646">
            <v>0</v>
          </cell>
          <cell r="BQ646">
            <v>1</v>
          </cell>
          <cell r="BR646" t="str">
            <v>HTQ HỒ CHÍ MINH</v>
          </cell>
          <cell r="BS646" t="str">
            <v>Partime</v>
          </cell>
          <cell r="BT646" t="str">
            <v xml:space="preserve">Quán A43 Trường Sơn </v>
          </cell>
          <cell r="BU646" t="str">
            <v>NV. Phục Vụ</v>
          </cell>
          <cell r="BV646">
            <v>0</v>
          </cell>
          <cell r="BW646" t="str">
            <v>12/12</v>
          </cell>
          <cell r="BX646">
            <v>0</v>
          </cell>
          <cell r="BY646">
            <v>0</v>
          </cell>
          <cell r="BZ646">
            <v>0</v>
          </cell>
          <cell r="CA646">
            <v>0</v>
          </cell>
          <cell r="CB646">
            <v>0</v>
          </cell>
          <cell r="CC646">
            <v>0</v>
          </cell>
          <cell r="CD646">
            <v>0</v>
          </cell>
          <cell r="CE646">
            <v>0</v>
          </cell>
          <cell r="CF646">
            <v>0</v>
          </cell>
          <cell r="CG646">
            <v>0</v>
          </cell>
          <cell r="CH646">
            <v>0</v>
          </cell>
          <cell r="CI646" t="str">
            <v>CORNER-116NDD</v>
          </cell>
          <cell r="CJ646" t="str">
            <v>NHÂN VIÊN KIOSK</v>
          </cell>
          <cell r="CK646">
            <v>0</v>
          </cell>
          <cell r="CL646">
            <v>0</v>
          </cell>
          <cell r="CM646" t="str">
            <v>ĐỘC THÂN</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t="e">
            <v>#N/A</v>
          </cell>
          <cell r="DB646">
            <v>0</v>
          </cell>
        </row>
        <row r="647">
          <cell r="B647" t="str">
            <v>EQQ102599</v>
          </cell>
          <cell r="C647" t="str">
            <v>NGUYỄN THỊ TUYẾT NHUNG</v>
          </cell>
          <cell r="D647" t="str">
            <v>NỮ</v>
          </cell>
          <cell r="E647">
            <v>41879</v>
          </cell>
          <cell r="F647" t="str">
            <v>262 KH</v>
          </cell>
          <cell r="G647" t="str">
            <v>NHÂN VIÊN PHỤC VỤ</v>
          </cell>
          <cell r="H647">
            <v>2</v>
          </cell>
          <cell r="I647">
            <v>2</v>
          </cell>
          <cell r="J647">
            <v>1990</v>
          </cell>
          <cell r="K647">
            <v>32906</v>
          </cell>
          <cell r="L647" t="str">
            <v>THỪA THIÊN HUẾ</v>
          </cell>
          <cell r="M647" t="str">
            <v>THỪA THIÊN HUẾ</v>
          </cell>
          <cell r="N647" t="str">
            <v>285174896</v>
          </cell>
          <cell r="O647">
            <v>40036</v>
          </cell>
          <cell r="P647" t="str">
            <v>BÌNH PHƯỚC</v>
          </cell>
          <cell r="Q647" t="str">
            <v>KINH</v>
          </cell>
          <cell r="R647" t="str">
            <v>KHÔNG</v>
          </cell>
          <cell r="S647" t="str">
            <v>SƠN TRUNG, ĐỨC HẠNH, PHƯỚC LONG, BÌNH PHƯỚC</v>
          </cell>
          <cell r="T647" t="str">
            <v>BÌNH PHƯỚC</v>
          </cell>
          <cell r="U647" t="str">
            <v>103/57 HỒ THỊ KỶ, P. 1, Q. 10, TP. HCM</v>
          </cell>
          <cell r="V647" t="str">
            <v>TP. HCM</v>
          </cell>
          <cell r="W647" t="str">
            <v>78/H7 CỘNG HÒA, P. 4, Q. TÂN BÌNH, TP. HCM</v>
          </cell>
          <cell r="X647" t="str">
            <v>TP. HCM</v>
          </cell>
          <cell r="Y647" t="str">
            <v>0071000913696</v>
          </cell>
          <cell r="Z647" t="str">
            <v>VIETCOMBANK</v>
          </cell>
          <cell r="AA647" t="str">
            <v>101572</v>
          </cell>
          <cell r="AB647">
            <v>0</v>
          </cell>
          <cell r="AC647">
            <v>0</v>
          </cell>
          <cell r="AD647">
            <v>0</v>
          </cell>
          <cell r="AE647">
            <v>41981</v>
          </cell>
          <cell r="AF647" t="str">
            <v>BV</v>
          </cell>
          <cell r="AG647" t="str">
            <v>OK</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t="str">
            <v>12/12</v>
          </cell>
          <cell r="BF647">
            <v>0</v>
          </cell>
          <cell r="BG647">
            <v>0</v>
          </cell>
          <cell r="BH647">
            <v>0</v>
          </cell>
          <cell r="BI647">
            <v>0</v>
          </cell>
          <cell r="BJ647">
            <v>12000</v>
          </cell>
          <cell r="BK647">
            <v>0</v>
          </cell>
          <cell r="BL647">
            <v>0</v>
          </cell>
          <cell r="BM647">
            <v>0</v>
          </cell>
          <cell r="BN647">
            <v>0</v>
          </cell>
          <cell r="BO647">
            <v>0</v>
          </cell>
          <cell r="BP647">
            <v>0</v>
          </cell>
          <cell r="BQ647">
            <v>1</v>
          </cell>
          <cell r="BR647" t="str">
            <v>HTQ HỒ CHÍ MINH</v>
          </cell>
          <cell r="BS647" t="str">
            <v>Partime</v>
          </cell>
          <cell r="BT647" t="str">
            <v>Quán 262 Khánh Hội</v>
          </cell>
          <cell r="BU647" t="str">
            <v>NV. Phục Vụ</v>
          </cell>
          <cell r="BV647">
            <v>0</v>
          </cell>
          <cell r="BW647" t="str">
            <v>TC</v>
          </cell>
          <cell r="BX647" t="str">
            <v>QUẢN TRỊ NHÀ HÀNG</v>
          </cell>
          <cell r="BY647">
            <v>0</v>
          </cell>
          <cell r="BZ647">
            <v>0</v>
          </cell>
          <cell r="CA647">
            <v>0</v>
          </cell>
          <cell r="CB647">
            <v>0</v>
          </cell>
          <cell r="CC647">
            <v>0</v>
          </cell>
          <cell r="CD647">
            <v>0</v>
          </cell>
          <cell r="CE647">
            <v>0</v>
          </cell>
          <cell r="CF647">
            <v>0</v>
          </cell>
          <cell r="CG647">
            <v>0</v>
          </cell>
          <cell r="CH647">
            <v>0</v>
          </cell>
          <cell r="CI647" t="str">
            <v>43 TS</v>
          </cell>
          <cell r="CJ647" t="str">
            <v>NHÂN VIÊN PHỤC VỤ</v>
          </cell>
          <cell r="CK647">
            <v>0</v>
          </cell>
          <cell r="CL647">
            <v>0</v>
          </cell>
          <cell r="CM647" t="str">
            <v>ĐỘC THÂN</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t="e">
            <v>#N/A</v>
          </cell>
          <cell r="DB647">
            <v>0</v>
          </cell>
        </row>
        <row r="648">
          <cell r="B648" t="str">
            <v>EQQ102600</v>
          </cell>
          <cell r="C648" t="str">
            <v>TRẦN THỊ NGỌC BÍCH</v>
          </cell>
          <cell r="D648" t="str">
            <v>NỮ</v>
          </cell>
          <cell r="E648">
            <v>41879</v>
          </cell>
          <cell r="F648" t="str">
            <v>262 KH</v>
          </cell>
          <cell r="G648" t="str">
            <v>NHÂN VIÊN PHỤC VỤ</v>
          </cell>
          <cell r="H648">
            <v>8</v>
          </cell>
          <cell r="I648">
            <v>5</v>
          </cell>
          <cell r="J648">
            <v>1991</v>
          </cell>
          <cell r="K648">
            <v>33366</v>
          </cell>
          <cell r="L648" t="str">
            <v>THÁI BÌNH</v>
          </cell>
          <cell r="M648" t="str">
            <v>THÁI BÌNH</v>
          </cell>
          <cell r="N648" t="str">
            <v>025060876</v>
          </cell>
          <cell r="O648">
            <v>39833</v>
          </cell>
          <cell r="P648" t="str">
            <v>TP. HCM</v>
          </cell>
          <cell r="Q648" t="str">
            <v>KINH</v>
          </cell>
          <cell r="R648" t="str">
            <v>KHÔNG</v>
          </cell>
          <cell r="S648" t="str">
            <v>98/21/7 QUANG TRUNG, P. 8, Q. GÒ VẤP, TP. HCM</v>
          </cell>
          <cell r="T648" t="str">
            <v>TP. HCM</v>
          </cell>
          <cell r="U648" t="str">
            <v>98/21/7 QUANG TRUNG, P. 8, Q. GÒ VẤP, TP. HCM</v>
          </cell>
          <cell r="V648" t="str">
            <v>TP. HCM</v>
          </cell>
          <cell r="W648" t="str">
            <v>103/57 HỒ THỊ KỶ, P. 1, Q. 10, TP. HCM</v>
          </cell>
          <cell r="X648" t="str">
            <v>0906130559</v>
          </cell>
          <cell r="Y648" t="str">
            <v>0331000426446</v>
          </cell>
          <cell r="Z648" t="str">
            <v>VIETCOMBANK</v>
          </cell>
          <cell r="AA648" t="str">
            <v>101573</v>
          </cell>
          <cell r="AB648">
            <v>0</v>
          </cell>
          <cell r="AC648">
            <v>0</v>
          </cell>
          <cell r="AD648">
            <v>0</v>
          </cell>
          <cell r="AE648">
            <v>41981</v>
          </cell>
          <cell r="AF648" t="str">
            <v>BV</v>
          </cell>
          <cell r="AG648" t="str">
            <v>CHƯA BÀN GIAO</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t="str">
            <v>TC</v>
          </cell>
          <cell r="BF648">
            <v>0</v>
          </cell>
          <cell r="BG648">
            <v>0</v>
          </cell>
          <cell r="BH648">
            <v>0</v>
          </cell>
          <cell r="BI648">
            <v>0</v>
          </cell>
          <cell r="BJ648">
            <v>12000</v>
          </cell>
          <cell r="BK648">
            <v>0</v>
          </cell>
          <cell r="BL648">
            <v>0</v>
          </cell>
          <cell r="BM648">
            <v>0</v>
          </cell>
          <cell r="BN648">
            <v>0</v>
          </cell>
          <cell r="BO648">
            <v>0</v>
          </cell>
          <cell r="BP648">
            <v>0</v>
          </cell>
          <cell r="BQ648">
            <v>1</v>
          </cell>
          <cell r="BR648" t="str">
            <v>HTQ HỒ CHÍ MINH</v>
          </cell>
          <cell r="BS648" t="str">
            <v>Partime</v>
          </cell>
          <cell r="BT648" t="str">
            <v>Quán 262 Khánh Hội</v>
          </cell>
          <cell r="BU648" t="str">
            <v>NV. Phục Vụ</v>
          </cell>
          <cell r="BV648">
            <v>0</v>
          </cell>
          <cell r="BW648" t="str">
            <v>12/12</v>
          </cell>
          <cell r="BX648" t="str">
            <v>QUẢN TRỊ KINH DOANH</v>
          </cell>
          <cell r="BY648">
            <v>0</v>
          </cell>
          <cell r="BZ648">
            <v>0</v>
          </cell>
          <cell r="CA648">
            <v>0</v>
          </cell>
          <cell r="CB648">
            <v>0</v>
          </cell>
          <cell r="CC648">
            <v>0</v>
          </cell>
          <cell r="CD648">
            <v>0</v>
          </cell>
          <cell r="CE648">
            <v>0</v>
          </cell>
          <cell r="CF648">
            <v>0</v>
          </cell>
          <cell r="CG648">
            <v>0</v>
          </cell>
          <cell r="CH648">
            <v>0</v>
          </cell>
          <cell r="CI648" t="str">
            <v>262 KH</v>
          </cell>
          <cell r="CJ648" t="str">
            <v>NHÂN VIÊN PHỤC VỤ</v>
          </cell>
          <cell r="CK648">
            <v>0</v>
          </cell>
          <cell r="CL648">
            <v>0</v>
          </cell>
          <cell r="CM648" t="str">
            <v>ĐỘC THÂN</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t="e">
            <v>#N/A</v>
          </cell>
          <cell r="DB648">
            <v>0</v>
          </cell>
        </row>
        <row r="649">
          <cell r="B649" t="str">
            <v>EQQ102601</v>
          </cell>
          <cell r="C649" t="str">
            <v>NGUYỄN KHÁNH VY</v>
          </cell>
          <cell r="D649" t="str">
            <v>NỮ</v>
          </cell>
          <cell r="E649">
            <v>41877</v>
          </cell>
          <cell r="F649" t="str">
            <v>19B PNT</v>
          </cell>
          <cell r="G649" t="str">
            <v>TRƯỞNG CA TẬP SỰ</v>
          </cell>
          <cell r="H649">
            <v>28</v>
          </cell>
          <cell r="I649">
            <v>2</v>
          </cell>
          <cell r="J649">
            <v>1991</v>
          </cell>
          <cell r="K649">
            <v>33297</v>
          </cell>
          <cell r="L649" t="str">
            <v>BÌNH ĐỊNH</v>
          </cell>
          <cell r="M649" t="str">
            <v>BÌNH ĐỊNH</v>
          </cell>
          <cell r="N649" t="str">
            <v>215191846</v>
          </cell>
          <cell r="O649">
            <v>39217</v>
          </cell>
          <cell r="P649" t="str">
            <v>BÌNH ĐỊNH</v>
          </cell>
          <cell r="Q649" t="str">
            <v>KINH</v>
          </cell>
          <cell r="R649" t="str">
            <v>THIÊN CHÚA</v>
          </cell>
          <cell r="S649" t="str">
            <v>48/1 ĐƯỜNG 31 THÁNG 3, QUY NHƠN, BÌNH ĐỊNH</v>
          </cell>
          <cell r="T649" t="str">
            <v>BÌNH ĐỊNH</v>
          </cell>
          <cell r="U649" t="str">
            <v>141 MỄ CỐC, P. 15, Q. 8, TP. HCM</v>
          </cell>
          <cell r="V649" t="str">
            <v>TP. HCM</v>
          </cell>
          <cell r="W649" t="str">
            <v>98/21/7 QUANG TRUNG, P. 8, Q. GÒ VẤP, TP. HCM</v>
          </cell>
          <cell r="X649" t="str">
            <v>0905271809</v>
          </cell>
          <cell r="Y649" t="str">
            <v>0431000072977</v>
          </cell>
          <cell r="Z649" t="str">
            <v>VIETCOMBANK</v>
          </cell>
          <cell r="AA649" t="str">
            <v>101574</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t="str">
            <v>12/12</v>
          </cell>
          <cell r="BF649">
            <v>0</v>
          </cell>
          <cell r="BG649">
            <v>0</v>
          </cell>
          <cell r="BH649">
            <v>41969</v>
          </cell>
          <cell r="BI649">
            <v>3700000</v>
          </cell>
          <cell r="BJ649">
            <v>0</v>
          </cell>
          <cell r="BK649">
            <v>0</v>
          </cell>
          <cell r="BL649">
            <v>0</v>
          </cell>
          <cell r="BM649">
            <v>0</v>
          </cell>
          <cell r="BN649">
            <v>0</v>
          </cell>
          <cell r="BO649">
            <v>0</v>
          </cell>
          <cell r="BP649">
            <v>4000</v>
          </cell>
          <cell r="BQ649">
            <v>1</v>
          </cell>
          <cell r="BR649" t="str">
            <v>HTQ HỒ CHÍ MINH</v>
          </cell>
          <cell r="BS649" t="str">
            <v>Fulltime</v>
          </cell>
          <cell r="BT649" t="str">
            <v>Quán 19B-Phạm Ngọc Thạch</v>
          </cell>
          <cell r="BU649" t="str">
            <v>TC. Tập sự</v>
          </cell>
          <cell r="BV649">
            <v>0</v>
          </cell>
          <cell r="BW649" t="str">
            <v>ĐH</v>
          </cell>
          <cell r="BX649" t="str">
            <v>KẾ TOÁN</v>
          </cell>
          <cell r="BY649">
            <v>0</v>
          </cell>
          <cell r="BZ649">
            <v>0</v>
          </cell>
          <cell r="CA649">
            <v>0</v>
          </cell>
          <cell r="CB649">
            <v>0</v>
          </cell>
          <cell r="CC649">
            <v>0</v>
          </cell>
          <cell r="CD649">
            <v>0</v>
          </cell>
          <cell r="CE649">
            <v>0</v>
          </cell>
          <cell r="CF649">
            <v>0</v>
          </cell>
          <cell r="CG649">
            <v>0</v>
          </cell>
          <cell r="CH649">
            <v>0</v>
          </cell>
          <cell r="CI649" t="str">
            <v>262 KH</v>
          </cell>
          <cell r="CJ649" t="str">
            <v>NHÂN VIÊN PHỤC VỤ</v>
          </cell>
          <cell r="CK649">
            <v>0</v>
          </cell>
          <cell r="CL649">
            <v>0</v>
          </cell>
          <cell r="CM649" t="str">
            <v>ĐỘC THÂN</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t="e">
            <v>#N/A</v>
          </cell>
          <cell r="DB649">
            <v>0</v>
          </cell>
        </row>
        <row r="650">
          <cell r="B650" t="str">
            <v>EQQ102603</v>
          </cell>
          <cell r="C650" t="str">
            <v>VÕ THÀNH PHÁT</v>
          </cell>
          <cell r="D650" t="str">
            <v>NAM</v>
          </cell>
          <cell r="E650">
            <v>41877</v>
          </cell>
          <cell r="F650" t="str">
            <v>44 CL</v>
          </cell>
          <cell r="G650" t="str">
            <v>NHÂN VIÊN PHỤC VỤ</v>
          </cell>
          <cell r="H650">
            <v>3</v>
          </cell>
          <cell r="I650">
            <v>12</v>
          </cell>
          <cell r="J650">
            <v>1994</v>
          </cell>
          <cell r="K650">
            <v>34671</v>
          </cell>
          <cell r="L650" t="str">
            <v>TP. HCM</v>
          </cell>
          <cell r="M650" t="str">
            <v>LONG AN</v>
          </cell>
          <cell r="N650" t="str">
            <v>025023329</v>
          </cell>
          <cell r="O650">
            <v>39818</v>
          </cell>
          <cell r="P650" t="str">
            <v>TP. HCM</v>
          </cell>
          <cell r="Q650" t="str">
            <v>KINH</v>
          </cell>
          <cell r="R650" t="str">
            <v>KHÔNG</v>
          </cell>
          <cell r="S650" t="str">
            <v>35/23 NGUYỄN NGỌC LỘC, P. 14, Q. 10, TP. HCM</v>
          </cell>
          <cell r="T650" t="str">
            <v>TP. HCM</v>
          </cell>
          <cell r="U650" t="str">
            <v>35/23 NGUYỄN NGỌC LỘC, P. 14, Q. 10, TP. HCM</v>
          </cell>
          <cell r="V650" t="str">
            <v>TP. HCM</v>
          </cell>
          <cell r="W650" t="str">
            <v>141 MỄ CỐC, P. 15, Q. 8, TP. HCM</v>
          </cell>
          <cell r="X650" t="str">
            <v>0972730430</v>
          </cell>
          <cell r="Y650" t="str">
            <v>0251002706955</v>
          </cell>
          <cell r="Z650" t="str">
            <v>VIETCOMBANK</v>
          </cell>
          <cell r="AA650" t="str">
            <v>101576</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t="str">
            <v>ĐH</v>
          </cell>
          <cell r="BF650">
            <v>0</v>
          </cell>
          <cell r="BG650">
            <v>0</v>
          </cell>
          <cell r="BH650">
            <v>0</v>
          </cell>
          <cell r="BI650">
            <v>0</v>
          </cell>
          <cell r="BJ650">
            <v>12000</v>
          </cell>
          <cell r="BK650">
            <v>0</v>
          </cell>
          <cell r="BL650">
            <v>0</v>
          </cell>
          <cell r="BM650">
            <v>0</v>
          </cell>
          <cell r="BN650">
            <v>0</v>
          </cell>
          <cell r="BO650">
            <v>0</v>
          </cell>
          <cell r="BP650">
            <v>0</v>
          </cell>
          <cell r="BQ650">
            <v>1</v>
          </cell>
          <cell r="BR650" t="str">
            <v>HTQ HỒ CHÍ MINH</v>
          </cell>
          <cell r="BS650" t="str">
            <v>Partime</v>
          </cell>
          <cell r="BT650" t="str">
            <v>Quán 44 Cửu Long</v>
          </cell>
          <cell r="BU650" t="str">
            <v>NV. Phục Vụ</v>
          </cell>
          <cell r="BV650">
            <v>0</v>
          </cell>
          <cell r="BW650" t="str">
            <v>12/12</v>
          </cell>
          <cell r="BX650">
            <v>0</v>
          </cell>
          <cell r="BY650">
            <v>0</v>
          </cell>
          <cell r="BZ650">
            <v>0</v>
          </cell>
          <cell r="CA650">
            <v>0</v>
          </cell>
          <cell r="CB650">
            <v>0</v>
          </cell>
          <cell r="CC650">
            <v>0</v>
          </cell>
          <cell r="CD650">
            <v>0</v>
          </cell>
          <cell r="CE650">
            <v>0</v>
          </cell>
          <cell r="CF650">
            <v>0</v>
          </cell>
          <cell r="CG650">
            <v>0</v>
          </cell>
          <cell r="CH650">
            <v>0</v>
          </cell>
          <cell r="CI650" t="str">
            <v>19B PNT</v>
          </cell>
          <cell r="CJ650" t="str">
            <v>TRƯỞNG CA TẬP SỰ</v>
          </cell>
          <cell r="CK650">
            <v>0</v>
          </cell>
          <cell r="CL650">
            <v>0</v>
          </cell>
          <cell r="CM650" t="str">
            <v>ĐỘC THÂN</v>
          </cell>
          <cell r="CN650">
            <v>0</v>
          </cell>
          <cell r="CO650">
            <v>0</v>
          </cell>
          <cell r="CP650">
            <v>0</v>
          </cell>
          <cell r="CQ650">
            <v>0</v>
          </cell>
          <cell r="CR650">
            <v>0</v>
          </cell>
          <cell r="CS650">
            <v>0</v>
          </cell>
          <cell r="CT650">
            <v>0</v>
          </cell>
          <cell r="CU650">
            <v>0</v>
          </cell>
          <cell r="CV650">
            <v>0</v>
          </cell>
          <cell r="CW650">
            <v>0</v>
          </cell>
          <cell r="CX650">
            <v>0</v>
          </cell>
          <cell r="CY650">
            <v>0</v>
          </cell>
          <cell r="CZ650">
            <v>0</v>
          </cell>
          <cell r="DA650" t="e">
            <v>#N/A</v>
          </cell>
          <cell r="DB650">
            <v>0</v>
          </cell>
        </row>
        <row r="651">
          <cell r="B651" t="str">
            <v>EQQ102606</v>
          </cell>
          <cell r="C651" t="str">
            <v>NGUYỄN VŨ TUẤN</v>
          </cell>
          <cell r="D651" t="str">
            <v>NAM</v>
          </cell>
          <cell r="E651">
            <v>41878</v>
          </cell>
          <cell r="F651" t="str">
            <v>02 DĐN</v>
          </cell>
          <cell r="G651" t="str">
            <v>NHÂN VIÊN PHỤC VỤ</v>
          </cell>
          <cell r="H651">
            <v>10</v>
          </cell>
          <cell r="I651">
            <v>2</v>
          </cell>
          <cell r="J651">
            <v>1993</v>
          </cell>
          <cell r="K651">
            <v>34010</v>
          </cell>
          <cell r="L651" t="str">
            <v>BÌNH THUẬN</v>
          </cell>
          <cell r="M651" t="str">
            <v>QUẢNG BÌNH</v>
          </cell>
          <cell r="N651" t="str">
            <v>261223464</v>
          </cell>
          <cell r="O651">
            <v>41324</v>
          </cell>
          <cell r="P651" t="str">
            <v>BÌNH THUẬN</v>
          </cell>
          <cell r="Q651" t="str">
            <v>KINH</v>
          </cell>
          <cell r="R651" t="str">
            <v>THIÊN CHÚA</v>
          </cell>
          <cell r="S651" t="str">
            <v>TÂN AN, THỊ XÃ LAGI, BÌNH THUẬN</v>
          </cell>
          <cell r="T651" t="str">
            <v>BÌNH THUẬN</v>
          </cell>
          <cell r="U651" t="str">
            <v>19/6/5A HOÀNG XUÂN NHỊ, P. TÂN PHÚ, Q. 11, TP. HCM</v>
          </cell>
          <cell r="V651" t="str">
            <v>TP. HCM</v>
          </cell>
          <cell r="W651" t="str">
            <v>35/23 NGUYỄN NGỌC LỘC, P. 14, Q. 10, TP. HCM</v>
          </cell>
          <cell r="X651" t="str">
            <v>TP. HCM</v>
          </cell>
          <cell r="Y651" t="str">
            <v>0331000434842</v>
          </cell>
          <cell r="Z651" t="str">
            <v>VIETCOMBANK</v>
          </cell>
          <cell r="AA651" t="str">
            <v>101579</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t="str">
            <v>12/12</v>
          </cell>
          <cell r="BF651">
            <v>0</v>
          </cell>
          <cell r="BG651">
            <v>0</v>
          </cell>
          <cell r="BH651">
            <v>0</v>
          </cell>
          <cell r="BI651">
            <v>0</v>
          </cell>
          <cell r="BJ651">
            <v>12000</v>
          </cell>
          <cell r="BK651">
            <v>0</v>
          </cell>
          <cell r="BL651">
            <v>0</v>
          </cell>
          <cell r="BM651">
            <v>0</v>
          </cell>
          <cell r="BN651">
            <v>0</v>
          </cell>
          <cell r="BO651">
            <v>0</v>
          </cell>
          <cell r="BP651">
            <v>0</v>
          </cell>
          <cell r="BQ651">
            <v>1</v>
          </cell>
          <cell r="BR651" t="str">
            <v>HTQ HỒ CHÍ MINH</v>
          </cell>
          <cell r="BS651" t="str">
            <v>Partime</v>
          </cell>
          <cell r="BT651" t="str">
            <v>Quán 02 Dương Đình Nghệ</v>
          </cell>
          <cell r="BU651" t="str">
            <v>NV. Phục Vụ</v>
          </cell>
          <cell r="BV651">
            <v>0</v>
          </cell>
          <cell r="BW651" t="str">
            <v>12/12</v>
          </cell>
          <cell r="BX651">
            <v>0</v>
          </cell>
          <cell r="BY651">
            <v>0</v>
          </cell>
          <cell r="BZ651">
            <v>0</v>
          </cell>
          <cell r="CA651">
            <v>0</v>
          </cell>
          <cell r="CB651">
            <v>0</v>
          </cell>
          <cell r="CC651">
            <v>0</v>
          </cell>
          <cell r="CD651">
            <v>0</v>
          </cell>
          <cell r="CE651">
            <v>0</v>
          </cell>
          <cell r="CF651">
            <v>0</v>
          </cell>
          <cell r="CG651">
            <v>0</v>
          </cell>
          <cell r="CH651">
            <v>0</v>
          </cell>
          <cell r="CI651" t="str">
            <v>44 CL</v>
          </cell>
          <cell r="CJ651" t="str">
            <v>NHÂN VIÊN PHỤC VỤ</v>
          </cell>
          <cell r="CK651">
            <v>0</v>
          </cell>
          <cell r="CL651">
            <v>0</v>
          </cell>
          <cell r="CM651" t="str">
            <v>ĐỘC THÂN</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t="e">
            <v>#N/A</v>
          </cell>
          <cell r="DB651">
            <v>0</v>
          </cell>
        </row>
        <row r="652">
          <cell r="B652" t="str">
            <v>EQQ102608</v>
          </cell>
          <cell r="C652" t="str">
            <v>TRẦN XUÂN CƯƠNG</v>
          </cell>
          <cell r="D652" t="str">
            <v>NAM</v>
          </cell>
          <cell r="E652">
            <v>41877</v>
          </cell>
          <cell r="F652" t="str">
            <v>262 KH</v>
          </cell>
          <cell r="G652" t="str">
            <v>NHÂN VIÊN PHỤC VỤ</v>
          </cell>
          <cell r="H652">
            <v>11</v>
          </cell>
          <cell r="I652">
            <v>5</v>
          </cell>
          <cell r="J652">
            <v>1995</v>
          </cell>
          <cell r="K652">
            <v>34830</v>
          </cell>
          <cell r="L652" t="str">
            <v>TP. HCM</v>
          </cell>
          <cell r="M652" t="str">
            <v>TP. HCM</v>
          </cell>
          <cell r="N652" t="str">
            <v>025744479</v>
          </cell>
          <cell r="O652">
            <v>41334</v>
          </cell>
          <cell r="P652" t="str">
            <v>TP. HCM</v>
          </cell>
          <cell r="Q652" t="str">
            <v>KINH</v>
          </cell>
          <cell r="R652" t="str">
            <v>CÔNG GIÁO</v>
          </cell>
          <cell r="S652" t="str">
            <v>2675A PHẠM THẾ HIỂN, P. 7, Q. 8, TP. HCM</v>
          </cell>
          <cell r="T652" t="str">
            <v>TP. HCM</v>
          </cell>
          <cell r="U652" t="str">
            <v>2675A PHẠM THẾ HIỂN, P. 7, Q. 8, TP. HCM</v>
          </cell>
          <cell r="V652" t="str">
            <v>TP. HCM</v>
          </cell>
          <cell r="W652" t="str">
            <v>19/6/5A HOÀNG XUÂN NHỊ, P. TÂN PHÚ, Q. 11, TP. HCM</v>
          </cell>
          <cell r="X652" t="str">
            <v>0937214561</v>
          </cell>
          <cell r="Y652" t="str">
            <v>0421000450524</v>
          </cell>
          <cell r="Z652" t="str">
            <v>VIETCOMBANK</v>
          </cell>
          <cell r="AA652" t="str">
            <v>101581</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t="str">
            <v>12/12</v>
          </cell>
          <cell r="BF652">
            <v>0</v>
          </cell>
          <cell r="BG652">
            <v>0</v>
          </cell>
          <cell r="BH652">
            <v>0</v>
          </cell>
          <cell r="BI652">
            <v>0</v>
          </cell>
          <cell r="BJ652">
            <v>12000</v>
          </cell>
          <cell r="BK652">
            <v>0</v>
          </cell>
          <cell r="BL652">
            <v>0</v>
          </cell>
          <cell r="BM652">
            <v>0</v>
          </cell>
          <cell r="BN652">
            <v>0</v>
          </cell>
          <cell r="BO652">
            <v>0</v>
          </cell>
          <cell r="BP652">
            <v>0</v>
          </cell>
          <cell r="BQ652">
            <v>1</v>
          </cell>
          <cell r="BR652" t="str">
            <v>HTQ HỒ CHÍ MINH</v>
          </cell>
          <cell r="BS652" t="str">
            <v>Partime</v>
          </cell>
          <cell r="BT652" t="str">
            <v>Quán 262 Khánh Hội</v>
          </cell>
          <cell r="BU652" t="str">
            <v>NV. Phục Vụ</v>
          </cell>
          <cell r="BV652">
            <v>0</v>
          </cell>
          <cell r="BW652" t="str">
            <v>12/12</v>
          </cell>
          <cell r="BX652">
            <v>0</v>
          </cell>
          <cell r="BY652">
            <v>0</v>
          </cell>
          <cell r="BZ652">
            <v>0</v>
          </cell>
          <cell r="CA652">
            <v>0</v>
          </cell>
          <cell r="CB652">
            <v>0</v>
          </cell>
          <cell r="CC652">
            <v>0</v>
          </cell>
          <cell r="CD652">
            <v>0</v>
          </cell>
          <cell r="CE652">
            <v>0</v>
          </cell>
          <cell r="CF652">
            <v>0</v>
          </cell>
          <cell r="CG652">
            <v>0</v>
          </cell>
          <cell r="CH652">
            <v>0</v>
          </cell>
          <cell r="CI652" t="str">
            <v>02 DĐN</v>
          </cell>
          <cell r="CJ652" t="str">
            <v>NHÂN VIÊN PHỤC VỤ</v>
          </cell>
          <cell r="CK652">
            <v>0</v>
          </cell>
          <cell r="CL652">
            <v>0</v>
          </cell>
          <cell r="CM652" t="str">
            <v>ĐỘC THÂN</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t="e">
            <v>#N/A</v>
          </cell>
          <cell r="DB652">
            <v>0</v>
          </cell>
        </row>
        <row r="653">
          <cell r="B653" t="str">
            <v>EQQ102609</v>
          </cell>
          <cell r="C653" t="str">
            <v>NGUYỄN THỊ THU THẢO</v>
          </cell>
          <cell r="D653" t="str">
            <v>NỮ</v>
          </cell>
          <cell r="E653">
            <v>41877</v>
          </cell>
          <cell r="F653" t="str">
            <v>603 THĐ</v>
          </cell>
          <cell r="G653" t="str">
            <v>NHÂN VIÊN PHỤC VỤ</v>
          </cell>
          <cell r="H653">
            <v>19</v>
          </cell>
          <cell r="I653">
            <v>2</v>
          </cell>
          <cell r="J653">
            <v>1996</v>
          </cell>
          <cell r="K653">
            <v>35114</v>
          </cell>
          <cell r="L653" t="str">
            <v>BÀ RỊA - VŨNG TÀU</v>
          </cell>
          <cell r="M653" t="str">
            <v>QUẢNG BÌNH</v>
          </cell>
          <cell r="N653" t="str">
            <v>273572927</v>
          </cell>
          <cell r="O653">
            <v>40738</v>
          </cell>
          <cell r="P653" t="str">
            <v>BÀ RỊA - VŨNG TÀU</v>
          </cell>
          <cell r="Q653" t="str">
            <v>KINH</v>
          </cell>
          <cell r="R653" t="str">
            <v>KHÔNG</v>
          </cell>
          <cell r="S653" t="str">
            <v>ẤP BÌNH HÒA, XÃ BÌNH CHÂU, MỘC XUYÊN, BÀ RỊA - VŨNG TÀU</v>
          </cell>
          <cell r="T653" t="str">
            <v>BÀ RỊA - VŨNG TÀU</v>
          </cell>
          <cell r="U653" t="str">
            <v>2675A PHẠM THẾ HIỂN, P. 7, Q. 8, TP. HCM</v>
          </cell>
          <cell r="V653" t="str">
            <v>TP. HCM</v>
          </cell>
          <cell r="W653" t="str">
            <v>2675A PHẠM THẾ HIỂN, P. 7, Q. 8, TP. HCM</v>
          </cell>
          <cell r="X653" t="str">
            <v>01632221041</v>
          </cell>
          <cell r="Y653" t="str">
            <v>0071000917443</v>
          </cell>
          <cell r="Z653" t="str">
            <v>VIETCOMBANK</v>
          </cell>
          <cell r="AA653" t="str">
            <v>101582</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t="str">
            <v>12/12</v>
          </cell>
          <cell r="BF653">
            <v>0</v>
          </cell>
          <cell r="BG653">
            <v>0</v>
          </cell>
          <cell r="BH653">
            <v>0</v>
          </cell>
          <cell r="BI653">
            <v>0</v>
          </cell>
          <cell r="BJ653">
            <v>12000</v>
          </cell>
          <cell r="BK653">
            <v>0</v>
          </cell>
          <cell r="BL653">
            <v>0</v>
          </cell>
          <cell r="BM653">
            <v>0</v>
          </cell>
          <cell r="BN653">
            <v>0</v>
          </cell>
          <cell r="BO653">
            <v>0</v>
          </cell>
          <cell r="BP653">
            <v>0</v>
          </cell>
          <cell r="BQ653">
            <v>1</v>
          </cell>
          <cell r="BR653" t="str">
            <v>HTQ HỒ CHÍ MINH</v>
          </cell>
          <cell r="BS653" t="str">
            <v>Partime</v>
          </cell>
          <cell r="BT653" t="str">
            <v>Quán 603 Trần Hưng Đạo</v>
          </cell>
          <cell r="BU653" t="str">
            <v>NV. Phục Vụ</v>
          </cell>
          <cell r="BV653">
            <v>0</v>
          </cell>
          <cell r="BW653" t="str">
            <v>12/12</v>
          </cell>
          <cell r="BX653">
            <v>0</v>
          </cell>
          <cell r="BY653">
            <v>0</v>
          </cell>
          <cell r="BZ653">
            <v>0</v>
          </cell>
          <cell r="CA653">
            <v>0</v>
          </cell>
          <cell r="CB653">
            <v>0</v>
          </cell>
          <cell r="CC653">
            <v>0</v>
          </cell>
          <cell r="CD653">
            <v>0</v>
          </cell>
          <cell r="CE653">
            <v>0</v>
          </cell>
          <cell r="CF653">
            <v>0</v>
          </cell>
          <cell r="CG653">
            <v>0</v>
          </cell>
          <cell r="CH653">
            <v>0</v>
          </cell>
          <cell r="CI653" t="str">
            <v>262 KH</v>
          </cell>
          <cell r="CJ653" t="str">
            <v>NHÂN VIÊN PHỤC VỤ</v>
          </cell>
          <cell r="CK653">
            <v>0</v>
          </cell>
          <cell r="CL653">
            <v>0</v>
          </cell>
          <cell r="CM653" t="str">
            <v>ĐỘC THÂN</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t="e">
            <v>#N/A</v>
          </cell>
          <cell r="DB653">
            <v>0</v>
          </cell>
        </row>
        <row r="654">
          <cell r="B654" t="str">
            <v>EQQ102610</v>
          </cell>
          <cell r="C654" t="str">
            <v>NGUYỄN NGỌC TRÂN</v>
          </cell>
          <cell r="D654" t="str">
            <v>NỮ</v>
          </cell>
          <cell r="E654">
            <v>41878</v>
          </cell>
          <cell r="F654" t="str">
            <v>44 HH</v>
          </cell>
          <cell r="G654" t="str">
            <v>NHÂN VIÊN PHỤC VỤ</v>
          </cell>
          <cell r="H654">
            <v>14</v>
          </cell>
          <cell r="I654">
            <v>4</v>
          </cell>
          <cell r="J654">
            <v>1993</v>
          </cell>
          <cell r="K654">
            <v>34073</v>
          </cell>
          <cell r="L654" t="str">
            <v>TP. HCM</v>
          </cell>
          <cell r="M654" t="str">
            <v>TP. HCM</v>
          </cell>
          <cell r="N654" t="str">
            <v>024826054</v>
          </cell>
          <cell r="O654">
            <v>39360</v>
          </cell>
          <cell r="P654" t="str">
            <v>TP. HCM</v>
          </cell>
          <cell r="Q654" t="str">
            <v>KINH</v>
          </cell>
          <cell r="R654" t="str">
            <v>TIN LÀNH</v>
          </cell>
          <cell r="S654" t="str">
            <v>486 LÊ QUANG ĐỊNH, P. 11, Q. BÌNH THẠNH, TP. HCM</v>
          </cell>
          <cell r="T654" t="str">
            <v>TP. HCM</v>
          </cell>
          <cell r="U654" t="str">
            <v>15/21C NGUYỄN HỒNG, P. 1, Q. GÒ VẤP, TP. HCM</v>
          </cell>
          <cell r="V654" t="str">
            <v>TP. HCM</v>
          </cell>
          <cell r="W654">
            <v>0</v>
          </cell>
          <cell r="X654" t="str">
            <v>01286580921</v>
          </cell>
          <cell r="Y654" t="str">
            <v>0371000425015</v>
          </cell>
          <cell r="Z654" t="str">
            <v>VIETCOMBANK</v>
          </cell>
          <cell r="AA654" t="str">
            <v>101583</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t="str">
            <v>12/12</v>
          </cell>
          <cell r="BF654">
            <v>0</v>
          </cell>
          <cell r="BG654">
            <v>0</v>
          </cell>
          <cell r="BH654">
            <v>0</v>
          </cell>
          <cell r="BI654">
            <v>0</v>
          </cell>
          <cell r="BJ654">
            <v>12000</v>
          </cell>
          <cell r="BK654">
            <v>0</v>
          </cell>
          <cell r="BL654">
            <v>0</v>
          </cell>
          <cell r="BM654">
            <v>0</v>
          </cell>
          <cell r="BN654">
            <v>0</v>
          </cell>
          <cell r="BO654">
            <v>0</v>
          </cell>
          <cell r="BP654">
            <v>0</v>
          </cell>
          <cell r="BQ654">
            <v>1</v>
          </cell>
          <cell r="BR654" t="str">
            <v>HTQ HỒ CHÍ MINH</v>
          </cell>
          <cell r="BS654" t="str">
            <v>Partime</v>
          </cell>
          <cell r="BT654" t="str">
            <v>Quán 44 Hoa Hồng</v>
          </cell>
          <cell r="BU654" t="str">
            <v>NV. Phục Vụ</v>
          </cell>
          <cell r="BV654">
            <v>0</v>
          </cell>
          <cell r="BW654" t="str">
            <v>12/12</v>
          </cell>
          <cell r="BX654">
            <v>0</v>
          </cell>
          <cell r="BY654">
            <v>0</v>
          </cell>
          <cell r="BZ654">
            <v>0</v>
          </cell>
          <cell r="CA654">
            <v>0</v>
          </cell>
          <cell r="CB654">
            <v>0</v>
          </cell>
          <cell r="CC654">
            <v>0</v>
          </cell>
          <cell r="CD654">
            <v>41969</v>
          </cell>
          <cell r="CE654">
            <v>0</v>
          </cell>
          <cell r="CF654">
            <v>0</v>
          </cell>
          <cell r="CG654">
            <v>0</v>
          </cell>
          <cell r="CH654">
            <v>0</v>
          </cell>
          <cell r="CI654" t="str">
            <v>603 THĐ</v>
          </cell>
          <cell r="CJ654" t="str">
            <v>NHÂN VIÊN PHỤC VỤ</v>
          </cell>
          <cell r="CK654">
            <v>0</v>
          </cell>
          <cell r="CL654">
            <v>0</v>
          </cell>
          <cell r="CM654" t="str">
            <v>ĐỘC THÂN</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t="e">
            <v>#N/A</v>
          </cell>
          <cell r="DB654">
            <v>0</v>
          </cell>
        </row>
        <row r="655">
          <cell r="B655" t="str">
            <v>EQQ102615</v>
          </cell>
          <cell r="C655" t="str">
            <v>BÙI NGUYỄN MINH VŨ</v>
          </cell>
          <cell r="D655" t="str">
            <v>NAM</v>
          </cell>
          <cell r="E655">
            <v>41885</v>
          </cell>
          <cell r="F655" t="str">
            <v>211 NTH</v>
          </cell>
          <cell r="G655" t="str">
            <v>NHÂN VIÊN PHỤC VỤ</v>
          </cell>
          <cell r="H655">
            <v>17</v>
          </cell>
          <cell r="I655">
            <v>1</v>
          </cell>
          <cell r="J655">
            <v>1995</v>
          </cell>
          <cell r="K655">
            <v>34716</v>
          </cell>
          <cell r="L655" t="str">
            <v>ĐẮK LẮK</v>
          </cell>
          <cell r="M655" t="str">
            <v>HƯNG YÊN</v>
          </cell>
          <cell r="N655" t="str">
            <v>241419652</v>
          </cell>
          <cell r="O655">
            <v>40411</v>
          </cell>
          <cell r="P655" t="str">
            <v>ĐẮK LẮK</v>
          </cell>
          <cell r="Q655" t="str">
            <v>KINH</v>
          </cell>
          <cell r="R655" t="str">
            <v>THIÊN CHÚA</v>
          </cell>
          <cell r="S655" t="str">
            <v>40/1 LƯƠNG THẾ VINH, BUÔN MA THUỘT, ĐẮK LẮK</v>
          </cell>
          <cell r="T655" t="str">
            <v>ĐẮK LẮK</v>
          </cell>
          <cell r="U655" t="str">
            <v>453 LÊ VĂN SỸ, Q. 3, TP. HCM</v>
          </cell>
          <cell r="V655" t="str">
            <v>TP. HCM</v>
          </cell>
          <cell r="W655" t="str">
            <v>15/21C NGUYỄN HỒNG, P. 1, Q. GÒ VẤP, TP. HCM</v>
          </cell>
          <cell r="X655" t="str">
            <v>01883331118</v>
          </cell>
          <cell r="Y655" t="str">
            <v>0721000557519</v>
          </cell>
          <cell r="Z655" t="str">
            <v>VIETCOMBANK</v>
          </cell>
          <cell r="AA655" t="str">
            <v>101588</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t="str">
            <v>12/12</v>
          </cell>
          <cell r="BF655">
            <v>0</v>
          </cell>
          <cell r="BG655">
            <v>0</v>
          </cell>
          <cell r="BH655">
            <v>0</v>
          </cell>
          <cell r="BI655">
            <v>0</v>
          </cell>
          <cell r="BJ655">
            <v>12000</v>
          </cell>
          <cell r="BK655">
            <v>0</v>
          </cell>
          <cell r="BL655">
            <v>41877</v>
          </cell>
          <cell r="BM655">
            <v>0</v>
          </cell>
          <cell r="BN655">
            <v>0</v>
          </cell>
          <cell r="BO655">
            <v>0</v>
          </cell>
          <cell r="BP655">
            <v>0</v>
          </cell>
          <cell r="BQ655">
            <v>1</v>
          </cell>
          <cell r="BR655" t="str">
            <v>HTQ HỒ CHÍ MINH</v>
          </cell>
          <cell r="BS655" t="str">
            <v>Partime</v>
          </cell>
          <cell r="BT655" t="str">
            <v>Quán 211 Nguyễn Thái Học</v>
          </cell>
          <cell r="BU655" t="str">
            <v>NV. Phục Vụ</v>
          </cell>
          <cell r="BV655">
            <v>0</v>
          </cell>
          <cell r="BW655" t="str">
            <v>12/12</v>
          </cell>
          <cell r="BX655">
            <v>0</v>
          </cell>
          <cell r="BY655">
            <v>0</v>
          </cell>
          <cell r="BZ655">
            <v>0</v>
          </cell>
          <cell r="CA655">
            <v>0</v>
          </cell>
          <cell r="CB655">
            <v>0</v>
          </cell>
          <cell r="CC655">
            <v>0</v>
          </cell>
          <cell r="CD655">
            <v>0</v>
          </cell>
          <cell r="CE655">
            <v>0</v>
          </cell>
          <cell r="CF655">
            <v>0</v>
          </cell>
          <cell r="CG655">
            <v>0</v>
          </cell>
          <cell r="CH655">
            <v>0</v>
          </cell>
          <cell r="CI655" t="str">
            <v>44 HH</v>
          </cell>
          <cell r="CJ655" t="str">
            <v>NHÂN VIÊN PHỤC VỤ</v>
          </cell>
          <cell r="CK655">
            <v>0</v>
          </cell>
          <cell r="CL655">
            <v>0</v>
          </cell>
          <cell r="CM655" t="str">
            <v>ĐỘC THÂN</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t="e">
            <v>#N/A</v>
          </cell>
          <cell r="DB655">
            <v>0</v>
          </cell>
        </row>
        <row r="656">
          <cell r="B656" t="str">
            <v>EQQ102616</v>
          </cell>
          <cell r="C656" t="str">
            <v>NGUYỄN THỊ NGỌC HÂN</v>
          </cell>
          <cell r="D656" t="str">
            <v>NỮ</v>
          </cell>
          <cell r="E656">
            <v>41885</v>
          </cell>
          <cell r="F656" t="str">
            <v>211 NTH</v>
          </cell>
          <cell r="G656" t="str">
            <v>NHÂN VIÊN PHỤC VỤ</v>
          </cell>
          <cell r="H656">
            <v>12</v>
          </cell>
          <cell r="I656">
            <v>2</v>
          </cell>
          <cell r="J656">
            <v>1995</v>
          </cell>
          <cell r="K656">
            <v>34742</v>
          </cell>
          <cell r="L656" t="str">
            <v>BÌNH ĐỊNH</v>
          </cell>
          <cell r="M656" t="str">
            <v>BÌNH ĐỊNH</v>
          </cell>
          <cell r="N656" t="str">
            <v>215302293</v>
          </cell>
          <cell r="O656">
            <v>41359</v>
          </cell>
          <cell r="P656" t="str">
            <v>BÌNH ĐỊNH</v>
          </cell>
          <cell r="Q656" t="str">
            <v>KINH</v>
          </cell>
          <cell r="R656" t="str">
            <v>KHÔNG</v>
          </cell>
          <cell r="S656" t="str">
            <v>40 TRẦN ĐỘC, TP. QUY NHƠN, BÌNH ĐỊNH</v>
          </cell>
          <cell r="T656" t="str">
            <v>BÌNH ĐỊNH</v>
          </cell>
          <cell r="U656" t="str">
            <v>304/34 NGUYỄN THƯỢNG HIỀN, P. 5, Q. PHÚ NHUẬN, TP. HCM</v>
          </cell>
          <cell r="V656" t="str">
            <v>TP. HCM</v>
          </cell>
          <cell r="W656" t="str">
            <v>453 LÊ VĂN SỸ, Q. 3, TP. HCM</v>
          </cell>
          <cell r="X656" t="str">
            <v>01669588736</v>
          </cell>
          <cell r="Y656" t="str">
            <v>0531002469866</v>
          </cell>
          <cell r="Z656" t="str">
            <v>VIETCOMBANK</v>
          </cell>
          <cell r="AA656" t="str">
            <v>101589</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t="str">
            <v>12/12</v>
          </cell>
          <cell r="BF656">
            <v>0</v>
          </cell>
          <cell r="BG656">
            <v>0</v>
          </cell>
          <cell r="BH656">
            <v>0</v>
          </cell>
          <cell r="BI656">
            <v>0</v>
          </cell>
          <cell r="BJ656">
            <v>12000</v>
          </cell>
          <cell r="BK656">
            <v>0</v>
          </cell>
          <cell r="BL656">
            <v>0</v>
          </cell>
          <cell r="BM656">
            <v>0</v>
          </cell>
          <cell r="BN656">
            <v>0</v>
          </cell>
          <cell r="BO656">
            <v>0</v>
          </cell>
          <cell r="BP656">
            <v>0</v>
          </cell>
          <cell r="BQ656">
            <v>1</v>
          </cell>
          <cell r="BR656" t="str">
            <v>HTQ HỒ CHÍ MINH</v>
          </cell>
          <cell r="BS656" t="str">
            <v>Partime</v>
          </cell>
          <cell r="BT656" t="str">
            <v>Quán 211 Nguyễn Thái Học</v>
          </cell>
          <cell r="BU656" t="str">
            <v>NV. Phục Vụ</v>
          </cell>
          <cell r="BV656">
            <v>0</v>
          </cell>
          <cell r="BW656" t="str">
            <v>12/12</v>
          </cell>
          <cell r="BX656">
            <v>0</v>
          </cell>
          <cell r="BY656">
            <v>0</v>
          </cell>
          <cell r="BZ656">
            <v>0</v>
          </cell>
          <cell r="CA656">
            <v>0</v>
          </cell>
          <cell r="CB656">
            <v>0</v>
          </cell>
          <cell r="CC656">
            <v>0</v>
          </cell>
          <cell r="CD656">
            <v>0</v>
          </cell>
          <cell r="CE656">
            <v>0</v>
          </cell>
          <cell r="CF656">
            <v>0</v>
          </cell>
          <cell r="CG656">
            <v>0</v>
          </cell>
          <cell r="CH656">
            <v>0</v>
          </cell>
          <cell r="CI656" t="str">
            <v>211 NTH</v>
          </cell>
          <cell r="CJ656" t="str">
            <v>NHÂN VIÊN PHỤC VỤ</v>
          </cell>
          <cell r="CK656">
            <v>0</v>
          </cell>
          <cell r="CL656">
            <v>0</v>
          </cell>
          <cell r="CM656" t="str">
            <v>ĐỘC THÂN</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t="e">
            <v>#N/A</v>
          </cell>
          <cell r="DB656">
            <v>0</v>
          </cell>
        </row>
        <row r="657">
          <cell r="B657" t="str">
            <v>EQQ102617</v>
          </cell>
          <cell r="C657" t="str">
            <v>LÊ NHẬT PHƯƠNG</v>
          </cell>
          <cell r="D657" t="str">
            <v>NAM</v>
          </cell>
          <cell r="E657">
            <v>41881</v>
          </cell>
          <cell r="F657" t="str">
            <v>40 LTK</v>
          </cell>
          <cell r="G657" t="str">
            <v>NHÂN VIÊN PHỤC VỤ</v>
          </cell>
          <cell r="H657">
            <v>11</v>
          </cell>
          <cell r="I657">
            <v>5</v>
          </cell>
          <cell r="J657">
            <v>1991</v>
          </cell>
          <cell r="K657">
            <v>33369</v>
          </cell>
          <cell r="L657" t="str">
            <v>TP. HCM</v>
          </cell>
          <cell r="M657" t="str">
            <v>HƯNG YÊN</v>
          </cell>
          <cell r="N657" t="str">
            <v>024472533</v>
          </cell>
          <cell r="O657">
            <v>38905</v>
          </cell>
          <cell r="P657" t="str">
            <v>TP. HCM</v>
          </cell>
          <cell r="Q657" t="str">
            <v>KINH</v>
          </cell>
          <cell r="R657" t="str">
            <v>KHÔNG</v>
          </cell>
          <cell r="S657" t="str">
            <v>248 TÂN PHƯỚC, P. 6, Q. 10, TP. HCM</v>
          </cell>
          <cell r="T657" t="str">
            <v>TP. HCM</v>
          </cell>
          <cell r="U657" t="str">
            <v>B03-04, C/CƯ CARINA, VÕ VĂN KIỆT, P. 16, Q. 8, TP. HCM</v>
          </cell>
          <cell r="V657" t="str">
            <v>TP. HCM</v>
          </cell>
          <cell r="W657" t="str">
            <v>304/34 NGUYỄN THƯỢNG HIỀN, P. 5, Q. PHÚ NHUẬN, TP. HCM</v>
          </cell>
          <cell r="X657" t="str">
            <v>0937212355</v>
          </cell>
          <cell r="Y657" t="str">
            <v>0251002707584</v>
          </cell>
          <cell r="Z657" t="str">
            <v>VIETCOMBANK</v>
          </cell>
          <cell r="AA657" t="str">
            <v>101590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t="str">
            <v>12/12</v>
          </cell>
          <cell r="BF657">
            <v>0</v>
          </cell>
          <cell r="BG657">
            <v>0</v>
          </cell>
          <cell r="BH657">
            <v>0</v>
          </cell>
          <cell r="BI657">
            <v>0</v>
          </cell>
          <cell r="BJ657">
            <v>12000</v>
          </cell>
          <cell r="BK657">
            <v>0</v>
          </cell>
          <cell r="BL657">
            <v>0</v>
          </cell>
          <cell r="BM657">
            <v>0</v>
          </cell>
          <cell r="BN657">
            <v>0</v>
          </cell>
          <cell r="BO657">
            <v>0</v>
          </cell>
          <cell r="BP657">
            <v>0</v>
          </cell>
          <cell r="BQ657">
            <v>1</v>
          </cell>
          <cell r="BR657" t="str">
            <v>HTQ HỒ CHÍ MINH</v>
          </cell>
          <cell r="BS657" t="str">
            <v>Partime</v>
          </cell>
          <cell r="BT657" t="str">
            <v>Quán 40 Lý Thường Kiệt</v>
          </cell>
          <cell r="BU657" t="str">
            <v>NV. Phục Vụ</v>
          </cell>
          <cell r="BV657">
            <v>0</v>
          </cell>
          <cell r="BW657" t="str">
            <v>12/12</v>
          </cell>
          <cell r="BX657">
            <v>0</v>
          </cell>
          <cell r="BY657">
            <v>0</v>
          </cell>
          <cell r="BZ657">
            <v>0</v>
          </cell>
          <cell r="CA657">
            <v>0</v>
          </cell>
          <cell r="CB657">
            <v>0</v>
          </cell>
          <cell r="CC657">
            <v>0</v>
          </cell>
          <cell r="CD657">
            <v>0</v>
          </cell>
          <cell r="CE657">
            <v>0</v>
          </cell>
          <cell r="CF657">
            <v>0</v>
          </cell>
          <cell r="CG657">
            <v>0</v>
          </cell>
          <cell r="CH657">
            <v>0</v>
          </cell>
          <cell r="CI657" t="str">
            <v>211 NTH</v>
          </cell>
          <cell r="CJ657" t="str">
            <v>NHÂN VIÊN PHỤC VỤ</v>
          </cell>
          <cell r="CK657">
            <v>0</v>
          </cell>
          <cell r="CL657">
            <v>0</v>
          </cell>
          <cell r="CM657" t="str">
            <v>ĐỘC THÂN</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t="e">
            <v>#N/A</v>
          </cell>
          <cell r="DB657">
            <v>0</v>
          </cell>
        </row>
        <row r="658">
          <cell r="B658" t="str">
            <v>EQQ102621</v>
          </cell>
          <cell r="C658" t="str">
            <v>LÊ RY NA</v>
          </cell>
          <cell r="D658" t="str">
            <v>NỮ</v>
          </cell>
          <cell r="E658">
            <v>41883</v>
          </cell>
          <cell r="F658" t="str">
            <v>80 ĐK</v>
          </cell>
          <cell r="G658" t="str">
            <v>NHÂN VIÊN PHỤC VỤ</v>
          </cell>
          <cell r="H658">
            <v>15</v>
          </cell>
          <cell r="I658">
            <v>4</v>
          </cell>
          <cell r="J658">
            <v>1995</v>
          </cell>
          <cell r="K658">
            <v>34804</v>
          </cell>
          <cell r="L658" t="str">
            <v>BÌNH THUẬN</v>
          </cell>
          <cell r="M658" t="str">
            <v>BÌNH THUẬN</v>
          </cell>
          <cell r="N658" t="str">
            <v>261326338</v>
          </cell>
          <cell r="O658">
            <v>41347</v>
          </cell>
          <cell r="P658" t="str">
            <v>BÌNH THUẬN</v>
          </cell>
          <cell r="Q658" t="str">
            <v>KINH</v>
          </cell>
          <cell r="R658" t="str">
            <v>KHÔNG</v>
          </cell>
          <cell r="S658" t="str">
            <v>A18 LÊ QUÝ ĐÔN, PHÚ THỦY, PHAN THIẾT, BÌNH THUẬN</v>
          </cell>
          <cell r="T658" t="str">
            <v>BÌNH THUẬN</v>
          </cell>
          <cell r="U658" t="str">
            <v>94 ĐỀ THÁM, P. CẦU ÔNG LÃNH, Q. 1, TP. HCM</v>
          </cell>
          <cell r="V658" t="str">
            <v>TP. HCM</v>
          </cell>
          <cell r="W658" t="str">
            <v>B03-04, C/CƯ CARINA, VÕ VĂN KIỆT, P. 16, Q. 8, TP. HCM</v>
          </cell>
          <cell r="X658" t="str">
            <v>01222685868</v>
          </cell>
          <cell r="Y658" t="str">
            <v>0071000917602</v>
          </cell>
          <cell r="Z658" t="str">
            <v>VIETCOMBANK</v>
          </cell>
          <cell r="AA658" t="str">
            <v>101594</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t="str">
            <v>12/12</v>
          </cell>
          <cell r="BF658">
            <v>0</v>
          </cell>
          <cell r="BG658">
            <v>0</v>
          </cell>
          <cell r="BH658">
            <v>0</v>
          </cell>
          <cell r="BI658">
            <v>0</v>
          </cell>
          <cell r="BJ658">
            <v>12000</v>
          </cell>
          <cell r="BK658">
            <v>0</v>
          </cell>
          <cell r="BL658">
            <v>0</v>
          </cell>
          <cell r="BM658">
            <v>0</v>
          </cell>
          <cell r="BN658">
            <v>0</v>
          </cell>
          <cell r="BO658">
            <v>0</v>
          </cell>
          <cell r="BP658">
            <v>0</v>
          </cell>
          <cell r="BQ658">
            <v>1</v>
          </cell>
          <cell r="BR658" t="str">
            <v>HTQ HỒ CHÍ MINH</v>
          </cell>
          <cell r="BS658" t="str">
            <v>Partime</v>
          </cell>
          <cell r="BT658" t="str">
            <v>Quán 80 Đồng Khởi</v>
          </cell>
          <cell r="BU658" t="str">
            <v>NV. Phục Vụ</v>
          </cell>
          <cell r="BV658">
            <v>0</v>
          </cell>
          <cell r="BW658" t="str">
            <v>12/12</v>
          </cell>
          <cell r="BX658">
            <v>0</v>
          </cell>
          <cell r="BY658">
            <v>0</v>
          </cell>
          <cell r="BZ658">
            <v>0</v>
          </cell>
          <cell r="CA658">
            <v>0</v>
          </cell>
          <cell r="CB658">
            <v>0</v>
          </cell>
          <cell r="CC658">
            <v>0</v>
          </cell>
          <cell r="CD658">
            <v>0</v>
          </cell>
          <cell r="CE658">
            <v>0</v>
          </cell>
          <cell r="CF658">
            <v>0</v>
          </cell>
          <cell r="CG658">
            <v>0</v>
          </cell>
          <cell r="CH658">
            <v>0</v>
          </cell>
          <cell r="CI658" t="str">
            <v>40 LTK</v>
          </cell>
          <cell r="CJ658" t="str">
            <v>NHÂN VIÊN PHỤC VỤ</v>
          </cell>
          <cell r="CK658">
            <v>0</v>
          </cell>
          <cell r="CL658">
            <v>0</v>
          </cell>
          <cell r="CM658" t="str">
            <v>ĐỘC THÂN</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t="e">
            <v>#N/A</v>
          </cell>
          <cell r="DB658">
            <v>0</v>
          </cell>
        </row>
        <row r="659">
          <cell r="B659" t="str">
            <v>EVV6000250</v>
          </cell>
          <cell r="C659" t="str">
            <v>NGUYỄN THỊ LỆ HẰNG</v>
          </cell>
          <cell r="D659" t="str">
            <v>NỮ</v>
          </cell>
          <cell r="E659">
            <v>41589</v>
          </cell>
          <cell r="F659" t="str">
            <v>PHÒNG HC-NS</v>
          </cell>
          <cell r="G659" t="str">
            <v>TRƯỞNG PHÒNG NHÂN SỰ</v>
          </cell>
          <cell r="H659">
            <v>10</v>
          </cell>
          <cell r="I659">
            <v>2</v>
          </cell>
          <cell r="J659">
            <v>1977</v>
          </cell>
          <cell r="K659">
            <v>28166</v>
          </cell>
          <cell r="L659" t="str">
            <v>TIỀN GIANG</v>
          </cell>
          <cell r="M659" t="str">
            <v>SÓC TRĂNG</v>
          </cell>
          <cell r="N659" t="str">
            <v>025029532</v>
          </cell>
          <cell r="O659">
            <v>39792</v>
          </cell>
          <cell r="P659" t="str">
            <v>TP. HCM</v>
          </cell>
          <cell r="Q659" t="str">
            <v>KINH</v>
          </cell>
          <cell r="R659" t="str">
            <v>KHÔNG</v>
          </cell>
          <cell r="S659" t="str">
            <v>93/48 BÙI MINH TRỰC, P. 6, Q. 8, TP. HCM</v>
          </cell>
          <cell r="T659" t="str">
            <v>TP. HCM</v>
          </cell>
          <cell r="U659" t="str">
            <v>93/48 BÙI MINH TRỰC, P. 6, Q. 8, TP. HCM</v>
          </cell>
          <cell r="V659" t="str">
            <v>TP. HCM</v>
          </cell>
          <cell r="W659" t="str">
            <v>94 ĐỀ THÁM, P. CẦU ÔNG LÃNH, Q. 1, TP. HCM</v>
          </cell>
          <cell r="X659" t="str">
            <v>0983616997</v>
          </cell>
          <cell r="Y659" t="str">
            <v>0721000530171</v>
          </cell>
          <cell r="Z659" t="str">
            <v>VIETCOMBANK</v>
          </cell>
          <cell r="AA659" t="str">
            <v>101594</v>
          </cell>
          <cell r="AB659" t="str">
            <v>8069531558</v>
          </cell>
          <cell r="AC659">
            <v>4</v>
          </cell>
          <cell r="AD659">
            <v>0</v>
          </cell>
          <cell r="AE659" t="str">
            <v xml:space="preserve"> </v>
          </cell>
          <cell r="AF659">
            <v>0</v>
          </cell>
          <cell r="AG659">
            <v>0</v>
          </cell>
          <cell r="AH659">
            <v>41887</v>
          </cell>
          <cell r="AI659">
            <v>0</v>
          </cell>
          <cell r="AJ659">
            <v>0</v>
          </cell>
          <cell r="AK659" t="str">
            <v>01 NĂM</v>
          </cell>
          <cell r="AL659">
            <v>0</v>
          </cell>
          <cell r="AM659">
            <v>0</v>
          </cell>
          <cell r="AN659">
            <v>41887</v>
          </cell>
          <cell r="AO659">
            <v>42251</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t="str">
            <v>12/12</v>
          </cell>
          <cell r="BF659">
            <v>0</v>
          </cell>
          <cell r="BG659">
            <v>0</v>
          </cell>
          <cell r="BH659">
            <v>41938</v>
          </cell>
          <cell r="BI659">
            <v>6800000</v>
          </cell>
          <cell r="BJ659">
            <v>23660000</v>
          </cell>
          <cell r="BK659">
            <v>0</v>
          </cell>
          <cell r="BL659">
            <v>0</v>
          </cell>
          <cell r="BM659">
            <v>0</v>
          </cell>
          <cell r="BN659">
            <v>0</v>
          </cell>
          <cell r="BO659">
            <v>25000</v>
          </cell>
          <cell r="BP659">
            <v>120000</v>
          </cell>
          <cell r="BQ659">
            <v>1</v>
          </cell>
          <cell r="BR659" t="str">
            <v>VP HỒ CHÍ MINH</v>
          </cell>
          <cell r="BS659" t="str">
            <v>Fulltime</v>
          </cell>
          <cell r="BT659" t="str">
            <v>Phòng HC-NS</v>
          </cell>
          <cell r="BU659" t="str">
            <v>TP. Nhân Sự</v>
          </cell>
          <cell r="BV659">
            <v>0</v>
          </cell>
          <cell r="BW659" t="str">
            <v>ĐH</v>
          </cell>
          <cell r="BX659" t="str">
            <v>QUẢN TRỊ KINH DOANH</v>
          </cell>
          <cell r="BY659">
            <v>0</v>
          </cell>
          <cell r="BZ659">
            <v>0</v>
          </cell>
          <cell r="CA659">
            <v>0</v>
          </cell>
          <cell r="CB659">
            <v>0</v>
          </cell>
          <cell r="CC659">
            <v>0</v>
          </cell>
          <cell r="CD659">
            <v>0</v>
          </cell>
          <cell r="CE659">
            <v>0</v>
          </cell>
          <cell r="CF659">
            <v>0</v>
          </cell>
          <cell r="CG659">
            <v>0</v>
          </cell>
          <cell r="CH659">
            <v>0</v>
          </cell>
          <cell r="CI659" t="str">
            <v>80 ĐK</v>
          </cell>
          <cell r="CJ659" t="str">
            <v>NHÂN VIÊN PHỤC VỤ</v>
          </cell>
          <cell r="CK659">
            <v>0</v>
          </cell>
          <cell r="CL659">
            <v>0</v>
          </cell>
          <cell r="CM659" t="str">
            <v>KẾT HÔN</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t="e">
            <v>#N/A</v>
          </cell>
          <cell r="DB659">
            <v>0</v>
          </cell>
        </row>
        <row r="660">
          <cell r="B660" t="str">
            <v>EVV6000251</v>
          </cell>
          <cell r="C660" t="str">
            <v>LÊ THỊ CẨM VÂN</v>
          </cell>
          <cell r="D660" t="str">
            <v>NỮ</v>
          </cell>
          <cell r="E660">
            <v>40987</v>
          </cell>
          <cell r="F660" t="str">
            <v>PHÒNG MARKETING</v>
          </cell>
          <cell r="G660" t="str">
            <v>TRƯỞNG PHÒNG MARKETING</v>
          </cell>
          <cell r="H660">
            <v>16</v>
          </cell>
          <cell r="I660">
            <v>2</v>
          </cell>
          <cell r="J660">
            <v>1978</v>
          </cell>
          <cell r="K660">
            <v>28537</v>
          </cell>
          <cell r="L660" t="str">
            <v>TP. HCM</v>
          </cell>
          <cell r="M660" t="str">
            <v>QUẢNG NAM</v>
          </cell>
          <cell r="N660" t="str">
            <v>024681851</v>
          </cell>
          <cell r="O660">
            <v>39330</v>
          </cell>
          <cell r="P660" t="str">
            <v>TP. HCM</v>
          </cell>
          <cell r="Q660" t="str">
            <v>KINH</v>
          </cell>
          <cell r="R660" t="str">
            <v>KHÔNG</v>
          </cell>
          <cell r="S660" t="str">
            <v>25/7 LƯƠNG ĐỊNH CỦA, Q. 2, TP. HCM</v>
          </cell>
          <cell r="T660" t="str">
            <v>TP. HCM</v>
          </cell>
          <cell r="U660" t="str">
            <v>25/7 LƯƠNG ĐỊNH CỦA, Q. 2, TP. HCM</v>
          </cell>
          <cell r="V660" t="str">
            <v>TP. HCM</v>
          </cell>
          <cell r="W660" t="str">
            <v>93/48 BÙI MINH TRỰC, P. 6, Q. 8, TP. HCM</v>
          </cell>
          <cell r="X660" t="str">
            <v>0918200063</v>
          </cell>
          <cell r="Y660" t="str">
            <v>0071002236232</v>
          </cell>
          <cell r="Z660" t="str">
            <v>VIETCOMBANK</v>
          </cell>
          <cell r="AA660">
            <v>0</v>
          </cell>
          <cell r="AB660" t="str">
            <v>0308270048</v>
          </cell>
          <cell r="AC660">
            <v>4</v>
          </cell>
          <cell r="AD660">
            <v>0</v>
          </cell>
          <cell r="AE660" t="str">
            <v xml:space="preserve"> </v>
          </cell>
          <cell r="AF660">
            <v>0</v>
          </cell>
          <cell r="AG660">
            <v>0</v>
          </cell>
          <cell r="AH660">
            <v>41887</v>
          </cell>
          <cell r="AI660">
            <v>0</v>
          </cell>
          <cell r="AJ660">
            <v>0</v>
          </cell>
          <cell r="AK660" t="str">
            <v>01 NĂM</v>
          </cell>
          <cell r="AL660">
            <v>0</v>
          </cell>
          <cell r="AM660">
            <v>0</v>
          </cell>
          <cell r="AN660">
            <v>41887</v>
          </cell>
          <cell r="AO660">
            <v>42251</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t="str">
            <v>ĐH</v>
          </cell>
          <cell r="BF660">
            <v>0</v>
          </cell>
          <cell r="BG660">
            <v>0</v>
          </cell>
          <cell r="BH660">
            <v>0</v>
          </cell>
          <cell r="BI660">
            <v>6800000</v>
          </cell>
          <cell r="BJ660">
            <v>29480000</v>
          </cell>
          <cell r="BK660">
            <v>0</v>
          </cell>
          <cell r="BL660">
            <v>200000</v>
          </cell>
          <cell r="BM660">
            <v>0</v>
          </cell>
          <cell r="BN660">
            <v>0</v>
          </cell>
          <cell r="BO660">
            <v>25000</v>
          </cell>
          <cell r="BP660">
            <v>120000</v>
          </cell>
          <cell r="BQ660">
            <v>1</v>
          </cell>
          <cell r="BR660" t="str">
            <v>VP HỒ CHÍ MINH</v>
          </cell>
          <cell r="BS660" t="str">
            <v>Fulltime</v>
          </cell>
          <cell r="BT660" t="str">
            <v>Phòng Marketing</v>
          </cell>
          <cell r="BU660" t="str">
            <v>TP. Marketing</v>
          </cell>
          <cell r="BV660">
            <v>0</v>
          </cell>
          <cell r="BW660" t="str">
            <v>ĐH</v>
          </cell>
          <cell r="BX660">
            <v>0</v>
          </cell>
          <cell r="BY660">
            <v>0</v>
          </cell>
          <cell r="BZ660">
            <v>0</v>
          </cell>
          <cell r="CA660">
            <v>0</v>
          </cell>
          <cell r="CB660">
            <v>0</v>
          </cell>
          <cell r="CC660">
            <v>0</v>
          </cell>
          <cell r="CD660">
            <v>0</v>
          </cell>
          <cell r="CE660">
            <v>0</v>
          </cell>
          <cell r="CF660">
            <v>0</v>
          </cell>
          <cell r="CG660">
            <v>0</v>
          </cell>
          <cell r="CH660">
            <v>0</v>
          </cell>
          <cell r="CI660" t="str">
            <v>PHÒNG HC-NS</v>
          </cell>
          <cell r="CJ660" t="str">
            <v>TRƯỞNG PHÒNG NHÂN SỰ</v>
          </cell>
          <cell r="CK660">
            <v>0</v>
          </cell>
          <cell r="CL660">
            <v>0</v>
          </cell>
          <cell r="CM660" t="str">
            <v>KẾT HÔN</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t="e">
            <v>#N/A</v>
          </cell>
          <cell r="DB660">
            <v>0</v>
          </cell>
        </row>
        <row r="661">
          <cell r="B661" t="str">
            <v>EQQ102623</v>
          </cell>
          <cell r="C661" t="str">
            <v>SUI NGHIỆP PHÁT</v>
          </cell>
          <cell r="D661" t="str">
            <v>NAM</v>
          </cell>
          <cell r="E661">
            <v>41890</v>
          </cell>
          <cell r="F661" t="str">
            <v>02 SĐ</v>
          </cell>
          <cell r="G661" t="str">
            <v>TRƯỞNG CA</v>
          </cell>
          <cell r="H661">
            <v>18</v>
          </cell>
          <cell r="I661">
            <v>5</v>
          </cell>
          <cell r="J661">
            <v>1993</v>
          </cell>
          <cell r="K661">
            <v>34107</v>
          </cell>
          <cell r="L661" t="str">
            <v>TP. HCM</v>
          </cell>
          <cell r="M661" t="str">
            <v>TP. HCM</v>
          </cell>
          <cell r="N661" t="str">
            <v>025190412</v>
          </cell>
          <cell r="O661">
            <v>40161</v>
          </cell>
          <cell r="P661" t="str">
            <v>TP. HCM</v>
          </cell>
          <cell r="Q661">
            <v>39330</v>
          </cell>
          <cell r="R661" t="str">
            <v>TP. HCM</v>
          </cell>
          <cell r="S661" t="str">
            <v>232/1/28 BÌNH LỢI, Q. BÌNH THẠNH, TP. HCM</v>
          </cell>
          <cell r="T661" t="str">
            <v>TP. HCM</v>
          </cell>
          <cell r="U661" t="str">
            <v>232/1/28 BÌNH LỢI, Q. BÌNH THẠNH, TP. HCM</v>
          </cell>
          <cell r="V661" t="str">
            <v>TP. HCM</v>
          </cell>
          <cell r="W661" t="str">
            <v>25/7 LƯƠNG ĐỊNH CỦA, Q. 2, TP. HCM</v>
          </cell>
          <cell r="X661" t="str">
            <v>0907539686</v>
          </cell>
          <cell r="Y661" t="str">
            <v>0331000435905</v>
          </cell>
          <cell r="Z661" t="str">
            <v>VIETCOMBANK</v>
          </cell>
          <cell r="AA661" t="str">
            <v>101596</v>
          </cell>
          <cell r="AB661" t="str">
            <v>0308270048</v>
          </cell>
          <cell r="AC661">
            <v>4</v>
          </cell>
          <cell r="AD661">
            <v>41951</v>
          </cell>
          <cell r="AE661">
            <v>0</v>
          </cell>
          <cell r="AF661">
            <v>0</v>
          </cell>
          <cell r="AG661">
            <v>0</v>
          </cell>
          <cell r="AH661">
            <v>41981</v>
          </cell>
          <cell r="AI661">
            <v>0</v>
          </cell>
          <cell r="AJ661">
            <v>0</v>
          </cell>
          <cell r="AK661" t="str">
            <v>01 NĂM</v>
          </cell>
          <cell r="AL661">
            <v>0</v>
          </cell>
          <cell r="AM661">
            <v>0</v>
          </cell>
          <cell r="AN661">
            <v>41981</v>
          </cell>
          <cell r="AO661">
            <v>42345</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t="str">
            <v>ĐH</v>
          </cell>
          <cell r="BF661">
            <v>0</v>
          </cell>
          <cell r="BG661">
            <v>0</v>
          </cell>
          <cell r="BH661">
            <v>41981</v>
          </cell>
          <cell r="BI661">
            <v>2889000</v>
          </cell>
          <cell r="BJ661">
            <v>1111000</v>
          </cell>
          <cell r="BK661">
            <v>0</v>
          </cell>
          <cell r="BL661">
            <v>0</v>
          </cell>
          <cell r="BM661">
            <v>0</v>
          </cell>
          <cell r="BN661">
            <v>0</v>
          </cell>
          <cell r="BO661">
            <v>0</v>
          </cell>
          <cell r="BP661">
            <v>4000</v>
          </cell>
          <cell r="BQ661">
            <v>1</v>
          </cell>
          <cell r="BR661" t="str">
            <v>HTQ HỒ CHÍ MINH</v>
          </cell>
          <cell r="BS661" t="str">
            <v>Fulltime</v>
          </cell>
          <cell r="BT661" t="str">
            <v>Quán 02 Sông Đà</v>
          </cell>
          <cell r="BU661" t="str">
            <v>Trưởng Ca</v>
          </cell>
          <cell r="BV661">
            <v>0</v>
          </cell>
          <cell r="BW661" t="str">
            <v>CĐ</v>
          </cell>
          <cell r="BX661">
            <v>0</v>
          </cell>
          <cell r="BY661">
            <v>0</v>
          </cell>
          <cell r="BZ661">
            <v>0</v>
          </cell>
          <cell r="CA661">
            <v>0</v>
          </cell>
          <cell r="CB661">
            <v>0</v>
          </cell>
          <cell r="CC661">
            <v>0</v>
          </cell>
          <cell r="CD661">
            <v>0</v>
          </cell>
          <cell r="CE661">
            <v>0</v>
          </cell>
          <cell r="CF661">
            <v>0</v>
          </cell>
          <cell r="CG661">
            <v>0</v>
          </cell>
          <cell r="CH661">
            <v>0</v>
          </cell>
          <cell r="CI661" t="str">
            <v>PHÒNG MARKETING</v>
          </cell>
          <cell r="CJ661" t="str">
            <v>TRƯỞNG PHÒNG MARKETING</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t="e">
            <v>#N/A</v>
          </cell>
          <cell r="DB661">
            <v>0</v>
          </cell>
        </row>
        <row r="662">
          <cell r="B662" t="str">
            <v>EQQ102627</v>
          </cell>
          <cell r="C662" t="str">
            <v>NGUYỄN QUỐC CƯỜNG</v>
          </cell>
          <cell r="D662" t="str">
            <v>NAM</v>
          </cell>
          <cell r="E662">
            <v>41889</v>
          </cell>
          <cell r="F662" t="str">
            <v>272 XVNT</v>
          </cell>
          <cell r="G662" t="str">
            <v>NHÂN VIÊN PHỤC VỤ</v>
          </cell>
          <cell r="H662">
            <v>27</v>
          </cell>
          <cell r="I662">
            <v>2</v>
          </cell>
          <cell r="J662">
            <v>1989</v>
          </cell>
          <cell r="K662">
            <v>32566</v>
          </cell>
          <cell r="L662" t="str">
            <v>ĐỒNG NAI</v>
          </cell>
          <cell r="M662" t="str">
            <v xml:space="preserve">NAM ĐỊNH </v>
          </cell>
          <cell r="N662" t="str">
            <v>024365320</v>
          </cell>
          <cell r="O662">
            <v>41702</v>
          </cell>
          <cell r="P662" t="str">
            <v>TP. HCM</v>
          </cell>
          <cell r="Q662" t="str">
            <v>KINH</v>
          </cell>
          <cell r="R662" t="str">
            <v>CÔNG GIÁO</v>
          </cell>
          <cell r="S662" t="str">
            <v>81 THÔNG TÂY HỘI, P. 10, Q. GÒ VẤP, TP. HCM</v>
          </cell>
          <cell r="T662" t="str">
            <v>TP. HCM</v>
          </cell>
          <cell r="U662" t="str">
            <v>81 THÔNG TÂY HỘI, P. 10, Q. GÒ VẤP, TP. HCM</v>
          </cell>
          <cell r="V662" t="str">
            <v>TP. HCM</v>
          </cell>
          <cell r="W662" t="str">
            <v>232/1/28 BÌNH LỢI, Q. BÌNH THẠNH, TP. HCM</v>
          </cell>
          <cell r="X662" t="str">
            <v>0938790161</v>
          </cell>
          <cell r="Y662" t="str">
            <v>0501000064640</v>
          </cell>
          <cell r="Z662" t="str">
            <v>VIETCOMBANK</v>
          </cell>
          <cell r="AA662" t="str">
            <v>101600</v>
          </cell>
          <cell r="AB662">
            <v>0</v>
          </cell>
          <cell r="AC662">
            <v>0</v>
          </cell>
          <cell r="AD662">
            <v>41951</v>
          </cell>
          <cell r="AE662">
            <v>0</v>
          </cell>
          <cell r="AF662">
            <v>0</v>
          </cell>
          <cell r="AG662">
            <v>0</v>
          </cell>
          <cell r="AH662">
            <v>41982</v>
          </cell>
          <cell r="AI662">
            <v>0</v>
          </cell>
          <cell r="AJ662">
            <v>0</v>
          </cell>
          <cell r="AK662" t="str">
            <v>01 NĂM</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t="str">
            <v>CĐ</v>
          </cell>
          <cell r="BF662">
            <v>0</v>
          </cell>
          <cell r="BG662">
            <v>0</v>
          </cell>
          <cell r="BH662">
            <v>0</v>
          </cell>
          <cell r="BI662">
            <v>0</v>
          </cell>
          <cell r="BJ662">
            <v>12000</v>
          </cell>
          <cell r="BK662">
            <v>0</v>
          </cell>
          <cell r="BL662">
            <v>0</v>
          </cell>
          <cell r="BM662">
            <v>0</v>
          </cell>
          <cell r="BN662">
            <v>0</v>
          </cell>
          <cell r="BO662">
            <v>0</v>
          </cell>
          <cell r="BP662">
            <v>0</v>
          </cell>
          <cell r="BQ662">
            <v>1</v>
          </cell>
          <cell r="BR662" t="str">
            <v>HTQ HỒ CHÍ MINH</v>
          </cell>
          <cell r="BS662" t="str">
            <v>Partime</v>
          </cell>
          <cell r="BT662" t="str">
            <v>Quán 272 Xô Viết Nghệ Tĩnh</v>
          </cell>
          <cell r="BU662" t="str">
            <v>NV. Phục Vụ</v>
          </cell>
          <cell r="BV662">
            <v>0</v>
          </cell>
          <cell r="BW662" t="str">
            <v>TC</v>
          </cell>
          <cell r="BX662" t="str">
            <v>QUẢN TRỊ KHÁCH SẠN</v>
          </cell>
          <cell r="BY662">
            <v>0</v>
          </cell>
          <cell r="BZ662">
            <v>0</v>
          </cell>
          <cell r="CA662">
            <v>0</v>
          </cell>
          <cell r="CB662">
            <v>0</v>
          </cell>
          <cell r="CC662">
            <v>0</v>
          </cell>
          <cell r="CD662">
            <v>0</v>
          </cell>
          <cell r="CE662">
            <v>0</v>
          </cell>
          <cell r="CF662">
            <v>0</v>
          </cell>
          <cell r="CG662">
            <v>0</v>
          </cell>
          <cell r="CH662">
            <v>0</v>
          </cell>
          <cell r="CI662" t="str">
            <v>02 SĐ</v>
          </cell>
          <cell r="CJ662" t="str">
            <v>TRƯỞNG CA</v>
          </cell>
          <cell r="CK662">
            <v>0</v>
          </cell>
          <cell r="CL662">
            <v>0</v>
          </cell>
          <cell r="CM662" t="str">
            <v>ĐỘC THÂN</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t="e">
            <v>#N/A</v>
          </cell>
          <cell r="DB662">
            <v>0</v>
          </cell>
        </row>
        <row r="663">
          <cell r="B663" t="str">
            <v>EQQ102630</v>
          </cell>
          <cell r="C663" t="str">
            <v>BÙI THỊ THU THẢO</v>
          </cell>
          <cell r="D663" t="str">
            <v>NỮ</v>
          </cell>
          <cell r="E663">
            <v>41887</v>
          </cell>
          <cell r="F663" t="str">
            <v>07 NVC</v>
          </cell>
          <cell r="G663" t="str">
            <v>NHÂN VIÊN PHỤC VỤ</v>
          </cell>
          <cell r="H663">
            <v>10</v>
          </cell>
          <cell r="I663">
            <v>5</v>
          </cell>
          <cell r="J663">
            <v>1993</v>
          </cell>
          <cell r="K663">
            <v>34099</v>
          </cell>
          <cell r="L663" t="str">
            <v>KIÊN GIANG</v>
          </cell>
          <cell r="M663" t="str">
            <v>KIÊN GIANG</v>
          </cell>
          <cell r="N663" t="str">
            <v>371563606</v>
          </cell>
          <cell r="O663">
            <v>39780</v>
          </cell>
          <cell r="P663" t="str">
            <v>KIÊN GIANG</v>
          </cell>
          <cell r="Q663" t="str">
            <v>KINH</v>
          </cell>
          <cell r="R663" t="str">
            <v>PHẬT</v>
          </cell>
          <cell r="S663" t="str">
            <v>160 ẤP TÂN AN, XÃ TÂN AN, TÂN HIỆP, KIÊN GIANG</v>
          </cell>
          <cell r="T663" t="str">
            <v>KIÊN GIANG</v>
          </cell>
          <cell r="U663" t="str">
            <v>206/15 BÌNH QUỚI, P. 28, Q. BÌNH THẠNH, TP. HCM</v>
          </cell>
          <cell r="V663" t="str">
            <v>TP. HCM</v>
          </cell>
          <cell r="W663" t="str">
            <v>81 THÔNG TÂY HỘI, P. 10, Q. GÒ VẤP, TP. HCM</v>
          </cell>
          <cell r="X663" t="str">
            <v>0933424701</v>
          </cell>
          <cell r="Y663" t="str">
            <v>0531002484503</v>
          </cell>
          <cell r="Z663" t="str">
            <v>VIETCOMBANK</v>
          </cell>
          <cell r="AA663" t="str">
            <v>101603</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t="str">
            <v>TC</v>
          </cell>
          <cell r="BF663">
            <v>0</v>
          </cell>
          <cell r="BG663">
            <v>0</v>
          </cell>
          <cell r="BH663">
            <v>0</v>
          </cell>
          <cell r="BI663">
            <v>0</v>
          </cell>
          <cell r="BJ663">
            <v>12000</v>
          </cell>
          <cell r="BK663">
            <v>0</v>
          </cell>
          <cell r="BL663">
            <v>0</v>
          </cell>
          <cell r="BM663">
            <v>0</v>
          </cell>
          <cell r="BN663">
            <v>500000</v>
          </cell>
          <cell r="BO663">
            <v>0</v>
          </cell>
          <cell r="BP663">
            <v>0</v>
          </cell>
          <cell r="BQ663">
            <v>1</v>
          </cell>
          <cell r="BR663" t="str">
            <v>HTQ HỒ CHÍ MINH</v>
          </cell>
          <cell r="BS663" t="str">
            <v>Partime</v>
          </cell>
          <cell r="BT663" t="str">
            <v>Quán Số 7 Nguyễn Văn Chiêm</v>
          </cell>
          <cell r="BU663" t="str">
            <v>NV. Phục Vụ</v>
          </cell>
          <cell r="BV663">
            <v>0</v>
          </cell>
          <cell r="BW663" t="str">
            <v>12/12</v>
          </cell>
          <cell r="BX663">
            <v>0</v>
          </cell>
          <cell r="BY663">
            <v>0</v>
          </cell>
          <cell r="BZ663">
            <v>0</v>
          </cell>
          <cell r="CA663">
            <v>0</v>
          </cell>
          <cell r="CB663">
            <v>0</v>
          </cell>
          <cell r="CC663">
            <v>0</v>
          </cell>
          <cell r="CD663">
            <v>0</v>
          </cell>
          <cell r="CE663">
            <v>0</v>
          </cell>
          <cell r="CF663">
            <v>0</v>
          </cell>
          <cell r="CG663">
            <v>0</v>
          </cell>
          <cell r="CH663">
            <v>0</v>
          </cell>
          <cell r="CI663" t="str">
            <v>272 XVNT</v>
          </cell>
          <cell r="CJ663" t="str">
            <v>NHÂN VIÊN PHỤC VỤ</v>
          </cell>
          <cell r="CK663">
            <v>0</v>
          </cell>
          <cell r="CL663">
            <v>0</v>
          </cell>
          <cell r="CM663" t="str">
            <v>ĐỘC THÂN</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t="e">
            <v>#N/A</v>
          </cell>
          <cell r="DB663">
            <v>0</v>
          </cell>
        </row>
        <row r="664">
          <cell r="B664" t="str">
            <v>EQQ102631</v>
          </cell>
          <cell r="C664" t="str">
            <v>TRẦN THẾ PHƯƠNG NGUYÊN</v>
          </cell>
          <cell r="D664" t="str">
            <v>NỮ</v>
          </cell>
          <cell r="E664">
            <v>41889</v>
          </cell>
          <cell r="F664" t="str">
            <v>07 NVC</v>
          </cell>
          <cell r="G664" t="str">
            <v>NHÂN VIÊN PHỤC VỤ</v>
          </cell>
          <cell r="H664">
            <v>26</v>
          </cell>
          <cell r="I664">
            <v>12</v>
          </cell>
          <cell r="J664">
            <v>1994</v>
          </cell>
          <cell r="K664">
            <v>34694</v>
          </cell>
          <cell r="L664" t="str">
            <v>TP. HCM</v>
          </cell>
          <cell r="M664" t="str">
            <v>TP. HCM</v>
          </cell>
          <cell r="N664" t="str">
            <v>025071572</v>
          </cell>
          <cell r="O664">
            <v>39946</v>
          </cell>
          <cell r="P664" t="str">
            <v>TP. HCM</v>
          </cell>
          <cell r="Q664" t="str">
            <v>KINH</v>
          </cell>
          <cell r="R664" t="str">
            <v>KHÔNG</v>
          </cell>
          <cell r="S664" t="str">
            <v>460 BIS NGUYỄN TẤT THÀNH, P. 18, Q. 4, TP. HCM</v>
          </cell>
          <cell r="T664" t="str">
            <v>TP. HCM</v>
          </cell>
          <cell r="U664" t="str">
            <v>124/11 CỘNG HÒA, Q. TÂN BÌNH, TP. HCM</v>
          </cell>
          <cell r="V664" t="str">
            <v>TP. HCM</v>
          </cell>
          <cell r="W664" t="str">
            <v>206/15 BÌNH QUỚI, P. 28, Q. BÌNH THẠNH, TP. HCM</v>
          </cell>
          <cell r="X664" t="str">
            <v>0938760090</v>
          </cell>
          <cell r="Y664" t="str">
            <v>0071000921735</v>
          </cell>
          <cell r="Z664" t="str">
            <v>VIETCOMBANK</v>
          </cell>
          <cell r="AA664" t="str">
            <v>101604</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t="str">
            <v>12/12</v>
          </cell>
          <cell r="BF664">
            <v>0</v>
          </cell>
          <cell r="BG664">
            <v>0</v>
          </cell>
          <cell r="BH664">
            <v>0</v>
          </cell>
          <cell r="BI664">
            <v>0</v>
          </cell>
          <cell r="BJ664">
            <v>12000</v>
          </cell>
          <cell r="BK664">
            <v>0</v>
          </cell>
          <cell r="BL664">
            <v>0</v>
          </cell>
          <cell r="BM664">
            <v>0</v>
          </cell>
          <cell r="BN664">
            <v>500000</v>
          </cell>
          <cell r="BO664">
            <v>0</v>
          </cell>
          <cell r="BP664">
            <v>0</v>
          </cell>
          <cell r="BQ664">
            <v>1</v>
          </cell>
          <cell r="BR664" t="str">
            <v>HTQ HỒ CHÍ MINH</v>
          </cell>
          <cell r="BS664" t="str">
            <v>Partime</v>
          </cell>
          <cell r="BT664" t="str">
            <v>Quán Số 7 Nguyễn Văn Chiêm</v>
          </cell>
          <cell r="BU664" t="str">
            <v>NV. Phục Vụ</v>
          </cell>
          <cell r="BV664">
            <v>0</v>
          </cell>
          <cell r="BW664" t="str">
            <v>12/12</v>
          </cell>
          <cell r="BX664">
            <v>0</v>
          </cell>
          <cell r="BY664">
            <v>0</v>
          </cell>
          <cell r="BZ664">
            <v>0</v>
          </cell>
          <cell r="CA664">
            <v>0</v>
          </cell>
          <cell r="CB664">
            <v>0</v>
          </cell>
          <cell r="CC664">
            <v>0</v>
          </cell>
          <cell r="CD664">
            <v>0</v>
          </cell>
          <cell r="CE664">
            <v>0</v>
          </cell>
          <cell r="CF664">
            <v>0</v>
          </cell>
          <cell r="CG664">
            <v>0</v>
          </cell>
          <cell r="CH664">
            <v>0</v>
          </cell>
          <cell r="CI664" t="str">
            <v>07 NVC</v>
          </cell>
          <cell r="CJ664" t="str">
            <v>NHÂN VIÊN PHỤC VỤ</v>
          </cell>
          <cell r="CK664">
            <v>0</v>
          </cell>
          <cell r="CL664">
            <v>0</v>
          </cell>
          <cell r="CM664" t="str">
            <v>ĐỘC THÂN</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t="e">
            <v>#N/A</v>
          </cell>
          <cell r="DB664">
            <v>0</v>
          </cell>
        </row>
        <row r="665">
          <cell r="B665" t="str">
            <v>EQQ102632</v>
          </cell>
          <cell r="C665" t="str">
            <v>VÕ NGỌC HIỀN</v>
          </cell>
          <cell r="D665" t="str">
            <v>NAM</v>
          </cell>
          <cell r="E665">
            <v>41888</v>
          </cell>
          <cell r="F665" t="str">
            <v>07 NVC</v>
          </cell>
          <cell r="G665" t="str">
            <v>NHÂN VIÊN PHỤC VỤ</v>
          </cell>
          <cell r="H665">
            <v>3</v>
          </cell>
          <cell r="I665">
            <v>7</v>
          </cell>
          <cell r="J665">
            <v>1992</v>
          </cell>
          <cell r="K665">
            <v>33788</v>
          </cell>
          <cell r="L665" t="str">
            <v>TP. HCM</v>
          </cell>
          <cell r="M665" t="str">
            <v>THỪA THIÊN HUẾ</v>
          </cell>
          <cell r="N665" t="str">
            <v>024513633</v>
          </cell>
          <cell r="O665">
            <v>40770</v>
          </cell>
          <cell r="P665" t="str">
            <v>TP. HCM</v>
          </cell>
          <cell r="Q665" t="str">
            <v>KINH</v>
          </cell>
          <cell r="R665" t="str">
            <v>KHÔNG</v>
          </cell>
          <cell r="S665" t="str">
            <v>41B TRẦN QUỐC TOẢN, P. 8, Q. 3, TP. HCM</v>
          </cell>
          <cell r="T665" t="str">
            <v>TP. HCM</v>
          </cell>
          <cell r="U665" t="str">
            <v>41B TRẦN QUỐC TOẢN, P. 8, Q. 3, TP. HCM</v>
          </cell>
          <cell r="V665" t="str">
            <v>TP. HCM</v>
          </cell>
          <cell r="W665" t="str">
            <v>124/11 CỘNG HÒA, Q. TÂN BÌNH, TP. HCM</v>
          </cell>
          <cell r="X665" t="str">
            <v>01266124047</v>
          </cell>
          <cell r="Y665" t="str">
            <v>0071000609058</v>
          </cell>
          <cell r="Z665" t="str">
            <v>VIETCOMBANK</v>
          </cell>
          <cell r="AA665" t="str">
            <v>101605</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t="str">
            <v>12/12</v>
          </cell>
          <cell r="BF665">
            <v>0</v>
          </cell>
          <cell r="BG665">
            <v>0</v>
          </cell>
          <cell r="BH665">
            <v>0</v>
          </cell>
          <cell r="BI665">
            <v>0</v>
          </cell>
          <cell r="BJ665">
            <v>12000</v>
          </cell>
          <cell r="BK665">
            <v>0</v>
          </cell>
          <cell r="BL665">
            <v>0</v>
          </cell>
          <cell r="BM665">
            <v>0</v>
          </cell>
          <cell r="BN665">
            <v>500000</v>
          </cell>
          <cell r="BO665">
            <v>0</v>
          </cell>
          <cell r="BP665">
            <v>0</v>
          </cell>
          <cell r="BQ665">
            <v>1</v>
          </cell>
          <cell r="BR665" t="str">
            <v>HTQ HỒ CHÍ MINH</v>
          </cell>
          <cell r="BS665" t="str">
            <v>Partime</v>
          </cell>
          <cell r="BT665" t="str">
            <v>Quán Số 7 Nguyễn Văn Chiêm</v>
          </cell>
          <cell r="BU665" t="str">
            <v>NV. Phục Vụ</v>
          </cell>
          <cell r="BV665">
            <v>0</v>
          </cell>
          <cell r="BW665" t="str">
            <v>12/12</v>
          </cell>
          <cell r="BX665">
            <v>0</v>
          </cell>
          <cell r="BY665">
            <v>0</v>
          </cell>
          <cell r="BZ665">
            <v>0</v>
          </cell>
          <cell r="CA665">
            <v>0</v>
          </cell>
          <cell r="CB665">
            <v>0</v>
          </cell>
          <cell r="CC665">
            <v>0</v>
          </cell>
          <cell r="CD665">
            <v>0</v>
          </cell>
          <cell r="CE665">
            <v>0</v>
          </cell>
          <cell r="CF665">
            <v>0</v>
          </cell>
          <cell r="CG665">
            <v>0</v>
          </cell>
          <cell r="CH665">
            <v>0</v>
          </cell>
          <cell r="CI665" t="str">
            <v>07 NVC</v>
          </cell>
          <cell r="CJ665" t="str">
            <v>NHÂN VIÊN PHỤC VỤ</v>
          </cell>
          <cell r="CK665">
            <v>0</v>
          </cell>
          <cell r="CL665">
            <v>0</v>
          </cell>
          <cell r="CM665" t="str">
            <v>ĐỘC THÂN</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t="e">
            <v>#N/A</v>
          </cell>
          <cell r="DB665">
            <v>0</v>
          </cell>
        </row>
        <row r="666">
          <cell r="B666" t="str">
            <v>EQQ102633</v>
          </cell>
          <cell r="C666" t="str">
            <v>PHAN THANH HÙNG</v>
          </cell>
          <cell r="D666" t="str">
            <v>NAM</v>
          </cell>
          <cell r="E666">
            <v>41889</v>
          </cell>
          <cell r="F666" t="str">
            <v>07 NVC</v>
          </cell>
          <cell r="G666" t="str">
            <v>NHÂN VIÊN PHỤC VỤ</v>
          </cell>
          <cell r="H666">
            <v>30</v>
          </cell>
          <cell r="I666">
            <v>1</v>
          </cell>
          <cell r="J666">
            <v>1992</v>
          </cell>
          <cell r="K666">
            <v>33633</v>
          </cell>
          <cell r="L666" t="str">
            <v>TP. HCM</v>
          </cell>
          <cell r="M666" t="str">
            <v>HÀ NAM</v>
          </cell>
          <cell r="N666" t="str">
            <v>024613281</v>
          </cell>
          <cell r="O666">
            <v>41733</v>
          </cell>
          <cell r="P666" t="str">
            <v>TP. HCM</v>
          </cell>
          <cell r="Q666" t="str">
            <v>KINH</v>
          </cell>
          <cell r="R666" t="str">
            <v>KHÔNG</v>
          </cell>
          <cell r="S666" t="str">
            <v>89/18 VƯỜN CHUỐI, P. 4, Q. 3, TP. HCM</v>
          </cell>
          <cell r="T666" t="str">
            <v>TP. HCM</v>
          </cell>
          <cell r="U666" t="str">
            <v>89/18 VƯỜN CHUỐI, P. 4, Q. 3, TP. HCM</v>
          </cell>
          <cell r="V666" t="str">
            <v>TP. HCM</v>
          </cell>
          <cell r="W666" t="str">
            <v>41B TRẦN QUỐC TOẢN, P. 8, Q. 3, TP. HCM</v>
          </cell>
          <cell r="X666" t="str">
            <v>0945331879</v>
          </cell>
          <cell r="Y666" t="str">
            <v>0071000700508</v>
          </cell>
          <cell r="Z666" t="str">
            <v>VIETCOMBANK</v>
          </cell>
          <cell r="AA666" t="str">
            <v>101606</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t="str">
            <v>12/12</v>
          </cell>
          <cell r="BF666">
            <v>0</v>
          </cell>
          <cell r="BG666">
            <v>0</v>
          </cell>
          <cell r="BH666">
            <v>0</v>
          </cell>
          <cell r="BI666">
            <v>0</v>
          </cell>
          <cell r="BJ666">
            <v>12000</v>
          </cell>
          <cell r="BK666">
            <v>0</v>
          </cell>
          <cell r="BL666">
            <v>0</v>
          </cell>
          <cell r="BM666">
            <v>0</v>
          </cell>
          <cell r="BN666">
            <v>500000</v>
          </cell>
          <cell r="BO666">
            <v>0</v>
          </cell>
          <cell r="BP666">
            <v>0</v>
          </cell>
          <cell r="BQ666">
            <v>1</v>
          </cell>
          <cell r="BR666" t="str">
            <v>HTQ HỒ CHÍ MINH</v>
          </cell>
          <cell r="BS666" t="str">
            <v>Partime</v>
          </cell>
          <cell r="BT666" t="str">
            <v>Quán Số 7 Nguyễn Văn Chiêm</v>
          </cell>
          <cell r="BU666" t="str">
            <v>NV. Phục Vụ</v>
          </cell>
          <cell r="BV666">
            <v>0</v>
          </cell>
          <cell r="BW666" t="str">
            <v>ĐH</v>
          </cell>
          <cell r="BX666" t="str">
            <v>NGÔN NGỮ ANH</v>
          </cell>
          <cell r="BY666">
            <v>0</v>
          </cell>
          <cell r="BZ666">
            <v>0</v>
          </cell>
          <cell r="CA666">
            <v>0</v>
          </cell>
          <cell r="CB666">
            <v>0</v>
          </cell>
          <cell r="CC666">
            <v>0</v>
          </cell>
          <cell r="CD666">
            <v>0</v>
          </cell>
          <cell r="CE666">
            <v>0</v>
          </cell>
          <cell r="CF666">
            <v>0</v>
          </cell>
          <cell r="CG666">
            <v>0</v>
          </cell>
          <cell r="CH666">
            <v>0</v>
          </cell>
          <cell r="CI666" t="str">
            <v>07 NVC</v>
          </cell>
          <cell r="CJ666" t="str">
            <v>NHÂN VIÊN PHỤC VỤ</v>
          </cell>
          <cell r="CK666">
            <v>0</v>
          </cell>
          <cell r="CL666">
            <v>0</v>
          </cell>
          <cell r="CM666" t="str">
            <v>ĐỘC THÂN</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t="e">
            <v>#N/A</v>
          </cell>
          <cell r="DB666">
            <v>0</v>
          </cell>
        </row>
        <row r="667">
          <cell r="B667" t="str">
            <v>EQQ102634</v>
          </cell>
          <cell r="C667" t="str">
            <v>LÊ THỊ THƯƠNG</v>
          </cell>
          <cell r="D667" t="str">
            <v>NỮ</v>
          </cell>
          <cell r="E667">
            <v>41890</v>
          </cell>
          <cell r="F667" t="str">
            <v>07 NVC</v>
          </cell>
          <cell r="G667" t="str">
            <v>NHÂN VIÊN PHỤC VỤ</v>
          </cell>
          <cell r="H667">
            <v>5</v>
          </cell>
          <cell r="I667">
            <v>1</v>
          </cell>
          <cell r="J667">
            <v>1992</v>
          </cell>
          <cell r="K667">
            <v>33608</v>
          </cell>
          <cell r="L667" t="str">
            <v>THANH HÓA</v>
          </cell>
          <cell r="M667" t="str">
            <v>THANH HÓA</v>
          </cell>
          <cell r="N667" t="str">
            <v>273457007</v>
          </cell>
          <cell r="O667">
            <v>39624</v>
          </cell>
          <cell r="P667" t="str">
            <v>BÀ RỊA - VŨNG TÀU</v>
          </cell>
          <cell r="Q667" t="str">
            <v>KINH</v>
          </cell>
          <cell r="R667" t="str">
            <v>KHÔNG</v>
          </cell>
          <cell r="S667" t="str">
            <v>PHƯỚC HÒA, PHƯỚC TỈNH, LONG ĐIỀN, BÀ RỊA - VŨNG TÀU</v>
          </cell>
          <cell r="T667" t="str">
            <v>BÀ RỊA - VŨNG TÀU</v>
          </cell>
          <cell r="U667" t="str">
            <v>111/16/1 HUỲNH KHƯƠNG AN, Q. GÒ VẤP, TP. HCM</v>
          </cell>
          <cell r="V667" t="str">
            <v>TP. HCM</v>
          </cell>
          <cell r="W667" t="str">
            <v>89/18 VƯỜN CHUỐI, P. 4, Q. 3, TP. HCM</v>
          </cell>
          <cell r="X667" t="str">
            <v>01639517711</v>
          </cell>
          <cell r="Y667" t="str">
            <v>0531002488242</v>
          </cell>
          <cell r="Z667" t="str">
            <v>VIETCOMBANK</v>
          </cell>
          <cell r="AA667" t="str">
            <v>101607</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t="str">
            <v>ĐH</v>
          </cell>
          <cell r="BF667">
            <v>0</v>
          </cell>
          <cell r="BG667">
            <v>0</v>
          </cell>
          <cell r="BH667">
            <v>0</v>
          </cell>
          <cell r="BI667">
            <v>0</v>
          </cell>
          <cell r="BJ667">
            <v>12000</v>
          </cell>
          <cell r="BK667">
            <v>0</v>
          </cell>
          <cell r="BL667">
            <v>0</v>
          </cell>
          <cell r="BM667">
            <v>0</v>
          </cell>
          <cell r="BN667">
            <v>500000</v>
          </cell>
          <cell r="BO667">
            <v>0</v>
          </cell>
          <cell r="BP667">
            <v>0</v>
          </cell>
          <cell r="BQ667">
            <v>1</v>
          </cell>
          <cell r="BR667" t="str">
            <v>HTQ HỒ CHÍ MINH</v>
          </cell>
          <cell r="BS667" t="str">
            <v>Partime</v>
          </cell>
          <cell r="BT667" t="str">
            <v>Quán Số 7 Nguyễn Văn Chiêm</v>
          </cell>
          <cell r="BU667" t="str">
            <v>NV. Phục Vụ</v>
          </cell>
          <cell r="BV667">
            <v>0</v>
          </cell>
          <cell r="BW667" t="str">
            <v>12/12</v>
          </cell>
          <cell r="BX667">
            <v>0</v>
          </cell>
          <cell r="BY667">
            <v>0</v>
          </cell>
          <cell r="BZ667">
            <v>0</v>
          </cell>
          <cell r="CA667">
            <v>0</v>
          </cell>
          <cell r="CB667">
            <v>0</v>
          </cell>
          <cell r="CC667">
            <v>0</v>
          </cell>
          <cell r="CD667">
            <v>0</v>
          </cell>
          <cell r="CE667">
            <v>0</v>
          </cell>
          <cell r="CF667">
            <v>0</v>
          </cell>
          <cell r="CG667">
            <v>0</v>
          </cell>
          <cell r="CH667">
            <v>0</v>
          </cell>
          <cell r="CI667" t="str">
            <v>07 NVC</v>
          </cell>
          <cell r="CJ667" t="str">
            <v>NHÂN VIÊN PHỤC VỤ</v>
          </cell>
          <cell r="CK667">
            <v>0</v>
          </cell>
          <cell r="CL667">
            <v>0</v>
          </cell>
          <cell r="CM667" t="str">
            <v>ĐỘC THÂN</v>
          </cell>
          <cell r="CN667">
            <v>0</v>
          </cell>
          <cell r="CO667">
            <v>0</v>
          </cell>
          <cell r="CP667">
            <v>0</v>
          </cell>
          <cell r="CQ667">
            <v>0</v>
          </cell>
          <cell r="CR667">
            <v>0</v>
          </cell>
          <cell r="CS667">
            <v>0</v>
          </cell>
          <cell r="CT667">
            <v>0</v>
          </cell>
          <cell r="CU667">
            <v>0</v>
          </cell>
          <cell r="CV667">
            <v>0</v>
          </cell>
          <cell r="CW667">
            <v>0</v>
          </cell>
          <cell r="CX667">
            <v>0</v>
          </cell>
          <cell r="CY667">
            <v>0</v>
          </cell>
          <cell r="CZ667">
            <v>0</v>
          </cell>
          <cell r="DA667" t="e">
            <v>#N/A</v>
          </cell>
          <cell r="DB667">
            <v>0</v>
          </cell>
        </row>
        <row r="668">
          <cell r="B668" t="str">
            <v>EQQ102635</v>
          </cell>
          <cell r="C668" t="str">
            <v>NGUYỄN THỊ THÙY DƯƠNG</v>
          </cell>
          <cell r="D668" t="str">
            <v>NỮ</v>
          </cell>
          <cell r="E668">
            <v>41887</v>
          </cell>
          <cell r="F668" t="str">
            <v>07 NVC</v>
          </cell>
          <cell r="G668" t="str">
            <v>NHÂN VIÊN PHỤC VỤ</v>
          </cell>
          <cell r="H668">
            <v>12</v>
          </cell>
          <cell r="I668">
            <v>10</v>
          </cell>
          <cell r="J668">
            <v>1994</v>
          </cell>
          <cell r="K668">
            <v>34619</v>
          </cell>
          <cell r="L668" t="str">
            <v>ĐỒNG NAI</v>
          </cell>
          <cell r="M668" t="str">
            <v>ĐỒNG NAI</v>
          </cell>
          <cell r="N668" t="str">
            <v>272519664</v>
          </cell>
          <cell r="O668">
            <v>40964</v>
          </cell>
          <cell r="P668" t="str">
            <v>ĐỒNG NAI</v>
          </cell>
          <cell r="Q668" t="str">
            <v>KINH</v>
          </cell>
          <cell r="R668" t="str">
            <v>PHẬT</v>
          </cell>
          <cell r="S668" t="str">
            <v>299 TRẦN HƯNG ĐẠO, XUÂN THẠNH, THỐNG NHẤT, ĐỒNG NAI</v>
          </cell>
          <cell r="T668" t="str">
            <v>ĐỒNG NAI</v>
          </cell>
          <cell r="U668" t="str">
            <v>118/53A5 BẠCH ĐẰNG, P. 24, Q. BÌNH THẠNH, TP. HCM</v>
          </cell>
          <cell r="V668" t="str">
            <v>TP. HCM</v>
          </cell>
          <cell r="W668" t="str">
            <v>111/16/1 HUỲNH KHƯƠNG AN, Q. GÒ VẤP, TP. HCM</v>
          </cell>
          <cell r="X668" t="str">
            <v>TP. HCM</v>
          </cell>
          <cell r="Y668" t="str">
            <v>0531000291780</v>
          </cell>
          <cell r="Z668" t="str">
            <v>VIETCOMBANK</v>
          </cell>
          <cell r="AA668" t="str">
            <v>101608</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t="str">
            <v>12/12</v>
          </cell>
          <cell r="BF668">
            <v>0</v>
          </cell>
          <cell r="BG668">
            <v>0</v>
          </cell>
          <cell r="BH668">
            <v>0</v>
          </cell>
          <cell r="BI668">
            <v>0</v>
          </cell>
          <cell r="BJ668">
            <v>12000</v>
          </cell>
          <cell r="BK668">
            <v>0</v>
          </cell>
          <cell r="BL668">
            <v>0</v>
          </cell>
          <cell r="BM668">
            <v>0</v>
          </cell>
          <cell r="BN668">
            <v>500000</v>
          </cell>
          <cell r="BO668">
            <v>0</v>
          </cell>
          <cell r="BP668">
            <v>0</v>
          </cell>
          <cell r="BQ668">
            <v>1</v>
          </cell>
          <cell r="BR668" t="str">
            <v>HTQ HỒ CHÍ MINH</v>
          </cell>
          <cell r="BS668" t="str">
            <v>Partime</v>
          </cell>
          <cell r="BT668" t="str">
            <v>Quán Số 7 Nguyễn Văn Chiêm</v>
          </cell>
          <cell r="BU668" t="str">
            <v>NV. Phục Vụ</v>
          </cell>
          <cell r="BV668">
            <v>0</v>
          </cell>
          <cell r="BW668" t="str">
            <v>12/12</v>
          </cell>
          <cell r="BX668">
            <v>0</v>
          </cell>
          <cell r="BY668">
            <v>0</v>
          </cell>
          <cell r="BZ668">
            <v>0</v>
          </cell>
          <cell r="CA668">
            <v>0</v>
          </cell>
          <cell r="CB668">
            <v>0</v>
          </cell>
          <cell r="CC668">
            <v>0</v>
          </cell>
          <cell r="CD668">
            <v>0</v>
          </cell>
          <cell r="CE668">
            <v>0</v>
          </cell>
          <cell r="CF668">
            <v>0</v>
          </cell>
          <cell r="CG668">
            <v>0</v>
          </cell>
          <cell r="CH668">
            <v>0</v>
          </cell>
          <cell r="CI668" t="str">
            <v>07 NVC</v>
          </cell>
          <cell r="CJ668" t="str">
            <v>NHÂN VIÊN PHỤC VỤ</v>
          </cell>
          <cell r="CK668">
            <v>0</v>
          </cell>
          <cell r="CL668">
            <v>0</v>
          </cell>
          <cell r="CM668" t="str">
            <v>ĐỘC THÂN</v>
          </cell>
          <cell r="CN668">
            <v>0</v>
          </cell>
          <cell r="CO668">
            <v>0</v>
          </cell>
          <cell r="CP668">
            <v>0</v>
          </cell>
          <cell r="CQ668">
            <v>0</v>
          </cell>
          <cell r="CR668">
            <v>0</v>
          </cell>
          <cell r="CS668">
            <v>0</v>
          </cell>
          <cell r="CT668">
            <v>0</v>
          </cell>
          <cell r="CU668">
            <v>0</v>
          </cell>
          <cell r="CV668">
            <v>0</v>
          </cell>
          <cell r="CW668">
            <v>0</v>
          </cell>
          <cell r="CX668">
            <v>0</v>
          </cell>
          <cell r="CY668">
            <v>0</v>
          </cell>
          <cell r="CZ668">
            <v>0</v>
          </cell>
          <cell r="DA668" t="e">
            <v>#N/A</v>
          </cell>
          <cell r="DB668">
            <v>0</v>
          </cell>
        </row>
        <row r="669">
          <cell r="B669" t="str">
            <v>EQQ102637</v>
          </cell>
          <cell r="C669" t="str">
            <v>TRẦN DUY THỊNH</v>
          </cell>
          <cell r="D669" t="str">
            <v>NAM</v>
          </cell>
          <cell r="E669">
            <v>41893</v>
          </cell>
          <cell r="F669" t="str">
            <v>06 ĐK</v>
          </cell>
          <cell r="G669" t="str">
            <v>NHÂN VIÊN BẾP</v>
          </cell>
          <cell r="H669">
            <v>19</v>
          </cell>
          <cell r="I669">
            <v>1</v>
          </cell>
          <cell r="J669">
            <v>1992</v>
          </cell>
          <cell r="K669">
            <v>33622</v>
          </cell>
          <cell r="L669" t="str">
            <v>TIỀN GIANG</v>
          </cell>
          <cell r="M669" t="str">
            <v>TIỀN GIANG</v>
          </cell>
          <cell r="N669" t="str">
            <v>312117956</v>
          </cell>
          <cell r="O669">
            <v>41605</v>
          </cell>
          <cell r="P669" t="str">
            <v>TIỀN GIANG</v>
          </cell>
          <cell r="Q669" t="str">
            <v>KINH</v>
          </cell>
          <cell r="R669" t="str">
            <v>KHÔNG</v>
          </cell>
          <cell r="S669" t="str">
            <v>ẤP MỸ LƯƠNG, MỸ PHONG, MỸ THO, TIỀN GIANG</v>
          </cell>
          <cell r="T669" t="str">
            <v>TIỀN GIANG</v>
          </cell>
          <cell r="U669" t="str">
            <v>135B TRẦN HƯNG ĐẠO, P. CẦU ÔNG LÃNH, Q. 1, TP. HCM</v>
          </cell>
          <cell r="V669" t="str">
            <v>TP. HCM</v>
          </cell>
          <cell r="W669" t="str">
            <v>118/53A5 BẠCH ĐẰNG, P. 24, Q. BÌNH THẠNH, TP. HCM</v>
          </cell>
          <cell r="X669" t="str">
            <v>0972867427</v>
          </cell>
          <cell r="Y669" t="str">
            <v>0071000921766</v>
          </cell>
          <cell r="Z669" t="str">
            <v>VIETCOMBANK</v>
          </cell>
          <cell r="AA669" t="str">
            <v>101610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t="str">
            <v>12/12</v>
          </cell>
          <cell r="BF669">
            <v>0</v>
          </cell>
          <cell r="BG669">
            <v>0</v>
          </cell>
          <cell r="BH669">
            <v>41908</v>
          </cell>
          <cell r="BI669">
            <v>2889000</v>
          </cell>
          <cell r="BJ669">
            <v>0</v>
          </cell>
          <cell r="BK669">
            <v>0</v>
          </cell>
          <cell r="BL669">
            <v>0</v>
          </cell>
          <cell r="BM669">
            <v>0</v>
          </cell>
          <cell r="BN669">
            <v>0</v>
          </cell>
          <cell r="BO669">
            <v>0</v>
          </cell>
          <cell r="BP669">
            <v>4000</v>
          </cell>
          <cell r="BQ669">
            <v>1</v>
          </cell>
          <cell r="BR669" t="str">
            <v>HTQ HỒ CHÍ MINH</v>
          </cell>
          <cell r="BS669" t="str">
            <v>Fulltime</v>
          </cell>
          <cell r="BT669" t="str">
            <v>Quán 6A Đồng Khởi</v>
          </cell>
          <cell r="BU669" t="str">
            <v>NV. Bếp</v>
          </cell>
          <cell r="BV669">
            <v>0</v>
          </cell>
          <cell r="BW669" t="str">
            <v>12/12</v>
          </cell>
          <cell r="BX669">
            <v>0</v>
          </cell>
          <cell r="BY669">
            <v>0</v>
          </cell>
          <cell r="BZ669">
            <v>0</v>
          </cell>
          <cell r="CA669">
            <v>0</v>
          </cell>
          <cell r="CB669">
            <v>0</v>
          </cell>
          <cell r="CC669">
            <v>0</v>
          </cell>
          <cell r="CD669">
            <v>41908</v>
          </cell>
          <cell r="CE669">
            <v>0</v>
          </cell>
          <cell r="CF669">
            <v>0</v>
          </cell>
          <cell r="CG669">
            <v>0</v>
          </cell>
          <cell r="CH669">
            <v>0</v>
          </cell>
          <cell r="CI669" t="str">
            <v>07 NVC</v>
          </cell>
          <cell r="CJ669" t="str">
            <v>NHÂN VIÊN PHỤC VỤ</v>
          </cell>
          <cell r="CK669">
            <v>0</v>
          </cell>
          <cell r="CL669">
            <v>0</v>
          </cell>
          <cell r="CM669" t="str">
            <v>ĐỘC THÂN</v>
          </cell>
          <cell r="CN669">
            <v>0</v>
          </cell>
          <cell r="CO669">
            <v>0</v>
          </cell>
          <cell r="CP669">
            <v>0</v>
          </cell>
          <cell r="CQ669">
            <v>0</v>
          </cell>
          <cell r="CR669">
            <v>0</v>
          </cell>
          <cell r="CS669">
            <v>0</v>
          </cell>
          <cell r="CT669">
            <v>0</v>
          </cell>
          <cell r="CU669">
            <v>0</v>
          </cell>
          <cell r="CV669">
            <v>0</v>
          </cell>
          <cell r="CW669">
            <v>0</v>
          </cell>
          <cell r="CX669">
            <v>0</v>
          </cell>
          <cell r="CY669">
            <v>0</v>
          </cell>
          <cell r="CZ669">
            <v>0</v>
          </cell>
          <cell r="DA669" t="e">
            <v>#N/A</v>
          </cell>
          <cell r="DB669">
            <v>0</v>
          </cell>
        </row>
        <row r="670">
          <cell r="B670" t="str">
            <v>EQQ102638</v>
          </cell>
          <cell r="C670" t="str">
            <v>NGUYỄN TUẤN ANH</v>
          </cell>
          <cell r="D670" t="str">
            <v>NAM</v>
          </cell>
          <cell r="E670">
            <v>41893</v>
          </cell>
          <cell r="F670" t="str">
            <v>06 ĐK</v>
          </cell>
          <cell r="G670" t="str">
            <v>NHÂN VIÊN PHỤC VỤ</v>
          </cell>
          <cell r="H670">
            <v>26</v>
          </cell>
          <cell r="I670">
            <v>2</v>
          </cell>
          <cell r="J670">
            <v>1993</v>
          </cell>
          <cell r="K670">
            <v>34026</v>
          </cell>
          <cell r="L670" t="str">
            <v>TP. HCM</v>
          </cell>
          <cell r="M670" t="str">
            <v>HÀ NAM</v>
          </cell>
          <cell r="N670" t="str">
            <v>024985736</v>
          </cell>
          <cell r="O670">
            <v>39637</v>
          </cell>
          <cell r="P670" t="str">
            <v>TP. HCM</v>
          </cell>
          <cell r="Q670" t="str">
            <v>KINH</v>
          </cell>
          <cell r="R670" t="str">
            <v>THIÊN CHÚA</v>
          </cell>
          <cell r="S670" t="str">
            <v>25 LÊ PHÁT ĐẠT, P. 7, Q. TÂN BÌNH, TP. HCM</v>
          </cell>
          <cell r="T670" t="str">
            <v>TP. HCM</v>
          </cell>
          <cell r="U670" t="str">
            <v>25 ĐẶNG LỘ, P. 7, Q. TÂN BÌNH, TP. HCM</v>
          </cell>
          <cell r="V670" t="str">
            <v>TP. HCM</v>
          </cell>
          <cell r="W670" t="str">
            <v>135B TRẦN HƯNG ĐẠO, P. CẦU ÔNG LÃNH, Q. 1, TP. HCM</v>
          </cell>
          <cell r="X670" t="str">
            <v>01229292324</v>
          </cell>
          <cell r="Y670" t="str">
            <v>0071000917726</v>
          </cell>
          <cell r="Z670" t="str">
            <v>VIETCOMBANK</v>
          </cell>
          <cell r="AA670" t="str">
            <v>101611</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t="str">
            <v>12/12</v>
          </cell>
          <cell r="BF670">
            <v>0</v>
          </cell>
          <cell r="BG670">
            <v>0</v>
          </cell>
          <cell r="BH670">
            <v>0</v>
          </cell>
          <cell r="BI670">
            <v>0</v>
          </cell>
          <cell r="BJ670">
            <v>12000</v>
          </cell>
          <cell r="BK670">
            <v>0</v>
          </cell>
          <cell r="BL670">
            <v>41908</v>
          </cell>
          <cell r="BM670">
            <v>0</v>
          </cell>
          <cell r="BN670">
            <v>0</v>
          </cell>
          <cell r="BO670">
            <v>0</v>
          </cell>
          <cell r="BP670">
            <v>0</v>
          </cell>
          <cell r="BQ670">
            <v>1</v>
          </cell>
          <cell r="BR670" t="str">
            <v>HTQ HỒ CHÍ MINH</v>
          </cell>
          <cell r="BS670" t="str">
            <v>Partime</v>
          </cell>
          <cell r="BT670" t="str">
            <v>Quán 6A Đồng Khởi</v>
          </cell>
          <cell r="BU670" t="str">
            <v>NV. Phục Vụ</v>
          </cell>
          <cell r="BV670">
            <v>0</v>
          </cell>
          <cell r="BW670" t="str">
            <v>CĐ</v>
          </cell>
          <cell r="BX670" t="str">
            <v>QUẢN TRỊ MẠNG MÁY TÍNH</v>
          </cell>
          <cell r="BY670">
            <v>0</v>
          </cell>
          <cell r="BZ670">
            <v>0</v>
          </cell>
          <cell r="CA670">
            <v>0</v>
          </cell>
          <cell r="CB670">
            <v>0</v>
          </cell>
          <cell r="CC670">
            <v>0</v>
          </cell>
          <cell r="CD670">
            <v>0</v>
          </cell>
          <cell r="CE670">
            <v>0</v>
          </cell>
          <cell r="CF670">
            <v>0</v>
          </cell>
          <cell r="CG670">
            <v>0</v>
          </cell>
          <cell r="CH670">
            <v>0</v>
          </cell>
          <cell r="CI670" t="str">
            <v>06 ĐK</v>
          </cell>
          <cell r="CJ670" t="str">
            <v>NHÂN VIÊN BẾP</v>
          </cell>
          <cell r="CK670">
            <v>0</v>
          </cell>
          <cell r="CL670">
            <v>0</v>
          </cell>
          <cell r="CM670" t="str">
            <v>ĐỘC THÂN</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cell r="DA670" t="e">
            <v>#N/A</v>
          </cell>
          <cell r="DB670">
            <v>0</v>
          </cell>
        </row>
        <row r="671">
          <cell r="B671" t="str">
            <v>EQQ102641</v>
          </cell>
          <cell r="C671" t="str">
            <v>NGUYỄN THỊ NGỌC THẢO</v>
          </cell>
          <cell r="D671" t="str">
            <v>NỮ</v>
          </cell>
          <cell r="E671">
            <v>41894</v>
          </cell>
          <cell r="F671" t="str">
            <v>80 ĐK</v>
          </cell>
          <cell r="G671" t="str">
            <v>NHÂN VIÊN THU NGÂN</v>
          </cell>
          <cell r="H671">
            <v>17</v>
          </cell>
          <cell r="I671">
            <v>11</v>
          </cell>
          <cell r="J671">
            <v>1992</v>
          </cell>
          <cell r="K671">
            <v>33925</v>
          </cell>
          <cell r="L671" t="str">
            <v>KHÁNH HÒA</v>
          </cell>
          <cell r="M671" t="str">
            <v>KHÁNH HÒA</v>
          </cell>
          <cell r="N671" t="str">
            <v>225448570</v>
          </cell>
          <cell r="O671">
            <v>41712</v>
          </cell>
          <cell r="P671" t="str">
            <v>KHÁNH HÒA</v>
          </cell>
          <cell r="Q671" t="str">
            <v>KINH</v>
          </cell>
          <cell r="R671" t="str">
            <v>KHÔNG</v>
          </cell>
          <cell r="S671" t="str">
            <v>TỒ DÂN PHỐ 16, P. NINH HIỆP, TX. NINH HÒA, KHÁNH HÒA</v>
          </cell>
          <cell r="T671" t="str">
            <v>KHÁNH HÒA</v>
          </cell>
          <cell r="U671" t="str">
            <v>HẺM 25 NGUYỄN BỈNH KHIÊM, Q. 1, TP. HCM</v>
          </cell>
          <cell r="V671" t="str">
            <v>TP. HCM</v>
          </cell>
          <cell r="W671" t="str">
            <v>25 ĐẶNG LỘ, P. 7, Q. TÂN BÌNH, TP. HCM</v>
          </cell>
          <cell r="X671" t="str">
            <v>0906040916</v>
          </cell>
          <cell r="Y671" t="str">
            <v>0071000729331</v>
          </cell>
          <cell r="Z671" t="str">
            <v>VIETCOMBANK</v>
          </cell>
          <cell r="AA671" t="str">
            <v>101614</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t="str">
            <v>CĐ</v>
          </cell>
          <cell r="BF671">
            <v>0</v>
          </cell>
          <cell r="BG671">
            <v>0</v>
          </cell>
          <cell r="BH671">
            <v>0</v>
          </cell>
          <cell r="BI671">
            <v>0</v>
          </cell>
          <cell r="BJ671">
            <v>12000</v>
          </cell>
          <cell r="BK671">
            <v>0</v>
          </cell>
          <cell r="BL671">
            <v>0</v>
          </cell>
          <cell r="BM671">
            <v>0</v>
          </cell>
          <cell r="BN671">
            <v>0</v>
          </cell>
          <cell r="BO671">
            <v>0</v>
          </cell>
          <cell r="BP671">
            <v>0</v>
          </cell>
          <cell r="BQ671">
            <v>1</v>
          </cell>
          <cell r="BR671" t="str">
            <v>HTQ HỒ CHÍ MINH</v>
          </cell>
          <cell r="BS671" t="str">
            <v>Partime</v>
          </cell>
          <cell r="BT671" t="str">
            <v>Quán 80 Đồng Khởi</v>
          </cell>
          <cell r="BU671" t="str">
            <v>NV. Thu Ngân</v>
          </cell>
          <cell r="BV671">
            <v>0</v>
          </cell>
          <cell r="BW671" t="str">
            <v>12/12</v>
          </cell>
          <cell r="BX671">
            <v>0</v>
          </cell>
          <cell r="BY671">
            <v>0</v>
          </cell>
          <cell r="BZ671">
            <v>0</v>
          </cell>
          <cell r="CA671">
            <v>0</v>
          </cell>
          <cell r="CB671">
            <v>0</v>
          </cell>
          <cell r="CC671">
            <v>0</v>
          </cell>
          <cell r="CD671">
            <v>0</v>
          </cell>
          <cell r="CE671">
            <v>0</v>
          </cell>
          <cell r="CF671">
            <v>0</v>
          </cell>
          <cell r="CG671">
            <v>0</v>
          </cell>
          <cell r="CH671">
            <v>0</v>
          </cell>
          <cell r="CI671" t="str">
            <v>06 ĐK</v>
          </cell>
          <cell r="CJ671" t="str">
            <v>NHÂN VIÊN PHỤC VỤ</v>
          </cell>
          <cell r="CK671">
            <v>0</v>
          </cell>
          <cell r="CL671">
            <v>0</v>
          </cell>
          <cell r="CM671" t="str">
            <v>ĐỘC THÂN</v>
          </cell>
          <cell r="CN671">
            <v>0</v>
          </cell>
          <cell r="CO671">
            <v>0</v>
          </cell>
          <cell r="CP671">
            <v>0</v>
          </cell>
          <cell r="CQ671">
            <v>0</v>
          </cell>
          <cell r="CR671">
            <v>0</v>
          </cell>
          <cell r="CS671">
            <v>0</v>
          </cell>
          <cell r="CT671">
            <v>0</v>
          </cell>
          <cell r="CU671">
            <v>0</v>
          </cell>
          <cell r="CV671">
            <v>0</v>
          </cell>
          <cell r="CW671">
            <v>0</v>
          </cell>
          <cell r="CX671">
            <v>0</v>
          </cell>
          <cell r="CY671">
            <v>0</v>
          </cell>
          <cell r="CZ671">
            <v>0</v>
          </cell>
          <cell r="DA671" t="e">
            <v>#N/A</v>
          </cell>
          <cell r="DB671">
            <v>0</v>
          </cell>
        </row>
        <row r="672">
          <cell r="B672" t="str">
            <v>EQQ102643</v>
          </cell>
          <cell r="C672" t="str">
            <v>LÊ THỊ THÙY LINH</v>
          </cell>
          <cell r="D672" t="str">
            <v>NỮ</v>
          </cell>
          <cell r="E672">
            <v>41893</v>
          </cell>
          <cell r="F672" t="str">
            <v>219 LTT</v>
          </cell>
          <cell r="G672" t="str">
            <v>NHÂN VIÊN PHỤC VỤ</v>
          </cell>
          <cell r="H672">
            <v>1</v>
          </cell>
          <cell r="I672">
            <v>11</v>
          </cell>
          <cell r="J672">
            <v>1992</v>
          </cell>
          <cell r="K672">
            <v>33909</v>
          </cell>
          <cell r="L672" t="str">
            <v>TIỀN GIANG</v>
          </cell>
          <cell r="M672" t="str">
            <v>TIỀN GIANG</v>
          </cell>
          <cell r="N672" t="str">
            <v>312253808</v>
          </cell>
          <cell r="O672">
            <v>41017</v>
          </cell>
          <cell r="P672" t="str">
            <v>TIỀN GIANG</v>
          </cell>
          <cell r="Q672" t="str">
            <v>KINH</v>
          </cell>
          <cell r="R672" t="str">
            <v>KHÔNG</v>
          </cell>
          <cell r="S672" t="str">
            <v>ẤP HƯNG ĐIỀM HY, CHÂU THÀNH, TIỀN GIANG</v>
          </cell>
          <cell r="T672" t="str">
            <v>TIỀN GIANG</v>
          </cell>
          <cell r="U672" t="str">
            <v>58/17 LÊ HỒNG PHONG, P. 2, Q. 5, TP. HCM</v>
          </cell>
          <cell r="V672" t="str">
            <v>TP. HCM</v>
          </cell>
          <cell r="W672" t="str">
            <v>HẺM 25 NGUYỄN BỈNH KHIÊM, Q. 1, TP. HCM</v>
          </cell>
          <cell r="X672" t="str">
            <v>01695210028</v>
          </cell>
          <cell r="Y672" t="str">
            <v>0071000711506</v>
          </cell>
          <cell r="Z672" t="str">
            <v>VIETCOMBANK</v>
          </cell>
          <cell r="AA672" t="str">
            <v>101616</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t="str">
            <v>12/12</v>
          </cell>
          <cell r="BF672">
            <v>0</v>
          </cell>
          <cell r="BG672">
            <v>0</v>
          </cell>
          <cell r="BH672">
            <v>0</v>
          </cell>
          <cell r="BI672">
            <v>0</v>
          </cell>
          <cell r="BJ672">
            <v>12000</v>
          </cell>
          <cell r="BK672">
            <v>0</v>
          </cell>
          <cell r="BL672">
            <v>0</v>
          </cell>
          <cell r="BM672">
            <v>0</v>
          </cell>
          <cell r="BN672">
            <v>0</v>
          </cell>
          <cell r="BO672">
            <v>0</v>
          </cell>
          <cell r="BP672">
            <v>0</v>
          </cell>
          <cell r="BQ672">
            <v>1</v>
          </cell>
          <cell r="BR672" t="str">
            <v>HTQ HỒ CHÍ MINH</v>
          </cell>
          <cell r="BS672" t="str">
            <v>Partime</v>
          </cell>
          <cell r="BT672" t="str">
            <v>Quán 219 Lý Tự Trọng</v>
          </cell>
          <cell r="BU672" t="str">
            <v>NV. Phục Vụ</v>
          </cell>
          <cell r="BV672">
            <v>0</v>
          </cell>
          <cell r="BW672" t="str">
            <v>CĐ</v>
          </cell>
          <cell r="BX672" t="str">
            <v>TÀI CHÍNH</v>
          </cell>
          <cell r="BY672">
            <v>0</v>
          </cell>
          <cell r="BZ672">
            <v>0</v>
          </cell>
          <cell r="CA672">
            <v>0</v>
          </cell>
          <cell r="CB672">
            <v>0</v>
          </cell>
          <cell r="CC672">
            <v>0</v>
          </cell>
          <cell r="CD672">
            <v>0</v>
          </cell>
          <cell r="CE672">
            <v>0</v>
          </cell>
          <cell r="CF672">
            <v>0</v>
          </cell>
          <cell r="CG672">
            <v>0</v>
          </cell>
          <cell r="CH672">
            <v>0</v>
          </cell>
          <cell r="CI672" t="str">
            <v>80 ĐK</v>
          </cell>
          <cell r="CJ672" t="str">
            <v>NHÂN VIÊN THU NGÂN</v>
          </cell>
          <cell r="CK672">
            <v>0</v>
          </cell>
          <cell r="CL672">
            <v>0</v>
          </cell>
          <cell r="CM672" t="str">
            <v>ĐỘC THÂN</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cell r="DA672" t="e">
            <v>#N/A</v>
          </cell>
          <cell r="DB672">
            <v>0</v>
          </cell>
        </row>
        <row r="673">
          <cell r="B673" t="str">
            <v>EQQ102644</v>
          </cell>
          <cell r="C673" t="str">
            <v>NGUYỄN ĐỨC HIỆP</v>
          </cell>
          <cell r="D673" t="str">
            <v>NAM</v>
          </cell>
          <cell r="E673">
            <v>41893</v>
          </cell>
          <cell r="F673" t="str">
            <v>274 VTS</v>
          </cell>
          <cell r="G673" t="str">
            <v>NHÂN VIÊN PHỤC VỤ</v>
          </cell>
          <cell r="H673">
            <v>10</v>
          </cell>
          <cell r="I673">
            <v>5</v>
          </cell>
          <cell r="J673">
            <v>1995</v>
          </cell>
          <cell r="K673">
            <v>34829</v>
          </cell>
          <cell r="L673" t="str">
            <v>LÂM ĐỒNG</v>
          </cell>
          <cell r="M673" t="str">
            <v>HÀ NỘI</v>
          </cell>
          <cell r="N673" t="str">
            <v>250974853</v>
          </cell>
          <cell r="O673">
            <v>41204</v>
          </cell>
          <cell r="P673" t="str">
            <v>LÂM ĐỒNG</v>
          </cell>
          <cell r="Q673">
            <v>41017</v>
          </cell>
          <cell r="R673" t="str">
            <v>TIỀN GIANG</v>
          </cell>
          <cell r="S673" t="str">
            <v>142/9 KHU PHỐ TÂN PHÚ 2, TÂN BÌNH, DĨ AN, BÌNH DƯƠNG</v>
          </cell>
          <cell r="T673" t="str">
            <v>BÌNH DƯƠNG</v>
          </cell>
          <cell r="U673" t="str">
            <v>NGUYỄN HỮU CẢNH, Q. BÌNH THẠNH, TP. HCM</v>
          </cell>
          <cell r="V673" t="str">
            <v>TP. HCM</v>
          </cell>
          <cell r="W673" t="str">
            <v>58/17 LÊ HỒNG PHONG, P. 2, Q. 5, TP. HCM</v>
          </cell>
          <cell r="X673" t="str">
            <v>TP. HCM</v>
          </cell>
          <cell r="Y673" t="str">
            <v>0721000557784</v>
          </cell>
          <cell r="Z673" t="str">
            <v>VIETCOMBANK</v>
          </cell>
          <cell r="AA673" t="str">
            <v>101617</v>
          </cell>
          <cell r="AB673">
            <v>0</v>
          </cell>
          <cell r="AC673">
            <v>0</v>
          </cell>
          <cell r="AD673">
            <v>0</v>
          </cell>
          <cell r="AE673">
            <v>41978</v>
          </cell>
          <cell r="AF673" t="str">
            <v>BV</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t="str">
            <v>CĐ</v>
          </cell>
          <cell r="BF673">
            <v>0</v>
          </cell>
          <cell r="BG673">
            <v>0</v>
          </cell>
          <cell r="BH673">
            <v>0</v>
          </cell>
          <cell r="BI673">
            <v>0</v>
          </cell>
          <cell r="BJ673">
            <v>12000</v>
          </cell>
          <cell r="BK673">
            <v>0</v>
          </cell>
          <cell r="BL673">
            <v>0</v>
          </cell>
          <cell r="BM673">
            <v>0</v>
          </cell>
          <cell r="BN673">
            <v>0</v>
          </cell>
          <cell r="BO673">
            <v>0</v>
          </cell>
          <cell r="BP673">
            <v>0</v>
          </cell>
          <cell r="BQ673">
            <v>1</v>
          </cell>
          <cell r="BR673" t="str">
            <v>HTQ HỒ CHÍ MINH</v>
          </cell>
          <cell r="BS673" t="str">
            <v>Partime</v>
          </cell>
          <cell r="BT673" t="str">
            <v>Quán 274 Võ Thị Sáu</v>
          </cell>
          <cell r="BU673" t="str">
            <v>NV. Phục Vụ</v>
          </cell>
          <cell r="BV673">
            <v>0</v>
          </cell>
          <cell r="BW673" t="str">
            <v>12/12</v>
          </cell>
          <cell r="BX673">
            <v>0</v>
          </cell>
          <cell r="BY673">
            <v>0</v>
          </cell>
          <cell r="BZ673">
            <v>0</v>
          </cell>
          <cell r="CA673">
            <v>0</v>
          </cell>
          <cell r="CB673">
            <v>0</v>
          </cell>
          <cell r="CC673">
            <v>0</v>
          </cell>
          <cell r="CD673">
            <v>0</v>
          </cell>
          <cell r="CE673">
            <v>0</v>
          </cell>
          <cell r="CF673">
            <v>0</v>
          </cell>
          <cell r="CG673">
            <v>0</v>
          </cell>
          <cell r="CH673">
            <v>0</v>
          </cell>
          <cell r="CI673" t="str">
            <v>219 LTT</v>
          </cell>
          <cell r="CJ673" t="str">
            <v>NHÂN VIÊN PHỤC VỤ</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cell r="DA673" t="e">
            <v>#N/A</v>
          </cell>
          <cell r="DB673">
            <v>0</v>
          </cell>
        </row>
        <row r="674">
          <cell r="B674" t="str">
            <v>EQQ102645</v>
          </cell>
          <cell r="C674" t="str">
            <v>HOÀNG NGỌC YẾN</v>
          </cell>
          <cell r="D674" t="str">
            <v>NỮ</v>
          </cell>
          <cell r="E674">
            <v>41892</v>
          </cell>
          <cell r="F674" t="str">
            <v>272 XVNT</v>
          </cell>
          <cell r="G674" t="str">
            <v>NHÂN VIÊN PHỤC VỤ</v>
          </cell>
          <cell r="H674">
            <v>19</v>
          </cell>
          <cell r="I674">
            <v>5</v>
          </cell>
          <cell r="J674">
            <v>1995</v>
          </cell>
          <cell r="K674">
            <v>34838</v>
          </cell>
          <cell r="L674" t="str">
            <v>TP. HCM</v>
          </cell>
          <cell r="M674" t="str">
            <v>TP. HCM</v>
          </cell>
          <cell r="N674" t="str">
            <v>025419922</v>
          </cell>
          <cell r="O674">
            <v>40642</v>
          </cell>
          <cell r="P674" t="str">
            <v>TP. HCM</v>
          </cell>
          <cell r="Q674" t="str">
            <v>KINH</v>
          </cell>
          <cell r="R674" t="str">
            <v>THIÊN CHÚA</v>
          </cell>
          <cell r="S674" t="str">
            <v>72/5 NGUYỄN CÔNG TRỨ, P. 19, Q. BÌNH THẠNH, TP. HCM</v>
          </cell>
          <cell r="T674" t="str">
            <v>TP. HCM</v>
          </cell>
          <cell r="U674" t="str">
            <v>72/5 NGUYỄN CÔNG TRỨ, P. 19, Q. BÌNH THẠNH, TP. HCM</v>
          </cell>
          <cell r="V674" t="str">
            <v>TP. HCM</v>
          </cell>
          <cell r="W674" t="str">
            <v>NGUYỄN HỮU CẢNH, Q. BÌNH THẠNH, TP. HCM</v>
          </cell>
          <cell r="X674" t="str">
            <v>01212524053</v>
          </cell>
          <cell r="Y674" t="str">
            <v>0071000917945</v>
          </cell>
          <cell r="Z674" t="str">
            <v>VIETCOMBANK</v>
          </cell>
          <cell r="AA674" t="str">
            <v>101618</v>
          </cell>
          <cell r="AB674">
            <v>0</v>
          </cell>
          <cell r="AC674">
            <v>0</v>
          </cell>
          <cell r="AD674">
            <v>0</v>
          </cell>
          <cell r="AE674">
            <v>41978</v>
          </cell>
          <cell r="AF674" t="str">
            <v>BV</v>
          </cell>
          <cell r="AG674" t="str">
            <v>CHƯA BÀN GIAO</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t="str">
            <v>12/12</v>
          </cell>
          <cell r="BF674">
            <v>0</v>
          </cell>
          <cell r="BG674">
            <v>0</v>
          </cell>
          <cell r="BH674">
            <v>0</v>
          </cell>
          <cell r="BI674">
            <v>0</v>
          </cell>
          <cell r="BJ674">
            <v>12000</v>
          </cell>
          <cell r="BK674">
            <v>0</v>
          </cell>
          <cell r="BL674">
            <v>0</v>
          </cell>
          <cell r="BM674">
            <v>0</v>
          </cell>
          <cell r="BN674">
            <v>0</v>
          </cell>
          <cell r="BO674">
            <v>0</v>
          </cell>
          <cell r="BP674">
            <v>0</v>
          </cell>
          <cell r="BQ674">
            <v>1</v>
          </cell>
          <cell r="BR674" t="str">
            <v>HTQ HỒ CHÍ MINH</v>
          </cell>
          <cell r="BS674" t="str">
            <v>Partime</v>
          </cell>
          <cell r="BT674" t="str">
            <v>Quán 272 Xô Viết Nghệ Tĩnh</v>
          </cell>
          <cell r="BU674" t="str">
            <v>NV. Phục Vụ</v>
          </cell>
          <cell r="BV674">
            <v>0</v>
          </cell>
          <cell r="BW674" t="str">
            <v>12/12</v>
          </cell>
          <cell r="BX674">
            <v>0</v>
          </cell>
          <cell r="BY674">
            <v>0</v>
          </cell>
          <cell r="BZ674">
            <v>0</v>
          </cell>
          <cell r="CA674">
            <v>0</v>
          </cell>
          <cell r="CB674">
            <v>0</v>
          </cell>
          <cell r="CC674">
            <v>0</v>
          </cell>
          <cell r="CD674">
            <v>0</v>
          </cell>
          <cell r="CE674">
            <v>0</v>
          </cell>
          <cell r="CF674">
            <v>0</v>
          </cell>
          <cell r="CG674">
            <v>0</v>
          </cell>
          <cell r="CH674">
            <v>0</v>
          </cell>
          <cell r="CI674" t="str">
            <v>274 VTS</v>
          </cell>
          <cell r="CJ674" t="str">
            <v>NHÂN VIÊN PHỤC VỤ</v>
          </cell>
          <cell r="CK674">
            <v>0</v>
          </cell>
          <cell r="CL674">
            <v>0</v>
          </cell>
          <cell r="CM674" t="str">
            <v>ĐỘC THÂN</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cell r="DA674" t="e">
            <v>#N/A</v>
          </cell>
          <cell r="DB674">
            <v>0</v>
          </cell>
        </row>
        <row r="675">
          <cell r="B675" t="str">
            <v>EQQ102647</v>
          </cell>
          <cell r="C675" t="str">
            <v>NGUYỄN HỒNG THÚY</v>
          </cell>
          <cell r="D675" t="str">
            <v>NỮ</v>
          </cell>
          <cell r="E675">
            <v>41891</v>
          </cell>
          <cell r="F675" t="str">
            <v>VINCOM</v>
          </cell>
          <cell r="G675" t="str">
            <v>NHÂN VIÊN PHỤC VỤ</v>
          </cell>
          <cell r="H675">
            <v>2</v>
          </cell>
          <cell r="I675">
            <v>8</v>
          </cell>
          <cell r="J675">
            <v>1995</v>
          </cell>
          <cell r="K675">
            <v>34913</v>
          </cell>
          <cell r="L675" t="str">
            <v>TP. HCM</v>
          </cell>
          <cell r="M675" t="str">
            <v>TP. HCM</v>
          </cell>
          <cell r="N675" t="str">
            <v>025490260</v>
          </cell>
          <cell r="O675">
            <v>40768</v>
          </cell>
          <cell r="P675" t="str">
            <v>TP. HCM</v>
          </cell>
          <cell r="Q675" t="str">
            <v>KINH</v>
          </cell>
          <cell r="R675" t="str">
            <v>PHẬT</v>
          </cell>
          <cell r="S675" t="str">
            <v>A39/6, KP 5, P. AN KHÁNH, Q. 2, TP. HCM</v>
          </cell>
          <cell r="T675" t="str">
            <v>TP. HCM</v>
          </cell>
          <cell r="U675" t="str">
            <v>261/15/18/3 KP 3, P. TĂNG NHƠN PHÚ B, Q. 9, TP. HCM</v>
          </cell>
          <cell r="V675" t="str">
            <v>TP. HCM</v>
          </cell>
          <cell r="W675" t="str">
            <v>72/5 NGUYỄN CÔNG TRỨ, P. 19, Q. BÌNH THẠNH, TP. HCM</v>
          </cell>
          <cell r="X675" t="str">
            <v>01222639276</v>
          </cell>
          <cell r="Y675" t="str">
            <v>0331000426449</v>
          </cell>
          <cell r="Z675" t="str">
            <v>VIETCOMBANK</v>
          </cell>
          <cell r="AA675" t="str">
            <v>101620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t="str">
            <v>12/12</v>
          </cell>
          <cell r="BF675">
            <v>0</v>
          </cell>
          <cell r="BG675">
            <v>0</v>
          </cell>
          <cell r="BH675">
            <v>0</v>
          </cell>
          <cell r="BI675">
            <v>0</v>
          </cell>
          <cell r="BJ675">
            <v>12000</v>
          </cell>
          <cell r="BK675">
            <v>0</v>
          </cell>
          <cell r="BL675">
            <v>0</v>
          </cell>
          <cell r="BM675">
            <v>0</v>
          </cell>
          <cell r="BN675">
            <v>0</v>
          </cell>
          <cell r="BO675">
            <v>0</v>
          </cell>
          <cell r="BP675">
            <v>0</v>
          </cell>
          <cell r="BQ675">
            <v>1</v>
          </cell>
          <cell r="BR675" t="str">
            <v>HTQ HỒ CHÍ MINH</v>
          </cell>
          <cell r="BS675" t="str">
            <v>Partime</v>
          </cell>
          <cell r="BT675" t="str">
            <v>Quán 171 Đồng Khởi</v>
          </cell>
          <cell r="BU675" t="str">
            <v>NV. Phục Vụ</v>
          </cell>
          <cell r="BV675">
            <v>0</v>
          </cell>
          <cell r="BW675" t="str">
            <v>12/12</v>
          </cell>
          <cell r="BX675">
            <v>0</v>
          </cell>
          <cell r="BY675">
            <v>0</v>
          </cell>
          <cell r="BZ675">
            <v>0</v>
          </cell>
          <cell r="CA675">
            <v>0</v>
          </cell>
          <cell r="CB675">
            <v>0</v>
          </cell>
          <cell r="CC675">
            <v>0</v>
          </cell>
          <cell r="CD675">
            <v>0</v>
          </cell>
          <cell r="CE675">
            <v>0</v>
          </cell>
          <cell r="CF675">
            <v>0</v>
          </cell>
          <cell r="CG675">
            <v>0</v>
          </cell>
          <cell r="CH675">
            <v>0</v>
          </cell>
          <cell r="CI675" t="str">
            <v>272 XVNT</v>
          </cell>
          <cell r="CJ675" t="str">
            <v>NHÂN VIÊN PHỤC VỤ</v>
          </cell>
          <cell r="CK675">
            <v>0</v>
          </cell>
          <cell r="CL675">
            <v>0</v>
          </cell>
          <cell r="CM675" t="str">
            <v>ĐỘC THÂN</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t="e">
            <v>#N/A</v>
          </cell>
          <cell r="DB675">
            <v>0</v>
          </cell>
        </row>
        <row r="676">
          <cell r="B676" t="str">
            <v>EQQ102648</v>
          </cell>
          <cell r="C676" t="str">
            <v>TRẦN NGUYÊN BẢO TRÂM</v>
          </cell>
          <cell r="D676" t="str">
            <v>NỮ</v>
          </cell>
          <cell r="E676">
            <v>41896</v>
          </cell>
          <cell r="F676" t="str">
            <v>157 D2</v>
          </cell>
          <cell r="G676" t="str">
            <v>NHÂN VIÊN PHỤC VỤ</v>
          </cell>
          <cell r="H676">
            <v>25</v>
          </cell>
          <cell r="I676">
            <v>6</v>
          </cell>
          <cell r="J676">
            <v>1994</v>
          </cell>
          <cell r="K676">
            <v>34510</v>
          </cell>
          <cell r="L676" t="str">
            <v>LÂM ĐỒNG</v>
          </cell>
          <cell r="M676" t="str">
            <v>LÂM ĐỒNG</v>
          </cell>
          <cell r="N676" t="str">
            <v>250946964</v>
          </cell>
          <cell r="O676">
            <v>40450</v>
          </cell>
          <cell r="P676" t="str">
            <v>LÂM ĐỒNG</v>
          </cell>
          <cell r="Q676" t="str">
            <v>KINH</v>
          </cell>
          <cell r="R676" t="str">
            <v>PHẬT</v>
          </cell>
          <cell r="S676" t="str">
            <v>5A HÙNG VƯƠNG, P. 10, ĐÀ LẠT, LÂM ĐỒNG</v>
          </cell>
          <cell r="T676" t="str">
            <v>LÂM ĐỒNG</v>
          </cell>
          <cell r="U676" t="str">
            <v>121 ĐƯỜNG D2, P. 25, Q. BÌNH THẠNH, TP. HCM</v>
          </cell>
          <cell r="V676" t="str">
            <v>TP. HCM</v>
          </cell>
          <cell r="W676" t="str">
            <v>261/15/18/3 KP 3, P. TĂNG NHƠN PHÚ B, Q. 9, TP. HCM</v>
          </cell>
          <cell r="X676" t="str">
            <v>01698475399</v>
          </cell>
          <cell r="Y676" t="str">
            <v>0561000502789</v>
          </cell>
          <cell r="Z676" t="str">
            <v>VIETCOMBANK</v>
          </cell>
          <cell r="AA676" t="str">
            <v>101621</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t="str">
            <v>12/12</v>
          </cell>
          <cell r="BF676">
            <v>0</v>
          </cell>
          <cell r="BG676">
            <v>0</v>
          </cell>
          <cell r="BH676">
            <v>0</v>
          </cell>
          <cell r="BI676">
            <v>0</v>
          </cell>
          <cell r="BJ676">
            <v>12000</v>
          </cell>
          <cell r="BK676">
            <v>0</v>
          </cell>
          <cell r="BL676">
            <v>0</v>
          </cell>
          <cell r="BM676">
            <v>0</v>
          </cell>
          <cell r="BN676">
            <v>0</v>
          </cell>
          <cell r="BO676">
            <v>0</v>
          </cell>
          <cell r="BP676">
            <v>0</v>
          </cell>
          <cell r="BQ676">
            <v>1</v>
          </cell>
          <cell r="BR676" t="str">
            <v>HTQ HỒ CHÍ MINH</v>
          </cell>
          <cell r="BS676" t="str">
            <v>Partime</v>
          </cell>
          <cell r="BT676" t="str">
            <v>Quán 157-159 D2</v>
          </cell>
          <cell r="BU676" t="str">
            <v>NV. Phục Vụ</v>
          </cell>
          <cell r="BV676">
            <v>0</v>
          </cell>
          <cell r="BW676" t="str">
            <v>12/12</v>
          </cell>
          <cell r="BX676">
            <v>0</v>
          </cell>
          <cell r="BY676">
            <v>0</v>
          </cell>
          <cell r="BZ676">
            <v>0</v>
          </cell>
          <cell r="CA676">
            <v>0</v>
          </cell>
          <cell r="CB676">
            <v>0</v>
          </cell>
          <cell r="CC676">
            <v>0</v>
          </cell>
          <cell r="CD676">
            <v>0</v>
          </cell>
          <cell r="CE676">
            <v>0</v>
          </cell>
          <cell r="CF676">
            <v>0</v>
          </cell>
          <cell r="CG676">
            <v>0</v>
          </cell>
          <cell r="CH676">
            <v>0</v>
          </cell>
          <cell r="CI676" t="str">
            <v>VINCOM</v>
          </cell>
          <cell r="CJ676" t="str">
            <v>NHÂN VIÊN PHỤC VỤ</v>
          </cell>
          <cell r="CK676">
            <v>0</v>
          </cell>
          <cell r="CL676">
            <v>0</v>
          </cell>
          <cell r="CM676" t="str">
            <v>ĐỘC THÂN</v>
          </cell>
          <cell r="CN676">
            <v>0</v>
          </cell>
          <cell r="CO676">
            <v>0</v>
          </cell>
          <cell r="CP676">
            <v>0</v>
          </cell>
          <cell r="CQ676">
            <v>0</v>
          </cell>
          <cell r="CR676">
            <v>0</v>
          </cell>
          <cell r="CS676">
            <v>0</v>
          </cell>
          <cell r="CT676">
            <v>0</v>
          </cell>
          <cell r="CU676">
            <v>0</v>
          </cell>
          <cell r="CV676">
            <v>0</v>
          </cell>
          <cell r="CW676">
            <v>0</v>
          </cell>
          <cell r="CX676">
            <v>0</v>
          </cell>
          <cell r="CY676">
            <v>0</v>
          </cell>
          <cell r="CZ676">
            <v>0</v>
          </cell>
          <cell r="DA676" t="e">
            <v>#N/A</v>
          </cell>
          <cell r="DB676">
            <v>0</v>
          </cell>
        </row>
        <row r="677">
          <cell r="B677" t="str">
            <v>EQQ102649</v>
          </cell>
          <cell r="C677" t="str">
            <v>LƯƠNG THANH NHÀN</v>
          </cell>
          <cell r="D677" t="str">
            <v>NỮ</v>
          </cell>
          <cell r="E677">
            <v>41899</v>
          </cell>
          <cell r="F677" t="str">
            <v>80 ĐK</v>
          </cell>
          <cell r="G677" t="str">
            <v>NHÂN VIÊN LỄ TÂN</v>
          </cell>
          <cell r="H677">
            <v>24</v>
          </cell>
          <cell r="I677">
            <v>11</v>
          </cell>
          <cell r="J677">
            <v>1992</v>
          </cell>
          <cell r="K677">
            <v>33932</v>
          </cell>
          <cell r="L677" t="str">
            <v>THÁI LAN</v>
          </cell>
          <cell r="M677" t="str">
            <v>TRUNG QUỐC</v>
          </cell>
          <cell r="N677" t="str">
            <v>024547765</v>
          </cell>
          <cell r="O677">
            <v>40710</v>
          </cell>
          <cell r="P677" t="str">
            <v>TP. HCM</v>
          </cell>
          <cell r="Q677" t="str">
            <v>HOA</v>
          </cell>
          <cell r="R677" t="str">
            <v>KHÔNG</v>
          </cell>
          <cell r="S677" t="str">
            <v>45/2 BÙI MINH TRỰC, P. 6, Q. 8, TP. HCM</v>
          </cell>
          <cell r="T677" t="str">
            <v>TP. HCM</v>
          </cell>
          <cell r="U677" t="str">
            <v>45/2 BÙI MINH TRỰC, P. 6, Q. 8, TP. HCM</v>
          </cell>
          <cell r="V677" t="str">
            <v>TP. HCM</v>
          </cell>
          <cell r="W677" t="str">
            <v>121 ĐƯỜNG D2, P. 25, Q. BÌNH THẠNH, TP. HCM</v>
          </cell>
          <cell r="X677" t="str">
            <v>0939080815</v>
          </cell>
          <cell r="Y677" t="str">
            <v>0331000435735</v>
          </cell>
          <cell r="Z677" t="str">
            <v>VIETCOMBANK</v>
          </cell>
          <cell r="AA677" t="str">
            <v>101622</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t="str">
            <v>12/12</v>
          </cell>
          <cell r="BF677">
            <v>0</v>
          </cell>
          <cell r="BG677">
            <v>0</v>
          </cell>
          <cell r="BH677">
            <v>0</v>
          </cell>
          <cell r="BI677">
            <v>2889000</v>
          </cell>
          <cell r="BJ677">
            <v>0</v>
          </cell>
          <cell r="BK677">
            <v>0</v>
          </cell>
          <cell r="BL677">
            <v>0</v>
          </cell>
          <cell r="BM677">
            <v>0</v>
          </cell>
          <cell r="BN677">
            <v>0</v>
          </cell>
          <cell r="BO677">
            <v>0</v>
          </cell>
          <cell r="BP677">
            <v>4000</v>
          </cell>
          <cell r="BQ677">
            <v>1</v>
          </cell>
          <cell r="BR677" t="str">
            <v>HTQ HỒ CHÍ MINH</v>
          </cell>
          <cell r="BS677" t="str">
            <v>Fulltime</v>
          </cell>
          <cell r="BT677" t="str">
            <v>Quán 80 Đồng Khởi</v>
          </cell>
          <cell r="BU677" t="str">
            <v>NV. Lễ Tân</v>
          </cell>
          <cell r="BV677">
            <v>0</v>
          </cell>
          <cell r="BW677" t="str">
            <v>TC</v>
          </cell>
          <cell r="BX677" t="str">
            <v>LAO ĐỘNG CÔNG ĐOÀN</v>
          </cell>
          <cell r="BY677">
            <v>0</v>
          </cell>
          <cell r="BZ677">
            <v>0</v>
          </cell>
          <cell r="CA677">
            <v>0</v>
          </cell>
          <cell r="CB677">
            <v>0</v>
          </cell>
          <cell r="CC677">
            <v>0</v>
          </cell>
          <cell r="CD677">
            <v>0</v>
          </cell>
          <cell r="CE677">
            <v>0</v>
          </cell>
          <cell r="CF677">
            <v>0</v>
          </cell>
          <cell r="CG677">
            <v>0</v>
          </cell>
          <cell r="CH677">
            <v>0</v>
          </cell>
          <cell r="CI677" t="str">
            <v>157 D2</v>
          </cell>
          <cell r="CJ677" t="str">
            <v>NHÂN VIÊN PHỤC VỤ</v>
          </cell>
          <cell r="CK677">
            <v>0</v>
          </cell>
          <cell r="CL677">
            <v>0</v>
          </cell>
          <cell r="CM677" t="str">
            <v>ĐỘC THÂN</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cell r="DA677" t="e">
            <v>#N/A</v>
          </cell>
          <cell r="DB677">
            <v>0</v>
          </cell>
        </row>
        <row r="678">
          <cell r="B678" t="str">
            <v>EQQ102650</v>
          </cell>
          <cell r="C678" t="str">
            <v>TRẦN NGỌC TRÂM ANH</v>
          </cell>
          <cell r="D678" t="str">
            <v>NỮ</v>
          </cell>
          <cell r="E678">
            <v>41899</v>
          </cell>
          <cell r="F678" t="str">
            <v>80 ĐK</v>
          </cell>
          <cell r="G678" t="str">
            <v>NHÂN VIÊN BÁN HÀNG</v>
          </cell>
          <cell r="H678">
            <v>22</v>
          </cell>
          <cell r="I678">
            <v>11</v>
          </cell>
          <cell r="J678">
            <v>1994</v>
          </cell>
          <cell r="K678">
            <v>34660</v>
          </cell>
          <cell r="L678" t="str">
            <v>TP. HCM</v>
          </cell>
          <cell r="M678" t="str">
            <v>TP. HCM</v>
          </cell>
          <cell r="N678" t="str">
            <v>025155720</v>
          </cell>
          <cell r="O678">
            <v>40009</v>
          </cell>
          <cell r="P678" t="str">
            <v>TP. HCM</v>
          </cell>
          <cell r="Q678" t="str">
            <v>KINH</v>
          </cell>
          <cell r="R678" t="str">
            <v>THIÊN CHÚA</v>
          </cell>
          <cell r="S678" t="str">
            <v>4/1A PHẠM VĂN HAI, P. 3, Q. TÂN BÌNH, TP. HCM</v>
          </cell>
          <cell r="T678" t="str">
            <v>TP. HCM</v>
          </cell>
          <cell r="U678" t="str">
            <v>107/2/9 PHẠM VĂN HAI, P. 3, Q. TÂN BÌNH, TP. HCM</v>
          </cell>
          <cell r="V678" t="str">
            <v>TP. HCM</v>
          </cell>
          <cell r="W678" t="str">
            <v>45/2 BÙI MINH TRỰC, P. 6, Q. 8, TP. HCM</v>
          </cell>
          <cell r="X678" t="str">
            <v>01266622786</v>
          </cell>
          <cell r="Y678" t="str">
            <v>0071000917838</v>
          </cell>
          <cell r="Z678" t="str">
            <v>VIETCOMBANK</v>
          </cell>
          <cell r="AA678" t="str">
            <v>101623</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t="str">
            <v>TC</v>
          </cell>
          <cell r="BF678">
            <v>0</v>
          </cell>
          <cell r="BG678">
            <v>0</v>
          </cell>
          <cell r="BH678">
            <v>0</v>
          </cell>
          <cell r="BI678">
            <v>0</v>
          </cell>
          <cell r="BJ678">
            <v>12000</v>
          </cell>
          <cell r="BK678">
            <v>0</v>
          </cell>
          <cell r="BL678">
            <v>0</v>
          </cell>
          <cell r="BM678">
            <v>0</v>
          </cell>
          <cell r="BN678">
            <v>0</v>
          </cell>
          <cell r="BO678">
            <v>0</v>
          </cell>
          <cell r="BP678">
            <v>0</v>
          </cell>
          <cell r="BQ678">
            <v>1</v>
          </cell>
          <cell r="BR678" t="str">
            <v>HTQ HỒ CHÍ MINH</v>
          </cell>
          <cell r="BS678" t="str">
            <v>Partime</v>
          </cell>
          <cell r="BT678" t="str">
            <v>Quán 80 Đồng Khởi</v>
          </cell>
          <cell r="BU678" t="str">
            <v>NV. Bán Hàng</v>
          </cell>
          <cell r="BV678">
            <v>0</v>
          </cell>
          <cell r="BW678" t="str">
            <v>12/12</v>
          </cell>
          <cell r="BX678">
            <v>0</v>
          </cell>
          <cell r="BY678">
            <v>0</v>
          </cell>
          <cell r="BZ678">
            <v>0</v>
          </cell>
          <cell r="CA678">
            <v>0</v>
          </cell>
          <cell r="CB678">
            <v>0</v>
          </cell>
          <cell r="CC678">
            <v>0</v>
          </cell>
          <cell r="CD678">
            <v>0</v>
          </cell>
          <cell r="CE678">
            <v>0</v>
          </cell>
          <cell r="CF678">
            <v>0</v>
          </cell>
          <cell r="CG678">
            <v>0</v>
          </cell>
          <cell r="CH678">
            <v>0</v>
          </cell>
          <cell r="CI678" t="str">
            <v>80 ĐK</v>
          </cell>
          <cell r="CJ678" t="str">
            <v>NHÂN VIÊN LỄ TÂN</v>
          </cell>
          <cell r="CK678">
            <v>0</v>
          </cell>
          <cell r="CL678">
            <v>0</v>
          </cell>
          <cell r="CM678" t="str">
            <v>ĐỘC THÂN</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t="e">
            <v>#N/A</v>
          </cell>
          <cell r="DB678">
            <v>0</v>
          </cell>
        </row>
        <row r="679">
          <cell r="B679" t="str">
            <v>EQQ102651</v>
          </cell>
          <cell r="C679" t="str">
            <v>NGUYỄN THỊ THU THỦY</v>
          </cell>
          <cell r="D679" t="str">
            <v>NỮ</v>
          </cell>
          <cell r="E679">
            <v>41891</v>
          </cell>
          <cell r="F679" t="str">
            <v>40 LTK</v>
          </cell>
          <cell r="G679" t="str">
            <v>NHÂN VIÊN PHỤC VỤ</v>
          </cell>
          <cell r="H679">
            <v>1</v>
          </cell>
          <cell r="I679">
            <v>1</v>
          </cell>
          <cell r="J679">
            <v>1995</v>
          </cell>
          <cell r="K679">
            <v>34700</v>
          </cell>
          <cell r="L679" t="str">
            <v>BÌNH ĐỊNH</v>
          </cell>
          <cell r="M679" t="str">
            <v>BÌNH ĐỊNH</v>
          </cell>
          <cell r="N679" t="str">
            <v>215292015</v>
          </cell>
          <cell r="O679">
            <v>41715</v>
          </cell>
          <cell r="P679" t="str">
            <v>BÌNH ĐỊNH</v>
          </cell>
          <cell r="Q679" t="str">
            <v>KINH</v>
          </cell>
          <cell r="R679" t="str">
            <v>PHẬT</v>
          </cell>
          <cell r="S679" t="str">
            <v>THỊ TRẦN ĐẬP ĐÁ, AN NHƠN, BÌNH ĐỊNH</v>
          </cell>
          <cell r="T679" t="str">
            <v>BÌNH ĐỊNH</v>
          </cell>
          <cell r="U679" t="str">
            <v>252/3 LÝ CHÍNH THẮNG, P. 9, Q. 3, TP. HCM</v>
          </cell>
          <cell r="V679" t="str">
            <v>TP. HCM</v>
          </cell>
          <cell r="W679" t="str">
            <v>107/2/9 PHẠM VĂN HAI, P. 3, Q. TÂN BÌNH, TP. HCM</v>
          </cell>
          <cell r="X679" t="str">
            <v>0938476545</v>
          </cell>
          <cell r="Y679" t="str">
            <v>0431000209334</v>
          </cell>
          <cell r="Z679" t="str">
            <v>VIETCOMBANK</v>
          </cell>
          <cell r="AA679" t="str">
            <v>101624</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t="str">
            <v>12/12</v>
          </cell>
          <cell r="BF679">
            <v>0</v>
          </cell>
          <cell r="BG679">
            <v>0</v>
          </cell>
          <cell r="BH679">
            <v>0</v>
          </cell>
          <cell r="BI679">
            <v>0</v>
          </cell>
          <cell r="BJ679">
            <v>12000</v>
          </cell>
          <cell r="BK679">
            <v>0</v>
          </cell>
          <cell r="BL679">
            <v>0</v>
          </cell>
          <cell r="BM679">
            <v>0</v>
          </cell>
          <cell r="BN679">
            <v>0</v>
          </cell>
          <cell r="BO679">
            <v>0</v>
          </cell>
          <cell r="BP679">
            <v>0</v>
          </cell>
          <cell r="BQ679">
            <v>1</v>
          </cell>
          <cell r="BR679" t="str">
            <v>HTQ HỒ CHÍ MINH</v>
          </cell>
          <cell r="BS679" t="str">
            <v>Partime</v>
          </cell>
          <cell r="BT679" t="str">
            <v>Quán 40 Lý Thường Kiệt</v>
          </cell>
          <cell r="BU679" t="str">
            <v>NV. Phục Vụ</v>
          </cell>
          <cell r="BV679">
            <v>0</v>
          </cell>
          <cell r="BW679" t="str">
            <v>12/12</v>
          </cell>
          <cell r="BX679">
            <v>0</v>
          </cell>
          <cell r="BY679">
            <v>0</v>
          </cell>
          <cell r="BZ679">
            <v>0</v>
          </cell>
          <cell r="CA679">
            <v>0</v>
          </cell>
          <cell r="CB679">
            <v>0</v>
          </cell>
          <cell r="CC679">
            <v>0</v>
          </cell>
          <cell r="CD679">
            <v>0</v>
          </cell>
          <cell r="CE679">
            <v>0</v>
          </cell>
          <cell r="CF679">
            <v>0</v>
          </cell>
          <cell r="CG679">
            <v>0</v>
          </cell>
          <cell r="CH679">
            <v>0</v>
          </cell>
          <cell r="CI679" t="str">
            <v>80 ĐK</v>
          </cell>
          <cell r="CJ679" t="str">
            <v>NHÂN VIÊN BÁN HÀNG</v>
          </cell>
          <cell r="CK679">
            <v>0</v>
          </cell>
          <cell r="CL679">
            <v>0</v>
          </cell>
          <cell r="CM679" t="str">
            <v>ĐỘC THÂN</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t="e">
            <v>#N/A</v>
          </cell>
          <cell r="DB679">
            <v>0</v>
          </cell>
        </row>
        <row r="680">
          <cell r="B680" t="str">
            <v>EVV6000245</v>
          </cell>
          <cell r="C680" t="str">
            <v>TRƯƠNG QUANG CÔNG</v>
          </cell>
          <cell r="D680" t="str">
            <v>NAM</v>
          </cell>
          <cell r="E680">
            <v>41899</v>
          </cell>
          <cell r="F680" t="str">
            <v>PHÒNG KẾ TOÁN</v>
          </cell>
          <cell r="G680" t="str">
            <v>KẾ TOÁN CÔNG NỢ</v>
          </cell>
          <cell r="H680">
            <v>12</v>
          </cell>
          <cell r="I680">
            <v>6</v>
          </cell>
          <cell r="J680">
            <v>1983</v>
          </cell>
          <cell r="K680">
            <v>30479</v>
          </cell>
          <cell r="L680" t="str">
            <v>QUẢNG NGÃI</v>
          </cell>
          <cell r="M680">
            <v>34700</v>
          </cell>
          <cell r="N680" t="str">
            <v>212157693</v>
          </cell>
          <cell r="O680" t="str">
            <v>BÌNH ĐỊNH</v>
          </cell>
          <cell r="P680" t="str">
            <v>QUẢNG NGÃI</v>
          </cell>
          <cell r="Q680">
            <v>41715</v>
          </cell>
          <cell r="R680" t="str">
            <v>BÌNH ĐỊNH</v>
          </cell>
          <cell r="S680" t="str">
            <v>THỌ TÂY, TỊNH THỌ, SƠN TỊNH, QUẢNG NGÃI</v>
          </cell>
          <cell r="T680" t="str">
            <v>QUẢNG NGÃI</v>
          </cell>
          <cell r="U680" t="str">
            <v>C084, KP GIA PHÚC, TÔ VĨNH DIỆN, P. LINH CHIỂU, Q. THỦ ĐỨC, TP. HCM</v>
          </cell>
          <cell r="V680" t="str">
            <v>TP. HCM</v>
          </cell>
          <cell r="W680" t="str">
            <v>252/3 LÝ CHÍNH THẮNG, P. 9, Q. 3, TP. HCM</v>
          </cell>
          <cell r="X680" t="str">
            <v>01653345553</v>
          </cell>
          <cell r="Y680" t="str">
            <v>0271001011914</v>
          </cell>
          <cell r="Z680" t="str">
            <v>VIETCOMBANK</v>
          </cell>
          <cell r="AA680" t="str">
            <v>9039</v>
          </cell>
          <cell r="AB680">
            <v>0</v>
          </cell>
          <cell r="AC680">
            <v>0</v>
          </cell>
          <cell r="AD680">
            <v>0</v>
          </cell>
          <cell r="AE680">
            <v>0</v>
          </cell>
          <cell r="AF680">
            <v>0</v>
          </cell>
          <cell r="AG680">
            <v>0</v>
          </cell>
          <cell r="AH680">
            <v>41969</v>
          </cell>
          <cell r="AI680">
            <v>0</v>
          </cell>
          <cell r="AJ680">
            <v>0</v>
          </cell>
          <cell r="AK680" t="str">
            <v>01 NĂM</v>
          </cell>
          <cell r="AL680">
            <v>0</v>
          </cell>
          <cell r="AM680">
            <v>0</v>
          </cell>
          <cell r="AN680">
            <v>41969</v>
          </cell>
          <cell r="AO680">
            <v>42333</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t="str">
            <v>12/12</v>
          </cell>
          <cell r="BF680">
            <v>0</v>
          </cell>
          <cell r="BG680">
            <v>0</v>
          </cell>
          <cell r="BH680">
            <v>41969</v>
          </cell>
          <cell r="BI680">
            <v>3000000</v>
          </cell>
          <cell r="BJ680">
            <v>2000000</v>
          </cell>
          <cell r="BK680">
            <v>0</v>
          </cell>
          <cell r="BL680">
            <v>0</v>
          </cell>
          <cell r="BM680">
            <v>0</v>
          </cell>
          <cell r="BN680">
            <v>0</v>
          </cell>
          <cell r="BO680">
            <v>25000</v>
          </cell>
          <cell r="BP680">
            <v>120000</v>
          </cell>
          <cell r="BQ680">
            <v>1</v>
          </cell>
          <cell r="BR680" t="str">
            <v>VP HỒ CHÍ MINH</v>
          </cell>
          <cell r="BS680" t="str">
            <v>Fulltime</v>
          </cell>
          <cell r="BT680" t="str">
            <v>Phòng Kế Toán</v>
          </cell>
          <cell r="BU680" t="str">
            <v>Kế Toán Công Nợ</v>
          </cell>
          <cell r="BV680">
            <v>0</v>
          </cell>
          <cell r="BW680" t="str">
            <v>ĐH</v>
          </cell>
          <cell r="BX680" t="str">
            <v>KẾ TOÁN</v>
          </cell>
          <cell r="BY680">
            <v>0</v>
          </cell>
          <cell r="BZ680">
            <v>0</v>
          </cell>
          <cell r="CA680">
            <v>0</v>
          </cell>
          <cell r="CB680">
            <v>0</v>
          </cell>
          <cell r="CC680">
            <v>0</v>
          </cell>
          <cell r="CD680">
            <v>0</v>
          </cell>
          <cell r="CE680">
            <v>0</v>
          </cell>
          <cell r="CF680">
            <v>0</v>
          </cell>
          <cell r="CG680">
            <v>0</v>
          </cell>
          <cell r="CH680">
            <v>0</v>
          </cell>
          <cell r="CI680" t="str">
            <v>40 LTK</v>
          </cell>
          <cell r="CJ680" t="str">
            <v>NHÂN VIÊN PHỤC VỤ</v>
          </cell>
          <cell r="CK680">
            <v>0</v>
          </cell>
          <cell r="CL680">
            <v>0</v>
          </cell>
          <cell r="CM680" t="str">
            <v>KẾT HÔN</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t="e">
            <v>#N/A</v>
          </cell>
          <cell r="DB680">
            <v>0</v>
          </cell>
        </row>
        <row r="681">
          <cell r="B681" t="str">
            <v>EQQ102654</v>
          </cell>
          <cell r="C681" t="str">
            <v>LÊ THỊ NGỌC NHỜ</v>
          </cell>
          <cell r="D681" t="str">
            <v>NỮ</v>
          </cell>
          <cell r="E681">
            <v>41893</v>
          </cell>
          <cell r="F681" t="str">
            <v>264 NKKN</v>
          </cell>
          <cell r="G681" t="str">
            <v>TRƯỞNG CA</v>
          </cell>
          <cell r="H681">
            <v>3</v>
          </cell>
          <cell r="I681">
            <v>4</v>
          </cell>
          <cell r="J681">
            <v>1989</v>
          </cell>
          <cell r="K681">
            <v>32601</v>
          </cell>
          <cell r="L681" t="str">
            <v>PHÚ YÊN</v>
          </cell>
          <cell r="M681" t="str">
            <v>PHÚ YÊN</v>
          </cell>
          <cell r="N681" t="str">
            <v>221242749</v>
          </cell>
          <cell r="O681">
            <v>39100</v>
          </cell>
          <cell r="P681" t="str">
            <v>PHÚ YÊN</v>
          </cell>
          <cell r="Q681">
            <v>41752</v>
          </cell>
          <cell r="R681" t="str">
            <v>QUẢNG NGÃI</v>
          </cell>
          <cell r="S681" t="str">
            <v>KP NGUYỄN THÁI HỌC, P. 5, TP. TUY HÒA, PHÚ YÊN</v>
          </cell>
          <cell r="T681" t="str">
            <v>PHÚ YÊN</v>
          </cell>
          <cell r="U681" t="str">
            <v>860/58/37 XÔ VIẾT NGHỆ TĨNH, P. 25, Q. BÌNH THẠNH, TP. HCM</v>
          </cell>
          <cell r="V681" t="str">
            <v>TP. HCM</v>
          </cell>
          <cell r="W681" t="str">
            <v>C084, KP GIA PHÚC, TÔ VĨNH DIỆN, P. LINH CHIỂU, Q. THỦ ĐỨC, TP. HCM</v>
          </cell>
          <cell r="X681" t="str">
            <v>0906778050</v>
          </cell>
          <cell r="Y681" t="str">
            <v>0331000435681</v>
          </cell>
          <cell r="Z681" t="str">
            <v>VIETCOMBANK</v>
          </cell>
          <cell r="AA681" t="str">
            <v>101627</v>
          </cell>
          <cell r="AB681">
            <v>0</v>
          </cell>
          <cell r="AC681">
            <v>0</v>
          </cell>
          <cell r="AD681">
            <v>41960</v>
          </cell>
          <cell r="AE681">
            <v>0</v>
          </cell>
          <cell r="AF681">
            <v>0</v>
          </cell>
          <cell r="AG681">
            <v>0</v>
          </cell>
          <cell r="AH681">
            <v>41954</v>
          </cell>
          <cell r="AI681">
            <v>0</v>
          </cell>
          <cell r="AJ681">
            <v>0</v>
          </cell>
          <cell r="AK681" t="str">
            <v>01 NĂM</v>
          </cell>
          <cell r="AL681">
            <v>0</v>
          </cell>
          <cell r="AM681">
            <v>0</v>
          </cell>
          <cell r="AN681">
            <v>41954</v>
          </cell>
          <cell r="AO681">
            <v>42318</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t="str">
            <v>ĐH</v>
          </cell>
          <cell r="BF681">
            <v>0</v>
          </cell>
          <cell r="BG681">
            <v>0</v>
          </cell>
          <cell r="BH681">
            <v>41954</v>
          </cell>
          <cell r="BI681">
            <v>2889000</v>
          </cell>
          <cell r="BJ681">
            <v>1111000</v>
          </cell>
          <cell r="BK681">
            <v>0</v>
          </cell>
          <cell r="BL681">
            <v>0</v>
          </cell>
          <cell r="BM681">
            <v>0</v>
          </cell>
          <cell r="BN681">
            <v>0</v>
          </cell>
          <cell r="BO681">
            <v>0</v>
          </cell>
          <cell r="BP681">
            <v>4000</v>
          </cell>
          <cell r="BQ681">
            <v>1</v>
          </cell>
          <cell r="BR681" t="str">
            <v>HTQ HỒ CHÍ MINH</v>
          </cell>
          <cell r="BS681" t="str">
            <v>Fulltime</v>
          </cell>
          <cell r="BT681" t="str">
            <v>Quán 264 Nam Kỳ Khởi Nghĩa</v>
          </cell>
          <cell r="BU681" t="str">
            <v>Trưởng Ca</v>
          </cell>
          <cell r="BV681" t="str">
            <v>4 HẠT</v>
          </cell>
          <cell r="BW681" t="str">
            <v>ĐH</v>
          </cell>
          <cell r="BX681" t="str">
            <v>CÔNG NGHỆ THỰC PHẨM</v>
          </cell>
          <cell r="BY681">
            <v>0</v>
          </cell>
          <cell r="BZ681">
            <v>0</v>
          </cell>
          <cell r="CA681">
            <v>0</v>
          </cell>
          <cell r="CB681">
            <v>0</v>
          </cell>
          <cell r="CC681">
            <v>0</v>
          </cell>
          <cell r="CD681">
            <v>0</v>
          </cell>
          <cell r="CE681">
            <v>0</v>
          </cell>
          <cell r="CF681">
            <v>0</v>
          </cell>
          <cell r="CG681">
            <v>0</v>
          </cell>
          <cell r="CH681">
            <v>0</v>
          </cell>
          <cell r="CI681" t="str">
            <v>PHÒNG KẾ TOÁN</v>
          </cell>
          <cell r="CJ681" t="str">
            <v>CHUYÊN VIÊN KẾ TOÁN CÔNG NỢ</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t="e">
            <v>#N/A</v>
          </cell>
          <cell r="DB681">
            <v>0</v>
          </cell>
        </row>
        <row r="682">
          <cell r="B682" t="str">
            <v>EQQ102656</v>
          </cell>
          <cell r="C682" t="str">
            <v>NGUYỄN THỊ MỸ NƯƠNG</v>
          </cell>
          <cell r="D682" t="str">
            <v>NỮ</v>
          </cell>
          <cell r="E682">
            <v>41897</v>
          </cell>
          <cell r="F682" t="str">
            <v>197 ĐTH</v>
          </cell>
          <cell r="G682" t="str">
            <v>TRƯỞNG CA</v>
          </cell>
          <cell r="H682">
            <v>20</v>
          </cell>
          <cell r="I682">
            <v>8</v>
          </cell>
          <cell r="J682">
            <v>1992</v>
          </cell>
          <cell r="K682">
            <v>33836</v>
          </cell>
          <cell r="L682" t="str">
            <v>TIỀN GIANG</v>
          </cell>
          <cell r="M682">
            <v>32601</v>
          </cell>
          <cell r="N682" t="str">
            <v>312146042</v>
          </cell>
          <cell r="O682">
            <v>39175</v>
          </cell>
          <cell r="P682" t="str">
            <v>TIỀN GIANG</v>
          </cell>
          <cell r="Q682">
            <v>39100</v>
          </cell>
          <cell r="R682" t="str">
            <v>PHÚ YÊN</v>
          </cell>
          <cell r="S682" t="str">
            <v>42A HÀ HUY GIÁP, P. THẠNH LỘC, Q. 12, TP. HCM</v>
          </cell>
          <cell r="T682" t="str">
            <v>TIỀN GIANG</v>
          </cell>
          <cell r="U682" t="str">
            <v>42A HÀ HUY GIÁP, P. THẠNH LỘC, Q. 12, TP. HCM</v>
          </cell>
          <cell r="V682" t="str">
            <v>TP. HCM</v>
          </cell>
          <cell r="W682" t="str">
            <v>860/58/37 XÔ VIẾT NGHỆ TĨNH, P. 25, Q. BÌNH THẠNH, TP. HCM</v>
          </cell>
          <cell r="X682" t="str">
            <v>01693350003</v>
          </cell>
          <cell r="Y682" t="str">
            <v>0071000853686</v>
          </cell>
          <cell r="Z682" t="str">
            <v>VIETCOMBANK</v>
          </cell>
          <cell r="AA682" t="str">
            <v>101629</v>
          </cell>
          <cell r="AB682">
            <v>0</v>
          </cell>
          <cell r="AC682">
            <v>0</v>
          </cell>
          <cell r="AD682">
            <v>0</v>
          </cell>
          <cell r="AE682">
            <v>0</v>
          </cell>
          <cell r="AF682">
            <v>0</v>
          </cell>
          <cell r="AG682">
            <v>0</v>
          </cell>
          <cell r="AH682">
            <v>41958</v>
          </cell>
          <cell r="AI682">
            <v>0</v>
          </cell>
          <cell r="AJ682">
            <v>0</v>
          </cell>
          <cell r="AK682" t="str">
            <v>01 NĂM</v>
          </cell>
          <cell r="AL682">
            <v>0</v>
          </cell>
          <cell r="AM682">
            <v>0</v>
          </cell>
          <cell r="AN682">
            <v>41958</v>
          </cell>
          <cell r="AO682">
            <v>42322</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t="str">
            <v>4 HẠT</v>
          </cell>
          <cell r="BE682" t="str">
            <v>ĐH</v>
          </cell>
          <cell r="BF682">
            <v>0</v>
          </cell>
          <cell r="BG682">
            <v>0</v>
          </cell>
          <cell r="BH682">
            <v>41958</v>
          </cell>
          <cell r="BI682">
            <v>2889000</v>
          </cell>
          <cell r="BJ682">
            <v>1111000</v>
          </cell>
          <cell r="BK682">
            <v>0</v>
          </cell>
          <cell r="BL682">
            <v>0</v>
          </cell>
          <cell r="BM682">
            <v>0</v>
          </cell>
          <cell r="BN682">
            <v>0</v>
          </cell>
          <cell r="BO682">
            <v>0</v>
          </cell>
          <cell r="BP682">
            <v>4000</v>
          </cell>
          <cell r="BQ682">
            <v>1</v>
          </cell>
          <cell r="BR682" t="str">
            <v>HTQ HỒ CHÍ MINH</v>
          </cell>
          <cell r="BS682" t="str">
            <v>Fulltime</v>
          </cell>
          <cell r="BT682" t="str">
            <v>Quán 197 Đinh Tiên Hoàng</v>
          </cell>
          <cell r="BU682" t="str">
            <v>Trưởng Ca</v>
          </cell>
          <cell r="BV682" t="str">
            <v>4 HẠT</v>
          </cell>
          <cell r="BW682" t="str">
            <v>CĐ</v>
          </cell>
          <cell r="BX682" t="str">
            <v>NHÀ HÀNG KHÁCH SẠN</v>
          </cell>
          <cell r="BY682">
            <v>0</v>
          </cell>
          <cell r="BZ682">
            <v>0</v>
          </cell>
          <cell r="CA682">
            <v>0</v>
          </cell>
          <cell r="CB682">
            <v>0</v>
          </cell>
          <cell r="CC682">
            <v>0</v>
          </cell>
          <cell r="CD682">
            <v>41969</v>
          </cell>
          <cell r="CE682">
            <v>0</v>
          </cell>
          <cell r="CF682">
            <v>0</v>
          </cell>
          <cell r="CG682">
            <v>0</v>
          </cell>
          <cell r="CH682">
            <v>0</v>
          </cell>
          <cell r="CI682" t="str">
            <v>264 NKKN</v>
          </cell>
          <cell r="CJ682" t="str">
            <v>TRƯỞNG CA</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t="e">
            <v>#N/A</v>
          </cell>
          <cell r="DB682">
            <v>0</v>
          </cell>
        </row>
        <row r="683">
          <cell r="B683" t="str">
            <v>EQQ102657</v>
          </cell>
          <cell r="C683" t="str">
            <v>NGUYỄN QUANG MINH</v>
          </cell>
          <cell r="D683" t="str">
            <v>NAM</v>
          </cell>
          <cell r="E683">
            <v>41890</v>
          </cell>
          <cell r="F683" t="str">
            <v>QUÁN BIG C CẦN THƠ</v>
          </cell>
          <cell r="G683" t="str">
            <v>TRƯỞNG CA</v>
          </cell>
          <cell r="H683">
            <v>20</v>
          </cell>
          <cell r="I683">
            <v>6</v>
          </cell>
          <cell r="J683">
            <v>1989</v>
          </cell>
          <cell r="K683">
            <v>32679</v>
          </cell>
          <cell r="L683">
            <v>1992</v>
          </cell>
          <cell r="M683">
            <v>33836</v>
          </cell>
          <cell r="N683" t="str">
            <v>341447843</v>
          </cell>
          <cell r="O683">
            <v>38881</v>
          </cell>
          <cell r="P683" t="str">
            <v>ĐỒNG THÁP</v>
          </cell>
          <cell r="Q683">
            <v>39175</v>
          </cell>
          <cell r="R683" t="str">
            <v>TIỀN GIANG</v>
          </cell>
          <cell r="S683" t="str">
            <v>164A HƯNG THẠNH ĐÔNG, LONG HƯNG B, LẤP VÒ, ĐỒNG THÁP</v>
          </cell>
          <cell r="T683" t="str">
            <v>ĐỒNG THÁP</v>
          </cell>
          <cell r="U683" t="str">
            <v>42A HÀ HUY GIÁP, P. THẠNH LỘC, Q. 12, TP. HCM</v>
          </cell>
          <cell r="V683" t="str">
            <v>TIỀN GIANG</v>
          </cell>
          <cell r="W683" t="str">
            <v>42A HÀ HUY GIÁP, P. THẠNH LỘC, Q. 12, TP. HCM</v>
          </cell>
          <cell r="X683" t="str">
            <v>0984926289</v>
          </cell>
          <cell r="Y683" t="str">
            <v>0111000223307</v>
          </cell>
          <cell r="Z683" t="str">
            <v>VIETCOMBANK</v>
          </cell>
          <cell r="AA683" t="str">
            <v>101630</v>
          </cell>
          <cell r="AB683">
            <v>0</v>
          </cell>
          <cell r="AC683">
            <v>0</v>
          </cell>
          <cell r="AD683">
            <v>41951</v>
          </cell>
          <cell r="AE683">
            <v>0</v>
          </cell>
          <cell r="AF683">
            <v>0</v>
          </cell>
          <cell r="AG683">
            <v>0</v>
          </cell>
          <cell r="AH683">
            <v>41958</v>
          </cell>
          <cell r="AI683">
            <v>0</v>
          </cell>
          <cell r="AJ683">
            <v>0</v>
          </cell>
          <cell r="AK683" t="str">
            <v>01 NĂM</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t="str">
            <v>4 HẠT</v>
          </cell>
          <cell r="BE683" t="str">
            <v>CĐ</v>
          </cell>
          <cell r="BF683">
            <v>0</v>
          </cell>
          <cell r="BG683">
            <v>0</v>
          </cell>
          <cell r="BH683">
            <v>0</v>
          </cell>
          <cell r="BI683">
            <v>2889000</v>
          </cell>
          <cell r="BJ683">
            <v>1111000</v>
          </cell>
          <cell r="BK683">
            <v>0</v>
          </cell>
          <cell r="BL683">
            <v>0</v>
          </cell>
          <cell r="BM683">
            <v>0</v>
          </cell>
          <cell r="BN683">
            <v>0</v>
          </cell>
          <cell r="BO683">
            <v>0</v>
          </cell>
          <cell r="BP683">
            <v>4000</v>
          </cell>
          <cell r="BQ683">
            <v>0.85</v>
          </cell>
          <cell r="BR683" t="str">
            <v>CN CẦN THƠ</v>
          </cell>
          <cell r="BS683" t="str">
            <v>Fulltime</v>
          </cell>
          <cell r="BT683" t="str">
            <v>Quán Big C Cần Thơ</v>
          </cell>
          <cell r="BU683" t="str">
            <v>Trưởng Ca</v>
          </cell>
          <cell r="BV683">
            <v>0</v>
          </cell>
          <cell r="BW683" t="str">
            <v>TC</v>
          </cell>
          <cell r="BX683" t="str">
            <v>QUẢN TRỊ KHÁCH SẠN NGÂN HÀNG</v>
          </cell>
          <cell r="BY683">
            <v>0</v>
          </cell>
          <cell r="BZ683">
            <v>0</v>
          </cell>
          <cell r="CA683">
            <v>0</v>
          </cell>
          <cell r="CB683">
            <v>0</v>
          </cell>
          <cell r="CC683">
            <v>0</v>
          </cell>
          <cell r="CD683">
            <v>41938</v>
          </cell>
          <cell r="CE683">
            <v>0</v>
          </cell>
          <cell r="CF683">
            <v>0</v>
          </cell>
          <cell r="CG683">
            <v>0</v>
          </cell>
          <cell r="CH683">
            <v>0</v>
          </cell>
          <cell r="CI683" t="str">
            <v>197 ĐTH</v>
          </cell>
          <cell r="CJ683" t="str">
            <v>TRƯỞNG CA</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t="e">
            <v>#N/A</v>
          </cell>
          <cell r="DB683">
            <v>0</v>
          </cell>
        </row>
        <row r="684">
          <cell r="B684" t="str">
            <v>EQQ102661</v>
          </cell>
          <cell r="C684" t="str">
            <v>TRẦN NGUYỄN ANH DUY</v>
          </cell>
          <cell r="D684" t="str">
            <v>NAM</v>
          </cell>
          <cell r="E684">
            <v>41904</v>
          </cell>
          <cell r="F684" t="str">
            <v>44 HH</v>
          </cell>
          <cell r="G684" t="str">
            <v>QUẢN LÝ QUÁN</v>
          </cell>
          <cell r="H684">
            <v>23</v>
          </cell>
          <cell r="I684">
            <v>8</v>
          </cell>
          <cell r="J684">
            <v>1990</v>
          </cell>
          <cell r="K684">
            <v>33108</v>
          </cell>
          <cell r="L684" t="str">
            <v>TP. HCM</v>
          </cell>
          <cell r="M684" t="str">
            <v>TÂY NINH</v>
          </cell>
          <cell r="N684" t="str">
            <v>024512817</v>
          </cell>
          <cell r="O684">
            <v>38873</v>
          </cell>
          <cell r="P684" t="str">
            <v>TP. HCM</v>
          </cell>
          <cell r="Q684" t="str">
            <v>KINH</v>
          </cell>
          <cell r="R684" t="str">
            <v>KHÔNG</v>
          </cell>
          <cell r="S684" t="str">
            <v>235 LÔ A C/CƯ NGUYỄN THIỆN THUẬT, P. 1, Q. 3, TP. HCM</v>
          </cell>
          <cell r="T684" t="str">
            <v>TP. HCM</v>
          </cell>
          <cell r="U684" t="str">
            <v>235 LÔ A C/CƯ NGUYỄN THIỆN THUẬT, P. 1, Q. 3, TP. HCM</v>
          </cell>
          <cell r="V684" t="str">
            <v>TP. HCM</v>
          </cell>
          <cell r="W684">
            <v>0</v>
          </cell>
          <cell r="X684" t="str">
            <v>0977326786</v>
          </cell>
          <cell r="Y684" t="str">
            <v>0721000517650</v>
          </cell>
          <cell r="Z684" t="str">
            <v>VIETCOMBANK</v>
          </cell>
          <cell r="AA684" t="str">
            <v>101634</v>
          </cell>
          <cell r="AB684">
            <v>0</v>
          </cell>
          <cell r="AC684">
            <v>0</v>
          </cell>
          <cell r="AD684">
            <v>41965</v>
          </cell>
          <cell r="AE684" t="str">
            <v>?</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t="str">
            <v>TC</v>
          </cell>
          <cell r="BF684">
            <v>0</v>
          </cell>
          <cell r="BG684">
            <v>0</v>
          </cell>
          <cell r="BH684">
            <v>0</v>
          </cell>
          <cell r="BI684">
            <v>3460000</v>
          </cell>
          <cell r="BJ684">
            <v>4540000</v>
          </cell>
          <cell r="BK684">
            <v>0</v>
          </cell>
          <cell r="BL684">
            <v>200000</v>
          </cell>
          <cell r="BM684">
            <v>150000</v>
          </cell>
          <cell r="BN684">
            <v>0</v>
          </cell>
          <cell r="BO684">
            <v>0</v>
          </cell>
          <cell r="BP684">
            <v>4000</v>
          </cell>
          <cell r="BQ684">
            <v>0.85</v>
          </cell>
          <cell r="BR684" t="str">
            <v>HTQ HỒ CHÍ MINH</v>
          </cell>
          <cell r="BS684" t="str">
            <v>Fulltime</v>
          </cell>
          <cell r="BT684" t="str">
            <v>Quán 44 Hoa Hồng</v>
          </cell>
          <cell r="BU684" t="str">
            <v>Quản Lý Quán</v>
          </cell>
          <cell r="BV684" t="str">
            <v>4 HẠT</v>
          </cell>
          <cell r="BW684" t="str">
            <v>ĐH</v>
          </cell>
          <cell r="BX684" t="str">
            <v>CÔNG NGHỆ THÔNG TIN</v>
          </cell>
          <cell r="BY684">
            <v>0</v>
          </cell>
          <cell r="BZ684">
            <v>0</v>
          </cell>
          <cell r="CA684">
            <v>0</v>
          </cell>
          <cell r="CB684">
            <v>0</v>
          </cell>
          <cell r="CC684">
            <v>0</v>
          </cell>
          <cell r="CD684">
            <v>41908</v>
          </cell>
          <cell r="CE684">
            <v>0</v>
          </cell>
          <cell r="CF684">
            <v>0</v>
          </cell>
          <cell r="CG684">
            <v>0</v>
          </cell>
          <cell r="CH684">
            <v>0</v>
          </cell>
          <cell r="CI684" t="str">
            <v>QUÁN BIG C CẦN THƠ</v>
          </cell>
          <cell r="CJ684" t="str">
            <v>TRƯỞNG CA</v>
          </cell>
          <cell r="CK684">
            <v>0</v>
          </cell>
          <cell r="CL684">
            <v>0</v>
          </cell>
          <cell r="CM684" t="str">
            <v>KẾT HÔN</v>
          </cell>
          <cell r="CN684" t="str">
            <v>TRẦN NGUYỄN KHÁNH DI</v>
          </cell>
          <cell r="CO684" t="str">
            <v>2013</v>
          </cell>
          <cell r="CP684">
            <v>0</v>
          </cell>
          <cell r="CQ684">
            <v>0</v>
          </cell>
          <cell r="CR684">
            <v>0</v>
          </cell>
          <cell r="CS684" t="str">
            <v>NGUYỄN THỊ THÚY LIỄU</v>
          </cell>
          <cell r="CT684" t="str">
            <v>X</v>
          </cell>
          <cell r="CU684">
            <v>0</v>
          </cell>
          <cell r="CV684" t="str">
            <v>1989</v>
          </cell>
          <cell r="CW684" t="str">
            <v>QUẢN LÝ SHOP THỜI TRANG BYSI</v>
          </cell>
          <cell r="CX684">
            <v>0</v>
          </cell>
          <cell r="CY684">
            <v>0</v>
          </cell>
          <cell r="CZ684">
            <v>0</v>
          </cell>
          <cell r="DA684" t="e">
            <v>#N/A</v>
          </cell>
          <cell r="DB684">
            <v>0</v>
          </cell>
        </row>
        <row r="685">
          <cell r="B685" t="str">
            <v>EQQ102662</v>
          </cell>
          <cell r="C685" t="str">
            <v>TRỊNH ANH TUẤN</v>
          </cell>
          <cell r="D685" t="str">
            <v>NAM</v>
          </cell>
          <cell r="E685">
            <v>41895</v>
          </cell>
          <cell r="F685" t="str">
            <v>02 BTX</v>
          </cell>
          <cell r="G685" t="str">
            <v>NHÂN VIÊN PHỤC VỤ</v>
          </cell>
          <cell r="H685">
            <v>18</v>
          </cell>
          <cell r="I685">
            <v>4</v>
          </cell>
          <cell r="J685">
            <v>1994</v>
          </cell>
          <cell r="K685">
            <v>34442</v>
          </cell>
          <cell r="L685" t="str">
            <v>GIA LAI</v>
          </cell>
          <cell r="M685" t="str">
            <v>BÌNH ĐỊNH</v>
          </cell>
          <cell r="N685" t="str">
            <v>230942064</v>
          </cell>
          <cell r="O685">
            <v>40021</v>
          </cell>
          <cell r="P685" t="str">
            <v>GIA LAI</v>
          </cell>
          <cell r="Q685" t="str">
            <v>KINH</v>
          </cell>
          <cell r="R685" t="str">
            <v>KHÔNG</v>
          </cell>
          <cell r="S685" t="str">
            <v>TỔ 3, THỊ TRẤN KÔNG CHRO, GIA LAI</v>
          </cell>
          <cell r="T685" t="str">
            <v xml:space="preserve">GIA LAI </v>
          </cell>
          <cell r="U685" t="str">
            <v>E233 C/CƯ PHÚ HOÀNG ANH 1, P. PHƯỚC KIỂM, H. NHÀ BÈ, TP. HCM</v>
          </cell>
          <cell r="V685" t="str">
            <v>TP. HCM</v>
          </cell>
          <cell r="W685" t="str">
            <v>235 LÔ A C/CƯ NGUYỄN THIỆN THUẬT, P. 1, Q. 3, TP. HCM</v>
          </cell>
          <cell r="X685" t="str">
            <v>0962314449</v>
          </cell>
          <cell r="Y685" t="str">
            <v>0071000916842</v>
          </cell>
          <cell r="Z685" t="str">
            <v>VIETCOMBANK</v>
          </cell>
          <cell r="AA685" t="str">
            <v>101635</v>
          </cell>
          <cell r="AB685">
            <v>0</v>
          </cell>
          <cell r="AC685">
            <v>0</v>
          </cell>
          <cell r="AD685">
            <v>41965</v>
          </cell>
          <cell r="AE685">
            <v>0</v>
          </cell>
          <cell r="AF685">
            <v>0</v>
          </cell>
          <cell r="AG685" t="str">
            <v>CHƯA BÀN GIAO</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t="str">
            <v>4 HẠT</v>
          </cell>
          <cell r="BE685" t="str">
            <v>ĐH</v>
          </cell>
          <cell r="BF685">
            <v>0</v>
          </cell>
          <cell r="BG685">
            <v>0</v>
          </cell>
          <cell r="BH685">
            <v>0</v>
          </cell>
          <cell r="BI685">
            <v>0</v>
          </cell>
          <cell r="BJ685">
            <v>12000</v>
          </cell>
          <cell r="BK685">
            <v>0</v>
          </cell>
          <cell r="BL685">
            <v>41908</v>
          </cell>
          <cell r="BM685">
            <v>0</v>
          </cell>
          <cell r="BN685">
            <v>0</v>
          </cell>
          <cell r="BO685">
            <v>0</v>
          </cell>
          <cell r="BP685">
            <v>0</v>
          </cell>
          <cell r="BQ685">
            <v>1</v>
          </cell>
          <cell r="BR685" t="str">
            <v>HTQ HỒ CHÍ MINH</v>
          </cell>
          <cell r="BS685" t="str">
            <v>Partime</v>
          </cell>
          <cell r="BT685" t="str">
            <v>Quán 02 Bùi Thị Xuân</v>
          </cell>
          <cell r="BU685" t="str">
            <v>NV. Phục Vụ</v>
          </cell>
          <cell r="BV685" t="str">
            <v>TRẦN NGUYỄN KHÁNH DI</v>
          </cell>
          <cell r="BW685" t="str">
            <v>12/12</v>
          </cell>
          <cell r="BX685">
            <v>0</v>
          </cell>
          <cell r="BY685">
            <v>0</v>
          </cell>
          <cell r="BZ685">
            <v>0</v>
          </cell>
          <cell r="CA685" t="str">
            <v>NGUYỄN THỊ THÚY LIỄU</v>
          </cell>
          <cell r="CB685" t="str">
            <v>X</v>
          </cell>
          <cell r="CC685">
            <v>0</v>
          </cell>
          <cell r="CD685" t="str">
            <v>1989</v>
          </cell>
          <cell r="CE685" t="str">
            <v>QUẢN LÝ SHOP THỜI TRANG BYSI</v>
          </cell>
          <cell r="CF685">
            <v>0</v>
          </cell>
          <cell r="CG685">
            <v>0</v>
          </cell>
          <cell r="CH685">
            <v>0</v>
          </cell>
          <cell r="CI685" t="str">
            <v>44 HH</v>
          </cell>
          <cell r="CJ685" t="str">
            <v>QUẢN LÝ QUÁN</v>
          </cell>
          <cell r="CK685">
            <v>0</v>
          </cell>
          <cell r="CL685">
            <v>0</v>
          </cell>
          <cell r="CM685" t="str">
            <v>ĐỘC THÂN</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t="e">
            <v>#N/A</v>
          </cell>
          <cell r="DB685">
            <v>0</v>
          </cell>
        </row>
        <row r="686">
          <cell r="B686" t="str">
            <v>EQQ102665</v>
          </cell>
          <cell r="C686" t="str">
            <v>LÊ THỊ DUNG</v>
          </cell>
          <cell r="D686" t="str">
            <v>NỮ</v>
          </cell>
          <cell r="E686">
            <v>41898</v>
          </cell>
          <cell r="F686" t="str">
            <v>06 ĐK</v>
          </cell>
          <cell r="G686" t="str">
            <v>NHÂN VIÊN BẾP</v>
          </cell>
          <cell r="H686">
            <v>25</v>
          </cell>
          <cell r="I686">
            <v>6</v>
          </cell>
          <cell r="J686">
            <v>1996</v>
          </cell>
          <cell r="K686">
            <v>35241</v>
          </cell>
          <cell r="L686" t="str">
            <v>THANH HÓA</v>
          </cell>
          <cell r="M686" t="str">
            <v>THANH HÓA</v>
          </cell>
          <cell r="N686" t="str">
            <v>233208023</v>
          </cell>
          <cell r="O686">
            <v>40652</v>
          </cell>
          <cell r="P686" t="str">
            <v>KON TUM</v>
          </cell>
          <cell r="Q686" t="str">
            <v>KINH</v>
          </cell>
          <cell r="R686" t="str">
            <v>KHÔNG</v>
          </cell>
          <cell r="S686" t="str">
            <v>THÔN 7, THỊ TRẤN PLEI KẦN, HUYỆN NGỌC HỒI, KON TUM</v>
          </cell>
          <cell r="T686" t="str">
            <v>KON TUM</v>
          </cell>
          <cell r="U686" t="str">
            <v>440 BÌNH QUỚI, P. 28, Q. BÌNH THẠNH, TP. HCM</v>
          </cell>
          <cell r="V686" t="str">
            <v>TP. HCM</v>
          </cell>
          <cell r="W686" t="str">
            <v>E233 C/CƯ PHÚ HOÀNG ANH 1, P. PHƯỚC KIỂM, H. NHÀ BÈ, TP. HCM</v>
          </cell>
          <cell r="X686" t="str">
            <v>01652128409</v>
          </cell>
          <cell r="Y686" t="str">
            <v>0071000922751</v>
          </cell>
          <cell r="Z686" t="str">
            <v>VIETCOMBANK</v>
          </cell>
          <cell r="AA686" t="str">
            <v>101638</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t="str">
            <v>12/12</v>
          </cell>
          <cell r="BF686">
            <v>0</v>
          </cell>
          <cell r="BG686">
            <v>0</v>
          </cell>
          <cell r="BH686">
            <v>0</v>
          </cell>
          <cell r="BI686">
            <v>2889000</v>
          </cell>
          <cell r="BJ686">
            <v>0</v>
          </cell>
          <cell r="BK686">
            <v>0</v>
          </cell>
          <cell r="BL686">
            <v>0</v>
          </cell>
          <cell r="BM686">
            <v>0</v>
          </cell>
          <cell r="BN686">
            <v>0</v>
          </cell>
          <cell r="BO686">
            <v>0</v>
          </cell>
          <cell r="BP686">
            <v>4000</v>
          </cell>
          <cell r="BQ686">
            <v>1</v>
          </cell>
          <cell r="BR686" t="str">
            <v>HTQ HỒ CHÍ MINH</v>
          </cell>
          <cell r="BS686" t="str">
            <v>Fulltime</v>
          </cell>
          <cell r="BT686" t="str">
            <v>Quán 6A Đồng Khởi</v>
          </cell>
          <cell r="BU686" t="str">
            <v>NV. Bếp</v>
          </cell>
          <cell r="BV686">
            <v>0</v>
          </cell>
          <cell r="BW686" t="str">
            <v>12/12</v>
          </cell>
          <cell r="BX686">
            <v>0</v>
          </cell>
          <cell r="BY686">
            <v>0</v>
          </cell>
          <cell r="BZ686">
            <v>0</v>
          </cell>
          <cell r="CA686">
            <v>0</v>
          </cell>
          <cell r="CB686">
            <v>0</v>
          </cell>
          <cell r="CC686">
            <v>0</v>
          </cell>
          <cell r="CD686">
            <v>0</v>
          </cell>
          <cell r="CE686">
            <v>0</v>
          </cell>
          <cell r="CF686">
            <v>0</v>
          </cell>
          <cell r="CG686">
            <v>0</v>
          </cell>
          <cell r="CH686">
            <v>0</v>
          </cell>
          <cell r="CI686" t="str">
            <v>02 BTX</v>
          </cell>
          <cell r="CJ686" t="str">
            <v>NHÂN VIÊN PHỤC VỤ</v>
          </cell>
          <cell r="CK686">
            <v>0</v>
          </cell>
          <cell r="CL686">
            <v>0</v>
          </cell>
          <cell r="CM686" t="str">
            <v>ĐỘC THÂN</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t="e">
            <v>#N/A</v>
          </cell>
          <cell r="DB686">
            <v>0</v>
          </cell>
        </row>
        <row r="687">
          <cell r="B687" t="str">
            <v>EQQ102666</v>
          </cell>
          <cell r="C687" t="str">
            <v>DƯƠNG ĐỖ THOẠI NHI</v>
          </cell>
          <cell r="D687" t="str">
            <v>NỮ</v>
          </cell>
          <cell r="E687">
            <v>41902</v>
          </cell>
          <cell r="F687" t="str">
            <v>80 ĐK</v>
          </cell>
          <cell r="G687" t="str">
            <v>NHÂN VIÊN LỄ TÂN</v>
          </cell>
          <cell r="H687">
            <v>12</v>
          </cell>
          <cell r="I687">
            <v>12</v>
          </cell>
          <cell r="J687">
            <v>1993</v>
          </cell>
          <cell r="K687">
            <v>34315</v>
          </cell>
          <cell r="L687" t="str">
            <v>KIÊN GIANG</v>
          </cell>
          <cell r="M687" t="str">
            <v>KIÊN GIANG</v>
          </cell>
          <cell r="N687" t="str">
            <v>371563159</v>
          </cell>
          <cell r="O687">
            <v>39769</v>
          </cell>
          <cell r="P687" t="str">
            <v>KIÊN GIANG</v>
          </cell>
          <cell r="Q687" t="str">
            <v>KINH</v>
          </cell>
          <cell r="R687" t="str">
            <v>THIÊN CHÚA</v>
          </cell>
          <cell r="S687" t="str">
            <v>233 THỊ TRẤN TÂN HIỆP B, HUYỆN TÂN HIỆP, KIÊN GIANG</v>
          </cell>
          <cell r="T687" t="str">
            <v>KIÊN GIANG</v>
          </cell>
          <cell r="U687" t="str">
            <v>56/33, P. HIỆP BÌNH CHÁNH, Q. THỦ ĐỨC, TP. HCM</v>
          </cell>
          <cell r="V687" t="str">
            <v>TP. HCM</v>
          </cell>
          <cell r="W687" t="str">
            <v>440 BÌNH QUỚI, P. 28, Q. BÌNH THẠNH, TP. HCM</v>
          </cell>
          <cell r="X687" t="str">
            <v>01655756565</v>
          </cell>
          <cell r="Y687" t="str">
            <v>0071000933293</v>
          </cell>
          <cell r="Z687" t="str">
            <v>VIETCOMBANK</v>
          </cell>
          <cell r="AA687" t="str">
            <v>101639</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t="str">
            <v>12/12</v>
          </cell>
          <cell r="BF687">
            <v>0</v>
          </cell>
          <cell r="BG687">
            <v>0</v>
          </cell>
          <cell r="BH687">
            <v>41969</v>
          </cell>
          <cell r="BI687">
            <v>2889000</v>
          </cell>
          <cell r="BJ687">
            <v>0</v>
          </cell>
          <cell r="BK687">
            <v>0</v>
          </cell>
          <cell r="BL687">
            <v>0</v>
          </cell>
          <cell r="BM687">
            <v>0</v>
          </cell>
          <cell r="BN687">
            <v>0</v>
          </cell>
          <cell r="BO687">
            <v>0</v>
          </cell>
          <cell r="BP687">
            <v>4000</v>
          </cell>
          <cell r="BQ687">
            <v>1</v>
          </cell>
          <cell r="BR687" t="str">
            <v>HTQ HỒ CHÍ MINH</v>
          </cell>
          <cell r="BS687" t="str">
            <v>Fulltime</v>
          </cell>
          <cell r="BT687" t="str">
            <v>Quán 80 Đồng Khởi</v>
          </cell>
          <cell r="BU687" t="str">
            <v>NV. Lễ Tân</v>
          </cell>
          <cell r="BV687">
            <v>0</v>
          </cell>
          <cell r="BW687" t="str">
            <v>12/12</v>
          </cell>
          <cell r="BX687">
            <v>0</v>
          </cell>
          <cell r="BY687">
            <v>0</v>
          </cell>
          <cell r="BZ687">
            <v>0</v>
          </cell>
          <cell r="CA687">
            <v>0</v>
          </cell>
          <cell r="CB687">
            <v>0</v>
          </cell>
          <cell r="CC687">
            <v>0</v>
          </cell>
          <cell r="CD687">
            <v>41969</v>
          </cell>
          <cell r="CE687">
            <v>0</v>
          </cell>
          <cell r="CF687">
            <v>0</v>
          </cell>
          <cell r="CG687">
            <v>0</v>
          </cell>
          <cell r="CH687">
            <v>0</v>
          </cell>
          <cell r="CI687" t="str">
            <v>06 ĐK</v>
          </cell>
          <cell r="CJ687" t="str">
            <v>NHÂN VIÊN BẾP</v>
          </cell>
          <cell r="CK687">
            <v>0</v>
          </cell>
          <cell r="CL687">
            <v>0</v>
          </cell>
          <cell r="CM687" t="str">
            <v>ĐỘC THÂN</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t="e">
            <v>#N/A</v>
          </cell>
          <cell r="DB687">
            <v>0</v>
          </cell>
        </row>
        <row r="688">
          <cell r="B688" t="str">
            <v>EQQ102667</v>
          </cell>
          <cell r="C688" t="str">
            <v>ĐÀO TRỌNG NGHĨA</v>
          </cell>
          <cell r="D688" t="str">
            <v>NAM</v>
          </cell>
          <cell r="E688">
            <v>41904</v>
          </cell>
          <cell r="F688" t="str">
            <v>43 TS</v>
          </cell>
          <cell r="G688" t="str">
            <v>NHÂN VIÊN PHỤC VỤ</v>
          </cell>
          <cell r="H688">
            <v>31</v>
          </cell>
          <cell r="I688">
            <v>10</v>
          </cell>
          <cell r="J688">
            <v>1992</v>
          </cell>
          <cell r="K688">
            <v>33908</v>
          </cell>
          <cell r="L688" t="str">
            <v>TP. HCM</v>
          </cell>
          <cell r="M688" t="str">
            <v>TP. HCM</v>
          </cell>
          <cell r="N688" t="str">
            <v>024660083</v>
          </cell>
          <cell r="O688">
            <v>39049</v>
          </cell>
          <cell r="P688" t="str">
            <v>TP. HCM</v>
          </cell>
          <cell r="Q688" t="str">
            <v>KINH</v>
          </cell>
          <cell r="R688" t="str">
            <v>KHÔNG</v>
          </cell>
          <cell r="S688" t="str">
            <v>491/16B LÊ QUANG ĐỊNH, P. 1, GÒ VẤP, TP. HCM</v>
          </cell>
          <cell r="T688" t="str">
            <v>TP. HCM</v>
          </cell>
          <cell r="U688" t="str">
            <v>491/16B LÊ QUANG ĐỊNH, P. 1, GÒ VẤP, TP. HCM</v>
          </cell>
          <cell r="V688" t="str">
            <v>TP. HCM</v>
          </cell>
          <cell r="W688" t="str">
            <v>56/33, P. HIỆP BÌNH CHÁNH, Q. THỦ ĐỨC, TP. HCM</v>
          </cell>
          <cell r="X688" t="str">
            <v>01228311375</v>
          </cell>
          <cell r="Y688" t="str">
            <v>0071000770763</v>
          </cell>
          <cell r="Z688" t="str">
            <v>VIETCOMBANK</v>
          </cell>
          <cell r="AA688" t="str">
            <v>101640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t="str">
            <v>12/12</v>
          </cell>
          <cell r="BF688">
            <v>0</v>
          </cell>
          <cell r="BG688">
            <v>0</v>
          </cell>
          <cell r="BH688">
            <v>0</v>
          </cell>
          <cell r="BI688">
            <v>0</v>
          </cell>
          <cell r="BJ688">
            <v>12000</v>
          </cell>
          <cell r="BK688">
            <v>0</v>
          </cell>
          <cell r="BL688">
            <v>0</v>
          </cell>
          <cell r="BM688">
            <v>0</v>
          </cell>
          <cell r="BN688">
            <v>0</v>
          </cell>
          <cell r="BO688">
            <v>0</v>
          </cell>
          <cell r="BP688">
            <v>0</v>
          </cell>
          <cell r="BQ688">
            <v>1</v>
          </cell>
          <cell r="BR688" t="str">
            <v>HTQ HỒ CHÍ MINH</v>
          </cell>
          <cell r="BS688" t="str">
            <v>Partime</v>
          </cell>
          <cell r="BT688" t="str">
            <v xml:space="preserve">Quán A43 Trường Sơn </v>
          </cell>
          <cell r="BU688" t="str">
            <v>NV. Phục Vụ</v>
          </cell>
          <cell r="BV688">
            <v>0</v>
          </cell>
          <cell r="BW688" t="str">
            <v>12/12</v>
          </cell>
          <cell r="BX688">
            <v>0</v>
          </cell>
          <cell r="BY688">
            <v>0</v>
          </cell>
          <cell r="BZ688">
            <v>0</v>
          </cell>
          <cell r="CA688">
            <v>0</v>
          </cell>
          <cell r="CB688">
            <v>0</v>
          </cell>
          <cell r="CC688">
            <v>0</v>
          </cell>
          <cell r="CD688">
            <v>0</v>
          </cell>
          <cell r="CE688">
            <v>0</v>
          </cell>
          <cell r="CF688">
            <v>0</v>
          </cell>
          <cell r="CG688">
            <v>0</v>
          </cell>
          <cell r="CH688">
            <v>0</v>
          </cell>
          <cell r="CI688" t="str">
            <v>80 ĐK</v>
          </cell>
          <cell r="CJ688" t="str">
            <v>NHÂN VIÊN LỄ TÂN</v>
          </cell>
          <cell r="CK688">
            <v>0</v>
          </cell>
          <cell r="CL688">
            <v>0</v>
          </cell>
          <cell r="CM688" t="str">
            <v>ĐỘC THÂN</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t="e">
            <v>#N/A</v>
          </cell>
          <cell r="DB688">
            <v>0</v>
          </cell>
        </row>
        <row r="689">
          <cell r="B689" t="str">
            <v>EQQ102668</v>
          </cell>
          <cell r="C689" t="str">
            <v>ĐOÀN LÊ THỊ MAI THY</v>
          </cell>
          <cell r="D689" t="str">
            <v>NỮ</v>
          </cell>
          <cell r="E689">
            <v>41901</v>
          </cell>
          <cell r="F689" t="str">
            <v>197 ĐTH</v>
          </cell>
          <cell r="G689" t="str">
            <v>NHÂN VIÊN PHỤC VỤ</v>
          </cell>
          <cell r="H689">
            <v>31</v>
          </cell>
          <cell r="I689">
            <v>12</v>
          </cell>
          <cell r="J689">
            <v>1994</v>
          </cell>
          <cell r="K689">
            <v>34699</v>
          </cell>
          <cell r="L689" t="str">
            <v>TP. HCM</v>
          </cell>
          <cell r="M689" t="str">
            <v>ĐỒNG NAI</v>
          </cell>
          <cell r="N689" t="str">
            <v>025184351</v>
          </cell>
          <cell r="O689">
            <v>40028</v>
          </cell>
          <cell r="P689" t="str">
            <v>TP. HCM</v>
          </cell>
          <cell r="Q689" t="str">
            <v>KINH</v>
          </cell>
          <cell r="R689" t="str">
            <v>KHÔNG</v>
          </cell>
          <cell r="S689" t="str">
            <v>D6/5 ẤP 4, XÃ TÂN KIÊN, H. BÌNH CHÁNH, TP. HCM</v>
          </cell>
          <cell r="T689" t="str">
            <v>TP. HCM</v>
          </cell>
          <cell r="U689" t="str">
            <v>D6/5 ẤP 4, XÃ TÂN KIÊN, H. BÌNH CHÁNH, TP. HCM</v>
          </cell>
          <cell r="V689" t="str">
            <v>TP. HCM</v>
          </cell>
          <cell r="W689" t="str">
            <v>491/16B LÊ QUANG ĐỊNH, P. 1, GÒ VẤP, TP. HCM</v>
          </cell>
          <cell r="X689" t="str">
            <v>01274889000</v>
          </cell>
          <cell r="Y689" t="str">
            <v>0511000424695</v>
          </cell>
          <cell r="Z689" t="str">
            <v>VIETCOMBANK</v>
          </cell>
          <cell r="AA689" t="str">
            <v>101641</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t="str">
            <v>12/12</v>
          </cell>
          <cell r="BF689">
            <v>0</v>
          </cell>
          <cell r="BG689">
            <v>0</v>
          </cell>
          <cell r="BH689">
            <v>0</v>
          </cell>
          <cell r="BI689">
            <v>0</v>
          </cell>
          <cell r="BJ689">
            <v>12000</v>
          </cell>
          <cell r="BK689">
            <v>0</v>
          </cell>
          <cell r="BL689">
            <v>0</v>
          </cell>
          <cell r="BM689">
            <v>0</v>
          </cell>
          <cell r="BN689">
            <v>0</v>
          </cell>
          <cell r="BO689">
            <v>0</v>
          </cell>
          <cell r="BP689">
            <v>0</v>
          </cell>
          <cell r="BQ689">
            <v>1</v>
          </cell>
          <cell r="BR689" t="str">
            <v>HTQ HỒ CHÍ MINH</v>
          </cell>
          <cell r="BS689" t="str">
            <v>Partime</v>
          </cell>
          <cell r="BT689" t="str">
            <v>Quán 197 Đinh Tiên Hoàng</v>
          </cell>
          <cell r="BU689" t="str">
            <v>NV. Phục Vụ</v>
          </cell>
          <cell r="BV689">
            <v>0</v>
          </cell>
          <cell r="BW689" t="str">
            <v>12/12</v>
          </cell>
          <cell r="BX689">
            <v>0</v>
          </cell>
          <cell r="BY689">
            <v>0</v>
          </cell>
          <cell r="BZ689">
            <v>0</v>
          </cell>
          <cell r="CA689">
            <v>0</v>
          </cell>
          <cell r="CB689">
            <v>0</v>
          </cell>
          <cell r="CC689">
            <v>0</v>
          </cell>
          <cell r="CD689">
            <v>0</v>
          </cell>
          <cell r="CE689">
            <v>0</v>
          </cell>
          <cell r="CF689">
            <v>0</v>
          </cell>
          <cell r="CG689">
            <v>0</v>
          </cell>
          <cell r="CH689">
            <v>0</v>
          </cell>
          <cell r="CI689" t="str">
            <v>43 TS</v>
          </cell>
          <cell r="CJ689" t="str">
            <v>NHÂN VIÊN PHỤC VỤ</v>
          </cell>
          <cell r="CK689">
            <v>0</v>
          </cell>
          <cell r="CL689">
            <v>0</v>
          </cell>
          <cell r="CM689" t="str">
            <v>ĐỘC THÂN</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t="e">
            <v>#N/A</v>
          </cell>
          <cell r="DB689">
            <v>0</v>
          </cell>
        </row>
        <row r="690">
          <cell r="B690" t="str">
            <v>EQQ102669</v>
          </cell>
          <cell r="C690" t="str">
            <v>NGUYỄN PHƯƠNG QUỲNH</v>
          </cell>
          <cell r="D690" t="str">
            <v>NỮ</v>
          </cell>
          <cell r="E690">
            <v>41904</v>
          </cell>
          <cell r="F690" t="str">
            <v>211 NTH</v>
          </cell>
          <cell r="G690" t="str">
            <v>NHÂN VIÊN LỄ TÂN</v>
          </cell>
          <cell r="H690">
            <v>11</v>
          </cell>
          <cell r="I690">
            <v>10</v>
          </cell>
          <cell r="J690">
            <v>1993</v>
          </cell>
          <cell r="K690">
            <v>34253</v>
          </cell>
          <cell r="L690" t="str">
            <v>TP. HCM</v>
          </cell>
          <cell r="M690" t="str">
            <v>HÀ NAM</v>
          </cell>
          <cell r="N690" t="str">
            <v>024895065</v>
          </cell>
          <cell r="O690">
            <v>41443</v>
          </cell>
          <cell r="P690" t="str">
            <v>TP. HCM</v>
          </cell>
          <cell r="Q690" t="str">
            <v>KINH</v>
          </cell>
          <cell r="R690" t="str">
            <v>CÔNG GIÁO</v>
          </cell>
          <cell r="S690" t="str">
            <v>41/13A PHẠM VĂN CHIÊU, P. 13, Q. GÒ VẤP, TP. HCM</v>
          </cell>
          <cell r="T690" t="str">
            <v>TP. HCM</v>
          </cell>
          <cell r="U690" t="str">
            <v>41/13A PHẠM VĂN CHIÊU, P. 13, Q. GÒ VẤP, TP. HCM</v>
          </cell>
          <cell r="V690" t="str">
            <v>TP. HCM</v>
          </cell>
          <cell r="W690" t="str">
            <v>D6/5 ẤP 4, XÃ TÂN KIÊN, H. BÌNH CHÁNH, TP. HCM</v>
          </cell>
          <cell r="X690" t="str">
            <v>0933472512</v>
          </cell>
          <cell r="Y690" t="str">
            <v>0371000416529</v>
          </cell>
          <cell r="Z690" t="str">
            <v>VIETCOMBANK</v>
          </cell>
          <cell r="AA690" t="str">
            <v>101642</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t="str">
            <v>12/12</v>
          </cell>
          <cell r="BF690">
            <v>0</v>
          </cell>
          <cell r="BG690">
            <v>0</v>
          </cell>
          <cell r="BH690">
            <v>0</v>
          </cell>
          <cell r="BI690">
            <v>2889000</v>
          </cell>
          <cell r="BJ690">
            <v>0</v>
          </cell>
          <cell r="BK690">
            <v>0</v>
          </cell>
          <cell r="BL690">
            <v>0</v>
          </cell>
          <cell r="BM690">
            <v>0</v>
          </cell>
          <cell r="BN690">
            <v>0</v>
          </cell>
          <cell r="BO690">
            <v>0</v>
          </cell>
          <cell r="BP690">
            <v>4000</v>
          </cell>
          <cell r="BQ690">
            <v>1</v>
          </cell>
          <cell r="BR690" t="str">
            <v>HTQ HỒ CHÍ MINH</v>
          </cell>
          <cell r="BS690" t="str">
            <v>Fulltime</v>
          </cell>
          <cell r="BT690" t="str">
            <v>Quán 211 Nguyễn Thái Học</v>
          </cell>
          <cell r="BU690" t="str">
            <v>NV. Lễ Tân</v>
          </cell>
          <cell r="BV690">
            <v>0</v>
          </cell>
          <cell r="BW690" t="str">
            <v>12/12</v>
          </cell>
          <cell r="BX690">
            <v>0</v>
          </cell>
          <cell r="BY690">
            <v>0</v>
          </cell>
          <cell r="BZ690">
            <v>0</v>
          </cell>
          <cell r="CA690">
            <v>0</v>
          </cell>
          <cell r="CB690">
            <v>0</v>
          </cell>
          <cell r="CC690">
            <v>0</v>
          </cell>
          <cell r="CD690">
            <v>0</v>
          </cell>
          <cell r="CE690">
            <v>0</v>
          </cell>
          <cell r="CF690">
            <v>0</v>
          </cell>
          <cell r="CG690">
            <v>0</v>
          </cell>
          <cell r="CH690">
            <v>0</v>
          </cell>
          <cell r="CI690" t="str">
            <v>197 ĐTH</v>
          </cell>
          <cell r="CJ690" t="str">
            <v>NHÂN VIÊN PHỤC VỤ</v>
          </cell>
          <cell r="CK690">
            <v>0</v>
          </cell>
          <cell r="CL690">
            <v>0</v>
          </cell>
          <cell r="CM690" t="str">
            <v>ĐỘC THÂN</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t="e">
            <v>#N/A</v>
          </cell>
          <cell r="DB690">
            <v>0</v>
          </cell>
        </row>
        <row r="691">
          <cell r="B691" t="str">
            <v>EQQ102670</v>
          </cell>
          <cell r="C691" t="str">
            <v>NGUYỄN HOÀNG CHIÊU HÂN</v>
          </cell>
          <cell r="D691" t="str">
            <v>NỮ</v>
          </cell>
          <cell r="E691">
            <v>41904</v>
          </cell>
          <cell r="F691" t="str">
            <v>211 NTH</v>
          </cell>
          <cell r="G691" t="str">
            <v>NHÂN VIÊN THU NGÂN</v>
          </cell>
          <cell r="H691">
            <v>30</v>
          </cell>
          <cell r="I691">
            <v>6</v>
          </cell>
          <cell r="J691">
            <v>1993</v>
          </cell>
          <cell r="K691">
            <v>34150</v>
          </cell>
          <cell r="L691" t="str">
            <v>TP. HCM</v>
          </cell>
          <cell r="M691" t="str">
            <v>TP. HCM</v>
          </cell>
          <cell r="N691" t="str">
            <v>024947360</v>
          </cell>
          <cell r="O691">
            <v>39585</v>
          </cell>
          <cell r="P691" t="str">
            <v>TP. HCM</v>
          </cell>
          <cell r="Q691" t="str">
            <v>KINH</v>
          </cell>
          <cell r="R691" t="str">
            <v>KHÔNG</v>
          </cell>
          <cell r="S691" t="str">
            <v>1503 KHU PHỐ 1, P. THỚI AN, Q. 12, TP. HCM</v>
          </cell>
          <cell r="T691" t="str">
            <v>TP. HCM</v>
          </cell>
          <cell r="U691" t="str">
            <v>1503 KHU PHỐ 1, P. THỚI AN, Q. 12, TP. HCM</v>
          </cell>
          <cell r="V691" t="str">
            <v>TP. HCM</v>
          </cell>
          <cell r="W691" t="str">
            <v>41/13A PHẠM VĂN CHIÊU, P. 13, Q. GÒ VẤP, TP. HCM</v>
          </cell>
          <cell r="X691" t="str">
            <v>01268448127</v>
          </cell>
          <cell r="Y691" t="str">
            <v>0371000401778</v>
          </cell>
          <cell r="Z691" t="str">
            <v>VIETCOMBANK</v>
          </cell>
          <cell r="AA691" t="str">
            <v>101643</v>
          </cell>
          <cell r="AB691">
            <v>0</v>
          </cell>
          <cell r="AC691">
            <v>0</v>
          </cell>
          <cell r="AD691">
            <v>0</v>
          </cell>
          <cell r="AE691">
            <v>41979</v>
          </cell>
          <cell r="AF691" t="str">
            <v>BV</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t="str">
            <v>12/12</v>
          </cell>
          <cell r="BF691">
            <v>0</v>
          </cell>
          <cell r="BG691">
            <v>0</v>
          </cell>
          <cell r="BH691">
            <v>0</v>
          </cell>
          <cell r="BI691">
            <v>0</v>
          </cell>
          <cell r="BJ691">
            <v>12000</v>
          </cell>
          <cell r="BK691">
            <v>0</v>
          </cell>
          <cell r="BL691">
            <v>0</v>
          </cell>
          <cell r="BM691">
            <v>0</v>
          </cell>
          <cell r="BN691">
            <v>0</v>
          </cell>
          <cell r="BO691">
            <v>0</v>
          </cell>
          <cell r="BP691">
            <v>0</v>
          </cell>
          <cell r="BQ691">
            <v>1</v>
          </cell>
          <cell r="BR691" t="str">
            <v>HTQ HỒ CHÍ MINH</v>
          </cell>
          <cell r="BS691" t="str">
            <v>Partime</v>
          </cell>
          <cell r="BT691" t="str">
            <v>Quán 211 Nguyễn Thái Học</v>
          </cell>
          <cell r="BU691" t="str">
            <v>NV. Thu Ngân</v>
          </cell>
          <cell r="BV691">
            <v>0</v>
          </cell>
          <cell r="BW691" t="str">
            <v>12/12</v>
          </cell>
          <cell r="BX691">
            <v>0</v>
          </cell>
          <cell r="BY691">
            <v>0</v>
          </cell>
          <cell r="BZ691">
            <v>0</v>
          </cell>
          <cell r="CA691">
            <v>0</v>
          </cell>
          <cell r="CB691">
            <v>0</v>
          </cell>
          <cell r="CC691">
            <v>0</v>
          </cell>
          <cell r="CD691">
            <v>0</v>
          </cell>
          <cell r="CE691">
            <v>0</v>
          </cell>
          <cell r="CF691">
            <v>0</v>
          </cell>
          <cell r="CG691">
            <v>0</v>
          </cell>
          <cell r="CH691">
            <v>0</v>
          </cell>
          <cell r="CI691" t="str">
            <v>211 NTH</v>
          </cell>
          <cell r="CJ691" t="str">
            <v>NHÂN VIÊN LỄ TÂN</v>
          </cell>
          <cell r="CK691">
            <v>0</v>
          </cell>
          <cell r="CL691">
            <v>0</v>
          </cell>
          <cell r="CM691" t="str">
            <v>ĐỘC THÂN</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t="e">
            <v>#N/A</v>
          </cell>
          <cell r="DB691">
            <v>0</v>
          </cell>
        </row>
        <row r="692">
          <cell r="B692" t="str">
            <v>EQQ102671</v>
          </cell>
          <cell r="C692" t="str">
            <v>NGUYỄN THỊ KIM THOA</v>
          </cell>
          <cell r="D692" t="str">
            <v>NỮ</v>
          </cell>
          <cell r="E692">
            <v>41904</v>
          </cell>
          <cell r="F692" t="str">
            <v>211 NTH</v>
          </cell>
          <cell r="G692" t="str">
            <v>NHÂN VIÊN THU NGÂN</v>
          </cell>
          <cell r="H692">
            <v>7</v>
          </cell>
          <cell r="I692">
            <v>5</v>
          </cell>
          <cell r="J692">
            <v>1990</v>
          </cell>
          <cell r="K692">
            <v>33000</v>
          </cell>
          <cell r="L692" t="str">
            <v>BẾN TRE</v>
          </cell>
          <cell r="M692">
            <v>34150</v>
          </cell>
          <cell r="N692" t="str">
            <v>321380622</v>
          </cell>
          <cell r="O692">
            <v>39496</v>
          </cell>
          <cell r="P692" t="str">
            <v>BẾN TRE</v>
          </cell>
          <cell r="Q692" t="str">
            <v>KINH</v>
          </cell>
          <cell r="R692" t="str">
            <v>TP. HCM</v>
          </cell>
          <cell r="S692" t="str">
            <v>TIÊN CHÁNH, TIÊN LONG, CHÂU THÀNH, BẾN TRE</v>
          </cell>
          <cell r="T692" t="str">
            <v>BẾN TRE</v>
          </cell>
          <cell r="U692" t="str">
            <v>27/7 NGUYỄN NGỌC LỘC, P. 14, Q. 10, TP. HCM</v>
          </cell>
          <cell r="V692" t="str">
            <v>TP. HCM</v>
          </cell>
          <cell r="W692" t="str">
            <v>1503 KHU PHỐ 1, P. THỚI AN, Q. 12, TP. HCM</v>
          </cell>
          <cell r="X692" t="str">
            <v>0933379760</v>
          </cell>
          <cell r="Y692" t="str">
            <v>0421000450844</v>
          </cell>
          <cell r="Z692" t="str">
            <v>VIETCOMBANK</v>
          </cell>
          <cell r="AA692" t="str">
            <v>101644</v>
          </cell>
          <cell r="AB692">
            <v>0</v>
          </cell>
          <cell r="AC692">
            <v>0</v>
          </cell>
          <cell r="AD692">
            <v>0</v>
          </cell>
          <cell r="AE692">
            <v>41979</v>
          </cell>
          <cell r="AF692" t="str">
            <v>BV</v>
          </cell>
          <cell r="AG692" t="str">
            <v>CHƯA BÀN GIAO</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t="str">
            <v>12/12</v>
          </cell>
          <cell r="BF692">
            <v>0</v>
          </cell>
          <cell r="BG692">
            <v>0</v>
          </cell>
          <cell r="BH692">
            <v>0</v>
          </cell>
          <cell r="BI692">
            <v>0</v>
          </cell>
          <cell r="BJ692">
            <v>12000</v>
          </cell>
          <cell r="BK692">
            <v>0</v>
          </cell>
          <cell r="BL692">
            <v>0</v>
          </cell>
          <cell r="BM692">
            <v>0</v>
          </cell>
          <cell r="BN692">
            <v>0</v>
          </cell>
          <cell r="BO692">
            <v>0</v>
          </cell>
          <cell r="BP692">
            <v>0</v>
          </cell>
          <cell r="BQ692">
            <v>1</v>
          </cell>
          <cell r="BR692" t="str">
            <v>HTQ HỒ CHÍ MINH</v>
          </cell>
          <cell r="BS692" t="str">
            <v>Partime</v>
          </cell>
          <cell r="BT692" t="str">
            <v>Quán 211 Nguyễn Thái Học</v>
          </cell>
          <cell r="BU692" t="str">
            <v>NV. Thu Ngân</v>
          </cell>
          <cell r="BV692">
            <v>0</v>
          </cell>
          <cell r="BW692" t="str">
            <v>12/12</v>
          </cell>
          <cell r="BX692">
            <v>0</v>
          </cell>
          <cell r="BY692">
            <v>0</v>
          </cell>
          <cell r="BZ692">
            <v>0</v>
          </cell>
          <cell r="CA692">
            <v>0</v>
          </cell>
          <cell r="CB692">
            <v>0</v>
          </cell>
          <cell r="CC692">
            <v>0</v>
          </cell>
          <cell r="CD692">
            <v>0</v>
          </cell>
          <cell r="CE692">
            <v>0</v>
          </cell>
          <cell r="CF692">
            <v>0</v>
          </cell>
          <cell r="CG692">
            <v>0</v>
          </cell>
          <cell r="CH692">
            <v>0</v>
          </cell>
          <cell r="CI692" t="str">
            <v>211 NTH</v>
          </cell>
          <cell r="CJ692" t="str">
            <v>NHÂN VIÊN THU NGÂN</v>
          </cell>
          <cell r="CK692">
            <v>0</v>
          </cell>
          <cell r="CL692">
            <v>0</v>
          </cell>
          <cell r="CM692" t="str">
            <v>ĐỘC THÂN</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t="e">
            <v>#N/A</v>
          </cell>
          <cell r="DB692">
            <v>0</v>
          </cell>
        </row>
        <row r="693">
          <cell r="B693" t="str">
            <v>EVV6000247</v>
          </cell>
          <cell r="C693" t="str">
            <v>NGUYỄN NGỌC MỸ LINH</v>
          </cell>
          <cell r="D693" t="str">
            <v>NỮ</v>
          </cell>
          <cell r="E693">
            <v>41904</v>
          </cell>
          <cell r="F693" t="str">
            <v>PHÒNG DỰ ÁN</v>
          </cell>
          <cell r="G693" t="str">
            <v>NHÂN VIÊN KẾ TOÁN &amp; ĐIỀU PHỐI</v>
          </cell>
          <cell r="H693">
            <v>25</v>
          </cell>
          <cell r="I693">
            <v>1</v>
          </cell>
          <cell r="J693">
            <v>1991</v>
          </cell>
          <cell r="K693">
            <v>33263</v>
          </cell>
          <cell r="L693" t="str">
            <v>TP. HCM</v>
          </cell>
          <cell r="M693" t="str">
            <v>HÀ NỘI</v>
          </cell>
          <cell r="N693" t="str">
            <v>280964433</v>
          </cell>
          <cell r="O693">
            <v>38681</v>
          </cell>
          <cell r="P693" t="str">
            <v>BÌNH DƯƠNG</v>
          </cell>
          <cell r="Q693" t="str">
            <v>KINH</v>
          </cell>
          <cell r="R693" t="str">
            <v>KHÔNG</v>
          </cell>
          <cell r="S693" t="str">
            <v>637A T9K7 BÌNH THUNG 1, BÌNH AN, DĨ AN, BÌNH DƯƠNG</v>
          </cell>
          <cell r="T693" t="str">
            <v>BÌNH DƯƠNG</v>
          </cell>
          <cell r="U693" t="str">
            <v>637A T9K7 BÌNH THUNG 1, BÌNH AN, DĨ AN, BÌNH DƯƠNG</v>
          </cell>
          <cell r="V693" t="str">
            <v>BÌNH DƯƠNG</v>
          </cell>
          <cell r="W693" t="str">
            <v>27/7 NGUYỄN NGỌC LỘC, P. 14, Q. 10, TP. HCM</v>
          </cell>
          <cell r="X693" t="str">
            <v>01664780251</v>
          </cell>
          <cell r="Y693" t="str">
            <v>0331000435914</v>
          </cell>
          <cell r="Z693" t="str">
            <v>VIETCOMBANK</v>
          </cell>
          <cell r="AA693" t="str">
            <v>9041</v>
          </cell>
          <cell r="AB693">
            <v>0</v>
          </cell>
          <cell r="AC693">
            <v>0</v>
          </cell>
          <cell r="AD693">
            <v>0</v>
          </cell>
          <cell r="AE693">
            <v>0</v>
          </cell>
          <cell r="AF693">
            <v>0</v>
          </cell>
          <cell r="AG693">
            <v>0</v>
          </cell>
          <cell r="AH693">
            <v>41965</v>
          </cell>
          <cell r="AI693">
            <v>0</v>
          </cell>
          <cell r="AJ693">
            <v>0</v>
          </cell>
          <cell r="AK693" t="str">
            <v>01 NĂM</v>
          </cell>
          <cell r="AL693">
            <v>0</v>
          </cell>
          <cell r="AM693">
            <v>0</v>
          </cell>
          <cell r="AN693">
            <v>41965</v>
          </cell>
          <cell r="AO693">
            <v>42329</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t="str">
            <v>12/12</v>
          </cell>
          <cell r="BF693">
            <v>0</v>
          </cell>
          <cell r="BG693">
            <v>0</v>
          </cell>
          <cell r="BH693">
            <v>41965</v>
          </cell>
          <cell r="BI693">
            <v>2889000</v>
          </cell>
          <cell r="BJ693">
            <v>1111000</v>
          </cell>
          <cell r="BK693">
            <v>0</v>
          </cell>
          <cell r="BL693">
            <v>0</v>
          </cell>
          <cell r="BM693">
            <v>0</v>
          </cell>
          <cell r="BN693">
            <v>0</v>
          </cell>
          <cell r="BO693">
            <v>25000</v>
          </cell>
          <cell r="BP693">
            <v>120000</v>
          </cell>
          <cell r="BQ693">
            <v>1</v>
          </cell>
          <cell r="BR693" t="str">
            <v>VP HỒ CHÍ MINH</v>
          </cell>
          <cell r="BS693" t="str">
            <v>Fulltime</v>
          </cell>
          <cell r="BT693" t="str">
            <v>Phòng Dự Án</v>
          </cell>
          <cell r="BU693" t="str">
            <v>NV. Kế Toán &amp; Điều Phối</v>
          </cell>
          <cell r="BV693">
            <v>0</v>
          </cell>
          <cell r="BW693" t="str">
            <v>CĐ</v>
          </cell>
          <cell r="BX693" t="str">
            <v>KẾ TOÁN</v>
          </cell>
          <cell r="BY693">
            <v>0</v>
          </cell>
          <cell r="BZ693">
            <v>0</v>
          </cell>
          <cell r="CA693">
            <v>0</v>
          </cell>
          <cell r="CB693">
            <v>0</v>
          </cell>
          <cell r="CC693">
            <v>0</v>
          </cell>
          <cell r="CD693">
            <v>0</v>
          </cell>
          <cell r="CE693">
            <v>0</v>
          </cell>
          <cell r="CF693">
            <v>0</v>
          </cell>
          <cell r="CG693">
            <v>0</v>
          </cell>
          <cell r="CH693">
            <v>0</v>
          </cell>
          <cell r="CI693" t="str">
            <v>211 NTH</v>
          </cell>
          <cell r="CJ693" t="str">
            <v>NHÂN VIÊN THU NGÂN</v>
          </cell>
          <cell r="CK693">
            <v>0</v>
          </cell>
          <cell r="CL693">
            <v>0</v>
          </cell>
          <cell r="CM693" t="str">
            <v>ĐỘC THÂN</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t="e">
            <v>#N/A</v>
          </cell>
          <cell r="DB693">
            <v>0</v>
          </cell>
        </row>
        <row r="694">
          <cell r="B694" t="str">
            <v>EVV6000249</v>
          </cell>
          <cell r="C694" t="str">
            <v>NGUYỄN XUÂN VINH</v>
          </cell>
          <cell r="D694" t="str">
            <v>NAM</v>
          </cell>
          <cell r="E694">
            <v>41891</v>
          </cell>
          <cell r="F694" t="str">
            <v>PHÒNG ĐIỀU HÀNH</v>
          </cell>
          <cell r="G694" t="str">
            <v>TRƯỞNG PHÒNG ĐIỀU HÀNH</v>
          </cell>
          <cell r="H694">
            <v>27</v>
          </cell>
          <cell r="I694">
            <v>4</v>
          </cell>
          <cell r="J694">
            <v>1976</v>
          </cell>
          <cell r="K694">
            <v>27877</v>
          </cell>
          <cell r="L694" t="str">
            <v>CẦN THƠ</v>
          </cell>
          <cell r="M694" t="str">
            <v>CẦN THƠ</v>
          </cell>
          <cell r="N694" t="str">
            <v>280620427</v>
          </cell>
          <cell r="O694">
            <v>39343</v>
          </cell>
          <cell r="P694" t="str">
            <v>BÌNH DƯƠNG</v>
          </cell>
          <cell r="Q694" t="str">
            <v>KINH</v>
          </cell>
          <cell r="R694" t="str">
            <v>CÔNG GIÁO</v>
          </cell>
          <cell r="S694" t="str">
            <v>31/20 NGUYỄN ĐÌNH CHIỂU, P. 4, Q. PHÚ NHUẬN, TP. HCM</v>
          </cell>
          <cell r="T694" t="str">
            <v>TP. HCM</v>
          </cell>
          <cell r="U694" t="str">
            <v>31/20 NGUYỄN ĐÌNH CHIỂU, P. 4, Q. PHÚ NHUẬN, TP. HCM</v>
          </cell>
          <cell r="V694" t="str">
            <v>TP. HCM</v>
          </cell>
          <cell r="W694" t="str">
            <v>637A T9K7 BÌNH THUNG 1, BÌNH AN, DĨ AN, BÌNH DƯƠNG</v>
          </cell>
          <cell r="X694" t="str">
            <v>0918801827</v>
          </cell>
          <cell r="Y694" t="str">
            <v>0331000435890</v>
          </cell>
          <cell r="Z694" t="str">
            <v>VIETCOMBANK</v>
          </cell>
          <cell r="AA694" t="str">
            <v>9043</v>
          </cell>
          <cell r="AB694">
            <v>0</v>
          </cell>
          <cell r="AC694">
            <v>0</v>
          </cell>
          <cell r="AD694">
            <v>0</v>
          </cell>
          <cell r="AE694">
            <v>0</v>
          </cell>
          <cell r="AF694">
            <v>0</v>
          </cell>
          <cell r="AG694">
            <v>0</v>
          </cell>
          <cell r="AH694">
            <v>41952</v>
          </cell>
          <cell r="AI694">
            <v>0</v>
          </cell>
          <cell r="AJ694">
            <v>0</v>
          </cell>
          <cell r="AK694" t="str">
            <v>01 NĂM</v>
          </cell>
          <cell r="AL694">
            <v>0</v>
          </cell>
          <cell r="AM694">
            <v>0</v>
          </cell>
          <cell r="AN694">
            <v>41952</v>
          </cell>
          <cell r="AO694">
            <v>42316</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t="str">
            <v>CĐ</v>
          </cell>
          <cell r="BF694">
            <v>0</v>
          </cell>
          <cell r="BG694">
            <v>0</v>
          </cell>
          <cell r="BH694">
            <v>41952</v>
          </cell>
          <cell r="BI694">
            <v>10500000</v>
          </cell>
          <cell r="BJ694">
            <v>36310000</v>
          </cell>
          <cell r="BK694">
            <v>0</v>
          </cell>
          <cell r="BL694">
            <v>300000</v>
          </cell>
          <cell r="BM694">
            <v>0</v>
          </cell>
          <cell r="BN694">
            <v>0</v>
          </cell>
          <cell r="BO694">
            <v>25000</v>
          </cell>
          <cell r="BP694">
            <v>120000</v>
          </cell>
          <cell r="BQ694">
            <v>1</v>
          </cell>
          <cell r="BR694" t="str">
            <v>VP HỒ CHÍ MINH</v>
          </cell>
          <cell r="BS694" t="str">
            <v>Fulltime</v>
          </cell>
          <cell r="BT694" t="str">
            <v>Phòng Điều Hành</v>
          </cell>
          <cell r="BU694" t="str">
            <v>TP. Điều Hành</v>
          </cell>
          <cell r="BV694">
            <v>0</v>
          </cell>
          <cell r="BW694" t="str">
            <v>ĐH</v>
          </cell>
          <cell r="BX694" t="str">
            <v>KIẾN TRÚC</v>
          </cell>
          <cell r="BY694">
            <v>0</v>
          </cell>
          <cell r="BZ694">
            <v>0</v>
          </cell>
          <cell r="CA694">
            <v>0</v>
          </cell>
          <cell r="CB694">
            <v>0</v>
          </cell>
          <cell r="CC694">
            <v>0</v>
          </cell>
          <cell r="CD694">
            <v>0</v>
          </cell>
          <cell r="CE694">
            <v>0</v>
          </cell>
          <cell r="CF694">
            <v>0</v>
          </cell>
          <cell r="CG694">
            <v>0</v>
          </cell>
          <cell r="CH694">
            <v>0</v>
          </cell>
          <cell r="CI694" t="str">
            <v>PHÒNG DỰ ÁN</v>
          </cell>
          <cell r="CJ694" t="str">
            <v>NHÂN VIÊN KẾ TOÁN &amp; ĐIỀU PHỐI</v>
          </cell>
          <cell r="CK694">
            <v>0</v>
          </cell>
          <cell r="CL694">
            <v>0</v>
          </cell>
          <cell r="CM694" t="str">
            <v>KẾT HÔN</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t="e">
            <v>#N/A</v>
          </cell>
          <cell r="DB694">
            <v>0</v>
          </cell>
        </row>
        <row r="695">
          <cell r="B695" t="str">
            <v>EQQ102672</v>
          </cell>
          <cell r="C695" t="str">
            <v>NGUYỄN BẢO TÍN</v>
          </cell>
          <cell r="D695" t="str">
            <v>NAM</v>
          </cell>
          <cell r="E695">
            <v>41900</v>
          </cell>
          <cell r="F695" t="str">
            <v>07 NVC</v>
          </cell>
          <cell r="G695" t="str">
            <v>NHÂN VIÊN PHỤC VỤ</v>
          </cell>
          <cell r="H695">
            <v>8</v>
          </cell>
          <cell r="I695">
            <v>2</v>
          </cell>
          <cell r="J695">
            <v>1992</v>
          </cell>
          <cell r="K695">
            <v>33642</v>
          </cell>
          <cell r="L695" t="str">
            <v>TRÀ VINH</v>
          </cell>
          <cell r="M695" t="str">
            <v>TRÀ VINH</v>
          </cell>
          <cell r="N695" t="str">
            <v>334780112</v>
          </cell>
          <cell r="O695">
            <v>39978</v>
          </cell>
          <cell r="P695" t="str">
            <v>TRÀ VINH</v>
          </cell>
          <cell r="Q695" t="str">
            <v>KINH</v>
          </cell>
          <cell r="R695" t="str">
            <v>KHÔNG</v>
          </cell>
          <cell r="S695" t="str">
            <v>ẤP ĐỘNG CAO, ĐÔNG HẢI, DUYÊN HẢI, TRÀ VINH</v>
          </cell>
          <cell r="T695" t="str">
            <v>TRÀ VINH</v>
          </cell>
          <cell r="U695" t="str">
            <v>995 NGUYỄN KIỆM, P. 3, Q. GÒ VẤP, TP. HCM</v>
          </cell>
          <cell r="V695" t="str">
            <v>TP. HCM</v>
          </cell>
          <cell r="W695" t="str">
            <v>31/20 NGUYỄN ĐÌNH CHIỂU, P. 4, Q. PHÚ NHUẬN, TP. HCM</v>
          </cell>
          <cell r="X695" t="str">
            <v>01687592508</v>
          </cell>
          <cell r="Y695" t="str">
            <v>0371000427158</v>
          </cell>
          <cell r="Z695" t="str">
            <v>VIETCOMBANK</v>
          </cell>
          <cell r="AA695" t="str">
            <v>101645</v>
          </cell>
          <cell r="AB695">
            <v>0</v>
          </cell>
          <cell r="AC695">
            <v>0</v>
          </cell>
          <cell r="AD695">
            <v>0</v>
          </cell>
          <cell r="AE695">
            <v>0</v>
          </cell>
          <cell r="AF695">
            <v>0</v>
          </cell>
          <cell r="AG695">
            <v>0</v>
          </cell>
          <cell r="AH695">
            <v>41952</v>
          </cell>
          <cell r="AI695">
            <v>0</v>
          </cell>
          <cell r="AJ695">
            <v>0</v>
          </cell>
          <cell r="AK695" t="str">
            <v>01 NĂM</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t="str">
            <v>ĐH</v>
          </cell>
          <cell r="BF695">
            <v>0</v>
          </cell>
          <cell r="BG695">
            <v>0</v>
          </cell>
          <cell r="BH695">
            <v>0</v>
          </cell>
          <cell r="BI695">
            <v>0</v>
          </cell>
          <cell r="BJ695">
            <v>12000</v>
          </cell>
          <cell r="BK695">
            <v>0</v>
          </cell>
          <cell r="BL695">
            <v>0</v>
          </cell>
          <cell r="BM695">
            <v>0</v>
          </cell>
          <cell r="BN695">
            <v>500000</v>
          </cell>
          <cell r="BO695">
            <v>0</v>
          </cell>
          <cell r="BP695">
            <v>0</v>
          </cell>
          <cell r="BQ695">
            <v>1</v>
          </cell>
          <cell r="BR695" t="str">
            <v>HTQ HỒ CHÍ MINH</v>
          </cell>
          <cell r="BS695" t="str">
            <v>Partime</v>
          </cell>
          <cell r="BT695" t="str">
            <v>Quán Số 7 Nguyễn Văn Chiêm</v>
          </cell>
          <cell r="BU695" t="str">
            <v>NV. Phục Vụ</v>
          </cell>
          <cell r="BV695">
            <v>0</v>
          </cell>
          <cell r="BW695" t="str">
            <v>CĐ</v>
          </cell>
          <cell r="BX695" t="str">
            <v>CÔNG NGHỆ KỸ THUẬT XÂY DỰNG</v>
          </cell>
          <cell r="BY695">
            <v>0</v>
          </cell>
          <cell r="BZ695">
            <v>0</v>
          </cell>
          <cell r="CA695">
            <v>0</v>
          </cell>
          <cell r="CB695">
            <v>0</v>
          </cell>
          <cell r="CC695">
            <v>0</v>
          </cell>
          <cell r="CD695">
            <v>0</v>
          </cell>
          <cell r="CE695">
            <v>0</v>
          </cell>
          <cell r="CF695">
            <v>0</v>
          </cell>
          <cell r="CG695">
            <v>0</v>
          </cell>
          <cell r="CH695">
            <v>0</v>
          </cell>
          <cell r="CI695" t="str">
            <v>PHÒNG ĐIỀU HÀNH</v>
          </cell>
          <cell r="CJ695" t="str">
            <v>TRƯỞNG PHÒNG ĐIỀU HÀNH</v>
          </cell>
          <cell r="CK695">
            <v>0</v>
          </cell>
          <cell r="CL695">
            <v>0</v>
          </cell>
          <cell r="CM695" t="str">
            <v>ĐỘC THÂN</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t="e">
            <v>#N/A</v>
          </cell>
          <cell r="DB695">
            <v>0</v>
          </cell>
        </row>
        <row r="696">
          <cell r="B696" t="str">
            <v>EQQ102673</v>
          </cell>
          <cell r="C696" t="str">
            <v>NGUYỄN TRUNG TÍN</v>
          </cell>
          <cell r="D696" t="str">
            <v>NAM</v>
          </cell>
          <cell r="E696">
            <v>41892</v>
          </cell>
          <cell r="F696" t="str">
            <v>FSOFT</v>
          </cell>
          <cell r="G696" t="str">
            <v>TRƯỞNG CA</v>
          </cell>
          <cell r="H696">
            <v>6</v>
          </cell>
          <cell r="I696">
            <v>4</v>
          </cell>
          <cell r="J696">
            <v>1989</v>
          </cell>
          <cell r="K696">
            <v>32604</v>
          </cell>
          <cell r="L696" t="str">
            <v>KHÁNH HÒA</v>
          </cell>
          <cell r="M696" t="str">
            <v>KHÁNH HÒA</v>
          </cell>
          <cell r="N696" t="str">
            <v>225354157</v>
          </cell>
          <cell r="O696">
            <v>40313</v>
          </cell>
          <cell r="P696" t="str">
            <v>KHÁNH HÒA</v>
          </cell>
          <cell r="Q696" t="str">
            <v>KINH</v>
          </cell>
          <cell r="R696" t="str">
            <v>KHÔNG</v>
          </cell>
          <cell r="S696" t="str">
            <v>PHÚ HỮU, NINH ÍCH, NINH HÒA, KHÁNH HÒA</v>
          </cell>
          <cell r="T696" t="str">
            <v>KHÁNH HÒA</v>
          </cell>
          <cell r="U696" t="str">
            <v>ẤP ĐỘNG CAO, ĐÔNG HẢI, DUYÊN HẢI, TRÀ VINH</v>
          </cell>
          <cell r="V696" t="str">
            <v>TP. HCM</v>
          </cell>
          <cell r="W696" t="str">
            <v>995 NGUYỄN KIỆM, P. 3, Q. GÒ VẤP, TP. HCM</v>
          </cell>
          <cell r="X696" t="str">
            <v>0935521898</v>
          </cell>
          <cell r="Y696" t="str">
            <v>0371000425607</v>
          </cell>
          <cell r="Z696" t="str">
            <v>VIETCOMBANK</v>
          </cell>
          <cell r="AA696" t="str">
            <v>101646</v>
          </cell>
          <cell r="AB696">
            <v>0</v>
          </cell>
          <cell r="AC696">
            <v>0</v>
          </cell>
          <cell r="AD696">
            <v>0</v>
          </cell>
          <cell r="AE696">
            <v>0</v>
          </cell>
          <cell r="AF696">
            <v>0</v>
          </cell>
          <cell r="AG696">
            <v>0</v>
          </cell>
          <cell r="AH696">
            <v>41953</v>
          </cell>
          <cell r="AI696">
            <v>0</v>
          </cell>
          <cell r="AJ696">
            <v>0</v>
          </cell>
          <cell r="AK696" t="str">
            <v>01 NĂM</v>
          </cell>
          <cell r="AL696">
            <v>0</v>
          </cell>
          <cell r="AM696">
            <v>0</v>
          </cell>
          <cell r="AN696">
            <v>41953</v>
          </cell>
          <cell r="AO696">
            <v>42317</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t="str">
            <v>CĐ</v>
          </cell>
          <cell r="BF696">
            <v>0</v>
          </cell>
          <cell r="BG696">
            <v>0</v>
          </cell>
          <cell r="BH696">
            <v>41953</v>
          </cell>
          <cell r="BI696">
            <v>2889000</v>
          </cell>
          <cell r="BJ696">
            <v>1111000</v>
          </cell>
          <cell r="BK696">
            <v>0</v>
          </cell>
          <cell r="BL696">
            <v>0</v>
          </cell>
          <cell r="BM696">
            <v>0</v>
          </cell>
          <cell r="BN696">
            <v>0</v>
          </cell>
          <cell r="BO696">
            <v>0</v>
          </cell>
          <cell r="BP696">
            <v>4000</v>
          </cell>
          <cell r="BQ696">
            <v>1</v>
          </cell>
          <cell r="BR696" t="str">
            <v>HTQ HỒ CHÍ MINH</v>
          </cell>
          <cell r="BS696" t="str">
            <v>Fulltime</v>
          </cell>
          <cell r="BT696" t="str">
            <v>Quán Fsoft - Quận 9</v>
          </cell>
          <cell r="BU696" t="str">
            <v>Trưởng Ca</v>
          </cell>
          <cell r="BV696" t="str">
            <v>4 HẠT</v>
          </cell>
          <cell r="BW696" t="str">
            <v>ĐH</v>
          </cell>
          <cell r="BX696" t="str">
            <v>QUẢN TRỊ DỊCH VỤ DỤ LỊCH VÀ LỮ HÀNH</v>
          </cell>
          <cell r="BY696">
            <v>0</v>
          </cell>
          <cell r="BZ696">
            <v>0</v>
          </cell>
          <cell r="CA696">
            <v>0</v>
          </cell>
          <cell r="CB696">
            <v>0</v>
          </cell>
          <cell r="CC696">
            <v>0</v>
          </cell>
          <cell r="CD696">
            <v>41988</v>
          </cell>
          <cell r="CE696">
            <v>0</v>
          </cell>
          <cell r="CF696">
            <v>0</v>
          </cell>
          <cell r="CG696">
            <v>0</v>
          </cell>
          <cell r="CH696">
            <v>0</v>
          </cell>
          <cell r="CI696" t="str">
            <v>07 NVC</v>
          </cell>
          <cell r="CJ696" t="str">
            <v>NHÂN VIÊN PHỤC VỤ</v>
          </cell>
          <cell r="CK696">
            <v>0</v>
          </cell>
          <cell r="CL696">
            <v>0</v>
          </cell>
          <cell r="CM696" t="str">
            <v>ĐỘC THÂN</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t="e">
            <v>#N/A</v>
          </cell>
          <cell r="DB696">
            <v>0</v>
          </cell>
        </row>
        <row r="697">
          <cell r="B697" t="str">
            <v>EQQ102674</v>
          </cell>
          <cell r="C697" t="str">
            <v>DƯƠNG THẢO MINH</v>
          </cell>
          <cell r="D697" t="str">
            <v>NỮ</v>
          </cell>
          <cell r="E697">
            <v>41902</v>
          </cell>
          <cell r="F697" t="str">
            <v>26BC LL</v>
          </cell>
          <cell r="G697" t="str">
            <v>NHÂN VIÊN PHỤC VỤ</v>
          </cell>
          <cell r="H697">
            <v>14</v>
          </cell>
          <cell r="I697">
            <v>12</v>
          </cell>
          <cell r="J697">
            <v>1991</v>
          </cell>
          <cell r="K697">
            <v>33586</v>
          </cell>
          <cell r="L697" t="str">
            <v>TP. HCM</v>
          </cell>
          <cell r="M697" t="str">
            <v>TRUNG QUỐC</v>
          </cell>
          <cell r="N697" t="str">
            <v>024379934</v>
          </cell>
          <cell r="O697">
            <v>40639</v>
          </cell>
          <cell r="P697" t="str">
            <v>TP. HCM</v>
          </cell>
          <cell r="Q697" t="str">
            <v>HOA</v>
          </cell>
          <cell r="R697" t="str">
            <v>PHẬT</v>
          </cell>
          <cell r="S697" t="str">
            <v>172C TRẦN PHÚ, P. 9, Q. 5, TP. HCM</v>
          </cell>
          <cell r="T697" t="str">
            <v>TP. HCM</v>
          </cell>
          <cell r="U697" t="str">
            <v>204/17 TRẦN PHÚ, P. 9, Q. 5, TP. HCM</v>
          </cell>
          <cell r="V697" t="str">
            <v>TP. HCM</v>
          </cell>
          <cell r="W697">
            <v>0</v>
          </cell>
          <cell r="X697" t="str">
            <v>01203496000</v>
          </cell>
          <cell r="Y697" t="str">
            <v>0331000437034</v>
          </cell>
          <cell r="Z697" t="str">
            <v>VIETCOMBANK</v>
          </cell>
          <cell r="AA697" t="str">
            <v>101647</v>
          </cell>
          <cell r="AB697">
            <v>0</v>
          </cell>
          <cell r="AC697">
            <v>0</v>
          </cell>
          <cell r="AD697">
            <v>0</v>
          </cell>
          <cell r="AE697">
            <v>0</v>
          </cell>
          <cell r="AF697">
            <v>0</v>
          </cell>
          <cell r="AG697">
            <v>0</v>
          </cell>
          <cell r="AH697">
            <v>41953</v>
          </cell>
          <cell r="AI697">
            <v>0</v>
          </cell>
          <cell r="AJ697">
            <v>0</v>
          </cell>
          <cell r="AK697" t="str">
            <v>01 NĂM</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t="str">
            <v>4 HẠT</v>
          </cell>
          <cell r="BE697" t="str">
            <v>ĐH</v>
          </cell>
          <cell r="BF697">
            <v>0</v>
          </cell>
          <cell r="BG697">
            <v>0</v>
          </cell>
          <cell r="BH697">
            <v>0</v>
          </cell>
          <cell r="BI697">
            <v>0</v>
          </cell>
          <cell r="BJ697">
            <v>12000</v>
          </cell>
          <cell r="BK697">
            <v>0</v>
          </cell>
          <cell r="BL697">
            <v>0</v>
          </cell>
          <cell r="BM697">
            <v>0</v>
          </cell>
          <cell r="BN697">
            <v>0</v>
          </cell>
          <cell r="BO697">
            <v>0</v>
          </cell>
          <cell r="BP697">
            <v>0</v>
          </cell>
          <cell r="BQ697">
            <v>1</v>
          </cell>
          <cell r="BR697" t="str">
            <v>HTQ HỒ CHÍ MINH</v>
          </cell>
          <cell r="BS697" t="str">
            <v>Partime</v>
          </cell>
          <cell r="BT697" t="str">
            <v>Quán 26 Lê Lợi</v>
          </cell>
          <cell r="BU697" t="str">
            <v>NV. Phục Vụ</v>
          </cell>
          <cell r="BV697">
            <v>0</v>
          </cell>
          <cell r="BW697" t="str">
            <v>12/12</v>
          </cell>
          <cell r="BX697">
            <v>0</v>
          </cell>
          <cell r="BY697">
            <v>0</v>
          </cell>
          <cell r="BZ697">
            <v>0</v>
          </cell>
          <cell r="CA697">
            <v>0</v>
          </cell>
          <cell r="CB697">
            <v>0</v>
          </cell>
          <cell r="CC697">
            <v>0</v>
          </cell>
          <cell r="CD697">
            <v>0</v>
          </cell>
          <cell r="CE697">
            <v>0</v>
          </cell>
          <cell r="CF697">
            <v>0</v>
          </cell>
          <cell r="CG697">
            <v>0</v>
          </cell>
          <cell r="CH697">
            <v>0</v>
          </cell>
          <cell r="CI697" t="str">
            <v>FSOFT</v>
          </cell>
          <cell r="CJ697" t="str">
            <v>TRƯỞNG CA</v>
          </cell>
          <cell r="CK697">
            <v>0</v>
          </cell>
          <cell r="CL697">
            <v>0</v>
          </cell>
          <cell r="CM697" t="str">
            <v>ĐỘC THÂN</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t="e">
            <v>#N/A</v>
          </cell>
          <cell r="DB697">
            <v>0</v>
          </cell>
        </row>
        <row r="698">
          <cell r="B698" t="str">
            <v>EQQ102675</v>
          </cell>
          <cell r="C698" t="str">
            <v>NGUYỄN THỊ PHƯƠNG ANH</v>
          </cell>
          <cell r="D698" t="str">
            <v>NỮ</v>
          </cell>
          <cell r="E698">
            <v>41902</v>
          </cell>
          <cell r="F698" t="str">
            <v>272 XVNT</v>
          </cell>
          <cell r="G698" t="str">
            <v>NHÂN VIÊN PHỤC VỤ</v>
          </cell>
          <cell r="H698">
            <v>3</v>
          </cell>
          <cell r="I698">
            <v>12</v>
          </cell>
          <cell r="J698">
            <v>1990</v>
          </cell>
          <cell r="K698">
            <v>33210</v>
          </cell>
          <cell r="L698" t="str">
            <v>TP. HCM</v>
          </cell>
          <cell r="M698" t="str">
            <v xml:space="preserve">NAM ĐỊNH </v>
          </cell>
          <cell r="N698" t="str">
            <v>024501100</v>
          </cell>
          <cell r="O698">
            <v>41176</v>
          </cell>
          <cell r="P698" t="str">
            <v>TP. HCM</v>
          </cell>
          <cell r="Q698" t="str">
            <v>KINH</v>
          </cell>
          <cell r="R698" t="str">
            <v>PHẬT</v>
          </cell>
          <cell r="S698" t="str">
            <v>181/11/9 NGUYỄN THƯỢNG HIỀN, P. 6, Q. BÌNH THẠNH, TP. HCM</v>
          </cell>
          <cell r="T698" t="str">
            <v>TP. HCM</v>
          </cell>
          <cell r="U698" t="str">
            <v>181/11/9 NGUYỄN THƯỢNG HIỀN, P. 6, Q. BÌNH THẠNH, TP. HCM</v>
          </cell>
          <cell r="V698" t="str">
            <v>TP. HCM</v>
          </cell>
          <cell r="W698" t="str">
            <v>204/17 TRẦN PHÚ, P. 9, Q. 5, TP. HCM</v>
          </cell>
          <cell r="X698" t="str">
            <v>01268181719</v>
          </cell>
          <cell r="Y698" t="str">
            <v>0721000558344</v>
          </cell>
          <cell r="Z698" t="str">
            <v>VIETCOMBANK</v>
          </cell>
          <cell r="AA698" t="str">
            <v>101648</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t="str">
            <v>12/12</v>
          </cell>
          <cell r="BF698">
            <v>0</v>
          </cell>
          <cell r="BG698">
            <v>0</v>
          </cell>
          <cell r="BH698">
            <v>0</v>
          </cell>
          <cell r="BI698">
            <v>0</v>
          </cell>
          <cell r="BJ698">
            <v>12000</v>
          </cell>
          <cell r="BK698">
            <v>0</v>
          </cell>
          <cell r="BL698">
            <v>0</v>
          </cell>
          <cell r="BM698">
            <v>0</v>
          </cell>
          <cell r="BN698">
            <v>0</v>
          </cell>
          <cell r="BO698">
            <v>0</v>
          </cell>
          <cell r="BP698">
            <v>0</v>
          </cell>
          <cell r="BQ698">
            <v>1</v>
          </cell>
          <cell r="BR698" t="str">
            <v>HTQ HỒ CHÍ MINH</v>
          </cell>
          <cell r="BS698" t="str">
            <v>Partime</v>
          </cell>
          <cell r="BT698" t="str">
            <v>Quán 272 Xô Viết Nghệ Tĩnh</v>
          </cell>
          <cell r="BU698" t="str">
            <v>NV. Phục Vụ</v>
          </cell>
          <cell r="BV698">
            <v>0</v>
          </cell>
          <cell r="BW698" t="str">
            <v>TC</v>
          </cell>
          <cell r="BX698" t="str">
            <v>KHÁCH SẠN NHÀ HÀNG</v>
          </cell>
          <cell r="BY698">
            <v>0</v>
          </cell>
          <cell r="BZ698">
            <v>0</v>
          </cell>
          <cell r="CA698">
            <v>0</v>
          </cell>
          <cell r="CB698">
            <v>0</v>
          </cell>
          <cell r="CC698">
            <v>0</v>
          </cell>
          <cell r="CD698">
            <v>0</v>
          </cell>
          <cell r="CE698">
            <v>0</v>
          </cell>
          <cell r="CF698">
            <v>0</v>
          </cell>
          <cell r="CG698">
            <v>0</v>
          </cell>
          <cell r="CH698">
            <v>0</v>
          </cell>
          <cell r="CI698" t="str">
            <v>26BC LL</v>
          </cell>
          <cell r="CJ698" t="str">
            <v>NHÂN VIÊN PHỤC VỤ</v>
          </cell>
          <cell r="CK698">
            <v>0</v>
          </cell>
          <cell r="CL698">
            <v>0</v>
          </cell>
          <cell r="CM698" t="str">
            <v>ĐỘC THÂN</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t="e">
            <v>#N/A</v>
          </cell>
          <cell r="DB698">
            <v>0</v>
          </cell>
        </row>
        <row r="699">
          <cell r="B699" t="str">
            <v>EWW3000565</v>
          </cell>
          <cell r="C699" t="str">
            <v>LÊ VĂN KHÔI</v>
          </cell>
          <cell r="D699" t="str">
            <v xml:space="preserve">NAM </v>
          </cell>
          <cell r="E699">
            <v>41872</v>
          </cell>
          <cell r="F699" t="str">
            <v>QUÁN 52 HAI BÀ TRƯNG</v>
          </cell>
          <cell r="G699" t="str">
            <v>NHÂN VIÊN PHỤC VỤ</v>
          </cell>
          <cell r="H699">
            <v>18</v>
          </cell>
          <cell r="I699">
            <v>12</v>
          </cell>
          <cell r="J699">
            <v>1991</v>
          </cell>
          <cell r="K699">
            <v>33590</v>
          </cell>
          <cell r="L699" t="str">
            <v>THANH HÓA</v>
          </cell>
          <cell r="M699" t="str">
            <v xml:space="preserve">THANH HÓA </v>
          </cell>
          <cell r="N699" t="str">
            <v>173596108</v>
          </cell>
          <cell r="O699">
            <v>39879</v>
          </cell>
          <cell r="P699" t="str">
            <v>THANH HÓA</v>
          </cell>
          <cell r="Q699" t="str">
            <v xml:space="preserve">KINH </v>
          </cell>
          <cell r="R699" t="str">
            <v xml:space="preserve">KHÔNG </v>
          </cell>
          <cell r="S699" t="str">
            <v xml:space="preserve">ĐỘI 13 HOẰNG PHÚ, HOẰNG HÓA, THANH HÓA </v>
          </cell>
          <cell r="T699" t="str">
            <v>THANH HÓA</v>
          </cell>
          <cell r="U699" t="str">
            <v xml:space="preserve">126 HOÀNG MAI, HOÀNG VĂN THỤ, HOÀNG MAI, HÀ NỘI </v>
          </cell>
          <cell r="V699" t="str">
            <v>HÀ NỘI</v>
          </cell>
          <cell r="W699" t="str">
            <v>181/11/9 NGUYỄN THƯỢNG HIỀN, P. 6, Q. BÌNH THẠNH, TP. HCM</v>
          </cell>
          <cell r="X699" t="str">
            <v>01686638904</v>
          </cell>
          <cell r="Y699" t="str">
            <v>0931004173942</v>
          </cell>
          <cell r="Z699" t="str">
            <v>VCB/HANOI</v>
          </cell>
          <cell r="AA699" t="str">
            <v>900287</v>
          </cell>
          <cell r="AB699">
            <v>0</v>
          </cell>
          <cell r="AC699">
            <v>0</v>
          </cell>
          <cell r="AD699">
            <v>0</v>
          </cell>
          <cell r="AE699">
            <v>41973</v>
          </cell>
          <cell r="AF699" t="str">
            <v>TV</v>
          </cell>
          <cell r="AG699" t="str">
            <v>GIỮ LƯƠNG</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41872</v>
          </cell>
          <cell r="AW699">
            <v>41947</v>
          </cell>
          <cell r="AX699">
            <v>0</v>
          </cell>
          <cell r="AY699">
            <v>0</v>
          </cell>
          <cell r="AZ699">
            <v>0</v>
          </cell>
          <cell r="BA699">
            <v>0</v>
          </cell>
          <cell r="BB699">
            <v>0</v>
          </cell>
          <cell r="BC699">
            <v>0</v>
          </cell>
          <cell r="BD699">
            <v>0</v>
          </cell>
          <cell r="BE699" t="str">
            <v>TC</v>
          </cell>
          <cell r="BF699">
            <v>41872</v>
          </cell>
          <cell r="BG699">
            <v>41947</v>
          </cell>
          <cell r="BH699">
            <v>0</v>
          </cell>
          <cell r="BI699">
            <v>0</v>
          </cell>
          <cell r="BJ699">
            <v>12000</v>
          </cell>
          <cell r="BK699">
            <v>0</v>
          </cell>
          <cell r="BL699">
            <v>0</v>
          </cell>
          <cell r="BM699">
            <v>0</v>
          </cell>
          <cell r="BN699">
            <v>0</v>
          </cell>
          <cell r="BO699">
            <v>0</v>
          </cell>
          <cell r="BP699">
            <v>0</v>
          </cell>
          <cell r="BQ699">
            <v>1</v>
          </cell>
          <cell r="BR699" t="str">
            <v>CN HÀ NỘI</v>
          </cell>
          <cell r="BS699" t="str">
            <v>Partime</v>
          </cell>
          <cell r="BT699" t="str">
            <v>Quán 52 Hai Bà Trưng</v>
          </cell>
          <cell r="BU699" t="str">
            <v>NV. Phục Vụ</v>
          </cell>
          <cell r="BV699">
            <v>0</v>
          </cell>
          <cell r="BW699" t="str">
            <v>ĐH</v>
          </cell>
          <cell r="BX699" t="str">
            <v xml:space="preserve">KẾ TOÁN </v>
          </cell>
          <cell r="BY699">
            <v>0</v>
          </cell>
          <cell r="BZ699">
            <v>0</v>
          </cell>
          <cell r="CA699">
            <v>0</v>
          </cell>
          <cell r="CB699">
            <v>0</v>
          </cell>
          <cell r="CC699">
            <v>0</v>
          </cell>
          <cell r="CD699">
            <v>0</v>
          </cell>
          <cell r="CE699">
            <v>0</v>
          </cell>
          <cell r="CF699">
            <v>0</v>
          </cell>
          <cell r="CG699">
            <v>0</v>
          </cell>
          <cell r="CH699">
            <v>0</v>
          </cell>
          <cell r="CI699" t="str">
            <v>272 XVNT</v>
          </cell>
          <cell r="CJ699" t="str">
            <v>NHÂN VIÊN PHỤC VỤ</v>
          </cell>
          <cell r="CK699">
            <v>0</v>
          </cell>
          <cell r="CL699">
            <v>0</v>
          </cell>
          <cell r="CM699" t="str">
            <v xml:space="preserve">ĐỘC THÂN </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t="e">
            <v>#N/A</v>
          </cell>
          <cell r="DB699">
            <v>0</v>
          </cell>
        </row>
        <row r="700">
          <cell r="B700" t="str">
            <v>EWW3000566</v>
          </cell>
          <cell r="C700" t="str">
            <v>VŨ SƠN TÙNG</v>
          </cell>
          <cell r="D700" t="str">
            <v xml:space="preserve">NAM </v>
          </cell>
          <cell r="E700">
            <v>41870</v>
          </cell>
          <cell r="F700" t="str">
            <v>QUÁN 52 HAI BÀ TRƯNG</v>
          </cell>
          <cell r="G700" t="str">
            <v>NHÂN VIÊN PHA CHẾ</v>
          </cell>
          <cell r="H700">
            <v>29</v>
          </cell>
          <cell r="I700">
            <v>7</v>
          </cell>
          <cell r="J700">
            <v>1993</v>
          </cell>
          <cell r="K700">
            <v>34179</v>
          </cell>
          <cell r="L700" t="str">
            <v>NAM ĐỊNH</v>
          </cell>
          <cell r="M700" t="str">
            <v xml:space="preserve">NAM ĐỊNH </v>
          </cell>
          <cell r="N700" t="str">
            <v>036093000031</v>
          </cell>
          <cell r="O700">
            <v>41833</v>
          </cell>
          <cell r="P700" t="str">
            <v xml:space="preserve">HÀ NỘI </v>
          </cell>
          <cell r="Q700" t="str">
            <v xml:space="preserve">KINH </v>
          </cell>
          <cell r="R700" t="str">
            <v xml:space="preserve">KHÔNG </v>
          </cell>
          <cell r="S700" t="str">
            <v xml:space="preserve">14 ĐỒNG NHÂN, BẠCH ĐẰNG, HAI BÀ TRƯNG, HÀ NỘI </v>
          </cell>
          <cell r="T700" t="str">
            <v xml:space="preserve">HÀ NỘI </v>
          </cell>
          <cell r="U700" t="str">
            <v xml:space="preserve">14 ĐỒNG NHÂN, BẠCH ĐẰNG, HAI BÀ TRƯNG, HÀ NỘI </v>
          </cell>
          <cell r="V700" t="str">
            <v>HÀ NỘI</v>
          </cell>
          <cell r="W700" t="str">
            <v xml:space="preserve">126 HOÀNG MAI, HOÀNG VĂN THỤ, HOÀNG MAI, HÀ NỘI </v>
          </cell>
          <cell r="X700" t="str">
            <v>01699555786</v>
          </cell>
          <cell r="Y700" t="str">
            <v>0491000043990</v>
          </cell>
          <cell r="Z700" t="str">
            <v>VCB/HANOI</v>
          </cell>
          <cell r="AA700" t="str">
            <v>900288</v>
          </cell>
          <cell r="AB700">
            <v>0</v>
          </cell>
          <cell r="AC700">
            <v>0</v>
          </cell>
          <cell r="AD700">
            <v>0</v>
          </cell>
          <cell r="AE700">
            <v>41973</v>
          </cell>
          <cell r="AF700" t="str">
            <v>TV</v>
          </cell>
          <cell r="AG700" t="str">
            <v>GIỮ LƯƠNG</v>
          </cell>
          <cell r="AH700">
            <v>0</v>
          </cell>
          <cell r="AI700">
            <v>0</v>
          </cell>
          <cell r="AJ700">
            <v>0</v>
          </cell>
          <cell r="AK700">
            <v>0</v>
          </cell>
          <cell r="AL700">
            <v>0</v>
          </cell>
          <cell r="AM700">
            <v>0</v>
          </cell>
          <cell r="AN700">
            <v>0</v>
          </cell>
          <cell r="AO700">
            <v>0</v>
          </cell>
          <cell r="AP700">
            <v>0</v>
          </cell>
          <cell r="AQ700">
            <v>0</v>
          </cell>
          <cell r="AR700">
            <v>41872</v>
          </cell>
          <cell r="AS700">
            <v>41947</v>
          </cell>
          <cell r="AT700">
            <v>0</v>
          </cell>
          <cell r="AU700">
            <v>0</v>
          </cell>
          <cell r="AV700">
            <v>41870</v>
          </cell>
          <cell r="AW700">
            <v>41945</v>
          </cell>
          <cell r="AX700">
            <v>0</v>
          </cell>
          <cell r="AY700">
            <v>0</v>
          </cell>
          <cell r="AZ700">
            <v>0</v>
          </cell>
          <cell r="BA700">
            <v>0</v>
          </cell>
          <cell r="BB700">
            <v>41872</v>
          </cell>
          <cell r="BC700">
            <v>41947</v>
          </cell>
          <cell r="BD700">
            <v>0</v>
          </cell>
          <cell r="BE700" t="str">
            <v>ĐH</v>
          </cell>
          <cell r="BF700">
            <v>41870</v>
          </cell>
          <cell r="BG700">
            <v>41945</v>
          </cell>
          <cell r="BH700">
            <v>0</v>
          </cell>
          <cell r="BI700">
            <v>0</v>
          </cell>
          <cell r="BJ700">
            <v>12000</v>
          </cell>
          <cell r="BK700">
            <v>0</v>
          </cell>
          <cell r="BL700">
            <v>0</v>
          </cell>
          <cell r="BM700">
            <v>0</v>
          </cell>
          <cell r="BN700">
            <v>0</v>
          </cell>
          <cell r="BO700">
            <v>0</v>
          </cell>
          <cell r="BP700">
            <v>0</v>
          </cell>
          <cell r="BQ700">
            <v>1</v>
          </cell>
          <cell r="BR700" t="str">
            <v>CN HÀ NỘI</v>
          </cell>
          <cell r="BS700" t="str">
            <v>Partime</v>
          </cell>
          <cell r="BT700" t="str">
            <v>Quán 52 Hai Bà Trưng</v>
          </cell>
          <cell r="BU700" t="str">
            <v>NV. Pha Chế</v>
          </cell>
          <cell r="BV700">
            <v>0</v>
          </cell>
          <cell r="BW700" t="str">
            <v>ĐH</v>
          </cell>
          <cell r="BX700" t="str">
            <v xml:space="preserve">ĐẠI HỌC ĐIỆN LỰC </v>
          </cell>
          <cell r="BY700">
            <v>0</v>
          </cell>
          <cell r="BZ700">
            <v>0</v>
          </cell>
          <cell r="CA700">
            <v>0</v>
          </cell>
          <cell r="CB700">
            <v>0</v>
          </cell>
          <cell r="CC700">
            <v>0</v>
          </cell>
          <cell r="CD700">
            <v>0</v>
          </cell>
          <cell r="CE700">
            <v>0</v>
          </cell>
          <cell r="CF700">
            <v>0</v>
          </cell>
          <cell r="CG700">
            <v>0</v>
          </cell>
          <cell r="CH700">
            <v>0</v>
          </cell>
          <cell r="CI700" t="str">
            <v>QUÁN 52 HAI BÀ TRƯNG</v>
          </cell>
          <cell r="CJ700" t="str">
            <v>NHÂN VIÊN PHỤC VỤ</v>
          </cell>
          <cell r="CK700">
            <v>0</v>
          </cell>
          <cell r="CL700">
            <v>0</v>
          </cell>
          <cell r="CM700" t="str">
            <v xml:space="preserve">ĐỘC THÂN </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t="e">
            <v>#N/A</v>
          </cell>
          <cell r="DB700">
            <v>0</v>
          </cell>
        </row>
        <row r="701">
          <cell r="B701" t="str">
            <v>EWW3000568</v>
          </cell>
          <cell r="C701" t="str">
            <v>CHU HƯƠNG QUỲNH</v>
          </cell>
          <cell r="D701" t="str">
            <v xml:space="preserve">NỮ </v>
          </cell>
          <cell r="E701">
            <v>41878</v>
          </cell>
          <cell r="F701" t="str">
            <v>QUÁN 03 NGÔ QUYỀN</v>
          </cell>
          <cell r="G701" t="str">
            <v xml:space="preserve">NHÂN VIÊN THU NGÂN </v>
          </cell>
          <cell r="H701">
            <v>7</v>
          </cell>
          <cell r="I701">
            <v>1</v>
          </cell>
          <cell r="J701">
            <v>1995</v>
          </cell>
          <cell r="K701">
            <v>34706</v>
          </cell>
          <cell r="L701" t="str">
            <v xml:space="preserve">HÀ NỘI </v>
          </cell>
          <cell r="M701" t="str">
            <v>HÀ NỘI</v>
          </cell>
          <cell r="N701" t="str">
            <v>013209212</v>
          </cell>
          <cell r="O701">
            <v>41537</v>
          </cell>
          <cell r="P701" t="str">
            <v xml:space="preserve">HÀ NỘI </v>
          </cell>
          <cell r="Q701" t="str">
            <v xml:space="preserve">KINH </v>
          </cell>
          <cell r="R701" t="str">
            <v xml:space="preserve">KHÔNG </v>
          </cell>
          <cell r="S701" t="str">
            <v xml:space="preserve">47 HÀNG ĐƯỜNG, HÀNG ĐÀO, HÀ NỘI </v>
          </cell>
          <cell r="T701" t="str">
            <v xml:space="preserve">HÀ NỘI </v>
          </cell>
          <cell r="U701" t="str">
            <v xml:space="preserve">47 HÀNG ĐƯỜNG, HÀNG ĐÀO, HÀ NỘI </v>
          </cell>
          <cell r="V701" t="str">
            <v>HÀ NỘI</v>
          </cell>
          <cell r="W701" t="str">
            <v xml:space="preserve">14 ĐỒNG NHÂN, BẠCH ĐẰNG, HAI BÀ TRƯNG, HÀ NỘI </v>
          </cell>
          <cell r="X701" t="str">
            <v>01692229833</v>
          </cell>
          <cell r="Y701" t="str">
            <v>0011004197393</v>
          </cell>
          <cell r="Z701" t="str">
            <v>VCB/HANOI</v>
          </cell>
          <cell r="AA701" t="str">
            <v>900290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41870</v>
          </cell>
          <cell r="AS701">
            <v>41945</v>
          </cell>
          <cell r="AT701">
            <v>0</v>
          </cell>
          <cell r="AU701">
            <v>0</v>
          </cell>
          <cell r="AV701">
            <v>41878</v>
          </cell>
          <cell r="AW701">
            <v>41953</v>
          </cell>
          <cell r="AX701">
            <v>0</v>
          </cell>
          <cell r="AY701">
            <v>0</v>
          </cell>
          <cell r="AZ701">
            <v>0</v>
          </cell>
          <cell r="BA701">
            <v>0</v>
          </cell>
          <cell r="BB701">
            <v>41870</v>
          </cell>
          <cell r="BC701">
            <v>41945</v>
          </cell>
          <cell r="BD701">
            <v>0</v>
          </cell>
          <cell r="BE701" t="str">
            <v>ĐH</v>
          </cell>
          <cell r="BF701">
            <v>41878</v>
          </cell>
          <cell r="BG701">
            <v>41953</v>
          </cell>
          <cell r="BH701">
            <v>0</v>
          </cell>
          <cell r="BI701">
            <v>0</v>
          </cell>
          <cell r="BJ701">
            <v>12000</v>
          </cell>
          <cell r="BK701">
            <v>0</v>
          </cell>
          <cell r="BL701">
            <v>0</v>
          </cell>
          <cell r="BM701">
            <v>0</v>
          </cell>
          <cell r="BN701">
            <v>0</v>
          </cell>
          <cell r="BO701">
            <v>0</v>
          </cell>
          <cell r="BP701">
            <v>0</v>
          </cell>
          <cell r="BQ701">
            <v>1</v>
          </cell>
          <cell r="BR701" t="str">
            <v>CN HÀ NỘI</v>
          </cell>
          <cell r="BS701" t="str">
            <v>Partime</v>
          </cell>
          <cell r="BT701" t="str">
            <v>Quán 03 Ngô Quyền</v>
          </cell>
          <cell r="BU701" t="str">
            <v>NV. Thu Ngân</v>
          </cell>
          <cell r="BV701">
            <v>0</v>
          </cell>
          <cell r="BW701" t="str">
            <v xml:space="preserve">ĐH </v>
          </cell>
          <cell r="BX701" t="str">
            <v xml:space="preserve">HỌC VIỆN THANH THIẾU NIÊN </v>
          </cell>
          <cell r="BY701">
            <v>0</v>
          </cell>
          <cell r="BZ701">
            <v>0</v>
          </cell>
          <cell r="CA701">
            <v>0</v>
          </cell>
          <cell r="CB701">
            <v>0</v>
          </cell>
          <cell r="CC701">
            <v>0</v>
          </cell>
          <cell r="CD701">
            <v>0</v>
          </cell>
          <cell r="CE701">
            <v>0</v>
          </cell>
          <cell r="CF701">
            <v>0</v>
          </cell>
          <cell r="CG701">
            <v>0</v>
          </cell>
          <cell r="CH701">
            <v>0</v>
          </cell>
          <cell r="CI701" t="str">
            <v>QUÁN 52 HAI BÀ TRƯNG</v>
          </cell>
          <cell r="CJ701" t="str">
            <v>NHÂN VIÊN PHA CHẾ</v>
          </cell>
          <cell r="CK701">
            <v>0</v>
          </cell>
          <cell r="CL701">
            <v>0</v>
          </cell>
          <cell r="CM701" t="str">
            <v>ĐỘC THÂN</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t="e">
            <v>#N/A</v>
          </cell>
          <cell r="DB701">
            <v>0</v>
          </cell>
        </row>
        <row r="702">
          <cell r="B702" t="str">
            <v>EWW3000569</v>
          </cell>
          <cell r="C702" t="str">
            <v>LÊ TRÍ CƯỜNG</v>
          </cell>
          <cell r="D702" t="str">
            <v xml:space="preserve">NAM </v>
          </cell>
          <cell r="E702">
            <v>41885</v>
          </cell>
          <cell r="F702" t="str">
            <v>QUÁN 1A HAI BÀ TRƯNG</v>
          </cell>
          <cell r="G702" t="str">
            <v>NHÂN VIÊN PHỤC VỤ</v>
          </cell>
          <cell r="H702">
            <v>26</v>
          </cell>
          <cell r="I702">
            <v>4</v>
          </cell>
          <cell r="J702">
            <v>1993</v>
          </cell>
          <cell r="K702">
            <v>34085</v>
          </cell>
          <cell r="L702" t="str">
            <v xml:space="preserve">HÀ NỘI </v>
          </cell>
          <cell r="M702" t="str">
            <v>HÀ NỘI</v>
          </cell>
          <cell r="N702" t="str">
            <v>017236909</v>
          </cell>
          <cell r="O702">
            <v>40546</v>
          </cell>
          <cell r="P702" t="str">
            <v xml:space="preserve">HÀ NỘI </v>
          </cell>
          <cell r="Q702" t="str">
            <v>KINH</v>
          </cell>
          <cell r="R702" t="str">
            <v>KHÔNG</v>
          </cell>
          <cell r="S702" t="str">
            <v xml:space="preserve">THÔN CỘNG HÒA, THÁI HÒA, BA VÌ, HÀ NỘI </v>
          </cell>
          <cell r="T702" t="str">
            <v xml:space="preserve">HÀ NỘI </v>
          </cell>
          <cell r="U702" t="str">
            <v xml:space="preserve">THÔN CỘNG HÒA, THÁI HÒA, BA VÌ, HÀ NỘI </v>
          </cell>
          <cell r="V702" t="str">
            <v>HÀ NỘI</v>
          </cell>
          <cell r="W702" t="str">
            <v xml:space="preserve">47 HÀNG ĐƯỜNG, HÀNG ĐÀO, HÀ NỘI </v>
          </cell>
          <cell r="X702" t="str">
            <v>0983351165</v>
          </cell>
          <cell r="Y702" t="str">
            <v>0011004200168</v>
          </cell>
          <cell r="Z702" t="str">
            <v>VCB/HANOI</v>
          </cell>
          <cell r="AA702" t="str">
            <v>900291</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41878</v>
          </cell>
          <cell r="AS702">
            <v>41953</v>
          </cell>
          <cell r="AT702">
            <v>0</v>
          </cell>
          <cell r="AU702">
            <v>0</v>
          </cell>
          <cell r="AV702">
            <v>0</v>
          </cell>
          <cell r="AW702">
            <v>0</v>
          </cell>
          <cell r="AX702">
            <v>0</v>
          </cell>
          <cell r="AY702">
            <v>0</v>
          </cell>
          <cell r="AZ702">
            <v>0</v>
          </cell>
          <cell r="BA702">
            <v>0</v>
          </cell>
          <cell r="BB702">
            <v>41878</v>
          </cell>
          <cell r="BC702">
            <v>41953</v>
          </cell>
          <cell r="BD702">
            <v>0</v>
          </cell>
          <cell r="BE702" t="str">
            <v xml:space="preserve">ĐH </v>
          </cell>
          <cell r="BF702">
            <v>0</v>
          </cell>
          <cell r="BG702">
            <v>0</v>
          </cell>
          <cell r="BH702">
            <v>0</v>
          </cell>
          <cell r="BI702">
            <v>0</v>
          </cell>
          <cell r="BJ702">
            <v>12000</v>
          </cell>
          <cell r="BK702">
            <v>0</v>
          </cell>
          <cell r="BL702">
            <v>0</v>
          </cell>
          <cell r="BM702">
            <v>0</v>
          </cell>
          <cell r="BN702">
            <v>0</v>
          </cell>
          <cell r="BO702">
            <v>0</v>
          </cell>
          <cell r="BP702">
            <v>0</v>
          </cell>
          <cell r="BQ702">
            <v>1</v>
          </cell>
          <cell r="BR702" t="str">
            <v>CN HÀ NỘI</v>
          </cell>
          <cell r="BS702" t="str">
            <v>Partime</v>
          </cell>
          <cell r="BT702" t="str">
            <v>Quán 1A Hai Bà Trưng</v>
          </cell>
          <cell r="BU702" t="str">
            <v>NV. Phục Vụ</v>
          </cell>
          <cell r="BV702">
            <v>0</v>
          </cell>
          <cell r="BW702" t="str">
            <v>CĐ</v>
          </cell>
          <cell r="BX702">
            <v>0</v>
          </cell>
          <cell r="BY702">
            <v>0</v>
          </cell>
          <cell r="BZ702">
            <v>0</v>
          </cell>
          <cell r="CA702">
            <v>0</v>
          </cell>
          <cell r="CB702">
            <v>0</v>
          </cell>
          <cell r="CC702">
            <v>0</v>
          </cell>
          <cell r="CD702">
            <v>0</v>
          </cell>
          <cell r="CE702">
            <v>0</v>
          </cell>
          <cell r="CF702">
            <v>0</v>
          </cell>
          <cell r="CG702">
            <v>0</v>
          </cell>
          <cell r="CH702">
            <v>0</v>
          </cell>
          <cell r="CI702" t="str">
            <v>QUÁN 03 NGÔ QUYỀN</v>
          </cell>
          <cell r="CJ702" t="str">
            <v xml:space="preserve">NHÂN VIÊN THU NGÂN </v>
          </cell>
          <cell r="CK702">
            <v>0</v>
          </cell>
          <cell r="CL702">
            <v>0</v>
          </cell>
          <cell r="CM702" t="str">
            <v>ĐỘC THÂN</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t="e">
            <v>#N/A</v>
          </cell>
          <cell r="DB702">
            <v>0</v>
          </cell>
        </row>
        <row r="703">
          <cell r="B703" t="str">
            <v>EWW3000570</v>
          </cell>
          <cell r="C703" t="str">
            <v>TRẦN THỊ THU HƯƠNG</v>
          </cell>
          <cell r="D703" t="str">
            <v xml:space="preserve">NỮ </v>
          </cell>
          <cell r="E703">
            <v>41887</v>
          </cell>
          <cell r="F703" t="str">
            <v>QUÁN 03 NGÔ QUYỀN</v>
          </cell>
          <cell r="G703" t="str">
            <v>NHÂN VIÊN PHỤC VỤ</v>
          </cell>
          <cell r="H703">
            <v>18</v>
          </cell>
          <cell r="I703">
            <v>6</v>
          </cell>
          <cell r="J703">
            <v>1993</v>
          </cell>
          <cell r="K703">
            <v>34138</v>
          </cell>
          <cell r="L703" t="str">
            <v xml:space="preserve">HÀ NAM </v>
          </cell>
          <cell r="M703" t="str">
            <v xml:space="preserve">HÀ NAM </v>
          </cell>
          <cell r="N703" t="str">
            <v>168462612</v>
          </cell>
          <cell r="O703">
            <v>40320</v>
          </cell>
          <cell r="P703" t="str">
            <v xml:space="preserve">HÀ NAM </v>
          </cell>
          <cell r="Q703" t="str">
            <v xml:space="preserve">KINH </v>
          </cell>
          <cell r="R703" t="str">
            <v>KHÔNG</v>
          </cell>
          <cell r="S703" t="str">
            <v>QUANG THỪA, TƯƠNG LĨNH, KIM BẢNG, HÀ NAM</v>
          </cell>
          <cell r="T703" t="str">
            <v xml:space="preserve">HÀ NAM </v>
          </cell>
          <cell r="U703" t="str">
            <v xml:space="preserve">TRÂU QUỲ, GIA LÂM, HÀ NỘI </v>
          </cell>
          <cell r="V703" t="str">
            <v>HÀ NỘI</v>
          </cell>
          <cell r="W703" t="str">
            <v xml:space="preserve">THÔN CỘNG HÒA, THÁI HÒA, BA VÌ, HÀ NỘI </v>
          </cell>
          <cell r="X703" t="str">
            <v>01663262208</v>
          </cell>
          <cell r="Y703" t="str">
            <v>0011004201673</v>
          </cell>
          <cell r="Z703" t="str">
            <v>VCB/HANOI</v>
          </cell>
          <cell r="AA703" t="str">
            <v>900292</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41887</v>
          </cell>
          <cell r="AW703">
            <v>41961</v>
          </cell>
          <cell r="AX703">
            <v>0</v>
          </cell>
          <cell r="AY703">
            <v>0</v>
          </cell>
          <cell r="AZ703">
            <v>0</v>
          </cell>
          <cell r="BA703">
            <v>0</v>
          </cell>
          <cell r="BB703">
            <v>0</v>
          </cell>
          <cell r="BC703">
            <v>0</v>
          </cell>
          <cell r="BD703">
            <v>0</v>
          </cell>
          <cell r="BE703" t="str">
            <v>CĐ</v>
          </cell>
          <cell r="BF703">
            <v>41887</v>
          </cell>
          <cell r="BG703">
            <v>41961</v>
          </cell>
          <cell r="BH703">
            <v>0</v>
          </cell>
          <cell r="BI703">
            <v>0</v>
          </cell>
          <cell r="BJ703">
            <v>12000</v>
          </cell>
          <cell r="BK703">
            <v>0</v>
          </cell>
          <cell r="BL703">
            <v>0</v>
          </cell>
          <cell r="BM703">
            <v>0</v>
          </cell>
          <cell r="BN703">
            <v>0</v>
          </cell>
          <cell r="BO703">
            <v>0</v>
          </cell>
          <cell r="BP703">
            <v>0</v>
          </cell>
          <cell r="BQ703">
            <v>1</v>
          </cell>
          <cell r="BR703" t="str">
            <v>CN HÀ NỘI</v>
          </cell>
          <cell r="BS703" t="str">
            <v>Partime</v>
          </cell>
          <cell r="BT703" t="str">
            <v>Quán 03 Ngô Quyền</v>
          </cell>
          <cell r="BU703" t="str">
            <v>NV. Phục Vụ</v>
          </cell>
          <cell r="BV703">
            <v>0</v>
          </cell>
          <cell r="BW703" t="str">
            <v>CĐ</v>
          </cell>
          <cell r="BX703" t="str">
            <v xml:space="preserve">KẾ TOÁN </v>
          </cell>
          <cell r="BY703">
            <v>0</v>
          </cell>
          <cell r="BZ703">
            <v>0</v>
          </cell>
          <cell r="CA703">
            <v>0</v>
          </cell>
          <cell r="CB703">
            <v>0</v>
          </cell>
          <cell r="CC703">
            <v>0</v>
          </cell>
          <cell r="CD703">
            <v>0</v>
          </cell>
          <cell r="CE703">
            <v>0</v>
          </cell>
          <cell r="CF703">
            <v>0</v>
          </cell>
          <cell r="CG703">
            <v>0</v>
          </cell>
          <cell r="CH703">
            <v>0</v>
          </cell>
          <cell r="CI703" t="str">
            <v>QUÁN 1A HAI BÀ TRƯNG</v>
          </cell>
          <cell r="CJ703" t="str">
            <v>NHÂN VIÊN PHỤC VỤ</v>
          </cell>
          <cell r="CK703">
            <v>0</v>
          </cell>
          <cell r="CL703">
            <v>0</v>
          </cell>
          <cell r="CM703" t="str">
            <v xml:space="preserve">ĐỘC THÂN </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t="e">
            <v>#N/A</v>
          </cell>
          <cell r="DB703">
            <v>0</v>
          </cell>
        </row>
        <row r="704">
          <cell r="B704" t="str">
            <v>EWW3000571</v>
          </cell>
          <cell r="C704" t="str">
            <v>TRẦN NGỌC NGHĨA</v>
          </cell>
          <cell r="D704" t="str">
            <v xml:space="preserve">NAM </v>
          </cell>
          <cell r="E704">
            <v>41888</v>
          </cell>
          <cell r="F704" t="str">
            <v>QUÁN 03 NGÔ QUYỀN</v>
          </cell>
          <cell r="G704" t="str">
            <v>NHÂN VIÊN PHỤC VỤ</v>
          </cell>
          <cell r="H704">
            <v>4</v>
          </cell>
          <cell r="I704">
            <v>2</v>
          </cell>
          <cell r="J704">
            <v>1991</v>
          </cell>
          <cell r="K704">
            <v>33273</v>
          </cell>
          <cell r="L704" t="str">
            <v xml:space="preserve">HÀ NỘI </v>
          </cell>
          <cell r="M704" t="str">
            <v xml:space="preserve">HÀ NỘI </v>
          </cell>
          <cell r="N704" t="str">
            <v>012785177</v>
          </cell>
          <cell r="O704">
            <v>38462</v>
          </cell>
          <cell r="P704" t="str">
            <v xml:space="preserve">HÀ NỘI </v>
          </cell>
          <cell r="Q704" t="str">
            <v xml:space="preserve">KINH </v>
          </cell>
          <cell r="R704" t="str">
            <v xml:space="preserve">KHÔNG </v>
          </cell>
          <cell r="S704" t="str">
            <v xml:space="preserve">TỔ 1, CỤM 1, TỨ LIÊN, TÂY HỒ, HÀ NỘI </v>
          </cell>
          <cell r="T704" t="str">
            <v xml:space="preserve">HÀ NỘI </v>
          </cell>
          <cell r="U704" t="str">
            <v xml:space="preserve">TỔ 1, CỤM 1, TỨ LIÊN, TÂY HỒ, HÀ NỘI </v>
          </cell>
          <cell r="V704" t="str">
            <v>HÀ NỘI</v>
          </cell>
          <cell r="W704" t="str">
            <v xml:space="preserve">TRÂU QUỲ, GIA LÂM, HÀ NỘI </v>
          </cell>
          <cell r="X704" t="str">
            <v>01678410816</v>
          </cell>
          <cell r="Y704" t="str">
            <v>0011004101147</v>
          </cell>
          <cell r="Z704" t="str">
            <v>VCB/HANOI</v>
          </cell>
          <cell r="AA704" t="str">
            <v>900293</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41887</v>
          </cell>
          <cell r="AS704">
            <v>41961</v>
          </cell>
          <cell r="AT704">
            <v>0</v>
          </cell>
          <cell r="AU704">
            <v>0</v>
          </cell>
          <cell r="AV704">
            <v>41888</v>
          </cell>
          <cell r="AW704">
            <v>41962</v>
          </cell>
          <cell r="AX704">
            <v>0</v>
          </cell>
          <cell r="AY704">
            <v>0</v>
          </cell>
          <cell r="AZ704">
            <v>0</v>
          </cell>
          <cell r="BA704">
            <v>0</v>
          </cell>
          <cell r="BB704">
            <v>41887</v>
          </cell>
          <cell r="BC704">
            <v>41961</v>
          </cell>
          <cell r="BD704">
            <v>0</v>
          </cell>
          <cell r="BE704" t="str">
            <v>CĐ</v>
          </cell>
          <cell r="BF704">
            <v>41888</v>
          </cell>
          <cell r="BG704">
            <v>41962</v>
          </cell>
          <cell r="BH704">
            <v>0</v>
          </cell>
          <cell r="BI704">
            <v>0</v>
          </cell>
          <cell r="BJ704">
            <v>12000</v>
          </cell>
          <cell r="BK704">
            <v>0</v>
          </cell>
          <cell r="BL704">
            <v>0</v>
          </cell>
          <cell r="BM704">
            <v>0</v>
          </cell>
          <cell r="BN704">
            <v>0</v>
          </cell>
          <cell r="BO704">
            <v>0</v>
          </cell>
          <cell r="BP704">
            <v>0</v>
          </cell>
          <cell r="BQ704">
            <v>1</v>
          </cell>
          <cell r="BR704" t="str">
            <v>CN HÀ NỘI</v>
          </cell>
          <cell r="BS704" t="str">
            <v>Partime</v>
          </cell>
          <cell r="BT704" t="str">
            <v>Quán 03 Ngô Quyền</v>
          </cell>
          <cell r="BU704" t="str">
            <v>NV. Phục Vụ</v>
          </cell>
          <cell r="BV704">
            <v>0</v>
          </cell>
          <cell r="BW704" t="str">
            <v>TC</v>
          </cell>
          <cell r="BX704" t="str">
            <v xml:space="preserve">QUẢN TRỊ MẠNG MÁY TÍNH </v>
          </cell>
          <cell r="BY704">
            <v>0</v>
          </cell>
          <cell r="BZ704">
            <v>0</v>
          </cell>
          <cell r="CA704">
            <v>0</v>
          </cell>
          <cell r="CB704">
            <v>0</v>
          </cell>
          <cell r="CC704">
            <v>0</v>
          </cell>
          <cell r="CD704">
            <v>0</v>
          </cell>
          <cell r="CE704">
            <v>0</v>
          </cell>
          <cell r="CF704">
            <v>0</v>
          </cell>
          <cell r="CG704">
            <v>0</v>
          </cell>
          <cell r="CH704">
            <v>0</v>
          </cell>
          <cell r="CI704" t="str">
            <v>QUÁN 03 NGÔ QUYỀN</v>
          </cell>
          <cell r="CJ704" t="str">
            <v>NHÂN VIÊN PHỤC VỤ</v>
          </cell>
          <cell r="CK704">
            <v>0</v>
          </cell>
          <cell r="CL704">
            <v>0</v>
          </cell>
          <cell r="CM704" t="str">
            <v xml:space="preserve">ĐỘC THÂN </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t="e">
            <v>#N/A</v>
          </cell>
          <cell r="DB704">
            <v>0</v>
          </cell>
        </row>
        <row r="705">
          <cell r="B705" t="str">
            <v>EWW3000573</v>
          </cell>
          <cell r="C705" t="str">
            <v>NGUYỄN VĂN ĐỨC</v>
          </cell>
          <cell r="D705" t="str">
            <v xml:space="preserve">NAM </v>
          </cell>
          <cell r="E705">
            <v>41893</v>
          </cell>
          <cell r="F705" t="str">
            <v>QUÁN 07 ĐINH TIÊN HOÀNG</v>
          </cell>
          <cell r="G705" t="str">
            <v>NHÂN VIÊN PHA CHẾ</v>
          </cell>
          <cell r="H705">
            <v>2</v>
          </cell>
          <cell r="I705">
            <v>10</v>
          </cell>
          <cell r="J705">
            <v>1993</v>
          </cell>
          <cell r="K705">
            <v>34244</v>
          </cell>
          <cell r="L705" t="str">
            <v>HẢI DƯƠNG</v>
          </cell>
          <cell r="M705" t="str">
            <v xml:space="preserve">HẢI DƯƠNG </v>
          </cell>
          <cell r="N705" t="str">
            <v>142643769</v>
          </cell>
          <cell r="O705">
            <v>39651</v>
          </cell>
          <cell r="P705" t="str">
            <v>HẢI DƯƠNG</v>
          </cell>
          <cell r="Q705" t="str">
            <v xml:space="preserve">KINH </v>
          </cell>
          <cell r="R705" t="str">
            <v xml:space="preserve">KHÔNG </v>
          </cell>
          <cell r="S705" t="str">
            <v xml:space="preserve">THỊ TRẤN KINH MÔN, KINH MÔN, HẢI DƯƠNG </v>
          </cell>
          <cell r="T705" t="str">
            <v>HẢI DƯƠNG</v>
          </cell>
          <cell r="U705" t="str">
            <v>23/466 ĐÊ LA THÀNH, HÀ NỘI</v>
          </cell>
          <cell r="V705" t="str">
            <v>HÀ NỘI</v>
          </cell>
          <cell r="W705" t="str">
            <v xml:space="preserve">TỔ 1, CỤM 1, TỨ LIÊN, TÂY HỒ, HÀ NỘI </v>
          </cell>
          <cell r="X705" t="str">
            <v>0968553233</v>
          </cell>
          <cell r="Y705" t="str">
            <v>0011004201794</v>
          </cell>
          <cell r="Z705" t="str">
            <v>VCB/HANOI</v>
          </cell>
          <cell r="AA705" t="str">
            <v>900295</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41888</v>
          </cell>
          <cell r="AS705">
            <v>41962</v>
          </cell>
          <cell r="AT705">
            <v>0</v>
          </cell>
          <cell r="AU705">
            <v>0</v>
          </cell>
          <cell r="AV705">
            <v>41893</v>
          </cell>
          <cell r="AW705">
            <v>0</v>
          </cell>
          <cell r="AX705">
            <v>0</v>
          </cell>
          <cell r="AY705">
            <v>0</v>
          </cell>
          <cell r="AZ705">
            <v>0</v>
          </cell>
          <cell r="BA705">
            <v>0</v>
          </cell>
          <cell r="BB705">
            <v>41888</v>
          </cell>
          <cell r="BC705">
            <v>41962</v>
          </cell>
          <cell r="BD705">
            <v>0</v>
          </cell>
          <cell r="BE705" t="str">
            <v>TC</v>
          </cell>
          <cell r="BF705">
            <v>41893</v>
          </cell>
          <cell r="BG705">
            <v>0</v>
          </cell>
          <cell r="BH705">
            <v>0</v>
          </cell>
          <cell r="BI705">
            <v>0</v>
          </cell>
          <cell r="BJ705">
            <v>12000</v>
          </cell>
          <cell r="BK705">
            <v>0</v>
          </cell>
          <cell r="BL705">
            <v>0</v>
          </cell>
          <cell r="BM705">
            <v>0</v>
          </cell>
          <cell r="BN705">
            <v>0</v>
          </cell>
          <cell r="BO705">
            <v>0</v>
          </cell>
          <cell r="BP705">
            <v>0</v>
          </cell>
          <cell r="BQ705">
            <v>1</v>
          </cell>
          <cell r="BR705" t="str">
            <v>CN HÀ NỘI</v>
          </cell>
          <cell r="BS705" t="str">
            <v>Partime</v>
          </cell>
          <cell r="BT705" t="str">
            <v>Quán 07 Đinh Tiên Hoàng</v>
          </cell>
          <cell r="BU705" t="str">
            <v>NV. Pha Chế</v>
          </cell>
          <cell r="BV705">
            <v>0</v>
          </cell>
          <cell r="BW705" t="str">
            <v>CĐ</v>
          </cell>
          <cell r="BX705" t="str">
            <v>TỰ ĐỘNG HÓA</v>
          </cell>
          <cell r="BY705">
            <v>0</v>
          </cell>
          <cell r="BZ705">
            <v>0</v>
          </cell>
          <cell r="CA705">
            <v>0</v>
          </cell>
          <cell r="CB705">
            <v>0</v>
          </cell>
          <cell r="CC705">
            <v>0</v>
          </cell>
          <cell r="CD705">
            <v>41905</v>
          </cell>
          <cell r="CE705">
            <v>0</v>
          </cell>
          <cell r="CF705">
            <v>0</v>
          </cell>
          <cell r="CG705">
            <v>0</v>
          </cell>
          <cell r="CH705">
            <v>0</v>
          </cell>
          <cell r="CI705" t="str">
            <v>QUÁN 03 NGÔ QUYỀN</v>
          </cell>
          <cell r="CJ705" t="str">
            <v>NHÂN VIÊN PHỤC VỤ</v>
          </cell>
          <cell r="CK705">
            <v>0</v>
          </cell>
          <cell r="CL705">
            <v>0</v>
          </cell>
          <cell r="CM705" t="str">
            <v xml:space="preserve">ĐỘC THÂN </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t="e">
            <v>#N/A</v>
          </cell>
          <cell r="DB705">
            <v>0</v>
          </cell>
        </row>
        <row r="706">
          <cell r="B706" t="str">
            <v>EWW3000574</v>
          </cell>
          <cell r="C706" t="str">
            <v>NGUYỄN THỊ THU HƯƠNG</v>
          </cell>
          <cell r="D706" t="str">
            <v xml:space="preserve">NỮ </v>
          </cell>
          <cell r="E706">
            <v>41897</v>
          </cell>
          <cell r="F706" t="str">
            <v>QUÁN 52 HAI BÀ TRƯNG</v>
          </cell>
          <cell r="G706" t="str">
            <v xml:space="preserve">NHÂN VIÊN THU NGÂN </v>
          </cell>
          <cell r="H706">
            <v>30</v>
          </cell>
          <cell r="I706">
            <v>7</v>
          </cell>
          <cell r="J706">
            <v>1989</v>
          </cell>
          <cell r="K706">
            <v>32719</v>
          </cell>
          <cell r="L706" t="str">
            <v xml:space="preserve">HƯNG YÊN </v>
          </cell>
          <cell r="M706" t="str">
            <v>HƯNG YÊN</v>
          </cell>
          <cell r="N706" t="str">
            <v>145312542</v>
          </cell>
          <cell r="O706">
            <v>40618</v>
          </cell>
          <cell r="P706" t="str">
            <v xml:space="preserve">HƯNG YÊN </v>
          </cell>
          <cell r="Q706" t="str">
            <v>KINH</v>
          </cell>
          <cell r="R706" t="str">
            <v>KHÔNG</v>
          </cell>
          <cell r="S706" t="str">
            <v xml:space="preserve">TT KHOÁI CHÂU, KHOÁI CHÂU, HƯNG YÊN </v>
          </cell>
          <cell r="T706" t="str">
            <v>HƯNG YÊN</v>
          </cell>
          <cell r="U706" t="str">
            <v>250 KIM GIANG, Q. HOÀNG MAI, HÀ NỘI</v>
          </cell>
          <cell r="V706" t="str">
            <v>HÀ NỘI</v>
          </cell>
          <cell r="W706" t="str">
            <v>23/466 ĐÊ LA THÀNH, HÀ NỘI</v>
          </cell>
          <cell r="X706" t="str">
            <v>0988410048</v>
          </cell>
          <cell r="Y706" t="str">
            <v>0611001922234</v>
          </cell>
          <cell r="Z706" t="str">
            <v>VCB/HANOI</v>
          </cell>
          <cell r="AA706" t="str">
            <v>900296</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41893</v>
          </cell>
          <cell r="AS706">
            <v>0</v>
          </cell>
          <cell r="AT706">
            <v>0</v>
          </cell>
          <cell r="AU706">
            <v>0</v>
          </cell>
          <cell r="AV706">
            <v>41897</v>
          </cell>
          <cell r="AW706">
            <v>0</v>
          </cell>
          <cell r="AX706">
            <v>0</v>
          </cell>
          <cell r="AY706">
            <v>0</v>
          </cell>
          <cell r="AZ706">
            <v>0</v>
          </cell>
          <cell r="BA706">
            <v>0</v>
          </cell>
          <cell r="BB706">
            <v>41893</v>
          </cell>
          <cell r="BC706">
            <v>0</v>
          </cell>
          <cell r="BD706">
            <v>0</v>
          </cell>
          <cell r="BE706" t="str">
            <v>CĐ</v>
          </cell>
          <cell r="BF706">
            <v>41897</v>
          </cell>
          <cell r="BG706">
            <v>0</v>
          </cell>
          <cell r="BH706">
            <v>0</v>
          </cell>
          <cell r="BI706">
            <v>0</v>
          </cell>
          <cell r="BJ706">
            <v>12000</v>
          </cell>
          <cell r="BK706">
            <v>0</v>
          </cell>
          <cell r="BL706">
            <v>41905</v>
          </cell>
          <cell r="BM706">
            <v>0</v>
          </cell>
          <cell r="BN706">
            <v>0</v>
          </cell>
          <cell r="BO706">
            <v>0</v>
          </cell>
          <cell r="BP706">
            <v>0</v>
          </cell>
          <cell r="BQ706">
            <v>1</v>
          </cell>
          <cell r="BR706" t="str">
            <v>CN HÀ NỘI</v>
          </cell>
          <cell r="BS706" t="str">
            <v>Partime</v>
          </cell>
          <cell r="BT706" t="str">
            <v>Quán 52 Hai Bà Trưng</v>
          </cell>
          <cell r="BU706" t="str">
            <v>NV. Thu Ngân</v>
          </cell>
          <cell r="BV706">
            <v>0</v>
          </cell>
          <cell r="BW706" t="str">
            <v>CĐ</v>
          </cell>
          <cell r="BX706" t="str">
            <v xml:space="preserve">KẾ TOÁN </v>
          </cell>
          <cell r="BY706">
            <v>0</v>
          </cell>
          <cell r="BZ706">
            <v>0</v>
          </cell>
          <cell r="CA706">
            <v>0</v>
          </cell>
          <cell r="CB706">
            <v>0</v>
          </cell>
          <cell r="CC706">
            <v>0</v>
          </cell>
          <cell r="CD706">
            <v>0</v>
          </cell>
          <cell r="CE706">
            <v>0</v>
          </cell>
          <cell r="CF706">
            <v>0</v>
          </cell>
          <cell r="CG706">
            <v>0</v>
          </cell>
          <cell r="CH706">
            <v>0</v>
          </cell>
          <cell r="CI706" t="str">
            <v>QUÁN 07 ĐINH TIÊN HOÀNG</v>
          </cell>
          <cell r="CJ706" t="str">
            <v>NHÂN VIÊN PHA CHẾ</v>
          </cell>
          <cell r="CK706">
            <v>0</v>
          </cell>
          <cell r="CL706">
            <v>0</v>
          </cell>
          <cell r="CM706" t="str">
            <v>ĐỘC THÂN</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t="e">
            <v>#N/A</v>
          </cell>
          <cell r="DB706">
            <v>0</v>
          </cell>
        </row>
        <row r="707">
          <cell r="B707" t="str">
            <v>EQQ102676</v>
          </cell>
          <cell r="C707" t="str">
            <v>VÒNG TỪ MINH THƯ</v>
          </cell>
          <cell r="D707" t="str">
            <v>NỮ</v>
          </cell>
          <cell r="E707">
            <v>41904</v>
          </cell>
          <cell r="F707" t="str">
            <v>80 ĐK</v>
          </cell>
          <cell r="G707" t="str">
            <v>NHÂN VIÊN PHỤC VỤ</v>
          </cell>
          <cell r="H707">
            <v>8</v>
          </cell>
          <cell r="I707">
            <v>4</v>
          </cell>
          <cell r="J707">
            <v>1995</v>
          </cell>
          <cell r="K707">
            <v>34797</v>
          </cell>
          <cell r="L707" t="str">
            <v>LÂM ĐỒNG</v>
          </cell>
          <cell r="M707" t="str">
            <v>HẢI DƯƠNG</v>
          </cell>
          <cell r="N707" t="str">
            <v>251056667</v>
          </cell>
          <cell r="O707">
            <v>41247</v>
          </cell>
          <cell r="P707" t="str">
            <v>LÂM ĐỒNG</v>
          </cell>
          <cell r="Q707" t="str">
            <v>NÙNG</v>
          </cell>
          <cell r="R707" t="str">
            <v>KHÔNG</v>
          </cell>
          <cell r="S707" t="str">
            <v>TỔ 35, LIÊN NGHĨA, ĐỨC TRỌNG, LÂM ĐỒNG</v>
          </cell>
          <cell r="T707" t="str">
            <v>LÂM ĐỒNG</v>
          </cell>
          <cell r="U707" t="str">
            <v>470/6B AN DƯƠNG VƯƠNG, P. 4, Q. 5, TP. HCM</v>
          </cell>
          <cell r="V707" t="str">
            <v>TP. HCM</v>
          </cell>
          <cell r="W707" t="str">
            <v>250 KIM GIANG, Q. HOÀNG MAI, HÀ NỘI</v>
          </cell>
          <cell r="X707" t="str">
            <v>HÀ NỘI</v>
          </cell>
          <cell r="Y707" t="str">
            <v>0561000514973</v>
          </cell>
          <cell r="Z707" t="str">
            <v>VIETCOMBANK</v>
          </cell>
          <cell r="AA707" t="str">
            <v>101649</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41897</v>
          </cell>
          <cell r="AS707">
            <v>0</v>
          </cell>
          <cell r="AT707">
            <v>0</v>
          </cell>
          <cell r="AU707">
            <v>0</v>
          </cell>
          <cell r="AV707">
            <v>0</v>
          </cell>
          <cell r="AW707">
            <v>0</v>
          </cell>
          <cell r="AX707">
            <v>0</v>
          </cell>
          <cell r="AY707">
            <v>0</v>
          </cell>
          <cell r="AZ707">
            <v>0</v>
          </cell>
          <cell r="BA707">
            <v>0</v>
          </cell>
          <cell r="BB707">
            <v>41897</v>
          </cell>
          <cell r="BC707">
            <v>0</v>
          </cell>
          <cell r="BD707">
            <v>0</v>
          </cell>
          <cell r="BE707" t="str">
            <v>CĐ</v>
          </cell>
          <cell r="BF707">
            <v>0</v>
          </cell>
          <cell r="BG707">
            <v>0</v>
          </cell>
          <cell r="BH707">
            <v>0</v>
          </cell>
          <cell r="BI707">
            <v>0</v>
          </cell>
          <cell r="BJ707">
            <v>12000</v>
          </cell>
          <cell r="BK707">
            <v>0</v>
          </cell>
          <cell r="BL707">
            <v>0</v>
          </cell>
          <cell r="BM707">
            <v>0</v>
          </cell>
          <cell r="BN707">
            <v>0</v>
          </cell>
          <cell r="BO707">
            <v>0</v>
          </cell>
          <cell r="BP707">
            <v>0</v>
          </cell>
          <cell r="BQ707">
            <v>1</v>
          </cell>
          <cell r="BR707" t="str">
            <v>HTQ HỒ CHÍ MINH</v>
          </cell>
          <cell r="BS707" t="str">
            <v>Partime</v>
          </cell>
          <cell r="BT707" t="str">
            <v>Quán 80 Đồng Khởi</v>
          </cell>
          <cell r="BU707" t="str">
            <v>NV. Phục Vụ</v>
          </cell>
          <cell r="BV707">
            <v>0</v>
          </cell>
          <cell r="BW707" t="str">
            <v>12/12</v>
          </cell>
          <cell r="BX707">
            <v>0</v>
          </cell>
          <cell r="BY707">
            <v>0</v>
          </cell>
          <cell r="BZ707">
            <v>0</v>
          </cell>
          <cell r="CA707">
            <v>0</v>
          </cell>
          <cell r="CB707">
            <v>0</v>
          </cell>
          <cell r="CC707">
            <v>0</v>
          </cell>
          <cell r="CD707">
            <v>0</v>
          </cell>
          <cell r="CE707">
            <v>0</v>
          </cell>
          <cell r="CF707">
            <v>0</v>
          </cell>
          <cell r="CG707">
            <v>0</v>
          </cell>
          <cell r="CH707">
            <v>0</v>
          </cell>
          <cell r="CI707" t="str">
            <v>QUÁN 52 HAI BÀ TRƯNG</v>
          </cell>
          <cell r="CJ707" t="str">
            <v xml:space="preserve">NHÂN VIÊN THU NGÂN </v>
          </cell>
          <cell r="CK707">
            <v>0</v>
          </cell>
          <cell r="CL707">
            <v>0</v>
          </cell>
          <cell r="CM707" t="str">
            <v xml:space="preserve">ĐỘC THÂN </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t="e">
            <v>#N/A</v>
          </cell>
          <cell r="DB707">
            <v>0</v>
          </cell>
        </row>
        <row r="708">
          <cell r="B708" t="str">
            <v>EQQ102677</v>
          </cell>
          <cell r="C708" t="str">
            <v>NGUYỄN THỊ THU TRANG</v>
          </cell>
          <cell r="D708" t="str">
            <v>NỮ</v>
          </cell>
          <cell r="E708">
            <v>41908</v>
          </cell>
          <cell r="F708" t="str">
            <v>349 HBT</v>
          </cell>
          <cell r="G708" t="str">
            <v>NHÂN VIÊN PHỤC VỤ</v>
          </cell>
          <cell r="H708">
            <v>10</v>
          </cell>
          <cell r="I708">
            <v>12</v>
          </cell>
          <cell r="J708">
            <v>1992</v>
          </cell>
          <cell r="K708">
            <v>33948</v>
          </cell>
          <cell r="L708" t="str">
            <v>BÀ RỊA - VŨNG TÀU</v>
          </cell>
          <cell r="M708" t="str">
            <v>BÀ RỊA - VŨNG TÀU</v>
          </cell>
          <cell r="N708" t="str">
            <v>273396455</v>
          </cell>
          <cell r="O708">
            <v>40752</v>
          </cell>
          <cell r="P708" t="str">
            <v>BÀ RỊA - VŨNG TÀU</v>
          </cell>
          <cell r="Q708" t="str">
            <v>KINH</v>
          </cell>
          <cell r="R708" t="str">
            <v>THIÊN CHÚA</v>
          </cell>
          <cell r="S708" t="str">
            <v>ẤP LÁNG GĂNG, XÃ BÌNH CHÂU, H. XUYÊN MỘC, BÀ RỊA VŨNG TÀU</v>
          </cell>
          <cell r="T708" t="str">
            <v>BÀ RỊA - VŨNG TÀU</v>
          </cell>
          <cell r="U708" t="str">
            <v>255/65G NƠ TRANG LONG, P. 13, Q. BÌNH THẠNH, TP. HCM</v>
          </cell>
          <cell r="V708" t="str">
            <v>TP. HCM</v>
          </cell>
          <cell r="W708" t="str">
            <v>470/6B AN DƯƠNG VƯƠNG, P. 4, Q. 5, TP. HCM</v>
          </cell>
          <cell r="X708" t="str">
            <v>0932787113</v>
          </cell>
          <cell r="Y708" t="str">
            <v>0721000558679</v>
          </cell>
          <cell r="Z708" t="str">
            <v>VIETCOMBANK</v>
          </cell>
          <cell r="AA708" t="str">
            <v>101650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t="str">
            <v>12/12</v>
          </cell>
          <cell r="BF708">
            <v>0</v>
          </cell>
          <cell r="BG708">
            <v>0</v>
          </cell>
          <cell r="BH708">
            <v>0</v>
          </cell>
          <cell r="BI708">
            <v>0</v>
          </cell>
          <cell r="BJ708">
            <v>12000</v>
          </cell>
          <cell r="BK708">
            <v>0</v>
          </cell>
          <cell r="BL708">
            <v>0</v>
          </cell>
          <cell r="BM708">
            <v>0</v>
          </cell>
          <cell r="BN708">
            <v>0</v>
          </cell>
          <cell r="BO708">
            <v>0</v>
          </cell>
          <cell r="BP708">
            <v>0</v>
          </cell>
          <cell r="BQ708">
            <v>1</v>
          </cell>
          <cell r="BR708" t="str">
            <v>HTQ HỒ CHÍ MINH</v>
          </cell>
          <cell r="BS708" t="str">
            <v>Partime</v>
          </cell>
          <cell r="BT708" t="str">
            <v>Quán 349 Hai Bà Trưng</v>
          </cell>
          <cell r="BU708" t="str">
            <v>NV. Phục Vụ</v>
          </cell>
          <cell r="BV708">
            <v>0</v>
          </cell>
          <cell r="BW708" t="str">
            <v>12/12</v>
          </cell>
          <cell r="BX708">
            <v>0</v>
          </cell>
          <cell r="BY708">
            <v>0</v>
          </cell>
          <cell r="BZ708">
            <v>0</v>
          </cell>
          <cell r="CA708">
            <v>0</v>
          </cell>
          <cell r="CB708">
            <v>0</v>
          </cell>
          <cell r="CC708">
            <v>0</v>
          </cell>
          <cell r="CD708">
            <v>0</v>
          </cell>
          <cell r="CE708">
            <v>0</v>
          </cell>
          <cell r="CF708">
            <v>0</v>
          </cell>
          <cell r="CG708">
            <v>0</v>
          </cell>
          <cell r="CH708">
            <v>0</v>
          </cell>
          <cell r="CI708" t="str">
            <v>80 ĐK</v>
          </cell>
          <cell r="CJ708" t="str">
            <v>NHÂN VIÊN PHỤC VỤ</v>
          </cell>
          <cell r="CK708">
            <v>0</v>
          </cell>
          <cell r="CL708">
            <v>0</v>
          </cell>
          <cell r="CM708" t="str">
            <v>ĐỘC THÂN</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t="e">
            <v>#N/A</v>
          </cell>
          <cell r="DB708">
            <v>0</v>
          </cell>
        </row>
        <row r="709">
          <cell r="B709" t="str">
            <v>EQQ102678</v>
          </cell>
          <cell r="C709" t="str">
            <v>LÊ THỊ HẰNG NGA</v>
          </cell>
          <cell r="D709" t="str">
            <v>NỮ</v>
          </cell>
          <cell r="E709">
            <v>41908</v>
          </cell>
          <cell r="F709" t="str">
            <v>157 D2</v>
          </cell>
          <cell r="G709" t="str">
            <v>NHÂN VIÊN PHỤC VỤ</v>
          </cell>
          <cell r="H709">
            <v>11</v>
          </cell>
          <cell r="I709">
            <v>2</v>
          </cell>
          <cell r="J709">
            <v>1992</v>
          </cell>
          <cell r="K709">
            <v>33645</v>
          </cell>
          <cell r="L709" t="str">
            <v>GIA LAI</v>
          </cell>
          <cell r="M709" t="str">
            <v>HÀ TÂY</v>
          </cell>
          <cell r="N709" t="str">
            <v>230821003</v>
          </cell>
          <cell r="O709">
            <v>38960</v>
          </cell>
          <cell r="P709" t="str">
            <v>GIA LAI</v>
          </cell>
          <cell r="Q709" t="str">
            <v>KINH</v>
          </cell>
          <cell r="R709" t="str">
            <v>KHÔNG</v>
          </cell>
          <cell r="S709" t="str">
            <v>TỔ 5, PHƯỜNG AN BÌNH, THỊ XÃ AN KHÊ, GIA LAI</v>
          </cell>
          <cell r="T709" t="str">
            <v xml:space="preserve">GIA LAI </v>
          </cell>
          <cell r="U709" t="str">
            <v>497/24/5 PHAN VĂN TRỊ, P. 4, Q. GÒ VẤP, TP. HCM</v>
          </cell>
          <cell r="V709" t="str">
            <v>TP. HCM</v>
          </cell>
          <cell r="W709" t="str">
            <v>255/65G NƠ TRANG LONG, P. 13, Q. BÌNH THẠNH, TP. HCM</v>
          </cell>
          <cell r="X709" t="str">
            <v>0972299812</v>
          </cell>
          <cell r="Y709" t="str">
            <v>0071005777209</v>
          </cell>
          <cell r="Z709" t="str">
            <v>VIETCOMBANK</v>
          </cell>
          <cell r="AA709" t="str">
            <v>101651</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t="str">
            <v>12/12</v>
          </cell>
          <cell r="BF709">
            <v>0</v>
          </cell>
          <cell r="BG709">
            <v>0</v>
          </cell>
          <cell r="BH709">
            <v>0</v>
          </cell>
          <cell r="BI709">
            <v>0</v>
          </cell>
          <cell r="BJ709">
            <v>12000</v>
          </cell>
          <cell r="BK709">
            <v>0</v>
          </cell>
          <cell r="BL709">
            <v>0</v>
          </cell>
          <cell r="BM709">
            <v>0</v>
          </cell>
          <cell r="BN709">
            <v>0</v>
          </cell>
          <cell r="BO709">
            <v>0</v>
          </cell>
          <cell r="BP709">
            <v>0</v>
          </cell>
          <cell r="BQ709">
            <v>1</v>
          </cell>
          <cell r="BR709" t="str">
            <v>HTQ HỒ CHÍ MINH</v>
          </cell>
          <cell r="BS709" t="str">
            <v>Partime</v>
          </cell>
          <cell r="BT709" t="str">
            <v>Quán 157-159 D2</v>
          </cell>
          <cell r="BU709" t="str">
            <v>NV. Phục Vụ</v>
          </cell>
          <cell r="BV709">
            <v>0</v>
          </cell>
          <cell r="BW709" t="str">
            <v>12/12</v>
          </cell>
          <cell r="BX709">
            <v>0</v>
          </cell>
          <cell r="BY709">
            <v>0</v>
          </cell>
          <cell r="BZ709">
            <v>0</v>
          </cell>
          <cell r="CA709">
            <v>0</v>
          </cell>
          <cell r="CB709">
            <v>0</v>
          </cell>
          <cell r="CC709">
            <v>0</v>
          </cell>
          <cell r="CD709">
            <v>0</v>
          </cell>
          <cell r="CE709">
            <v>0</v>
          </cell>
          <cell r="CF709">
            <v>0</v>
          </cell>
          <cell r="CG709">
            <v>0</v>
          </cell>
          <cell r="CH709">
            <v>0</v>
          </cell>
          <cell r="CI709" t="str">
            <v>349 HBT</v>
          </cell>
          <cell r="CJ709" t="str">
            <v>NHÂN VIÊN PHỤC VỤ</v>
          </cell>
          <cell r="CK709">
            <v>0</v>
          </cell>
          <cell r="CL709">
            <v>0</v>
          </cell>
          <cell r="CM709" t="str">
            <v>ĐỘC THÂN</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t="e">
            <v>#N/A</v>
          </cell>
          <cell r="DB709">
            <v>0</v>
          </cell>
        </row>
        <row r="710">
          <cell r="B710" t="str">
            <v>EQQ102679</v>
          </cell>
          <cell r="C710" t="str">
            <v>NGUYỄN VĂN THÔNG</v>
          </cell>
          <cell r="D710" t="str">
            <v>NAM</v>
          </cell>
          <cell r="E710">
            <v>41908</v>
          </cell>
          <cell r="F710" t="str">
            <v>QUÁN 30 - 04 CẦN THƠ</v>
          </cell>
          <cell r="G710" t="str">
            <v>NHÂN VIÊN PHỤC VỤ</v>
          </cell>
          <cell r="H710">
            <v>3</v>
          </cell>
          <cell r="I710">
            <v>7</v>
          </cell>
          <cell r="J710">
            <v>1992</v>
          </cell>
          <cell r="K710">
            <v>33788</v>
          </cell>
          <cell r="L710" t="str">
            <v>THỪA THIÊN HUẾ</v>
          </cell>
          <cell r="M710" t="str">
            <v>THỪA THIÊN HUẾ</v>
          </cell>
          <cell r="N710" t="str">
            <v>381640547</v>
          </cell>
          <cell r="O710">
            <v>39947</v>
          </cell>
          <cell r="P710" t="str">
            <v>CÀ MAU</v>
          </cell>
          <cell r="Q710" t="str">
            <v>KINH</v>
          </cell>
          <cell r="R710" t="str">
            <v>KHÔNG</v>
          </cell>
          <cell r="S710" t="str">
            <v>523 KV2, KHÓM 8, THỊ TRẤN NĂM CĂN, H. NĂM CĂN, CÀ MAU</v>
          </cell>
          <cell r="T710" t="str">
            <v>CÀ MAU</v>
          </cell>
          <cell r="U710" t="str">
            <v>HẺM 11, NGUYỄN VĂN LINH, P. HƯNG LỢI, Q. NINH KIỀU, TP. CẦN THƠ</v>
          </cell>
          <cell r="V710" t="str">
            <v>CẦN THƠ</v>
          </cell>
          <cell r="W710" t="str">
            <v>497/24/5 PHAN VĂN TRỊ, P. 4, Q. GÒ VẤP, TP. HCM</v>
          </cell>
          <cell r="X710" t="str">
            <v>0939741182</v>
          </cell>
          <cell r="Y710" t="str">
            <v>0111000205797</v>
          </cell>
          <cell r="Z710" t="str">
            <v>VIETCOMBANK</v>
          </cell>
          <cell r="AA710" t="str">
            <v>600069</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t="str">
            <v>12/12</v>
          </cell>
          <cell r="BF710">
            <v>0</v>
          </cell>
          <cell r="BG710">
            <v>0</v>
          </cell>
          <cell r="BH710">
            <v>0</v>
          </cell>
          <cell r="BI710">
            <v>0</v>
          </cell>
          <cell r="BJ710">
            <v>12000</v>
          </cell>
          <cell r="BK710">
            <v>0</v>
          </cell>
          <cell r="BL710">
            <v>0</v>
          </cell>
          <cell r="BM710">
            <v>0</v>
          </cell>
          <cell r="BN710">
            <v>0</v>
          </cell>
          <cell r="BO710">
            <v>0</v>
          </cell>
          <cell r="BP710">
            <v>0</v>
          </cell>
          <cell r="BQ710">
            <v>1</v>
          </cell>
          <cell r="BR710" t="str">
            <v>CN CẦN THƠ</v>
          </cell>
          <cell r="BS710" t="str">
            <v>Partime</v>
          </cell>
          <cell r="BT710" t="str">
            <v>Quán 30 - 04 Cần Thơ</v>
          </cell>
          <cell r="BU710" t="str">
            <v>NV. Phục Vụ</v>
          </cell>
          <cell r="BV710">
            <v>0</v>
          </cell>
          <cell r="BW710" t="str">
            <v>ĐH</v>
          </cell>
          <cell r="BX710" t="str">
            <v>KINH DOANH QUỐC TẾ</v>
          </cell>
          <cell r="BY710">
            <v>0</v>
          </cell>
          <cell r="BZ710">
            <v>0</v>
          </cell>
          <cell r="CA710">
            <v>0</v>
          </cell>
          <cell r="CB710">
            <v>0</v>
          </cell>
          <cell r="CC710">
            <v>0</v>
          </cell>
          <cell r="CD710">
            <v>0</v>
          </cell>
          <cell r="CE710">
            <v>0</v>
          </cell>
          <cell r="CF710">
            <v>0</v>
          </cell>
          <cell r="CG710">
            <v>0</v>
          </cell>
          <cell r="CH710">
            <v>0</v>
          </cell>
          <cell r="CI710" t="str">
            <v>157 D2</v>
          </cell>
          <cell r="CJ710" t="str">
            <v>NHÂN VIÊN PHỤC VỤ</v>
          </cell>
          <cell r="CK710">
            <v>0</v>
          </cell>
          <cell r="CL710">
            <v>0</v>
          </cell>
          <cell r="CM710" t="str">
            <v>ĐỘC THÂN</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t="e">
            <v>#N/A</v>
          </cell>
          <cell r="DB710">
            <v>0</v>
          </cell>
        </row>
        <row r="711">
          <cell r="B711" t="str">
            <v>EQQ102680</v>
          </cell>
          <cell r="C711" t="str">
            <v>PHAN THANH TÂM</v>
          </cell>
          <cell r="D711" t="str">
            <v>NỮ</v>
          </cell>
          <cell r="E711">
            <v>41908</v>
          </cell>
          <cell r="F711" t="str">
            <v>QUÁN 30 - 04 CẦN THƠ</v>
          </cell>
          <cell r="G711" t="str">
            <v>NHÂN VIÊN PHỤC VỤ</v>
          </cell>
          <cell r="H711">
            <v>25</v>
          </cell>
          <cell r="I711">
            <v>4</v>
          </cell>
          <cell r="J711">
            <v>1991</v>
          </cell>
          <cell r="K711">
            <v>33353</v>
          </cell>
          <cell r="L711" t="str">
            <v>CẦN THƠ</v>
          </cell>
          <cell r="M711" t="str">
            <v>CẦN THƠ</v>
          </cell>
          <cell r="N711" t="str">
            <v>362286572</v>
          </cell>
          <cell r="O711">
            <v>38922</v>
          </cell>
          <cell r="P711" t="str">
            <v>CẦN THƠ</v>
          </cell>
          <cell r="Q711" t="str">
            <v>KINH</v>
          </cell>
          <cell r="R711" t="str">
            <v>KHÔNG</v>
          </cell>
          <cell r="S711" t="str">
            <v>TRƯỜNG THÀNH, CỜ ĐỎ, TP. CẦN THƠ</v>
          </cell>
          <cell r="T711" t="str">
            <v>CẦN THƠ</v>
          </cell>
          <cell r="U711" t="str">
            <v>ẤP TRƯỜNG PHÚ, XÃ TRƯỜNG THẮNG, H. THỚI LAI, TP. CẦN THƠ</v>
          </cell>
          <cell r="V711" t="str">
            <v>CẦN THƠ</v>
          </cell>
          <cell r="W711" t="str">
            <v>HẺM 11, NGUYỄN VĂN LINH, P. HƯNG LỢI, Q. NINH KIỀU, TP. CẦN THƠ</v>
          </cell>
          <cell r="X711" t="str">
            <v>01264356577</v>
          </cell>
          <cell r="Y711" t="str">
            <v>0391000972656</v>
          </cell>
          <cell r="Z711" t="str">
            <v>VIETCOMBANK</v>
          </cell>
          <cell r="AA711" t="str">
            <v>600070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t="str">
            <v>ĐH</v>
          </cell>
          <cell r="BF711">
            <v>0</v>
          </cell>
          <cell r="BG711">
            <v>0</v>
          </cell>
          <cell r="BH711">
            <v>0</v>
          </cell>
          <cell r="BI711">
            <v>0</v>
          </cell>
          <cell r="BJ711">
            <v>12000</v>
          </cell>
          <cell r="BK711">
            <v>0</v>
          </cell>
          <cell r="BL711">
            <v>0</v>
          </cell>
          <cell r="BM711">
            <v>0</v>
          </cell>
          <cell r="BN711">
            <v>0</v>
          </cell>
          <cell r="BO711">
            <v>0</v>
          </cell>
          <cell r="BP711">
            <v>0</v>
          </cell>
          <cell r="BQ711">
            <v>1</v>
          </cell>
          <cell r="BR711" t="str">
            <v>CN CẦN THƠ</v>
          </cell>
          <cell r="BS711" t="str">
            <v>Partime</v>
          </cell>
          <cell r="BT711" t="str">
            <v>Quán 30 - 04 Cần Thơ</v>
          </cell>
          <cell r="BU711" t="str">
            <v>NV. Phục Vụ</v>
          </cell>
          <cell r="BV711">
            <v>0</v>
          </cell>
          <cell r="BW711" t="str">
            <v>12/12</v>
          </cell>
          <cell r="BX711">
            <v>0</v>
          </cell>
          <cell r="BY711">
            <v>0</v>
          </cell>
          <cell r="BZ711">
            <v>0</v>
          </cell>
          <cell r="CA711">
            <v>0</v>
          </cell>
          <cell r="CB711">
            <v>0</v>
          </cell>
          <cell r="CC711">
            <v>0</v>
          </cell>
          <cell r="CD711">
            <v>0</v>
          </cell>
          <cell r="CE711">
            <v>0</v>
          </cell>
          <cell r="CF711">
            <v>0</v>
          </cell>
          <cell r="CG711">
            <v>0</v>
          </cell>
          <cell r="CH711">
            <v>0</v>
          </cell>
          <cell r="CI711" t="str">
            <v>QUÁN 30 - 04 CẦN THƠ</v>
          </cell>
          <cell r="CJ711" t="str">
            <v>NHÂN VIÊN PHỤC VỤ</v>
          </cell>
          <cell r="CK711">
            <v>0</v>
          </cell>
          <cell r="CL711">
            <v>0</v>
          </cell>
          <cell r="CM711" t="str">
            <v>ĐỘC THÂN</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t="e">
            <v>#N/A</v>
          </cell>
          <cell r="DB711">
            <v>0</v>
          </cell>
        </row>
        <row r="712">
          <cell r="B712" t="str">
            <v>EQQ102681</v>
          </cell>
          <cell r="C712" t="str">
            <v>NGUYỄN PHÁT TRIỂN</v>
          </cell>
          <cell r="D712" t="str">
            <v>NAM</v>
          </cell>
          <cell r="E712">
            <v>41908</v>
          </cell>
          <cell r="F712" t="str">
            <v>QUÁN 30 - 04 CẦN THƠ</v>
          </cell>
          <cell r="G712" t="str">
            <v>NHÂN VIÊN PHỤC VỤ</v>
          </cell>
          <cell r="H712">
            <v>19</v>
          </cell>
          <cell r="I712">
            <v>5</v>
          </cell>
          <cell r="J712">
            <v>1994</v>
          </cell>
          <cell r="K712">
            <v>34473</v>
          </cell>
          <cell r="L712" t="str">
            <v>BẠC LIÊU</v>
          </cell>
          <cell r="M712" t="str">
            <v>BẠC LIÊU</v>
          </cell>
          <cell r="N712" t="str">
            <v>385648957</v>
          </cell>
          <cell r="O712">
            <v>40715</v>
          </cell>
          <cell r="P712" t="str">
            <v>BẠC LIÊU</v>
          </cell>
          <cell r="Q712" t="str">
            <v>KINH</v>
          </cell>
          <cell r="R712" t="str">
            <v>KHÔNG</v>
          </cell>
          <cell r="S712" t="str">
            <v>ẤP 2, AN TRẠCH, ĐÔNG HẢI, BẠC LIÊU</v>
          </cell>
          <cell r="T712" t="str">
            <v>BẠC LIÊU</v>
          </cell>
          <cell r="U712" t="str">
            <v>81A/7 TỔ 7, BÌNH PHÓ A, P. LONG TUYỀN, Q. BÌNH THỦY, TP. CẦN THƠ</v>
          </cell>
          <cell r="V712" t="str">
            <v>CẦN THƠ</v>
          </cell>
          <cell r="W712" t="str">
            <v>ẤP TRƯỜNG PHÚ, XÃ TRƯỜNG THẮNG, H. THỚI LAI, TP. CẦN THƠ</v>
          </cell>
          <cell r="X712" t="str">
            <v>0925329056</v>
          </cell>
          <cell r="Y712" t="str">
            <v>0111000225291</v>
          </cell>
          <cell r="Z712" t="str">
            <v>VIETCOMBANK</v>
          </cell>
          <cell r="AA712" t="str">
            <v>600071</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t="str">
            <v>12/12</v>
          </cell>
          <cell r="BF712">
            <v>0</v>
          </cell>
          <cell r="BG712">
            <v>0</v>
          </cell>
          <cell r="BH712">
            <v>0</v>
          </cell>
          <cell r="BI712">
            <v>0</v>
          </cell>
          <cell r="BJ712">
            <v>12000</v>
          </cell>
          <cell r="BK712">
            <v>0</v>
          </cell>
          <cell r="BL712">
            <v>0</v>
          </cell>
          <cell r="BM712">
            <v>0</v>
          </cell>
          <cell r="BN712">
            <v>0</v>
          </cell>
          <cell r="BO712">
            <v>0</v>
          </cell>
          <cell r="BP712">
            <v>0</v>
          </cell>
          <cell r="BQ712">
            <v>1</v>
          </cell>
          <cell r="BR712" t="str">
            <v>CN CẦN THƠ</v>
          </cell>
          <cell r="BS712" t="str">
            <v>Partime</v>
          </cell>
          <cell r="BT712" t="str">
            <v>Quán 30 - 04 Cần Thơ</v>
          </cell>
          <cell r="BU712" t="str">
            <v>NV. Phục Vụ</v>
          </cell>
          <cell r="BV712">
            <v>0</v>
          </cell>
          <cell r="BW712" t="str">
            <v>12/12</v>
          </cell>
          <cell r="BX712">
            <v>0</v>
          </cell>
          <cell r="BY712">
            <v>0</v>
          </cell>
          <cell r="BZ712">
            <v>0</v>
          </cell>
          <cell r="CA712">
            <v>0</v>
          </cell>
          <cell r="CB712">
            <v>0</v>
          </cell>
          <cell r="CC712">
            <v>0</v>
          </cell>
          <cell r="CD712">
            <v>0</v>
          </cell>
          <cell r="CE712">
            <v>0</v>
          </cell>
          <cell r="CF712">
            <v>0</v>
          </cell>
          <cell r="CG712">
            <v>0</v>
          </cell>
          <cell r="CH712">
            <v>0</v>
          </cell>
          <cell r="CI712" t="str">
            <v>QUÁN 30 - 04 CẦN THƠ</v>
          </cell>
          <cell r="CJ712" t="str">
            <v>NHÂN VIÊN PHỤC VỤ</v>
          </cell>
          <cell r="CK712">
            <v>0</v>
          </cell>
          <cell r="CL712">
            <v>0</v>
          </cell>
          <cell r="CM712" t="str">
            <v>ĐỘC THÂN</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t="e">
            <v>#N/A</v>
          </cell>
          <cell r="DB712">
            <v>0</v>
          </cell>
        </row>
        <row r="713">
          <cell r="B713" t="str">
            <v>EQQ102682</v>
          </cell>
          <cell r="C713" t="str">
            <v>LÊ TÔN KIM NGÂN</v>
          </cell>
          <cell r="D713" t="str">
            <v>NỮ</v>
          </cell>
          <cell r="E713">
            <v>41908</v>
          </cell>
          <cell r="F713" t="str">
            <v>QUÁN 30 - 04 CẦN THƠ</v>
          </cell>
          <cell r="G713" t="str">
            <v>NHÂN VIÊN PHỤC VỤ</v>
          </cell>
          <cell r="H713">
            <v>30</v>
          </cell>
          <cell r="I713">
            <v>10</v>
          </cell>
          <cell r="J713">
            <v>1991</v>
          </cell>
          <cell r="K713">
            <v>33541</v>
          </cell>
          <cell r="L713" t="str">
            <v>HẬU GIANG</v>
          </cell>
          <cell r="M713" t="str">
            <v>HẬU GIANG</v>
          </cell>
          <cell r="N713" t="str">
            <v>363674454</v>
          </cell>
          <cell r="O713">
            <v>39560</v>
          </cell>
          <cell r="P713" t="str">
            <v>HẬU GIANG</v>
          </cell>
          <cell r="Q713" t="str">
            <v>KINH</v>
          </cell>
          <cell r="R713" t="str">
            <v>KHÔNG</v>
          </cell>
          <cell r="S713" t="str">
            <v>12 THỊ TRẤN RẠCH GÒI, CHÂU THÀNH A, HẬU GIANG</v>
          </cell>
          <cell r="T713" t="str">
            <v>HẬU GIANG</v>
          </cell>
          <cell r="U713" t="str">
            <v>70 KDC THỚI NHỰT, P. AN KHÁNH, Q. NINH KIỀU, TP. CẦN THƠ</v>
          </cell>
          <cell r="V713" t="str">
            <v>CẦN THƠ</v>
          </cell>
          <cell r="W713" t="str">
            <v>81A/7 TỔ 7, BÌNH PHÓ A, P. LONG TUYỀN, Q. BÌNH THỦY, TP. CẦN THƠ</v>
          </cell>
          <cell r="X713" t="str">
            <v>0939744737</v>
          </cell>
          <cell r="Y713" t="str">
            <v>0111000166945</v>
          </cell>
          <cell r="Z713" t="str">
            <v>VIETCOMBANK</v>
          </cell>
          <cell r="AA713" t="str">
            <v>600072</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t="str">
            <v>12/12</v>
          </cell>
          <cell r="BF713">
            <v>0</v>
          </cell>
          <cell r="BG713">
            <v>0</v>
          </cell>
          <cell r="BH713">
            <v>0</v>
          </cell>
          <cell r="BI713">
            <v>0</v>
          </cell>
          <cell r="BJ713">
            <v>12000</v>
          </cell>
          <cell r="BK713">
            <v>0</v>
          </cell>
          <cell r="BL713">
            <v>0</v>
          </cell>
          <cell r="BM713">
            <v>0</v>
          </cell>
          <cell r="BN713">
            <v>0</v>
          </cell>
          <cell r="BO713">
            <v>0</v>
          </cell>
          <cell r="BP713">
            <v>0</v>
          </cell>
          <cell r="BQ713">
            <v>1</v>
          </cell>
          <cell r="BR713" t="str">
            <v>CN CẦN THƠ</v>
          </cell>
          <cell r="BS713" t="str">
            <v>Partime</v>
          </cell>
          <cell r="BT713" t="str">
            <v>Quán 30 - 04 Cần Thơ</v>
          </cell>
          <cell r="BU713" t="str">
            <v>NV. Phục Vụ</v>
          </cell>
          <cell r="BV713">
            <v>0</v>
          </cell>
          <cell r="BW713" t="str">
            <v>TC</v>
          </cell>
          <cell r="BX713" t="str">
            <v>QUẢN TRỊ KINH DOANH</v>
          </cell>
          <cell r="BY713">
            <v>0</v>
          </cell>
          <cell r="BZ713">
            <v>0</v>
          </cell>
          <cell r="CA713">
            <v>0</v>
          </cell>
          <cell r="CB713">
            <v>0</v>
          </cell>
          <cell r="CC713">
            <v>0</v>
          </cell>
          <cell r="CD713">
            <v>0</v>
          </cell>
          <cell r="CE713">
            <v>0</v>
          </cell>
          <cell r="CF713">
            <v>0</v>
          </cell>
          <cell r="CG713">
            <v>0</v>
          </cell>
          <cell r="CH713">
            <v>0</v>
          </cell>
          <cell r="CI713" t="str">
            <v>QUÁN 30 - 04 CẦN THƠ</v>
          </cell>
          <cell r="CJ713" t="str">
            <v>NHÂN VIÊN PHỤC VỤ</v>
          </cell>
          <cell r="CK713">
            <v>0</v>
          </cell>
          <cell r="CL713">
            <v>0</v>
          </cell>
          <cell r="CM713" t="str">
            <v>ĐỘC THÂN</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t="e">
            <v>#N/A</v>
          </cell>
          <cell r="DB713">
            <v>0</v>
          </cell>
        </row>
        <row r="714">
          <cell r="B714" t="str">
            <v>EQQ102683</v>
          </cell>
          <cell r="C714" t="str">
            <v>TRẦN THỊ THANH NHI</v>
          </cell>
          <cell r="D714" t="str">
            <v>NỮ</v>
          </cell>
          <cell r="E714">
            <v>41913</v>
          </cell>
          <cell r="F714" t="str">
            <v>02 BTX</v>
          </cell>
          <cell r="G714" t="str">
            <v>NHÂN VIÊN PHỤC VỤ</v>
          </cell>
          <cell r="H714">
            <v>13</v>
          </cell>
          <cell r="I714">
            <v>2</v>
          </cell>
          <cell r="J714">
            <v>1992</v>
          </cell>
          <cell r="K714">
            <v>33647</v>
          </cell>
          <cell r="L714" t="str">
            <v>BÌNH THUẬN</v>
          </cell>
          <cell r="M714" t="str">
            <v>NGHỆ AN</v>
          </cell>
          <cell r="N714" t="str">
            <v>261303274</v>
          </cell>
          <cell r="O714">
            <v>39926</v>
          </cell>
          <cell r="P714" t="str">
            <v>BÌNH THUẬN</v>
          </cell>
          <cell r="Q714" t="str">
            <v>KINH</v>
          </cell>
          <cell r="R714" t="str">
            <v>THIÊN CHÚA</v>
          </cell>
          <cell r="S714" t="str">
            <v>KHU PHỐ 6, PHƯỜNG BÌNH TÂN, THỊ XÃ LA GI, BÌNH THUẬN</v>
          </cell>
          <cell r="T714" t="str">
            <v>BÌNH THUẬN</v>
          </cell>
          <cell r="U714" t="str">
            <v>200C/35 XÓM CHIẾU, P. 15, Q. 4, TP. HCM</v>
          </cell>
          <cell r="V714" t="str">
            <v>TP. HCM</v>
          </cell>
          <cell r="W714" t="str">
            <v>70 KDC THỚI NHỰT, P. AN KHÁNH, Q. NINH KIỀU, TP. CẦN THƠ</v>
          </cell>
          <cell r="X714" t="str">
            <v>01635742494</v>
          </cell>
          <cell r="Y714" t="str">
            <v>0071000617410</v>
          </cell>
          <cell r="Z714" t="str">
            <v>VIETCOMBANK</v>
          </cell>
          <cell r="AA714" t="str">
            <v>101652</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t="str">
            <v>TC</v>
          </cell>
          <cell r="BF714">
            <v>0</v>
          </cell>
          <cell r="BG714">
            <v>0</v>
          </cell>
          <cell r="BH714">
            <v>0</v>
          </cell>
          <cell r="BI714">
            <v>0</v>
          </cell>
          <cell r="BJ714">
            <v>12000</v>
          </cell>
          <cell r="BK714">
            <v>0</v>
          </cell>
          <cell r="BL714">
            <v>0</v>
          </cell>
          <cell r="BM714">
            <v>0</v>
          </cell>
          <cell r="BN714">
            <v>0</v>
          </cell>
          <cell r="BO714">
            <v>0</v>
          </cell>
          <cell r="BP714">
            <v>0</v>
          </cell>
          <cell r="BQ714">
            <v>1</v>
          </cell>
          <cell r="BR714" t="str">
            <v>HTQ HỒ CHÍ MINH</v>
          </cell>
          <cell r="BS714" t="str">
            <v>Partime</v>
          </cell>
          <cell r="BT714" t="str">
            <v>Quán 02 Bùi Thị Xuân</v>
          </cell>
          <cell r="BU714" t="str">
            <v>NV. Phục Vụ</v>
          </cell>
          <cell r="BV714">
            <v>0</v>
          </cell>
          <cell r="BW714" t="str">
            <v>12/12</v>
          </cell>
          <cell r="BX714">
            <v>0</v>
          </cell>
          <cell r="BY714">
            <v>0</v>
          </cell>
          <cell r="BZ714">
            <v>0</v>
          </cell>
          <cell r="CA714">
            <v>0</v>
          </cell>
          <cell r="CB714">
            <v>0</v>
          </cell>
          <cell r="CC714">
            <v>0</v>
          </cell>
          <cell r="CD714">
            <v>0</v>
          </cell>
          <cell r="CE714">
            <v>0</v>
          </cell>
          <cell r="CF714">
            <v>0</v>
          </cell>
          <cell r="CG714">
            <v>0</v>
          </cell>
          <cell r="CH714">
            <v>0</v>
          </cell>
          <cell r="CI714" t="str">
            <v>QUÁN 30 - 04 CẦN THƠ</v>
          </cell>
          <cell r="CJ714" t="str">
            <v>NHÂN VIÊN PHỤC VỤ</v>
          </cell>
          <cell r="CK714">
            <v>0</v>
          </cell>
          <cell r="CL714">
            <v>0</v>
          </cell>
          <cell r="CM714" t="str">
            <v>ĐỘC THÂN</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t="e">
            <v>#N/A</v>
          </cell>
          <cell r="DB714">
            <v>0</v>
          </cell>
        </row>
        <row r="715">
          <cell r="B715" t="str">
            <v>EQQ102686</v>
          </cell>
          <cell r="C715" t="str">
            <v>TRẦN NGUYỄN BÍCH NGỌC</v>
          </cell>
          <cell r="D715" t="str">
            <v>NỮ</v>
          </cell>
          <cell r="E715">
            <v>41907</v>
          </cell>
          <cell r="F715" t="str">
            <v>07 NVC</v>
          </cell>
          <cell r="G715" t="str">
            <v>NHÂN VIÊN BẾP</v>
          </cell>
          <cell r="H715">
            <v>24</v>
          </cell>
          <cell r="I715">
            <v>9</v>
          </cell>
          <cell r="J715">
            <v>1993</v>
          </cell>
          <cell r="K715">
            <v>34236</v>
          </cell>
          <cell r="L715" t="str">
            <v>BÌNH THUẬN</v>
          </cell>
          <cell r="M715" t="str">
            <v>BÌNH THUẬN</v>
          </cell>
          <cell r="N715" t="str">
            <v>261305564</v>
          </cell>
          <cell r="O715">
            <v>39987</v>
          </cell>
          <cell r="P715" t="str">
            <v>BÌNH THUẬN</v>
          </cell>
          <cell r="Q715" t="str">
            <v>KINH</v>
          </cell>
          <cell r="R715" t="str">
            <v>PHẬT</v>
          </cell>
          <cell r="S715" t="str">
            <v>5 PHAN ĐÌNH PHÙNG, NGHĨA ĐỨC, PHAN THIẾT, BÌNH THUẬN</v>
          </cell>
          <cell r="T715" t="str">
            <v>BÌNH THUẬN</v>
          </cell>
          <cell r="U715" t="str">
            <v>11G, KHU PHỐ 2, P. PHÚ MỸ, Q. 7, TP. HCM</v>
          </cell>
          <cell r="V715" t="str">
            <v>TP. HCM</v>
          </cell>
          <cell r="W715" t="str">
            <v>200C/35 XÓM CHIẾU, P. 15, Q. 4, TP. HCM</v>
          </cell>
          <cell r="X715" t="str">
            <v>01698749701</v>
          </cell>
          <cell r="Y715" t="str">
            <v>0071000931053</v>
          </cell>
          <cell r="Z715" t="str">
            <v>VIETCOMBANK</v>
          </cell>
          <cell r="AA715" t="str">
            <v>101655</v>
          </cell>
          <cell r="AB715">
            <v>0</v>
          </cell>
          <cell r="AC715">
            <v>0</v>
          </cell>
          <cell r="AD715">
            <v>0</v>
          </cell>
          <cell r="AE715">
            <v>41999</v>
          </cell>
          <cell r="AF715" t="str">
            <v>TV</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t="str">
            <v>12/12</v>
          </cell>
          <cell r="BF715">
            <v>0</v>
          </cell>
          <cell r="BG715">
            <v>0</v>
          </cell>
          <cell r="BH715">
            <v>0</v>
          </cell>
          <cell r="BI715">
            <v>2889000</v>
          </cell>
          <cell r="BJ715">
            <v>111000</v>
          </cell>
          <cell r="BK715">
            <v>0</v>
          </cell>
          <cell r="BL715">
            <v>0</v>
          </cell>
          <cell r="BM715">
            <v>0</v>
          </cell>
          <cell r="BN715">
            <v>200000</v>
          </cell>
          <cell r="BO715">
            <v>0</v>
          </cell>
          <cell r="BP715">
            <v>4000</v>
          </cell>
          <cell r="BQ715">
            <v>1</v>
          </cell>
          <cell r="BR715" t="str">
            <v>HTQ HỒ CHÍ MINH</v>
          </cell>
          <cell r="BS715" t="str">
            <v>Fulltime</v>
          </cell>
          <cell r="BT715" t="str">
            <v>Quán Số 7 Nguyễn Văn Chiêm</v>
          </cell>
          <cell r="BU715" t="str">
            <v>NV. Bếp</v>
          </cell>
          <cell r="BV715">
            <v>0</v>
          </cell>
          <cell r="BW715" t="str">
            <v>12/12</v>
          </cell>
          <cell r="BX715">
            <v>0</v>
          </cell>
          <cell r="BY715">
            <v>0</v>
          </cell>
          <cell r="BZ715">
            <v>0</v>
          </cell>
          <cell r="CA715">
            <v>0</v>
          </cell>
          <cell r="CB715">
            <v>0</v>
          </cell>
          <cell r="CC715">
            <v>0</v>
          </cell>
          <cell r="CD715">
            <v>0</v>
          </cell>
          <cell r="CE715">
            <v>0</v>
          </cell>
          <cell r="CF715">
            <v>0</v>
          </cell>
          <cell r="CG715">
            <v>0</v>
          </cell>
          <cell r="CH715">
            <v>0</v>
          </cell>
          <cell r="CI715" t="str">
            <v>02 BTX</v>
          </cell>
          <cell r="CJ715" t="str">
            <v>NHÂN VIÊN PHỤC VỤ</v>
          </cell>
          <cell r="CK715">
            <v>0</v>
          </cell>
          <cell r="CL715">
            <v>0</v>
          </cell>
          <cell r="CM715" t="str">
            <v>ĐỘC THÂN</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t="e">
            <v>#N/A</v>
          </cell>
          <cell r="DB715">
            <v>0</v>
          </cell>
        </row>
        <row r="716">
          <cell r="B716" t="str">
            <v>EVV6000252</v>
          </cell>
          <cell r="C716" t="str">
            <v>VŨ ANH SƠN</v>
          </cell>
          <cell r="D716" t="str">
            <v>NAM</v>
          </cell>
          <cell r="E716">
            <v>41912</v>
          </cell>
          <cell r="F716" t="str">
            <v>PHÒNG DỰ ÁN</v>
          </cell>
          <cell r="G716" t="str">
            <v>TRƯỞNG PHÒNG DỰ ÁN</v>
          </cell>
          <cell r="H716">
            <v>30</v>
          </cell>
          <cell r="I716">
            <v>6</v>
          </cell>
          <cell r="J716">
            <v>1970</v>
          </cell>
          <cell r="K716">
            <v>25749</v>
          </cell>
          <cell r="L716" t="str">
            <v>HÀ NỘI</v>
          </cell>
          <cell r="M716" t="str">
            <v>HẢI DƯƠNG</v>
          </cell>
          <cell r="N716" t="str">
            <v>025225955</v>
          </cell>
          <cell r="O716">
            <v>41232</v>
          </cell>
          <cell r="P716" t="str">
            <v>TP. HCM</v>
          </cell>
          <cell r="Q716" t="str">
            <v>KINH</v>
          </cell>
          <cell r="R716" t="str">
            <v>KHÔNG</v>
          </cell>
          <cell r="S716" t="str">
            <v>303A TÂN SƠN, P. 15, Q. TÂN BÌNH, TP. HCM</v>
          </cell>
          <cell r="T716" t="str">
            <v>TP. HCM</v>
          </cell>
          <cell r="U716" t="str">
            <v>303A TÂN SƠN, P. 15, Q. TÂN BÌNH, TP. HCM</v>
          </cell>
          <cell r="V716" t="str">
            <v>TP. HCM</v>
          </cell>
          <cell r="W716" t="str">
            <v>11G, KHU PHỐ 2, P. PHÚ MỸ, Q. 7, TP. HCM</v>
          </cell>
          <cell r="X716" t="str">
            <v>0902789698</v>
          </cell>
          <cell r="Y716" t="str">
            <v>0721000559163</v>
          </cell>
          <cell r="Z716" t="str">
            <v>VIETCOMBANK</v>
          </cell>
          <cell r="AA716" t="str">
            <v>101655</v>
          </cell>
          <cell r="AB716">
            <v>0</v>
          </cell>
          <cell r="AC716">
            <v>0</v>
          </cell>
          <cell r="AD716">
            <v>0</v>
          </cell>
          <cell r="AE716">
            <v>41999</v>
          </cell>
          <cell r="AF716" t="str">
            <v>TV</v>
          </cell>
          <cell r="AG716" t="str">
            <v>CHƯA BÀN GIAO</v>
          </cell>
          <cell r="AH716">
            <v>41973</v>
          </cell>
          <cell r="AI716">
            <v>0</v>
          </cell>
          <cell r="AJ716">
            <v>0</v>
          </cell>
          <cell r="AK716" t="str">
            <v>01 NĂM</v>
          </cell>
          <cell r="AL716">
            <v>0</v>
          </cell>
          <cell r="AM716">
            <v>0</v>
          </cell>
          <cell r="AN716">
            <v>41973</v>
          </cell>
          <cell r="AO716">
            <v>42337</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t="str">
            <v>12/12</v>
          </cell>
          <cell r="BF716">
            <v>0</v>
          </cell>
          <cell r="BG716">
            <v>0</v>
          </cell>
          <cell r="BH716">
            <v>41973</v>
          </cell>
          <cell r="BI716">
            <v>7380000</v>
          </cell>
          <cell r="BJ716">
            <v>22620000</v>
          </cell>
          <cell r="BK716">
            <v>0</v>
          </cell>
          <cell r="BL716">
            <v>0</v>
          </cell>
          <cell r="BM716">
            <v>0</v>
          </cell>
          <cell r="BN716">
            <v>0</v>
          </cell>
          <cell r="BO716">
            <v>25000</v>
          </cell>
          <cell r="BP716">
            <v>120000</v>
          </cell>
          <cell r="BQ716">
            <v>1</v>
          </cell>
          <cell r="BR716" t="str">
            <v>VP HỒ CHÍ MINH</v>
          </cell>
          <cell r="BS716" t="str">
            <v>Fulltime</v>
          </cell>
          <cell r="BT716" t="str">
            <v>Phòng Dự Án</v>
          </cell>
          <cell r="BU716" t="str">
            <v>TP. Dự Án</v>
          </cell>
          <cell r="BV716">
            <v>0</v>
          </cell>
          <cell r="BW716" t="str">
            <v>THẠC SỸ</v>
          </cell>
          <cell r="BX716" t="str">
            <v>KIẾN TRÚC</v>
          </cell>
          <cell r="BY716">
            <v>0</v>
          </cell>
          <cell r="BZ716">
            <v>0</v>
          </cell>
          <cell r="CA716">
            <v>0</v>
          </cell>
          <cell r="CB716">
            <v>0</v>
          </cell>
          <cell r="CC716">
            <v>0</v>
          </cell>
          <cell r="CD716">
            <v>0</v>
          </cell>
          <cell r="CE716">
            <v>0</v>
          </cell>
          <cell r="CF716">
            <v>0</v>
          </cell>
          <cell r="CG716">
            <v>0</v>
          </cell>
          <cell r="CH716">
            <v>0</v>
          </cell>
          <cell r="CI716" t="str">
            <v>07 NVC</v>
          </cell>
          <cell r="CJ716" t="str">
            <v>NHÂN VIÊN BẾP</v>
          </cell>
          <cell r="CK716">
            <v>0</v>
          </cell>
          <cell r="CL716">
            <v>0</v>
          </cell>
          <cell r="CM716" t="str">
            <v>KẾT HÔN</v>
          </cell>
          <cell r="CN716" t="str">
            <v>VŨ QUỐC DŨNG</v>
          </cell>
          <cell r="CO716" t="str">
            <v>2007</v>
          </cell>
          <cell r="CP716" t="str">
            <v>X</v>
          </cell>
          <cell r="CQ716">
            <v>0</v>
          </cell>
          <cell r="CR716">
            <v>0</v>
          </cell>
          <cell r="CS716" t="str">
            <v>TẠ THỊ XUÂN</v>
          </cell>
          <cell r="CT716" t="str">
            <v>X</v>
          </cell>
          <cell r="CU716">
            <v>0</v>
          </cell>
          <cell r="CV716" t="str">
            <v>1978</v>
          </cell>
          <cell r="CW716" t="str">
            <v>KỸ SƯ KINH TẾ XÂY DỰNG</v>
          </cell>
          <cell r="CX716" t="str">
            <v>CÔNG TY CP CÔNG NGHỆ MỚI</v>
          </cell>
          <cell r="CY716">
            <v>0</v>
          </cell>
          <cell r="CZ716">
            <v>0</v>
          </cell>
          <cell r="DA716" t="e">
            <v>#N/A</v>
          </cell>
          <cell r="DB716">
            <v>0</v>
          </cell>
        </row>
        <row r="717">
          <cell r="B717" t="str">
            <v>EQQ102689</v>
          </cell>
          <cell r="C717" t="str">
            <v>TRẦN THỊ THÚY QUYÊN</v>
          </cell>
          <cell r="D717" t="str">
            <v>NỮ</v>
          </cell>
          <cell r="E717">
            <v>41907</v>
          </cell>
          <cell r="F717" t="str">
            <v>07 NVC</v>
          </cell>
          <cell r="G717" t="str">
            <v>NHÂN VIÊN PHỤC VỤ</v>
          </cell>
          <cell r="H717">
            <v>27</v>
          </cell>
          <cell r="I717">
            <v>11</v>
          </cell>
          <cell r="J717">
            <v>1994</v>
          </cell>
          <cell r="K717">
            <v>34665</v>
          </cell>
          <cell r="L717" t="str">
            <v>BÌNH ĐỊNH</v>
          </cell>
          <cell r="M717" t="str">
            <v>BÌNH ĐỊNH</v>
          </cell>
          <cell r="N717" t="str">
            <v>215285156</v>
          </cell>
          <cell r="O717">
            <v>41662</v>
          </cell>
          <cell r="P717" t="str">
            <v>BÌNH ĐỊNH</v>
          </cell>
          <cell r="Q717" t="str">
            <v>KINH</v>
          </cell>
          <cell r="R717" t="str">
            <v>KHÔNG</v>
          </cell>
          <cell r="S717" t="str">
            <v>PHƯỚC THÀNH, TUY PHƯỚC, BÌNH ĐỊNH</v>
          </cell>
          <cell r="T717" t="str">
            <v>BÌNH ĐỊNH</v>
          </cell>
          <cell r="U717" t="str">
            <v>407/23/65 NGUYỄN XÍ, P. 11, Q. BÌNH THẠNH, TP. HCM</v>
          </cell>
          <cell r="V717" t="str">
            <v>TP. HCM</v>
          </cell>
          <cell r="W717" t="str">
            <v>303A TÂN SƠN, P. 15, Q. TÂN BÌNH, TP. HCM</v>
          </cell>
          <cell r="X717" t="str">
            <v>TP. HCM</v>
          </cell>
          <cell r="Y717" t="str">
            <v>0431000202970</v>
          </cell>
          <cell r="Z717" t="str">
            <v>VIETCOMBANK</v>
          </cell>
          <cell r="AA717" t="str">
            <v>101658</v>
          </cell>
          <cell r="AB717">
            <v>0</v>
          </cell>
          <cell r="AC717">
            <v>0</v>
          </cell>
          <cell r="AD717">
            <v>0</v>
          </cell>
          <cell r="AE717">
            <v>0</v>
          </cell>
          <cell r="AF717">
            <v>0</v>
          </cell>
          <cell r="AG717">
            <v>0</v>
          </cell>
          <cell r="AH717">
            <v>41973</v>
          </cell>
          <cell r="AI717">
            <v>0</v>
          </cell>
          <cell r="AJ717">
            <v>0</v>
          </cell>
          <cell r="AK717" t="str">
            <v>01 NĂM</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t="str">
            <v>THẠC SỸ</v>
          </cell>
          <cell r="BF717">
            <v>0</v>
          </cell>
          <cell r="BG717">
            <v>0</v>
          </cell>
          <cell r="BH717">
            <v>0</v>
          </cell>
          <cell r="BI717">
            <v>0</v>
          </cell>
          <cell r="BJ717">
            <v>12000</v>
          </cell>
          <cell r="BK717">
            <v>0</v>
          </cell>
          <cell r="BL717">
            <v>0</v>
          </cell>
          <cell r="BM717">
            <v>0</v>
          </cell>
          <cell r="BN717">
            <v>500000</v>
          </cell>
          <cell r="BO717">
            <v>0</v>
          </cell>
          <cell r="BP717">
            <v>0</v>
          </cell>
          <cell r="BQ717">
            <v>1</v>
          </cell>
          <cell r="BR717" t="str">
            <v>HTQ HỒ CHÍ MINH</v>
          </cell>
          <cell r="BS717" t="str">
            <v>Partime</v>
          </cell>
          <cell r="BT717" t="str">
            <v>Quán Số 7 Nguyễn Văn Chiêm</v>
          </cell>
          <cell r="BU717" t="str">
            <v>NV. Phục Vụ</v>
          </cell>
          <cell r="BV717" t="str">
            <v>VŨ QUỐC DŨNG</v>
          </cell>
          <cell r="BW717" t="str">
            <v>12/12</v>
          </cell>
          <cell r="BX717" t="str">
            <v>X</v>
          </cell>
          <cell r="BY717">
            <v>0</v>
          </cell>
          <cell r="BZ717">
            <v>0</v>
          </cell>
          <cell r="CA717" t="str">
            <v>TẠ THỊ XUÂN</v>
          </cell>
          <cell r="CB717" t="str">
            <v>X</v>
          </cell>
          <cell r="CC717">
            <v>0</v>
          </cell>
          <cell r="CD717" t="str">
            <v>1978</v>
          </cell>
          <cell r="CE717" t="str">
            <v>KỸ SƯ KINH TẾ XÂY DỰNG</v>
          </cell>
          <cell r="CF717" t="str">
            <v>CÔNG TY CP CÔNG NGHỆ MỚI</v>
          </cell>
          <cell r="CG717">
            <v>0</v>
          </cell>
          <cell r="CH717">
            <v>0</v>
          </cell>
          <cell r="CI717" t="str">
            <v>PHÒNG DỰ ÁN</v>
          </cell>
          <cell r="CJ717" t="str">
            <v>TRƯỞNG PHÒNG DỰ ÁN</v>
          </cell>
          <cell r="CK717">
            <v>0</v>
          </cell>
          <cell r="CL717">
            <v>0</v>
          </cell>
          <cell r="CM717" t="str">
            <v>ĐỘC THÂN</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cell r="DA717" t="e">
            <v>#N/A</v>
          </cell>
          <cell r="DB717">
            <v>0</v>
          </cell>
        </row>
        <row r="718">
          <cell r="B718" t="str">
            <v>EQQ102690</v>
          </cell>
          <cell r="C718" t="str">
            <v>LÊ THỊ MỸ LOAN</v>
          </cell>
          <cell r="D718" t="str">
            <v>NỮ</v>
          </cell>
          <cell r="E718">
            <v>41912</v>
          </cell>
          <cell r="F718" t="str">
            <v>07 NVC</v>
          </cell>
          <cell r="G718" t="str">
            <v>NHÂN VIÊN PHỤC VỤ</v>
          </cell>
          <cell r="H718">
            <v>16</v>
          </cell>
          <cell r="I718">
            <v>1</v>
          </cell>
          <cell r="J718">
            <v>1994</v>
          </cell>
          <cell r="K718">
            <v>34350</v>
          </cell>
          <cell r="L718" t="str">
            <v>TP. HCM</v>
          </cell>
          <cell r="M718" t="str">
            <v>TP. HCM</v>
          </cell>
          <cell r="N718" t="str">
            <v>025022553</v>
          </cell>
          <cell r="O718">
            <v>39762</v>
          </cell>
          <cell r="P718" t="str">
            <v>TP. HCM</v>
          </cell>
          <cell r="Q718" t="str">
            <v>KINH</v>
          </cell>
          <cell r="R718" t="str">
            <v>KHÔNG</v>
          </cell>
          <cell r="S718" t="str">
            <v>623/45E CÁCH MẠNG THÁNG 8, P. 15, Q. 10, TP. HCM</v>
          </cell>
          <cell r="T718" t="str">
            <v>TP. HCM</v>
          </cell>
          <cell r="U718" t="str">
            <v>623/45E CÁCH MẠNG THÁNG 8, P. 15, Q. 10, TP. HCM</v>
          </cell>
          <cell r="V718" t="str">
            <v>TP. HCM</v>
          </cell>
          <cell r="W718" t="str">
            <v>407/23/65 NGUYỄN XÍ, P. 11, Q. BÌNH THẠNH, TP. HCM</v>
          </cell>
          <cell r="X718" t="str">
            <v>0938017161</v>
          </cell>
          <cell r="Y718" t="str">
            <v>0071000930391</v>
          </cell>
          <cell r="Z718" t="str">
            <v>VIETCOMBANK</v>
          </cell>
          <cell r="AA718" t="str">
            <v>101659</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t="str">
            <v>12/12</v>
          </cell>
          <cell r="BF718">
            <v>0</v>
          </cell>
          <cell r="BG718">
            <v>0</v>
          </cell>
          <cell r="BH718">
            <v>0</v>
          </cell>
          <cell r="BI718">
            <v>0</v>
          </cell>
          <cell r="BJ718">
            <v>12000</v>
          </cell>
          <cell r="BK718">
            <v>0</v>
          </cell>
          <cell r="BL718">
            <v>0</v>
          </cell>
          <cell r="BM718">
            <v>0</v>
          </cell>
          <cell r="BN718">
            <v>500000</v>
          </cell>
          <cell r="BO718">
            <v>0</v>
          </cell>
          <cell r="BP718">
            <v>0</v>
          </cell>
          <cell r="BQ718">
            <v>1</v>
          </cell>
          <cell r="BR718" t="str">
            <v>HTQ HỒ CHÍ MINH</v>
          </cell>
          <cell r="BS718" t="str">
            <v>Partime</v>
          </cell>
          <cell r="BT718" t="str">
            <v>Quán Số 7 Nguyễn Văn Chiêm</v>
          </cell>
          <cell r="BU718" t="str">
            <v>NV. Phục Vụ</v>
          </cell>
          <cell r="BV718">
            <v>0</v>
          </cell>
          <cell r="BW718" t="str">
            <v>12/12</v>
          </cell>
          <cell r="BX718">
            <v>0</v>
          </cell>
          <cell r="BY718">
            <v>0</v>
          </cell>
          <cell r="BZ718">
            <v>0</v>
          </cell>
          <cell r="CA718">
            <v>0</v>
          </cell>
          <cell r="CB718">
            <v>0</v>
          </cell>
          <cell r="CC718">
            <v>0</v>
          </cell>
          <cell r="CD718">
            <v>0</v>
          </cell>
          <cell r="CE718">
            <v>0</v>
          </cell>
          <cell r="CF718">
            <v>0</v>
          </cell>
          <cell r="CG718">
            <v>0</v>
          </cell>
          <cell r="CH718">
            <v>0</v>
          </cell>
          <cell r="CI718" t="str">
            <v>07 NVC</v>
          </cell>
          <cell r="CJ718" t="str">
            <v>NHÂN VIÊN PHỤC VỤ</v>
          </cell>
          <cell r="CK718">
            <v>0</v>
          </cell>
          <cell r="CL718">
            <v>0</v>
          </cell>
          <cell r="CM718" t="str">
            <v>ĐỘC THÂN</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t="e">
            <v>#N/A</v>
          </cell>
          <cell r="DB718">
            <v>0</v>
          </cell>
        </row>
        <row r="719">
          <cell r="B719" t="str">
            <v>EQQ102692</v>
          </cell>
          <cell r="C719" t="str">
            <v>NGUYỄN THỊ KIỀU MY</v>
          </cell>
          <cell r="D719" t="str">
            <v>NỮ</v>
          </cell>
          <cell r="E719">
            <v>41917</v>
          </cell>
          <cell r="F719" t="str">
            <v>06 ĐK</v>
          </cell>
          <cell r="G719" t="str">
            <v>NHÂN VIÊN PHỤC VỤ</v>
          </cell>
          <cell r="H719">
            <v>12</v>
          </cell>
          <cell r="I719">
            <v>12</v>
          </cell>
          <cell r="J719">
            <v>1992</v>
          </cell>
          <cell r="K719">
            <v>33950</v>
          </cell>
          <cell r="L719" t="str">
            <v>ĐỒNG NAI</v>
          </cell>
          <cell r="M719" t="str">
            <v>QUẢNG NGÃI</v>
          </cell>
          <cell r="N719" t="str">
            <v>272225193</v>
          </cell>
          <cell r="O719">
            <v>39560</v>
          </cell>
          <cell r="P719" t="str">
            <v>ĐỒNG NAI</v>
          </cell>
          <cell r="Q719" t="str">
            <v>KINH</v>
          </cell>
          <cell r="R719" t="str">
            <v>THIÊN CHÚA</v>
          </cell>
          <cell r="S719" t="str">
            <v>J64, ẤP 4, TÂN HIỆP, LONG THÀNH, ĐỒNG NAI</v>
          </cell>
          <cell r="T719" t="str">
            <v>ĐỒNG NAI</v>
          </cell>
          <cell r="U719" t="str">
            <v>113 TRẦN VĂN ĐANG, P. 9, Q. 3, TP. HCM</v>
          </cell>
          <cell r="V719" t="str">
            <v>TP. HCM</v>
          </cell>
          <cell r="W719" t="str">
            <v>623/45E CÁCH MẠNG THÁNG 8, P. 15, Q. 10, TP. HCM</v>
          </cell>
          <cell r="X719" t="str">
            <v>01682797597</v>
          </cell>
          <cell r="Y719" t="str">
            <v>0331000420671</v>
          </cell>
          <cell r="Z719" t="str">
            <v>VIETCOMBANK</v>
          </cell>
          <cell r="AA719" t="str">
            <v>101661</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t="str">
            <v>12/12</v>
          </cell>
          <cell r="BF719">
            <v>0</v>
          </cell>
          <cell r="BG719">
            <v>0</v>
          </cell>
          <cell r="BH719">
            <v>0</v>
          </cell>
          <cell r="BI719">
            <v>0</v>
          </cell>
          <cell r="BJ719">
            <v>12000</v>
          </cell>
          <cell r="BK719">
            <v>0</v>
          </cell>
          <cell r="BL719">
            <v>0</v>
          </cell>
          <cell r="BM719">
            <v>0</v>
          </cell>
          <cell r="BN719">
            <v>0</v>
          </cell>
          <cell r="BO719">
            <v>0</v>
          </cell>
          <cell r="BP719">
            <v>0</v>
          </cell>
          <cell r="BQ719">
            <v>1</v>
          </cell>
          <cell r="BR719" t="str">
            <v>HTQ HỒ CHÍ MINH</v>
          </cell>
          <cell r="BS719" t="str">
            <v>Partime</v>
          </cell>
          <cell r="BT719" t="str">
            <v>Quán 6A Đồng Khởi</v>
          </cell>
          <cell r="BU719" t="str">
            <v>NV. Phục Vụ</v>
          </cell>
          <cell r="BV719">
            <v>0</v>
          </cell>
          <cell r="BW719" t="str">
            <v>12/12</v>
          </cell>
          <cell r="BX719">
            <v>0</v>
          </cell>
          <cell r="BY719">
            <v>0</v>
          </cell>
          <cell r="BZ719">
            <v>0</v>
          </cell>
          <cell r="CA719">
            <v>0</v>
          </cell>
          <cell r="CB719">
            <v>0</v>
          </cell>
          <cell r="CC719">
            <v>0</v>
          </cell>
          <cell r="CD719">
            <v>0</v>
          </cell>
          <cell r="CE719">
            <v>0</v>
          </cell>
          <cell r="CF719">
            <v>0</v>
          </cell>
          <cell r="CG719">
            <v>0</v>
          </cell>
          <cell r="CH719">
            <v>0</v>
          </cell>
          <cell r="CI719" t="str">
            <v>07 NVC</v>
          </cell>
          <cell r="CJ719" t="str">
            <v>NHÂN VIÊN PHỤC VỤ</v>
          </cell>
          <cell r="CK719">
            <v>0</v>
          </cell>
          <cell r="CL719">
            <v>0</v>
          </cell>
          <cell r="CM719" t="str">
            <v>ĐỘC THÂN</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t="e">
            <v>#N/A</v>
          </cell>
          <cell r="DB719">
            <v>0</v>
          </cell>
        </row>
        <row r="720">
          <cell r="B720" t="str">
            <v>EQQ102693</v>
          </cell>
          <cell r="C720" t="str">
            <v>TRẦN QUANG THÁI</v>
          </cell>
          <cell r="D720" t="str">
            <v>NAM</v>
          </cell>
          <cell r="E720">
            <v>41918</v>
          </cell>
          <cell r="F720" t="str">
            <v>272 XVNT</v>
          </cell>
          <cell r="G720" t="str">
            <v>NHÂN VIÊN PHỤC VỤ</v>
          </cell>
          <cell r="H720">
            <v>8</v>
          </cell>
          <cell r="I720">
            <v>8</v>
          </cell>
          <cell r="J720">
            <v>1990</v>
          </cell>
          <cell r="K720">
            <v>33093</v>
          </cell>
          <cell r="L720" t="str">
            <v>BÌNH ĐỊNH</v>
          </cell>
          <cell r="M720" t="str">
            <v>BÌNH ĐỊNH</v>
          </cell>
          <cell r="N720" t="str">
            <v>215237870</v>
          </cell>
          <cell r="O720">
            <v>39331</v>
          </cell>
          <cell r="P720" t="str">
            <v>BÌNH ĐỊNH</v>
          </cell>
          <cell r="Q720" t="str">
            <v>KINH</v>
          </cell>
          <cell r="R720" t="str">
            <v>KHÔNG</v>
          </cell>
          <cell r="S720" t="str">
            <v>ẤN TÍN, HOÀI ÂN, BÌNH ĐỊNH</v>
          </cell>
          <cell r="T720" t="str">
            <v>BÌNH ĐỊNH</v>
          </cell>
          <cell r="U720" t="str">
            <v>17/15 ĐƯỜNG 18, P. LINH TRUNG, Q. THỦ ĐỨC, TP. HCM</v>
          </cell>
          <cell r="V720" t="str">
            <v>TP. HCM</v>
          </cell>
          <cell r="W720" t="str">
            <v>113 TRẦN VĂN ĐANG, P. 9, Q. 3, TP. HCM</v>
          </cell>
          <cell r="X720" t="str">
            <v>01644848600</v>
          </cell>
          <cell r="Y720" t="str">
            <v>0381000434185</v>
          </cell>
          <cell r="Z720" t="str">
            <v>VIETCOMBANK</v>
          </cell>
          <cell r="AA720" t="str">
            <v>101662</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t="str">
            <v>12/12</v>
          </cell>
          <cell r="BF720">
            <v>0</v>
          </cell>
          <cell r="BG720">
            <v>0</v>
          </cell>
          <cell r="BH720">
            <v>0</v>
          </cell>
          <cell r="BI720">
            <v>0</v>
          </cell>
          <cell r="BJ720">
            <v>12000</v>
          </cell>
          <cell r="BK720">
            <v>0</v>
          </cell>
          <cell r="BL720">
            <v>0</v>
          </cell>
          <cell r="BM720">
            <v>0</v>
          </cell>
          <cell r="BN720">
            <v>0</v>
          </cell>
          <cell r="BO720">
            <v>0</v>
          </cell>
          <cell r="BP720">
            <v>0</v>
          </cell>
          <cell r="BQ720">
            <v>1</v>
          </cell>
          <cell r="BR720" t="str">
            <v>HTQ HỒ CHÍ MINH</v>
          </cell>
          <cell r="BS720" t="str">
            <v>Partime</v>
          </cell>
          <cell r="BT720" t="str">
            <v>Quán 272 Xô Viết Nghệ Tĩnh</v>
          </cell>
          <cell r="BU720" t="str">
            <v>NV. Phục Vụ</v>
          </cell>
          <cell r="BV720">
            <v>0</v>
          </cell>
          <cell r="BW720" t="str">
            <v>12/12</v>
          </cell>
          <cell r="BX720">
            <v>0</v>
          </cell>
          <cell r="BY720">
            <v>0</v>
          </cell>
          <cell r="BZ720">
            <v>0</v>
          </cell>
          <cell r="CA720">
            <v>0</v>
          </cell>
          <cell r="CB720">
            <v>0</v>
          </cell>
          <cell r="CC720">
            <v>0</v>
          </cell>
          <cell r="CD720">
            <v>0</v>
          </cell>
          <cell r="CE720">
            <v>0</v>
          </cell>
          <cell r="CF720">
            <v>0</v>
          </cell>
          <cell r="CG720">
            <v>0</v>
          </cell>
          <cell r="CH720">
            <v>0</v>
          </cell>
          <cell r="CI720" t="str">
            <v>06 ĐK</v>
          </cell>
          <cell r="CJ720" t="str">
            <v>NHÂN VIÊN PHỤC VỤ</v>
          </cell>
          <cell r="CK720">
            <v>0</v>
          </cell>
          <cell r="CL720">
            <v>0</v>
          </cell>
          <cell r="CM720" t="str">
            <v>ĐỘC THÂN</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t="e">
            <v>#N/A</v>
          </cell>
          <cell r="DB720">
            <v>0</v>
          </cell>
        </row>
        <row r="721">
          <cell r="B721" t="str">
            <v>EQQ102696</v>
          </cell>
          <cell r="C721" t="str">
            <v>NGUYỄN THỊ THÚY KIỀU</v>
          </cell>
          <cell r="D721" t="str">
            <v>NỮ</v>
          </cell>
          <cell r="E721">
            <v>41921</v>
          </cell>
          <cell r="F721" t="str">
            <v>02 BTX</v>
          </cell>
          <cell r="G721" t="str">
            <v>NHÂN VIÊN PHỤC VỤ</v>
          </cell>
          <cell r="H721">
            <v>5</v>
          </cell>
          <cell r="I721">
            <v>8</v>
          </cell>
          <cell r="J721">
            <v>1993</v>
          </cell>
          <cell r="K721">
            <v>34186</v>
          </cell>
          <cell r="L721" t="str">
            <v>BÌNH ĐỊNH</v>
          </cell>
          <cell r="M721" t="str">
            <v>BÌNH ĐỊNH</v>
          </cell>
          <cell r="N721" t="str">
            <v>215202958</v>
          </cell>
          <cell r="O721">
            <v>40350</v>
          </cell>
          <cell r="P721" t="str">
            <v>BÌNH ĐỊNH</v>
          </cell>
          <cell r="Q721" t="str">
            <v>KINH</v>
          </cell>
          <cell r="R721" t="str">
            <v>KHÔNG</v>
          </cell>
          <cell r="S721" t="str">
            <v>VĨNH THỊNH, VĨNH THẠNH, BÌNH ĐỊNH</v>
          </cell>
          <cell r="T721" t="str">
            <v>BÌNH ĐỊNH</v>
          </cell>
          <cell r="U721" t="str">
            <v>ẤN TÍN, HOÀI ÂN, BÌNH ĐỊNH</v>
          </cell>
          <cell r="V721" t="str">
            <v>TP. HCM</v>
          </cell>
          <cell r="W721" t="str">
            <v>17/15 ĐƯỜNG 18, P. LINH TRUNG, Q. THỦ ĐỨC, TP. HCM</v>
          </cell>
          <cell r="X721" t="str">
            <v>0908399294</v>
          </cell>
          <cell r="Y721" t="str">
            <v>0441000676490</v>
          </cell>
          <cell r="Z721" t="str">
            <v>VIETCOMBANK</v>
          </cell>
          <cell r="AA721" t="str">
            <v>101665</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t="str">
            <v>12/12</v>
          </cell>
          <cell r="BF721">
            <v>0</v>
          </cell>
          <cell r="BG721">
            <v>0</v>
          </cell>
          <cell r="BH721">
            <v>0</v>
          </cell>
          <cell r="BI721">
            <v>0</v>
          </cell>
          <cell r="BJ721">
            <v>12000</v>
          </cell>
          <cell r="BK721">
            <v>0</v>
          </cell>
          <cell r="BL721">
            <v>0</v>
          </cell>
          <cell r="BM721">
            <v>0</v>
          </cell>
          <cell r="BN721">
            <v>0</v>
          </cell>
          <cell r="BO721">
            <v>0</v>
          </cell>
          <cell r="BP721">
            <v>0</v>
          </cell>
          <cell r="BQ721">
            <v>1</v>
          </cell>
          <cell r="BR721" t="str">
            <v>HTQ HỒ CHÍ MINH</v>
          </cell>
          <cell r="BS721" t="str">
            <v>Partime</v>
          </cell>
          <cell r="BT721" t="str">
            <v>Quán 02 Bùi Thị Xuân</v>
          </cell>
          <cell r="BU721" t="str">
            <v>NV. Phục Vụ</v>
          </cell>
          <cell r="BV721">
            <v>0</v>
          </cell>
          <cell r="BW721" t="str">
            <v>12/12</v>
          </cell>
          <cell r="BX721">
            <v>0</v>
          </cell>
          <cell r="BY721">
            <v>0</v>
          </cell>
          <cell r="BZ721">
            <v>0</v>
          </cell>
          <cell r="CA721">
            <v>0</v>
          </cell>
          <cell r="CB721">
            <v>0</v>
          </cell>
          <cell r="CC721">
            <v>0</v>
          </cell>
          <cell r="CD721">
            <v>0</v>
          </cell>
          <cell r="CE721">
            <v>0</v>
          </cell>
          <cell r="CF721">
            <v>0</v>
          </cell>
          <cell r="CG721">
            <v>0</v>
          </cell>
          <cell r="CH721">
            <v>0</v>
          </cell>
          <cell r="CI721" t="str">
            <v>272 XVNT</v>
          </cell>
          <cell r="CJ721" t="str">
            <v>NHÂN VIÊN PHỤC VỤ</v>
          </cell>
          <cell r="CK721">
            <v>0</v>
          </cell>
          <cell r="CL721">
            <v>0</v>
          </cell>
          <cell r="CM721" t="str">
            <v>ĐỘC THÂN</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cell r="DA721" t="e">
            <v>#N/A</v>
          </cell>
          <cell r="DB721">
            <v>0</v>
          </cell>
        </row>
        <row r="722">
          <cell r="B722" t="str">
            <v>EQQ102697</v>
          </cell>
          <cell r="C722" t="str">
            <v>NGUYỄN NHẬT NAM</v>
          </cell>
          <cell r="D722" t="str">
            <v>NAM</v>
          </cell>
          <cell r="E722">
            <v>41915</v>
          </cell>
          <cell r="F722" t="str">
            <v>219 LTT</v>
          </cell>
          <cell r="G722" t="str">
            <v>NHÂN VIÊN PHỤC VỤ</v>
          </cell>
          <cell r="H722">
            <v>14</v>
          </cell>
          <cell r="I722">
            <v>3</v>
          </cell>
          <cell r="J722">
            <v>1995</v>
          </cell>
          <cell r="K722">
            <v>34772</v>
          </cell>
          <cell r="L722" t="str">
            <v>BÌNH ĐỊNH</v>
          </cell>
          <cell r="M722" t="str">
            <v>THỪA THIÊN HUẾ</v>
          </cell>
          <cell r="N722" t="str">
            <v>215304815</v>
          </cell>
          <cell r="O722">
            <v>40267</v>
          </cell>
          <cell r="P722" t="str">
            <v>BÌNH ĐỊNH</v>
          </cell>
          <cell r="Q722" t="str">
            <v>KINH</v>
          </cell>
          <cell r="R722" t="str">
            <v>KHÔNG</v>
          </cell>
          <cell r="S722" t="str">
            <v>KV 4, P. QUANG TRUNG, TP. QUY NHƠN, BÌNH ĐỊNH</v>
          </cell>
          <cell r="T722" t="str">
            <v>BÌNH ĐỊNH</v>
          </cell>
          <cell r="U722" t="str">
            <v>KÝ CON, Q. 1, TP. HCM</v>
          </cell>
          <cell r="V722" t="str">
            <v>TP. HCM</v>
          </cell>
          <cell r="W722">
            <v>0</v>
          </cell>
          <cell r="X722" t="str">
            <v>01666430465</v>
          </cell>
          <cell r="Y722" t="str">
            <v>0371000427008</v>
          </cell>
          <cell r="Z722" t="str">
            <v>VIETCOMBANK</v>
          </cell>
          <cell r="AA722" t="str">
            <v>101666</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t="str">
            <v>12/12</v>
          </cell>
          <cell r="BF722">
            <v>0</v>
          </cell>
          <cell r="BG722">
            <v>0</v>
          </cell>
          <cell r="BH722">
            <v>0</v>
          </cell>
          <cell r="BI722">
            <v>0</v>
          </cell>
          <cell r="BJ722">
            <v>12000</v>
          </cell>
          <cell r="BK722">
            <v>0</v>
          </cell>
          <cell r="BL722">
            <v>0</v>
          </cell>
          <cell r="BM722">
            <v>0</v>
          </cell>
          <cell r="BN722">
            <v>0</v>
          </cell>
          <cell r="BO722">
            <v>0</v>
          </cell>
          <cell r="BP722">
            <v>0</v>
          </cell>
          <cell r="BQ722">
            <v>1</v>
          </cell>
          <cell r="BR722" t="str">
            <v>HTQ HỒ CHÍ MINH</v>
          </cell>
          <cell r="BS722" t="str">
            <v>Partime</v>
          </cell>
          <cell r="BT722" t="str">
            <v>Quán 219 Lý Tự Trọng</v>
          </cell>
          <cell r="BU722" t="str">
            <v>NV. Phục Vụ</v>
          </cell>
          <cell r="BV722">
            <v>0</v>
          </cell>
          <cell r="BW722" t="str">
            <v>12/12</v>
          </cell>
          <cell r="BX722">
            <v>0</v>
          </cell>
          <cell r="BY722">
            <v>0</v>
          </cell>
          <cell r="BZ722">
            <v>0</v>
          </cell>
          <cell r="CA722">
            <v>0</v>
          </cell>
          <cell r="CB722">
            <v>0</v>
          </cell>
          <cell r="CC722">
            <v>0</v>
          </cell>
          <cell r="CD722">
            <v>41969</v>
          </cell>
          <cell r="CE722">
            <v>0</v>
          </cell>
          <cell r="CF722">
            <v>0</v>
          </cell>
          <cell r="CG722">
            <v>0</v>
          </cell>
          <cell r="CH722">
            <v>0</v>
          </cell>
          <cell r="CI722" t="str">
            <v>02 BTX</v>
          </cell>
          <cell r="CJ722" t="str">
            <v>NHÂN VIÊN PHỤC VỤ</v>
          </cell>
          <cell r="CK722">
            <v>0</v>
          </cell>
          <cell r="CL722">
            <v>0</v>
          </cell>
          <cell r="CM722" t="str">
            <v>ĐỘC THÂN</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t="e">
            <v>#N/A</v>
          </cell>
          <cell r="DB722">
            <v>0</v>
          </cell>
        </row>
        <row r="723">
          <cell r="B723" t="str">
            <v>EQQ102698</v>
          </cell>
          <cell r="C723" t="str">
            <v>NGUYỄN THỊ TRÚC LY</v>
          </cell>
          <cell r="D723" t="str">
            <v>NỮ</v>
          </cell>
          <cell r="E723">
            <v>41915</v>
          </cell>
          <cell r="F723" t="str">
            <v>QUÁN ĐÀ NẴNG</v>
          </cell>
          <cell r="G723" t="str">
            <v>NHÂN VIÊN PHỤC VỤ</v>
          </cell>
          <cell r="H723">
            <v>1</v>
          </cell>
          <cell r="I723">
            <v>8</v>
          </cell>
          <cell r="J723">
            <v>1993</v>
          </cell>
          <cell r="K723">
            <v>34182</v>
          </cell>
          <cell r="L723" t="str">
            <v>BÌNH ĐỊNH</v>
          </cell>
          <cell r="M723" t="str">
            <v>BÌNH ĐỊNH</v>
          </cell>
          <cell r="N723" t="str">
            <v>215253858</v>
          </cell>
          <cell r="O723">
            <v>39686</v>
          </cell>
          <cell r="P723" t="str">
            <v>BÌNH ĐỊNH</v>
          </cell>
          <cell r="Q723" t="str">
            <v>KINH</v>
          </cell>
          <cell r="R723" t="str">
            <v>KHÔNG</v>
          </cell>
          <cell r="S723" t="str">
            <v>PHƯỚC THÀNH, TUY PHƯỚC, BÌNH ĐỊNH</v>
          </cell>
          <cell r="T723" t="str">
            <v>BÌNH ĐỊNH</v>
          </cell>
          <cell r="U723" t="str">
            <v>103 THANH THỦY, THANH BÌNH, HẢI CHÂU, ĐÀ NẴNG</v>
          </cell>
          <cell r="V723" t="str">
            <v>ĐÀ NẴNG</v>
          </cell>
          <cell r="W723" t="str">
            <v>KÝ CON, Q. 1, TP. HCM</v>
          </cell>
          <cell r="X723" t="str">
            <v>01676134317</v>
          </cell>
          <cell r="Y723" t="str">
            <v>0431000192086</v>
          </cell>
          <cell r="Z723" t="str">
            <v>VIETCOMBANK</v>
          </cell>
          <cell r="AA723" t="str">
            <v>700066</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t="str">
            <v>12/12</v>
          </cell>
          <cell r="BF723">
            <v>0</v>
          </cell>
          <cell r="BG723">
            <v>0</v>
          </cell>
          <cell r="BH723">
            <v>0</v>
          </cell>
          <cell r="BI723">
            <v>0</v>
          </cell>
          <cell r="BJ723">
            <v>12000</v>
          </cell>
          <cell r="BK723">
            <v>0</v>
          </cell>
          <cell r="BL723">
            <v>0</v>
          </cell>
          <cell r="BM723">
            <v>0</v>
          </cell>
          <cell r="BN723">
            <v>0</v>
          </cell>
          <cell r="BO723">
            <v>0</v>
          </cell>
          <cell r="BP723">
            <v>0</v>
          </cell>
          <cell r="BQ723">
            <v>1</v>
          </cell>
          <cell r="BR723" t="str">
            <v>CN ĐÀ NẴNG</v>
          </cell>
          <cell r="BS723" t="str">
            <v>Partime</v>
          </cell>
          <cell r="BT723" t="str">
            <v>Quán 138 Nguyễn Thị Minh Khai</v>
          </cell>
          <cell r="BU723" t="str">
            <v>NV. Phục Vụ</v>
          </cell>
          <cell r="BV723">
            <v>0</v>
          </cell>
          <cell r="BW723" t="str">
            <v>12/12</v>
          </cell>
          <cell r="BX723">
            <v>0</v>
          </cell>
          <cell r="BY723">
            <v>0</v>
          </cell>
          <cell r="BZ723">
            <v>0</v>
          </cell>
          <cell r="CA723">
            <v>0</v>
          </cell>
          <cell r="CB723">
            <v>0</v>
          </cell>
          <cell r="CC723">
            <v>0</v>
          </cell>
          <cell r="CD723">
            <v>0</v>
          </cell>
          <cell r="CE723">
            <v>0</v>
          </cell>
          <cell r="CF723">
            <v>0</v>
          </cell>
          <cell r="CG723">
            <v>0</v>
          </cell>
          <cell r="CH723">
            <v>0</v>
          </cell>
          <cell r="CI723" t="str">
            <v>219 LTT</v>
          </cell>
          <cell r="CJ723" t="str">
            <v>NHÂN VIÊN PHỤC VỤ</v>
          </cell>
          <cell r="CK723">
            <v>0</v>
          </cell>
          <cell r="CL723">
            <v>0</v>
          </cell>
          <cell r="CM723" t="str">
            <v>ĐỘC THÂN</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t="e">
            <v>#N/A</v>
          </cell>
          <cell r="DB723">
            <v>0</v>
          </cell>
        </row>
        <row r="724">
          <cell r="B724" t="str">
            <v>EQQ102699</v>
          </cell>
          <cell r="C724" t="str">
            <v>NGUYỄN HỮU TÙNG</v>
          </cell>
          <cell r="D724" t="str">
            <v>NAM</v>
          </cell>
          <cell r="E724">
            <v>41923</v>
          </cell>
          <cell r="F724" t="str">
            <v>QUÁN ĐÀ NẴNG</v>
          </cell>
          <cell r="G724" t="str">
            <v>NHÂN VIÊN PHỤC VỤ</v>
          </cell>
          <cell r="H724">
            <v>10</v>
          </cell>
          <cell r="I724">
            <v>10</v>
          </cell>
          <cell r="J724">
            <v>1996</v>
          </cell>
          <cell r="K724">
            <v>35348</v>
          </cell>
          <cell r="L724" t="str">
            <v>QUẢNG NAM</v>
          </cell>
          <cell r="M724" t="str">
            <v>QUẢNG NAM</v>
          </cell>
          <cell r="N724" t="str">
            <v>205881299</v>
          </cell>
          <cell r="O724">
            <v>40779</v>
          </cell>
          <cell r="P724" t="str">
            <v>QUẢNG NAM</v>
          </cell>
          <cell r="Q724" t="str">
            <v>KINH</v>
          </cell>
          <cell r="R724" t="str">
            <v>KHÔNG</v>
          </cell>
          <cell r="S724" t="str">
            <v>THANH QUÝT 4, XÃ ĐIỆN THẮNG TRUNG, H. ĐIỆN BÀN, QUẢNG NAM</v>
          </cell>
          <cell r="T724" t="str">
            <v>QUẢNG NAM</v>
          </cell>
          <cell r="U724" t="str">
            <v>PHƯỚC THÀNH, TUY PHƯỚC, BÌNH ĐỊNH</v>
          </cell>
          <cell r="V724" t="str">
            <v>BÌNH ĐỊNH</v>
          </cell>
          <cell r="W724" t="str">
            <v>103 THANH THỦY, THANH BÌNH, HẢI CHÂU, ĐÀ NẴNG</v>
          </cell>
          <cell r="X724" t="str">
            <v>01214231969</v>
          </cell>
          <cell r="Y724" t="str">
            <v>0041000204658</v>
          </cell>
          <cell r="Z724" t="str">
            <v>VIETCOMBANK</v>
          </cell>
          <cell r="AA724" t="str">
            <v>700067</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t="str">
            <v>12/12</v>
          </cell>
          <cell r="BF724">
            <v>0</v>
          </cell>
          <cell r="BG724">
            <v>0</v>
          </cell>
          <cell r="BH724">
            <v>0</v>
          </cell>
          <cell r="BI724">
            <v>0</v>
          </cell>
          <cell r="BJ724">
            <v>12000</v>
          </cell>
          <cell r="BK724">
            <v>0</v>
          </cell>
          <cell r="BL724">
            <v>0</v>
          </cell>
          <cell r="BM724">
            <v>0</v>
          </cell>
          <cell r="BN724">
            <v>0</v>
          </cell>
          <cell r="BO724">
            <v>0</v>
          </cell>
          <cell r="BP724">
            <v>0</v>
          </cell>
          <cell r="BQ724">
            <v>1</v>
          </cell>
          <cell r="BR724" t="str">
            <v>CN ĐÀ NẴNG</v>
          </cell>
          <cell r="BS724" t="str">
            <v>Partime</v>
          </cell>
          <cell r="BT724" t="str">
            <v>Quán 138 Nguyễn Thị Minh Khai</v>
          </cell>
          <cell r="BU724" t="str">
            <v>NV. Phục Vụ</v>
          </cell>
          <cell r="BV724">
            <v>0</v>
          </cell>
          <cell r="BW724" t="str">
            <v>12/12</v>
          </cell>
          <cell r="BX724">
            <v>0</v>
          </cell>
          <cell r="BY724">
            <v>0</v>
          </cell>
          <cell r="BZ724">
            <v>0</v>
          </cell>
          <cell r="CA724">
            <v>0</v>
          </cell>
          <cell r="CB724">
            <v>0</v>
          </cell>
          <cell r="CC724">
            <v>0</v>
          </cell>
          <cell r="CD724">
            <v>0</v>
          </cell>
          <cell r="CE724">
            <v>0</v>
          </cell>
          <cell r="CF724">
            <v>0</v>
          </cell>
          <cell r="CG724">
            <v>0</v>
          </cell>
          <cell r="CH724">
            <v>0</v>
          </cell>
          <cell r="CI724" t="str">
            <v>QUÁN ĐÀ NẴNG</v>
          </cell>
          <cell r="CJ724" t="str">
            <v>NHÂN VIÊN PHỤC VỤ</v>
          </cell>
          <cell r="CK724">
            <v>0</v>
          </cell>
          <cell r="CL724">
            <v>0</v>
          </cell>
          <cell r="CM724" t="str">
            <v>ĐỘC THÂN</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t="e">
            <v>#N/A</v>
          </cell>
          <cell r="DB724">
            <v>0</v>
          </cell>
        </row>
        <row r="725">
          <cell r="B725" t="str">
            <v>EQQ102700</v>
          </cell>
          <cell r="C725" t="str">
            <v>NGUYỄN DUY LINH</v>
          </cell>
          <cell r="D725" t="str">
            <v>NAM</v>
          </cell>
          <cell r="E725">
            <v>41917</v>
          </cell>
          <cell r="F725" t="str">
            <v>19B PNT</v>
          </cell>
          <cell r="G725" t="str">
            <v>NHÂN VIÊN PHỤC VỤ</v>
          </cell>
          <cell r="H725">
            <v>21</v>
          </cell>
          <cell r="I725">
            <v>9</v>
          </cell>
          <cell r="J725">
            <v>1993</v>
          </cell>
          <cell r="K725">
            <v>34233</v>
          </cell>
          <cell r="L725" t="str">
            <v>NINH THUẬN</v>
          </cell>
          <cell r="M725" t="str">
            <v>QUẢNG BÌNH</v>
          </cell>
          <cell r="N725" t="str">
            <v>264398931</v>
          </cell>
          <cell r="O725">
            <v>39724</v>
          </cell>
          <cell r="P725" t="str">
            <v>NINH THUẬN</v>
          </cell>
          <cell r="Q725" t="str">
            <v>KINH</v>
          </cell>
          <cell r="R725" t="str">
            <v>THIÊN CHÚA</v>
          </cell>
          <cell r="S725" t="str">
            <v>QUẢNG SƠN, NINH SƠN, NINH THUẬN</v>
          </cell>
          <cell r="T725" t="str">
            <v>NINH THUẬN</v>
          </cell>
          <cell r="U725" t="str">
            <v>125 HUỲNH VĂN BÁNH, P. 17, Q. PHÚ NHUẬN, TP. HCM</v>
          </cell>
          <cell r="V725" t="str">
            <v>TP. HCM</v>
          </cell>
          <cell r="W725">
            <v>0</v>
          </cell>
          <cell r="X725" t="str">
            <v>01635727214</v>
          </cell>
          <cell r="Y725" t="str">
            <v>0331000432733</v>
          </cell>
          <cell r="Z725" t="str">
            <v>VIETCOMBANK</v>
          </cell>
          <cell r="AA725" t="str">
            <v>101667</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t="str">
            <v>12/12</v>
          </cell>
          <cell r="BF725">
            <v>0</v>
          </cell>
          <cell r="BG725">
            <v>0</v>
          </cell>
          <cell r="BH725">
            <v>0</v>
          </cell>
          <cell r="BI725">
            <v>0</v>
          </cell>
          <cell r="BJ725">
            <v>12000</v>
          </cell>
          <cell r="BK725">
            <v>0</v>
          </cell>
          <cell r="BL725">
            <v>0</v>
          </cell>
          <cell r="BM725">
            <v>0</v>
          </cell>
          <cell r="BN725">
            <v>0</v>
          </cell>
          <cell r="BO725">
            <v>0</v>
          </cell>
          <cell r="BP725">
            <v>0</v>
          </cell>
          <cell r="BQ725">
            <v>1</v>
          </cell>
          <cell r="BR725" t="str">
            <v>HTQ HỒ CHÍ MINH</v>
          </cell>
          <cell r="BS725" t="str">
            <v>Partime</v>
          </cell>
          <cell r="BT725" t="str">
            <v>Quán 19B-Phạm Ngọc Thạch</v>
          </cell>
          <cell r="BU725" t="str">
            <v>NV. Phục Vụ</v>
          </cell>
          <cell r="BV725">
            <v>0</v>
          </cell>
          <cell r="BW725" t="str">
            <v>12/12</v>
          </cell>
          <cell r="BX725">
            <v>0</v>
          </cell>
          <cell r="BY725">
            <v>0</v>
          </cell>
          <cell r="BZ725">
            <v>0</v>
          </cell>
          <cell r="CA725">
            <v>0</v>
          </cell>
          <cell r="CB725">
            <v>0</v>
          </cell>
          <cell r="CC725">
            <v>0</v>
          </cell>
          <cell r="CD725">
            <v>0</v>
          </cell>
          <cell r="CE725">
            <v>0</v>
          </cell>
          <cell r="CF725">
            <v>0</v>
          </cell>
          <cell r="CG725">
            <v>0</v>
          </cell>
          <cell r="CH725">
            <v>0</v>
          </cell>
          <cell r="CI725" t="str">
            <v>QUÁN ĐÀ NẴNG</v>
          </cell>
          <cell r="CJ725" t="str">
            <v>NHÂN VIÊN PHỤC VỤ</v>
          </cell>
          <cell r="CK725">
            <v>0</v>
          </cell>
          <cell r="CL725">
            <v>0</v>
          </cell>
          <cell r="CM725" t="str">
            <v>ĐỘC THÂN</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t="e">
            <v>#N/A</v>
          </cell>
          <cell r="DB725">
            <v>0</v>
          </cell>
        </row>
        <row r="726">
          <cell r="B726" t="str">
            <v>EQQ102702</v>
          </cell>
          <cell r="C726" t="str">
            <v>LÊ VĂN CHIẾN</v>
          </cell>
          <cell r="D726" t="str">
            <v>NAM</v>
          </cell>
          <cell r="E726">
            <v>41921</v>
          </cell>
          <cell r="F726" t="str">
            <v>603 THĐ</v>
          </cell>
          <cell r="G726" t="str">
            <v>NHÂN VIÊN PHỤC VỤ</v>
          </cell>
          <cell r="H726">
            <v>2</v>
          </cell>
          <cell r="I726">
            <v>4</v>
          </cell>
          <cell r="J726">
            <v>1996</v>
          </cell>
          <cell r="K726">
            <v>35157</v>
          </cell>
          <cell r="L726" t="str">
            <v>BÀ RỊA - VŨNG TÀU</v>
          </cell>
          <cell r="M726" t="str">
            <v>QUẢNG TRỊ</v>
          </cell>
          <cell r="N726" t="str">
            <v>273570484</v>
          </cell>
          <cell r="O726">
            <v>40612</v>
          </cell>
          <cell r="P726" t="str">
            <v>BÀ RỊA - VŨNG TÀU</v>
          </cell>
          <cell r="Q726" t="str">
            <v>KINH</v>
          </cell>
          <cell r="R726" t="str">
            <v>KHÔNG</v>
          </cell>
          <cell r="S726" t="str">
            <v>TỔ 10, ẤP BÌNH HÒA, BÌNH CHÂU, XUYÊN MỘC, BÀ RỊA - VŨNG TÀU</v>
          </cell>
          <cell r="T726" t="str">
            <v>BÀ RỊA - VŨNG TÀU</v>
          </cell>
          <cell r="U726" t="str">
            <v>LÔ P. 207, P. 2, Q. 10, TP. HCM</v>
          </cell>
          <cell r="V726" t="str">
            <v>TP. HCM</v>
          </cell>
          <cell r="W726" t="str">
            <v>125 HUỲNH VĂN BÁNH, P. 17, Q. PHÚ NHUẬN, TP. HCM</v>
          </cell>
          <cell r="X726" t="str">
            <v>01643766860</v>
          </cell>
          <cell r="Y726" t="str">
            <v>0071000931220</v>
          </cell>
          <cell r="Z726" t="str">
            <v>VIETCOMBANK</v>
          </cell>
          <cell r="AA726" t="str">
            <v>101669</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t="str">
            <v>12/12</v>
          </cell>
          <cell r="BF726">
            <v>0</v>
          </cell>
          <cell r="BG726">
            <v>0</v>
          </cell>
          <cell r="BH726">
            <v>0</v>
          </cell>
          <cell r="BI726">
            <v>0</v>
          </cell>
          <cell r="BJ726">
            <v>12000</v>
          </cell>
          <cell r="BK726">
            <v>0</v>
          </cell>
          <cell r="BL726">
            <v>0</v>
          </cell>
          <cell r="BM726">
            <v>0</v>
          </cell>
          <cell r="BN726">
            <v>0</v>
          </cell>
          <cell r="BO726">
            <v>0</v>
          </cell>
          <cell r="BP726">
            <v>0</v>
          </cell>
          <cell r="BQ726">
            <v>1</v>
          </cell>
          <cell r="BR726" t="str">
            <v>HTQ HỒ CHÍ MINH</v>
          </cell>
          <cell r="BS726" t="str">
            <v>Partime</v>
          </cell>
          <cell r="BT726" t="str">
            <v>Quán 603 Trần Hưng Đạo</v>
          </cell>
          <cell r="BU726" t="str">
            <v>NV. Phục Vụ</v>
          </cell>
          <cell r="BV726">
            <v>0</v>
          </cell>
          <cell r="BW726" t="str">
            <v>12/12</v>
          </cell>
          <cell r="BX726">
            <v>0</v>
          </cell>
          <cell r="BY726">
            <v>0</v>
          </cell>
          <cell r="BZ726">
            <v>0</v>
          </cell>
          <cell r="CA726">
            <v>0</v>
          </cell>
          <cell r="CB726">
            <v>0</v>
          </cell>
          <cell r="CC726">
            <v>0</v>
          </cell>
          <cell r="CD726">
            <v>0</v>
          </cell>
          <cell r="CE726">
            <v>0</v>
          </cell>
          <cell r="CF726">
            <v>0</v>
          </cell>
          <cell r="CG726">
            <v>0</v>
          </cell>
          <cell r="CH726">
            <v>0</v>
          </cell>
          <cell r="CI726" t="str">
            <v>19B PNT</v>
          </cell>
          <cell r="CJ726" t="str">
            <v>NHÂN VIÊN PHỤC VỤ</v>
          </cell>
          <cell r="CK726">
            <v>0</v>
          </cell>
          <cell r="CL726">
            <v>0</v>
          </cell>
          <cell r="CM726" t="str">
            <v>ĐỘC THÂN</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t="e">
            <v>#N/A</v>
          </cell>
          <cell r="DB726">
            <v>0</v>
          </cell>
        </row>
        <row r="727">
          <cell r="B727" t="str">
            <v>EQQ102704</v>
          </cell>
          <cell r="C727" t="str">
            <v>LÊ ANH NHỰT</v>
          </cell>
          <cell r="D727" t="str">
            <v>NAM</v>
          </cell>
          <cell r="E727">
            <v>41918</v>
          </cell>
          <cell r="F727" t="str">
            <v>QUÁN BIG C BÌNH DƯƠNG</v>
          </cell>
          <cell r="G727" t="str">
            <v>NHÂN VIÊN PHỤC VỤ</v>
          </cell>
          <cell r="H727">
            <v>18</v>
          </cell>
          <cell r="I727">
            <v>10</v>
          </cell>
          <cell r="J727">
            <v>1995</v>
          </cell>
          <cell r="K727">
            <v>34990</v>
          </cell>
          <cell r="L727" t="str">
            <v>TÂY NINH</v>
          </cell>
          <cell r="M727" t="str">
            <v>TÂY NINH</v>
          </cell>
          <cell r="N727" t="str">
            <v>291095086</v>
          </cell>
          <cell r="O727">
            <v>40371</v>
          </cell>
          <cell r="P727" t="str">
            <v>TÂY NINH</v>
          </cell>
          <cell r="Q727" t="str">
            <v>KINH</v>
          </cell>
          <cell r="R727" t="str">
            <v>CAO ĐÀI</v>
          </cell>
          <cell r="S727" t="str">
            <v>7/51C LONG YÊN, LONG THÀNH NAM, HÒA THÀNH, TÂY NINH</v>
          </cell>
          <cell r="T727" t="str">
            <v>TÂY NINH</v>
          </cell>
          <cell r="U727" t="str">
            <v>TỔ 90, KHU PHỐ 7, P. HIỆP THÀNH, TP. HCM</v>
          </cell>
          <cell r="V727" t="str">
            <v>TP. HCM</v>
          </cell>
          <cell r="W727" t="str">
            <v>LÔ P. 207, P. 2, Q. 10, TP. HCM</v>
          </cell>
          <cell r="X727" t="str">
            <v>01668003624</v>
          </cell>
          <cell r="Y727" t="str">
            <v>0281000374620</v>
          </cell>
          <cell r="Z727" t="str">
            <v>VIETCOMBANK</v>
          </cell>
          <cell r="AA727" t="str">
            <v>500034</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t="str">
            <v>12/12</v>
          </cell>
          <cell r="BF727">
            <v>0</v>
          </cell>
          <cell r="BG727">
            <v>0</v>
          </cell>
          <cell r="BH727">
            <v>0</v>
          </cell>
          <cell r="BI727">
            <v>0</v>
          </cell>
          <cell r="BJ727">
            <v>12000</v>
          </cell>
          <cell r="BK727">
            <v>0</v>
          </cell>
          <cell r="BL727">
            <v>0</v>
          </cell>
          <cell r="BM727">
            <v>0</v>
          </cell>
          <cell r="BN727">
            <v>0</v>
          </cell>
          <cell r="BO727">
            <v>0</v>
          </cell>
          <cell r="BP727">
            <v>0</v>
          </cell>
          <cell r="BQ727">
            <v>1</v>
          </cell>
          <cell r="BR727" t="str">
            <v>CN BÌNH DƯƠNG</v>
          </cell>
          <cell r="BS727" t="str">
            <v>Partime</v>
          </cell>
          <cell r="BT727" t="str">
            <v>Quán Big C Bình Dương</v>
          </cell>
          <cell r="BU727" t="str">
            <v>NV. Phục Vụ</v>
          </cell>
          <cell r="BV727">
            <v>0</v>
          </cell>
          <cell r="BW727" t="str">
            <v>12/12</v>
          </cell>
          <cell r="BX727">
            <v>0</v>
          </cell>
          <cell r="BY727">
            <v>0</v>
          </cell>
          <cell r="BZ727">
            <v>0</v>
          </cell>
          <cell r="CA727">
            <v>0</v>
          </cell>
          <cell r="CB727">
            <v>0</v>
          </cell>
          <cell r="CC727">
            <v>0</v>
          </cell>
          <cell r="CD727">
            <v>0</v>
          </cell>
          <cell r="CE727">
            <v>0</v>
          </cell>
          <cell r="CF727">
            <v>0</v>
          </cell>
          <cell r="CG727">
            <v>0</v>
          </cell>
          <cell r="CH727">
            <v>0</v>
          </cell>
          <cell r="CI727" t="str">
            <v>603 THĐ</v>
          </cell>
          <cell r="CJ727" t="str">
            <v>NHÂN VIÊN PHỤC VỤ</v>
          </cell>
          <cell r="CK727">
            <v>0</v>
          </cell>
          <cell r="CL727">
            <v>0</v>
          </cell>
          <cell r="CM727" t="str">
            <v>ĐỘC THÂN</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t="e">
            <v>#N/A</v>
          </cell>
          <cell r="DB727">
            <v>0</v>
          </cell>
        </row>
        <row r="728">
          <cell r="B728" t="str">
            <v>EQQ102705</v>
          </cell>
          <cell r="C728" t="str">
            <v>PHẠM NGỌC OANH</v>
          </cell>
          <cell r="D728" t="str">
            <v>NỮ</v>
          </cell>
          <cell r="E728">
            <v>41923</v>
          </cell>
          <cell r="F728" t="str">
            <v>CORNER-75BHN</v>
          </cell>
          <cell r="G728" t="str">
            <v>NHÂN VIÊN KIOSK</v>
          </cell>
          <cell r="H728">
            <v>8</v>
          </cell>
          <cell r="I728">
            <v>6</v>
          </cell>
          <cell r="J728">
            <v>1995</v>
          </cell>
          <cell r="K728">
            <v>34858</v>
          </cell>
          <cell r="L728" t="str">
            <v>BÌNH THUẬN</v>
          </cell>
          <cell r="M728" t="str">
            <v>QUẢNG NAM</v>
          </cell>
          <cell r="N728" t="str">
            <v>261383353</v>
          </cell>
          <cell r="O728">
            <v>40767</v>
          </cell>
          <cell r="P728" t="str">
            <v>BÌNH THUẬN</v>
          </cell>
          <cell r="Q728" t="str">
            <v>KINH</v>
          </cell>
          <cell r="R728" t="str">
            <v>PHẬT</v>
          </cell>
          <cell r="S728" t="str">
            <v>KHU PHỐ 3, TÂN THIỆN, THỊ XÃ LAGI, BÌNH THUẬN</v>
          </cell>
          <cell r="T728" t="str">
            <v>BÌNH THUẬN</v>
          </cell>
          <cell r="U728" t="str">
            <v>62 NGUYỄN KHOÁI, P. 4, Q. 4, TP. HCM</v>
          </cell>
          <cell r="V728" t="str">
            <v>TP. HCM</v>
          </cell>
          <cell r="W728" t="str">
            <v>TỔ 90, KHU PHỐ 7, P. HIỆP THÀNH, TP. HCM</v>
          </cell>
          <cell r="X728" t="str">
            <v>0937811694</v>
          </cell>
          <cell r="Y728" t="str">
            <v>0071000932124</v>
          </cell>
          <cell r="Z728" t="str">
            <v>VIETCOMBANK</v>
          </cell>
          <cell r="AA728" t="str">
            <v>101671</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t="str">
            <v>12/12</v>
          </cell>
          <cell r="BF728">
            <v>0</v>
          </cell>
          <cell r="BG728">
            <v>0</v>
          </cell>
          <cell r="BH728">
            <v>0</v>
          </cell>
          <cell r="BI728">
            <v>0</v>
          </cell>
          <cell r="BJ728">
            <v>12000</v>
          </cell>
          <cell r="BK728">
            <v>0</v>
          </cell>
          <cell r="BL728">
            <v>0</v>
          </cell>
          <cell r="BM728">
            <v>0</v>
          </cell>
          <cell r="BN728">
            <v>0</v>
          </cell>
          <cell r="BO728">
            <v>0</v>
          </cell>
          <cell r="BP728">
            <v>0</v>
          </cell>
          <cell r="BQ728">
            <v>1</v>
          </cell>
          <cell r="BR728" t="str">
            <v>HTQ HỒ CHÍ MINH</v>
          </cell>
          <cell r="BS728" t="str">
            <v>Partime</v>
          </cell>
          <cell r="BT728" t="str">
            <v>Quán Corner - Bùi Hữu Nghĩa</v>
          </cell>
          <cell r="BU728" t="str">
            <v>NV. Kiosk</v>
          </cell>
          <cell r="BV728">
            <v>0</v>
          </cell>
          <cell r="BW728" t="str">
            <v>12/12</v>
          </cell>
          <cell r="BX728">
            <v>0</v>
          </cell>
          <cell r="BY728">
            <v>0</v>
          </cell>
          <cell r="BZ728">
            <v>0</v>
          </cell>
          <cell r="CA728">
            <v>0</v>
          </cell>
          <cell r="CB728">
            <v>0</v>
          </cell>
          <cell r="CC728">
            <v>0</v>
          </cell>
          <cell r="CD728">
            <v>0</v>
          </cell>
          <cell r="CE728">
            <v>0</v>
          </cell>
          <cell r="CF728">
            <v>0</v>
          </cell>
          <cell r="CG728">
            <v>0</v>
          </cell>
          <cell r="CH728">
            <v>0</v>
          </cell>
          <cell r="CI728" t="str">
            <v>QUÁN BIG C BÌNH DƯƠNG</v>
          </cell>
          <cell r="CJ728" t="str">
            <v>NHÂN VIÊN PHỤC VỤ</v>
          </cell>
          <cell r="CK728">
            <v>0</v>
          </cell>
          <cell r="CL728">
            <v>0</v>
          </cell>
          <cell r="CM728" t="str">
            <v>ĐỘC THÂN</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t="e">
            <v>#N/A</v>
          </cell>
          <cell r="DB728">
            <v>0</v>
          </cell>
        </row>
        <row r="729">
          <cell r="B729" t="str">
            <v>EQQ102706</v>
          </cell>
          <cell r="C729" t="str">
            <v>LÊ THỊ LỆ HUYỀN</v>
          </cell>
          <cell r="D729" t="str">
            <v>NỮ</v>
          </cell>
          <cell r="E729">
            <v>41923</v>
          </cell>
          <cell r="F729" t="str">
            <v>G7-STC</v>
          </cell>
          <cell r="G729" t="str">
            <v>NHÂN VIÊN KIOSK</v>
          </cell>
          <cell r="H729">
            <v>17</v>
          </cell>
          <cell r="I729">
            <v>8</v>
          </cell>
          <cell r="J729">
            <v>1992</v>
          </cell>
          <cell r="K729">
            <v>33833</v>
          </cell>
          <cell r="L729" t="str">
            <v>LONG AN</v>
          </cell>
          <cell r="M729" t="str">
            <v>TIỀN GIANG</v>
          </cell>
          <cell r="N729" t="str">
            <v>024615461</v>
          </cell>
          <cell r="O729">
            <v>41412</v>
          </cell>
          <cell r="P729" t="str">
            <v>TP. HCM</v>
          </cell>
          <cell r="Q729" t="str">
            <v>KINH</v>
          </cell>
          <cell r="R729" t="str">
            <v>KHÔNG</v>
          </cell>
          <cell r="S729" t="str">
            <v>721C/C 234 PHAN VĂN TRỊ, P. 11, Q. BÌNH THẠNH, TP. HCM</v>
          </cell>
          <cell r="T729" t="str">
            <v>TP. HCM</v>
          </cell>
          <cell r="U729" t="str">
            <v>721C/C 234 PHAN VĂN TRỊ, P. 11, Q. BÌNH THẠNH, TP. HCM</v>
          </cell>
          <cell r="V729" t="str">
            <v>TP. HCM</v>
          </cell>
          <cell r="W729" t="str">
            <v>62 NGUYỄN KHOÁI, P. 4, Q. 4, TP. HCM</v>
          </cell>
          <cell r="X729" t="str">
            <v>01864656662</v>
          </cell>
          <cell r="Y729" t="str">
            <v>0531000292007</v>
          </cell>
          <cell r="Z729" t="str">
            <v>VIETCOMBANK</v>
          </cell>
          <cell r="AA729" t="str">
            <v>101672</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t="str">
            <v>12/12</v>
          </cell>
          <cell r="BF729">
            <v>0</v>
          </cell>
          <cell r="BG729">
            <v>0</v>
          </cell>
          <cell r="BH729">
            <v>0</v>
          </cell>
          <cell r="BI729">
            <v>0</v>
          </cell>
          <cell r="BJ729">
            <v>12000</v>
          </cell>
          <cell r="BK729">
            <v>0</v>
          </cell>
          <cell r="BL729">
            <v>0</v>
          </cell>
          <cell r="BM729">
            <v>0</v>
          </cell>
          <cell r="BN729">
            <v>0</v>
          </cell>
          <cell r="BO729">
            <v>0</v>
          </cell>
          <cell r="BP729">
            <v>0</v>
          </cell>
          <cell r="BQ729">
            <v>1</v>
          </cell>
          <cell r="BR729" t="str">
            <v>HTQ HỒ CHÍ MINH</v>
          </cell>
          <cell r="BS729" t="str">
            <v>Partime</v>
          </cell>
          <cell r="BT729" t="str">
            <v>Quán G7- Saigon Trade Center</v>
          </cell>
          <cell r="BU729" t="str">
            <v>NV. Kiosk</v>
          </cell>
          <cell r="BV729">
            <v>0</v>
          </cell>
          <cell r="BW729" t="str">
            <v>12/12</v>
          </cell>
          <cell r="BX729">
            <v>0</v>
          </cell>
          <cell r="BY729">
            <v>0</v>
          </cell>
          <cell r="BZ729">
            <v>0</v>
          </cell>
          <cell r="CA729">
            <v>0</v>
          </cell>
          <cell r="CB729">
            <v>0</v>
          </cell>
          <cell r="CC729">
            <v>0</v>
          </cell>
          <cell r="CD729">
            <v>0</v>
          </cell>
          <cell r="CE729">
            <v>0</v>
          </cell>
          <cell r="CF729">
            <v>0</v>
          </cell>
          <cell r="CG729">
            <v>0</v>
          </cell>
          <cell r="CH729">
            <v>0</v>
          </cell>
          <cell r="CI729" t="str">
            <v>CORNER-75BHN</v>
          </cell>
          <cell r="CJ729" t="str">
            <v>NHÂN VIÊN KIOSK</v>
          </cell>
          <cell r="CK729">
            <v>0</v>
          </cell>
          <cell r="CL729">
            <v>0</v>
          </cell>
          <cell r="CM729" t="str">
            <v>ĐỘC THÂN</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t="e">
            <v>#N/A</v>
          </cell>
          <cell r="DB729">
            <v>0</v>
          </cell>
        </row>
        <row r="730">
          <cell r="B730" t="str">
            <v>EQQ102707</v>
          </cell>
          <cell r="C730" t="str">
            <v>NGUYỄN ĐỨC HÙNG</v>
          </cell>
          <cell r="D730" t="str">
            <v>NAM</v>
          </cell>
          <cell r="E730">
            <v>41918</v>
          </cell>
          <cell r="F730" t="str">
            <v>BẾP TỔNG HCM</v>
          </cell>
          <cell r="G730" t="str">
            <v>NHÂN VIÊN BẾP</v>
          </cell>
          <cell r="H730">
            <v>25</v>
          </cell>
          <cell r="I730">
            <v>11</v>
          </cell>
          <cell r="J730">
            <v>1988</v>
          </cell>
          <cell r="K730">
            <v>32472</v>
          </cell>
          <cell r="L730" t="str">
            <v>LẠNG SƠN</v>
          </cell>
          <cell r="M730" t="str">
            <v>THÁI BÌNH</v>
          </cell>
          <cell r="N730" t="str">
            <v>241115319</v>
          </cell>
          <cell r="O730">
            <v>38956</v>
          </cell>
          <cell r="P730" t="str">
            <v>ĐẮK LẮK</v>
          </cell>
          <cell r="Q730" t="str">
            <v>KINH</v>
          </cell>
          <cell r="R730" t="str">
            <v>KHÔNG</v>
          </cell>
          <cell r="S730" t="str">
            <v>THÔN 4, XÃ EAKPAM, CƯMGAR, ĐẮK LẮK</v>
          </cell>
          <cell r="T730" t="str">
            <v>ĐẮK LẮK</v>
          </cell>
          <cell r="U730" t="str">
            <v>721C/C 234 PHAN VĂN TRỊ, P. 11, Q. BÌNH THẠNH, TP. HCM</v>
          </cell>
          <cell r="V730" t="str">
            <v>TP. HCM</v>
          </cell>
          <cell r="W730" t="str">
            <v>721C/C 234 PHAN VĂN TRỊ, P. 11, Q. BÌNH THẠNH, TP. HCM</v>
          </cell>
          <cell r="X730" t="str">
            <v>0978580089</v>
          </cell>
          <cell r="Y730" t="str">
            <v>0531002487905</v>
          </cell>
          <cell r="Z730" t="str">
            <v>VIETCOMBANK</v>
          </cell>
          <cell r="AA730" t="str">
            <v>101673</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t="str">
            <v>12/12</v>
          </cell>
          <cell r="BF730">
            <v>0</v>
          </cell>
          <cell r="BG730">
            <v>0</v>
          </cell>
          <cell r="BH730">
            <v>0</v>
          </cell>
          <cell r="BI730">
            <v>2889000</v>
          </cell>
          <cell r="BJ730">
            <v>111000</v>
          </cell>
          <cell r="BK730">
            <v>0</v>
          </cell>
          <cell r="BL730">
            <v>0</v>
          </cell>
          <cell r="BM730">
            <v>0</v>
          </cell>
          <cell r="BN730">
            <v>0</v>
          </cell>
          <cell r="BO730">
            <v>0</v>
          </cell>
          <cell r="BP730">
            <v>4000</v>
          </cell>
          <cell r="BQ730">
            <v>1</v>
          </cell>
          <cell r="BR730" t="str">
            <v>HTQ HỒ CHÍ MINH</v>
          </cell>
          <cell r="BS730" t="str">
            <v>Fulltime</v>
          </cell>
          <cell r="BT730" t="str">
            <v>Bếp Tổng HCM</v>
          </cell>
          <cell r="BU730" t="str">
            <v>NV. Bếp</v>
          </cell>
          <cell r="BV730">
            <v>0</v>
          </cell>
          <cell r="BW730" t="str">
            <v>12/12</v>
          </cell>
          <cell r="BX730">
            <v>0</v>
          </cell>
          <cell r="BY730">
            <v>0</v>
          </cell>
          <cell r="BZ730">
            <v>0</v>
          </cell>
          <cell r="CA730">
            <v>0</v>
          </cell>
          <cell r="CB730">
            <v>0</v>
          </cell>
          <cell r="CC730">
            <v>0</v>
          </cell>
          <cell r="CD730">
            <v>41969</v>
          </cell>
          <cell r="CE730">
            <v>0</v>
          </cell>
          <cell r="CF730">
            <v>0</v>
          </cell>
          <cell r="CG730">
            <v>0</v>
          </cell>
          <cell r="CH730">
            <v>0</v>
          </cell>
          <cell r="CI730" t="str">
            <v>G7-STC</v>
          </cell>
          <cell r="CJ730" t="str">
            <v>NHÂN VIÊN KIOSK</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t="e">
            <v>#N/A</v>
          </cell>
          <cell r="DB730">
            <v>0</v>
          </cell>
        </row>
        <row r="731">
          <cell r="B731" t="str">
            <v>EQQ102708</v>
          </cell>
          <cell r="C731" t="str">
            <v>NGUYỄN KIM HOA</v>
          </cell>
          <cell r="D731" t="str">
            <v>NỮ</v>
          </cell>
          <cell r="E731">
            <v>41922</v>
          </cell>
          <cell r="F731" t="str">
            <v>349 HBT</v>
          </cell>
          <cell r="G731" t="str">
            <v>NHÂN VIÊN PHỤC VỤ</v>
          </cell>
          <cell r="H731">
            <v>1</v>
          </cell>
          <cell r="I731">
            <v>1</v>
          </cell>
          <cell r="J731">
            <v>1996</v>
          </cell>
          <cell r="K731">
            <v>35065</v>
          </cell>
          <cell r="L731" t="str">
            <v>AN GIANG</v>
          </cell>
          <cell r="M731" t="str">
            <v>AN GIANG</v>
          </cell>
          <cell r="N731" t="str">
            <v>352266267</v>
          </cell>
          <cell r="O731">
            <v>40354</v>
          </cell>
          <cell r="P731" t="str">
            <v>AN GIANG</v>
          </cell>
          <cell r="Q731" t="str">
            <v>KINH</v>
          </cell>
          <cell r="R731" t="str">
            <v>PHẬT</v>
          </cell>
          <cell r="S731" t="str">
            <v>HÒA THẠNH, HÒA BÌNH THẠNH, CHÂU THÀNH, AN GIANG</v>
          </cell>
          <cell r="T731" t="str">
            <v>AN GIANG</v>
          </cell>
          <cell r="U731" t="str">
            <v>242/1 BÙI VIỆN, P. PHẠM NGŨ LÃO, Q. 1, TP. HCM</v>
          </cell>
          <cell r="V731" t="str">
            <v>TP. HCM</v>
          </cell>
          <cell r="W731">
            <v>0</v>
          </cell>
          <cell r="X731" t="str">
            <v>TP. HCM</v>
          </cell>
          <cell r="Y731" t="str">
            <v>0071000931633</v>
          </cell>
          <cell r="Z731" t="str">
            <v>VIETCOMBANK</v>
          </cell>
          <cell r="AA731" t="str">
            <v>101674</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t="str">
            <v>12/12</v>
          </cell>
          <cell r="BF731">
            <v>0</v>
          </cell>
          <cell r="BG731">
            <v>0</v>
          </cell>
          <cell r="BH731">
            <v>0</v>
          </cell>
          <cell r="BI731">
            <v>0</v>
          </cell>
          <cell r="BJ731">
            <v>12000</v>
          </cell>
          <cell r="BK731">
            <v>0</v>
          </cell>
          <cell r="BL731">
            <v>0</v>
          </cell>
          <cell r="BM731">
            <v>0</v>
          </cell>
          <cell r="BN731">
            <v>0</v>
          </cell>
          <cell r="BO731">
            <v>0</v>
          </cell>
          <cell r="BP731">
            <v>0</v>
          </cell>
          <cell r="BQ731">
            <v>1</v>
          </cell>
          <cell r="BR731" t="str">
            <v>HTQ HỒ CHÍ MINH</v>
          </cell>
          <cell r="BS731" t="str">
            <v>Partime</v>
          </cell>
          <cell r="BT731" t="str">
            <v>Quán 349 Hai Bà Trưng</v>
          </cell>
          <cell r="BU731" t="str">
            <v>NV. Phục Vụ</v>
          </cell>
          <cell r="BV731">
            <v>0</v>
          </cell>
          <cell r="BW731" t="str">
            <v>12/12</v>
          </cell>
          <cell r="BX731">
            <v>0</v>
          </cell>
          <cell r="BY731">
            <v>0</v>
          </cell>
          <cell r="BZ731">
            <v>0</v>
          </cell>
          <cell r="CA731">
            <v>0</v>
          </cell>
          <cell r="CB731">
            <v>0</v>
          </cell>
          <cell r="CC731">
            <v>0</v>
          </cell>
          <cell r="CD731">
            <v>0</v>
          </cell>
          <cell r="CE731">
            <v>0</v>
          </cell>
          <cell r="CF731">
            <v>0</v>
          </cell>
          <cell r="CG731">
            <v>0</v>
          </cell>
          <cell r="CH731">
            <v>0</v>
          </cell>
          <cell r="CI731" t="str">
            <v>BẾP TỔNG HCM</v>
          </cell>
          <cell r="CJ731" t="str">
            <v>NHÂN VIÊN BẾP</v>
          </cell>
          <cell r="CK731">
            <v>0</v>
          </cell>
          <cell r="CL731">
            <v>0</v>
          </cell>
          <cell r="CM731" t="str">
            <v>ĐỘC THÂN</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t="e">
            <v>#N/A</v>
          </cell>
          <cell r="DB731">
            <v>0</v>
          </cell>
        </row>
        <row r="732">
          <cell r="B732" t="str">
            <v>EQQ102709</v>
          </cell>
          <cell r="C732" t="str">
            <v>NGUYỄN VĂN VIỆT</v>
          </cell>
          <cell r="D732" t="str">
            <v>NAM</v>
          </cell>
          <cell r="E732">
            <v>41922</v>
          </cell>
          <cell r="F732" t="str">
            <v>349 HBT</v>
          </cell>
          <cell r="G732" t="str">
            <v>NHÂN VIÊN PHỤC VỤ</v>
          </cell>
          <cell r="H732">
            <v>3</v>
          </cell>
          <cell r="I732">
            <v>5</v>
          </cell>
          <cell r="J732">
            <v>1991</v>
          </cell>
          <cell r="K732">
            <v>33361</v>
          </cell>
          <cell r="L732" t="str">
            <v>BẮC GIANG</v>
          </cell>
          <cell r="M732" t="str">
            <v>BẮC GIANG</v>
          </cell>
          <cell r="N732" t="str">
            <v>024743166</v>
          </cell>
          <cell r="O732">
            <v>39224</v>
          </cell>
          <cell r="P732" t="str">
            <v>TP. HCM</v>
          </cell>
          <cell r="Q732" t="str">
            <v>KINH</v>
          </cell>
          <cell r="R732" t="str">
            <v>KHÔNG</v>
          </cell>
          <cell r="S732" t="str">
            <v>82 TRẦN VĂN DƯ, P. 13, Q. TÂN BÌNH, TP. HCM</v>
          </cell>
          <cell r="T732" t="str">
            <v>TP. HCM</v>
          </cell>
          <cell r="U732" t="str">
            <v>43B TÂN THỚI NHẤT 6, P. TÂN THỚI NHẤT, Q. 12, TP. HCM</v>
          </cell>
          <cell r="V732" t="str">
            <v>TP. HCM</v>
          </cell>
          <cell r="W732" t="str">
            <v>242/1 BÙI VIỆN, P. PHẠM NGŨ LÃO, Q. 1, TP. HCM</v>
          </cell>
          <cell r="X732" t="str">
            <v>01285675757</v>
          </cell>
          <cell r="Y732" t="str">
            <v>0501000064831</v>
          </cell>
          <cell r="Z732" t="str">
            <v>VIETCOMBANK</v>
          </cell>
          <cell r="AA732" t="str">
            <v>101675</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t="str">
            <v>12/12</v>
          </cell>
          <cell r="BF732">
            <v>0</v>
          </cell>
          <cell r="BG732">
            <v>0</v>
          </cell>
          <cell r="BH732">
            <v>0</v>
          </cell>
          <cell r="BI732">
            <v>0</v>
          </cell>
          <cell r="BJ732">
            <v>12000</v>
          </cell>
          <cell r="BK732">
            <v>0</v>
          </cell>
          <cell r="BL732">
            <v>0</v>
          </cell>
          <cell r="BM732">
            <v>0</v>
          </cell>
          <cell r="BN732">
            <v>0</v>
          </cell>
          <cell r="BO732">
            <v>0</v>
          </cell>
          <cell r="BP732">
            <v>0</v>
          </cell>
          <cell r="BQ732">
            <v>1</v>
          </cell>
          <cell r="BR732" t="str">
            <v>HTQ HỒ CHÍ MINH</v>
          </cell>
          <cell r="BS732" t="str">
            <v>Partime</v>
          </cell>
          <cell r="BT732" t="str">
            <v>Quán 349 Hai Bà Trưng</v>
          </cell>
          <cell r="BU732" t="str">
            <v>NV. Phục Vụ</v>
          </cell>
          <cell r="BV732">
            <v>0</v>
          </cell>
          <cell r="BW732" t="str">
            <v>12/12</v>
          </cell>
          <cell r="BX732">
            <v>0</v>
          </cell>
          <cell r="BY732">
            <v>0</v>
          </cell>
          <cell r="BZ732">
            <v>0</v>
          </cell>
          <cell r="CA732">
            <v>0</v>
          </cell>
          <cell r="CB732">
            <v>0</v>
          </cell>
          <cell r="CC732">
            <v>0</v>
          </cell>
          <cell r="CD732">
            <v>0</v>
          </cell>
          <cell r="CE732">
            <v>0</v>
          </cell>
          <cell r="CF732">
            <v>0</v>
          </cell>
          <cell r="CG732">
            <v>0</v>
          </cell>
          <cell r="CH732">
            <v>0</v>
          </cell>
          <cell r="CI732" t="str">
            <v>349 HBT</v>
          </cell>
          <cell r="CJ732" t="str">
            <v>NHÂN VIÊN PHỤC VỤ</v>
          </cell>
          <cell r="CK732">
            <v>0</v>
          </cell>
          <cell r="CL732">
            <v>0</v>
          </cell>
          <cell r="CM732" t="str">
            <v>ĐỘC THÂN</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t="e">
            <v>#N/A</v>
          </cell>
          <cell r="DB732">
            <v>0</v>
          </cell>
        </row>
        <row r="733">
          <cell r="B733" t="str">
            <v>EQQ102711</v>
          </cell>
          <cell r="C733" t="str">
            <v>NGUYỄN THỊ MÙA</v>
          </cell>
          <cell r="D733" t="str">
            <v>NỮ</v>
          </cell>
          <cell r="E733">
            <v>41921</v>
          </cell>
          <cell r="F733" t="str">
            <v>QUÁN BIG C BÌNH DƯƠNG</v>
          </cell>
          <cell r="G733" t="str">
            <v>NHÂN VIÊN PHỤC VỤ</v>
          </cell>
          <cell r="H733">
            <v>22</v>
          </cell>
          <cell r="I733">
            <v>5</v>
          </cell>
          <cell r="J733">
            <v>1994</v>
          </cell>
          <cell r="K733">
            <v>34476</v>
          </cell>
          <cell r="L733" t="str">
            <v>BÌNH DƯƠNG</v>
          </cell>
          <cell r="M733" t="str">
            <v>BÌNH DƯƠNG</v>
          </cell>
          <cell r="N733" t="str">
            <v>281044797</v>
          </cell>
          <cell r="O733">
            <v>40138</v>
          </cell>
          <cell r="P733" t="str">
            <v>BÌNH DƯƠNG</v>
          </cell>
          <cell r="Q733" t="str">
            <v>KINH</v>
          </cell>
          <cell r="R733" t="str">
            <v>KHÔNG</v>
          </cell>
          <cell r="S733" t="str">
            <v>ẤP BẢO GỐC, BÌNH MỸ, TÂN UYÊN, BÌNH DƯƠNG</v>
          </cell>
          <cell r="T733" t="str">
            <v>BÌNH DƯƠNG</v>
          </cell>
          <cell r="U733" t="str">
            <v>617 LÊ HỒNG PHONG, KHU 3, PHÚ HÒA, BÌNH DƯƠNG</v>
          </cell>
          <cell r="V733" t="str">
            <v>BÌNH DƯƠNG</v>
          </cell>
          <cell r="W733" t="str">
            <v>43B TÂN THỚI NHẤT 6, P. TÂN THỚI NHẤT, Q. 12, TP. HCM</v>
          </cell>
          <cell r="X733" t="str">
            <v>0928987858</v>
          </cell>
          <cell r="Y733" t="str">
            <v>0281000350499</v>
          </cell>
          <cell r="Z733" t="str">
            <v>VIETCOMBANK</v>
          </cell>
          <cell r="AA733" t="str">
            <v>500035</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t="str">
            <v>12/12</v>
          </cell>
          <cell r="BF733">
            <v>0</v>
          </cell>
          <cell r="BG733">
            <v>0</v>
          </cell>
          <cell r="BH733">
            <v>0</v>
          </cell>
          <cell r="BI733">
            <v>0</v>
          </cell>
          <cell r="BJ733">
            <v>12000</v>
          </cell>
          <cell r="BK733">
            <v>0</v>
          </cell>
          <cell r="BL733">
            <v>0</v>
          </cell>
          <cell r="BM733">
            <v>0</v>
          </cell>
          <cell r="BN733">
            <v>0</v>
          </cell>
          <cell r="BO733">
            <v>0</v>
          </cell>
          <cell r="BP733">
            <v>0</v>
          </cell>
          <cell r="BQ733">
            <v>1</v>
          </cell>
          <cell r="BR733" t="str">
            <v>CN BÌNH DƯƠNG</v>
          </cell>
          <cell r="BS733" t="str">
            <v>Partime</v>
          </cell>
          <cell r="BT733" t="str">
            <v>Quán Big C Bình Dương</v>
          </cell>
          <cell r="BU733" t="str">
            <v>NV. Phục Vụ</v>
          </cell>
          <cell r="BV733">
            <v>0</v>
          </cell>
          <cell r="BW733" t="str">
            <v>12/12</v>
          </cell>
          <cell r="BX733">
            <v>0</v>
          </cell>
          <cell r="BY733">
            <v>0</v>
          </cell>
          <cell r="BZ733">
            <v>0</v>
          </cell>
          <cell r="CA733">
            <v>0</v>
          </cell>
          <cell r="CB733">
            <v>0</v>
          </cell>
          <cell r="CC733">
            <v>0</v>
          </cell>
          <cell r="CD733">
            <v>0</v>
          </cell>
          <cell r="CE733">
            <v>0</v>
          </cell>
          <cell r="CF733">
            <v>0</v>
          </cell>
          <cell r="CG733">
            <v>0</v>
          </cell>
          <cell r="CH733">
            <v>0</v>
          </cell>
          <cell r="CI733" t="str">
            <v>349 HBT</v>
          </cell>
          <cell r="CJ733" t="str">
            <v>NHÂN VIÊN PHỤC VỤ</v>
          </cell>
          <cell r="CK733">
            <v>0</v>
          </cell>
          <cell r="CL733">
            <v>0</v>
          </cell>
          <cell r="CM733" t="str">
            <v>ĐỘC THÂN</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t="e">
            <v>#N/A</v>
          </cell>
          <cell r="DB733">
            <v>0</v>
          </cell>
        </row>
        <row r="734">
          <cell r="B734" t="str">
            <v>EQQ102712</v>
          </cell>
          <cell r="C734" t="str">
            <v>NGUYỄN THỊ THÙY TRANG</v>
          </cell>
          <cell r="D734" t="str">
            <v>NỮ</v>
          </cell>
          <cell r="E734">
            <v>41921</v>
          </cell>
          <cell r="F734" t="str">
            <v>44 HH</v>
          </cell>
          <cell r="G734" t="str">
            <v>NHÂN VIÊN THU NGÂN</v>
          </cell>
          <cell r="H734">
            <v>14</v>
          </cell>
          <cell r="I734">
            <v>5</v>
          </cell>
          <cell r="J734">
            <v>1993</v>
          </cell>
          <cell r="K734">
            <v>34103</v>
          </cell>
          <cell r="L734" t="str">
            <v>LÂM ĐỒNG</v>
          </cell>
          <cell r="M734" t="str">
            <v>HÀ TĨNH</v>
          </cell>
          <cell r="N734" t="str">
            <v>250902695</v>
          </cell>
          <cell r="O734">
            <v>40018</v>
          </cell>
          <cell r="P734" t="str">
            <v>LÂM ĐỒNG</v>
          </cell>
          <cell r="Q734" t="str">
            <v>KINH</v>
          </cell>
          <cell r="R734" t="str">
            <v>KHÔNG</v>
          </cell>
          <cell r="S734" t="str">
            <v>111/35 LÝ THÁI TỔ, ĐAMB'RI, TP. BẢO LỘC, LÂM ĐỒNG</v>
          </cell>
          <cell r="T734" t="str">
            <v>LÂM ĐỒNG</v>
          </cell>
          <cell r="U734" t="str">
            <v>76/11 NGUYÊN HỒNG, P. 11, Q. BÌNH THẠNH, TP. HCM</v>
          </cell>
          <cell r="V734" t="str">
            <v>TP. HCM</v>
          </cell>
          <cell r="W734" t="str">
            <v>617 LÊ HỒNG PHONG, KHU 3, PHÚ HÒA, BÌNH DƯƠNG</v>
          </cell>
          <cell r="X734" t="str">
            <v>0902310496</v>
          </cell>
          <cell r="Y734" t="str">
            <v>0721000560099</v>
          </cell>
          <cell r="Z734" t="str">
            <v>VIETCOMBANK</v>
          </cell>
          <cell r="AA734" t="str">
            <v>101677</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t="str">
            <v>12/12</v>
          </cell>
          <cell r="BF734">
            <v>0</v>
          </cell>
          <cell r="BG734">
            <v>0</v>
          </cell>
          <cell r="BH734">
            <v>0</v>
          </cell>
          <cell r="BI734">
            <v>0</v>
          </cell>
          <cell r="BJ734">
            <v>12000</v>
          </cell>
          <cell r="BK734">
            <v>0</v>
          </cell>
          <cell r="BL734">
            <v>0</v>
          </cell>
          <cell r="BM734">
            <v>0</v>
          </cell>
          <cell r="BN734">
            <v>0</v>
          </cell>
          <cell r="BO734">
            <v>0</v>
          </cell>
          <cell r="BP734">
            <v>0</v>
          </cell>
          <cell r="BQ734">
            <v>1</v>
          </cell>
          <cell r="BR734" t="str">
            <v>HTQ HỒ CHÍ MINH</v>
          </cell>
          <cell r="BS734" t="str">
            <v>Partime</v>
          </cell>
          <cell r="BT734" t="str">
            <v>Quán 44 Hoa Hồng</v>
          </cell>
          <cell r="BU734" t="str">
            <v>NV. Thu Ngân</v>
          </cell>
          <cell r="BV734">
            <v>0</v>
          </cell>
          <cell r="BW734" t="str">
            <v>CĐ</v>
          </cell>
          <cell r="BX734" t="str">
            <v>QUẢN TRỊ DOANH NGHIỆP</v>
          </cell>
          <cell r="BY734">
            <v>0</v>
          </cell>
          <cell r="BZ734">
            <v>0</v>
          </cell>
          <cell r="CA734">
            <v>0</v>
          </cell>
          <cell r="CB734">
            <v>0</v>
          </cell>
          <cell r="CC734">
            <v>0</v>
          </cell>
          <cell r="CD734">
            <v>0</v>
          </cell>
          <cell r="CE734">
            <v>0</v>
          </cell>
          <cell r="CF734">
            <v>0</v>
          </cell>
          <cell r="CG734">
            <v>0</v>
          </cell>
          <cell r="CH734">
            <v>0</v>
          </cell>
          <cell r="CI734" t="str">
            <v>QUÁN BIG C BÌNH DƯƠNG</v>
          </cell>
          <cell r="CJ734" t="str">
            <v>NHÂN VIÊN PHỤC VỤ</v>
          </cell>
          <cell r="CK734">
            <v>0</v>
          </cell>
          <cell r="CL734">
            <v>0</v>
          </cell>
          <cell r="CM734" t="str">
            <v>ĐỘC THÂN</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t="e">
            <v>#N/A</v>
          </cell>
          <cell r="DB734">
            <v>0</v>
          </cell>
        </row>
        <row r="735">
          <cell r="B735" t="str">
            <v>EQQ102714</v>
          </cell>
          <cell r="C735" t="str">
            <v>NGUYỄN PHẠM LINH PHƯƠNG</v>
          </cell>
          <cell r="D735" t="str">
            <v>NỮ</v>
          </cell>
          <cell r="E735">
            <v>41921</v>
          </cell>
          <cell r="F735" t="str">
            <v>44 HH</v>
          </cell>
          <cell r="G735" t="str">
            <v>NHÂN VIÊN PHỤC VỤ</v>
          </cell>
          <cell r="H735">
            <v>13</v>
          </cell>
          <cell r="I735">
            <v>12</v>
          </cell>
          <cell r="J735">
            <v>1993</v>
          </cell>
          <cell r="K735">
            <v>34316</v>
          </cell>
          <cell r="L735" t="str">
            <v>LÂM ĐỒNG</v>
          </cell>
          <cell r="M735" t="str">
            <v>KON TUM</v>
          </cell>
          <cell r="N735" t="str">
            <v>250961926</v>
          </cell>
          <cell r="O735">
            <v>40453</v>
          </cell>
          <cell r="P735" t="str">
            <v>LÂM ĐỒNG</v>
          </cell>
          <cell r="Q735" t="str">
            <v>KINH</v>
          </cell>
          <cell r="R735" t="str">
            <v>THIÊN CHÚA</v>
          </cell>
          <cell r="S735" t="str">
            <v>LIÊN HIỆP, ĐỨC TRỌNG, LÂM ĐỒNG</v>
          </cell>
          <cell r="T735" t="str">
            <v>LÂM ĐỒNG</v>
          </cell>
          <cell r="U735" t="str">
            <v>926/50 NGUYỄN KIỆM, P. 3, Q. GÒ VẤP, TP. HCM</v>
          </cell>
          <cell r="V735" t="str">
            <v>TP. HCM</v>
          </cell>
          <cell r="W735" t="str">
            <v>76/11 NGUYÊN HỒNG, P. 11, Q. BÌNH THẠNH, TP. HCM</v>
          </cell>
          <cell r="X735" t="str">
            <v>01677105358</v>
          </cell>
          <cell r="Y735" t="str">
            <v>0421000438571</v>
          </cell>
          <cell r="Z735" t="str">
            <v>VIETCOMBANK</v>
          </cell>
          <cell r="AA735" t="str">
            <v>101679</v>
          </cell>
          <cell r="AB735">
            <v>0</v>
          </cell>
          <cell r="AC735">
            <v>0</v>
          </cell>
          <cell r="AD735">
            <v>0</v>
          </cell>
          <cell r="AE735">
            <v>41974</v>
          </cell>
          <cell r="AF735" t="str">
            <v>TV</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t="str">
            <v>CĐ</v>
          </cell>
          <cell r="BF735">
            <v>0</v>
          </cell>
          <cell r="BG735">
            <v>0</v>
          </cell>
          <cell r="BH735">
            <v>0</v>
          </cell>
          <cell r="BI735">
            <v>0</v>
          </cell>
          <cell r="BJ735">
            <v>12000</v>
          </cell>
          <cell r="BK735">
            <v>0</v>
          </cell>
          <cell r="BL735">
            <v>0</v>
          </cell>
          <cell r="BM735">
            <v>0</v>
          </cell>
          <cell r="BN735">
            <v>0</v>
          </cell>
          <cell r="BO735">
            <v>0</v>
          </cell>
          <cell r="BP735">
            <v>0</v>
          </cell>
          <cell r="BQ735">
            <v>1</v>
          </cell>
          <cell r="BR735" t="str">
            <v>HTQ HỒ CHÍ MINH</v>
          </cell>
          <cell r="BS735" t="str">
            <v>Partime</v>
          </cell>
          <cell r="BT735" t="str">
            <v>Quán 44 Hoa Hồng</v>
          </cell>
          <cell r="BU735" t="str">
            <v>NV. Phục Vụ</v>
          </cell>
          <cell r="BV735">
            <v>0</v>
          </cell>
          <cell r="BW735" t="str">
            <v>12/12</v>
          </cell>
          <cell r="BX735">
            <v>0</v>
          </cell>
          <cell r="BY735">
            <v>0</v>
          </cell>
          <cell r="BZ735">
            <v>0</v>
          </cell>
          <cell r="CA735">
            <v>0</v>
          </cell>
          <cell r="CB735">
            <v>0</v>
          </cell>
          <cell r="CC735">
            <v>0</v>
          </cell>
          <cell r="CD735">
            <v>0</v>
          </cell>
          <cell r="CE735">
            <v>0</v>
          </cell>
          <cell r="CF735">
            <v>0</v>
          </cell>
          <cell r="CG735">
            <v>0</v>
          </cell>
          <cell r="CH735">
            <v>0</v>
          </cell>
          <cell r="CI735" t="str">
            <v>44 HH</v>
          </cell>
          <cell r="CJ735" t="str">
            <v>NHÂN VIÊN THU NGÂN</v>
          </cell>
          <cell r="CK735">
            <v>0</v>
          </cell>
          <cell r="CL735">
            <v>0</v>
          </cell>
          <cell r="CM735" t="str">
            <v>ĐỘC THÂN</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t="e">
            <v>#N/A</v>
          </cell>
          <cell r="DB735">
            <v>0</v>
          </cell>
        </row>
        <row r="736">
          <cell r="B736" t="str">
            <v>EQQ102716</v>
          </cell>
          <cell r="C736" t="str">
            <v>NGUYỄN MINH CHÍNH</v>
          </cell>
          <cell r="D736" t="str">
            <v>NAM</v>
          </cell>
          <cell r="E736">
            <v>41921</v>
          </cell>
          <cell r="F736" t="str">
            <v>44 HH</v>
          </cell>
          <cell r="G736" t="str">
            <v>NHÂN VIÊN PHA CHẾ</v>
          </cell>
          <cell r="H736">
            <v>19</v>
          </cell>
          <cell r="I736">
            <v>12</v>
          </cell>
          <cell r="J736">
            <v>1989</v>
          </cell>
          <cell r="K736">
            <v>32861</v>
          </cell>
          <cell r="L736" t="str">
            <v>BÌNH THUẬN</v>
          </cell>
          <cell r="M736" t="str">
            <v>BÌNH THUẬN</v>
          </cell>
          <cell r="N736" t="str">
            <v>261199302</v>
          </cell>
          <cell r="O736">
            <v>39024</v>
          </cell>
          <cell r="P736" t="str">
            <v>BÌNH THUẬN</v>
          </cell>
          <cell r="Q736" t="str">
            <v>KINH</v>
          </cell>
          <cell r="R736" t="str">
            <v>KHÔNG</v>
          </cell>
          <cell r="S736" t="str">
            <v>THỊ TRẤN CHỢ LẦU, BẮC BÌNH, BÌNH THUẬN</v>
          </cell>
          <cell r="T736" t="str">
            <v>BÌNH THUẬN</v>
          </cell>
          <cell r="U736" t="str">
            <v>273 PHAN XÍCH LONG, P. 7, Q. PHÚ NHUẬN, TP. HCM</v>
          </cell>
          <cell r="V736" t="str">
            <v>TP. HCM</v>
          </cell>
          <cell r="W736" t="str">
            <v>926/50 NGUYỄN KIỆM, P. 3, Q. GÒ VẤP, TP. HCM</v>
          </cell>
          <cell r="X736" t="str">
            <v>01245001005</v>
          </cell>
          <cell r="Y736" t="str">
            <v>0721000560162</v>
          </cell>
          <cell r="Z736" t="str">
            <v>VIETCOMBANK</v>
          </cell>
          <cell r="AA736" t="str">
            <v>101681</v>
          </cell>
          <cell r="AB736">
            <v>0</v>
          </cell>
          <cell r="AC736">
            <v>0</v>
          </cell>
          <cell r="AD736">
            <v>0</v>
          </cell>
          <cell r="AE736">
            <v>41974</v>
          </cell>
          <cell r="AF736" t="str">
            <v>TV</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t="str">
            <v>12/12</v>
          </cell>
          <cell r="BF736">
            <v>0</v>
          </cell>
          <cell r="BG736">
            <v>0</v>
          </cell>
          <cell r="BH736">
            <v>0</v>
          </cell>
          <cell r="BI736">
            <v>0</v>
          </cell>
          <cell r="BJ736">
            <v>12000</v>
          </cell>
          <cell r="BK736">
            <v>0</v>
          </cell>
          <cell r="BL736">
            <v>0</v>
          </cell>
          <cell r="BM736">
            <v>0</v>
          </cell>
          <cell r="BN736">
            <v>0</v>
          </cell>
          <cell r="BO736">
            <v>0</v>
          </cell>
          <cell r="BP736">
            <v>0</v>
          </cell>
          <cell r="BQ736">
            <v>1</v>
          </cell>
          <cell r="BR736" t="str">
            <v>HTQ HỒ CHÍ MINH</v>
          </cell>
          <cell r="BS736" t="str">
            <v>Partime</v>
          </cell>
          <cell r="BT736" t="str">
            <v>Quán 44 Hoa Hồng</v>
          </cell>
          <cell r="BU736" t="str">
            <v>NV. Pha Chế</v>
          </cell>
          <cell r="BV736">
            <v>0</v>
          </cell>
          <cell r="BW736" t="str">
            <v>CĐ</v>
          </cell>
          <cell r="BX736" t="str">
            <v>QUẢN TRỊ KINH DOANH</v>
          </cell>
          <cell r="BY736">
            <v>0</v>
          </cell>
          <cell r="BZ736">
            <v>0</v>
          </cell>
          <cell r="CA736">
            <v>0</v>
          </cell>
          <cell r="CB736">
            <v>0</v>
          </cell>
          <cell r="CC736">
            <v>0</v>
          </cell>
          <cell r="CD736">
            <v>0</v>
          </cell>
          <cell r="CE736">
            <v>0</v>
          </cell>
          <cell r="CF736">
            <v>0</v>
          </cell>
          <cell r="CG736">
            <v>0</v>
          </cell>
          <cell r="CH736">
            <v>0</v>
          </cell>
          <cell r="CI736" t="str">
            <v>44 HH</v>
          </cell>
          <cell r="CJ736" t="str">
            <v>NHÂN VIÊN PHỤC VỤ</v>
          </cell>
          <cell r="CK736">
            <v>0</v>
          </cell>
          <cell r="CL736">
            <v>0</v>
          </cell>
          <cell r="CM736" t="str">
            <v>ĐỘC THÂN</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t="e">
            <v>#N/A</v>
          </cell>
          <cell r="DB736">
            <v>0</v>
          </cell>
        </row>
        <row r="737">
          <cell r="B737" t="str">
            <v>EQQ102717</v>
          </cell>
          <cell r="C737" t="str">
            <v>DƯƠNG THỊ LOAN</v>
          </cell>
          <cell r="D737" t="str">
            <v>NỮ</v>
          </cell>
          <cell r="E737">
            <v>41921</v>
          </cell>
          <cell r="F737" t="str">
            <v>44 HH</v>
          </cell>
          <cell r="G737" t="str">
            <v>NHÂN VIÊN BÁN HÀNG</v>
          </cell>
          <cell r="H737">
            <v>28</v>
          </cell>
          <cell r="I737">
            <v>7</v>
          </cell>
          <cell r="J737">
            <v>1992</v>
          </cell>
          <cell r="K737">
            <v>33813</v>
          </cell>
          <cell r="L737" t="str">
            <v>LONG AN</v>
          </cell>
          <cell r="M737" t="str">
            <v>BẮC GIANG</v>
          </cell>
          <cell r="N737" t="str">
            <v>250845722</v>
          </cell>
          <cell r="O737">
            <v>39512</v>
          </cell>
          <cell r="P737" t="str">
            <v>LÂM ĐỒNG</v>
          </cell>
          <cell r="Q737" t="str">
            <v>KINH</v>
          </cell>
          <cell r="R737" t="str">
            <v>KHÔNG</v>
          </cell>
          <cell r="S737" t="str">
            <v>KP 4, PHƯỜNG 2, BẢO LỘC, LÂM ĐỒNG</v>
          </cell>
          <cell r="T737" t="str">
            <v>LÂM ĐỒNG</v>
          </cell>
          <cell r="U737" t="str">
            <v>15 ĐƯỜNG SỐ 9, P. TĂNG NHƠN PHÚ B, Q. 9, TP. HCM</v>
          </cell>
          <cell r="V737" t="str">
            <v>TP. HCM</v>
          </cell>
          <cell r="W737" t="str">
            <v>273 PHAN XÍCH LONG, P. 7, Q. PHÚ NHUẬN, TP. HCM</v>
          </cell>
          <cell r="X737" t="str">
            <v>01215984010</v>
          </cell>
          <cell r="Y737" t="str">
            <v>0721000560101</v>
          </cell>
          <cell r="Z737" t="str">
            <v>VIETCOMBANK</v>
          </cell>
          <cell r="AA737" t="str">
            <v>101682</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t="str">
            <v>CĐ</v>
          </cell>
          <cell r="BF737">
            <v>0</v>
          </cell>
          <cell r="BG737">
            <v>0</v>
          </cell>
          <cell r="BH737">
            <v>0</v>
          </cell>
          <cell r="BI737">
            <v>0</v>
          </cell>
          <cell r="BJ737">
            <v>12000</v>
          </cell>
          <cell r="BK737">
            <v>0</v>
          </cell>
          <cell r="BL737">
            <v>0</v>
          </cell>
          <cell r="BM737">
            <v>0</v>
          </cell>
          <cell r="BN737">
            <v>0</v>
          </cell>
          <cell r="BO737">
            <v>0</v>
          </cell>
          <cell r="BP737">
            <v>0</v>
          </cell>
          <cell r="BQ737">
            <v>1</v>
          </cell>
          <cell r="BR737" t="str">
            <v>HTQ HỒ CHÍ MINH</v>
          </cell>
          <cell r="BS737" t="str">
            <v>Partime</v>
          </cell>
          <cell r="BT737" t="str">
            <v>Quán 44 Hoa Hồng</v>
          </cell>
          <cell r="BU737" t="str">
            <v>NV. Bán Hàng</v>
          </cell>
          <cell r="BV737">
            <v>0</v>
          </cell>
          <cell r="BW737" t="str">
            <v>12/12</v>
          </cell>
          <cell r="BX737">
            <v>0</v>
          </cell>
          <cell r="BY737">
            <v>0</v>
          </cell>
          <cell r="BZ737">
            <v>0</v>
          </cell>
          <cell r="CA737">
            <v>0</v>
          </cell>
          <cell r="CB737">
            <v>0</v>
          </cell>
          <cell r="CC737">
            <v>0</v>
          </cell>
          <cell r="CD737">
            <v>0</v>
          </cell>
          <cell r="CE737">
            <v>0</v>
          </cell>
          <cell r="CF737">
            <v>0</v>
          </cell>
          <cell r="CG737">
            <v>0</v>
          </cell>
          <cell r="CH737">
            <v>0</v>
          </cell>
          <cell r="CI737" t="str">
            <v>44 HH</v>
          </cell>
          <cell r="CJ737" t="str">
            <v>NHÂN VIÊN PHA CHẾ</v>
          </cell>
          <cell r="CK737">
            <v>0</v>
          </cell>
          <cell r="CL737">
            <v>0</v>
          </cell>
          <cell r="CM737" t="str">
            <v>ĐỘC THÂN</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t="e">
            <v>#N/A</v>
          </cell>
          <cell r="DB737">
            <v>0</v>
          </cell>
        </row>
        <row r="738">
          <cell r="B738" t="str">
            <v>EQQ102718</v>
          </cell>
          <cell r="C738" t="str">
            <v>NGUYỄN THỊ BÍCH LY</v>
          </cell>
          <cell r="D738" t="str">
            <v>NỮ</v>
          </cell>
          <cell r="E738">
            <v>41921</v>
          </cell>
          <cell r="F738" t="str">
            <v>44 HH</v>
          </cell>
          <cell r="G738" t="str">
            <v>NHÂN VIÊN THU NGÂN</v>
          </cell>
          <cell r="H738">
            <v>20</v>
          </cell>
          <cell r="I738">
            <v>8</v>
          </cell>
          <cell r="J738">
            <v>1992</v>
          </cell>
          <cell r="K738">
            <v>33836</v>
          </cell>
          <cell r="L738" t="str">
            <v>ĐỒNG THÁP</v>
          </cell>
          <cell r="M738" t="str">
            <v>ĐỒNG THÁP</v>
          </cell>
          <cell r="N738" t="str">
            <v>341673794</v>
          </cell>
          <cell r="O738">
            <v>41169</v>
          </cell>
          <cell r="P738" t="str">
            <v>ĐỒNG THÁP</v>
          </cell>
          <cell r="Q738" t="str">
            <v>KINH</v>
          </cell>
          <cell r="R738" t="str">
            <v>PHẬT</v>
          </cell>
          <cell r="S738" t="str">
            <v>142 ẤP LONG BỬU, XÃ HÒA LONG, H. LAI VUNG, ĐỒNG THÁP</v>
          </cell>
          <cell r="T738" t="str">
            <v>ĐỒNG THÁP</v>
          </cell>
          <cell r="U738" t="str">
            <v>146/59/18/167 VŨ TÙNG, P. 2, Q. BÌNH THẠNH, TP. HCM</v>
          </cell>
          <cell r="V738" t="str">
            <v>TP. HCM</v>
          </cell>
          <cell r="W738" t="str">
            <v>15 ĐƯỜNG SỐ 9, P. TĂNG NHƠN PHÚ B, Q. 9, TP. HCM</v>
          </cell>
          <cell r="X738" t="str">
            <v>0906109056</v>
          </cell>
          <cell r="Y738" t="str">
            <v>0421000441553</v>
          </cell>
          <cell r="Z738" t="str">
            <v>VIETCOMBANK</v>
          </cell>
          <cell r="AA738" t="str">
            <v>101683</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t="str">
            <v>12/12</v>
          </cell>
          <cell r="BF738">
            <v>0</v>
          </cell>
          <cell r="BG738">
            <v>0</v>
          </cell>
          <cell r="BH738">
            <v>0</v>
          </cell>
          <cell r="BI738">
            <v>0</v>
          </cell>
          <cell r="BJ738">
            <v>12000</v>
          </cell>
          <cell r="BK738">
            <v>0</v>
          </cell>
          <cell r="BL738">
            <v>0</v>
          </cell>
          <cell r="BM738">
            <v>0</v>
          </cell>
          <cell r="BN738">
            <v>0</v>
          </cell>
          <cell r="BO738">
            <v>0</v>
          </cell>
          <cell r="BP738">
            <v>0</v>
          </cell>
          <cell r="BQ738">
            <v>1</v>
          </cell>
          <cell r="BR738" t="str">
            <v>HTQ HỒ CHÍ MINH</v>
          </cell>
          <cell r="BS738" t="str">
            <v>Partime</v>
          </cell>
          <cell r="BT738" t="str">
            <v>Quán 44 Hoa Hồng</v>
          </cell>
          <cell r="BU738" t="str">
            <v>NV. Thu Ngân</v>
          </cell>
          <cell r="BV738">
            <v>0</v>
          </cell>
          <cell r="BW738" t="str">
            <v>CĐ</v>
          </cell>
          <cell r="BX738" t="str">
            <v>QUẢN TRỊ KINH DOANH</v>
          </cell>
          <cell r="BY738">
            <v>0</v>
          </cell>
          <cell r="BZ738">
            <v>0</v>
          </cell>
          <cell r="CA738">
            <v>0</v>
          </cell>
          <cell r="CB738">
            <v>0</v>
          </cell>
          <cell r="CC738">
            <v>0</v>
          </cell>
          <cell r="CD738">
            <v>0</v>
          </cell>
          <cell r="CE738">
            <v>0</v>
          </cell>
          <cell r="CF738">
            <v>0</v>
          </cell>
          <cell r="CG738">
            <v>0</v>
          </cell>
          <cell r="CH738">
            <v>0</v>
          </cell>
          <cell r="CI738" t="str">
            <v>44 HH</v>
          </cell>
          <cell r="CJ738" t="str">
            <v>NHÂN VIÊN BÁN HÀNG</v>
          </cell>
          <cell r="CK738">
            <v>0</v>
          </cell>
          <cell r="CL738">
            <v>0</v>
          </cell>
          <cell r="CM738" t="str">
            <v>ĐỘC THÂN</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t="e">
            <v>#N/A</v>
          </cell>
          <cell r="DB738">
            <v>0</v>
          </cell>
        </row>
        <row r="739">
          <cell r="B739" t="str">
            <v>EQQ102719</v>
          </cell>
          <cell r="C739" t="str">
            <v>VÕ THỊ HƯƠNG DUNG</v>
          </cell>
          <cell r="D739" t="str">
            <v>NỮ</v>
          </cell>
          <cell r="E739">
            <v>41921</v>
          </cell>
          <cell r="F739" t="str">
            <v>274 VTS</v>
          </cell>
          <cell r="G739" t="str">
            <v>NHÂN VIÊN PHA CHẾ</v>
          </cell>
          <cell r="H739">
            <v>25</v>
          </cell>
          <cell r="I739">
            <v>8</v>
          </cell>
          <cell r="J739">
            <v>1994</v>
          </cell>
          <cell r="K739">
            <v>34571</v>
          </cell>
          <cell r="L739" t="str">
            <v>BÌNH ĐỊNH</v>
          </cell>
          <cell r="M739" t="str">
            <v>BÌNH ĐỊNH</v>
          </cell>
          <cell r="N739" t="str">
            <v>215400257</v>
          </cell>
          <cell r="O739">
            <v>41666</v>
          </cell>
          <cell r="P739" t="str">
            <v>BÌNH ĐỊNH</v>
          </cell>
          <cell r="Q739" t="str">
            <v>KINH</v>
          </cell>
          <cell r="R739" t="str">
            <v>KHÔNG</v>
          </cell>
          <cell r="S739" t="str">
            <v>KV. AN NGÃI, P. NHƠN HƯNG, TX. AN NHƠN, BÌNH ĐỊNH</v>
          </cell>
          <cell r="T739" t="str">
            <v>BÌNH ĐỊNH</v>
          </cell>
          <cell r="U739" t="str">
            <v>496/63/15 DƯƠNG QUẢNG HÀM, P. 6, Q. GÒ VẤP, TP. HCM</v>
          </cell>
          <cell r="V739" t="str">
            <v>TP. HCM</v>
          </cell>
          <cell r="W739" t="str">
            <v>146/59/18/167 VŨ TÙNG, P. 2, Q. BÌNH THẠNH, TP. HCM</v>
          </cell>
          <cell r="X739" t="str">
            <v>01693690590</v>
          </cell>
          <cell r="Y739" t="str">
            <v>0071000931457</v>
          </cell>
          <cell r="Z739" t="str">
            <v>VIETCOMBANK</v>
          </cell>
          <cell r="AA739" t="str">
            <v>101684</v>
          </cell>
          <cell r="AB739">
            <v>0</v>
          </cell>
          <cell r="AC739">
            <v>0</v>
          </cell>
          <cell r="AD739">
            <v>0</v>
          </cell>
          <cell r="AE739">
            <v>41983</v>
          </cell>
          <cell r="AF739" t="str">
            <v>TV</v>
          </cell>
          <cell r="AG739" t="str">
            <v>OK</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t="str">
            <v>CĐ</v>
          </cell>
          <cell r="BF739">
            <v>0</v>
          </cell>
          <cell r="BG739">
            <v>0</v>
          </cell>
          <cell r="BH739">
            <v>0</v>
          </cell>
          <cell r="BI739">
            <v>0</v>
          </cell>
          <cell r="BJ739">
            <v>12000</v>
          </cell>
          <cell r="BK739">
            <v>0</v>
          </cell>
          <cell r="BL739">
            <v>0</v>
          </cell>
          <cell r="BM739">
            <v>0</v>
          </cell>
          <cell r="BN739">
            <v>0</v>
          </cell>
          <cell r="BO739">
            <v>0</v>
          </cell>
          <cell r="BP739">
            <v>0</v>
          </cell>
          <cell r="BQ739">
            <v>1</v>
          </cell>
          <cell r="BR739" t="str">
            <v>HTQ HỒ CHÍ MINH</v>
          </cell>
          <cell r="BS739" t="str">
            <v>Partime</v>
          </cell>
          <cell r="BT739" t="str">
            <v>Quán 274 Võ Thị Sáu</v>
          </cell>
          <cell r="BU739" t="str">
            <v>NV. Pha Chế</v>
          </cell>
          <cell r="BV739">
            <v>0</v>
          </cell>
          <cell r="BW739" t="str">
            <v>12/12</v>
          </cell>
          <cell r="BX739">
            <v>0</v>
          </cell>
          <cell r="BY739">
            <v>0</v>
          </cell>
          <cell r="BZ739">
            <v>0</v>
          </cell>
          <cell r="CA739">
            <v>0</v>
          </cell>
          <cell r="CB739">
            <v>0</v>
          </cell>
          <cell r="CC739">
            <v>0</v>
          </cell>
          <cell r="CD739">
            <v>41944</v>
          </cell>
          <cell r="CE739">
            <v>0</v>
          </cell>
          <cell r="CF739">
            <v>0</v>
          </cell>
          <cell r="CG739">
            <v>0</v>
          </cell>
          <cell r="CH739">
            <v>0</v>
          </cell>
          <cell r="CI739" t="str">
            <v>44 HH</v>
          </cell>
          <cell r="CJ739" t="str">
            <v>NHÂN VIÊN THU NGÂN</v>
          </cell>
          <cell r="CK739">
            <v>0</v>
          </cell>
          <cell r="CL739">
            <v>0</v>
          </cell>
          <cell r="CM739" t="str">
            <v>ĐỘC THÂN</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t="e">
            <v>#N/A</v>
          </cell>
          <cell r="DB739">
            <v>0</v>
          </cell>
        </row>
        <row r="740">
          <cell r="B740" t="str">
            <v>EQQ102721</v>
          </cell>
          <cell r="C740" t="str">
            <v>NGUYỄN LÊ TRÚC PHƯƠNG</v>
          </cell>
          <cell r="D740" t="str">
            <v>NỮ</v>
          </cell>
          <cell r="E740">
            <v>41921</v>
          </cell>
          <cell r="F740" t="str">
            <v>44 HH</v>
          </cell>
          <cell r="G740" t="str">
            <v>NHÂN VIÊN PHA CHẾ</v>
          </cell>
          <cell r="H740">
            <v>20</v>
          </cell>
          <cell r="I740">
            <v>10</v>
          </cell>
          <cell r="J740">
            <v>1990</v>
          </cell>
          <cell r="K740">
            <v>33166</v>
          </cell>
          <cell r="L740" t="str">
            <v>TP. HCM</v>
          </cell>
          <cell r="M740" t="str">
            <v>TP. HCM</v>
          </cell>
          <cell r="N740" t="str">
            <v>024392935</v>
          </cell>
          <cell r="O740">
            <v>38512</v>
          </cell>
          <cell r="P740" t="str">
            <v>TP. HCM</v>
          </cell>
          <cell r="Q740" t="str">
            <v>KINH</v>
          </cell>
          <cell r="R740" t="str">
            <v>PHẬT</v>
          </cell>
          <cell r="S740" t="str">
            <v>19/2 TRẦN BÌNH TRỌNG, P. 5, Q. BÌNH THẠNH, TP. HCM</v>
          </cell>
          <cell r="T740" t="str">
            <v>TP. HCM</v>
          </cell>
          <cell r="U740" t="str">
            <v>19/2 TRẦN BÌNH TRỌNG, P. 5, Q. BÌNH THẠNH, TP. HCM</v>
          </cell>
          <cell r="V740" t="str">
            <v>TP. HCM</v>
          </cell>
          <cell r="W740" t="str">
            <v>496/63/15 DƯƠNG QUẢNG HÀM, P. 6, Q. GÒ VẤP, TP. HCM</v>
          </cell>
          <cell r="X740" t="str">
            <v>0909493373</v>
          </cell>
          <cell r="Y740" t="str">
            <v>0721000520374</v>
          </cell>
          <cell r="Z740" t="str">
            <v>VIETCOMBANK</v>
          </cell>
          <cell r="AA740" t="str">
            <v>101686</v>
          </cell>
          <cell r="AB740">
            <v>0</v>
          </cell>
          <cell r="AC740">
            <v>0</v>
          </cell>
          <cell r="AD740">
            <v>0</v>
          </cell>
          <cell r="AE740">
            <v>41983</v>
          </cell>
          <cell r="AF740" t="str">
            <v>TV</v>
          </cell>
          <cell r="AG740" t="str">
            <v>OK</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t="str">
            <v>12/12</v>
          </cell>
          <cell r="BF740">
            <v>0</v>
          </cell>
          <cell r="BG740">
            <v>0</v>
          </cell>
          <cell r="BH740">
            <v>0</v>
          </cell>
          <cell r="BI740">
            <v>0</v>
          </cell>
          <cell r="BJ740">
            <v>12000</v>
          </cell>
          <cell r="BK740">
            <v>0</v>
          </cell>
          <cell r="BL740">
            <v>41944</v>
          </cell>
          <cell r="BM740">
            <v>0</v>
          </cell>
          <cell r="BN740">
            <v>0</v>
          </cell>
          <cell r="BO740">
            <v>0</v>
          </cell>
          <cell r="BP740">
            <v>0</v>
          </cell>
          <cell r="BQ740">
            <v>1</v>
          </cell>
          <cell r="BR740" t="str">
            <v>HTQ HỒ CHÍ MINH</v>
          </cell>
          <cell r="BS740" t="str">
            <v>Partime</v>
          </cell>
          <cell r="BT740" t="str">
            <v>Quán 44 Hoa Hồng</v>
          </cell>
          <cell r="BU740" t="str">
            <v>NV. Pha Chế</v>
          </cell>
          <cell r="BV740">
            <v>0</v>
          </cell>
          <cell r="BW740" t="str">
            <v>TC</v>
          </cell>
          <cell r="BX740" t="str">
            <v>QUẢN TRỊ KINH DOANH</v>
          </cell>
          <cell r="BY740">
            <v>0</v>
          </cell>
          <cell r="BZ740">
            <v>0</v>
          </cell>
          <cell r="CA740">
            <v>0</v>
          </cell>
          <cell r="CB740">
            <v>0</v>
          </cell>
          <cell r="CC740">
            <v>0</v>
          </cell>
          <cell r="CD740">
            <v>0</v>
          </cell>
          <cell r="CE740">
            <v>0</v>
          </cell>
          <cell r="CF740">
            <v>0</v>
          </cell>
          <cell r="CG740">
            <v>0</v>
          </cell>
          <cell r="CH740">
            <v>0</v>
          </cell>
          <cell r="CI740" t="str">
            <v>274 VTS</v>
          </cell>
          <cell r="CJ740" t="str">
            <v>NHÂN VIÊN PHA CHẾ</v>
          </cell>
          <cell r="CK740">
            <v>0</v>
          </cell>
          <cell r="CL740">
            <v>0</v>
          </cell>
          <cell r="CM740" t="str">
            <v>ĐỘC THÂN</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t="e">
            <v>#N/A</v>
          </cell>
          <cell r="DB740">
            <v>0</v>
          </cell>
        </row>
        <row r="741">
          <cell r="B741" t="str">
            <v>EQQ102722</v>
          </cell>
          <cell r="C741" t="str">
            <v>NGUYỄN LÊ HỒNG VÂN</v>
          </cell>
          <cell r="D741" t="str">
            <v>NỮ</v>
          </cell>
          <cell r="E741">
            <v>41921</v>
          </cell>
          <cell r="F741" t="str">
            <v>44 HH</v>
          </cell>
          <cell r="G741" t="str">
            <v>NHÂN VIÊN PHỤC VỤ</v>
          </cell>
          <cell r="H741">
            <v>12</v>
          </cell>
          <cell r="I741">
            <v>9</v>
          </cell>
          <cell r="J741">
            <v>1991</v>
          </cell>
          <cell r="K741">
            <v>33493</v>
          </cell>
          <cell r="L741" t="str">
            <v>BÀ RỊA - VŨNG TÀU</v>
          </cell>
          <cell r="M741" t="str">
            <v>BÌNH DƯƠNG</v>
          </cell>
          <cell r="N741" t="str">
            <v>273446728</v>
          </cell>
          <cell r="O741">
            <v>41359</v>
          </cell>
          <cell r="P741" t="str">
            <v>BÀ RỊA - VŨNG TÀU</v>
          </cell>
          <cell r="Q741" t="str">
            <v>KINH</v>
          </cell>
          <cell r="R741" t="str">
            <v>KHÔNG</v>
          </cell>
          <cell r="S741" t="str">
            <v>101/3 BÀ TRIỆU, P. 1, TP. VŨNG TÀU, BÀ RỊA - VŨNG TÀU</v>
          </cell>
          <cell r="T741" t="str">
            <v>BÀ RỊA - VŨNG TÀU</v>
          </cell>
          <cell r="U741" t="str">
            <v>42 TĂNG BẠT HỔ, P. 11, Q. BÌNH THẠNH, TP. HCM</v>
          </cell>
          <cell r="V741" t="str">
            <v>TP. HCM</v>
          </cell>
          <cell r="W741" t="str">
            <v>19/2 TRẦN BÌNH TRỌNG, P. 5, Q. BÌNH THẠNH, TP. HCM</v>
          </cell>
          <cell r="X741" t="str">
            <v>0917657295</v>
          </cell>
          <cell r="Y741" t="str">
            <v>0081001073904</v>
          </cell>
          <cell r="Z741" t="str">
            <v>VIETCOMBANK</v>
          </cell>
          <cell r="AA741" t="str">
            <v>101687</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t="str">
            <v>TC</v>
          </cell>
          <cell r="BF741">
            <v>0</v>
          </cell>
          <cell r="BG741">
            <v>0</v>
          </cell>
          <cell r="BH741">
            <v>0</v>
          </cell>
          <cell r="BI741">
            <v>0</v>
          </cell>
          <cell r="BJ741">
            <v>12000</v>
          </cell>
          <cell r="BK741">
            <v>0</v>
          </cell>
          <cell r="BL741">
            <v>0</v>
          </cell>
          <cell r="BM741">
            <v>0</v>
          </cell>
          <cell r="BN741">
            <v>0</v>
          </cell>
          <cell r="BO741">
            <v>0</v>
          </cell>
          <cell r="BP741">
            <v>0</v>
          </cell>
          <cell r="BQ741">
            <v>1</v>
          </cell>
          <cell r="BR741" t="str">
            <v>HTQ HỒ CHÍ MINH</v>
          </cell>
          <cell r="BS741" t="str">
            <v>Partime</v>
          </cell>
          <cell r="BT741" t="str">
            <v>Quán 44 Hoa Hồng</v>
          </cell>
          <cell r="BU741" t="str">
            <v>NV. Phục Vụ</v>
          </cell>
          <cell r="BV741">
            <v>0</v>
          </cell>
          <cell r="BW741" t="str">
            <v>CĐ</v>
          </cell>
          <cell r="BX741" t="str">
            <v>CÔNG NGHỆ SINH HỌC</v>
          </cell>
          <cell r="BY741">
            <v>0</v>
          </cell>
          <cell r="BZ741">
            <v>0</v>
          </cell>
          <cell r="CA741">
            <v>0</v>
          </cell>
          <cell r="CB741">
            <v>0</v>
          </cell>
          <cell r="CC741">
            <v>0</v>
          </cell>
          <cell r="CD741">
            <v>0</v>
          </cell>
          <cell r="CE741">
            <v>0</v>
          </cell>
          <cell r="CF741">
            <v>0</v>
          </cell>
          <cell r="CG741">
            <v>0</v>
          </cell>
          <cell r="CH741">
            <v>0</v>
          </cell>
          <cell r="CI741" t="str">
            <v>44 HH</v>
          </cell>
          <cell r="CJ741" t="str">
            <v>NHÂN VIÊN PHA CHẾ</v>
          </cell>
          <cell r="CK741">
            <v>0</v>
          </cell>
          <cell r="CL741">
            <v>0</v>
          </cell>
          <cell r="CM741" t="str">
            <v>ĐỘC THÂN</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t="e">
            <v>#N/A</v>
          </cell>
          <cell r="DB741">
            <v>0</v>
          </cell>
        </row>
        <row r="742">
          <cell r="B742" t="str">
            <v>EQQ102724</v>
          </cell>
          <cell r="C742" t="str">
            <v>HUỲNH THÚY NGUYỆT</v>
          </cell>
          <cell r="D742" t="str">
            <v>NỮ</v>
          </cell>
          <cell r="E742">
            <v>41921</v>
          </cell>
          <cell r="F742" t="str">
            <v>44 HH</v>
          </cell>
          <cell r="G742" t="str">
            <v>NHÂN VIÊN THU NGÂN</v>
          </cell>
          <cell r="H742">
            <v>29</v>
          </cell>
          <cell r="I742">
            <v>6</v>
          </cell>
          <cell r="J742">
            <v>1995</v>
          </cell>
          <cell r="K742">
            <v>34879</v>
          </cell>
          <cell r="L742" t="str">
            <v>NINH THUẬN</v>
          </cell>
          <cell r="M742" t="str">
            <v>TRUNG QUỐC</v>
          </cell>
          <cell r="N742" t="str">
            <v>264462590</v>
          </cell>
          <cell r="O742">
            <v>41046</v>
          </cell>
          <cell r="P742" t="str">
            <v>NINH THUẬN</v>
          </cell>
          <cell r="Q742" t="str">
            <v>HOA</v>
          </cell>
          <cell r="R742" t="str">
            <v>KHÔNG</v>
          </cell>
          <cell r="S742" t="str">
            <v>KP 15, THỊ TRẤN PHƯỚC DÂN, NINH PHƯỚC, NINH THUẬN</v>
          </cell>
          <cell r="T742" t="str">
            <v>NINH THUẬN</v>
          </cell>
          <cell r="U742" t="str">
            <v>17/25E THỐNG NHẤT, P. 16, Q. GÒ VẤP, TP. HCM</v>
          </cell>
          <cell r="V742" t="str">
            <v>TP. HCM</v>
          </cell>
          <cell r="W742" t="str">
            <v>42 TĂNG BẠT HỔ, P. 11, Q. BÌNH THẠNH, TP. HCM</v>
          </cell>
          <cell r="X742" t="str">
            <v>01687555329</v>
          </cell>
          <cell r="Y742" t="str">
            <v>0071000932103</v>
          </cell>
          <cell r="Z742" t="str">
            <v>VIETCOMBANK</v>
          </cell>
          <cell r="AA742" t="str">
            <v>101689</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t="str">
            <v>CĐ</v>
          </cell>
          <cell r="BF742">
            <v>0</v>
          </cell>
          <cell r="BG742">
            <v>0</v>
          </cell>
          <cell r="BH742">
            <v>0</v>
          </cell>
          <cell r="BI742">
            <v>0</v>
          </cell>
          <cell r="BJ742">
            <v>12000</v>
          </cell>
          <cell r="BK742">
            <v>0</v>
          </cell>
          <cell r="BL742">
            <v>0</v>
          </cell>
          <cell r="BM742">
            <v>0</v>
          </cell>
          <cell r="BN742">
            <v>0</v>
          </cell>
          <cell r="BO742">
            <v>0</v>
          </cell>
          <cell r="BP742">
            <v>0</v>
          </cell>
          <cell r="BQ742">
            <v>1</v>
          </cell>
          <cell r="BR742" t="str">
            <v>HTQ HỒ CHÍ MINH</v>
          </cell>
          <cell r="BS742" t="str">
            <v>Partime</v>
          </cell>
          <cell r="BT742" t="str">
            <v>Quán 44 Hoa Hồng</v>
          </cell>
          <cell r="BU742" t="str">
            <v>NV. Thu Ngân</v>
          </cell>
          <cell r="BV742">
            <v>0</v>
          </cell>
          <cell r="BW742" t="str">
            <v>12/12</v>
          </cell>
          <cell r="BX742">
            <v>0</v>
          </cell>
          <cell r="BY742">
            <v>0</v>
          </cell>
          <cell r="BZ742">
            <v>0</v>
          </cell>
          <cell r="CA742">
            <v>0</v>
          </cell>
          <cell r="CB742">
            <v>0</v>
          </cell>
          <cell r="CC742">
            <v>0</v>
          </cell>
          <cell r="CD742">
            <v>0</v>
          </cell>
          <cell r="CE742">
            <v>0</v>
          </cell>
          <cell r="CF742">
            <v>0</v>
          </cell>
          <cell r="CG742">
            <v>0</v>
          </cell>
          <cell r="CH742">
            <v>0</v>
          </cell>
          <cell r="CI742" t="str">
            <v>44 HH</v>
          </cell>
          <cell r="CJ742" t="str">
            <v>NHÂN VIÊN PHỤC VỤ</v>
          </cell>
          <cell r="CK742">
            <v>0</v>
          </cell>
          <cell r="CL742">
            <v>0</v>
          </cell>
          <cell r="CM742" t="str">
            <v>ĐỘC THÂN</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t="e">
            <v>#N/A</v>
          </cell>
          <cell r="DB742">
            <v>0</v>
          </cell>
        </row>
        <row r="743">
          <cell r="B743" t="str">
            <v>EQQ102725</v>
          </cell>
          <cell r="C743" t="str">
            <v>BÙI NGUYỄN HOÀNG HÀ</v>
          </cell>
          <cell r="D743" t="str">
            <v>NỮ</v>
          </cell>
          <cell r="E743">
            <v>41921</v>
          </cell>
          <cell r="F743" t="str">
            <v>157 D2</v>
          </cell>
          <cell r="G743" t="str">
            <v>NHÂN VIÊN PHỤC VỤ</v>
          </cell>
          <cell r="H743">
            <v>6</v>
          </cell>
          <cell r="I743">
            <v>8</v>
          </cell>
          <cell r="J743">
            <v>1993</v>
          </cell>
          <cell r="K743">
            <v>34187</v>
          </cell>
          <cell r="L743" t="str">
            <v>GIA LAI</v>
          </cell>
          <cell r="M743" t="str">
            <v xml:space="preserve">NAM ĐỊNH </v>
          </cell>
          <cell r="N743" t="str">
            <v>230961195</v>
          </cell>
          <cell r="O743">
            <v>41086</v>
          </cell>
          <cell r="P743" t="str">
            <v>GIA LAI</v>
          </cell>
          <cell r="Q743" t="str">
            <v>KINH</v>
          </cell>
          <cell r="R743" t="str">
            <v>PHẬT</v>
          </cell>
          <cell r="S743" t="str">
            <v>112/7 PHAN ĐÌNH PHÙNG, TP. PLEIKU, GIA LAI</v>
          </cell>
          <cell r="T743" t="str">
            <v>GIA LAI</v>
          </cell>
          <cell r="U743" t="str">
            <v>232/17/13 QUỐC LỘ 13, P. 26, Q. BÌNH THẠNH, TP. HCM</v>
          </cell>
          <cell r="V743" t="str">
            <v>TP. HCM</v>
          </cell>
          <cell r="W743" t="str">
            <v>17/25E THỐNG NHẤT, P. 16, Q. GÒ VẤP, TP. HCM</v>
          </cell>
          <cell r="X743" t="str">
            <v>TP. HCM</v>
          </cell>
          <cell r="Y743" t="str">
            <v>0531002489667</v>
          </cell>
          <cell r="Z743" t="str">
            <v>VIETCOMBANK</v>
          </cell>
          <cell r="AA743" t="str">
            <v>101690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t="str">
            <v>12/12</v>
          </cell>
          <cell r="BF743">
            <v>0</v>
          </cell>
          <cell r="BG743">
            <v>0</v>
          </cell>
          <cell r="BH743">
            <v>0</v>
          </cell>
          <cell r="BI743">
            <v>0</v>
          </cell>
          <cell r="BJ743">
            <v>12000</v>
          </cell>
          <cell r="BK743">
            <v>0</v>
          </cell>
          <cell r="BL743">
            <v>0</v>
          </cell>
          <cell r="BM743">
            <v>0</v>
          </cell>
          <cell r="BN743">
            <v>0</v>
          </cell>
          <cell r="BO743">
            <v>0</v>
          </cell>
          <cell r="BP743">
            <v>0</v>
          </cell>
          <cell r="BQ743">
            <v>1</v>
          </cell>
          <cell r="BR743" t="str">
            <v>HTQ HỒ CHÍ MINH</v>
          </cell>
          <cell r="BS743" t="str">
            <v>Partime</v>
          </cell>
          <cell r="BT743" t="str">
            <v>Quán 157-159 D2</v>
          </cell>
          <cell r="BU743" t="str">
            <v>NV. Phục Vụ</v>
          </cell>
          <cell r="BV743">
            <v>0</v>
          </cell>
          <cell r="BW743" t="str">
            <v>12/12</v>
          </cell>
          <cell r="BX743">
            <v>0</v>
          </cell>
          <cell r="BY743">
            <v>0</v>
          </cell>
          <cell r="BZ743">
            <v>0</v>
          </cell>
          <cell r="CA743">
            <v>0</v>
          </cell>
          <cell r="CB743">
            <v>0</v>
          </cell>
          <cell r="CC743">
            <v>0</v>
          </cell>
          <cell r="CD743">
            <v>0</v>
          </cell>
          <cell r="CE743">
            <v>0</v>
          </cell>
          <cell r="CF743">
            <v>0</v>
          </cell>
          <cell r="CG743">
            <v>0</v>
          </cell>
          <cell r="CH743">
            <v>0</v>
          </cell>
          <cell r="CI743" t="str">
            <v>44 HH</v>
          </cell>
          <cell r="CJ743" t="str">
            <v>NHÂN VIÊN THU NGÂN</v>
          </cell>
          <cell r="CK743">
            <v>0</v>
          </cell>
          <cell r="CL743">
            <v>0</v>
          </cell>
          <cell r="CM743" t="str">
            <v>ĐỘC THÂN</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t="e">
            <v>#N/A</v>
          </cell>
          <cell r="DB743">
            <v>0</v>
          </cell>
        </row>
        <row r="744">
          <cell r="B744" t="str">
            <v>EQQ102727</v>
          </cell>
          <cell r="C744" t="str">
            <v>THẠCH BIỆN THÙY TRANG</v>
          </cell>
          <cell r="D744" t="str">
            <v>NỮ</v>
          </cell>
          <cell r="E744">
            <v>41921</v>
          </cell>
          <cell r="F744" t="str">
            <v>44 HH</v>
          </cell>
          <cell r="G744" t="str">
            <v>NHÂN VIÊN PHỤC VỤ</v>
          </cell>
          <cell r="H744">
            <v>18</v>
          </cell>
          <cell r="I744">
            <v>7</v>
          </cell>
          <cell r="J744">
            <v>1990</v>
          </cell>
          <cell r="K744">
            <v>33072</v>
          </cell>
          <cell r="L744" t="str">
            <v>TRÀ VINH</v>
          </cell>
          <cell r="M744" t="str">
            <v>TRÀ VINH</v>
          </cell>
          <cell r="N744" t="str">
            <v>334548361</v>
          </cell>
          <cell r="O744">
            <v>38768</v>
          </cell>
          <cell r="P744" t="str">
            <v>TRÀ VINH</v>
          </cell>
          <cell r="Q744" t="str">
            <v>KHƠ ME</v>
          </cell>
          <cell r="R744" t="str">
            <v>PHẬT</v>
          </cell>
          <cell r="S744" t="str">
            <v>KHÓM II, THỊ TRẤN TIỂU CẦN, TRÀ VINH</v>
          </cell>
          <cell r="T744" t="str">
            <v>TRÀ VINH</v>
          </cell>
          <cell r="U744" t="str">
            <v>115/11/5 NGUYỄN HỒNG, P. 1, Q. GÒ VẤP, TP. HCM</v>
          </cell>
          <cell r="V744" t="str">
            <v>TP. HCM</v>
          </cell>
          <cell r="W744" t="str">
            <v>232/17/13 QUỐC LỘ 13, P. 26, Q. BÌNH THẠNH, TP. HCM</v>
          </cell>
          <cell r="X744" t="str">
            <v>01226573726</v>
          </cell>
          <cell r="Y744" t="str">
            <v>0071000931265</v>
          </cell>
          <cell r="Z744" t="str">
            <v>VIETCOMBANK</v>
          </cell>
          <cell r="AA744" t="str">
            <v>101692</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t="str">
            <v>12/12</v>
          </cell>
          <cell r="BF744">
            <v>0</v>
          </cell>
          <cell r="BG744">
            <v>0</v>
          </cell>
          <cell r="BH744">
            <v>0</v>
          </cell>
          <cell r="BI744">
            <v>0</v>
          </cell>
          <cell r="BJ744">
            <v>12000</v>
          </cell>
          <cell r="BK744">
            <v>0</v>
          </cell>
          <cell r="BL744">
            <v>0</v>
          </cell>
          <cell r="BM744">
            <v>0</v>
          </cell>
          <cell r="BN744">
            <v>0</v>
          </cell>
          <cell r="BO744">
            <v>0</v>
          </cell>
          <cell r="BP744">
            <v>0</v>
          </cell>
          <cell r="BQ744">
            <v>1</v>
          </cell>
          <cell r="BR744" t="str">
            <v>HTQ HỒ CHÍ MINH</v>
          </cell>
          <cell r="BS744" t="str">
            <v>Partime</v>
          </cell>
          <cell r="BT744" t="str">
            <v>Quán 44 Hoa Hồng</v>
          </cell>
          <cell r="BU744" t="str">
            <v>NV. Phục Vụ</v>
          </cell>
          <cell r="BV744">
            <v>0</v>
          </cell>
          <cell r="BW744" t="str">
            <v>12/12</v>
          </cell>
          <cell r="BX744" t="str">
            <v>TÀI CHÍNH</v>
          </cell>
          <cell r="BY744">
            <v>0</v>
          </cell>
          <cell r="BZ744">
            <v>0</v>
          </cell>
          <cell r="CA744">
            <v>0</v>
          </cell>
          <cell r="CB744">
            <v>0</v>
          </cell>
          <cell r="CC744">
            <v>0</v>
          </cell>
          <cell r="CD744">
            <v>0</v>
          </cell>
          <cell r="CE744">
            <v>0</v>
          </cell>
          <cell r="CF744">
            <v>0</v>
          </cell>
          <cell r="CG744">
            <v>0</v>
          </cell>
          <cell r="CH744">
            <v>0</v>
          </cell>
          <cell r="CI744" t="str">
            <v>157 D2</v>
          </cell>
          <cell r="CJ744" t="str">
            <v>NHÂN VIÊN PHỤC VỤ</v>
          </cell>
          <cell r="CK744">
            <v>0</v>
          </cell>
          <cell r="CL744">
            <v>0</v>
          </cell>
          <cell r="CM744" t="str">
            <v>ĐỘC THÂN</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t="e">
            <v>#N/A</v>
          </cell>
          <cell r="DB744">
            <v>0</v>
          </cell>
        </row>
        <row r="745">
          <cell r="B745" t="str">
            <v>EQQ102728</v>
          </cell>
          <cell r="C745" t="str">
            <v>LÊ THỊ VỊ</v>
          </cell>
          <cell r="D745" t="str">
            <v>NỮ</v>
          </cell>
          <cell r="E745">
            <v>41926</v>
          </cell>
          <cell r="F745" t="str">
            <v>272 XVNT</v>
          </cell>
          <cell r="G745" t="str">
            <v>NHÂN VIÊN PHỤC VỤ</v>
          </cell>
          <cell r="H745">
            <v>15</v>
          </cell>
          <cell r="I745">
            <v>2</v>
          </cell>
          <cell r="J745">
            <v>1992</v>
          </cell>
          <cell r="K745">
            <v>33649</v>
          </cell>
          <cell r="L745" t="str">
            <v>QUẢNG NGÃI</v>
          </cell>
          <cell r="M745" t="str">
            <v>QUẢNG NGÃI</v>
          </cell>
          <cell r="N745" t="str">
            <v>212324399</v>
          </cell>
          <cell r="O745">
            <v>40040</v>
          </cell>
          <cell r="P745" t="str">
            <v>QUẢNG NGÃI</v>
          </cell>
          <cell r="Q745" t="str">
            <v>KINH</v>
          </cell>
          <cell r="R745" t="str">
            <v>KHÔNG</v>
          </cell>
          <cell r="S745" t="str">
            <v>BÌNH HẢI, BÌNH SƠN, QUẢNG NGÃI</v>
          </cell>
          <cell r="T745" t="str">
            <v>QUẢNG NGÃI</v>
          </cell>
          <cell r="U745" t="str">
            <v>SỐ 105, ĐƯỜNG 61, P. PHƯỚC LONG B, Q. 9, TP. HCM</v>
          </cell>
          <cell r="V745" t="str">
            <v>TP. HCM</v>
          </cell>
          <cell r="W745" t="str">
            <v>115/11/5 NGUYỄN HỒNG, P. 1, Q. GÒ VẤP, TP. HCM</v>
          </cell>
          <cell r="X745" t="str">
            <v>0972362841</v>
          </cell>
          <cell r="Y745" t="str">
            <v>0271000881513</v>
          </cell>
          <cell r="Z745" t="str">
            <v>VIETCOMBANK</v>
          </cell>
          <cell r="AA745" t="str">
            <v>101693</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t="str">
            <v>12/12</v>
          </cell>
          <cell r="BF745">
            <v>0</v>
          </cell>
          <cell r="BG745">
            <v>0</v>
          </cell>
          <cell r="BH745">
            <v>0</v>
          </cell>
          <cell r="BI745">
            <v>0</v>
          </cell>
          <cell r="BJ745">
            <v>12000</v>
          </cell>
          <cell r="BK745">
            <v>0</v>
          </cell>
          <cell r="BL745">
            <v>0</v>
          </cell>
          <cell r="BM745">
            <v>0</v>
          </cell>
          <cell r="BN745">
            <v>0</v>
          </cell>
          <cell r="BO745">
            <v>0</v>
          </cell>
          <cell r="BP745">
            <v>0</v>
          </cell>
          <cell r="BQ745">
            <v>1</v>
          </cell>
          <cell r="BR745" t="str">
            <v>HTQ HỒ CHÍ MINH</v>
          </cell>
          <cell r="BS745" t="str">
            <v>Partime</v>
          </cell>
          <cell r="BT745" t="str">
            <v>Quán 272 Xô Viết Nghệ Tĩnh</v>
          </cell>
          <cell r="BU745" t="str">
            <v>NV. Phục Vụ</v>
          </cell>
          <cell r="BV745">
            <v>0</v>
          </cell>
          <cell r="BW745" t="str">
            <v>12/12</v>
          </cell>
          <cell r="BX745">
            <v>0</v>
          </cell>
          <cell r="BY745">
            <v>0</v>
          </cell>
          <cell r="BZ745">
            <v>0</v>
          </cell>
          <cell r="CA745">
            <v>0</v>
          </cell>
          <cell r="CB745">
            <v>0</v>
          </cell>
          <cell r="CC745">
            <v>0</v>
          </cell>
          <cell r="CD745">
            <v>0</v>
          </cell>
          <cell r="CE745">
            <v>0</v>
          </cell>
          <cell r="CF745">
            <v>0</v>
          </cell>
          <cell r="CG745">
            <v>0</v>
          </cell>
          <cell r="CH745">
            <v>0</v>
          </cell>
          <cell r="CI745" t="str">
            <v>44 HH</v>
          </cell>
          <cell r="CJ745" t="str">
            <v>NHÂN VIÊN PHỤC VỤ</v>
          </cell>
          <cell r="CK745">
            <v>0</v>
          </cell>
          <cell r="CL745">
            <v>0</v>
          </cell>
          <cell r="CM745" t="str">
            <v>ĐỘC THÂN</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t="e">
            <v>#N/A</v>
          </cell>
          <cell r="DB745">
            <v>0</v>
          </cell>
        </row>
        <row r="746">
          <cell r="B746" t="str">
            <v>EQQ102729</v>
          </cell>
          <cell r="C746" t="str">
            <v>LÊ KHẢ TUẤN</v>
          </cell>
          <cell r="D746" t="str">
            <v>NAM</v>
          </cell>
          <cell r="E746">
            <v>41927</v>
          </cell>
          <cell r="F746" t="str">
            <v>104 HBT</v>
          </cell>
          <cell r="G746" t="str">
            <v>NHÂN VIÊN PHỤC VỤ</v>
          </cell>
          <cell r="H746">
            <v>19</v>
          </cell>
          <cell r="I746">
            <v>12</v>
          </cell>
          <cell r="J746">
            <v>1992</v>
          </cell>
          <cell r="K746">
            <v>33957</v>
          </cell>
          <cell r="L746" t="str">
            <v>THANH HÓA</v>
          </cell>
          <cell r="M746" t="str">
            <v>THANH HÓA</v>
          </cell>
          <cell r="N746" t="str">
            <v>024925564</v>
          </cell>
          <cell r="O746">
            <v>41654</v>
          </cell>
          <cell r="P746" t="str">
            <v>TP. HCM</v>
          </cell>
          <cell r="Q746" t="str">
            <v>KINH</v>
          </cell>
          <cell r="R746" t="str">
            <v>KHÔNG</v>
          </cell>
          <cell r="S746" t="str">
            <v>367 LÊ THỊ RIÊNG, KP 2, P. THỚI AN, Q. 12, TP. HCM</v>
          </cell>
          <cell r="T746" t="str">
            <v>TP. HCM</v>
          </cell>
          <cell r="U746" t="str">
            <v>367 LÊ THỊ RIÊNG, KP 2, P. THỚI AN, Q. 12, TP. HCM</v>
          </cell>
          <cell r="V746" t="str">
            <v>TP. HCM</v>
          </cell>
          <cell r="W746" t="str">
            <v>SỐ 105, ĐƯỜNG 61, P. PHƯỚC LONG B, Q. 9, TP. HCM</v>
          </cell>
          <cell r="X746" t="str">
            <v>01689696569</v>
          </cell>
          <cell r="Y746" t="str">
            <v>0071000932336</v>
          </cell>
          <cell r="Z746" t="str">
            <v>VIETCOMBANK</v>
          </cell>
          <cell r="AA746" t="str">
            <v>101694</v>
          </cell>
          <cell r="AB746">
            <v>0</v>
          </cell>
          <cell r="AC746">
            <v>0</v>
          </cell>
          <cell r="AD746">
            <v>0</v>
          </cell>
          <cell r="AE746">
            <v>41983</v>
          </cell>
          <cell r="AF746" t="str">
            <v>TV</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t="str">
            <v>12/12</v>
          </cell>
          <cell r="BF746">
            <v>0</v>
          </cell>
          <cell r="BG746">
            <v>0</v>
          </cell>
          <cell r="BH746">
            <v>0</v>
          </cell>
          <cell r="BI746">
            <v>0</v>
          </cell>
          <cell r="BJ746">
            <v>12000</v>
          </cell>
          <cell r="BK746">
            <v>0</v>
          </cell>
          <cell r="BL746">
            <v>0</v>
          </cell>
          <cell r="BM746">
            <v>0</v>
          </cell>
          <cell r="BN746">
            <v>0</v>
          </cell>
          <cell r="BO746">
            <v>0</v>
          </cell>
          <cell r="BP746">
            <v>0</v>
          </cell>
          <cell r="BQ746">
            <v>1</v>
          </cell>
          <cell r="BR746" t="str">
            <v>HTQ HỒ CHÍ MINH</v>
          </cell>
          <cell r="BS746" t="str">
            <v>Partime</v>
          </cell>
          <cell r="BT746" t="str">
            <v>Quán 104 Hai Bà Trưng</v>
          </cell>
          <cell r="BU746" t="str">
            <v>NV. Phục Vụ</v>
          </cell>
          <cell r="BV746">
            <v>0</v>
          </cell>
          <cell r="BW746" t="str">
            <v>12/12</v>
          </cell>
          <cell r="BX746">
            <v>0</v>
          </cell>
          <cell r="BY746">
            <v>0</v>
          </cell>
          <cell r="BZ746">
            <v>0</v>
          </cell>
          <cell r="CA746">
            <v>0</v>
          </cell>
          <cell r="CB746">
            <v>0</v>
          </cell>
          <cell r="CC746">
            <v>0</v>
          </cell>
          <cell r="CD746">
            <v>0</v>
          </cell>
          <cell r="CE746">
            <v>0</v>
          </cell>
          <cell r="CF746">
            <v>0</v>
          </cell>
          <cell r="CG746">
            <v>0</v>
          </cell>
          <cell r="CH746">
            <v>0</v>
          </cell>
          <cell r="CI746" t="str">
            <v>272 XVNT</v>
          </cell>
          <cell r="CJ746" t="str">
            <v>NHÂN VIÊN PHỤC VỤ</v>
          </cell>
          <cell r="CK746">
            <v>0</v>
          </cell>
          <cell r="CL746">
            <v>0</v>
          </cell>
          <cell r="CM746" t="str">
            <v>ĐỘC THÂN</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t="e">
            <v>#N/A</v>
          </cell>
          <cell r="DB746">
            <v>0</v>
          </cell>
        </row>
        <row r="747">
          <cell r="B747" t="str">
            <v>EQQ102730</v>
          </cell>
          <cell r="C747" t="str">
            <v>NGÔ THỊ NGA</v>
          </cell>
          <cell r="D747" t="str">
            <v>NỮ</v>
          </cell>
          <cell r="E747">
            <v>41928</v>
          </cell>
          <cell r="F747" t="str">
            <v>104 HBT</v>
          </cell>
          <cell r="G747" t="str">
            <v>QUẢN LÝ QUÁN</v>
          </cell>
          <cell r="H747">
            <v>22</v>
          </cell>
          <cell r="I747">
            <v>2</v>
          </cell>
          <cell r="J747">
            <v>1984</v>
          </cell>
          <cell r="K747">
            <v>30734</v>
          </cell>
          <cell r="L747" t="str">
            <v>HẢI DƯƠNG</v>
          </cell>
          <cell r="M747" t="str">
            <v>HẢI DƯƠNG</v>
          </cell>
          <cell r="N747" t="str">
            <v>025244487</v>
          </cell>
          <cell r="O747">
            <v>40259</v>
          </cell>
          <cell r="P747" t="str">
            <v>TP. HCM</v>
          </cell>
          <cell r="Q747" t="str">
            <v>KINH</v>
          </cell>
          <cell r="R747" t="str">
            <v>KHÔNG</v>
          </cell>
          <cell r="S747" t="str">
            <v>487/47B/45/5 KP 1, P. TÂN THUẬN ĐÔNG, Q. 7, TP. HCM</v>
          </cell>
          <cell r="T747" t="str">
            <v>TP. HCM</v>
          </cell>
          <cell r="U747" t="str">
            <v>487/47B/45/5 KP 1, P. TÂN THUẬN ĐÔNG, Q. 7, TP. HCM</v>
          </cell>
          <cell r="V747" t="str">
            <v>TP. HCM</v>
          </cell>
          <cell r="W747" t="str">
            <v>367 LÊ THỊ RIÊNG, KP 2, P. THỚI AN, Q. 12, TP. HCM</v>
          </cell>
          <cell r="X747" t="str">
            <v>0936797006</v>
          </cell>
          <cell r="Y747" t="str">
            <v>0181003282162</v>
          </cell>
          <cell r="Z747" t="str">
            <v>VIETCOMBANK</v>
          </cell>
          <cell r="AA747" t="str">
            <v>101695</v>
          </cell>
          <cell r="AB747">
            <v>0</v>
          </cell>
          <cell r="AC747">
            <v>0</v>
          </cell>
          <cell r="AD747">
            <v>41989</v>
          </cell>
          <cell r="AE747">
            <v>41983</v>
          </cell>
          <cell r="AF747" t="str">
            <v>TV</v>
          </cell>
          <cell r="AG747" t="str">
            <v>CHƯA BÀN GIAO</v>
          </cell>
          <cell r="AH747">
            <v>41989</v>
          </cell>
          <cell r="AI747">
            <v>0</v>
          </cell>
          <cell r="AJ747">
            <v>0</v>
          </cell>
          <cell r="AK747" t="str">
            <v>01 NĂM</v>
          </cell>
          <cell r="AL747">
            <v>0</v>
          </cell>
          <cell r="AM747">
            <v>0</v>
          </cell>
          <cell r="AN747">
            <v>41989</v>
          </cell>
          <cell r="AO747">
            <v>42353</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t="str">
            <v>12/12</v>
          </cell>
          <cell r="BF747">
            <v>0</v>
          </cell>
          <cell r="BG747">
            <v>0</v>
          </cell>
          <cell r="BH747">
            <v>41989</v>
          </cell>
          <cell r="BI747">
            <v>3460000</v>
          </cell>
          <cell r="BJ747">
            <v>4240000</v>
          </cell>
          <cell r="BK747">
            <v>0</v>
          </cell>
          <cell r="BL747">
            <v>200000</v>
          </cell>
          <cell r="BM747">
            <v>150000</v>
          </cell>
          <cell r="BN747">
            <v>0</v>
          </cell>
          <cell r="BO747">
            <v>0</v>
          </cell>
          <cell r="BP747">
            <v>4000</v>
          </cell>
          <cell r="BQ747">
            <v>1</v>
          </cell>
          <cell r="BR747" t="str">
            <v>HTQ HỒ CHÍ MINH</v>
          </cell>
          <cell r="BS747" t="str">
            <v>Fulltime</v>
          </cell>
          <cell r="BT747" t="str">
            <v>Quán 104 Hai Bà Trưng</v>
          </cell>
          <cell r="BU747" t="str">
            <v>Quản Lý Quán</v>
          </cell>
          <cell r="BV747">
            <v>0</v>
          </cell>
          <cell r="BW747" t="str">
            <v>CĐ</v>
          </cell>
          <cell r="BX747" t="str">
            <v>KINH DOANH XUẤT BẢN PHẨM</v>
          </cell>
          <cell r="BY747">
            <v>0</v>
          </cell>
          <cell r="BZ747">
            <v>0</v>
          </cell>
          <cell r="CA747">
            <v>0</v>
          </cell>
          <cell r="CB747">
            <v>0</v>
          </cell>
          <cell r="CC747">
            <v>0</v>
          </cell>
          <cell r="CD747">
            <v>0</v>
          </cell>
          <cell r="CE747">
            <v>0</v>
          </cell>
          <cell r="CF747">
            <v>0</v>
          </cell>
          <cell r="CG747">
            <v>0</v>
          </cell>
          <cell r="CH747">
            <v>0</v>
          </cell>
          <cell r="CI747" t="str">
            <v>104 HBT</v>
          </cell>
          <cell r="CJ747" t="str">
            <v>NHÂN VIÊN PHỤC VỤ</v>
          </cell>
          <cell r="CK747">
            <v>0</v>
          </cell>
          <cell r="CL747">
            <v>0</v>
          </cell>
          <cell r="CM747" t="str">
            <v>KẾT HÔN</v>
          </cell>
          <cell r="CN747" t="str">
            <v>NGUYỄN ĐỨC KHIÊM</v>
          </cell>
          <cell r="CO747" t="str">
            <v>2013</v>
          </cell>
          <cell r="CP747" t="str">
            <v>X</v>
          </cell>
          <cell r="CQ747">
            <v>0</v>
          </cell>
          <cell r="CR747">
            <v>1</v>
          </cell>
          <cell r="CS747" t="str">
            <v>NGUYỄN DUY ANH</v>
          </cell>
          <cell r="CT747">
            <v>0</v>
          </cell>
          <cell r="CU747" t="str">
            <v>X</v>
          </cell>
          <cell r="CV747" t="str">
            <v>1984</v>
          </cell>
          <cell r="CW747" t="str">
            <v>CÔNG NHÂN VIÊN</v>
          </cell>
          <cell r="CX747">
            <v>0</v>
          </cell>
          <cell r="CY747">
            <v>0</v>
          </cell>
          <cell r="CZ747">
            <v>0</v>
          </cell>
          <cell r="DA747" t="e">
            <v>#N/A</v>
          </cell>
          <cell r="DB747">
            <v>0</v>
          </cell>
        </row>
        <row r="748">
          <cell r="B748" t="str">
            <v>EVV6000254</v>
          </cell>
          <cell r="C748" t="str">
            <v>TRẦN NGUYỄN BĂNG DƯƠNG</v>
          </cell>
          <cell r="D748" t="str">
            <v>NỮ</v>
          </cell>
          <cell r="E748">
            <v>41929</v>
          </cell>
          <cell r="F748" t="str">
            <v>PHÒNG MARKETING</v>
          </cell>
          <cell r="G748" t="str">
            <v>CHUYÊN VIÊN CRM</v>
          </cell>
          <cell r="H748">
            <v>6</v>
          </cell>
          <cell r="I748">
            <v>1</v>
          </cell>
          <cell r="J748">
            <v>1985</v>
          </cell>
          <cell r="K748">
            <v>31053</v>
          </cell>
          <cell r="L748" t="str">
            <v>TP. HCM</v>
          </cell>
          <cell r="M748" t="str">
            <v xml:space="preserve">NAM ĐỊNH </v>
          </cell>
          <cell r="N748" t="str">
            <v>023909548</v>
          </cell>
          <cell r="O748">
            <v>37061</v>
          </cell>
          <cell r="P748" t="str">
            <v>TP. HCM</v>
          </cell>
          <cell r="Q748" t="str">
            <v>KINH</v>
          </cell>
          <cell r="R748" t="str">
            <v>THIÊN CHÚA</v>
          </cell>
          <cell r="S748" t="str">
            <v>76/2 XÔ VIẾT NGHỆ TĨNH, P. 21, Q. BÌNH THẠNH, TP. HCM</v>
          </cell>
          <cell r="T748" t="str">
            <v>TP. HCM</v>
          </cell>
          <cell r="U748" t="str">
            <v>76/2 XÔ VIẾT NGHỆ TĨNH, P. 21, Q. BÌNH THẠNH, TP. HCM</v>
          </cell>
          <cell r="V748" t="str">
            <v>TP. HCM</v>
          </cell>
          <cell r="W748" t="str">
            <v>487/47B/45/5 KP 1, P. TÂN THUẬN ĐÔNG, Q. 7, TP. HCM</v>
          </cell>
          <cell r="X748" t="str">
            <v>0989606185</v>
          </cell>
          <cell r="Y748" t="str">
            <v>0071003863679</v>
          </cell>
          <cell r="Z748" t="str">
            <v>VIETCOMBANK</v>
          </cell>
          <cell r="AA748" t="str">
            <v>9045</v>
          </cell>
          <cell r="AB748">
            <v>0</v>
          </cell>
          <cell r="AC748">
            <v>0</v>
          </cell>
          <cell r="AD748">
            <v>41989</v>
          </cell>
          <cell r="AE748">
            <v>0</v>
          </cell>
          <cell r="AF748">
            <v>0</v>
          </cell>
          <cell r="AG748">
            <v>0</v>
          </cell>
          <cell r="AH748">
            <v>41990</v>
          </cell>
          <cell r="AI748">
            <v>0</v>
          </cell>
          <cell r="AJ748">
            <v>0</v>
          </cell>
          <cell r="AK748" t="str">
            <v>01 NĂM</v>
          </cell>
          <cell r="AL748">
            <v>0</v>
          </cell>
          <cell r="AM748">
            <v>0</v>
          </cell>
          <cell r="AN748">
            <v>41990</v>
          </cell>
          <cell r="AO748">
            <v>42354</v>
          </cell>
          <cell r="AP748">
            <v>0</v>
          </cell>
          <cell r="AQ748">
            <v>41989</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t="str">
            <v>CĐ</v>
          </cell>
          <cell r="BF748">
            <v>0</v>
          </cell>
          <cell r="BG748">
            <v>0</v>
          </cell>
          <cell r="BH748">
            <v>41990</v>
          </cell>
          <cell r="BI748">
            <v>3660000</v>
          </cell>
          <cell r="BJ748">
            <v>5340000</v>
          </cell>
          <cell r="BK748">
            <v>0</v>
          </cell>
          <cell r="BL748">
            <v>200000</v>
          </cell>
          <cell r="BM748">
            <v>200000</v>
          </cell>
          <cell r="BN748">
            <v>0</v>
          </cell>
          <cell r="BO748">
            <v>25000</v>
          </cell>
          <cell r="BP748">
            <v>120000</v>
          </cell>
          <cell r="BQ748">
            <v>1</v>
          </cell>
          <cell r="BR748" t="str">
            <v>VP HỒ CHÍ MINH</v>
          </cell>
          <cell r="BS748" t="str">
            <v>Fulltime</v>
          </cell>
          <cell r="BT748" t="str">
            <v>Phòng Marketing</v>
          </cell>
          <cell r="BU748" t="str">
            <v>CV. CRM</v>
          </cell>
          <cell r="BV748" t="str">
            <v>NGUYỄN ĐỨC KHIÊM</v>
          </cell>
          <cell r="BW748" t="str">
            <v>THẠC SỸ</v>
          </cell>
          <cell r="BX748" t="str">
            <v>QUẢN TRỊ KINH DOANH</v>
          </cell>
          <cell r="BY748">
            <v>0</v>
          </cell>
          <cell r="BZ748">
            <v>1</v>
          </cell>
          <cell r="CA748" t="str">
            <v>NGUYỄN DUY ANH</v>
          </cell>
          <cell r="CB748">
            <v>0</v>
          </cell>
          <cell r="CC748" t="str">
            <v>X</v>
          </cell>
          <cell r="CD748" t="str">
            <v>1984</v>
          </cell>
          <cell r="CE748" t="str">
            <v>CÔNG NHÂN VIÊN</v>
          </cell>
          <cell r="CF748">
            <v>0</v>
          </cell>
          <cell r="CG748">
            <v>0</v>
          </cell>
          <cell r="CH748">
            <v>0</v>
          </cell>
          <cell r="CI748" t="str">
            <v>104 HBT</v>
          </cell>
          <cell r="CJ748" t="str">
            <v>QUẢN LÝ QUÁN</v>
          </cell>
          <cell r="CK748">
            <v>0</v>
          </cell>
          <cell r="CL748">
            <v>0</v>
          </cell>
          <cell r="CM748" t="str">
            <v>KẾT HÔN</v>
          </cell>
          <cell r="CN748">
            <v>0</v>
          </cell>
          <cell r="CO748">
            <v>0</v>
          </cell>
          <cell r="CP748">
            <v>0</v>
          </cell>
          <cell r="CQ748">
            <v>0</v>
          </cell>
          <cell r="CR748">
            <v>0</v>
          </cell>
          <cell r="CS748" t="str">
            <v>ĐINH XUÂN TÙNG</v>
          </cell>
          <cell r="CT748">
            <v>0</v>
          </cell>
          <cell r="CU748" t="str">
            <v>X</v>
          </cell>
          <cell r="CV748" t="str">
            <v>1985</v>
          </cell>
          <cell r="CW748" t="str">
            <v>NHÂN VIÊN MARKETING</v>
          </cell>
          <cell r="CX748" t="str">
            <v>CÔNG TY CP PHIM THIÊN NGA</v>
          </cell>
          <cell r="CY748">
            <v>0</v>
          </cell>
          <cell r="CZ748">
            <v>0</v>
          </cell>
          <cell r="DA748" t="e">
            <v>#N/A</v>
          </cell>
          <cell r="DB748">
            <v>0</v>
          </cell>
        </row>
        <row r="749">
          <cell r="B749" t="str">
            <v>EQQ102733</v>
          </cell>
          <cell r="C749" t="str">
            <v>NGUYỄN THỊ KIỀU LOAN</v>
          </cell>
          <cell r="D749" t="str">
            <v>NỮ</v>
          </cell>
          <cell r="E749">
            <v>41921</v>
          </cell>
          <cell r="F749" t="str">
            <v>778 ĐBP</v>
          </cell>
          <cell r="G749" t="str">
            <v>NHÂN VIÊN PHỤC VỤ</v>
          </cell>
          <cell r="H749">
            <v>18</v>
          </cell>
          <cell r="I749">
            <v>5</v>
          </cell>
          <cell r="J749">
            <v>1992</v>
          </cell>
          <cell r="K749">
            <v>33742</v>
          </cell>
          <cell r="L749" t="str">
            <v>TIỀN GIANG</v>
          </cell>
          <cell r="M749" t="str">
            <v>TIỀN GIANG</v>
          </cell>
          <cell r="N749" t="str">
            <v>312126443</v>
          </cell>
          <cell r="O749">
            <v>39037</v>
          </cell>
          <cell r="P749" t="str">
            <v>TIỀN GIANG</v>
          </cell>
          <cell r="Q749" t="str">
            <v>KINH</v>
          </cell>
          <cell r="R749" t="str">
            <v>KHÔNG</v>
          </cell>
          <cell r="S749" t="str">
            <v>ẤP TRÍ ĐỒ, XÃ BÌNH ĐÔNG, THỊ XÃ GÒ CÔNG ĐÔNG, TIỀN GIANG</v>
          </cell>
          <cell r="T749" t="str">
            <v>TIỀN GIANG</v>
          </cell>
          <cell r="U749" t="str">
            <v>24 QUANG TRUNG, P. 10, Q. GÒ VẤP, TP. HCM</v>
          </cell>
          <cell r="V749" t="str">
            <v>TP. HCM</v>
          </cell>
          <cell r="W749" t="str">
            <v>76/2 XÔ VIẾT NGHỆ TĨNH, P. 21, Q. BÌNH THẠNH, TP. HCM</v>
          </cell>
          <cell r="X749" t="str">
            <v>01677591951</v>
          </cell>
          <cell r="Y749" t="str">
            <v>0071000940650</v>
          </cell>
          <cell r="Z749" t="str">
            <v>VIETCOMBANK</v>
          </cell>
          <cell r="AA749" t="str">
            <v>101698</v>
          </cell>
          <cell r="AB749">
            <v>0</v>
          </cell>
          <cell r="AC749">
            <v>0</v>
          </cell>
          <cell r="AD749">
            <v>41990</v>
          </cell>
          <cell r="AE749">
            <v>0</v>
          </cell>
          <cell r="AF749">
            <v>0</v>
          </cell>
          <cell r="AG749">
            <v>0</v>
          </cell>
          <cell r="AH749">
            <v>41991</v>
          </cell>
          <cell r="AI749">
            <v>0</v>
          </cell>
          <cell r="AJ749">
            <v>0</v>
          </cell>
          <cell r="AK749" t="str">
            <v>01 NĂM</v>
          </cell>
          <cell r="AL749">
            <v>0</v>
          </cell>
          <cell r="AM749">
            <v>0</v>
          </cell>
          <cell r="AN749">
            <v>0</v>
          </cell>
          <cell r="AO749">
            <v>0</v>
          </cell>
          <cell r="AP749">
            <v>0</v>
          </cell>
          <cell r="AQ749">
            <v>41991</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t="str">
            <v>THẠC SỸ</v>
          </cell>
          <cell r="BF749">
            <v>0</v>
          </cell>
          <cell r="BG749">
            <v>0</v>
          </cell>
          <cell r="BH749">
            <v>0</v>
          </cell>
          <cell r="BI749">
            <v>0</v>
          </cell>
          <cell r="BJ749">
            <v>12000</v>
          </cell>
          <cell r="BK749">
            <v>0</v>
          </cell>
          <cell r="BL749">
            <v>0</v>
          </cell>
          <cell r="BM749">
            <v>0</v>
          </cell>
          <cell r="BN749">
            <v>0</v>
          </cell>
          <cell r="BO749">
            <v>0</v>
          </cell>
          <cell r="BP749">
            <v>0</v>
          </cell>
          <cell r="BQ749">
            <v>1</v>
          </cell>
          <cell r="BR749" t="str">
            <v>HTQ HỒ CHÍ MINH</v>
          </cell>
          <cell r="BS749" t="str">
            <v>Partime</v>
          </cell>
          <cell r="BT749" t="str">
            <v>Quán 778 Điện Biên Phủ</v>
          </cell>
          <cell r="BU749" t="str">
            <v>NV. Phục Vụ</v>
          </cell>
          <cell r="BV749">
            <v>0</v>
          </cell>
          <cell r="BW749" t="str">
            <v>CĐ</v>
          </cell>
          <cell r="BX749" t="str">
            <v>KINH DOANH XUẤT NHẬP KHẨU</v>
          </cell>
          <cell r="BY749">
            <v>0</v>
          </cell>
          <cell r="BZ749">
            <v>0</v>
          </cell>
          <cell r="CA749" t="str">
            <v>ĐINH XUÂN TÙNG</v>
          </cell>
          <cell r="CB749">
            <v>0</v>
          </cell>
          <cell r="CC749" t="str">
            <v>X</v>
          </cell>
          <cell r="CD749" t="str">
            <v>1985</v>
          </cell>
          <cell r="CE749" t="str">
            <v>NHÂN VIÊN MARKETING</v>
          </cell>
          <cell r="CF749" t="str">
            <v>CÔNG TY CP PHIM THIÊN NGA</v>
          </cell>
          <cell r="CG749">
            <v>0</v>
          </cell>
          <cell r="CH749">
            <v>0</v>
          </cell>
          <cell r="CI749" t="str">
            <v>PHÒNG MARKETING</v>
          </cell>
          <cell r="CJ749" t="str">
            <v>CHUYÊN VIÊN CRM</v>
          </cell>
          <cell r="CK749">
            <v>0</v>
          </cell>
          <cell r="CL749">
            <v>0</v>
          </cell>
          <cell r="CM749" t="str">
            <v>ĐỘC THÂN</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t="e">
            <v>#N/A</v>
          </cell>
          <cell r="DB749">
            <v>0</v>
          </cell>
        </row>
        <row r="750">
          <cell r="B750" t="str">
            <v>EQQ102734</v>
          </cell>
          <cell r="C750" t="str">
            <v>ĐẶNG VĂN THUẬN</v>
          </cell>
          <cell r="D750" t="str">
            <v>NAM</v>
          </cell>
          <cell r="E750">
            <v>41921</v>
          </cell>
          <cell r="F750" t="str">
            <v>10B TVL - NQ</v>
          </cell>
          <cell r="G750" t="str">
            <v>NHÂN VIÊN PHỤC VỤ</v>
          </cell>
          <cell r="H750">
            <v>17</v>
          </cell>
          <cell r="I750">
            <v>2</v>
          </cell>
          <cell r="J750">
            <v>1988</v>
          </cell>
          <cell r="K750">
            <v>32190</v>
          </cell>
          <cell r="L750" t="str">
            <v>THÁI BÌNH</v>
          </cell>
          <cell r="M750" t="str">
            <v>THÁI BÌNH</v>
          </cell>
          <cell r="N750" t="str">
            <v>241059130</v>
          </cell>
          <cell r="O750">
            <v>38721</v>
          </cell>
          <cell r="P750" t="str">
            <v>ĐẮK LẮK</v>
          </cell>
          <cell r="Q750" t="str">
            <v>KINH</v>
          </cell>
          <cell r="R750" t="str">
            <v>KHÔNG</v>
          </cell>
          <cell r="S750" t="str">
            <v>113 LÊ THÁNH TÔNG, BUÔN MA THUỘT, ĐẮK LẮK</v>
          </cell>
          <cell r="T750" t="str">
            <v>ĐẮK LẮK</v>
          </cell>
          <cell r="U750" t="str">
            <v>1018 TRƯỜNG SA, P. 12, Q. 3, TP. HCM</v>
          </cell>
          <cell r="V750" t="str">
            <v>TP. HCM</v>
          </cell>
          <cell r="W750" t="str">
            <v>24 QUANG TRUNG, P. 10, Q. GÒ VẤP, TP. HCM</v>
          </cell>
          <cell r="X750" t="str">
            <v>0976642943</v>
          </cell>
          <cell r="Y750" t="str">
            <v>0331000437551</v>
          </cell>
          <cell r="Z750" t="str">
            <v>VIETCOMBANK</v>
          </cell>
          <cell r="AA750" t="str">
            <v>101699</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t="str">
            <v>CĐ</v>
          </cell>
          <cell r="BF750">
            <v>0</v>
          </cell>
          <cell r="BG750">
            <v>0</v>
          </cell>
          <cell r="BH750">
            <v>0</v>
          </cell>
          <cell r="BI750">
            <v>0</v>
          </cell>
          <cell r="BJ750">
            <v>12000</v>
          </cell>
          <cell r="BK750">
            <v>0</v>
          </cell>
          <cell r="BL750">
            <v>0</v>
          </cell>
          <cell r="BM750">
            <v>0</v>
          </cell>
          <cell r="BN750">
            <v>0</v>
          </cell>
          <cell r="BO750">
            <v>0</v>
          </cell>
          <cell r="BP750">
            <v>0</v>
          </cell>
          <cell r="BQ750">
            <v>1</v>
          </cell>
          <cell r="BR750" t="str">
            <v>HTQ HỒ CHÍ MINH</v>
          </cell>
          <cell r="BS750" t="str">
            <v>Partime</v>
          </cell>
          <cell r="BT750" t="str">
            <v>Quán 10B TVL- Nhượng Quyền</v>
          </cell>
          <cell r="BU750" t="str">
            <v>NV. Phục Vụ</v>
          </cell>
          <cell r="BV750">
            <v>0</v>
          </cell>
          <cell r="BW750" t="str">
            <v>12/12</v>
          </cell>
          <cell r="BX750">
            <v>0</v>
          </cell>
          <cell r="BY750">
            <v>0</v>
          </cell>
          <cell r="BZ750">
            <v>0</v>
          </cell>
          <cell r="CA750">
            <v>0</v>
          </cell>
          <cell r="CB750">
            <v>0</v>
          </cell>
          <cell r="CC750">
            <v>0</v>
          </cell>
          <cell r="CD750">
            <v>41946</v>
          </cell>
          <cell r="CE750">
            <v>0</v>
          </cell>
          <cell r="CF750">
            <v>0</v>
          </cell>
          <cell r="CG750">
            <v>0</v>
          </cell>
          <cell r="CH750">
            <v>0</v>
          </cell>
          <cell r="CI750" t="str">
            <v>778 ĐBP</v>
          </cell>
          <cell r="CJ750" t="str">
            <v>NHÂN VIÊN PHỤC VỤ</v>
          </cell>
          <cell r="CK750">
            <v>0</v>
          </cell>
          <cell r="CL750">
            <v>0</v>
          </cell>
          <cell r="CM750" t="str">
            <v>ĐỘC THÂN</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t="e">
            <v>#N/A</v>
          </cell>
          <cell r="DB750">
            <v>0</v>
          </cell>
        </row>
        <row r="751">
          <cell r="B751" t="str">
            <v>EQQ102735</v>
          </cell>
          <cell r="C751" t="str">
            <v>LÊ DUY</v>
          </cell>
          <cell r="D751" t="str">
            <v>NAM</v>
          </cell>
          <cell r="E751">
            <v>41921</v>
          </cell>
          <cell r="F751" t="str">
            <v>778 ĐBP</v>
          </cell>
          <cell r="G751" t="str">
            <v>NHÂN VIÊN PHỤC VỤ</v>
          </cell>
          <cell r="H751">
            <v>26</v>
          </cell>
          <cell r="I751">
            <v>10</v>
          </cell>
          <cell r="J751">
            <v>1990</v>
          </cell>
          <cell r="K751">
            <v>33172</v>
          </cell>
          <cell r="L751" t="str">
            <v>TP. HCM</v>
          </cell>
          <cell r="M751" t="str">
            <v>CAMPUCHIA</v>
          </cell>
          <cell r="N751" t="str">
            <v>024531275</v>
          </cell>
          <cell r="O751">
            <v>38876</v>
          </cell>
          <cell r="P751" t="str">
            <v>TP. HCM</v>
          </cell>
          <cell r="Q751" t="str">
            <v>KINH</v>
          </cell>
          <cell r="R751" t="str">
            <v>THIÊN CHÚA</v>
          </cell>
          <cell r="S751" t="str">
            <v>310 LÔ E, C/CƯ NGÔ GIA TỰ, P. 3, Q. 10, TP. HCM</v>
          </cell>
          <cell r="T751" t="str">
            <v>TP. HCM</v>
          </cell>
          <cell r="U751" t="str">
            <v>128 LÔ M C/CƯ NGÔ GIA TỰ, P. 2, Q. 10, TP. HCM</v>
          </cell>
          <cell r="V751" t="str">
            <v>TP. HCM</v>
          </cell>
          <cell r="W751" t="str">
            <v>1018 TRƯỜNG SA, P. 12, Q. 3, TP. HCM</v>
          </cell>
          <cell r="X751" t="str">
            <v>0973876277</v>
          </cell>
          <cell r="Y751" t="str">
            <v>0071000933421</v>
          </cell>
          <cell r="Z751" t="str">
            <v>VIETCOMBANK</v>
          </cell>
          <cell r="AA751" t="str">
            <v>101700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t="str">
            <v>12/12</v>
          </cell>
          <cell r="BF751">
            <v>0</v>
          </cell>
          <cell r="BG751">
            <v>0</v>
          </cell>
          <cell r="BH751">
            <v>0</v>
          </cell>
          <cell r="BI751">
            <v>0</v>
          </cell>
          <cell r="BJ751">
            <v>12000</v>
          </cell>
          <cell r="BK751">
            <v>0</v>
          </cell>
          <cell r="BL751">
            <v>41946</v>
          </cell>
          <cell r="BM751">
            <v>0</v>
          </cell>
          <cell r="BN751">
            <v>0</v>
          </cell>
          <cell r="BO751">
            <v>0</v>
          </cell>
          <cell r="BP751">
            <v>0</v>
          </cell>
          <cell r="BQ751">
            <v>1</v>
          </cell>
          <cell r="BR751" t="str">
            <v>HTQ HỒ CHÍ MINH</v>
          </cell>
          <cell r="BS751" t="str">
            <v>Partime</v>
          </cell>
          <cell r="BT751" t="str">
            <v>Quán 778 Điện Biên Phủ</v>
          </cell>
          <cell r="BU751" t="str">
            <v>NV. Phục Vụ</v>
          </cell>
          <cell r="BV751">
            <v>0</v>
          </cell>
          <cell r="BW751" t="str">
            <v>12/12</v>
          </cell>
          <cell r="BX751">
            <v>0</v>
          </cell>
          <cell r="BY751">
            <v>0</v>
          </cell>
          <cell r="BZ751">
            <v>0</v>
          </cell>
          <cell r="CA751">
            <v>0</v>
          </cell>
          <cell r="CB751">
            <v>0</v>
          </cell>
          <cell r="CC751">
            <v>0</v>
          </cell>
          <cell r="CD751">
            <v>0</v>
          </cell>
          <cell r="CE751">
            <v>0</v>
          </cell>
          <cell r="CF751">
            <v>0</v>
          </cell>
          <cell r="CG751">
            <v>0</v>
          </cell>
          <cell r="CH751">
            <v>0</v>
          </cell>
          <cell r="CI751" t="str">
            <v>10B TVL - NQ</v>
          </cell>
          <cell r="CJ751" t="str">
            <v>NHÂN VIÊN PHỤC VỤ</v>
          </cell>
          <cell r="CK751">
            <v>0</v>
          </cell>
          <cell r="CL751">
            <v>0</v>
          </cell>
          <cell r="CM751" t="str">
            <v>ĐỘC THÂN</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t="e">
            <v>#N/A</v>
          </cell>
          <cell r="DB751">
            <v>0</v>
          </cell>
        </row>
        <row r="752">
          <cell r="B752" t="str">
            <v>EQQ102738</v>
          </cell>
          <cell r="C752" t="str">
            <v>NGUYỄN THỊ NGỌC GIÀU</v>
          </cell>
          <cell r="D752" t="str">
            <v>NỮ</v>
          </cell>
          <cell r="E752">
            <v>41921</v>
          </cell>
          <cell r="F752" t="str">
            <v>VINCOM</v>
          </cell>
          <cell r="G752" t="str">
            <v>NHÂN VIÊN PHỤC VỤ</v>
          </cell>
          <cell r="H752">
            <v>27</v>
          </cell>
          <cell r="I752">
            <v>9</v>
          </cell>
          <cell r="J752">
            <v>1993</v>
          </cell>
          <cell r="K752">
            <v>34239</v>
          </cell>
          <cell r="L752">
            <v>1990</v>
          </cell>
          <cell r="M752">
            <v>33172</v>
          </cell>
          <cell r="N752" t="str">
            <v>341708353</v>
          </cell>
          <cell r="O752">
            <v>41750</v>
          </cell>
          <cell r="P752" t="str">
            <v>ĐỒNG THÁP</v>
          </cell>
          <cell r="Q752">
            <v>38876</v>
          </cell>
          <cell r="R752" t="str">
            <v>TP. HCM</v>
          </cell>
          <cell r="S752" t="str">
            <v>100 LÊ SAO, P. PHÚ THẠNH, Q. TÂN PHÚ, TP. HCM</v>
          </cell>
          <cell r="T752" t="str">
            <v>THIÊN CHÚA</v>
          </cell>
          <cell r="U752" t="str">
            <v>310 LÔ E, C/CƯ NGÔ GIA TỰ, P. 3, Q. 10, TP. HCM</v>
          </cell>
          <cell r="V752" t="str">
            <v>TP. HCM</v>
          </cell>
          <cell r="W752" t="str">
            <v>128 LÔ M C/CƯ NGÔ GIA TỰ, P. 2, Q. 10, TP. HCM</v>
          </cell>
          <cell r="X752" t="str">
            <v>TP. HCM</v>
          </cell>
          <cell r="Y752" t="str">
            <v>0421000450102</v>
          </cell>
          <cell r="Z752" t="str">
            <v>VIETCOMBANK</v>
          </cell>
          <cell r="AA752" t="str">
            <v>101703</v>
          </cell>
          <cell r="AB752">
            <v>0</v>
          </cell>
          <cell r="AC752">
            <v>0</v>
          </cell>
          <cell r="AD752">
            <v>0</v>
          </cell>
          <cell r="AE752">
            <v>41981</v>
          </cell>
          <cell r="AF752" t="str">
            <v>TV</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t="str">
            <v>12/12</v>
          </cell>
          <cell r="BF752">
            <v>0</v>
          </cell>
          <cell r="BG752">
            <v>0</v>
          </cell>
          <cell r="BH752">
            <v>0</v>
          </cell>
          <cell r="BI752">
            <v>0</v>
          </cell>
          <cell r="BJ752">
            <v>12000</v>
          </cell>
          <cell r="BK752">
            <v>0</v>
          </cell>
          <cell r="BL752">
            <v>0</v>
          </cell>
          <cell r="BM752">
            <v>0</v>
          </cell>
          <cell r="BN752">
            <v>0</v>
          </cell>
          <cell r="BO752">
            <v>0</v>
          </cell>
          <cell r="BP752">
            <v>0</v>
          </cell>
          <cell r="BQ752">
            <v>1</v>
          </cell>
          <cell r="BR752" t="str">
            <v>HTQ HỒ CHÍ MINH</v>
          </cell>
          <cell r="BS752" t="str">
            <v>Partime</v>
          </cell>
          <cell r="BT752" t="str">
            <v>Quán 171 Đồng Khởi</v>
          </cell>
          <cell r="BU752" t="str">
            <v>NV. Phục Vụ</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t="str">
            <v>778 ĐBP</v>
          </cell>
          <cell r="CJ752" t="str">
            <v>NHÂN VIÊN PHỤC VỤ</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cell r="DA752" t="e">
            <v>#N/A</v>
          </cell>
          <cell r="DB752">
            <v>0</v>
          </cell>
        </row>
        <row r="753">
          <cell r="B753" t="str">
            <v>EQQ102739</v>
          </cell>
          <cell r="C753" t="str">
            <v>BÙI THỊ XUÂN MAI</v>
          </cell>
          <cell r="D753" t="str">
            <v>NỮ</v>
          </cell>
          <cell r="E753">
            <v>41929</v>
          </cell>
          <cell r="F753" t="str">
            <v>44 HH</v>
          </cell>
          <cell r="G753" t="str">
            <v>NHÂN VIÊN PHỤC VỤ</v>
          </cell>
          <cell r="H753">
            <v>3</v>
          </cell>
          <cell r="I753">
            <v>12</v>
          </cell>
          <cell r="J753">
            <v>1995</v>
          </cell>
          <cell r="K753">
            <v>35036</v>
          </cell>
          <cell r="L753" t="str">
            <v>ĐẮK NÔNG</v>
          </cell>
          <cell r="M753" t="str">
            <v>NAM ĐỊNH</v>
          </cell>
          <cell r="N753" t="str">
            <v>245245209</v>
          </cell>
          <cell r="O753">
            <v>40773</v>
          </cell>
          <cell r="P753" t="str">
            <v>ĐẮK NÔNG</v>
          </cell>
          <cell r="Q753" t="str">
            <v>KINH</v>
          </cell>
          <cell r="R753" t="str">
            <v>THIÊN CHÚA</v>
          </cell>
          <cell r="S753" t="str">
            <v>THỊ TRẤN EA T'LING, CƯ JÚT, ĐẮK NÔNG</v>
          </cell>
          <cell r="T753" t="str">
            <v>ĐẮK NÔNG</v>
          </cell>
          <cell r="U753" t="str">
            <v>34 HOÀNG HOA THÁM, Q. TÂN BÌNH, TP. HCM</v>
          </cell>
          <cell r="V753" t="str">
            <v>TP. HCM</v>
          </cell>
          <cell r="W753">
            <v>0</v>
          </cell>
          <cell r="X753" t="str">
            <v>0985724050</v>
          </cell>
          <cell r="Y753" t="str">
            <v>0071000931895</v>
          </cell>
          <cell r="Z753" t="str">
            <v>VIETCOMBANK</v>
          </cell>
          <cell r="AA753" t="str">
            <v>101704</v>
          </cell>
          <cell r="AB753">
            <v>0</v>
          </cell>
          <cell r="AC753">
            <v>0</v>
          </cell>
          <cell r="AD753">
            <v>0</v>
          </cell>
          <cell r="AE753">
            <v>41981</v>
          </cell>
          <cell r="AF753" t="str">
            <v>TV</v>
          </cell>
          <cell r="AG753" t="str">
            <v>CHƯA BÀN GIAO</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12000</v>
          </cell>
          <cell r="BK753">
            <v>0</v>
          </cell>
          <cell r="BL753">
            <v>0</v>
          </cell>
          <cell r="BM753">
            <v>0</v>
          </cell>
          <cell r="BN753">
            <v>0</v>
          </cell>
          <cell r="BO753">
            <v>0</v>
          </cell>
          <cell r="BP753">
            <v>0</v>
          </cell>
          <cell r="BQ753">
            <v>1</v>
          </cell>
          <cell r="BR753" t="str">
            <v>HTQ HỒ CHÍ MINH</v>
          </cell>
          <cell r="BS753" t="str">
            <v>Partime</v>
          </cell>
          <cell r="BT753" t="str">
            <v>Quán 44 Hoa Hồng</v>
          </cell>
          <cell r="BU753" t="str">
            <v>NV. Phục Vụ</v>
          </cell>
          <cell r="BV753">
            <v>0</v>
          </cell>
          <cell r="BW753" t="str">
            <v>12/12</v>
          </cell>
          <cell r="BX753">
            <v>0</v>
          </cell>
          <cell r="BY753">
            <v>0</v>
          </cell>
          <cell r="BZ753">
            <v>0</v>
          </cell>
          <cell r="CA753">
            <v>0</v>
          </cell>
          <cell r="CB753">
            <v>0</v>
          </cell>
          <cell r="CC753">
            <v>0</v>
          </cell>
          <cell r="CD753">
            <v>0</v>
          </cell>
          <cell r="CE753">
            <v>0</v>
          </cell>
          <cell r="CF753">
            <v>0</v>
          </cell>
          <cell r="CG753">
            <v>0</v>
          </cell>
          <cell r="CH753">
            <v>0</v>
          </cell>
          <cell r="CI753" t="str">
            <v>VINCOM</v>
          </cell>
          <cell r="CJ753" t="str">
            <v>NHÂN VIÊN PHỤC VỤ</v>
          </cell>
          <cell r="CK753">
            <v>0</v>
          </cell>
          <cell r="CL753">
            <v>0</v>
          </cell>
          <cell r="CM753" t="str">
            <v>ĐỘC THÂN</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cell r="DA753" t="e">
            <v>#N/A</v>
          </cell>
          <cell r="DB753">
            <v>0</v>
          </cell>
        </row>
        <row r="754">
          <cell r="B754" t="str">
            <v>EQQ102741</v>
          </cell>
          <cell r="C754" t="str">
            <v>ĐẶNG THỊ THÙY LINH</v>
          </cell>
          <cell r="D754" t="str">
            <v>NỮ</v>
          </cell>
          <cell r="E754">
            <v>41929</v>
          </cell>
          <cell r="F754" t="str">
            <v>44 HH</v>
          </cell>
          <cell r="G754" t="str">
            <v>NHÂN VIÊN PHỤC VỤ</v>
          </cell>
          <cell r="H754">
            <v>18</v>
          </cell>
          <cell r="I754">
            <v>5</v>
          </cell>
          <cell r="J754">
            <v>1993</v>
          </cell>
          <cell r="K754">
            <v>34107</v>
          </cell>
          <cell r="L754" t="str">
            <v>QUẢNG BÌNH</v>
          </cell>
          <cell r="M754" t="str">
            <v>QUẢNG BÌNH</v>
          </cell>
          <cell r="N754" t="str">
            <v>194470259</v>
          </cell>
          <cell r="O754">
            <v>39549</v>
          </cell>
          <cell r="P754" t="str">
            <v>QUẢNG BÌNH</v>
          </cell>
          <cell r="Q754" t="str">
            <v>KINH</v>
          </cell>
          <cell r="R754" t="str">
            <v>KHÔNG</v>
          </cell>
          <cell r="S754" t="str">
            <v>HẢI ĐÌNH, ĐỒNG HỚI, QUẢNG BÌNH</v>
          </cell>
          <cell r="T754" t="str">
            <v>QUẢNG BÌNH</v>
          </cell>
          <cell r="U754" t="str">
            <v>PHÒNG 310, LÔ 7, CƯ XÁ THANH ĐA, P. 27, Q. BÌNH THẠNH, TP. HCM</v>
          </cell>
          <cell r="V754" t="str">
            <v>TP. HCM</v>
          </cell>
          <cell r="W754" t="str">
            <v>34 HOÀNG HOA THÁM, Q. TÂN BÌNH, TP. HCM</v>
          </cell>
          <cell r="X754" t="str">
            <v>0948188203</v>
          </cell>
          <cell r="Y754" t="str">
            <v>0311000592408</v>
          </cell>
          <cell r="Z754" t="str">
            <v>VIETCOMBANK</v>
          </cell>
          <cell r="AA754" t="str">
            <v>101706</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t="str">
            <v>12/12</v>
          </cell>
          <cell r="BF754">
            <v>0</v>
          </cell>
          <cell r="BG754">
            <v>0</v>
          </cell>
          <cell r="BH754">
            <v>0</v>
          </cell>
          <cell r="BI754">
            <v>0</v>
          </cell>
          <cell r="BJ754">
            <v>12000</v>
          </cell>
          <cell r="BK754">
            <v>0</v>
          </cell>
          <cell r="BL754">
            <v>0</v>
          </cell>
          <cell r="BM754">
            <v>0</v>
          </cell>
          <cell r="BN754">
            <v>0</v>
          </cell>
          <cell r="BO754">
            <v>0</v>
          </cell>
          <cell r="BP754">
            <v>0</v>
          </cell>
          <cell r="BQ754">
            <v>1</v>
          </cell>
          <cell r="BR754" t="str">
            <v>HTQ HỒ CHÍ MINH</v>
          </cell>
          <cell r="BS754" t="str">
            <v>Partime</v>
          </cell>
          <cell r="BT754" t="str">
            <v>Quán 44 Hoa Hồng</v>
          </cell>
          <cell r="BU754" t="str">
            <v>NV. Phục Vụ</v>
          </cell>
          <cell r="BV754">
            <v>0</v>
          </cell>
          <cell r="BW754" t="str">
            <v>12/12</v>
          </cell>
          <cell r="BX754">
            <v>0</v>
          </cell>
          <cell r="BY754">
            <v>0</v>
          </cell>
          <cell r="BZ754">
            <v>0</v>
          </cell>
          <cell r="CA754">
            <v>0</v>
          </cell>
          <cell r="CB754">
            <v>0</v>
          </cell>
          <cell r="CC754">
            <v>0</v>
          </cell>
          <cell r="CD754">
            <v>0</v>
          </cell>
          <cell r="CE754">
            <v>0</v>
          </cell>
          <cell r="CF754">
            <v>0</v>
          </cell>
          <cell r="CG754">
            <v>0</v>
          </cell>
          <cell r="CH754">
            <v>0</v>
          </cell>
          <cell r="CI754" t="str">
            <v>44 HH</v>
          </cell>
          <cell r="CJ754" t="str">
            <v>NHÂN VIÊN PHỤC VỤ</v>
          </cell>
          <cell r="CK754">
            <v>0</v>
          </cell>
          <cell r="CL754">
            <v>0</v>
          </cell>
          <cell r="CM754" t="str">
            <v>ĐỘC THÂN</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t="e">
            <v>#N/A</v>
          </cell>
          <cell r="DB754">
            <v>0</v>
          </cell>
        </row>
        <row r="755">
          <cell r="B755" t="str">
            <v>EQQ102742</v>
          </cell>
          <cell r="C755" t="str">
            <v>HỒ THỊ LAN NGỌC</v>
          </cell>
          <cell r="D755" t="str">
            <v>NỮ</v>
          </cell>
          <cell r="E755">
            <v>41930</v>
          </cell>
          <cell r="F755" t="str">
            <v>02 BTX</v>
          </cell>
          <cell r="G755" t="str">
            <v>NHÂN VIÊN PHỤC VỤ</v>
          </cell>
          <cell r="H755">
            <v>13</v>
          </cell>
          <cell r="I755">
            <v>4</v>
          </cell>
          <cell r="J755">
            <v>1993</v>
          </cell>
          <cell r="K755">
            <v>34072</v>
          </cell>
          <cell r="L755" t="str">
            <v>NGHỆ AN</v>
          </cell>
          <cell r="M755" t="str">
            <v>NGHỆ AN</v>
          </cell>
          <cell r="N755" t="str">
            <v>241294510</v>
          </cell>
          <cell r="O755">
            <v>39670</v>
          </cell>
          <cell r="P755" t="str">
            <v>ĐẮK LẮK</v>
          </cell>
          <cell r="Q755" t="str">
            <v>KINH</v>
          </cell>
          <cell r="R755" t="str">
            <v>KHÔNG</v>
          </cell>
          <cell r="S755" t="str">
            <v>EA NING, CƯ KUIN, ĐẮK LẮK</v>
          </cell>
          <cell r="T755" t="str">
            <v>ĐẮK LẮK</v>
          </cell>
          <cell r="U755" t="str">
            <v>84 BÙI THỊ XUÂN, P. 2, Q. TÂN BÌNH, TP. HCM</v>
          </cell>
          <cell r="V755" t="str">
            <v>TP. HCM</v>
          </cell>
          <cell r="W755" t="str">
            <v>PHÒNG 310, LÔ 7, CƯ XÁ THANH ĐA, P. 27, Q. BÌNH THẠNH, TP. HCM</v>
          </cell>
          <cell r="X755" t="str">
            <v>01659122326</v>
          </cell>
          <cell r="Y755" t="str">
            <v>0331000437574</v>
          </cell>
          <cell r="Z755" t="str">
            <v>VIETCOMBANK</v>
          </cell>
          <cell r="AA755" t="str">
            <v>101707</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t="str">
            <v>12/12</v>
          </cell>
          <cell r="BF755">
            <v>0</v>
          </cell>
          <cell r="BG755">
            <v>0</v>
          </cell>
          <cell r="BH755">
            <v>0</v>
          </cell>
          <cell r="BI755">
            <v>0</v>
          </cell>
          <cell r="BJ755">
            <v>12000</v>
          </cell>
          <cell r="BK755">
            <v>0</v>
          </cell>
          <cell r="BL755">
            <v>0</v>
          </cell>
          <cell r="BM755">
            <v>0</v>
          </cell>
          <cell r="BN755">
            <v>0</v>
          </cell>
          <cell r="BO755">
            <v>0</v>
          </cell>
          <cell r="BP755">
            <v>0</v>
          </cell>
          <cell r="BQ755">
            <v>1</v>
          </cell>
          <cell r="BR755" t="str">
            <v>HTQ HỒ CHÍ MINH</v>
          </cell>
          <cell r="BS755" t="str">
            <v>Partime</v>
          </cell>
          <cell r="BT755" t="str">
            <v>Quán 02 Bùi Thị Xuân</v>
          </cell>
          <cell r="BU755" t="str">
            <v>NV. Phục Vụ</v>
          </cell>
          <cell r="BV755">
            <v>0</v>
          </cell>
          <cell r="BW755" t="str">
            <v>12/12</v>
          </cell>
          <cell r="BX755">
            <v>0</v>
          </cell>
          <cell r="BY755">
            <v>0</v>
          </cell>
          <cell r="BZ755">
            <v>0</v>
          </cell>
          <cell r="CA755">
            <v>0</v>
          </cell>
          <cell r="CB755">
            <v>0</v>
          </cell>
          <cell r="CC755">
            <v>0</v>
          </cell>
          <cell r="CD755">
            <v>0</v>
          </cell>
          <cell r="CE755">
            <v>0</v>
          </cell>
          <cell r="CF755">
            <v>0</v>
          </cell>
          <cell r="CG755">
            <v>0</v>
          </cell>
          <cell r="CH755">
            <v>0</v>
          </cell>
          <cell r="CI755" t="str">
            <v>44 HH</v>
          </cell>
          <cell r="CJ755" t="str">
            <v>NHÂN VIÊN PHỤC VỤ</v>
          </cell>
          <cell r="CK755">
            <v>0</v>
          </cell>
          <cell r="CL755">
            <v>0</v>
          </cell>
          <cell r="CM755" t="str">
            <v>ĐỘC THÂN</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t="e">
            <v>#N/A</v>
          </cell>
          <cell r="DB755">
            <v>0</v>
          </cell>
        </row>
        <row r="756">
          <cell r="B756" t="str">
            <v>EQQ102743</v>
          </cell>
          <cell r="C756" t="str">
            <v>LÊ THỊ LÀI</v>
          </cell>
          <cell r="D756" t="str">
            <v>NỮ</v>
          </cell>
          <cell r="E756">
            <v>41926</v>
          </cell>
          <cell r="F756" t="str">
            <v>349 HBT</v>
          </cell>
          <cell r="G756" t="str">
            <v>NHÂN VIÊN PHỤC VỤ</v>
          </cell>
          <cell r="H756">
            <v>15</v>
          </cell>
          <cell r="I756">
            <v>11</v>
          </cell>
          <cell r="J756">
            <v>1994</v>
          </cell>
          <cell r="K756">
            <v>34653</v>
          </cell>
          <cell r="L756" t="str">
            <v>THỪA THIÊN HUẾ</v>
          </cell>
          <cell r="M756" t="str">
            <v>THỪA THIÊN HUẾ</v>
          </cell>
          <cell r="N756" t="str">
            <v>191831161</v>
          </cell>
          <cell r="O756">
            <v>41333</v>
          </cell>
          <cell r="P756" t="str">
            <v>THỪA THIÊN HUẾ</v>
          </cell>
          <cell r="Q756" t="str">
            <v>KINH</v>
          </cell>
          <cell r="R756" t="str">
            <v>KHÔNG</v>
          </cell>
          <cell r="S756" t="str">
            <v>THÔN 4, XÃ VINH HẢI, HUYỆN PHÚ LỘC, THỪA THIÊN HUẾ</v>
          </cell>
          <cell r="T756" t="str">
            <v>THỪA THIÊN HUẾ</v>
          </cell>
          <cell r="U756" t="str">
            <v>67/7 RẠCH BÙNG BINH, P. 9, Q. 3, TP. HCM</v>
          </cell>
          <cell r="V756" t="str">
            <v>TP. HCM</v>
          </cell>
          <cell r="W756" t="str">
            <v>84 BÙI THỊ XUÂN, P. 2, Q. TÂN BÌNH, TP. HCM</v>
          </cell>
          <cell r="X756" t="str">
            <v>01656137643</v>
          </cell>
          <cell r="Y756" t="str">
            <v>0371000427234</v>
          </cell>
          <cell r="Z756" t="str">
            <v>VIETCOMBANK</v>
          </cell>
          <cell r="AA756" t="str">
            <v>101708</v>
          </cell>
          <cell r="AB756">
            <v>0</v>
          </cell>
          <cell r="AC756">
            <v>0</v>
          </cell>
          <cell r="AD756">
            <v>0</v>
          </cell>
          <cell r="AE756">
            <v>41981</v>
          </cell>
          <cell r="AF756" t="str">
            <v>TV</v>
          </cell>
          <cell r="AG756" t="str">
            <v>OK</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t="str">
            <v>12/12</v>
          </cell>
          <cell r="BF756">
            <v>0</v>
          </cell>
          <cell r="BG756">
            <v>0</v>
          </cell>
          <cell r="BH756">
            <v>0</v>
          </cell>
          <cell r="BI756">
            <v>0</v>
          </cell>
          <cell r="BJ756">
            <v>12000</v>
          </cell>
          <cell r="BK756">
            <v>0</v>
          </cell>
          <cell r="BL756">
            <v>0</v>
          </cell>
          <cell r="BM756">
            <v>0</v>
          </cell>
          <cell r="BN756">
            <v>0</v>
          </cell>
          <cell r="BO756">
            <v>0</v>
          </cell>
          <cell r="BP756">
            <v>0</v>
          </cell>
          <cell r="BQ756">
            <v>1</v>
          </cell>
          <cell r="BR756" t="str">
            <v>HTQ HỒ CHÍ MINH</v>
          </cell>
          <cell r="BS756" t="str">
            <v>Partime</v>
          </cell>
          <cell r="BT756" t="str">
            <v>Quán 349 Hai Bà Trưng</v>
          </cell>
          <cell r="BU756" t="str">
            <v>NV. Phục Vụ</v>
          </cell>
          <cell r="BV756">
            <v>0</v>
          </cell>
          <cell r="BW756" t="str">
            <v>12/12</v>
          </cell>
          <cell r="BX756">
            <v>0</v>
          </cell>
          <cell r="BY756">
            <v>0</v>
          </cell>
          <cell r="BZ756">
            <v>0</v>
          </cell>
          <cell r="CA756">
            <v>0</v>
          </cell>
          <cell r="CB756">
            <v>0</v>
          </cell>
          <cell r="CC756">
            <v>0</v>
          </cell>
          <cell r="CD756">
            <v>0</v>
          </cell>
          <cell r="CE756">
            <v>0</v>
          </cell>
          <cell r="CF756">
            <v>0</v>
          </cell>
          <cell r="CG756">
            <v>0</v>
          </cell>
          <cell r="CH756">
            <v>0</v>
          </cell>
          <cell r="CI756" t="str">
            <v>02 BTX</v>
          </cell>
          <cell r="CJ756" t="str">
            <v>NHÂN VIÊN PHỤC VỤ</v>
          </cell>
          <cell r="CK756">
            <v>0</v>
          </cell>
          <cell r="CL756">
            <v>0</v>
          </cell>
          <cell r="CM756" t="str">
            <v>ĐỘC THÂN</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t="e">
            <v>#N/A</v>
          </cell>
          <cell r="DB756">
            <v>0</v>
          </cell>
        </row>
        <row r="757">
          <cell r="B757" t="str">
            <v>EQQ102745</v>
          </cell>
          <cell r="C757" t="str">
            <v>NGUYỄN THỊ MỘNG THU</v>
          </cell>
          <cell r="D757" t="str">
            <v>NỮ</v>
          </cell>
          <cell r="E757">
            <v>41930</v>
          </cell>
          <cell r="F757" t="str">
            <v>06 ĐK</v>
          </cell>
          <cell r="G757" t="str">
            <v>NHÂN VIÊN PHỤC VỤ</v>
          </cell>
          <cell r="H757">
            <v>26</v>
          </cell>
          <cell r="I757">
            <v>1</v>
          </cell>
          <cell r="J757">
            <v>1992</v>
          </cell>
          <cell r="K757">
            <v>33629</v>
          </cell>
          <cell r="L757" t="str">
            <v>ĐỒNG THÁP</v>
          </cell>
          <cell r="M757" t="str">
            <v>VĨNH LONG</v>
          </cell>
          <cell r="N757" t="str">
            <v>341645751</v>
          </cell>
          <cell r="O757">
            <v>39740</v>
          </cell>
          <cell r="P757" t="str">
            <v>ĐỒNG THÁP</v>
          </cell>
          <cell r="Q757" t="str">
            <v>KINH</v>
          </cell>
          <cell r="R757" t="str">
            <v>KHÔNG</v>
          </cell>
          <cell r="S757" t="str">
            <v>263 ẤP 5, XÃ GÁO GIỒNG, CAO LÃNH, ĐỒNG THÁP</v>
          </cell>
          <cell r="T757" t="str">
            <v>ĐỒNG THÁP</v>
          </cell>
          <cell r="U757" t="str">
            <v>219/9 TRẦN HƯNG ĐẠO, P. CÔ GIANG, Q. 1, TP. HCM</v>
          </cell>
          <cell r="V757" t="str">
            <v>TP. HCM</v>
          </cell>
          <cell r="W757" t="str">
            <v>67/7 RẠCH BÙNG BINH, P. 9, Q. 3, TP. HCM</v>
          </cell>
          <cell r="X757" t="str">
            <v>01678903289</v>
          </cell>
          <cell r="Y757" t="str">
            <v>0071000620432</v>
          </cell>
          <cell r="Z757" t="str">
            <v>VIETCOMBANK</v>
          </cell>
          <cell r="AA757" t="str">
            <v>101710</v>
          </cell>
          <cell r="AB757">
            <v>0</v>
          </cell>
          <cell r="AC757">
            <v>0</v>
          </cell>
          <cell r="AD757">
            <v>0</v>
          </cell>
          <cell r="AE757">
            <v>41979</v>
          </cell>
          <cell r="AF757" t="str">
            <v>BV</v>
          </cell>
          <cell r="AG757" t="str">
            <v>OK</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t="str">
            <v>12/12</v>
          </cell>
          <cell r="BF757">
            <v>0</v>
          </cell>
          <cell r="BG757">
            <v>0</v>
          </cell>
          <cell r="BH757">
            <v>0</v>
          </cell>
          <cell r="BI757">
            <v>0</v>
          </cell>
          <cell r="BJ757">
            <v>12000</v>
          </cell>
          <cell r="BK757">
            <v>0</v>
          </cell>
          <cell r="BL757">
            <v>0</v>
          </cell>
          <cell r="BM757">
            <v>0</v>
          </cell>
          <cell r="BN757">
            <v>0</v>
          </cell>
          <cell r="BO757">
            <v>0</v>
          </cell>
          <cell r="BP757">
            <v>0</v>
          </cell>
          <cell r="BQ757">
            <v>1</v>
          </cell>
          <cell r="BR757" t="str">
            <v>HTQ HỒ CHÍ MINH</v>
          </cell>
          <cell r="BS757" t="str">
            <v>Partime</v>
          </cell>
          <cell r="BT757" t="str">
            <v>Quán 6A Đồng Khởi</v>
          </cell>
          <cell r="BU757" t="str">
            <v>NV. Phục Vụ</v>
          </cell>
          <cell r="BV757">
            <v>0</v>
          </cell>
          <cell r="BW757" t="str">
            <v>12/12</v>
          </cell>
          <cell r="BX757">
            <v>0</v>
          </cell>
          <cell r="BY757">
            <v>0</v>
          </cell>
          <cell r="BZ757">
            <v>0</v>
          </cell>
          <cell r="CA757">
            <v>0</v>
          </cell>
          <cell r="CB757">
            <v>0</v>
          </cell>
          <cell r="CC757">
            <v>0</v>
          </cell>
          <cell r="CD757">
            <v>0</v>
          </cell>
          <cell r="CE757">
            <v>0</v>
          </cell>
          <cell r="CF757">
            <v>0</v>
          </cell>
          <cell r="CG757">
            <v>0</v>
          </cell>
          <cell r="CH757">
            <v>0</v>
          </cell>
          <cell r="CI757" t="str">
            <v>349 HBT</v>
          </cell>
          <cell r="CJ757" t="str">
            <v>NHÂN VIÊN PHỤC VỤ</v>
          </cell>
          <cell r="CK757">
            <v>0</v>
          </cell>
          <cell r="CL757">
            <v>0</v>
          </cell>
          <cell r="CM757" t="str">
            <v>ĐỘC THÂN</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t="e">
            <v>#N/A</v>
          </cell>
          <cell r="DB757">
            <v>0</v>
          </cell>
        </row>
        <row r="758">
          <cell r="B758" t="str">
            <v>EQQ102746</v>
          </cell>
          <cell r="C758" t="str">
            <v>NGUYỄN MINH DŨNG</v>
          </cell>
          <cell r="D758" t="str">
            <v>NAM</v>
          </cell>
          <cell r="E758">
            <v>41930</v>
          </cell>
          <cell r="F758" t="str">
            <v>06 ĐK</v>
          </cell>
          <cell r="G758" t="str">
            <v>NHÂN VIÊN PHỤC VỤ</v>
          </cell>
          <cell r="H758">
            <v>1</v>
          </cell>
          <cell r="I758">
            <v>11</v>
          </cell>
          <cell r="J758">
            <v>1987</v>
          </cell>
          <cell r="K758">
            <v>32082</v>
          </cell>
          <cell r="L758" t="str">
            <v>TP. HCM</v>
          </cell>
          <cell r="M758" t="str">
            <v>HÀ TÂY</v>
          </cell>
          <cell r="N758" t="str">
            <v>024016619</v>
          </cell>
          <cell r="O758">
            <v>37354</v>
          </cell>
          <cell r="P758" t="str">
            <v>TP. HCM</v>
          </cell>
          <cell r="Q758" t="str">
            <v>KINH</v>
          </cell>
          <cell r="R758" t="str">
            <v>THIÊN CHÚA</v>
          </cell>
          <cell r="S758" t="str">
            <v>70/6 BÙI THỊ XUÂN, P. 5, Q. TÂN BÌNH, TP. HCM</v>
          </cell>
          <cell r="T758" t="str">
            <v>TP. HCM</v>
          </cell>
          <cell r="U758" t="str">
            <v>70/6 BÙI THỊ XUÂN, P. 5, Q. TÂN BÌNH, TP. HCM</v>
          </cell>
          <cell r="V758" t="str">
            <v>TP. HCM</v>
          </cell>
          <cell r="W758" t="str">
            <v>219/9 TRẦN HƯNG ĐẠO, P. CÔ GIANG, Q. 1, TP. HCM</v>
          </cell>
          <cell r="X758" t="str">
            <v>01218271554</v>
          </cell>
          <cell r="Y758" t="str">
            <v>0181003367149</v>
          </cell>
          <cell r="Z758" t="str">
            <v>VIETCOMBANK</v>
          </cell>
          <cell r="AA758" t="str">
            <v>101711</v>
          </cell>
          <cell r="AB758">
            <v>0</v>
          </cell>
          <cell r="AC758">
            <v>0</v>
          </cell>
          <cell r="AD758">
            <v>0</v>
          </cell>
          <cell r="AE758">
            <v>41979</v>
          </cell>
          <cell r="AF758" t="str">
            <v>BV</v>
          </cell>
          <cell r="AG758" t="str">
            <v>CHƯA BÀN GIAO</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t="str">
            <v>12/12</v>
          </cell>
          <cell r="BF758">
            <v>0</v>
          </cell>
          <cell r="BG758">
            <v>0</v>
          </cell>
          <cell r="BH758">
            <v>0</v>
          </cell>
          <cell r="BI758">
            <v>0</v>
          </cell>
          <cell r="BJ758">
            <v>12000</v>
          </cell>
          <cell r="BK758">
            <v>0</v>
          </cell>
          <cell r="BL758">
            <v>0</v>
          </cell>
          <cell r="BM758">
            <v>0</v>
          </cell>
          <cell r="BN758">
            <v>0</v>
          </cell>
          <cell r="BO758">
            <v>0</v>
          </cell>
          <cell r="BP758">
            <v>0</v>
          </cell>
          <cell r="BQ758">
            <v>1</v>
          </cell>
          <cell r="BR758" t="str">
            <v>HTQ HỒ CHÍ MINH</v>
          </cell>
          <cell r="BS758" t="str">
            <v>Partime</v>
          </cell>
          <cell r="BT758" t="str">
            <v>Quán 6A Đồng Khởi</v>
          </cell>
          <cell r="BU758" t="str">
            <v>NV. Phục Vụ</v>
          </cell>
          <cell r="BV758">
            <v>0</v>
          </cell>
          <cell r="BW758" t="str">
            <v>12/12</v>
          </cell>
          <cell r="BX758">
            <v>0</v>
          </cell>
          <cell r="BY758">
            <v>0</v>
          </cell>
          <cell r="BZ758">
            <v>0</v>
          </cell>
          <cell r="CA758">
            <v>0</v>
          </cell>
          <cell r="CB758">
            <v>0</v>
          </cell>
          <cell r="CC758">
            <v>0</v>
          </cell>
          <cell r="CD758">
            <v>0</v>
          </cell>
          <cell r="CE758">
            <v>0</v>
          </cell>
          <cell r="CF758">
            <v>0</v>
          </cell>
          <cell r="CG758">
            <v>0</v>
          </cell>
          <cell r="CH758">
            <v>0</v>
          </cell>
          <cell r="CI758" t="str">
            <v>06 ĐK</v>
          </cell>
          <cell r="CJ758" t="str">
            <v>NHÂN VIÊN PHỤC VỤ</v>
          </cell>
          <cell r="CK758">
            <v>0</v>
          </cell>
          <cell r="CL758">
            <v>0</v>
          </cell>
          <cell r="CM758" t="str">
            <v>KẾT HÔN</v>
          </cell>
          <cell r="CN758">
            <v>0</v>
          </cell>
          <cell r="CO758">
            <v>0</v>
          </cell>
          <cell r="CP758">
            <v>0</v>
          </cell>
          <cell r="CQ758">
            <v>0</v>
          </cell>
          <cell r="CR758">
            <v>0</v>
          </cell>
          <cell r="CS758" t="str">
            <v>VÕ THỊ NGỌC TRANG</v>
          </cell>
          <cell r="CT758" t="str">
            <v>X</v>
          </cell>
          <cell r="CU758">
            <v>0</v>
          </cell>
          <cell r="CV758" t="str">
            <v>1986</v>
          </cell>
          <cell r="CW758">
            <v>0</v>
          </cell>
          <cell r="CX758" t="str">
            <v>KSC CÔNG TY EIDAIKAKO VIỆT NAM</v>
          </cell>
          <cell r="CY758">
            <v>0</v>
          </cell>
          <cell r="CZ758">
            <v>0</v>
          </cell>
          <cell r="DA758" t="e">
            <v>#N/A</v>
          </cell>
          <cell r="DB758">
            <v>0</v>
          </cell>
        </row>
        <row r="759">
          <cell r="B759" t="str">
            <v>EQQ102749</v>
          </cell>
          <cell r="C759" t="str">
            <v>TRẦN CAO SƠN</v>
          </cell>
          <cell r="D759" t="str">
            <v>NAM</v>
          </cell>
          <cell r="E759">
            <v>35802</v>
          </cell>
          <cell r="F759" t="str">
            <v>BẾP TỔNG HCM</v>
          </cell>
          <cell r="G759" t="str">
            <v>CHUYÊN VIÊN PHÁT TRIỂN SẢN PHẨM</v>
          </cell>
          <cell r="H759">
            <v>7</v>
          </cell>
          <cell r="I759">
            <v>6</v>
          </cell>
          <cell r="J759">
            <v>1971</v>
          </cell>
          <cell r="K759">
            <v>26091</v>
          </cell>
          <cell r="L759" t="str">
            <v>KHÁNH HÒA</v>
          </cell>
          <cell r="M759">
            <v>32082</v>
          </cell>
          <cell r="N759" t="str">
            <v>225123944</v>
          </cell>
          <cell r="O759">
            <v>35690</v>
          </cell>
          <cell r="P759" t="str">
            <v>KHÁNH HÒA</v>
          </cell>
          <cell r="Q759" t="str">
            <v>KINH</v>
          </cell>
          <cell r="R759" t="str">
            <v>KHÔNG</v>
          </cell>
          <cell r="S759" t="str">
            <v>NINH HÒA, KHÁNH HÒA, T. 5, THỊ TRẤN NINH HÒA, KHÁNH HÒA</v>
          </cell>
          <cell r="T759" t="str">
            <v>KHÁNH HÒA</v>
          </cell>
          <cell r="U759" t="str">
            <v>70/6 BÙI THỊ XUÂN, P. 5, Q. TÂN BÌNH, TP. HCM</v>
          </cell>
          <cell r="V759" t="str">
            <v>TP. HCM</v>
          </cell>
          <cell r="W759" t="str">
            <v>70/6 BÙI THỊ XUÂN, P. 5, Q. TÂN BÌNH, TP. HCM</v>
          </cell>
          <cell r="X759" t="str">
            <v>0918483720</v>
          </cell>
          <cell r="Y759" t="str">
            <v>0181001066742</v>
          </cell>
          <cell r="Z759" t="str">
            <v>VIETCOMBANK</v>
          </cell>
          <cell r="AA759" t="str">
            <v>101713</v>
          </cell>
          <cell r="AB759" t="str">
            <v>8066447900</v>
          </cell>
          <cell r="AC759">
            <v>0</v>
          </cell>
          <cell r="AD759">
            <v>0</v>
          </cell>
          <cell r="AE759">
            <v>0</v>
          </cell>
          <cell r="AF759">
            <v>0</v>
          </cell>
          <cell r="AG759">
            <v>0</v>
          </cell>
          <cell r="AH759">
            <v>41938</v>
          </cell>
          <cell r="AI759">
            <v>0</v>
          </cell>
          <cell r="AJ759">
            <v>0</v>
          </cell>
          <cell r="AK759" t="str">
            <v>01 NĂM</v>
          </cell>
          <cell r="AL759">
            <v>0</v>
          </cell>
          <cell r="AM759">
            <v>0</v>
          </cell>
          <cell r="AN759">
            <v>41938</v>
          </cell>
          <cell r="AO759">
            <v>42302</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t="str">
            <v>12/12</v>
          </cell>
          <cell r="BF759">
            <v>0</v>
          </cell>
          <cell r="BG759">
            <v>0</v>
          </cell>
          <cell r="BH759">
            <v>0</v>
          </cell>
          <cell r="BI759">
            <v>3370000</v>
          </cell>
          <cell r="BJ759">
            <v>6630000</v>
          </cell>
          <cell r="BK759">
            <v>0</v>
          </cell>
          <cell r="BL759">
            <v>0</v>
          </cell>
          <cell r="BM759">
            <v>0</v>
          </cell>
          <cell r="BN759">
            <v>0</v>
          </cell>
          <cell r="BO759">
            <v>0</v>
          </cell>
          <cell r="BP759">
            <v>4000</v>
          </cell>
          <cell r="BQ759">
            <v>1</v>
          </cell>
          <cell r="BR759" t="str">
            <v>HTQ HỒ CHÍ MINH</v>
          </cell>
          <cell r="BS759" t="str">
            <v>Fulltime</v>
          </cell>
          <cell r="BT759" t="str">
            <v>Bếp Tổng HCM</v>
          </cell>
          <cell r="BU759" t="str">
            <v>NV. PT Sản Phẩm</v>
          </cell>
          <cell r="BV759">
            <v>0</v>
          </cell>
          <cell r="BW759" t="str">
            <v>12/12</v>
          </cell>
          <cell r="BX759">
            <v>0</v>
          </cell>
          <cell r="BY759">
            <v>0</v>
          </cell>
          <cell r="BZ759">
            <v>0</v>
          </cell>
          <cell r="CA759" t="str">
            <v>VÕ THỊ NGỌC TRANG</v>
          </cell>
          <cell r="CB759" t="str">
            <v>X</v>
          </cell>
          <cell r="CC759">
            <v>0</v>
          </cell>
          <cell r="CD759" t="str">
            <v>1986</v>
          </cell>
          <cell r="CE759">
            <v>0</v>
          </cell>
          <cell r="CF759" t="str">
            <v>KSC CÔNG TY EIDAIKAKO VIỆT NAM</v>
          </cell>
          <cell r="CG759">
            <v>0</v>
          </cell>
          <cell r="CH759">
            <v>0</v>
          </cell>
          <cell r="CI759" t="str">
            <v>06 ĐK</v>
          </cell>
          <cell r="CJ759" t="str">
            <v>NHÂN VIÊN PHỤC VỤ</v>
          </cell>
          <cell r="CK759">
            <v>0</v>
          </cell>
          <cell r="CL759">
            <v>0</v>
          </cell>
          <cell r="CM759" t="str">
            <v>KẾT HÔN</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t="e">
            <v>#N/A</v>
          </cell>
          <cell r="DB759">
            <v>0</v>
          </cell>
        </row>
        <row r="760">
          <cell r="B760" t="str">
            <v>EQQ102747</v>
          </cell>
          <cell r="C760" t="str">
            <v>TRẦN QUỐC VIỆT</v>
          </cell>
          <cell r="D760" t="str">
            <v>NAM</v>
          </cell>
          <cell r="E760">
            <v>41920</v>
          </cell>
          <cell r="F760" t="str">
            <v>QUÁN ĐÀ NẴNG</v>
          </cell>
          <cell r="G760" t="str">
            <v>NHÂN VIÊN PHỤC VỤ</v>
          </cell>
          <cell r="H760">
            <v>26</v>
          </cell>
          <cell r="I760">
            <v>3</v>
          </cell>
          <cell r="J760">
            <v>1992</v>
          </cell>
          <cell r="K760">
            <v>33689</v>
          </cell>
          <cell r="L760" t="str">
            <v>ĐÀ NẴNG</v>
          </cell>
          <cell r="M760" t="str">
            <v>HÀ TĨNH</v>
          </cell>
          <cell r="N760" t="str">
            <v>201645761</v>
          </cell>
          <cell r="O760">
            <v>40822</v>
          </cell>
          <cell r="P760" t="str">
            <v>ĐÀ NẴNG</v>
          </cell>
          <cell r="Q760" t="str">
            <v>KINH</v>
          </cell>
          <cell r="R760" t="str">
            <v>THIÊN CHÚA</v>
          </cell>
          <cell r="S760" t="str">
            <v>10 NGUYỄN TRUNG TRỰC, P. NẠI HIÊN ĐÔNG, Q. SƠN HÒA, TP.  ĐÀ NẴNG</v>
          </cell>
          <cell r="T760" t="str">
            <v>ĐÀ NẴNG</v>
          </cell>
          <cell r="U760" t="str">
            <v>10 NGUYỄN TRUNG TRỰC, P. NẠI HIÊN ĐÔNG, Q. SƠN HÒA, TP.  ĐÀ NẴNG</v>
          </cell>
          <cell r="V760" t="str">
            <v>ĐÀ NẴNG</v>
          </cell>
          <cell r="W760">
            <v>0</v>
          </cell>
          <cell r="X760" t="str">
            <v>01288445049</v>
          </cell>
          <cell r="Y760" t="str">
            <v>0041000204846</v>
          </cell>
          <cell r="Z760" t="str">
            <v>VIETCOMBANK</v>
          </cell>
          <cell r="AA760" t="str">
            <v>700068</v>
          </cell>
          <cell r="AB760" t="str">
            <v>8066447900</v>
          </cell>
          <cell r="AC760">
            <v>0</v>
          </cell>
          <cell r="AD760">
            <v>0</v>
          </cell>
          <cell r="AE760">
            <v>0</v>
          </cell>
          <cell r="AF760">
            <v>0</v>
          </cell>
          <cell r="AG760">
            <v>0</v>
          </cell>
          <cell r="AH760">
            <v>41938</v>
          </cell>
          <cell r="AI760">
            <v>0</v>
          </cell>
          <cell r="AJ760">
            <v>0</v>
          </cell>
          <cell r="AK760" t="str">
            <v>01 NĂM</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t="str">
            <v>12/12</v>
          </cell>
          <cell r="BF760">
            <v>0</v>
          </cell>
          <cell r="BG760">
            <v>0</v>
          </cell>
          <cell r="BH760">
            <v>0</v>
          </cell>
          <cell r="BI760">
            <v>0</v>
          </cell>
          <cell r="BJ760">
            <v>12000</v>
          </cell>
          <cell r="BK760">
            <v>0</v>
          </cell>
          <cell r="BL760">
            <v>0</v>
          </cell>
          <cell r="BM760">
            <v>0</v>
          </cell>
          <cell r="BN760">
            <v>0</v>
          </cell>
          <cell r="BO760">
            <v>0</v>
          </cell>
          <cell r="BP760">
            <v>0</v>
          </cell>
          <cell r="BQ760">
            <v>1</v>
          </cell>
          <cell r="BR760" t="str">
            <v>CN ĐÀ NẴNG</v>
          </cell>
          <cell r="BS760" t="str">
            <v>Partime</v>
          </cell>
          <cell r="BT760" t="str">
            <v>Quán 138 Nguyễn Thị Minh Khai</v>
          </cell>
          <cell r="BU760" t="str">
            <v>NV. Phục Vụ</v>
          </cell>
          <cell r="BV760">
            <v>0</v>
          </cell>
          <cell r="BW760" t="str">
            <v>12/12</v>
          </cell>
          <cell r="BX760">
            <v>0</v>
          </cell>
          <cell r="BY760">
            <v>0</v>
          </cell>
          <cell r="BZ760">
            <v>0</v>
          </cell>
          <cell r="CA760">
            <v>0</v>
          </cell>
          <cell r="CB760">
            <v>0</v>
          </cell>
          <cell r="CC760">
            <v>0</v>
          </cell>
          <cell r="CD760">
            <v>0</v>
          </cell>
          <cell r="CE760">
            <v>0</v>
          </cell>
          <cell r="CF760">
            <v>0</v>
          </cell>
          <cell r="CG760">
            <v>0</v>
          </cell>
          <cell r="CH760">
            <v>0</v>
          </cell>
          <cell r="CI760" t="str">
            <v>BẾP PHÁT TRIỂN SP MỚI</v>
          </cell>
          <cell r="CJ760" t="str">
            <v>BẾP TRƯỞNG</v>
          </cell>
          <cell r="CK760">
            <v>0</v>
          </cell>
          <cell r="CL760">
            <v>0</v>
          </cell>
          <cell r="CM760" t="str">
            <v>ĐỘC THÂN</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t="e">
            <v>#N/A</v>
          </cell>
          <cell r="DB760">
            <v>0</v>
          </cell>
        </row>
        <row r="761">
          <cell r="B761" t="str">
            <v>EQQ102748</v>
          </cell>
          <cell r="C761" t="str">
            <v>NGUYỄN HUỲNH LAN ANH</v>
          </cell>
          <cell r="D761" t="str">
            <v>NỮ</v>
          </cell>
          <cell r="E761">
            <v>41932</v>
          </cell>
          <cell r="F761" t="str">
            <v>264 NKKN</v>
          </cell>
          <cell r="G761" t="str">
            <v>NHÂN VIÊN PHỤC VỤ</v>
          </cell>
          <cell r="H761">
            <v>26</v>
          </cell>
          <cell r="I761">
            <v>11</v>
          </cell>
          <cell r="J761">
            <v>1993</v>
          </cell>
          <cell r="K761">
            <v>34299</v>
          </cell>
          <cell r="L761" t="str">
            <v>AN GIANG</v>
          </cell>
          <cell r="M761" t="str">
            <v>AN GIANG</v>
          </cell>
          <cell r="N761" t="str">
            <v>352210453</v>
          </cell>
          <cell r="O761">
            <v>39976</v>
          </cell>
          <cell r="P761" t="str">
            <v>AN GIANG</v>
          </cell>
          <cell r="Q761" t="str">
            <v>KINH</v>
          </cell>
          <cell r="R761" t="str">
            <v>PHẬT</v>
          </cell>
          <cell r="S761" t="str">
            <v>163/1 NGUYỄN THÁI HỌC, MỸ BÌNH, LONG XUYÊN, AN GIANG</v>
          </cell>
          <cell r="T761" t="str">
            <v>AN GIANG</v>
          </cell>
          <cell r="U761" t="str">
            <v>PHÒNG 307, LÔ I, C/CƯ ĐÀO DUY TỪ, ĐƯỜNG THÀNH THÁI, Q. 10, TP. HCM</v>
          </cell>
          <cell r="V761" t="str">
            <v>TP. HCM</v>
          </cell>
          <cell r="W761" t="str">
            <v>10 NGUYỄN TRUNG TRỰC, P. NẠI HIÊN ĐÔNG, Q. SƠN HÒA, TP.  ĐÀ NẴNG</v>
          </cell>
          <cell r="X761" t="str">
            <v>0909945031</v>
          </cell>
          <cell r="Y761" t="str">
            <v>0151000524844</v>
          </cell>
          <cell r="Z761" t="str">
            <v>VIETCOMBANK</v>
          </cell>
          <cell r="AA761" t="str">
            <v>101712</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t="str">
            <v>12/12</v>
          </cell>
          <cell r="BF761">
            <v>0</v>
          </cell>
          <cell r="BG761">
            <v>0</v>
          </cell>
          <cell r="BH761">
            <v>0</v>
          </cell>
          <cell r="BI761">
            <v>0</v>
          </cell>
          <cell r="BJ761">
            <v>12000</v>
          </cell>
          <cell r="BK761">
            <v>0</v>
          </cell>
          <cell r="BL761">
            <v>0</v>
          </cell>
          <cell r="BM761">
            <v>0</v>
          </cell>
          <cell r="BN761">
            <v>0</v>
          </cell>
          <cell r="BO761">
            <v>0</v>
          </cell>
          <cell r="BP761">
            <v>0</v>
          </cell>
          <cell r="BQ761">
            <v>1</v>
          </cell>
          <cell r="BR761" t="str">
            <v>HTQ HỒ CHÍ MINH</v>
          </cell>
          <cell r="BS761" t="str">
            <v>Partime</v>
          </cell>
          <cell r="BT761" t="str">
            <v>Quán 264 Nam Kỳ Khởi Nghĩa</v>
          </cell>
          <cell r="BU761" t="str">
            <v>NV. Phục Vụ</v>
          </cell>
          <cell r="BV761">
            <v>0</v>
          </cell>
          <cell r="BW761" t="str">
            <v>12/12</v>
          </cell>
          <cell r="BX761">
            <v>0</v>
          </cell>
          <cell r="BY761" t="str">
            <v>ĐH - TÀI CHÍNH NGÂN HÀNG</v>
          </cell>
          <cell r="BZ761">
            <v>0</v>
          </cell>
          <cell r="CA761">
            <v>0</v>
          </cell>
          <cell r="CB761">
            <v>0</v>
          </cell>
          <cell r="CC761">
            <v>0</v>
          </cell>
          <cell r="CD761">
            <v>0</v>
          </cell>
          <cell r="CE761">
            <v>0</v>
          </cell>
          <cell r="CF761">
            <v>0</v>
          </cell>
          <cell r="CG761">
            <v>0</v>
          </cell>
          <cell r="CH761">
            <v>0</v>
          </cell>
          <cell r="CI761" t="str">
            <v>QUÁN ĐÀ NẴNG</v>
          </cell>
          <cell r="CJ761" t="str">
            <v>NHÂN VIÊN PHỤC VỤ</v>
          </cell>
          <cell r="CK761">
            <v>0</v>
          </cell>
          <cell r="CL761">
            <v>0</v>
          </cell>
          <cell r="CM761" t="str">
            <v>ĐỘC THÂN</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t="e">
            <v>#N/A</v>
          </cell>
          <cell r="DB761">
            <v>0</v>
          </cell>
        </row>
        <row r="762">
          <cell r="B762" t="str">
            <v>EQQ102750</v>
          </cell>
          <cell r="C762" t="str">
            <v>TÔN THẤT DUY ANH</v>
          </cell>
          <cell r="D762" t="str">
            <v>NAM</v>
          </cell>
          <cell r="E762">
            <v>41932</v>
          </cell>
          <cell r="F762" t="str">
            <v>06 ĐK</v>
          </cell>
          <cell r="G762" t="str">
            <v>QUẢN LÝ QUÁN</v>
          </cell>
          <cell r="H762">
            <v>19</v>
          </cell>
          <cell r="I762">
            <v>9</v>
          </cell>
          <cell r="J762">
            <v>1985</v>
          </cell>
          <cell r="K762">
            <v>31309</v>
          </cell>
          <cell r="L762" t="str">
            <v>LÂM ĐỒNG</v>
          </cell>
          <cell r="M762" t="str">
            <v>THỪA THIÊN HUẾ</v>
          </cell>
          <cell r="N762" t="str">
            <v>250638681</v>
          </cell>
          <cell r="O762">
            <v>37522</v>
          </cell>
          <cell r="P762" t="str">
            <v>LÂM ĐỒNG</v>
          </cell>
          <cell r="Q762" t="str">
            <v>KINH</v>
          </cell>
          <cell r="R762" t="str">
            <v>PHẬT</v>
          </cell>
          <cell r="S762" t="str">
            <v>94B TRƯƠNG CÔNG ĐỊNH, P. 2, TP ĐÀ LẠT, LÂM ĐỒNG</v>
          </cell>
          <cell r="T762" t="str">
            <v>LÂM ĐỒNG</v>
          </cell>
          <cell r="U762" t="str">
            <v>40D/11 QUÁCH ĐIÊU, VĨNH LỘC A, BÌNH CHÁNH, TP. HCM</v>
          </cell>
          <cell r="V762" t="str">
            <v>TP. HCM</v>
          </cell>
          <cell r="W762" t="str">
            <v>PHÒNG 307, LÔ I, C/CƯ ĐÀO DUY TỪ, ĐƯỜNG THÀNH THÁI, Q. 10, TP. HCM</v>
          </cell>
          <cell r="X762" t="str">
            <v>0907602201</v>
          </cell>
          <cell r="Y762" t="str">
            <v>0181002852495</v>
          </cell>
          <cell r="Z762" t="str">
            <v>VIETCOMBANK</v>
          </cell>
          <cell r="AA762" t="str">
            <v>101714</v>
          </cell>
          <cell r="AB762">
            <v>0</v>
          </cell>
          <cell r="AC762">
            <v>0</v>
          </cell>
          <cell r="AD762">
            <v>41993</v>
          </cell>
          <cell r="AE762">
            <v>0</v>
          </cell>
          <cell r="AF762">
            <v>0</v>
          </cell>
          <cell r="AG762">
            <v>0</v>
          </cell>
          <cell r="AH762">
            <v>41993</v>
          </cell>
          <cell r="AI762">
            <v>0</v>
          </cell>
          <cell r="AJ762">
            <v>0</v>
          </cell>
          <cell r="AK762" t="str">
            <v>01 NĂM</v>
          </cell>
          <cell r="AL762">
            <v>0</v>
          </cell>
          <cell r="AM762">
            <v>0</v>
          </cell>
          <cell r="AN762">
            <v>41993</v>
          </cell>
          <cell r="AO762">
            <v>42357</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t="str">
            <v>12/12</v>
          </cell>
          <cell r="BF762">
            <v>0</v>
          </cell>
          <cell r="BG762">
            <v>0</v>
          </cell>
          <cell r="BH762">
            <v>41993</v>
          </cell>
          <cell r="BI762">
            <v>3370000</v>
          </cell>
          <cell r="BJ762">
            <v>4130000</v>
          </cell>
          <cell r="BK762">
            <v>0</v>
          </cell>
          <cell r="BL762">
            <v>200000</v>
          </cell>
          <cell r="BM762">
            <v>150000</v>
          </cell>
          <cell r="BN762">
            <v>0</v>
          </cell>
          <cell r="BO762">
            <v>0</v>
          </cell>
          <cell r="BP762">
            <v>4000</v>
          </cell>
          <cell r="BQ762">
            <v>1</v>
          </cell>
          <cell r="BR762" t="str">
            <v>HTQ HỒ CHÍ MINH</v>
          </cell>
          <cell r="BS762" t="str">
            <v>Fulltime</v>
          </cell>
          <cell r="BT762" t="str">
            <v>Quán 6A Đồng Khởi</v>
          </cell>
          <cell r="BU762" t="str">
            <v>Quản Lý Quán</v>
          </cell>
          <cell r="BV762">
            <v>0</v>
          </cell>
          <cell r="BW762" t="str">
            <v>CĐ</v>
          </cell>
          <cell r="BX762" t="str">
            <v>ĐIỆN TỬ VIỄN THÔNG</v>
          </cell>
          <cell r="BY762">
            <v>0</v>
          </cell>
          <cell r="BZ762">
            <v>0</v>
          </cell>
          <cell r="CA762">
            <v>0</v>
          </cell>
          <cell r="CB762">
            <v>0</v>
          </cell>
          <cell r="CC762">
            <v>0</v>
          </cell>
          <cell r="CD762">
            <v>0</v>
          </cell>
          <cell r="CE762">
            <v>0</v>
          </cell>
          <cell r="CF762">
            <v>0</v>
          </cell>
          <cell r="CG762">
            <v>0</v>
          </cell>
          <cell r="CH762">
            <v>0</v>
          </cell>
          <cell r="CI762" t="str">
            <v>264 NKKN</v>
          </cell>
          <cell r="CJ762" t="str">
            <v>NHÂN VIÊN PHỤC VỤ</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t="e">
            <v>#N/A</v>
          </cell>
          <cell r="DB762">
            <v>0</v>
          </cell>
        </row>
        <row r="763">
          <cell r="B763" t="str">
            <v>EWW3000575</v>
          </cell>
          <cell r="C763" t="str">
            <v>NGUYỄN THỊ TUYẾT</v>
          </cell>
          <cell r="D763" t="str">
            <v>NỮ</v>
          </cell>
          <cell r="E763">
            <v>41910</v>
          </cell>
          <cell r="F763" t="str">
            <v>QUÁN 19 HUỲNH THÚC KHÁNG</v>
          </cell>
          <cell r="G763" t="str">
            <v>NHÂN VIÊN PHỤC VỤ</v>
          </cell>
          <cell r="H763">
            <v>2</v>
          </cell>
          <cell r="I763">
            <v>2</v>
          </cell>
          <cell r="J763">
            <v>1991</v>
          </cell>
          <cell r="K763">
            <v>33271</v>
          </cell>
          <cell r="L763" t="str">
            <v>HÀ TĨNH</v>
          </cell>
          <cell r="M763" t="str">
            <v>HÀ TĨNH</v>
          </cell>
          <cell r="N763" t="str">
            <v>183680577</v>
          </cell>
          <cell r="O763">
            <v>38708</v>
          </cell>
          <cell r="P763" t="str">
            <v>HÀ TĨNH</v>
          </cell>
          <cell r="Q763" t="str">
            <v xml:space="preserve">KINH </v>
          </cell>
          <cell r="R763" t="str">
            <v xml:space="preserve">KHÔNG </v>
          </cell>
          <cell r="S763" t="str">
            <v>THẠCH THẮNG, THẠCH HÀ, HÀ TĨNH</v>
          </cell>
          <cell r="T763" t="str">
            <v>HÀ TĨNH</v>
          </cell>
          <cell r="U763" t="str">
            <v xml:space="preserve">XÓM 4, PHÚ ĐÔ, NAM TỪ LIÊM, HÀ NỘI </v>
          </cell>
          <cell r="V763" t="str">
            <v>HÀ NỘI</v>
          </cell>
          <cell r="W763" t="str">
            <v>40D/11 QUÁCH ĐIÊU, VĨNH LỘC A, BÌNH CHÁNH, TP. HCM</v>
          </cell>
          <cell r="X763" t="str">
            <v>0977681452</v>
          </cell>
          <cell r="Y763" t="str">
            <v>0451000303924</v>
          </cell>
          <cell r="Z763" t="str">
            <v>VCB/HANOI</v>
          </cell>
          <cell r="AA763" t="str">
            <v>900297</v>
          </cell>
          <cell r="AB763">
            <v>0</v>
          </cell>
          <cell r="AC763">
            <v>0</v>
          </cell>
          <cell r="AD763">
            <v>41993</v>
          </cell>
          <cell r="AE763">
            <v>41978</v>
          </cell>
          <cell r="AF763" t="str">
            <v>TV</v>
          </cell>
          <cell r="AG763" t="str">
            <v>GIỮ LƯƠNG</v>
          </cell>
          <cell r="AH763">
            <v>41998</v>
          </cell>
          <cell r="AI763">
            <v>0</v>
          </cell>
          <cell r="AJ763">
            <v>0</v>
          </cell>
          <cell r="AK763" t="str">
            <v>01 NĂM</v>
          </cell>
          <cell r="AL763">
            <v>0</v>
          </cell>
          <cell r="AM763">
            <v>0</v>
          </cell>
          <cell r="AN763">
            <v>0</v>
          </cell>
          <cell r="AO763">
            <v>0</v>
          </cell>
          <cell r="AP763">
            <v>0</v>
          </cell>
          <cell r="AQ763">
            <v>41998</v>
          </cell>
          <cell r="AR763">
            <v>0</v>
          </cell>
          <cell r="AS763">
            <v>0</v>
          </cell>
          <cell r="AT763">
            <v>0</v>
          </cell>
          <cell r="AU763">
            <v>0</v>
          </cell>
          <cell r="AV763">
            <v>41910</v>
          </cell>
          <cell r="AW763">
            <v>41974</v>
          </cell>
          <cell r="AX763">
            <v>0</v>
          </cell>
          <cell r="AY763">
            <v>0</v>
          </cell>
          <cell r="AZ763">
            <v>0</v>
          </cell>
          <cell r="BA763">
            <v>0</v>
          </cell>
          <cell r="BB763">
            <v>0</v>
          </cell>
          <cell r="BC763">
            <v>0</v>
          </cell>
          <cell r="BD763">
            <v>0</v>
          </cell>
          <cell r="BE763" t="str">
            <v>CĐ</v>
          </cell>
          <cell r="BF763">
            <v>41910</v>
          </cell>
          <cell r="BG763">
            <v>41974</v>
          </cell>
          <cell r="BH763">
            <v>0</v>
          </cell>
          <cell r="BI763">
            <v>0</v>
          </cell>
          <cell r="BJ763">
            <v>12000</v>
          </cell>
          <cell r="BK763">
            <v>0</v>
          </cell>
          <cell r="BL763">
            <v>0</v>
          </cell>
          <cell r="BM763">
            <v>0</v>
          </cell>
          <cell r="BN763">
            <v>0</v>
          </cell>
          <cell r="BO763">
            <v>0</v>
          </cell>
          <cell r="BP763">
            <v>0</v>
          </cell>
          <cell r="BQ763">
            <v>1</v>
          </cell>
          <cell r="BR763" t="str">
            <v>CN HÀ NỘI</v>
          </cell>
          <cell r="BS763" t="str">
            <v>Partime</v>
          </cell>
          <cell r="BT763" t="str">
            <v>Quán 19 Huỳnh Thúc Kháng</v>
          </cell>
          <cell r="BU763" t="str">
            <v>NV. Phục Vụ</v>
          </cell>
          <cell r="BV763">
            <v>0</v>
          </cell>
          <cell r="BW763" t="str">
            <v>ĐH</v>
          </cell>
          <cell r="BX763" t="str">
            <v xml:space="preserve">KHOA SINH HỌC </v>
          </cell>
          <cell r="BY763">
            <v>0</v>
          </cell>
          <cell r="BZ763">
            <v>0</v>
          </cell>
          <cell r="CA763">
            <v>0</v>
          </cell>
          <cell r="CB763">
            <v>0</v>
          </cell>
          <cell r="CC763">
            <v>0</v>
          </cell>
          <cell r="CD763">
            <v>0</v>
          </cell>
          <cell r="CE763">
            <v>0</v>
          </cell>
          <cell r="CF763">
            <v>0</v>
          </cell>
          <cell r="CG763">
            <v>0</v>
          </cell>
          <cell r="CH763">
            <v>0</v>
          </cell>
          <cell r="CI763" t="str">
            <v>06 ĐK</v>
          </cell>
          <cell r="CJ763" t="str">
            <v>QUẢN LÝ QUÁN</v>
          </cell>
          <cell r="CK763">
            <v>0</v>
          </cell>
          <cell r="CL763">
            <v>0</v>
          </cell>
          <cell r="CM763" t="str">
            <v xml:space="preserve">ĐỘC THÂN </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t="e">
            <v>#N/A</v>
          </cell>
          <cell r="DB763">
            <v>0</v>
          </cell>
        </row>
        <row r="764">
          <cell r="B764" t="str">
            <v>EWW3000576</v>
          </cell>
          <cell r="C764" t="str">
            <v>TRẦN MẠNH TRUNG</v>
          </cell>
          <cell r="D764" t="str">
            <v>NAM</v>
          </cell>
          <cell r="E764">
            <v>41915</v>
          </cell>
          <cell r="F764" t="str">
            <v>QUÁN 1A HAI BÀ TRƯNG</v>
          </cell>
          <cell r="G764" t="str">
            <v>NHÂN VIÊN PHA CHẾ</v>
          </cell>
          <cell r="H764">
            <v>13</v>
          </cell>
          <cell r="I764">
            <v>2</v>
          </cell>
          <cell r="J764">
            <v>1994</v>
          </cell>
          <cell r="K764">
            <v>34378</v>
          </cell>
          <cell r="L764" t="str">
            <v>HẢI DƯƠNG</v>
          </cell>
          <cell r="M764" t="str">
            <v>HẢI DƯƠNG</v>
          </cell>
          <cell r="N764" t="str">
            <v>142745918</v>
          </cell>
          <cell r="O764">
            <v>40652</v>
          </cell>
          <cell r="P764" t="str">
            <v>HẢI DƯƠNG</v>
          </cell>
          <cell r="Q764" t="str">
            <v xml:space="preserve">KINH </v>
          </cell>
          <cell r="R764" t="str">
            <v xml:space="preserve">KHÔNG </v>
          </cell>
          <cell r="S764" t="str">
            <v>KHU 5, HẢI TÂN, HẢI DƯƠNG</v>
          </cell>
          <cell r="T764" t="str">
            <v>HẢI DƯƠNG</v>
          </cell>
          <cell r="U764" t="str">
            <v>THẠCH THẮNG, THẠCH HÀ, HÀ TĨNH</v>
          </cell>
          <cell r="V764" t="str">
            <v>HÀ NỘI</v>
          </cell>
          <cell r="W764" t="str">
            <v xml:space="preserve">XÓM 4, PHÚ ĐÔ, NAM TỪ LIÊM, HÀ NỘI </v>
          </cell>
          <cell r="X764" t="str">
            <v>0986371994</v>
          </cell>
          <cell r="Y764" t="str">
            <v>0341006840032</v>
          </cell>
          <cell r="Z764" t="str">
            <v>VCB/HANOI</v>
          </cell>
          <cell r="AA764" t="str">
            <v>900298</v>
          </cell>
          <cell r="AB764">
            <v>0</v>
          </cell>
          <cell r="AC764">
            <v>0</v>
          </cell>
          <cell r="AD764">
            <v>0</v>
          </cell>
          <cell r="AE764">
            <v>41978</v>
          </cell>
          <cell r="AF764" t="str">
            <v>TV</v>
          </cell>
          <cell r="AG764" t="str">
            <v>GIỮ LƯƠNG</v>
          </cell>
          <cell r="AH764">
            <v>0</v>
          </cell>
          <cell r="AI764">
            <v>0</v>
          </cell>
          <cell r="AJ764">
            <v>0</v>
          </cell>
          <cell r="AK764">
            <v>0</v>
          </cell>
          <cell r="AL764">
            <v>0</v>
          </cell>
          <cell r="AM764">
            <v>0</v>
          </cell>
          <cell r="AN764">
            <v>0</v>
          </cell>
          <cell r="AO764">
            <v>0</v>
          </cell>
          <cell r="AP764">
            <v>0</v>
          </cell>
          <cell r="AQ764">
            <v>0</v>
          </cell>
          <cell r="AR764">
            <v>41910</v>
          </cell>
          <cell r="AS764">
            <v>41974</v>
          </cell>
          <cell r="AT764">
            <v>0</v>
          </cell>
          <cell r="AU764">
            <v>0</v>
          </cell>
          <cell r="AV764">
            <v>41915</v>
          </cell>
          <cell r="AW764">
            <v>41989</v>
          </cell>
          <cell r="AX764">
            <v>0</v>
          </cell>
          <cell r="AY764">
            <v>0</v>
          </cell>
          <cell r="AZ764">
            <v>0</v>
          </cell>
          <cell r="BA764">
            <v>0</v>
          </cell>
          <cell r="BB764">
            <v>41910</v>
          </cell>
          <cell r="BC764">
            <v>41974</v>
          </cell>
          <cell r="BD764">
            <v>0</v>
          </cell>
          <cell r="BE764" t="str">
            <v>ĐH</v>
          </cell>
          <cell r="BF764">
            <v>41915</v>
          </cell>
          <cell r="BG764">
            <v>41989</v>
          </cell>
          <cell r="BH764">
            <v>0</v>
          </cell>
          <cell r="BI764">
            <v>0</v>
          </cell>
          <cell r="BJ764">
            <v>12000</v>
          </cell>
          <cell r="BK764">
            <v>0</v>
          </cell>
          <cell r="BL764">
            <v>0</v>
          </cell>
          <cell r="BM764">
            <v>0</v>
          </cell>
          <cell r="BN764">
            <v>0</v>
          </cell>
          <cell r="BO764">
            <v>0</v>
          </cell>
          <cell r="BP764">
            <v>0</v>
          </cell>
          <cell r="BQ764">
            <v>1</v>
          </cell>
          <cell r="BR764" t="str">
            <v>CN HÀ NỘI</v>
          </cell>
          <cell r="BS764" t="str">
            <v>Partime</v>
          </cell>
          <cell r="BT764" t="str">
            <v>Quán 1A Hai Bà Trưng</v>
          </cell>
          <cell r="BU764" t="str">
            <v>NV. Pha Chế</v>
          </cell>
          <cell r="BV764">
            <v>0</v>
          </cell>
          <cell r="BW764" t="str">
            <v>12/12</v>
          </cell>
          <cell r="BX764">
            <v>0</v>
          </cell>
          <cell r="BY764">
            <v>0</v>
          </cell>
          <cell r="BZ764">
            <v>0</v>
          </cell>
          <cell r="CA764">
            <v>0</v>
          </cell>
          <cell r="CB764">
            <v>0</v>
          </cell>
          <cell r="CC764">
            <v>0</v>
          </cell>
          <cell r="CD764">
            <v>0</v>
          </cell>
          <cell r="CE764">
            <v>0</v>
          </cell>
          <cell r="CF764">
            <v>0</v>
          </cell>
          <cell r="CG764">
            <v>0</v>
          </cell>
          <cell r="CH764">
            <v>0</v>
          </cell>
          <cell r="CI764" t="str">
            <v>QUÁN 19 HUỲNH THÚC KHÁNG</v>
          </cell>
          <cell r="CJ764" t="str">
            <v>NHÂN VIÊN PHỤC VỤ</v>
          </cell>
          <cell r="CK764">
            <v>0</v>
          </cell>
          <cell r="CL764">
            <v>0</v>
          </cell>
          <cell r="CM764" t="str">
            <v xml:space="preserve">ĐỘC THÂN </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t="e">
            <v>#N/A</v>
          </cell>
          <cell r="DB764">
            <v>0</v>
          </cell>
        </row>
        <row r="765">
          <cell r="B765" t="str">
            <v>EWW3000578</v>
          </cell>
          <cell r="C765" t="str">
            <v>NGUYỄN HUYỀN TRANG</v>
          </cell>
          <cell r="D765" t="str">
            <v>NỮ</v>
          </cell>
          <cell r="E765">
            <v>41922</v>
          </cell>
          <cell r="F765" t="str">
            <v>QUÁN 19 HUỲNH THÚC KHÁNG</v>
          </cell>
          <cell r="G765" t="str">
            <v>QUẢN LÝ QUÁN</v>
          </cell>
          <cell r="H765">
            <v>10</v>
          </cell>
          <cell r="I765">
            <v>6</v>
          </cell>
          <cell r="J765">
            <v>1988</v>
          </cell>
          <cell r="K765">
            <v>32304</v>
          </cell>
          <cell r="L765" t="str">
            <v>HÀ NỘI</v>
          </cell>
          <cell r="M765" t="str">
            <v>HÀ NỘI</v>
          </cell>
          <cell r="N765" t="str">
            <v>012667592</v>
          </cell>
          <cell r="O765">
            <v>41132</v>
          </cell>
          <cell r="P765" t="str">
            <v>HÀ NỘI</v>
          </cell>
          <cell r="Q765" t="str">
            <v xml:space="preserve">KINH </v>
          </cell>
          <cell r="R765" t="str">
            <v xml:space="preserve">KHÔNG </v>
          </cell>
          <cell r="S765" t="str">
            <v>TỔ 40, HOÀNG VĂN THỤ, HOÀNG MAI, HÀ NỘI</v>
          </cell>
          <cell r="T765" t="str">
            <v>HÀ NỘI</v>
          </cell>
          <cell r="U765" t="str">
            <v>KHU 5, HẢI TÂN, HẢI DƯƠNG</v>
          </cell>
          <cell r="V765" t="str">
            <v>HÀ NỘI</v>
          </cell>
          <cell r="W765">
            <v>0</v>
          </cell>
          <cell r="X765" t="str">
            <v>0977939584</v>
          </cell>
          <cell r="Y765" t="str">
            <v>0011004209742</v>
          </cell>
          <cell r="Z765" t="str">
            <v>VCB/HANOI</v>
          </cell>
          <cell r="AA765" t="str">
            <v>900300</v>
          </cell>
          <cell r="AB765">
            <v>0</v>
          </cell>
          <cell r="AC765">
            <v>0</v>
          </cell>
          <cell r="AD765">
            <v>41983</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41915</v>
          </cell>
          <cell r="AS765">
            <v>41989</v>
          </cell>
          <cell r="AT765">
            <v>0</v>
          </cell>
          <cell r="AU765">
            <v>0</v>
          </cell>
          <cell r="AV765">
            <v>41922</v>
          </cell>
          <cell r="AW765">
            <v>41894</v>
          </cell>
          <cell r="AX765">
            <v>0</v>
          </cell>
          <cell r="AY765">
            <v>0</v>
          </cell>
          <cell r="AZ765">
            <v>0</v>
          </cell>
          <cell r="BA765">
            <v>0</v>
          </cell>
          <cell r="BB765">
            <v>41915</v>
          </cell>
          <cell r="BC765">
            <v>41989</v>
          </cell>
          <cell r="BD765">
            <v>0</v>
          </cell>
          <cell r="BE765" t="str">
            <v>12/12</v>
          </cell>
          <cell r="BF765">
            <v>41922</v>
          </cell>
          <cell r="BG765">
            <v>41894</v>
          </cell>
          <cell r="BH765">
            <v>0</v>
          </cell>
          <cell r="BI765">
            <v>3290000</v>
          </cell>
          <cell r="BJ765">
            <v>3710000</v>
          </cell>
          <cell r="BK765">
            <v>0</v>
          </cell>
          <cell r="BL765">
            <v>200000</v>
          </cell>
          <cell r="BM765">
            <v>150000</v>
          </cell>
          <cell r="BN765">
            <v>0</v>
          </cell>
          <cell r="BO765">
            <v>0</v>
          </cell>
          <cell r="BP765">
            <v>0</v>
          </cell>
          <cell r="BQ765">
            <v>0.85</v>
          </cell>
          <cell r="BR765" t="str">
            <v>CN HÀ NỘI</v>
          </cell>
          <cell r="BS765" t="str">
            <v>Fulltime</v>
          </cell>
          <cell r="BT765" t="str">
            <v>Quán 19 Huỳnh Thúc Kháng</v>
          </cell>
          <cell r="BU765" t="str">
            <v>Quản Lý Quán</v>
          </cell>
          <cell r="BV765">
            <v>0</v>
          </cell>
          <cell r="BW765" t="str">
            <v>CĐ</v>
          </cell>
          <cell r="BX765" t="str">
            <v xml:space="preserve">KẾ TOÁN </v>
          </cell>
          <cell r="BY765">
            <v>0</v>
          </cell>
          <cell r="BZ765">
            <v>0</v>
          </cell>
          <cell r="CA765">
            <v>0</v>
          </cell>
          <cell r="CB765">
            <v>0</v>
          </cell>
          <cell r="CC765">
            <v>0</v>
          </cell>
          <cell r="CD765">
            <v>41928</v>
          </cell>
          <cell r="CE765">
            <v>0</v>
          </cell>
          <cell r="CF765">
            <v>0</v>
          </cell>
          <cell r="CG765">
            <v>0</v>
          </cell>
          <cell r="CH765">
            <v>0</v>
          </cell>
          <cell r="CI765" t="str">
            <v>QUÁN 1A HAI BÀ TRƯNG</v>
          </cell>
          <cell r="CJ765" t="str">
            <v>NHÂN VIÊN PHA CHẾ</v>
          </cell>
          <cell r="CK765">
            <v>0</v>
          </cell>
          <cell r="CL765">
            <v>0</v>
          </cell>
          <cell r="CM765" t="str">
            <v xml:space="preserve">ĐỘC THÂN </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t="e">
            <v>#N/A</v>
          </cell>
          <cell r="DB765">
            <v>0</v>
          </cell>
        </row>
        <row r="766">
          <cell r="B766" t="str">
            <v>EWW3000579</v>
          </cell>
          <cell r="C766" t="str">
            <v>ĐỖ THỊ HƯỜNG</v>
          </cell>
          <cell r="D766" t="str">
            <v>NỮ</v>
          </cell>
          <cell r="E766">
            <v>41924</v>
          </cell>
          <cell r="F766" t="str">
            <v>QUÁN 1A HAI BÀ TRƯNG</v>
          </cell>
          <cell r="G766" t="str">
            <v>NHÂN VIÊN PHỤC VỤ</v>
          </cell>
          <cell r="H766">
            <v>27</v>
          </cell>
          <cell r="I766">
            <v>11</v>
          </cell>
          <cell r="J766">
            <v>1995</v>
          </cell>
          <cell r="K766">
            <v>35030</v>
          </cell>
          <cell r="L766" t="str">
            <v>HẢI DƯƠNG</v>
          </cell>
          <cell r="M766" t="str">
            <v>HẢI DƯƠNG</v>
          </cell>
          <cell r="N766" t="str">
            <v>142741129</v>
          </cell>
          <cell r="O766">
            <v>40273</v>
          </cell>
          <cell r="P766" t="str">
            <v>HẢI DƯƠNG</v>
          </cell>
          <cell r="Q766" t="str">
            <v xml:space="preserve">KINH </v>
          </cell>
          <cell r="R766" t="str">
            <v>KHÔNG</v>
          </cell>
          <cell r="S766" t="str">
            <v>KHU THƯỢNG ĐẠT, TỨ MINH, HẢI DƯƠNG</v>
          </cell>
          <cell r="T766" t="str">
            <v>HẢI DƯƠNG</v>
          </cell>
          <cell r="U766" t="str">
            <v>SN 9 HẺM 4/81 NGÕ HÒA BÌNH 7, MINH KHAI, HÀ NỘI</v>
          </cell>
          <cell r="V766" t="str">
            <v>HÀ NỘI</v>
          </cell>
          <cell r="W766">
            <v>0</v>
          </cell>
          <cell r="X766" t="str">
            <v>0962513231</v>
          </cell>
          <cell r="Y766" t="str">
            <v>0541000212528</v>
          </cell>
          <cell r="Z766" t="str">
            <v>VCB/HANOI</v>
          </cell>
          <cell r="AA766" t="str">
            <v>900301</v>
          </cell>
          <cell r="AB766">
            <v>0</v>
          </cell>
          <cell r="AC766">
            <v>0</v>
          </cell>
          <cell r="AD766">
            <v>41983</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41922</v>
          </cell>
          <cell r="AS766">
            <v>41894</v>
          </cell>
          <cell r="AT766">
            <v>0</v>
          </cell>
          <cell r="AU766">
            <v>0</v>
          </cell>
          <cell r="AV766">
            <v>41924</v>
          </cell>
          <cell r="AW766">
            <v>41998</v>
          </cell>
          <cell r="AX766">
            <v>0</v>
          </cell>
          <cell r="AY766">
            <v>0</v>
          </cell>
          <cell r="AZ766">
            <v>0</v>
          </cell>
          <cell r="BA766">
            <v>0</v>
          </cell>
          <cell r="BB766">
            <v>41922</v>
          </cell>
          <cell r="BC766">
            <v>41894</v>
          </cell>
          <cell r="BD766">
            <v>0</v>
          </cell>
          <cell r="BE766" t="str">
            <v>CĐ</v>
          </cell>
          <cell r="BF766">
            <v>41924</v>
          </cell>
          <cell r="BG766">
            <v>41998</v>
          </cell>
          <cell r="BH766">
            <v>0</v>
          </cell>
          <cell r="BI766">
            <v>0</v>
          </cell>
          <cell r="BJ766">
            <v>12000</v>
          </cell>
          <cell r="BK766">
            <v>0</v>
          </cell>
          <cell r="BL766">
            <v>41928</v>
          </cell>
          <cell r="BM766">
            <v>0</v>
          </cell>
          <cell r="BN766">
            <v>0</v>
          </cell>
          <cell r="BO766">
            <v>0</v>
          </cell>
          <cell r="BP766">
            <v>0</v>
          </cell>
          <cell r="BQ766">
            <v>1</v>
          </cell>
          <cell r="BR766" t="str">
            <v>CN HÀ NỘI</v>
          </cell>
          <cell r="BS766" t="str">
            <v>Partime</v>
          </cell>
          <cell r="BT766" t="str">
            <v>Quán 1A Hai Bà Trưng</v>
          </cell>
          <cell r="BU766" t="str">
            <v>NV. Phục Vụ</v>
          </cell>
          <cell r="BV766">
            <v>0</v>
          </cell>
          <cell r="BW766" t="str">
            <v>CĐ</v>
          </cell>
          <cell r="BX766">
            <v>0</v>
          </cell>
          <cell r="BY766">
            <v>0</v>
          </cell>
          <cell r="BZ766">
            <v>0</v>
          </cell>
          <cell r="CA766">
            <v>0</v>
          </cell>
          <cell r="CB766">
            <v>0</v>
          </cell>
          <cell r="CC766">
            <v>0</v>
          </cell>
          <cell r="CD766">
            <v>0</v>
          </cell>
          <cell r="CE766">
            <v>0</v>
          </cell>
          <cell r="CF766">
            <v>0</v>
          </cell>
          <cell r="CG766">
            <v>0</v>
          </cell>
          <cell r="CH766">
            <v>0</v>
          </cell>
          <cell r="CI766" t="str">
            <v>QUÁN 19 HUỲNH THÚC KHÁNG</v>
          </cell>
          <cell r="CJ766" t="str">
            <v>QUẢN LÝ QUÁN</v>
          </cell>
          <cell r="CK766">
            <v>0</v>
          </cell>
          <cell r="CL766">
            <v>0</v>
          </cell>
          <cell r="CM766" t="str">
            <v xml:space="preserve">ĐỘC THÂN </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t="e">
            <v>#N/A</v>
          </cell>
          <cell r="DB766">
            <v>0</v>
          </cell>
        </row>
        <row r="767">
          <cell r="B767" t="str">
            <v>EWW3000580</v>
          </cell>
          <cell r="C767" t="str">
            <v>LÂM THỊ THÚY LAN</v>
          </cell>
          <cell r="D767" t="str">
            <v>NỮ</v>
          </cell>
          <cell r="E767">
            <v>41926</v>
          </cell>
          <cell r="F767" t="str">
            <v>QUÁN HOÀNG ĐẠO THÚY</v>
          </cell>
          <cell r="G767" t="str">
            <v>NHÂN VIÊN PHỤC VỤ</v>
          </cell>
          <cell r="H767">
            <v>2</v>
          </cell>
          <cell r="I767">
            <v>3</v>
          </cell>
          <cell r="J767">
            <v>1992</v>
          </cell>
          <cell r="K767">
            <v>33665</v>
          </cell>
          <cell r="L767" t="str">
            <v>NAM ĐỊNH</v>
          </cell>
          <cell r="M767" t="str">
            <v>NAM ĐỊNH</v>
          </cell>
          <cell r="N767" t="str">
            <v>163212521</v>
          </cell>
          <cell r="O767">
            <v>40213</v>
          </cell>
          <cell r="P767" t="str">
            <v>NAM ĐỊNH</v>
          </cell>
          <cell r="Q767" t="str">
            <v xml:space="preserve">KINH </v>
          </cell>
          <cell r="R767" t="str">
            <v xml:space="preserve">KHÔNG </v>
          </cell>
          <cell r="S767" t="str">
            <v>XÓM 2, HẢI LỘC, HẢI HẬU, NAM ĐỊNH</v>
          </cell>
          <cell r="T767" t="str">
            <v>NAM ĐỊNH</v>
          </cell>
          <cell r="U767" t="str">
            <v xml:space="preserve">SỐ 49, NGÕ 116, NGUYỄN XIỂN, THANH XUÂN, HÀ NỘI </v>
          </cell>
          <cell r="V767" t="str">
            <v>HÀ NỘI</v>
          </cell>
          <cell r="W767" t="str">
            <v>SN 9 HẺM 4/81 NGÕ HÒA BÌNH 7, MINH KHAI, HÀ NỘI</v>
          </cell>
          <cell r="X767" t="str">
            <v>01633340700</v>
          </cell>
          <cell r="Y767" t="str">
            <v>0451000305088</v>
          </cell>
          <cell r="Z767" t="str">
            <v>VCB/HANOI</v>
          </cell>
          <cell r="AA767" t="str">
            <v>900302</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41924</v>
          </cell>
          <cell r="AS767">
            <v>41998</v>
          </cell>
          <cell r="AT767">
            <v>0</v>
          </cell>
          <cell r="AU767">
            <v>0</v>
          </cell>
          <cell r="AV767">
            <v>41926</v>
          </cell>
          <cell r="AW767">
            <v>42000</v>
          </cell>
          <cell r="AX767">
            <v>0</v>
          </cell>
          <cell r="AY767">
            <v>0</v>
          </cell>
          <cell r="AZ767">
            <v>0</v>
          </cell>
          <cell r="BA767">
            <v>0</v>
          </cell>
          <cell r="BB767">
            <v>41924</v>
          </cell>
          <cell r="BC767">
            <v>41998</v>
          </cell>
          <cell r="BD767">
            <v>0</v>
          </cell>
          <cell r="BE767" t="str">
            <v>CĐ</v>
          </cell>
          <cell r="BF767">
            <v>41926</v>
          </cell>
          <cell r="BG767">
            <v>42000</v>
          </cell>
          <cell r="BH767">
            <v>0</v>
          </cell>
          <cell r="BI767">
            <v>0</v>
          </cell>
          <cell r="BJ767">
            <v>12000</v>
          </cell>
          <cell r="BK767">
            <v>0</v>
          </cell>
          <cell r="BL767">
            <v>0</v>
          </cell>
          <cell r="BM767">
            <v>0</v>
          </cell>
          <cell r="BN767">
            <v>0</v>
          </cell>
          <cell r="BO767">
            <v>0</v>
          </cell>
          <cell r="BP767">
            <v>0</v>
          </cell>
          <cell r="BQ767">
            <v>1</v>
          </cell>
          <cell r="BR767" t="str">
            <v>CN HÀ NỘI</v>
          </cell>
          <cell r="BS767" t="str">
            <v>Partime</v>
          </cell>
          <cell r="BT767" t="str">
            <v>Quán Hoàng Đạo Thúy</v>
          </cell>
          <cell r="BU767" t="str">
            <v>NV. Phục Vụ</v>
          </cell>
          <cell r="BV767">
            <v>0</v>
          </cell>
          <cell r="BW767" t="str">
            <v xml:space="preserve">ĐH </v>
          </cell>
          <cell r="BX767" t="str">
            <v xml:space="preserve">QUẢN TRỊ NHÂN LỰC </v>
          </cell>
          <cell r="BY767">
            <v>0</v>
          </cell>
          <cell r="BZ767">
            <v>0</v>
          </cell>
          <cell r="CA767">
            <v>0</v>
          </cell>
          <cell r="CB767">
            <v>0</v>
          </cell>
          <cell r="CC767">
            <v>0</v>
          </cell>
          <cell r="CD767">
            <v>0</v>
          </cell>
          <cell r="CE767">
            <v>0</v>
          </cell>
          <cell r="CF767">
            <v>0</v>
          </cell>
          <cell r="CG767">
            <v>0</v>
          </cell>
          <cell r="CH767">
            <v>0</v>
          </cell>
          <cell r="CI767" t="str">
            <v>QUÁN 1A HAI BÀ TRƯNG</v>
          </cell>
          <cell r="CJ767" t="str">
            <v>NHÂN VIÊN PHỤC VỤ</v>
          </cell>
          <cell r="CK767">
            <v>0</v>
          </cell>
          <cell r="CL767">
            <v>0</v>
          </cell>
          <cell r="CM767" t="str">
            <v xml:space="preserve">ĐỘC THÂN </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t="e">
            <v>#N/A</v>
          </cell>
          <cell r="DB767">
            <v>0</v>
          </cell>
        </row>
        <row r="768">
          <cell r="B768" t="str">
            <v>EQQ102751</v>
          </cell>
          <cell r="C768" t="str">
            <v>ĐỖ HỒNG THẠCH</v>
          </cell>
          <cell r="D768" t="str">
            <v>NAM</v>
          </cell>
          <cell r="E768">
            <v>41927</v>
          </cell>
          <cell r="F768" t="str">
            <v>VINCOM</v>
          </cell>
          <cell r="G768" t="str">
            <v>NHÂN VIÊN BẾP</v>
          </cell>
          <cell r="H768">
            <v>1</v>
          </cell>
          <cell r="I768">
            <v>5</v>
          </cell>
          <cell r="J768">
            <v>1993</v>
          </cell>
          <cell r="K768">
            <v>34090</v>
          </cell>
          <cell r="L768">
            <v>1992</v>
          </cell>
          <cell r="M768">
            <v>33665</v>
          </cell>
          <cell r="N768" t="str">
            <v>025071157</v>
          </cell>
          <cell r="O768">
            <v>41326</v>
          </cell>
          <cell r="P768" t="str">
            <v>TP. HCM</v>
          </cell>
          <cell r="Q768">
            <v>40213</v>
          </cell>
          <cell r="R768" t="str">
            <v>NAM ĐỊNH</v>
          </cell>
          <cell r="S768" t="str">
            <v>266A TÔN THẤT THUYẾT, P. 3, Q. 4, TP. HCM</v>
          </cell>
          <cell r="T768" t="str">
            <v xml:space="preserve">KHÔNG </v>
          </cell>
          <cell r="U768" t="str">
            <v>XÓM 2, HẢI LỘC, HẢI HẬU, NAM ĐỊNH</v>
          </cell>
          <cell r="V768" t="str">
            <v>TP. HCM</v>
          </cell>
          <cell r="W768" t="str">
            <v xml:space="preserve">SỐ 49, NGÕ 116, NGUYỄN XIỂN, THANH XUÂN, HÀ NỘI </v>
          </cell>
          <cell r="X768" t="str">
            <v>HÀ NỘI</v>
          </cell>
          <cell r="Y768" t="str">
            <v>0071000933633</v>
          </cell>
          <cell r="Z768" t="str">
            <v>VIETCOMBANK</v>
          </cell>
          <cell r="AA768" t="str">
            <v>101715</v>
          </cell>
          <cell r="AB768">
            <v>0</v>
          </cell>
          <cell r="AC768">
            <v>0</v>
          </cell>
          <cell r="AD768">
            <v>0</v>
          </cell>
          <cell r="AE768">
            <v>41974</v>
          </cell>
          <cell r="AF768" t="str">
            <v>BV</v>
          </cell>
          <cell r="AG768">
            <v>0</v>
          </cell>
          <cell r="AH768">
            <v>0</v>
          </cell>
          <cell r="AI768">
            <v>0</v>
          </cell>
          <cell r="AJ768">
            <v>0</v>
          </cell>
          <cell r="AK768">
            <v>0</v>
          </cell>
          <cell r="AL768">
            <v>0</v>
          </cell>
          <cell r="AM768">
            <v>0</v>
          </cell>
          <cell r="AN768">
            <v>0</v>
          </cell>
          <cell r="AO768">
            <v>0</v>
          </cell>
          <cell r="AP768">
            <v>0</v>
          </cell>
          <cell r="AQ768">
            <v>0</v>
          </cell>
          <cell r="AR768">
            <v>41926</v>
          </cell>
          <cell r="AS768">
            <v>42000</v>
          </cell>
          <cell r="AT768">
            <v>0</v>
          </cell>
          <cell r="AU768">
            <v>0</v>
          </cell>
          <cell r="AV768">
            <v>0</v>
          </cell>
          <cell r="AW768">
            <v>0</v>
          </cell>
          <cell r="AX768">
            <v>0</v>
          </cell>
          <cell r="AY768">
            <v>0</v>
          </cell>
          <cell r="AZ768">
            <v>0</v>
          </cell>
          <cell r="BA768">
            <v>0</v>
          </cell>
          <cell r="BB768">
            <v>41926</v>
          </cell>
          <cell r="BC768">
            <v>42000</v>
          </cell>
          <cell r="BD768">
            <v>0</v>
          </cell>
          <cell r="BE768" t="str">
            <v xml:space="preserve">ĐH </v>
          </cell>
          <cell r="BF768">
            <v>0</v>
          </cell>
          <cell r="BG768">
            <v>0</v>
          </cell>
          <cell r="BH768">
            <v>0</v>
          </cell>
          <cell r="BI768">
            <v>2889000</v>
          </cell>
          <cell r="BJ768">
            <v>111000</v>
          </cell>
          <cell r="BK768">
            <v>0</v>
          </cell>
          <cell r="BL768">
            <v>0</v>
          </cell>
          <cell r="BM768">
            <v>0</v>
          </cell>
          <cell r="BN768">
            <v>0</v>
          </cell>
          <cell r="BO768">
            <v>0</v>
          </cell>
          <cell r="BP768">
            <v>4000</v>
          </cell>
          <cell r="BQ768">
            <v>1</v>
          </cell>
          <cell r="BR768" t="str">
            <v>HTQ HỒ CHÍ MINH</v>
          </cell>
          <cell r="BS768" t="str">
            <v>Fulltime</v>
          </cell>
          <cell r="BT768" t="str">
            <v>Quán 171 Đồng Khởi</v>
          </cell>
          <cell r="BU768" t="str">
            <v>NV. Bếp</v>
          </cell>
          <cell r="BV768">
            <v>0</v>
          </cell>
          <cell r="BW768">
            <v>0</v>
          </cell>
          <cell r="BX768">
            <v>0</v>
          </cell>
          <cell r="BY768">
            <v>0</v>
          </cell>
          <cell r="BZ768">
            <v>0</v>
          </cell>
          <cell r="CA768">
            <v>0</v>
          </cell>
          <cell r="CB768">
            <v>0</v>
          </cell>
          <cell r="CC768">
            <v>0</v>
          </cell>
          <cell r="CD768">
            <v>41938</v>
          </cell>
          <cell r="CE768">
            <v>0</v>
          </cell>
          <cell r="CF768">
            <v>0</v>
          </cell>
          <cell r="CG768">
            <v>0</v>
          </cell>
          <cell r="CH768">
            <v>0</v>
          </cell>
          <cell r="CI768" t="str">
            <v>QUÁN HOÀNG ĐẠO THÚY</v>
          </cell>
          <cell r="CJ768" t="str">
            <v>NHÂN VIÊN PHỤC VỤ</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cell r="DA768" t="e">
            <v>#N/A</v>
          </cell>
          <cell r="DB768">
            <v>0</v>
          </cell>
        </row>
        <row r="769">
          <cell r="B769" t="str">
            <v>EQQ102752</v>
          </cell>
          <cell r="C769" t="str">
            <v>PHAN THÁI SAN</v>
          </cell>
          <cell r="D769" t="str">
            <v>NAM</v>
          </cell>
          <cell r="E769">
            <v>41933</v>
          </cell>
          <cell r="F769" t="str">
            <v>02 BTX</v>
          </cell>
          <cell r="G769" t="str">
            <v>NHÂN VIÊN PHỤC VỤ</v>
          </cell>
          <cell r="H769">
            <v>28</v>
          </cell>
          <cell r="I769">
            <v>10</v>
          </cell>
          <cell r="J769">
            <v>1994</v>
          </cell>
          <cell r="K769">
            <v>34635</v>
          </cell>
          <cell r="L769">
            <v>1993</v>
          </cell>
          <cell r="M769">
            <v>34090</v>
          </cell>
          <cell r="N769" t="str">
            <v>025335096</v>
          </cell>
          <cell r="O769">
            <v>40378</v>
          </cell>
          <cell r="P769" t="str">
            <v>TP. HCM</v>
          </cell>
          <cell r="Q769">
            <v>41326</v>
          </cell>
          <cell r="R769" t="str">
            <v>TP. HCM</v>
          </cell>
          <cell r="S769" t="str">
            <v>62/1C ĐƯỜNG 19, P. BÌNH HƯNG HÒA A, Q. BÌNH TÂN, TP. HCM</v>
          </cell>
          <cell r="T769">
            <v>0</v>
          </cell>
          <cell r="U769" t="str">
            <v>266A TÔN THẤT THUYẾT, P. 3, Q. 4, TP. HCM</v>
          </cell>
          <cell r="V769" t="str">
            <v>TP. HCM</v>
          </cell>
          <cell r="W769">
            <v>0</v>
          </cell>
          <cell r="X769" t="str">
            <v>TP. HCM</v>
          </cell>
          <cell r="Y769" t="str">
            <v>0071000933489</v>
          </cell>
          <cell r="Z769" t="str">
            <v>VIETCOMBANK</v>
          </cell>
          <cell r="AA769" t="str">
            <v>101716</v>
          </cell>
          <cell r="AB769">
            <v>0</v>
          </cell>
          <cell r="AC769">
            <v>0</v>
          </cell>
          <cell r="AD769">
            <v>0</v>
          </cell>
          <cell r="AE769">
            <v>41974</v>
          </cell>
          <cell r="AF769" t="str">
            <v>BV</v>
          </cell>
          <cell r="AG769" t="str">
            <v>CHƯA BÀN GIAO</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12000</v>
          </cell>
          <cell r="BK769">
            <v>0</v>
          </cell>
          <cell r="BL769">
            <v>41938</v>
          </cell>
          <cell r="BM769">
            <v>0</v>
          </cell>
          <cell r="BN769">
            <v>0</v>
          </cell>
          <cell r="BO769">
            <v>0</v>
          </cell>
          <cell r="BP769">
            <v>0</v>
          </cell>
          <cell r="BQ769">
            <v>1</v>
          </cell>
          <cell r="BR769" t="str">
            <v>HTQ HỒ CHÍ MINH</v>
          </cell>
          <cell r="BS769" t="str">
            <v>Partime</v>
          </cell>
          <cell r="BT769" t="str">
            <v>Quán 02 Bùi Thị Xuân</v>
          </cell>
          <cell r="BU769" t="str">
            <v>NV. Phục Vụ</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t="str">
            <v>VINCOM</v>
          </cell>
          <cell r="CJ769" t="str">
            <v>NHÂN VIÊN BẾP</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t="e">
            <v>#N/A</v>
          </cell>
          <cell r="DB769">
            <v>0</v>
          </cell>
        </row>
        <row r="770">
          <cell r="B770" t="str">
            <v>EQQ102753</v>
          </cell>
          <cell r="C770" t="str">
            <v>TRẦN TẤN QUYỀN</v>
          </cell>
          <cell r="D770" t="str">
            <v>NAM</v>
          </cell>
          <cell r="E770">
            <v>41930</v>
          </cell>
          <cell r="F770" t="str">
            <v>778 ĐBP</v>
          </cell>
          <cell r="G770" t="str">
            <v>NHÂN VIÊN PHỤC VỤ</v>
          </cell>
          <cell r="H770">
            <v>10</v>
          </cell>
          <cell r="I770">
            <v>12</v>
          </cell>
          <cell r="J770">
            <v>1994</v>
          </cell>
          <cell r="K770">
            <v>34678</v>
          </cell>
          <cell r="L770">
            <v>1994</v>
          </cell>
          <cell r="M770">
            <v>34635</v>
          </cell>
          <cell r="N770" t="str">
            <v>273572973</v>
          </cell>
          <cell r="O770">
            <v>41725</v>
          </cell>
          <cell r="P770" t="str">
            <v>BÀ RỊA - VŨNG TÀU</v>
          </cell>
          <cell r="Q770">
            <v>40378</v>
          </cell>
          <cell r="R770" t="str">
            <v>TP. HCM</v>
          </cell>
          <cell r="S770" t="str">
            <v>ẤP HỒ TRÀM, XÃ PHƯỚC THUẬN, HUYỆN XUYÊN MỘC, BÀ RỊA VŨNG TÀU</v>
          </cell>
          <cell r="T770">
            <v>0</v>
          </cell>
          <cell r="U770" t="str">
            <v>62/1C ĐƯỜNG 19, P. BÌNH HƯNG HÒA A, Q. BÌNH TÂN, TP. HCM</v>
          </cell>
          <cell r="V770" t="str">
            <v>TP. HCM</v>
          </cell>
          <cell r="W770">
            <v>0</v>
          </cell>
          <cell r="X770" t="str">
            <v>TP. HCM</v>
          </cell>
          <cell r="Y770" t="str">
            <v>0421000439104</v>
          </cell>
          <cell r="Z770" t="str">
            <v>VIETCOMBANK</v>
          </cell>
          <cell r="AA770" t="str">
            <v>101717</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12000</v>
          </cell>
          <cell r="BK770">
            <v>0</v>
          </cell>
          <cell r="BL770">
            <v>0</v>
          </cell>
          <cell r="BM770">
            <v>0</v>
          </cell>
          <cell r="BN770">
            <v>0</v>
          </cell>
          <cell r="BO770">
            <v>0</v>
          </cell>
          <cell r="BP770">
            <v>0</v>
          </cell>
          <cell r="BQ770">
            <v>1</v>
          </cell>
          <cell r="BR770" t="str">
            <v>HTQ HỒ CHÍ MINH</v>
          </cell>
          <cell r="BS770" t="str">
            <v>Partime</v>
          </cell>
          <cell r="BT770" t="str">
            <v>Quán 778 Điện Biên Phủ</v>
          </cell>
          <cell r="BU770" t="str">
            <v>NV. Phục Vụ</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t="str">
            <v>02 BTX</v>
          </cell>
          <cell r="CJ770" t="str">
            <v>NHÂN VIÊN PHỤC VỤ</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t="e">
            <v>#N/A</v>
          </cell>
          <cell r="DB770">
            <v>0</v>
          </cell>
        </row>
        <row r="771">
          <cell r="B771" t="str">
            <v>EWW3000581</v>
          </cell>
          <cell r="C771" t="str">
            <v xml:space="preserve">TRƯƠNG THỊ THAO </v>
          </cell>
          <cell r="D771" t="str">
            <v xml:space="preserve">NỮ </v>
          </cell>
          <cell r="E771">
            <v>41929</v>
          </cell>
          <cell r="F771" t="str">
            <v>QUÁN 19 HUỲNH THÚC KHÁNG</v>
          </cell>
          <cell r="G771" t="str">
            <v xml:space="preserve">NHÂN VIÊN THU NGÂN </v>
          </cell>
          <cell r="H771">
            <v>27</v>
          </cell>
          <cell r="I771">
            <v>12</v>
          </cell>
          <cell r="J771">
            <v>1992</v>
          </cell>
          <cell r="K771">
            <v>33965</v>
          </cell>
          <cell r="L771" t="str">
            <v xml:space="preserve">HÀ NAM </v>
          </cell>
          <cell r="M771" t="str">
            <v>HÀ NAM</v>
          </cell>
          <cell r="N771" t="str">
            <v>168395729</v>
          </cell>
          <cell r="O771">
            <v>39832</v>
          </cell>
          <cell r="P771" t="str">
            <v xml:space="preserve">HÀ NAM </v>
          </cell>
          <cell r="Q771" t="str">
            <v xml:space="preserve">KINH </v>
          </cell>
          <cell r="R771" t="str">
            <v xml:space="preserve">KHÔNG </v>
          </cell>
          <cell r="S771" t="str">
            <v xml:space="preserve">XÓM 4, THÔN CHƯƠNG, BẮC LÝ, LÝ NHÂN, HÀ NAM </v>
          </cell>
          <cell r="T771" t="str">
            <v>HÀ NAM</v>
          </cell>
          <cell r="U771" t="str">
            <v xml:space="preserve">KiỀU MAI, PHÚ DiỄN, BẮC TỪ LIÊM, HÀ NỘI </v>
          </cell>
          <cell r="V771" t="str">
            <v>HÀ NỘI</v>
          </cell>
          <cell r="W771">
            <v>0</v>
          </cell>
          <cell r="X771" t="str">
            <v>0163349763</v>
          </cell>
          <cell r="Y771" t="str">
            <v>0451000304745</v>
          </cell>
          <cell r="Z771" t="str">
            <v>VCB/HANOI</v>
          </cell>
          <cell r="AA771" t="str">
            <v>900303</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41929</v>
          </cell>
          <cell r="AW771">
            <v>42003</v>
          </cell>
          <cell r="AX771">
            <v>0</v>
          </cell>
          <cell r="AY771">
            <v>0</v>
          </cell>
          <cell r="AZ771">
            <v>0</v>
          </cell>
          <cell r="BA771">
            <v>0</v>
          </cell>
          <cell r="BB771">
            <v>0</v>
          </cell>
          <cell r="BC771">
            <v>0</v>
          </cell>
          <cell r="BD771">
            <v>0</v>
          </cell>
          <cell r="BE771">
            <v>0</v>
          </cell>
          <cell r="BF771">
            <v>41929</v>
          </cell>
          <cell r="BG771">
            <v>42003</v>
          </cell>
          <cell r="BH771">
            <v>0</v>
          </cell>
          <cell r="BI771">
            <v>0</v>
          </cell>
          <cell r="BJ771">
            <v>12000</v>
          </cell>
          <cell r="BK771">
            <v>0</v>
          </cell>
          <cell r="BL771">
            <v>0</v>
          </cell>
          <cell r="BM771">
            <v>0</v>
          </cell>
          <cell r="BN771">
            <v>0</v>
          </cell>
          <cell r="BO771">
            <v>0</v>
          </cell>
          <cell r="BP771">
            <v>0</v>
          </cell>
          <cell r="BQ771">
            <v>1</v>
          </cell>
          <cell r="BR771" t="str">
            <v>CN HÀ NỘI</v>
          </cell>
          <cell r="BS771" t="str">
            <v>Partime</v>
          </cell>
          <cell r="BT771" t="str">
            <v>Quán 19 Huỳnh Thúc Kháng</v>
          </cell>
          <cell r="BU771" t="str">
            <v xml:space="preserve">NV. Thu Ngân </v>
          </cell>
          <cell r="BV771">
            <v>0</v>
          </cell>
          <cell r="BW771" t="str">
            <v>CĐ</v>
          </cell>
          <cell r="BX771" t="str">
            <v>KẾ TOÁN</v>
          </cell>
          <cell r="BY771">
            <v>0</v>
          </cell>
          <cell r="BZ771">
            <v>0</v>
          </cell>
          <cell r="CA771">
            <v>0</v>
          </cell>
          <cell r="CB771">
            <v>0</v>
          </cell>
          <cell r="CC771">
            <v>0</v>
          </cell>
          <cell r="CD771">
            <v>0</v>
          </cell>
          <cell r="CE771">
            <v>0</v>
          </cell>
          <cell r="CF771">
            <v>0</v>
          </cell>
          <cell r="CG771">
            <v>0</v>
          </cell>
          <cell r="CH771">
            <v>0</v>
          </cell>
          <cell r="CI771" t="str">
            <v>778 ĐBP</v>
          </cell>
          <cell r="CJ771" t="str">
            <v>NHÂN VIÊN PHỤC VỤ</v>
          </cell>
          <cell r="CK771">
            <v>0</v>
          </cell>
          <cell r="CL771">
            <v>0</v>
          </cell>
          <cell r="CM771" t="str">
            <v>ĐỘC THÂN</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t="e">
            <v>#N/A</v>
          </cell>
          <cell r="DB771">
            <v>0</v>
          </cell>
        </row>
        <row r="772">
          <cell r="B772" t="str">
            <v>EWW3000582</v>
          </cell>
          <cell r="C772" t="str">
            <v xml:space="preserve">ĐỖ THÀNH ĐẠT </v>
          </cell>
          <cell r="D772" t="str">
            <v xml:space="preserve">NAM </v>
          </cell>
          <cell r="E772">
            <v>41930</v>
          </cell>
          <cell r="F772" t="str">
            <v>QUÁN 52 HAI BÀ TRƯNG</v>
          </cell>
          <cell r="G772" t="str">
            <v>NHÂN VIÊN PHỤC VỤ</v>
          </cell>
          <cell r="H772">
            <v>15</v>
          </cell>
          <cell r="I772">
            <v>3</v>
          </cell>
          <cell r="J772">
            <v>1994</v>
          </cell>
          <cell r="K772">
            <v>34408</v>
          </cell>
          <cell r="L772" t="str">
            <v xml:space="preserve">HÀ NỘI </v>
          </cell>
          <cell r="M772" t="str">
            <v>HÀ NỘI</v>
          </cell>
          <cell r="N772" t="str">
            <v>017304405</v>
          </cell>
          <cell r="O772">
            <v>40729</v>
          </cell>
          <cell r="P772" t="str">
            <v xml:space="preserve">HÀ NỘI </v>
          </cell>
          <cell r="Q772" t="str">
            <v xml:space="preserve">KINH </v>
          </cell>
          <cell r="R772" t="str">
            <v xml:space="preserve">KHÔNG </v>
          </cell>
          <cell r="S772" t="str">
            <v xml:space="preserve">TỔ 7, PHÚ LƯƠNG, HÀ ĐÔNG, HÀ NỘI </v>
          </cell>
          <cell r="T772" t="str">
            <v>HÀ NỘI</v>
          </cell>
          <cell r="U772" t="str">
            <v xml:space="preserve">XÓM 4, THÔN CHƯƠNG, BẮC LÝ, LÝ NHÂN, HÀ NAM </v>
          </cell>
          <cell r="V772" t="str">
            <v>HÀ NỘI</v>
          </cell>
          <cell r="W772" t="str">
            <v xml:space="preserve">KiỀU MAI, PHÚ DiỄN, BẮC TỪ LIÊM, HÀ NỘI </v>
          </cell>
          <cell r="X772" t="str">
            <v>0433534285</v>
          </cell>
          <cell r="Y772" t="str">
            <v>0011004214600</v>
          </cell>
          <cell r="Z772" t="str">
            <v>VCB/HANOI</v>
          </cell>
          <cell r="AA772" t="str">
            <v>900304</v>
          </cell>
          <cell r="AB772">
            <v>0</v>
          </cell>
          <cell r="AC772">
            <v>0</v>
          </cell>
          <cell r="AD772">
            <v>0</v>
          </cell>
          <cell r="AE772">
            <v>41975</v>
          </cell>
          <cell r="AF772" t="str">
            <v>TV</v>
          </cell>
          <cell r="AG772" t="str">
            <v>OK</v>
          </cell>
          <cell r="AH772">
            <v>0</v>
          </cell>
          <cell r="AI772">
            <v>0</v>
          </cell>
          <cell r="AJ772">
            <v>0</v>
          </cell>
          <cell r="AK772">
            <v>0</v>
          </cell>
          <cell r="AL772">
            <v>0</v>
          </cell>
          <cell r="AM772">
            <v>0</v>
          </cell>
          <cell r="AN772">
            <v>0</v>
          </cell>
          <cell r="AO772">
            <v>0</v>
          </cell>
          <cell r="AP772">
            <v>0</v>
          </cell>
          <cell r="AQ772">
            <v>0</v>
          </cell>
          <cell r="AR772">
            <v>41929</v>
          </cell>
          <cell r="AS772">
            <v>42003</v>
          </cell>
          <cell r="AT772">
            <v>0</v>
          </cell>
          <cell r="AU772">
            <v>0</v>
          </cell>
          <cell r="AV772">
            <v>41930</v>
          </cell>
          <cell r="AW772">
            <v>42005</v>
          </cell>
          <cell r="AX772">
            <v>0</v>
          </cell>
          <cell r="AY772">
            <v>0</v>
          </cell>
          <cell r="AZ772">
            <v>0</v>
          </cell>
          <cell r="BA772">
            <v>0</v>
          </cell>
          <cell r="BB772">
            <v>41929</v>
          </cell>
          <cell r="BC772">
            <v>42003</v>
          </cell>
          <cell r="BD772">
            <v>0</v>
          </cell>
          <cell r="BE772" t="str">
            <v>CĐ</v>
          </cell>
          <cell r="BF772">
            <v>41930</v>
          </cell>
          <cell r="BG772">
            <v>42005</v>
          </cell>
          <cell r="BH772">
            <v>0</v>
          </cell>
          <cell r="BI772">
            <v>0</v>
          </cell>
          <cell r="BJ772">
            <v>12000</v>
          </cell>
          <cell r="BK772">
            <v>0</v>
          </cell>
          <cell r="BL772">
            <v>0</v>
          </cell>
          <cell r="BM772">
            <v>0</v>
          </cell>
          <cell r="BN772">
            <v>0</v>
          </cell>
          <cell r="BO772">
            <v>0</v>
          </cell>
          <cell r="BP772">
            <v>0</v>
          </cell>
          <cell r="BQ772">
            <v>1</v>
          </cell>
          <cell r="BR772" t="str">
            <v>CN HÀ NỘI</v>
          </cell>
          <cell r="BS772" t="str">
            <v>Partime</v>
          </cell>
          <cell r="BT772" t="str">
            <v>Quán 52 Hai Bà Trưng</v>
          </cell>
          <cell r="BU772" t="str">
            <v>NV. Phục Vụ</v>
          </cell>
          <cell r="BV772">
            <v>0</v>
          </cell>
          <cell r="BW772" t="str">
            <v>12/12</v>
          </cell>
          <cell r="BX772">
            <v>0</v>
          </cell>
          <cell r="BY772">
            <v>0</v>
          </cell>
          <cell r="BZ772">
            <v>0</v>
          </cell>
          <cell r="CA772">
            <v>0</v>
          </cell>
          <cell r="CB772">
            <v>0</v>
          </cell>
          <cell r="CC772">
            <v>0</v>
          </cell>
          <cell r="CD772">
            <v>0</v>
          </cell>
          <cell r="CE772">
            <v>0</v>
          </cell>
          <cell r="CF772">
            <v>0</v>
          </cell>
          <cell r="CG772">
            <v>0</v>
          </cell>
          <cell r="CH772">
            <v>0</v>
          </cell>
          <cell r="CI772" t="str">
            <v>QUÁN 19 HUỲNH THÚC KHÁNG</v>
          </cell>
          <cell r="CJ772" t="str">
            <v xml:space="preserve">NHÂN VIÊN THU NGÂN </v>
          </cell>
          <cell r="CK772">
            <v>0</v>
          </cell>
          <cell r="CL772">
            <v>0</v>
          </cell>
          <cell r="CM772" t="str">
            <v>ĐỘC THÂN</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t="str">
            <v>EWW3000582</v>
          </cell>
          <cell r="DB772">
            <v>0</v>
          </cell>
        </row>
        <row r="773">
          <cell r="B773" t="str">
            <v>EWW3000583</v>
          </cell>
          <cell r="C773" t="str">
            <v xml:space="preserve">NGUYỄN THỊ DUNG </v>
          </cell>
          <cell r="D773" t="str">
            <v xml:space="preserve">NỮ </v>
          </cell>
          <cell r="E773">
            <v>41941</v>
          </cell>
          <cell r="F773" t="str">
            <v>QUÁN 27-29 LÊ HỒNG PHONG</v>
          </cell>
          <cell r="G773" t="str">
            <v xml:space="preserve">NHÂN VIÊN THU NGÂN </v>
          </cell>
          <cell r="H773">
            <v>9</v>
          </cell>
          <cell r="I773">
            <v>10</v>
          </cell>
          <cell r="J773">
            <v>1990</v>
          </cell>
          <cell r="K773">
            <v>33155</v>
          </cell>
          <cell r="L773" t="str">
            <v xml:space="preserve">NAM ĐỊNH </v>
          </cell>
          <cell r="M773" t="str">
            <v>NAM ĐỊNH</v>
          </cell>
          <cell r="N773" t="str">
            <v>163046760</v>
          </cell>
          <cell r="O773">
            <v>39178</v>
          </cell>
          <cell r="P773" t="str">
            <v>NAM ĐỊNH</v>
          </cell>
          <cell r="Q773" t="str">
            <v xml:space="preserve">KINH </v>
          </cell>
          <cell r="R773" t="str">
            <v xml:space="preserve">KHÔNG </v>
          </cell>
          <cell r="S773" t="str">
            <v xml:space="preserve">TÂN THÀNH, BÌNH THƯỢNG, YÊN THỌ, Ý YÊN, NAM ĐỊNH </v>
          </cell>
          <cell r="T773" t="str">
            <v>NAM ĐỊNH</v>
          </cell>
          <cell r="U773" t="str">
            <v xml:space="preserve">SỐ 10 NGÕ 110 TRẦN DUY HƯNG, CẦU GiẤY, HÀ NỘI </v>
          </cell>
          <cell r="V773" t="str">
            <v>HÀ NỘI</v>
          </cell>
          <cell r="W773">
            <v>0</v>
          </cell>
          <cell r="X773" t="str">
            <v>01238499185</v>
          </cell>
          <cell r="Y773" t="str">
            <v>0611001923544</v>
          </cell>
          <cell r="Z773" t="str">
            <v>VCB/HANOI</v>
          </cell>
          <cell r="AA773" t="str">
            <v>900305</v>
          </cell>
          <cell r="AB773">
            <v>0</v>
          </cell>
          <cell r="AC773">
            <v>0</v>
          </cell>
          <cell r="AD773">
            <v>0</v>
          </cell>
          <cell r="AE773">
            <v>41985</v>
          </cell>
          <cell r="AF773" t="str">
            <v>TV</v>
          </cell>
          <cell r="AG773" t="str">
            <v>OK</v>
          </cell>
          <cell r="AH773">
            <v>0</v>
          </cell>
          <cell r="AI773">
            <v>0</v>
          </cell>
          <cell r="AJ773">
            <v>0</v>
          </cell>
          <cell r="AK773">
            <v>0</v>
          </cell>
          <cell r="AL773">
            <v>0</v>
          </cell>
          <cell r="AM773">
            <v>0</v>
          </cell>
          <cell r="AN773">
            <v>0</v>
          </cell>
          <cell r="AO773">
            <v>0</v>
          </cell>
          <cell r="AP773">
            <v>0</v>
          </cell>
          <cell r="AQ773">
            <v>0</v>
          </cell>
          <cell r="AR773">
            <v>41930</v>
          </cell>
          <cell r="AS773">
            <v>42005</v>
          </cell>
          <cell r="AT773">
            <v>0</v>
          </cell>
          <cell r="AU773">
            <v>0</v>
          </cell>
          <cell r="AV773">
            <v>41941</v>
          </cell>
          <cell r="AW773">
            <v>42016</v>
          </cell>
          <cell r="AX773">
            <v>0</v>
          </cell>
          <cell r="AY773">
            <v>0</v>
          </cell>
          <cell r="AZ773">
            <v>0</v>
          </cell>
          <cell r="BA773">
            <v>0</v>
          </cell>
          <cell r="BB773">
            <v>41930</v>
          </cell>
          <cell r="BC773">
            <v>42005</v>
          </cell>
          <cell r="BD773">
            <v>0</v>
          </cell>
          <cell r="BE773" t="str">
            <v>12/12</v>
          </cell>
          <cell r="BF773">
            <v>41941</v>
          </cell>
          <cell r="BG773">
            <v>42016</v>
          </cell>
          <cell r="BH773">
            <v>0</v>
          </cell>
          <cell r="BI773">
            <v>0</v>
          </cell>
          <cell r="BJ773">
            <v>12000</v>
          </cell>
          <cell r="BK773">
            <v>0</v>
          </cell>
          <cell r="BL773">
            <v>0</v>
          </cell>
          <cell r="BM773">
            <v>0</v>
          </cell>
          <cell r="BN773">
            <v>0</v>
          </cell>
          <cell r="BO773">
            <v>0</v>
          </cell>
          <cell r="BP773">
            <v>0</v>
          </cell>
          <cell r="BQ773">
            <v>1</v>
          </cell>
          <cell r="BR773" t="str">
            <v>CN HÀ NỘI</v>
          </cell>
          <cell r="BS773" t="str">
            <v>Partime</v>
          </cell>
          <cell r="BT773" t="str">
            <v>Quán 27-29 Lê Hồng Phong</v>
          </cell>
          <cell r="BU773" t="str">
            <v xml:space="preserve">NV. Thu Ngân </v>
          </cell>
          <cell r="BV773">
            <v>0</v>
          </cell>
          <cell r="BW773" t="str">
            <v>ĐH</v>
          </cell>
          <cell r="BX773" t="str">
            <v>KẾ TOÁN TỔNG HỢP</v>
          </cell>
          <cell r="BY773">
            <v>0</v>
          </cell>
          <cell r="BZ773">
            <v>0</v>
          </cell>
          <cell r="CA773">
            <v>0</v>
          </cell>
          <cell r="CB773">
            <v>0</v>
          </cell>
          <cell r="CC773">
            <v>0</v>
          </cell>
          <cell r="CD773">
            <v>0</v>
          </cell>
          <cell r="CE773">
            <v>0</v>
          </cell>
          <cell r="CF773">
            <v>0</v>
          </cell>
          <cell r="CG773">
            <v>0</v>
          </cell>
          <cell r="CH773">
            <v>0</v>
          </cell>
          <cell r="CI773" t="str">
            <v>QUÁN 52 HAI BÀ TRƯNG</v>
          </cell>
          <cell r="CJ773" t="str">
            <v>NHÂN VIÊN PHỤC VỤ</v>
          </cell>
          <cell r="CK773">
            <v>0</v>
          </cell>
          <cell r="CL773">
            <v>0</v>
          </cell>
          <cell r="CM773" t="str">
            <v>ĐỘC THÂN</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t="e">
            <v>#N/A</v>
          </cell>
          <cell r="DB773">
            <v>0</v>
          </cell>
        </row>
        <row r="774">
          <cell r="B774" t="str">
            <v>EWW3000584</v>
          </cell>
          <cell r="C774" t="str">
            <v xml:space="preserve">ĐẶNG VĂN KHANG </v>
          </cell>
          <cell r="D774" t="str">
            <v xml:space="preserve">NAM </v>
          </cell>
          <cell r="E774">
            <v>41935</v>
          </cell>
          <cell r="F774" t="str">
            <v>QUÁN 19 HUỲNH THÚC KHÁNG</v>
          </cell>
          <cell r="G774" t="str">
            <v>NHÂN VIÊN PHA CHẾ</v>
          </cell>
          <cell r="H774">
            <v>11</v>
          </cell>
          <cell r="I774">
            <v>2</v>
          </cell>
          <cell r="J774">
            <v>1992</v>
          </cell>
          <cell r="K774">
            <v>33645</v>
          </cell>
          <cell r="L774" t="str">
            <v>HẢI DƯƠNG</v>
          </cell>
          <cell r="M774" t="str">
            <v>HẢI DƯƠNG</v>
          </cell>
          <cell r="N774" t="str">
            <v>142694252</v>
          </cell>
          <cell r="O774">
            <v>40001</v>
          </cell>
          <cell r="P774" t="str">
            <v>HẢI DƯƠNG</v>
          </cell>
          <cell r="Q774" t="str">
            <v xml:space="preserve">KINH </v>
          </cell>
          <cell r="R774" t="str">
            <v xml:space="preserve">KHÔNG </v>
          </cell>
          <cell r="S774" t="str">
            <v xml:space="preserve">ĐỘI 2, XUÂN AN, THANH KHÊ, THANH HÀ, HẢI DƯƠNG </v>
          </cell>
          <cell r="T774" t="str">
            <v>HẢI DƯƠNG</v>
          </cell>
          <cell r="U774" t="str">
            <v xml:space="preserve">TÂN THÀNH, BÌNH THƯỢNG, YÊN THỌ, Ý YÊN, NAM ĐỊNH </v>
          </cell>
          <cell r="V774" t="str">
            <v>HÀ NỘI</v>
          </cell>
          <cell r="W774" t="str">
            <v xml:space="preserve">SỐ 10 NGÕ 110 TRẦN DUY HƯNG, CẦU GiẤY, HÀ NỘI </v>
          </cell>
          <cell r="X774" t="str">
            <v>01245235897</v>
          </cell>
          <cell r="Y774" t="str">
            <v>0451000306946</v>
          </cell>
          <cell r="Z774" t="str">
            <v>VCB/HANOI</v>
          </cell>
          <cell r="AA774" t="str">
            <v>900306</v>
          </cell>
          <cell r="AB774">
            <v>0</v>
          </cell>
          <cell r="AC774">
            <v>0</v>
          </cell>
          <cell r="AD774">
            <v>0</v>
          </cell>
          <cell r="AE774">
            <v>41985</v>
          </cell>
          <cell r="AF774" t="str">
            <v>TV</v>
          </cell>
          <cell r="AG774" t="str">
            <v>OK</v>
          </cell>
          <cell r="AH774">
            <v>0</v>
          </cell>
          <cell r="AI774">
            <v>0</v>
          </cell>
          <cell r="AJ774">
            <v>0</v>
          </cell>
          <cell r="AK774">
            <v>0</v>
          </cell>
          <cell r="AL774">
            <v>0</v>
          </cell>
          <cell r="AM774">
            <v>0</v>
          </cell>
          <cell r="AN774">
            <v>0</v>
          </cell>
          <cell r="AO774">
            <v>0</v>
          </cell>
          <cell r="AP774">
            <v>0</v>
          </cell>
          <cell r="AQ774">
            <v>0</v>
          </cell>
          <cell r="AR774">
            <v>41941</v>
          </cell>
          <cell r="AS774">
            <v>42016</v>
          </cell>
          <cell r="AT774">
            <v>0</v>
          </cell>
          <cell r="AU774">
            <v>0</v>
          </cell>
          <cell r="AV774">
            <v>41935</v>
          </cell>
          <cell r="AW774">
            <v>42010</v>
          </cell>
          <cell r="AX774">
            <v>0</v>
          </cell>
          <cell r="AY774">
            <v>0</v>
          </cell>
          <cell r="AZ774">
            <v>0</v>
          </cell>
          <cell r="BA774">
            <v>0</v>
          </cell>
          <cell r="BB774">
            <v>41941</v>
          </cell>
          <cell r="BC774">
            <v>42016</v>
          </cell>
          <cell r="BD774">
            <v>0</v>
          </cell>
          <cell r="BE774" t="str">
            <v>ĐH</v>
          </cell>
          <cell r="BF774">
            <v>41935</v>
          </cell>
          <cell r="BG774">
            <v>42010</v>
          </cell>
          <cell r="BH774">
            <v>0</v>
          </cell>
          <cell r="BI774">
            <v>0</v>
          </cell>
          <cell r="BJ774">
            <v>12000</v>
          </cell>
          <cell r="BK774">
            <v>0</v>
          </cell>
          <cell r="BL774">
            <v>0</v>
          </cell>
          <cell r="BM774">
            <v>0</v>
          </cell>
          <cell r="BN774">
            <v>0</v>
          </cell>
          <cell r="BO774">
            <v>0</v>
          </cell>
          <cell r="BP774">
            <v>0</v>
          </cell>
          <cell r="BQ774">
            <v>1</v>
          </cell>
          <cell r="BR774" t="str">
            <v>CN HÀ NỘI</v>
          </cell>
          <cell r="BS774" t="str">
            <v>Partime</v>
          </cell>
          <cell r="BT774" t="str">
            <v>Quán 19 Huỳnh Thúc Kháng</v>
          </cell>
          <cell r="BU774" t="str">
            <v>NV. Pha Chế</v>
          </cell>
          <cell r="BV774">
            <v>0</v>
          </cell>
          <cell r="BW774" t="str">
            <v>12/12</v>
          </cell>
          <cell r="BX774">
            <v>0</v>
          </cell>
          <cell r="BY774">
            <v>0</v>
          </cell>
          <cell r="BZ774">
            <v>0</v>
          </cell>
          <cell r="CA774">
            <v>0</v>
          </cell>
          <cell r="CB774">
            <v>0</v>
          </cell>
          <cell r="CC774">
            <v>0</v>
          </cell>
          <cell r="CD774">
            <v>0</v>
          </cell>
          <cell r="CE774">
            <v>0</v>
          </cell>
          <cell r="CF774">
            <v>0</v>
          </cell>
          <cell r="CG774">
            <v>0</v>
          </cell>
          <cell r="CH774">
            <v>0</v>
          </cell>
          <cell r="CI774" t="str">
            <v>QUÁN 27-29 LÊ HỒNG PHONG</v>
          </cell>
          <cell r="CJ774" t="str">
            <v xml:space="preserve">NHÂN VIÊN THU NGÂN </v>
          </cell>
          <cell r="CK774">
            <v>0</v>
          </cell>
          <cell r="CL774">
            <v>0</v>
          </cell>
          <cell r="CM774" t="str">
            <v>ĐỘC THÂN</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t="e">
            <v>#N/A</v>
          </cell>
          <cell r="DB774">
            <v>0</v>
          </cell>
        </row>
        <row r="775">
          <cell r="B775" t="str">
            <v>EWW3000585</v>
          </cell>
          <cell r="C775" t="str">
            <v xml:space="preserve">PHẠM THỊ THANH NGA  </v>
          </cell>
          <cell r="D775" t="str">
            <v xml:space="preserve">NỮ </v>
          </cell>
          <cell r="E775">
            <v>41936</v>
          </cell>
          <cell r="F775" t="str">
            <v>TRẠM NĂNG LƯỢNG HT</v>
          </cell>
          <cell r="G775" t="str">
            <v xml:space="preserve">NHÂN VIÊN TRẠM NĂNG LƯỢNG </v>
          </cell>
          <cell r="H775">
            <v>3</v>
          </cell>
          <cell r="I775">
            <v>9</v>
          </cell>
          <cell r="J775">
            <v>1991</v>
          </cell>
          <cell r="K775">
            <v>33484</v>
          </cell>
          <cell r="L775" t="str">
            <v>HẢI DƯƠNG</v>
          </cell>
          <cell r="M775" t="str">
            <v>HẢI DƯƠNG</v>
          </cell>
          <cell r="N775" t="str">
            <v>142575603</v>
          </cell>
          <cell r="O775">
            <v>39863</v>
          </cell>
          <cell r="P775" t="str">
            <v>HẢI DƯƠNG</v>
          </cell>
          <cell r="Q775" t="str">
            <v xml:space="preserve">KINH </v>
          </cell>
          <cell r="R775" t="str">
            <v xml:space="preserve">KHÔNG </v>
          </cell>
          <cell r="S775" t="str">
            <v xml:space="preserve">19/5/44 QUAN THÁNH, BÌNH HÀN, HẢI DƯƠNG </v>
          </cell>
          <cell r="T775" t="str">
            <v>HẢI DƯƠNG</v>
          </cell>
          <cell r="U775" t="str">
            <v xml:space="preserve">18/116 YÊN LẠC, HAI BÀ TRƯNG, HÀ NỘI </v>
          </cell>
          <cell r="V775" t="str">
            <v>HÀ NỘI</v>
          </cell>
          <cell r="W775">
            <v>0</v>
          </cell>
          <cell r="X775" t="str">
            <v>01698953525</v>
          </cell>
          <cell r="Y775" t="str">
            <v>0341005274496</v>
          </cell>
          <cell r="Z775" t="str">
            <v>VCB/HANOI</v>
          </cell>
          <cell r="AA775" t="str">
            <v>900307</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41935</v>
          </cell>
          <cell r="AS775">
            <v>42010</v>
          </cell>
          <cell r="AT775">
            <v>0</v>
          </cell>
          <cell r="AU775">
            <v>0</v>
          </cell>
          <cell r="AV775">
            <v>41936</v>
          </cell>
          <cell r="AW775">
            <v>42011</v>
          </cell>
          <cell r="AX775">
            <v>0</v>
          </cell>
          <cell r="AY775">
            <v>0</v>
          </cell>
          <cell r="AZ775">
            <v>0</v>
          </cell>
          <cell r="BA775">
            <v>0</v>
          </cell>
          <cell r="BB775">
            <v>41935</v>
          </cell>
          <cell r="BC775">
            <v>42010</v>
          </cell>
          <cell r="BD775">
            <v>0</v>
          </cell>
          <cell r="BE775" t="str">
            <v>12/12</v>
          </cell>
          <cell r="BF775">
            <v>41936</v>
          </cell>
          <cell r="BG775">
            <v>42011</v>
          </cell>
          <cell r="BH775">
            <v>0</v>
          </cell>
          <cell r="BI775">
            <v>0</v>
          </cell>
          <cell r="BJ775">
            <v>12000</v>
          </cell>
          <cell r="BK775">
            <v>0</v>
          </cell>
          <cell r="BL775">
            <v>0</v>
          </cell>
          <cell r="BM775">
            <v>0</v>
          </cell>
          <cell r="BN775">
            <v>0</v>
          </cell>
          <cell r="BO775">
            <v>0</v>
          </cell>
          <cell r="BP775">
            <v>0</v>
          </cell>
          <cell r="BQ775">
            <v>1</v>
          </cell>
          <cell r="BR775" t="str">
            <v>CN HÀ NỘI</v>
          </cell>
          <cell r="BS775" t="str">
            <v>Partime</v>
          </cell>
          <cell r="BT775" t="str">
            <v>TNL 02 Hàng Trống</v>
          </cell>
          <cell r="BU775" t="str">
            <v>NV. TNL</v>
          </cell>
          <cell r="BV775">
            <v>0</v>
          </cell>
          <cell r="BW775" t="str">
            <v>12/12</v>
          </cell>
          <cell r="BX775">
            <v>0</v>
          </cell>
          <cell r="BY775">
            <v>0</v>
          </cell>
          <cell r="BZ775">
            <v>0</v>
          </cell>
          <cell r="CA775">
            <v>0</v>
          </cell>
          <cell r="CB775">
            <v>0</v>
          </cell>
          <cell r="CC775">
            <v>0</v>
          </cell>
          <cell r="CD775">
            <v>0</v>
          </cell>
          <cell r="CE775">
            <v>0</v>
          </cell>
          <cell r="CF775">
            <v>0</v>
          </cell>
          <cell r="CG775">
            <v>0</v>
          </cell>
          <cell r="CH775">
            <v>0</v>
          </cell>
          <cell r="CI775" t="str">
            <v>QUÁN 19 HUỲNH THÚC KHÁNG</v>
          </cell>
          <cell r="CJ775" t="str">
            <v>NHÂN VIÊN PHA CHẾ</v>
          </cell>
          <cell r="CK775">
            <v>0</v>
          </cell>
          <cell r="CL775">
            <v>0</v>
          </cell>
          <cell r="CM775" t="str">
            <v>ĐỘC THÂN</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t="e">
            <v>#N/A</v>
          </cell>
          <cell r="DB775">
            <v>0</v>
          </cell>
        </row>
        <row r="776">
          <cell r="B776" t="str">
            <v>EWW3000586</v>
          </cell>
          <cell r="C776" t="str">
            <v xml:space="preserve">BÙI ĐỨC ANH </v>
          </cell>
          <cell r="D776" t="str">
            <v xml:space="preserve">NAM </v>
          </cell>
          <cell r="E776">
            <v>41944</v>
          </cell>
          <cell r="F776" t="str">
            <v>TRẠM NĂNG LƯỢNG HT</v>
          </cell>
          <cell r="G776" t="str">
            <v xml:space="preserve">NHÂN VIÊN TRẠM NĂNG LƯỢNG </v>
          </cell>
          <cell r="H776">
            <v>22</v>
          </cell>
          <cell r="I776">
            <v>3</v>
          </cell>
          <cell r="J776">
            <v>1995</v>
          </cell>
          <cell r="K776">
            <v>34780</v>
          </cell>
          <cell r="L776" t="str">
            <v>HẢI DƯƠNG</v>
          </cell>
          <cell r="M776" t="str">
            <v>HẢI DƯƠNG</v>
          </cell>
          <cell r="N776" t="str">
            <v>142768976</v>
          </cell>
          <cell r="O776">
            <v>41263</v>
          </cell>
          <cell r="P776" t="str">
            <v>HẢI DƯƠNG</v>
          </cell>
          <cell r="Q776" t="str">
            <v xml:space="preserve">KINH </v>
          </cell>
          <cell r="R776" t="str">
            <v xml:space="preserve">KHÔNG </v>
          </cell>
          <cell r="S776" t="str">
            <v xml:space="preserve">PHƯỜNG SAO ĐỎ, THỊ XÃ CHÍ LINH, HẢI DƯƠNG </v>
          </cell>
          <cell r="T776" t="str">
            <v>HẢI DƯƠNG</v>
          </cell>
          <cell r="U776" t="str">
            <v xml:space="preserve">GỐC ĐỀ, MINH KHAI, HAI BÀ TRƯNG, HÀ NỘI </v>
          </cell>
          <cell r="V776" t="str">
            <v>HÀ NỘI</v>
          </cell>
          <cell r="W776" t="str">
            <v xml:space="preserve">18/116 YÊN LẠC, HAI BÀ TRƯNG, HÀ NỘI </v>
          </cell>
          <cell r="X776" t="str">
            <v>0166836615</v>
          </cell>
          <cell r="Y776" t="str">
            <v>0011004213821</v>
          </cell>
          <cell r="Z776" t="str">
            <v>VCB/HANOI</v>
          </cell>
          <cell r="AA776" t="str">
            <v>900308</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41936</v>
          </cell>
          <cell r="AS776">
            <v>42011</v>
          </cell>
          <cell r="AT776">
            <v>0</v>
          </cell>
          <cell r="AU776">
            <v>0</v>
          </cell>
          <cell r="AV776">
            <v>41944</v>
          </cell>
          <cell r="AW776">
            <v>42019</v>
          </cell>
          <cell r="AX776">
            <v>0</v>
          </cell>
          <cell r="AY776">
            <v>0</v>
          </cell>
          <cell r="AZ776">
            <v>0</v>
          </cell>
          <cell r="BA776">
            <v>0</v>
          </cell>
          <cell r="BB776">
            <v>41936</v>
          </cell>
          <cell r="BC776">
            <v>42011</v>
          </cell>
          <cell r="BD776">
            <v>0</v>
          </cell>
          <cell r="BE776" t="str">
            <v>12/12</v>
          </cell>
          <cell r="BF776">
            <v>41944</v>
          </cell>
          <cell r="BG776">
            <v>42019</v>
          </cell>
          <cell r="BH776">
            <v>0</v>
          </cell>
          <cell r="BI776">
            <v>0</v>
          </cell>
          <cell r="BJ776">
            <v>12000</v>
          </cell>
          <cell r="BK776">
            <v>0</v>
          </cell>
          <cell r="BL776">
            <v>0</v>
          </cell>
          <cell r="BM776">
            <v>0</v>
          </cell>
          <cell r="BN776">
            <v>0</v>
          </cell>
          <cell r="BO776">
            <v>0</v>
          </cell>
          <cell r="BP776">
            <v>0</v>
          </cell>
          <cell r="BQ776">
            <v>1</v>
          </cell>
          <cell r="BR776" t="str">
            <v>CN HÀ NỘI</v>
          </cell>
          <cell r="BS776" t="str">
            <v>Partime</v>
          </cell>
          <cell r="BT776" t="str">
            <v>TNL 02 Hàng Trống</v>
          </cell>
          <cell r="BU776" t="str">
            <v>NV. TNL</v>
          </cell>
          <cell r="BV776">
            <v>0</v>
          </cell>
          <cell r="BW776" t="str">
            <v>ĐH</v>
          </cell>
          <cell r="BX776" t="str">
            <v>ĐIỀU KHIỂN VÀ TỰ ĐỘNG HÓA</v>
          </cell>
          <cell r="BY776">
            <v>0</v>
          </cell>
          <cell r="BZ776">
            <v>0</v>
          </cell>
          <cell r="CA776">
            <v>0</v>
          </cell>
          <cell r="CB776">
            <v>0</v>
          </cell>
          <cell r="CC776">
            <v>0</v>
          </cell>
          <cell r="CD776">
            <v>0</v>
          </cell>
          <cell r="CE776">
            <v>0</v>
          </cell>
          <cell r="CF776">
            <v>0</v>
          </cell>
          <cell r="CG776">
            <v>0</v>
          </cell>
          <cell r="CH776">
            <v>0</v>
          </cell>
          <cell r="CI776" t="str">
            <v>TRẠM NĂNG LƯỢNG HT</v>
          </cell>
          <cell r="CJ776" t="str">
            <v xml:space="preserve">NHÂN VIÊN TRẠM NĂNG LƯỢNG </v>
          </cell>
          <cell r="CK776">
            <v>0</v>
          </cell>
          <cell r="CL776">
            <v>0</v>
          </cell>
          <cell r="CM776" t="str">
            <v>ĐỘC THÂN</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t="e">
            <v>#N/A</v>
          </cell>
          <cell r="DB776">
            <v>0</v>
          </cell>
        </row>
        <row r="777">
          <cell r="B777" t="str">
            <v>EQQ102754</v>
          </cell>
          <cell r="C777" t="str">
            <v>VÕ THỊ MỸ NHƯƠNG</v>
          </cell>
          <cell r="D777" t="str">
            <v>NỮ</v>
          </cell>
          <cell r="E777">
            <v>41933</v>
          </cell>
          <cell r="F777" t="str">
            <v>CORNER-95THT</v>
          </cell>
          <cell r="G777" t="str">
            <v>NHÂN VIÊN KIOSK</v>
          </cell>
          <cell r="H777">
            <v>29</v>
          </cell>
          <cell r="I777">
            <v>4</v>
          </cell>
          <cell r="J777">
            <v>1993</v>
          </cell>
          <cell r="K777" t="str">
            <v>29/04/1993</v>
          </cell>
          <cell r="L777" t="str">
            <v>QUẢNG NGÃI</v>
          </cell>
          <cell r="M777" t="str">
            <v>QUẢNG NGÃI</v>
          </cell>
          <cell r="N777" t="str">
            <v>212790815</v>
          </cell>
          <cell r="O777" t="str">
            <v>30/08/2010</v>
          </cell>
          <cell r="P777" t="str">
            <v>QUẢNG NGÃI</v>
          </cell>
          <cell r="Q777" t="str">
            <v>KINH</v>
          </cell>
          <cell r="R777" t="str">
            <v>KHÔNG</v>
          </cell>
          <cell r="S777" t="str">
            <v>BA ĐÌNH, HÀNH THỊNH, NGHĨA HÀNH, QUẢNG NGÃI</v>
          </cell>
          <cell r="T777" t="str">
            <v>QUẢNG NGÃI</v>
          </cell>
          <cell r="U777" t="str">
            <v>158/2 TÂN SƠN NHÌ, P. TÂN SƠN NHÌ, Q. TÂN PHÚ, TP. HCM</v>
          </cell>
          <cell r="V777" t="str">
            <v>TP. HCM</v>
          </cell>
          <cell r="W777" t="str">
            <v xml:space="preserve">GỐC ĐỀ, MINH KHAI, HAI BÀ TRƯNG, HÀ NỘI </v>
          </cell>
          <cell r="X777" t="str">
            <v>01686888587</v>
          </cell>
          <cell r="Y777" t="str">
            <v>0271000952034</v>
          </cell>
          <cell r="Z777" t="str">
            <v>VIETCOMBANK</v>
          </cell>
          <cell r="AA777" t="str">
            <v>101718</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41944</v>
          </cell>
          <cell r="AS777">
            <v>42019</v>
          </cell>
          <cell r="AT777">
            <v>0</v>
          </cell>
          <cell r="AU777">
            <v>0</v>
          </cell>
          <cell r="AV777">
            <v>0</v>
          </cell>
          <cell r="AW777">
            <v>0</v>
          </cell>
          <cell r="AX777">
            <v>0</v>
          </cell>
          <cell r="AY777">
            <v>0</v>
          </cell>
          <cell r="AZ777">
            <v>0</v>
          </cell>
          <cell r="BA777">
            <v>0</v>
          </cell>
          <cell r="BB777">
            <v>41944</v>
          </cell>
          <cell r="BC777">
            <v>42019</v>
          </cell>
          <cell r="BD777">
            <v>0</v>
          </cell>
          <cell r="BE777" t="str">
            <v>ĐH</v>
          </cell>
          <cell r="BF777">
            <v>0</v>
          </cell>
          <cell r="BG777">
            <v>0</v>
          </cell>
          <cell r="BH777">
            <v>0</v>
          </cell>
          <cell r="BI777">
            <v>0</v>
          </cell>
          <cell r="BJ777">
            <v>12000</v>
          </cell>
          <cell r="BK777">
            <v>0</v>
          </cell>
          <cell r="BL777">
            <v>0</v>
          </cell>
          <cell r="BM777">
            <v>0</v>
          </cell>
          <cell r="BN777">
            <v>0</v>
          </cell>
          <cell r="BO777">
            <v>0</v>
          </cell>
          <cell r="BP777">
            <v>0</v>
          </cell>
          <cell r="BQ777">
            <v>1</v>
          </cell>
          <cell r="BR777" t="str">
            <v>HTQ HỒ CHÍ MINH</v>
          </cell>
          <cell r="BS777" t="str">
            <v>Partime</v>
          </cell>
          <cell r="BT777" t="str">
            <v>Quán Corner - Trần Hữu Trang</v>
          </cell>
          <cell r="BU777" t="str">
            <v>NV. Kiosk</v>
          </cell>
          <cell r="BV777">
            <v>0</v>
          </cell>
          <cell r="BW777" t="str">
            <v>CĐ</v>
          </cell>
          <cell r="BX777" t="str">
            <v>TÀI CHÍNH NGÂN HÀNG</v>
          </cell>
          <cell r="BY777">
            <v>0</v>
          </cell>
          <cell r="BZ777">
            <v>0</v>
          </cell>
          <cell r="CA777">
            <v>0</v>
          </cell>
          <cell r="CB777">
            <v>0</v>
          </cell>
          <cell r="CC777">
            <v>0</v>
          </cell>
          <cell r="CD777">
            <v>0</v>
          </cell>
          <cell r="CE777">
            <v>0</v>
          </cell>
          <cell r="CF777">
            <v>0</v>
          </cell>
          <cell r="CG777">
            <v>0</v>
          </cell>
          <cell r="CH777">
            <v>0</v>
          </cell>
          <cell r="CI777" t="str">
            <v>TRẠM NĂNG LƯỢNG HT</v>
          </cell>
          <cell r="CJ777" t="str">
            <v xml:space="preserve">NHÂN VIÊN TRẠM NĂNG LƯỢNG </v>
          </cell>
          <cell r="CK777">
            <v>0</v>
          </cell>
          <cell r="CL777">
            <v>0</v>
          </cell>
          <cell r="CM777" t="str">
            <v>ĐỘC THÂN</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t="e">
            <v>#N/A</v>
          </cell>
          <cell r="DB777">
            <v>0</v>
          </cell>
        </row>
        <row r="778">
          <cell r="B778" t="str">
            <v>EQQ102755</v>
          </cell>
          <cell r="C778" t="str">
            <v>NGUYỄN TRỌNG HẬU</v>
          </cell>
          <cell r="D778" t="str">
            <v>NAM</v>
          </cell>
          <cell r="E778">
            <v>41936</v>
          </cell>
          <cell r="F778" t="str">
            <v>197 ĐTH</v>
          </cell>
          <cell r="G778" t="str">
            <v>NHÂN VIÊN PHỤC VỤ</v>
          </cell>
          <cell r="H778">
            <v>25</v>
          </cell>
          <cell r="I778">
            <v>12</v>
          </cell>
          <cell r="J778">
            <v>1992</v>
          </cell>
          <cell r="K778" t="str">
            <v>25/12/1992</v>
          </cell>
          <cell r="L778" t="str">
            <v>NGHỆ AN</v>
          </cell>
          <cell r="M778" t="str">
            <v>NGHỆ AN</v>
          </cell>
          <cell r="N778" t="str">
            <v>187232988</v>
          </cell>
          <cell r="O778" t="str">
            <v>26/06/2014</v>
          </cell>
          <cell r="P778" t="str">
            <v>NGHỆ AN</v>
          </cell>
          <cell r="Q778" t="str">
            <v>KINH</v>
          </cell>
          <cell r="R778" t="str">
            <v>KHÔNG</v>
          </cell>
          <cell r="S778" t="str">
            <v>XÓM 6, XÃ XUÂN TƯỜNG, THANH CHƯƠNG, NGHỆ AN</v>
          </cell>
          <cell r="T778" t="str">
            <v>NGHỆ AN</v>
          </cell>
          <cell r="U778" t="str">
            <v>52/2 ĐỖ NHUẬN, P. SƠN KỲ, Q. TÂN PHÚ, TP. HCM</v>
          </cell>
          <cell r="V778" t="str">
            <v>TP. HCM</v>
          </cell>
          <cell r="W778" t="str">
            <v>158/2 TÂN SƠN NHÌ, P. TÂN SƠN NHÌ, Q. TÂN PHÚ, TP. HCM</v>
          </cell>
          <cell r="X778" t="str">
            <v>0978183476</v>
          </cell>
          <cell r="Y778" t="str">
            <v>0441000677253</v>
          </cell>
          <cell r="Z778" t="str">
            <v>VIETCOMBANK</v>
          </cell>
          <cell r="AA778" t="str">
            <v>101719</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t="str">
            <v>CĐ</v>
          </cell>
          <cell r="BF778">
            <v>0</v>
          </cell>
          <cell r="BG778">
            <v>0</v>
          </cell>
          <cell r="BH778">
            <v>0</v>
          </cell>
          <cell r="BI778">
            <v>0</v>
          </cell>
          <cell r="BJ778">
            <v>12000</v>
          </cell>
          <cell r="BK778">
            <v>0</v>
          </cell>
          <cell r="BL778">
            <v>0</v>
          </cell>
          <cell r="BM778">
            <v>0</v>
          </cell>
          <cell r="BN778">
            <v>0</v>
          </cell>
          <cell r="BO778">
            <v>0</v>
          </cell>
          <cell r="BP778">
            <v>0</v>
          </cell>
          <cell r="BQ778">
            <v>1</v>
          </cell>
          <cell r="BR778" t="str">
            <v>HTQ HỒ CHÍ MINH</v>
          </cell>
          <cell r="BS778" t="str">
            <v>Partime</v>
          </cell>
          <cell r="BT778" t="str">
            <v>Quán 197 Đinh Tiên Hoàng</v>
          </cell>
          <cell r="BU778" t="str">
            <v>NV. Phục Vụ</v>
          </cell>
          <cell r="BV778">
            <v>0</v>
          </cell>
          <cell r="BW778" t="str">
            <v>12/12</v>
          </cell>
          <cell r="BX778">
            <v>0</v>
          </cell>
          <cell r="BY778" t="str">
            <v>ĐH - THIẾT KẾ CÔNG NGHIỆP</v>
          </cell>
          <cell r="BZ778">
            <v>0</v>
          </cell>
          <cell r="CA778">
            <v>0</v>
          </cell>
          <cell r="CB778">
            <v>0</v>
          </cell>
          <cell r="CC778">
            <v>0</v>
          </cell>
          <cell r="CD778">
            <v>0</v>
          </cell>
          <cell r="CE778">
            <v>0</v>
          </cell>
          <cell r="CF778">
            <v>0</v>
          </cell>
          <cell r="CG778">
            <v>0</v>
          </cell>
          <cell r="CH778">
            <v>0</v>
          </cell>
          <cell r="CI778" t="str">
            <v>CORNER-95THT</v>
          </cell>
          <cell r="CJ778" t="str">
            <v>NHÂN VIÊN KIOSK</v>
          </cell>
          <cell r="CK778">
            <v>0</v>
          </cell>
          <cell r="CL778">
            <v>0</v>
          </cell>
          <cell r="CM778" t="str">
            <v>ĐỘC THÂN</v>
          </cell>
          <cell r="CN778">
            <v>0</v>
          </cell>
          <cell r="CO778">
            <v>0</v>
          </cell>
          <cell r="CP778">
            <v>0</v>
          </cell>
          <cell r="CQ778">
            <v>0</v>
          </cell>
          <cell r="CR778">
            <v>0</v>
          </cell>
          <cell r="CS778">
            <v>0</v>
          </cell>
          <cell r="CT778">
            <v>0</v>
          </cell>
          <cell r="CU778">
            <v>0</v>
          </cell>
          <cell r="CV778">
            <v>0</v>
          </cell>
          <cell r="CW778">
            <v>0</v>
          </cell>
          <cell r="CX778">
            <v>0</v>
          </cell>
          <cell r="CY778">
            <v>0</v>
          </cell>
          <cell r="CZ778" t="str">
            <v>HS KO CÔNG CHỨNG</v>
          </cell>
          <cell r="DA778" t="e">
            <v>#N/A</v>
          </cell>
          <cell r="DB778">
            <v>0</v>
          </cell>
        </row>
        <row r="779">
          <cell r="B779" t="str">
            <v>EQQ102756</v>
          </cell>
          <cell r="C779" t="str">
            <v>PHÙNG THỊ KHÁNH LY</v>
          </cell>
          <cell r="D779" t="str">
            <v>NỮ</v>
          </cell>
          <cell r="E779">
            <v>41918</v>
          </cell>
          <cell r="F779" t="str">
            <v>778 ĐBP</v>
          </cell>
          <cell r="G779" t="str">
            <v>NHÂN VIÊN PHỤC VỤ</v>
          </cell>
          <cell r="H779">
            <v>9</v>
          </cell>
          <cell r="I779">
            <v>12</v>
          </cell>
          <cell r="J779">
            <v>1991</v>
          </cell>
          <cell r="K779" t="str">
            <v>09/12/1991</v>
          </cell>
          <cell r="L779">
            <v>1992</v>
          </cell>
          <cell r="M779" t="str">
            <v>25/12/1992</v>
          </cell>
          <cell r="N779" t="str">
            <v>250875597</v>
          </cell>
          <cell r="O779" t="str">
            <v>11/10/2008</v>
          </cell>
          <cell r="P779" t="str">
            <v>LÂM ĐỒNG</v>
          </cell>
          <cell r="Q779" t="str">
            <v>26/06/2014</v>
          </cell>
          <cell r="R779" t="str">
            <v>NGHỆ AN</v>
          </cell>
          <cell r="S779" t="str">
            <v>122 AN PHƯỚC, ĐẠ ĐỜN, LÂM HÀ, LÂM ĐỒNG</v>
          </cell>
          <cell r="T779" t="str">
            <v>LÂM ĐỒNG</v>
          </cell>
          <cell r="U779" t="str">
            <v>XÓM 6, XÃ XUÂN TƯỜNG, THANH CHƯƠNG, NGHỆ AN</v>
          </cell>
          <cell r="V779" t="str">
            <v>TP. HCM</v>
          </cell>
          <cell r="W779" t="str">
            <v>52/2 ĐỖ NHUẬN, P. SƠN KỲ, Q. TÂN PHÚ, TP. HCM</v>
          </cell>
          <cell r="X779" t="str">
            <v>TP. HCM</v>
          </cell>
          <cell r="Y779" t="str">
            <v>0421000452766</v>
          </cell>
          <cell r="Z779" t="str">
            <v>VIETCOMBANK</v>
          </cell>
          <cell r="AA779" t="str">
            <v>101720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t="str">
            <v>12/12</v>
          </cell>
          <cell r="BF779">
            <v>0</v>
          </cell>
          <cell r="BG779">
            <v>0</v>
          </cell>
          <cell r="BH779">
            <v>0</v>
          </cell>
          <cell r="BI779">
            <v>0</v>
          </cell>
          <cell r="BJ779">
            <v>12000</v>
          </cell>
          <cell r="BK779">
            <v>0</v>
          </cell>
          <cell r="BL779">
            <v>0</v>
          </cell>
          <cell r="BM779">
            <v>0</v>
          </cell>
          <cell r="BN779">
            <v>0</v>
          </cell>
          <cell r="BO779">
            <v>0</v>
          </cell>
          <cell r="BP779">
            <v>0</v>
          </cell>
          <cell r="BQ779">
            <v>1</v>
          </cell>
          <cell r="BR779" t="str">
            <v>HTQ HỒ CHÍ MINH</v>
          </cell>
          <cell r="BS779" t="str">
            <v>Partime</v>
          </cell>
          <cell r="BT779" t="str">
            <v>Quán 778 Điện Biên Phủ</v>
          </cell>
          <cell r="BU779" t="str">
            <v>NV. Phục Vụ</v>
          </cell>
          <cell r="BV779">
            <v>0</v>
          </cell>
          <cell r="BW779">
            <v>0</v>
          </cell>
          <cell r="BX779">
            <v>0</v>
          </cell>
          <cell r="BY779">
            <v>0</v>
          </cell>
          <cell r="BZ779">
            <v>0</v>
          </cell>
          <cell r="CA779">
            <v>0</v>
          </cell>
          <cell r="CB779">
            <v>0</v>
          </cell>
          <cell r="CC779">
            <v>0</v>
          </cell>
          <cell r="CD779">
            <v>0</v>
          </cell>
          <cell r="CE779">
            <v>0</v>
          </cell>
          <cell r="CF779">
            <v>0</v>
          </cell>
          <cell r="CG779">
            <v>0</v>
          </cell>
          <cell r="CH779" t="str">
            <v>HS KO CÔNG CHỨNG</v>
          </cell>
          <cell r="CI779" t="str">
            <v>197 ĐTH</v>
          </cell>
          <cell r="CJ779" t="str">
            <v>NHÂN VIÊN PHỤC VỤ</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0</v>
          </cell>
          <cell r="CZ779">
            <v>0</v>
          </cell>
          <cell r="DA779" t="e">
            <v>#N/A</v>
          </cell>
          <cell r="DB779">
            <v>0</v>
          </cell>
        </row>
        <row r="780">
          <cell r="B780" t="str">
            <v>EQQ102757</v>
          </cell>
          <cell r="C780" t="str">
            <v>NGUYỄN KIM ĐIỀN</v>
          </cell>
          <cell r="D780" t="str">
            <v>NAM</v>
          </cell>
          <cell r="E780">
            <v>41937</v>
          </cell>
          <cell r="F780" t="str">
            <v>01 NT</v>
          </cell>
          <cell r="G780" t="str">
            <v>NHÂN VIÊN PHỤC VỤ</v>
          </cell>
          <cell r="H780">
            <v>17</v>
          </cell>
          <cell r="I780">
            <v>9</v>
          </cell>
          <cell r="J780">
            <v>1995</v>
          </cell>
          <cell r="K780" t="str">
            <v>17/09/1995</v>
          </cell>
          <cell r="L780" t="str">
            <v>LÂM ĐỒNG</v>
          </cell>
          <cell r="M780" t="str">
            <v>NINH BÌNH</v>
          </cell>
          <cell r="N780" t="str">
            <v>250988293</v>
          </cell>
          <cell r="O780" t="str">
            <v>28/05/2011</v>
          </cell>
          <cell r="P780" t="str">
            <v>LÂM ĐỒNG</v>
          </cell>
          <cell r="Q780" t="str">
            <v>KINH</v>
          </cell>
          <cell r="R780" t="str">
            <v>THIÊN CHÚA</v>
          </cell>
          <cell r="S780" t="str">
            <v>59 VŨ TRỌNG PHỤNG, LỘC THANH, BẢO LỘC, LÂM ĐỒNG</v>
          </cell>
          <cell r="T780" t="str">
            <v>LÂM ĐỒNG</v>
          </cell>
          <cell r="U780" t="str">
            <v>783/2 HOÀNG SA, P. 9, Q. 3, TP. HCM</v>
          </cell>
          <cell r="V780" t="str">
            <v>TP. HCM</v>
          </cell>
          <cell r="W780">
            <v>0</v>
          </cell>
          <cell r="X780" t="str">
            <v>0933003721</v>
          </cell>
          <cell r="Y780" t="str">
            <v>0721000560702</v>
          </cell>
          <cell r="Z780" t="str">
            <v>VIETCOMBANK</v>
          </cell>
          <cell r="AA780" t="str">
            <v>101721</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12000</v>
          </cell>
          <cell r="BK780">
            <v>0</v>
          </cell>
          <cell r="BL780">
            <v>0</v>
          </cell>
          <cell r="BM780">
            <v>0</v>
          </cell>
          <cell r="BN780">
            <v>0</v>
          </cell>
          <cell r="BO780">
            <v>0</v>
          </cell>
          <cell r="BP780">
            <v>0</v>
          </cell>
          <cell r="BQ780">
            <v>1</v>
          </cell>
          <cell r="BR780" t="str">
            <v>HTQ HỒ CHÍ MINH</v>
          </cell>
          <cell r="BS780" t="str">
            <v>Partime</v>
          </cell>
          <cell r="BT780" t="str">
            <v>Quán 01 Nguyễn Thông</v>
          </cell>
          <cell r="BU780" t="str">
            <v>NV. Phục Vụ</v>
          </cell>
          <cell r="BV780">
            <v>0</v>
          </cell>
          <cell r="BW780" t="str">
            <v>12/12</v>
          </cell>
          <cell r="BX780">
            <v>0</v>
          </cell>
          <cell r="BY780" t="str">
            <v>CĐ</v>
          </cell>
          <cell r="BZ780">
            <v>0</v>
          </cell>
          <cell r="CA780">
            <v>0</v>
          </cell>
          <cell r="CB780">
            <v>0</v>
          </cell>
          <cell r="CC780">
            <v>0</v>
          </cell>
          <cell r="CD780">
            <v>0</v>
          </cell>
          <cell r="CE780">
            <v>0</v>
          </cell>
          <cell r="CF780">
            <v>0</v>
          </cell>
          <cell r="CG780">
            <v>0</v>
          </cell>
          <cell r="CH780">
            <v>0</v>
          </cell>
          <cell r="CI780" t="str">
            <v>778 ĐBP</v>
          </cell>
          <cell r="CJ780" t="str">
            <v>NHÂN VIÊN PHỤC VỤ</v>
          </cell>
          <cell r="CK780">
            <v>0</v>
          </cell>
          <cell r="CL780">
            <v>0</v>
          </cell>
          <cell r="CM780" t="str">
            <v>ĐỘC THÂN</v>
          </cell>
          <cell r="CN780">
            <v>0</v>
          </cell>
          <cell r="CO780">
            <v>0</v>
          </cell>
          <cell r="CP780">
            <v>0</v>
          </cell>
          <cell r="CQ780">
            <v>0</v>
          </cell>
          <cell r="CR780">
            <v>0</v>
          </cell>
          <cell r="CS780">
            <v>0</v>
          </cell>
          <cell r="CT780">
            <v>0</v>
          </cell>
          <cell r="CU780">
            <v>0</v>
          </cell>
          <cell r="CV780">
            <v>0</v>
          </cell>
          <cell r="CW780">
            <v>0</v>
          </cell>
          <cell r="CX780">
            <v>0</v>
          </cell>
          <cell r="CY780">
            <v>0</v>
          </cell>
          <cell r="CZ780">
            <v>0</v>
          </cell>
          <cell r="DA780" t="e">
            <v>#N/A</v>
          </cell>
          <cell r="DB780">
            <v>0</v>
          </cell>
        </row>
        <row r="781">
          <cell r="B781" t="str">
            <v>EQQ102758</v>
          </cell>
          <cell r="C781" t="str">
            <v>NGUYỄN QUỐC ĐẠT</v>
          </cell>
          <cell r="D781" t="str">
            <v>NAM</v>
          </cell>
          <cell r="E781">
            <v>41938</v>
          </cell>
          <cell r="F781" t="str">
            <v>272 XVNT</v>
          </cell>
          <cell r="G781" t="str">
            <v>NHÂN VIÊN PHỤC VỤ</v>
          </cell>
          <cell r="H781">
            <v>11</v>
          </cell>
          <cell r="I781">
            <v>3</v>
          </cell>
          <cell r="J781">
            <v>1993</v>
          </cell>
          <cell r="K781" t="str">
            <v>11/03/1993</v>
          </cell>
          <cell r="L781" t="str">
            <v>BÌNH ĐỊNH</v>
          </cell>
          <cell r="M781" t="str">
            <v>BÌNH ĐỊNH</v>
          </cell>
          <cell r="N781" t="str">
            <v>215266224</v>
          </cell>
          <cell r="O781" t="str">
            <v>22/08/2011</v>
          </cell>
          <cell r="P781" t="str">
            <v>BÌNH ĐỊNH</v>
          </cell>
          <cell r="Q781" t="str">
            <v>KINH</v>
          </cell>
          <cell r="R781" t="str">
            <v>KHÔNG</v>
          </cell>
          <cell r="S781" t="str">
            <v>NHƠN AN, AN NHƠN, BÌNH ĐỊNH</v>
          </cell>
          <cell r="T781" t="str">
            <v>BÌNH ĐỊNH</v>
          </cell>
          <cell r="U781" t="str">
            <v>721/7 XÔ VIẾT NGHỆ TĨNH, P. 26, Q. BÌNH THẠNH, TP. HCM</v>
          </cell>
          <cell r="V781" t="str">
            <v>TP. HCM</v>
          </cell>
          <cell r="W781" t="str">
            <v>783/2 HOÀNG SA, P. 9, Q. 3, TP. HCM</v>
          </cell>
          <cell r="X781" t="str">
            <v>0962982621</v>
          </cell>
          <cell r="Y781" t="str">
            <v>0531002489909</v>
          </cell>
          <cell r="Z781" t="str">
            <v>VIETCOMBANK</v>
          </cell>
          <cell r="AA781" t="str">
            <v>101722</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t="str">
            <v>12/12</v>
          </cell>
          <cell r="BF781">
            <v>0</v>
          </cell>
          <cell r="BG781">
            <v>0</v>
          </cell>
          <cell r="BH781">
            <v>0</v>
          </cell>
          <cell r="BI781">
            <v>0</v>
          </cell>
          <cell r="BJ781">
            <v>12000</v>
          </cell>
          <cell r="BK781">
            <v>0</v>
          </cell>
          <cell r="BL781">
            <v>0</v>
          </cell>
          <cell r="BM781">
            <v>0</v>
          </cell>
          <cell r="BN781">
            <v>0</v>
          </cell>
          <cell r="BO781">
            <v>0</v>
          </cell>
          <cell r="BP781">
            <v>0</v>
          </cell>
          <cell r="BQ781">
            <v>1</v>
          </cell>
          <cell r="BR781" t="str">
            <v>HTQ HỒ CHÍ MINH</v>
          </cell>
          <cell r="BS781" t="str">
            <v>Partime</v>
          </cell>
          <cell r="BT781" t="str">
            <v>Quán 272 Xô Viết Nghệ Tĩnh</v>
          </cell>
          <cell r="BU781" t="str">
            <v>NV. Phục Vụ</v>
          </cell>
          <cell r="BV781">
            <v>0</v>
          </cell>
          <cell r="BW781" t="str">
            <v>12/12</v>
          </cell>
          <cell r="BX781">
            <v>0</v>
          </cell>
          <cell r="BY781">
            <v>0</v>
          </cell>
          <cell r="BZ781">
            <v>0</v>
          </cell>
          <cell r="CA781">
            <v>0</v>
          </cell>
          <cell r="CB781">
            <v>0</v>
          </cell>
          <cell r="CC781">
            <v>0</v>
          </cell>
          <cell r="CD781">
            <v>0</v>
          </cell>
          <cell r="CE781">
            <v>0</v>
          </cell>
          <cell r="CF781">
            <v>0</v>
          </cell>
          <cell r="CG781">
            <v>0</v>
          </cell>
          <cell r="CH781">
            <v>0</v>
          </cell>
          <cell r="CI781" t="str">
            <v>01 NT</v>
          </cell>
          <cell r="CJ781" t="str">
            <v>NHÂN VIÊN PHỤC VỤ</v>
          </cell>
          <cell r="CK781">
            <v>0</v>
          </cell>
          <cell r="CL781">
            <v>0</v>
          </cell>
          <cell r="CM781" t="str">
            <v>ĐỘC THÂN</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t="e">
            <v>#N/A</v>
          </cell>
          <cell r="DB781">
            <v>0</v>
          </cell>
        </row>
        <row r="782">
          <cell r="B782" t="str">
            <v>EQQ102759</v>
          </cell>
          <cell r="C782" t="str">
            <v>HUỲNH THANH ĐÔNG KHÁNH</v>
          </cell>
          <cell r="D782" t="str">
            <v>NAM</v>
          </cell>
          <cell r="E782">
            <v>41930</v>
          </cell>
          <cell r="F782" t="str">
            <v>778 ĐBP</v>
          </cell>
          <cell r="G782" t="str">
            <v>NHÂN VIÊN PHỤC VỤ</v>
          </cell>
          <cell r="H782">
            <v>10</v>
          </cell>
          <cell r="I782">
            <v>8</v>
          </cell>
          <cell r="J782">
            <v>1994</v>
          </cell>
          <cell r="K782" t="str">
            <v>10/08/1994</v>
          </cell>
          <cell r="L782" t="str">
            <v>BẠC LIÊU</v>
          </cell>
          <cell r="M782" t="str">
            <v>BẠC LIÊU</v>
          </cell>
          <cell r="N782" t="str">
            <v>385603139</v>
          </cell>
          <cell r="O782" t="str">
            <v>13/04/2010</v>
          </cell>
          <cell r="P782" t="str">
            <v>BẠC LIÊU</v>
          </cell>
          <cell r="Q782" t="str">
            <v>KINH</v>
          </cell>
          <cell r="R782" t="str">
            <v>KHÔNG</v>
          </cell>
          <cell r="S782" t="str">
            <v>317 ĐƯỜNG 23/8, KHÓM 3, P. 8, TP. BẠC LIÊU, BẠC LIÊU</v>
          </cell>
          <cell r="T782" t="str">
            <v>BẠC LIÊU</v>
          </cell>
          <cell r="U782" t="str">
            <v>278A CÁCH MẠNG THÁNG 8, P. 10, Q. 3, TP. HCM</v>
          </cell>
          <cell r="V782" t="str">
            <v>TP. HCM</v>
          </cell>
          <cell r="W782" t="str">
            <v>721/7 XÔ VIẾT NGHỆ TĨNH, P. 26, Q. BÌNH THẠNH, TP. HCM</v>
          </cell>
          <cell r="X782" t="str">
            <v>01222652222</v>
          </cell>
          <cell r="Y782" t="str">
            <v>0071000827875</v>
          </cell>
          <cell r="Z782" t="str">
            <v>VIETCOMBANK</v>
          </cell>
          <cell r="AA782" t="str">
            <v>101723</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t="str">
            <v>12/12</v>
          </cell>
          <cell r="BF782">
            <v>0</v>
          </cell>
          <cell r="BG782">
            <v>0</v>
          </cell>
          <cell r="BH782">
            <v>0</v>
          </cell>
          <cell r="BI782">
            <v>0</v>
          </cell>
          <cell r="BJ782">
            <v>12000</v>
          </cell>
          <cell r="BK782">
            <v>0</v>
          </cell>
          <cell r="BL782">
            <v>0</v>
          </cell>
          <cell r="BM782">
            <v>0</v>
          </cell>
          <cell r="BN782">
            <v>0</v>
          </cell>
          <cell r="BO782">
            <v>0</v>
          </cell>
          <cell r="BP782">
            <v>0</v>
          </cell>
          <cell r="BQ782">
            <v>1</v>
          </cell>
          <cell r="BR782" t="str">
            <v>HTQ HỒ CHÍ MINH</v>
          </cell>
          <cell r="BS782" t="str">
            <v>Partime</v>
          </cell>
          <cell r="BT782" t="str">
            <v>Quán 778 Điện Biên Phủ</v>
          </cell>
          <cell r="BU782" t="str">
            <v>NV. Phục Vụ</v>
          </cell>
          <cell r="BV782">
            <v>0</v>
          </cell>
          <cell r="BW782" t="str">
            <v>12/12</v>
          </cell>
          <cell r="BX782">
            <v>0</v>
          </cell>
          <cell r="BY782" t="str">
            <v>ĐH - BẢO HỘ LAO ĐỘNG</v>
          </cell>
          <cell r="BZ782">
            <v>0</v>
          </cell>
          <cell r="CA782">
            <v>0</v>
          </cell>
          <cell r="CB782">
            <v>0</v>
          </cell>
          <cell r="CC782">
            <v>0</v>
          </cell>
          <cell r="CD782">
            <v>0</v>
          </cell>
          <cell r="CE782">
            <v>0</v>
          </cell>
          <cell r="CF782">
            <v>0</v>
          </cell>
          <cell r="CG782">
            <v>0</v>
          </cell>
          <cell r="CH782">
            <v>0</v>
          </cell>
          <cell r="CI782" t="str">
            <v>272 XVNT</v>
          </cell>
          <cell r="CJ782" t="str">
            <v>NHÂN VIÊN PHỤC VỤ</v>
          </cell>
          <cell r="CK782">
            <v>0</v>
          </cell>
          <cell r="CL782">
            <v>0</v>
          </cell>
          <cell r="CM782" t="str">
            <v>ĐỘC THÂN</v>
          </cell>
          <cell r="CN782">
            <v>0</v>
          </cell>
          <cell r="CO782">
            <v>0</v>
          </cell>
          <cell r="CP782">
            <v>0</v>
          </cell>
          <cell r="CQ782">
            <v>0</v>
          </cell>
          <cell r="CR782">
            <v>0</v>
          </cell>
          <cell r="CS782">
            <v>0</v>
          </cell>
          <cell r="CT782">
            <v>0</v>
          </cell>
          <cell r="CU782">
            <v>0</v>
          </cell>
          <cell r="CV782">
            <v>0</v>
          </cell>
          <cell r="CW782">
            <v>0</v>
          </cell>
          <cell r="CX782">
            <v>0</v>
          </cell>
          <cell r="CY782">
            <v>0</v>
          </cell>
          <cell r="CZ782">
            <v>0</v>
          </cell>
          <cell r="DA782" t="e">
            <v>#N/A</v>
          </cell>
          <cell r="DB782">
            <v>0</v>
          </cell>
        </row>
        <row r="783">
          <cell r="B783" t="str">
            <v>EQQ102761</v>
          </cell>
          <cell r="C783" t="str">
            <v>DƯƠNG THỊ HỒNG SUYẾN</v>
          </cell>
          <cell r="D783" t="str">
            <v>NỮ</v>
          </cell>
          <cell r="E783">
            <v>41937</v>
          </cell>
          <cell r="F783" t="str">
            <v>80 ĐK</v>
          </cell>
          <cell r="G783" t="str">
            <v>NHÂN VIÊN PHỤC VỤ</v>
          </cell>
          <cell r="H783">
            <v>17</v>
          </cell>
          <cell r="I783">
            <v>2</v>
          </cell>
          <cell r="J783">
            <v>1992</v>
          </cell>
          <cell r="K783" t="str">
            <v>17/02/1992</v>
          </cell>
          <cell r="L783" t="str">
            <v>LONG AN</v>
          </cell>
          <cell r="M783" t="str">
            <v>LONG AN</v>
          </cell>
          <cell r="N783" t="str">
            <v>301415816</v>
          </cell>
          <cell r="O783" t="str">
            <v>24/04/2007</v>
          </cell>
          <cell r="P783" t="str">
            <v>LONG AN</v>
          </cell>
          <cell r="Q783" t="str">
            <v>KINH</v>
          </cell>
          <cell r="R783" t="str">
            <v>KHÔNG</v>
          </cell>
          <cell r="S783" t="str">
            <v>KP 6, PHƯỜNG 2, THỊ XÃ KIẾN TƯỜNG, LONG AN</v>
          </cell>
          <cell r="T783" t="str">
            <v>LONG AN</v>
          </cell>
          <cell r="U783" t="str">
            <v>574 VÕ VĂN KIỆT, P. CẦU KHO, Q. 1, TP. HCM</v>
          </cell>
          <cell r="V783" t="str">
            <v>TP. HCM</v>
          </cell>
          <cell r="W783" t="str">
            <v>278A CÁCH MẠNG THÁNG 8, P. 10, Q. 3, TP. HCM</v>
          </cell>
          <cell r="X783" t="str">
            <v>0972606463</v>
          </cell>
          <cell r="Y783" t="str">
            <v>0071000938045</v>
          </cell>
          <cell r="Z783" t="str">
            <v>VIETCOMBANK</v>
          </cell>
          <cell r="AA783" t="str">
            <v>101725</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t="str">
            <v>12/12</v>
          </cell>
          <cell r="BF783">
            <v>0</v>
          </cell>
          <cell r="BG783">
            <v>0</v>
          </cell>
          <cell r="BH783">
            <v>0</v>
          </cell>
          <cell r="BI783">
            <v>0</v>
          </cell>
          <cell r="BJ783">
            <v>12000</v>
          </cell>
          <cell r="BK783">
            <v>0</v>
          </cell>
          <cell r="BL783">
            <v>0</v>
          </cell>
          <cell r="BM783">
            <v>0</v>
          </cell>
          <cell r="BN783">
            <v>0</v>
          </cell>
          <cell r="BO783">
            <v>0</v>
          </cell>
          <cell r="BP783">
            <v>0</v>
          </cell>
          <cell r="BQ783">
            <v>1</v>
          </cell>
          <cell r="BR783" t="str">
            <v>HTQ HỒ CHÍ MINH</v>
          </cell>
          <cell r="BS783" t="str">
            <v>Partime</v>
          </cell>
          <cell r="BT783" t="str">
            <v>Quán 80 Đồng Khởi</v>
          </cell>
          <cell r="BU783" t="str">
            <v>NV. Phục Vụ</v>
          </cell>
          <cell r="BV783">
            <v>0</v>
          </cell>
          <cell r="BW783" t="str">
            <v>12/12</v>
          </cell>
          <cell r="BX783">
            <v>0</v>
          </cell>
          <cell r="BY783" t="str">
            <v>CĐ</v>
          </cell>
          <cell r="BZ783">
            <v>0</v>
          </cell>
          <cell r="CA783">
            <v>0</v>
          </cell>
          <cell r="CB783">
            <v>0</v>
          </cell>
          <cell r="CC783">
            <v>0</v>
          </cell>
          <cell r="CD783">
            <v>0</v>
          </cell>
          <cell r="CE783">
            <v>0</v>
          </cell>
          <cell r="CF783">
            <v>0</v>
          </cell>
          <cell r="CG783">
            <v>0</v>
          </cell>
          <cell r="CH783">
            <v>0</v>
          </cell>
          <cell r="CI783" t="str">
            <v>778 ĐBP</v>
          </cell>
          <cell r="CJ783" t="str">
            <v>NHÂN VIÊN PHỤC VỤ</v>
          </cell>
          <cell r="CK783">
            <v>0</v>
          </cell>
          <cell r="CL783">
            <v>0</v>
          </cell>
          <cell r="CM783" t="str">
            <v>ĐỘC THÂN</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t="e">
            <v>#N/A</v>
          </cell>
          <cell r="DB783">
            <v>0</v>
          </cell>
        </row>
        <row r="784">
          <cell r="B784" t="str">
            <v>EQQ102762</v>
          </cell>
          <cell r="C784" t="str">
            <v>NGUYỄN THỊ DỊU HƯƠNG</v>
          </cell>
          <cell r="D784" t="str">
            <v>NỮ</v>
          </cell>
          <cell r="E784">
            <v>41941</v>
          </cell>
          <cell r="F784" t="str">
            <v>778 ĐBP</v>
          </cell>
          <cell r="G784" t="str">
            <v>NHÂN VIÊN LỄ TÂN</v>
          </cell>
          <cell r="H784">
            <v>24</v>
          </cell>
          <cell r="I784">
            <v>3</v>
          </cell>
          <cell r="J784">
            <v>1993</v>
          </cell>
          <cell r="K784" t="str">
            <v>24/03/1993</v>
          </cell>
          <cell r="L784" t="str">
            <v>ĐẮK LẮK</v>
          </cell>
          <cell r="M784" t="str">
            <v>THANH HÓA</v>
          </cell>
          <cell r="N784" t="str">
            <v>241475275</v>
          </cell>
          <cell r="O784" t="str">
            <v>20/12/2010</v>
          </cell>
          <cell r="P784" t="str">
            <v>ĐẮK LẮK</v>
          </cell>
          <cell r="Q784" t="str">
            <v>KINH</v>
          </cell>
          <cell r="R784" t="str">
            <v>KHÔNG</v>
          </cell>
          <cell r="S784" t="str">
            <v>THÔN 2EAMTHA, XÃ EANUÔL, BUÔN ĐÔN, ĐẮK LẮK</v>
          </cell>
          <cell r="T784" t="str">
            <v>ĐẮK LẮK</v>
          </cell>
          <cell r="U784" t="str">
            <v>PP12 BA VÌ, P. 15, Q. 10, TP. HCM</v>
          </cell>
          <cell r="V784" t="str">
            <v>TP. HCM</v>
          </cell>
          <cell r="W784" t="str">
            <v>574 VÕ VĂN KIỆT, P. CẦU KHO, Q. 1, TP. HCM</v>
          </cell>
          <cell r="X784" t="str">
            <v>01689836030</v>
          </cell>
          <cell r="Y784">
            <v>0</v>
          </cell>
          <cell r="Z784" t="str">
            <v>0972606463</v>
          </cell>
          <cell r="AA784" t="str">
            <v>101726</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t="str">
            <v>12/12</v>
          </cell>
          <cell r="BF784">
            <v>0</v>
          </cell>
          <cell r="BG784">
            <v>0</v>
          </cell>
          <cell r="BH784">
            <v>0</v>
          </cell>
          <cell r="BI784">
            <v>2889000</v>
          </cell>
          <cell r="BJ784">
            <v>0</v>
          </cell>
          <cell r="BK784">
            <v>0</v>
          </cell>
          <cell r="BL784">
            <v>0</v>
          </cell>
          <cell r="BM784">
            <v>0</v>
          </cell>
          <cell r="BN784">
            <v>0</v>
          </cell>
          <cell r="BO784">
            <v>0</v>
          </cell>
          <cell r="BP784">
            <v>4000</v>
          </cell>
          <cell r="BQ784">
            <v>1</v>
          </cell>
          <cell r="BR784" t="str">
            <v>HTQ HỒ CHÍ MINH</v>
          </cell>
          <cell r="BS784" t="str">
            <v>Fulltime</v>
          </cell>
          <cell r="BT784" t="str">
            <v>Quán 778 Điện Biên Phủ</v>
          </cell>
          <cell r="BU784" t="str">
            <v>NV. Lễ Tân</v>
          </cell>
          <cell r="BV784">
            <v>0</v>
          </cell>
          <cell r="BW784" t="str">
            <v>12/12</v>
          </cell>
          <cell r="BX784">
            <v>0</v>
          </cell>
          <cell r="BY784" t="str">
            <v>TC - KTV XÉT NGHIỆM</v>
          </cell>
          <cell r="BZ784">
            <v>0</v>
          </cell>
          <cell r="CA784">
            <v>0</v>
          </cell>
          <cell r="CB784">
            <v>0</v>
          </cell>
          <cell r="CC784">
            <v>0</v>
          </cell>
          <cell r="CD784">
            <v>0</v>
          </cell>
          <cell r="CE784">
            <v>0</v>
          </cell>
          <cell r="CF784">
            <v>0</v>
          </cell>
          <cell r="CG784">
            <v>0</v>
          </cell>
          <cell r="CH784">
            <v>0</v>
          </cell>
          <cell r="CI784" t="str">
            <v>80 ĐK</v>
          </cell>
          <cell r="CJ784" t="str">
            <v>NHÂN VIÊN PHỤC VỤ</v>
          </cell>
          <cell r="CK784">
            <v>0</v>
          </cell>
          <cell r="CL784">
            <v>0</v>
          </cell>
          <cell r="CM784" t="str">
            <v>ĐỘC THÂN</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cell r="DA784" t="e">
            <v>#N/A</v>
          </cell>
          <cell r="DB784">
            <v>0</v>
          </cell>
        </row>
        <row r="785">
          <cell r="B785" t="str">
            <v>EQQ102763</v>
          </cell>
          <cell r="C785" t="str">
            <v>BÙI ĐÌNH CHƯƠNG</v>
          </cell>
          <cell r="D785" t="str">
            <v>NAM</v>
          </cell>
          <cell r="E785">
            <v>41941</v>
          </cell>
          <cell r="F785" t="str">
            <v>778 ĐBP</v>
          </cell>
          <cell r="G785" t="str">
            <v>NHÂN VIÊN PHỤC VỤ</v>
          </cell>
          <cell r="H785">
            <v>21</v>
          </cell>
          <cell r="I785">
            <v>8</v>
          </cell>
          <cell r="J785">
            <v>1991</v>
          </cell>
          <cell r="K785" t="str">
            <v>21/08/1991</v>
          </cell>
          <cell r="L785" t="str">
            <v>TP. HCM</v>
          </cell>
          <cell r="M785" t="str">
            <v>HẢI PHÒNG</v>
          </cell>
          <cell r="N785" t="str">
            <v>024473585</v>
          </cell>
          <cell r="O785" t="str">
            <v>14/05/2010</v>
          </cell>
          <cell r="P785" t="str">
            <v>TP. HCM</v>
          </cell>
          <cell r="Q785" t="str">
            <v>KINH</v>
          </cell>
          <cell r="R785" t="str">
            <v>THIÊN CHÚA</v>
          </cell>
          <cell r="S785" t="str">
            <v>195/27 TRẦN VĂN ĐANG, P. 11, Q. 3, TP. HCM</v>
          </cell>
          <cell r="T785" t="str">
            <v>TP. HCM</v>
          </cell>
          <cell r="U785" t="str">
            <v>195/27 TRẦN VĂN ĐANG, P. 11, Q. 3, TP. HCM</v>
          </cell>
          <cell r="V785" t="str">
            <v>TP. HCM</v>
          </cell>
          <cell r="W785" t="str">
            <v>PP12 BA VÌ, P. 15, Q. 10, TP. HCM</v>
          </cell>
          <cell r="X785" t="str">
            <v>0907501265</v>
          </cell>
          <cell r="Y785" t="str">
            <v>0071000767650</v>
          </cell>
          <cell r="Z785" t="str">
            <v>VIETCOMBANK</v>
          </cell>
          <cell r="AA785" t="str">
            <v>101727</v>
          </cell>
          <cell r="AB785">
            <v>0</v>
          </cell>
          <cell r="AC785">
            <v>0</v>
          </cell>
          <cell r="AD785">
            <v>0</v>
          </cell>
          <cell r="AE785">
            <v>41984</v>
          </cell>
          <cell r="AF785" t="str">
            <v>BV</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t="str">
            <v>12/12</v>
          </cell>
          <cell r="BF785">
            <v>0</v>
          </cell>
          <cell r="BG785">
            <v>0</v>
          </cell>
          <cell r="BH785">
            <v>0</v>
          </cell>
          <cell r="BI785">
            <v>0</v>
          </cell>
          <cell r="BJ785">
            <v>12000</v>
          </cell>
          <cell r="BK785">
            <v>0</v>
          </cell>
          <cell r="BL785">
            <v>0</v>
          </cell>
          <cell r="BM785">
            <v>0</v>
          </cell>
          <cell r="BN785">
            <v>0</v>
          </cell>
          <cell r="BO785">
            <v>0</v>
          </cell>
          <cell r="BP785">
            <v>0</v>
          </cell>
          <cell r="BQ785">
            <v>1</v>
          </cell>
          <cell r="BR785" t="str">
            <v>HTQ HỒ CHÍ MINH</v>
          </cell>
          <cell r="BS785" t="str">
            <v>Partime</v>
          </cell>
          <cell r="BT785" t="str">
            <v>Quán 778 Điện Biên Phủ</v>
          </cell>
          <cell r="BU785" t="str">
            <v>NV. Phục Vụ</v>
          </cell>
          <cell r="BV785">
            <v>0</v>
          </cell>
          <cell r="BW785" t="str">
            <v>12/12</v>
          </cell>
          <cell r="BX785">
            <v>0</v>
          </cell>
          <cell r="BY785" t="str">
            <v>CĐ - QUẢN TRỊ HÀNH CHÍNH</v>
          </cell>
          <cell r="BZ785">
            <v>0</v>
          </cell>
          <cell r="CA785">
            <v>0</v>
          </cell>
          <cell r="CB785">
            <v>0</v>
          </cell>
          <cell r="CC785">
            <v>0</v>
          </cell>
          <cell r="CD785">
            <v>0</v>
          </cell>
          <cell r="CE785">
            <v>0</v>
          </cell>
          <cell r="CF785">
            <v>0</v>
          </cell>
          <cell r="CG785">
            <v>0</v>
          </cell>
          <cell r="CH785">
            <v>0</v>
          </cell>
          <cell r="CI785" t="str">
            <v>778 ĐBP</v>
          </cell>
          <cell r="CJ785" t="str">
            <v>NHÂN VIÊN LỄ TÂN</v>
          </cell>
          <cell r="CK785">
            <v>0</v>
          </cell>
          <cell r="CL785">
            <v>0</v>
          </cell>
          <cell r="CM785" t="str">
            <v>ĐỘC THÂN</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t="e">
            <v>#N/A</v>
          </cell>
          <cell r="DB785">
            <v>0</v>
          </cell>
        </row>
        <row r="786">
          <cell r="B786" t="str">
            <v>EQQ102765</v>
          </cell>
          <cell r="C786" t="str">
            <v>LÊ THỊ NGỌC DIỄM</v>
          </cell>
          <cell r="D786" t="str">
            <v>NỮ</v>
          </cell>
          <cell r="E786">
            <v>41939</v>
          </cell>
          <cell r="F786" t="str">
            <v>06 ĐK</v>
          </cell>
          <cell r="G786" t="str">
            <v>NHÂN VIÊN PHỤC VỤ</v>
          </cell>
          <cell r="H786">
            <v>1</v>
          </cell>
          <cell r="I786">
            <v>1</v>
          </cell>
          <cell r="J786">
            <v>1993</v>
          </cell>
          <cell r="K786" t="str">
            <v>01/01/1993</v>
          </cell>
          <cell r="L786" t="str">
            <v>SÓC TRĂNG</v>
          </cell>
          <cell r="M786" t="str">
            <v>SÓC TRĂNG</v>
          </cell>
          <cell r="N786" t="str">
            <v>366048755</v>
          </cell>
          <cell r="O786" t="str">
            <v>11/01/2011</v>
          </cell>
          <cell r="P786" t="str">
            <v>SÓC TRĂNG</v>
          </cell>
          <cell r="Q786" t="str">
            <v>KINH</v>
          </cell>
          <cell r="R786" t="str">
            <v>KHÔNG</v>
          </cell>
          <cell r="S786" t="str">
            <v>ẤP LONG THẠNH, XÃ TÂN LONG, THỊ XÃ NGÃ NĂM, SÓC TRĂNG</v>
          </cell>
          <cell r="T786" t="str">
            <v>SÓC TRĂNG</v>
          </cell>
          <cell r="U786" t="str">
            <v>502/32 HUỲNH TẤN PHÁT, P. BÌNH THUẬN, Q. 7, TP. HCM</v>
          </cell>
          <cell r="V786" t="str">
            <v>TP. HCM</v>
          </cell>
          <cell r="W786" t="str">
            <v>195/27 TRẦN VĂN ĐANG, P. 11, Q. 3, TP. HCM</v>
          </cell>
          <cell r="X786" t="str">
            <v>0903174190</v>
          </cell>
          <cell r="Y786" t="str">
            <v>0071000722881</v>
          </cell>
          <cell r="Z786" t="str">
            <v>VIETCOMBANK</v>
          </cell>
          <cell r="AA786" t="str">
            <v>101729</v>
          </cell>
          <cell r="AB786">
            <v>0</v>
          </cell>
          <cell r="AC786">
            <v>0</v>
          </cell>
          <cell r="AD786">
            <v>0</v>
          </cell>
          <cell r="AE786">
            <v>41984</v>
          </cell>
          <cell r="AF786" t="str">
            <v>BV</v>
          </cell>
          <cell r="AG786" t="str">
            <v>CHƯA BÀN GIAO</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t="str">
            <v>12/12</v>
          </cell>
          <cell r="BF786">
            <v>0</v>
          </cell>
          <cell r="BG786">
            <v>0</v>
          </cell>
          <cell r="BH786">
            <v>0</v>
          </cell>
          <cell r="BI786">
            <v>0</v>
          </cell>
          <cell r="BJ786">
            <v>12000</v>
          </cell>
          <cell r="BK786">
            <v>0</v>
          </cell>
          <cell r="BL786">
            <v>0</v>
          </cell>
          <cell r="BM786">
            <v>0</v>
          </cell>
          <cell r="BN786">
            <v>0</v>
          </cell>
          <cell r="BO786">
            <v>0</v>
          </cell>
          <cell r="BP786">
            <v>0</v>
          </cell>
          <cell r="BQ786">
            <v>1</v>
          </cell>
          <cell r="BR786" t="str">
            <v>HTQ HỒ CHÍ MINH</v>
          </cell>
          <cell r="BS786" t="str">
            <v>Partime</v>
          </cell>
          <cell r="BT786" t="str">
            <v>Quán 6A Đồng Khởi</v>
          </cell>
          <cell r="BU786" t="str">
            <v>NV. Phục Vụ</v>
          </cell>
          <cell r="BV786">
            <v>0</v>
          </cell>
          <cell r="BW786" t="str">
            <v>12/12</v>
          </cell>
          <cell r="BX786">
            <v>0</v>
          </cell>
          <cell r="BY786" t="str">
            <v>CĐ - TÀI CHÍNH NGÂN HÀNG</v>
          </cell>
          <cell r="BZ786">
            <v>0</v>
          </cell>
          <cell r="CA786">
            <v>0</v>
          </cell>
          <cell r="CB786">
            <v>0</v>
          </cell>
          <cell r="CC786">
            <v>0</v>
          </cell>
          <cell r="CD786">
            <v>0</v>
          </cell>
          <cell r="CE786">
            <v>0</v>
          </cell>
          <cell r="CF786">
            <v>0</v>
          </cell>
          <cell r="CG786">
            <v>0</v>
          </cell>
          <cell r="CH786">
            <v>0</v>
          </cell>
          <cell r="CI786" t="str">
            <v>778 ĐBP</v>
          </cell>
          <cell r="CJ786" t="str">
            <v>NHÂN VIÊN PHỤC VỤ</v>
          </cell>
          <cell r="CK786">
            <v>0</v>
          </cell>
          <cell r="CL786">
            <v>0</v>
          </cell>
          <cell r="CM786" t="str">
            <v>ĐỘC THÂN</v>
          </cell>
          <cell r="CN786">
            <v>0</v>
          </cell>
          <cell r="CO786">
            <v>0</v>
          </cell>
          <cell r="CP786">
            <v>0</v>
          </cell>
          <cell r="CQ786">
            <v>0</v>
          </cell>
          <cell r="CR786">
            <v>0</v>
          </cell>
          <cell r="CS786">
            <v>0</v>
          </cell>
          <cell r="CT786">
            <v>0</v>
          </cell>
          <cell r="CU786">
            <v>0</v>
          </cell>
          <cell r="CV786">
            <v>0</v>
          </cell>
          <cell r="CW786">
            <v>0</v>
          </cell>
          <cell r="CX786">
            <v>0</v>
          </cell>
          <cell r="CY786">
            <v>0</v>
          </cell>
          <cell r="CZ786" t="str">
            <v>HS KO CÔNG CHỨNG</v>
          </cell>
          <cell r="DA786" t="e">
            <v>#N/A</v>
          </cell>
          <cell r="DB786">
            <v>0</v>
          </cell>
        </row>
        <row r="787">
          <cell r="B787" t="str">
            <v>EQQ102766</v>
          </cell>
          <cell r="C787" t="str">
            <v>LÊ NGỌC HẠNH</v>
          </cell>
          <cell r="D787" t="str">
            <v>NỮ</v>
          </cell>
          <cell r="E787">
            <v>41939</v>
          </cell>
          <cell r="F787" t="str">
            <v>219 LTT</v>
          </cell>
          <cell r="G787" t="str">
            <v>NHÂN VIÊN PHỤC VỤ</v>
          </cell>
          <cell r="H787">
            <v>29</v>
          </cell>
          <cell r="I787">
            <v>5</v>
          </cell>
          <cell r="J787">
            <v>1986</v>
          </cell>
          <cell r="K787" t="str">
            <v>29/05/1986</v>
          </cell>
          <cell r="L787" t="str">
            <v>TP. HCM</v>
          </cell>
          <cell r="M787" t="str">
            <v>TIỀN GIANG</v>
          </cell>
          <cell r="N787" t="str">
            <v>023892033</v>
          </cell>
          <cell r="O787">
            <v>36971</v>
          </cell>
          <cell r="P787" t="str">
            <v>TP. HCM</v>
          </cell>
          <cell r="Q787" t="str">
            <v>KINH</v>
          </cell>
          <cell r="R787" t="str">
            <v>KHÔNG</v>
          </cell>
          <cell r="S787" t="str">
            <v>759/16 HƯƠNG LỘ 2, P. BÌNH TRỊ ĐÔNG A, Q. TÂN BÌNH, TP. HCM</v>
          </cell>
          <cell r="T787" t="str">
            <v>TP. HCM</v>
          </cell>
          <cell r="U787" t="str">
            <v>759/16 HƯƠNG LỘ 2, P. BÌNH TRỊ ĐÔNG A, Q. TÂN BÌNH, TP. HCM</v>
          </cell>
          <cell r="V787" t="str">
            <v>TP. HCM</v>
          </cell>
          <cell r="W787" t="str">
            <v>502/32 HUỲNH TẤN PHÁT, P. BÌNH THUẬN, Q. 7, TP. HCM</v>
          </cell>
          <cell r="X787" t="str">
            <v>0937941949</v>
          </cell>
          <cell r="Y787" t="str">
            <v>0511000426041</v>
          </cell>
          <cell r="Z787" t="str">
            <v>VIETCOMBANK</v>
          </cell>
          <cell r="AA787" t="str">
            <v>101730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t="str">
            <v>12/12</v>
          </cell>
          <cell r="BF787">
            <v>0</v>
          </cell>
          <cell r="BG787">
            <v>0</v>
          </cell>
          <cell r="BH787">
            <v>0</v>
          </cell>
          <cell r="BI787">
            <v>0</v>
          </cell>
          <cell r="BJ787">
            <v>12000</v>
          </cell>
          <cell r="BK787">
            <v>0</v>
          </cell>
          <cell r="BL787">
            <v>0</v>
          </cell>
          <cell r="BM787">
            <v>0</v>
          </cell>
          <cell r="BN787">
            <v>0</v>
          </cell>
          <cell r="BO787">
            <v>0</v>
          </cell>
          <cell r="BP787">
            <v>0</v>
          </cell>
          <cell r="BQ787">
            <v>1</v>
          </cell>
          <cell r="BR787" t="str">
            <v>HTQ HỒ CHÍ MINH</v>
          </cell>
          <cell r="BS787" t="str">
            <v>Partime</v>
          </cell>
          <cell r="BT787" t="str">
            <v>Quán 219 Lý Tự Trọng</v>
          </cell>
          <cell r="BU787" t="str">
            <v>NV. Phục Vụ</v>
          </cell>
          <cell r="BV787">
            <v>0</v>
          </cell>
          <cell r="BW787" t="str">
            <v>TC</v>
          </cell>
          <cell r="BX787" t="str">
            <v>BARTENDER NÂNG CAO</v>
          </cell>
          <cell r="BY787">
            <v>0</v>
          </cell>
          <cell r="BZ787">
            <v>0</v>
          </cell>
          <cell r="CA787">
            <v>0</v>
          </cell>
          <cell r="CB787">
            <v>0</v>
          </cell>
          <cell r="CC787">
            <v>0</v>
          </cell>
          <cell r="CD787">
            <v>0</v>
          </cell>
          <cell r="CE787">
            <v>0</v>
          </cell>
          <cell r="CF787">
            <v>0</v>
          </cell>
          <cell r="CG787">
            <v>0</v>
          </cell>
          <cell r="CH787" t="str">
            <v>HS KO CÔNG CHỨNG</v>
          </cell>
          <cell r="CI787" t="str">
            <v>06 ĐK</v>
          </cell>
          <cell r="CJ787" t="str">
            <v>NHÂN VIÊN PHỤC VỤ</v>
          </cell>
          <cell r="CK787">
            <v>0</v>
          </cell>
          <cell r="CL787">
            <v>0</v>
          </cell>
          <cell r="CM787" t="str">
            <v>ĐỘC THÂN</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cell r="DA787" t="e">
            <v>#N/A</v>
          </cell>
          <cell r="DB787">
            <v>0</v>
          </cell>
        </row>
        <row r="788">
          <cell r="B788" t="str">
            <v>EVV6000256</v>
          </cell>
          <cell r="C788" t="str">
            <v>TẠ THỊ THANH LOAN</v>
          </cell>
          <cell r="D788" t="str">
            <v>NỮ</v>
          </cell>
          <cell r="E788">
            <v>41946</v>
          </cell>
          <cell r="F788" t="str">
            <v>PHÒNG KẾ TOÁN</v>
          </cell>
          <cell r="G788" t="str">
            <v>THỦ QUỸ</v>
          </cell>
          <cell r="H788">
            <v>12</v>
          </cell>
          <cell r="I788">
            <v>10</v>
          </cell>
          <cell r="J788">
            <v>1991</v>
          </cell>
          <cell r="K788" t="str">
            <v>12/10/1991</v>
          </cell>
          <cell r="L788" t="str">
            <v>TP. HCM</v>
          </cell>
          <cell r="M788" t="str">
            <v>ĐỒNG NAI</v>
          </cell>
          <cell r="N788" t="str">
            <v>024441214</v>
          </cell>
          <cell r="O788" t="str">
            <v>30/11/2005</v>
          </cell>
          <cell r="P788" t="str">
            <v>TP. HCM</v>
          </cell>
          <cell r="Q788" t="str">
            <v>KINH</v>
          </cell>
          <cell r="R788" t="str">
            <v>KHÔNG</v>
          </cell>
          <cell r="S788" t="str">
            <v>26/6 LÊ VĂN THỌ, P. 11, Q. GÒ VẤP, TP. HCM</v>
          </cell>
          <cell r="T788" t="str">
            <v>TP. HCM</v>
          </cell>
          <cell r="U788" t="str">
            <v>26/6 LÊ VĂN THỌ, P. 11, Q. GÒ VẤP, TP. HCM</v>
          </cell>
          <cell r="V788" t="str">
            <v>TP. HCM</v>
          </cell>
          <cell r="W788" t="str">
            <v>759/16 HƯƠNG LỘ 2, P. BÌNH TRỊ ĐÔNG A, Q. TÂN BÌNH, TP. HCM</v>
          </cell>
          <cell r="X788" t="str">
            <v>0938031372</v>
          </cell>
          <cell r="Y788" t="str">
            <v>0331000437841</v>
          </cell>
          <cell r="Z788" t="str">
            <v>VIETCOMBANK</v>
          </cell>
          <cell r="AA788" t="str">
            <v>9047</v>
          </cell>
          <cell r="AB788">
            <v>0</v>
          </cell>
          <cell r="AC788">
            <v>0</v>
          </cell>
          <cell r="AD788">
            <v>42007</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t="str">
            <v>TC</v>
          </cell>
          <cell r="BF788">
            <v>0</v>
          </cell>
          <cell r="BG788">
            <v>0</v>
          </cell>
          <cell r="BH788">
            <v>0</v>
          </cell>
          <cell r="BI788">
            <v>2889000</v>
          </cell>
          <cell r="BJ788">
            <v>1111000</v>
          </cell>
          <cell r="BK788">
            <v>300000</v>
          </cell>
          <cell r="BL788">
            <v>0</v>
          </cell>
          <cell r="BM788">
            <v>0</v>
          </cell>
          <cell r="BN788">
            <v>0</v>
          </cell>
          <cell r="BO788">
            <v>25000</v>
          </cell>
          <cell r="BP788">
            <v>120000</v>
          </cell>
          <cell r="BQ788">
            <v>0.85</v>
          </cell>
          <cell r="BR788" t="str">
            <v>VP HỒ CHÍ MINH</v>
          </cell>
          <cell r="BS788" t="str">
            <v>Fulltime</v>
          </cell>
          <cell r="BT788" t="str">
            <v>Phòng Kế Toán</v>
          </cell>
          <cell r="BU788" t="str">
            <v>Thủ Quỹ</v>
          </cell>
          <cell r="BV788">
            <v>0</v>
          </cell>
          <cell r="BW788" t="str">
            <v>ĐH</v>
          </cell>
          <cell r="BX788" t="str">
            <v>QUẢN TRỊ KINH DOANH</v>
          </cell>
          <cell r="BY788">
            <v>0</v>
          </cell>
          <cell r="BZ788">
            <v>0</v>
          </cell>
          <cell r="CA788">
            <v>0</v>
          </cell>
          <cell r="CB788">
            <v>0</v>
          </cell>
          <cell r="CC788">
            <v>0</v>
          </cell>
          <cell r="CD788">
            <v>0</v>
          </cell>
          <cell r="CE788">
            <v>0</v>
          </cell>
          <cell r="CF788">
            <v>0</v>
          </cell>
          <cell r="CG788">
            <v>0</v>
          </cell>
          <cell r="CH788">
            <v>0</v>
          </cell>
          <cell r="CI788" t="str">
            <v>219 LTT</v>
          </cell>
          <cell r="CJ788" t="str">
            <v>NHÂN VIÊN PHỤC VỤ</v>
          </cell>
          <cell r="CK788">
            <v>0</v>
          </cell>
          <cell r="CL788">
            <v>0</v>
          </cell>
          <cell r="CM788" t="str">
            <v>ĐỘC THÂN</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t="e">
            <v>#N/A</v>
          </cell>
          <cell r="DB788">
            <v>0</v>
          </cell>
        </row>
        <row r="789">
          <cell r="B789" t="str">
            <v>EQQ102769</v>
          </cell>
          <cell r="C789" t="str">
            <v>NGUYỄN THỊ HUYỀN</v>
          </cell>
          <cell r="D789" t="str">
            <v>NỮ</v>
          </cell>
          <cell r="E789">
            <v>41943</v>
          </cell>
          <cell r="F789" t="str">
            <v>104 HBT</v>
          </cell>
          <cell r="G789" t="str">
            <v>NHÂN VIÊN PHỤC VỤ</v>
          </cell>
          <cell r="H789">
            <v>20</v>
          </cell>
          <cell r="I789">
            <v>12</v>
          </cell>
          <cell r="J789">
            <v>1991</v>
          </cell>
          <cell r="K789" t="str">
            <v>20/12/1991</v>
          </cell>
          <cell r="L789">
            <v>1991</v>
          </cell>
          <cell r="M789" t="str">
            <v>12/10/1991</v>
          </cell>
          <cell r="N789" t="str">
            <v>250901192</v>
          </cell>
          <cell r="O789" t="str">
            <v>11/01/2012</v>
          </cell>
          <cell r="P789" t="str">
            <v>LÂM ĐỒNG</v>
          </cell>
          <cell r="Q789" t="str">
            <v>30/11/2005</v>
          </cell>
          <cell r="R789" t="str">
            <v>TP. HCM</v>
          </cell>
          <cell r="S789" t="str">
            <v>THÔN 2, XÃ LỘC CHÂU, TP. BẢO LỘC, LÂM ĐỒNG</v>
          </cell>
          <cell r="T789" t="str">
            <v>LÂM ĐỒNG</v>
          </cell>
          <cell r="U789" t="str">
            <v>26/6 LÊ VĂN THỌ, P. 11, Q. GÒ VẤP, TP. HCM</v>
          </cell>
          <cell r="V789" t="str">
            <v>TP. HCM</v>
          </cell>
          <cell r="W789" t="str">
            <v>26/6 LÊ VĂN THỌ, P. 11, Q. GÒ VẤP, TP. HCM</v>
          </cell>
          <cell r="X789" t="str">
            <v>TP. HCM</v>
          </cell>
          <cell r="Y789" t="str">
            <v>0181003442206</v>
          </cell>
          <cell r="Z789" t="str">
            <v>VIETCOMBANK</v>
          </cell>
          <cell r="AA789" t="str">
            <v>101732</v>
          </cell>
          <cell r="AB789">
            <v>0</v>
          </cell>
          <cell r="AC789">
            <v>0</v>
          </cell>
          <cell r="AD789">
            <v>42007</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t="str">
            <v>ĐH</v>
          </cell>
          <cell r="BF789">
            <v>0</v>
          </cell>
          <cell r="BG789">
            <v>0</v>
          </cell>
          <cell r="BH789">
            <v>0</v>
          </cell>
          <cell r="BI789">
            <v>0</v>
          </cell>
          <cell r="BJ789">
            <v>12000</v>
          </cell>
          <cell r="BK789">
            <v>0</v>
          </cell>
          <cell r="BL789">
            <v>0</v>
          </cell>
          <cell r="BM789">
            <v>0</v>
          </cell>
          <cell r="BN789">
            <v>0</v>
          </cell>
          <cell r="BO789">
            <v>0</v>
          </cell>
          <cell r="BP789">
            <v>0</v>
          </cell>
          <cell r="BQ789">
            <v>1</v>
          </cell>
          <cell r="BR789" t="str">
            <v>HTQ HỒ CHÍ MINH</v>
          </cell>
          <cell r="BS789" t="str">
            <v>Partime</v>
          </cell>
          <cell r="BT789" t="str">
            <v>Quán 104 Hai Bà Trưng</v>
          </cell>
          <cell r="BU789" t="str">
            <v>NV. Phục Vụ</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t="str">
            <v>PHÒNG KẾ TOÁN</v>
          </cell>
          <cell r="CJ789" t="str">
            <v>THỦ QUỸ</v>
          </cell>
          <cell r="CK789">
            <v>0</v>
          </cell>
          <cell r="CL789">
            <v>0</v>
          </cell>
          <cell r="CM789">
            <v>0</v>
          </cell>
          <cell r="CN789">
            <v>0</v>
          </cell>
          <cell r="CO789">
            <v>0</v>
          </cell>
          <cell r="CP789">
            <v>0</v>
          </cell>
          <cell r="CQ789">
            <v>0</v>
          </cell>
          <cell r="CR789">
            <v>0</v>
          </cell>
          <cell r="CS789">
            <v>0</v>
          </cell>
          <cell r="CT789">
            <v>0</v>
          </cell>
          <cell r="CU789">
            <v>0</v>
          </cell>
          <cell r="CV789">
            <v>0</v>
          </cell>
          <cell r="CW789">
            <v>0</v>
          </cell>
          <cell r="CX789">
            <v>0</v>
          </cell>
          <cell r="CY789">
            <v>0</v>
          </cell>
          <cell r="CZ789">
            <v>0</v>
          </cell>
          <cell r="DA789" t="e">
            <v>#N/A</v>
          </cell>
          <cell r="DB789">
            <v>0</v>
          </cell>
        </row>
        <row r="790">
          <cell r="B790" t="str">
            <v>EQQ102770</v>
          </cell>
          <cell r="C790" t="str">
            <v>TRƯƠNG THỊ THU THỦY</v>
          </cell>
          <cell r="D790" t="str">
            <v>NỮ</v>
          </cell>
          <cell r="E790">
            <v>41943</v>
          </cell>
          <cell r="F790" t="str">
            <v>104 HBT</v>
          </cell>
          <cell r="G790" t="str">
            <v>NHÂN VIÊN PHỤC VỤ</v>
          </cell>
          <cell r="H790">
            <v>18</v>
          </cell>
          <cell r="I790">
            <v>6</v>
          </cell>
          <cell r="J790">
            <v>1993</v>
          </cell>
          <cell r="K790" t="str">
            <v>18/06/1993</v>
          </cell>
          <cell r="L790">
            <v>1991</v>
          </cell>
          <cell r="M790" t="str">
            <v>20/12/1991</v>
          </cell>
          <cell r="N790" t="str">
            <v>025382246</v>
          </cell>
          <cell r="O790" t="str">
            <v>28/10/2010</v>
          </cell>
          <cell r="P790" t="str">
            <v>TP. HCM</v>
          </cell>
          <cell r="Q790" t="str">
            <v>11/01/2012</v>
          </cell>
          <cell r="R790" t="str">
            <v>LÂM ĐỒNG</v>
          </cell>
          <cell r="S790" t="str">
            <v>20M/89 KP1, P. TRUNG MỸ TÂY, Q. 12, TP. HCM</v>
          </cell>
          <cell r="T790" t="str">
            <v>TP. HCM</v>
          </cell>
          <cell r="U790" t="str">
            <v>THÔN 2, XÃ LỘC CHÂU, TP. BẢO LỘC, LÂM ĐỒNG</v>
          </cell>
          <cell r="V790" t="str">
            <v>TP. HCM</v>
          </cell>
          <cell r="W790">
            <v>0</v>
          </cell>
          <cell r="X790" t="str">
            <v>TP. HCM</v>
          </cell>
          <cell r="Y790" t="str">
            <v>0501000066646</v>
          </cell>
          <cell r="Z790" t="str">
            <v>VIETCOMBANK</v>
          </cell>
          <cell r="AA790" t="str">
            <v>101733</v>
          </cell>
          <cell r="AB790">
            <v>0</v>
          </cell>
          <cell r="AC790">
            <v>0</v>
          </cell>
          <cell r="AD790">
            <v>0</v>
          </cell>
          <cell r="AE790">
            <v>41993</v>
          </cell>
          <cell r="AF790" t="str">
            <v>TV</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12000</v>
          </cell>
          <cell r="BK790">
            <v>0</v>
          </cell>
          <cell r="BL790">
            <v>0</v>
          </cell>
          <cell r="BM790">
            <v>0</v>
          </cell>
          <cell r="BN790">
            <v>0</v>
          </cell>
          <cell r="BO790">
            <v>0</v>
          </cell>
          <cell r="BP790">
            <v>0</v>
          </cell>
          <cell r="BQ790">
            <v>1</v>
          </cell>
          <cell r="BR790" t="str">
            <v>HTQ HỒ CHÍ MINH</v>
          </cell>
          <cell r="BS790" t="str">
            <v>Partime</v>
          </cell>
          <cell r="BT790" t="str">
            <v>Quán 104 Hai Bà Trưng</v>
          </cell>
          <cell r="BU790" t="str">
            <v>NV. Phục Vụ</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t="str">
            <v>104 HBT</v>
          </cell>
          <cell r="CJ790" t="str">
            <v>NHÂN VIÊN PHỤC VỤ</v>
          </cell>
          <cell r="CK790">
            <v>0</v>
          </cell>
          <cell r="CL790">
            <v>0</v>
          </cell>
          <cell r="CM790">
            <v>0</v>
          </cell>
          <cell r="CN790">
            <v>0</v>
          </cell>
          <cell r="CO790">
            <v>0</v>
          </cell>
          <cell r="CP790">
            <v>0</v>
          </cell>
          <cell r="CQ790">
            <v>0</v>
          </cell>
          <cell r="CR790">
            <v>0</v>
          </cell>
          <cell r="CS790">
            <v>0</v>
          </cell>
          <cell r="CT790">
            <v>0</v>
          </cell>
          <cell r="CU790">
            <v>0</v>
          </cell>
          <cell r="CV790">
            <v>0</v>
          </cell>
          <cell r="CW790">
            <v>0</v>
          </cell>
          <cell r="CX790">
            <v>0</v>
          </cell>
          <cell r="CY790">
            <v>0</v>
          </cell>
          <cell r="CZ790">
            <v>0</v>
          </cell>
          <cell r="DA790" t="e">
            <v>#N/A</v>
          </cell>
          <cell r="DB790">
            <v>0</v>
          </cell>
        </row>
        <row r="791">
          <cell r="B791" t="str">
            <v>EQQ102771</v>
          </cell>
          <cell r="C791" t="str">
            <v>NGUYỄN VĂN TÚ</v>
          </cell>
          <cell r="D791" t="str">
            <v>NAM</v>
          </cell>
          <cell r="E791">
            <v>41943</v>
          </cell>
          <cell r="F791" t="str">
            <v>02 SĐ</v>
          </cell>
          <cell r="G791" t="str">
            <v>NHÂN VIÊN PHỤC VỤ</v>
          </cell>
          <cell r="H791">
            <v>6</v>
          </cell>
          <cell r="I791">
            <v>5</v>
          </cell>
          <cell r="J791">
            <v>1996</v>
          </cell>
          <cell r="K791" t="str">
            <v>06/05/1996</v>
          </cell>
          <cell r="L791">
            <v>1993</v>
          </cell>
          <cell r="M791" t="str">
            <v>18/06/1993</v>
          </cell>
          <cell r="N791" t="str">
            <v>101235204</v>
          </cell>
          <cell r="O791" t="str">
            <v>02/01/2013</v>
          </cell>
          <cell r="P791" t="str">
            <v>QUẢNG NINH</v>
          </cell>
          <cell r="Q791" t="str">
            <v>28/10/2010</v>
          </cell>
          <cell r="R791" t="str">
            <v>TP. HCM</v>
          </cell>
          <cell r="S791" t="str">
            <v>TÂN BÌNH, ĐẦM ĐÀ, QUẢNG NINH</v>
          </cell>
          <cell r="T791" t="str">
            <v>QUẢNG NINH</v>
          </cell>
          <cell r="U791" t="str">
            <v>20M/89 KP1, P. TRUNG MỸ TÂY, Q. 12, TP. HCM</v>
          </cell>
          <cell r="V791" t="str">
            <v>TP. HCM</v>
          </cell>
          <cell r="W791">
            <v>0</v>
          </cell>
          <cell r="X791" t="str">
            <v>TP. HCM</v>
          </cell>
          <cell r="Y791" t="str">
            <v>0531002489179</v>
          </cell>
          <cell r="Z791" t="str">
            <v>VIETCOMBANK</v>
          </cell>
          <cell r="AA791" t="str">
            <v>101734</v>
          </cell>
          <cell r="AB791">
            <v>0</v>
          </cell>
          <cell r="AC791">
            <v>0</v>
          </cell>
          <cell r="AD791">
            <v>0</v>
          </cell>
          <cell r="AE791">
            <v>41993</v>
          </cell>
          <cell r="AF791" t="str">
            <v>TV</v>
          </cell>
          <cell r="AG791" t="str">
            <v>CHƯA BÀN GIAO</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12000</v>
          </cell>
          <cell r="BK791">
            <v>0</v>
          </cell>
          <cell r="BL791">
            <v>0</v>
          </cell>
          <cell r="BM791">
            <v>0</v>
          </cell>
          <cell r="BN791">
            <v>0</v>
          </cell>
          <cell r="BO791">
            <v>0</v>
          </cell>
          <cell r="BP791">
            <v>0</v>
          </cell>
          <cell r="BQ791">
            <v>1</v>
          </cell>
          <cell r="BR791" t="str">
            <v>HTQ HỒ CHÍ MINH</v>
          </cell>
          <cell r="BS791" t="str">
            <v>Partime</v>
          </cell>
          <cell r="BT791" t="str">
            <v>Quán 02 Sông Đà</v>
          </cell>
          <cell r="BU791" t="str">
            <v>NV. Phục Vụ</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t="str">
            <v>104 HBT</v>
          </cell>
          <cell r="CJ791" t="str">
            <v>NHÂN VIÊN PHỤC VỤ</v>
          </cell>
          <cell r="CK791">
            <v>0</v>
          </cell>
          <cell r="CL791">
            <v>0</v>
          </cell>
          <cell r="CM791">
            <v>0</v>
          </cell>
          <cell r="CN791">
            <v>0</v>
          </cell>
          <cell r="CO791">
            <v>0</v>
          </cell>
          <cell r="CP791">
            <v>0</v>
          </cell>
          <cell r="CQ791">
            <v>0</v>
          </cell>
          <cell r="CR791">
            <v>0</v>
          </cell>
          <cell r="CS791">
            <v>0</v>
          </cell>
          <cell r="CT791">
            <v>0</v>
          </cell>
          <cell r="CU791">
            <v>0</v>
          </cell>
          <cell r="CV791">
            <v>0</v>
          </cell>
          <cell r="CW791">
            <v>0</v>
          </cell>
          <cell r="CX791">
            <v>0</v>
          </cell>
          <cell r="CY791">
            <v>0</v>
          </cell>
          <cell r="CZ791">
            <v>0</v>
          </cell>
          <cell r="DA791" t="e">
            <v>#N/A</v>
          </cell>
          <cell r="DB791">
            <v>0</v>
          </cell>
        </row>
        <row r="792">
          <cell r="B792" t="str">
            <v>EQQ102773</v>
          </cell>
          <cell r="C792" t="str">
            <v>LÊ TRÀ MY</v>
          </cell>
          <cell r="D792" t="str">
            <v>NỮ</v>
          </cell>
          <cell r="E792">
            <v>41940</v>
          </cell>
          <cell r="F792" t="str">
            <v>02 BTX</v>
          </cell>
          <cell r="G792" t="str">
            <v>NHÂN VIÊN PHỤC VỤ</v>
          </cell>
          <cell r="H792">
            <v>5</v>
          </cell>
          <cell r="I792">
            <v>3</v>
          </cell>
          <cell r="J792">
            <v>1995</v>
          </cell>
          <cell r="K792" t="str">
            <v>05/03/1995</v>
          </cell>
          <cell r="L792" t="str">
            <v>THANH HÓA</v>
          </cell>
          <cell r="M792" t="str">
            <v>THANH HÓA</v>
          </cell>
          <cell r="N792" t="str">
            <v>362412075</v>
          </cell>
          <cell r="O792" t="str">
            <v>04/06/2010</v>
          </cell>
          <cell r="P792" t="str">
            <v>CẦN THƠ</v>
          </cell>
          <cell r="Q792" t="str">
            <v>KINH</v>
          </cell>
          <cell r="R792" t="str">
            <v>KHÔNG</v>
          </cell>
          <cell r="S792" t="str">
            <v>51/15 LÊ HỒNG PHONG, P. BÌNH THỦY, TP. CẦN THƠ</v>
          </cell>
          <cell r="T792" t="str">
            <v>CẦN THƠ</v>
          </cell>
          <cell r="U792" t="str">
            <v>87 ĐƯỜNG D2, P. 25, Q. BÌNH THẠNH, TP. HCM</v>
          </cell>
          <cell r="V792" t="str">
            <v>TP. HCM</v>
          </cell>
          <cell r="W792">
            <v>0</v>
          </cell>
          <cell r="X792" t="str">
            <v>01693692454</v>
          </cell>
          <cell r="Y792" t="str">
            <v>0071000939084</v>
          </cell>
          <cell r="Z792" t="str">
            <v>VIETCOMBANK</v>
          </cell>
          <cell r="AA792" t="str">
            <v>101736</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12000</v>
          </cell>
          <cell r="BK792">
            <v>0</v>
          </cell>
          <cell r="BL792">
            <v>0</v>
          </cell>
          <cell r="BM792">
            <v>0</v>
          </cell>
          <cell r="BN792">
            <v>0</v>
          </cell>
          <cell r="BO792">
            <v>0</v>
          </cell>
          <cell r="BP792">
            <v>0</v>
          </cell>
          <cell r="BQ792">
            <v>1</v>
          </cell>
          <cell r="BR792" t="str">
            <v>HTQ HỒ CHÍ MINH</v>
          </cell>
          <cell r="BS792" t="str">
            <v>Partime</v>
          </cell>
          <cell r="BT792" t="str">
            <v>Quán 02 Bùi Thị Xuân</v>
          </cell>
          <cell r="BU792" t="str">
            <v>NV. Phục Vụ</v>
          </cell>
          <cell r="BV792">
            <v>0</v>
          </cell>
          <cell r="BW792" t="str">
            <v>12/12</v>
          </cell>
          <cell r="BX792">
            <v>0</v>
          </cell>
          <cell r="BY792" t="str">
            <v>ĐH - NGÔN NGỮ ANH</v>
          </cell>
          <cell r="BZ792">
            <v>0</v>
          </cell>
          <cell r="CA792">
            <v>0</v>
          </cell>
          <cell r="CB792">
            <v>0</v>
          </cell>
          <cell r="CC792">
            <v>0</v>
          </cell>
          <cell r="CD792">
            <v>0</v>
          </cell>
          <cell r="CE792">
            <v>0</v>
          </cell>
          <cell r="CF792">
            <v>0</v>
          </cell>
          <cell r="CG792">
            <v>0</v>
          </cell>
          <cell r="CH792">
            <v>0</v>
          </cell>
          <cell r="CI792" t="str">
            <v>02 SĐ</v>
          </cell>
          <cell r="CJ792" t="str">
            <v>NHÂN VIÊN PHỤC VỤ</v>
          </cell>
          <cell r="CK792">
            <v>0</v>
          </cell>
          <cell r="CL792">
            <v>0</v>
          </cell>
          <cell r="CM792" t="str">
            <v>ĐỘC THÂN</v>
          </cell>
          <cell r="CN792">
            <v>0</v>
          </cell>
          <cell r="CO792">
            <v>0</v>
          </cell>
          <cell r="CP792">
            <v>0</v>
          </cell>
          <cell r="CQ792">
            <v>0</v>
          </cell>
          <cell r="CR792">
            <v>0</v>
          </cell>
          <cell r="CS792">
            <v>0</v>
          </cell>
          <cell r="CT792">
            <v>0</v>
          </cell>
          <cell r="CU792">
            <v>0</v>
          </cell>
          <cell r="CV792">
            <v>0</v>
          </cell>
          <cell r="CW792">
            <v>0</v>
          </cell>
          <cell r="CX792">
            <v>0</v>
          </cell>
          <cell r="CY792">
            <v>0</v>
          </cell>
          <cell r="CZ792">
            <v>0</v>
          </cell>
          <cell r="DA792" t="e">
            <v>#N/A</v>
          </cell>
          <cell r="DB792">
            <v>0</v>
          </cell>
        </row>
        <row r="793">
          <cell r="B793" t="str">
            <v>EQQ102774</v>
          </cell>
          <cell r="C793" t="str">
            <v>HUỲNH KIM ĐẠT</v>
          </cell>
          <cell r="D793" t="str">
            <v>NAM</v>
          </cell>
          <cell r="E793">
            <v>41940</v>
          </cell>
          <cell r="F793" t="str">
            <v>80 ĐK</v>
          </cell>
          <cell r="G793" t="str">
            <v>NHÂN VIÊN PHỤC VỤ</v>
          </cell>
          <cell r="H793">
            <v>1</v>
          </cell>
          <cell r="I793">
            <v>10</v>
          </cell>
          <cell r="J793">
            <v>1993</v>
          </cell>
          <cell r="K793" t="str">
            <v>01/10/1993</v>
          </cell>
          <cell r="L793" t="str">
            <v>TP. HCM</v>
          </cell>
          <cell r="M793" t="str">
            <v>TRUNG QUỐC</v>
          </cell>
          <cell r="N793" t="str">
            <v>024989024</v>
          </cell>
          <cell r="O793" t="str">
            <v>12/08/2008</v>
          </cell>
          <cell r="P793" t="str">
            <v>TP. HCM</v>
          </cell>
          <cell r="Q793" t="str">
            <v>HOA</v>
          </cell>
          <cell r="R793" t="str">
            <v>PHẬT</v>
          </cell>
          <cell r="S793" t="str">
            <v>255 ÂU CƠ, P. 5, Q. 11, TP. HCM</v>
          </cell>
          <cell r="T793" t="str">
            <v>TP. HCM</v>
          </cell>
          <cell r="U793" t="str">
            <v>255 ÂU CƠ, P. 5, Q. 11, TP. HCM</v>
          </cell>
          <cell r="V793" t="str">
            <v>TP. HCM</v>
          </cell>
          <cell r="W793" t="str">
            <v>87 ĐƯỜNG D2, P. 25, Q. BÌNH THẠNH, TP. HCM</v>
          </cell>
          <cell r="X793" t="str">
            <v>0906954721</v>
          </cell>
          <cell r="Y793" t="str">
            <v>0331000438355</v>
          </cell>
          <cell r="Z793" t="str">
            <v>VIETCOMBANK</v>
          </cell>
          <cell r="AA793" t="str">
            <v>101737</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t="str">
            <v>12/12</v>
          </cell>
          <cell r="BF793">
            <v>0</v>
          </cell>
          <cell r="BG793">
            <v>0</v>
          </cell>
          <cell r="BH793">
            <v>0</v>
          </cell>
          <cell r="BI793">
            <v>0</v>
          </cell>
          <cell r="BJ793">
            <v>12000</v>
          </cell>
          <cell r="BK793">
            <v>0</v>
          </cell>
          <cell r="BL793">
            <v>0</v>
          </cell>
          <cell r="BM793">
            <v>0</v>
          </cell>
          <cell r="BN793">
            <v>0</v>
          </cell>
          <cell r="BO793">
            <v>0</v>
          </cell>
          <cell r="BP793">
            <v>0</v>
          </cell>
          <cell r="BQ793">
            <v>1</v>
          </cell>
          <cell r="BR793" t="str">
            <v>HTQ HỒ CHÍ MINH</v>
          </cell>
          <cell r="BS793" t="str">
            <v>Partime</v>
          </cell>
          <cell r="BT793" t="str">
            <v>Quán 80 Đồng Khởi</v>
          </cell>
          <cell r="BU793" t="str">
            <v>NV. Phục Vụ</v>
          </cell>
          <cell r="BV793">
            <v>0</v>
          </cell>
          <cell r="BW793" t="str">
            <v>TC</v>
          </cell>
          <cell r="BX793" t="str">
            <v>QUẢN TRỊ DOANH NGHIỆP</v>
          </cell>
          <cell r="BY793">
            <v>0</v>
          </cell>
          <cell r="BZ793">
            <v>0</v>
          </cell>
          <cell r="CA793">
            <v>0</v>
          </cell>
          <cell r="CB793">
            <v>0</v>
          </cell>
          <cell r="CC793">
            <v>0</v>
          </cell>
          <cell r="CD793">
            <v>0</v>
          </cell>
          <cell r="CE793">
            <v>0</v>
          </cell>
          <cell r="CF793">
            <v>0</v>
          </cell>
          <cell r="CG793">
            <v>0</v>
          </cell>
          <cell r="CH793">
            <v>0</v>
          </cell>
          <cell r="CI793" t="str">
            <v>02 BTX</v>
          </cell>
          <cell r="CJ793" t="str">
            <v>NHÂN VIÊN PHỤC VỤ</v>
          </cell>
          <cell r="CK793">
            <v>0</v>
          </cell>
          <cell r="CL793">
            <v>0</v>
          </cell>
          <cell r="CM793" t="str">
            <v>ĐỘC THÂN</v>
          </cell>
          <cell r="CN793">
            <v>0</v>
          </cell>
          <cell r="CO793">
            <v>0</v>
          </cell>
          <cell r="CP793">
            <v>0</v>
          </cell>
          <cell r="CQ793">
            <v>0</v>
          </cell>
          <cell r="CR793">
            <v>0</v>
          </cell>
          <cell r="CS793">
            <v>0</v>
          </cell>
          <cell r="CT793">
            <v>0</v>
          </cell>
          <cell r="CU793">
            <v>0</v>
          </cell>
          <cell r="CV793">
            <v>0</v>
          </cell>
          <cell r="CW793">
            <v>0</v>
          </cell>
          <cell r="CX793">
            <v>0</v>
          </cell>
          <cell r="CY793">
            <v>0</v>
          </cell>
          <cell r="CZ793">
            <v>0</v>
          </cell>
          <cell r="DA793" t="e">
            <v>#N/A</v>
          </cell>
          <cell r="DB793">
            <v>0</v>
          </cell>
        </row>
        <row r="794">
          <cell r="B794" t="str">
            <v>EQQ102775</v>
          </cell>
          <cell r="C794" t="str">
            <v>PHẠM THẾ MỸ</v>
          </cell>
          <cell r="D794" t="str">
            <v>NAM</v>
          </cell>
          <cell r="E794">
            <v>41941</v>
          </cell>
          <cell r="F794" t="str">
            <v>778 ĐBP</v>
          </cell>
          <cell r="G794" t="str">
            <v>NHÂN VIÊN PHỤC VỤ</v>
          </cell>
          <cell r="H794">
            <v>18</v>
          </cell>
          <cell r="I794">
            <v>5</v>
          </cell>
          <cell r="J794">
            <v>1993</v>
          </cell>
          <cell r="K794" t="str">
            <v>18/05/1993</v>
          </cell>
          <cell r="L794" t="str">
            <v>TP. HCM</v>
          </cell>
          <cell r="M794" t="str">
            <v>TP. HCM</v>
          </cell>
          <cell r="N794" t="str">
            <v>025098535</v>
          </cell>
          <cell r="O794" t="str">
            <v>06/01/2009</v>
          </cell>
          <cell r="P794" t="str">
            <v>TP. HCM</v>
          </cell>
          <cell r="Q794" t="str">
            <v>KINH</v>
          </cell>
          <cell r="R794" t="str">
            <v>KHÔNG</v>
          </cell>
          <cell r="S794" t="str">
            <v>352/10 BÌNH QUỚI, P. 28, Q. BÌNH THẠNH, TP. HCM</v>
          </cell>
          <cell r="T794" t="str">
            <v>TP. HCM</v>
          </cell>
          <cell r="U794" t="str">
            <v>352/10 BÌNH QUỚI, P. 28, Q. BÌNH THẠNH, TP. HCM</v>
          </cell>
          <cell r="V794" t="str">
            <v>TP. HCM</v>
          </cell>
          <cell r="W794" t="str">
            <v>255 ÂU CƠ, P. 5, Q. 11, TP. HCM</v>
          </cell>
          <cell r="X794" t="str">
            <v>0963747215</v>
          </cell>
          <cell r="Y794">
            <v>0</v>
          </cell>
          <cell r="Z794" t="str">
            <v>0906954721</v>
          </cell>
          <cell r="AA794" t="str">
            <v>101738</v>
          </cell>
          <cell r="AB794">
            <v>0</v>
          </cell>
          <cell r="AC794">
            <v>0</v>
          </cell>
          <cell r="AD794">
            <v>0</v>
          </cell>
          <cell r="AE794">
            <v>41969</v>
          </cell>
          <cell r="AF794" t="str">
            <v>BV</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t="str">
            <v>TC</v>
          </cell>
          <cell r="BF794">
            <v>0</v>
          </cell>
          <cell r="BG794">
            <v>0</v>
          </cell>
          <cell r="BH794">
            <v>0</v>
          </cell>
          <cell r="BI794">
            <v>0</v>
          </cell>
          <cell r="BJ794">
            <v>12000</v>
          </cell>
          <cell r="BK794">
            <v>0</v>
          </cell>
          <cell r="BL794">
            <v>0</v>
          </cell>
          <cell r="BM794">
            <v>0</v>
          </cell>
          <cell r="BN794">
            <v>0</v>
          </cell>
          <cell r="BO794">
            <v>0</v>
          </cell>
          <cell r="BP794">
            <v>0</v>
          </cell>
          <cell r="BQ794">
            <v>1</v>
          </cell>
          <cell r="BR794" t="str">
            <v>HTQ HỒ CHÍ MINH</v>
          </cell>
          <cell r="BS794" t="str">
            <v>Partime</v>
          </cell>
          <cell r="BT794" t="str">
            <v>Quán 778 Điện Biên Phủ</v>
          </cell>
          <cell r="BU794" t="str">
            <v>NV. Phục Vụ</v>
          </cell>
          <cell r="BV794">
            <v>0</v>
          </cell>
          <cell r="BW794" t="str">
            <v>12/12</v>
          </cell>
          <cell r="BX794">
            <v>0</v>
          </cell>
          <cell r="BY794">
            <v>0</v>
          </cell>
          <cell r="BZ794">
            <v>0</v>
          </cell>
          <cell r="CA794">
            <v>0</v>
          </cell>
          <cell r="CB794">
            <v>0</v>
          </cell>
          <cell r="CC794">
            <v>0</v>
          </cell>
          <cell r="CD794">
            <v>0</v>
          </cell>
          <cell r="CE794">
            <v>0</v>
          </cell>
          <cell r="CF794">
            <v>0</v>
          </cell>
          <cell r="CG794">
            <v>0</v>
          </cell>
          <cell r="CH794">
            <v>0</v>
          </cell>
          <cell r="CI794" t="str">
            <v>80 ĐK</v>
          </cell>
          <cell r="CJ794" t="str">
            <v>NHÂN VIÊN PHỤC VỤ</v>
          </cell>
          <cell r="CK794">
            <v>0</v>
          </cell>
          <cell r="CL794">
            <v>0</v>
          </cell>
          <cell r="CM794" t="str">
            <v>ĐỘC THÂN</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t="e">
            <v>#N/A</v>
          </cell>
          <cell r="DB794">
            <v>0</v>
          </cell>
        </row>
        <row r="795">
          <cell r="B795" t="str">
            <v>EQQ102776</v>
          </cell>
          <cell r="C795" t="str">
            <v>HOÀNG KHÁNH NGÂN</v>
          </cell>
          <cell r="D795" t="str">
            <v>NỮ</v>
          </cell>
          <cell r="E795">
            <v>41946</v>
          </cell>
          <cell r="F795" t="str">
            <v>778 ĐBP</v>
          </cell>
          <cell r="G795" t="str">
            <v>NHÂN VIÊN LỄ TÂN</v>
          </cell>
          <cell r="H795">
            <v>18</v>
          </cell>
          <cell r="I795">
            <v>2</v>
          </cell>
          <cell r="J795">
            <v>1991</v>
          </cell>
          <cell r="K795" t="str">
            <v>18/02/1991</v>
          </cell>
          <cell r="L795" t="str">
            <v>TP. HCM</v>
          </cell>
          <cell r="M795" t="str">
            <v>HÀ NỘI</v>
          </cell>
          <cell r="N795" t="str">
            <v>024704511</v>
          </cell>
          <cell r="O795">
            <v>39234</v>
          </cell>
          <cell r="P795" t="str">
            <v>TP. HCM</v>
          </cell>
          <cell r="Q795" t="str">
            <v>KINH</v>
          </cell>
          <cell r="R795" t="str">
            <v>KHÔNG</v>
          </cell>
          <cell r="S795" t="str">
            <v>377/43H CÁCH MẠNG THÁNG 8, P. 12, Q. 10, TP. HCM</v>
          </cell>
          <cell r="T795" t="str">
            <v>TP. HCM</v>
          </cell>
          <cell r="U795" t="str">
            <v>377/29 CÁCH MẠNG THÁNG 8, P. 12, Q. 10, TP. HCM</v>
          </cell>
          <cell r="V795" t="str">
            <v>TP. HCM</v>
          </cell>
          <cell r="W795" t="str">
            <v>352/10 BÌNH QUỚI, P. 28, Q. BÌNH THẠNH, TP. HCM</v>
          </cell>
          <cell r="X795" t="str">
            <v>01223649800</v>
          </cell>
          <cell r="Y795">
            <v>0</v>
          </cell>
          <cell r="Z795" t="str">
            <v>0963747215</v>
          </cell>
          <cell r="AA795" t="str">
            <v>101739</v>
          </cell>
          <cell r="AB795">
            <v>0</v>
          </cell>
          <cell r="AC795">
            <v>0</v>
          </cell>
          <cell r="AD795">
            <v>0</v>
          </cell>
          <cell r="AE795">
            <v>41969</v>
          </cell>
          <cell r="AF795" t="str">
            <v>BV</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t="str">
            <v>12/12</v>
          </cell>
          <cell r="BF795">
            <v>0</v>
          </cell>
          <cell r="BG795">
            <v>0</v>
          </cell>
          <cell r="BH795">
            <v>0</v>
          </cell>
          <cell r="BI795">
            <v>2889000</v>
          </cell>
          <cell r="BJ795">
            <v>0</v>
          </cell>
          <cell r="BK795">
            <v>0</v>
          </cell>
          <cell r="BL795">
            <v>0</v>
          </cell>
          <cell r="BM795">
            <v>0</v>
          </cell>
          <cell r="BN795">
            <v>0</v>
          </cell>
          <cell r="BO795">
            <v>0</v>
          </cell>
          <cell r="BP795">
            <v>4000</v>
          </cell>
          <cell r="BQ795">
            <v>1</v>
          </cell>
          <cell r="BR795" t="str">
            <v>HTQ HỒ CHÍ MINH</v>
          </cell>
          <cell r="BS795" t="str">
            <v>Fulltime</v>
          </cell>
          <cell r="BT795" t="str">
            <v>Quán 778 Điện Biên Phủ</v>
          </cell>
          <cell r="BU795" t="str">
            <v>NV. Lễ Tân</v>
          </cell>
          <cell r="BV795">
            <v>0</v>
          </cell>
          <cell r="BW795" t="str">
            <v>12/12</v>
          </cell>
          <cell r="BX795">
            <v>0</v>
          </cell>
          <cell r="BY795">
            <v>0</v>
          </cell>
          <cell r="BZ795">
            <v>0</v>
          </cell>
          <cell r="CA795">
            <v>0</v>
          </cell>
          <cell r="CB795">
            <v>0</v>
          </cell>
          <cell r="CC795">
            <v>0</v>
          </cell>
          <cell r="CD795">
            <v>0</v>
          </cell>
          <cell r="CE795">
            <v>0</v>
          </cell>
          <cell r="CF795">
            <v>0</v>
          </cell>
          <cell r="CG795">
            <v>0</v>
          </cell>
          <cell r="CH795">
            <v>0</v>
          </cell>
          <cell r="CI795" t="str">
            <v>778 ĐBP</v>
          </cell>
          <cell r="CJ795" t="str">
            <v>NHÂN VIÊN PHỤC VỤ</v>
          </cell>
          <cell r="CK795">
            <v>0</v>
          </cell>
          <cell r="CL795">
            <v>0</v>
          </cell>
          <cell r="CM795" t="str">
            <v>ĐỘC THÂN</v>
          </cell>
          <cell r="CN795">
            <v>0</v>
          </cell>
          <cell r="CO795">
            <v>0</v>
          </cell>
          <cell r="CP795">
            <v>0</v>
          </cell>
          <cell r="CQ795">
            <v>0</v>
          </cell>
          <cell r="CR795">
            <v>0</v>
          </cell>
          <cell r="CS795">
            <v>0</v>
          </cell>
          <cell r="CT795">
            <v>0</v>
          </cell>
          <cell r="CU795">
            <v>0</v>
          </cell>
          <cell r="CV795">
            <v>0</v>
          </cell>
          <cell r="CW795">
            <v>0</v>
          </cell>
          <cell r="CX795">
            <v>0</v>
          </cell>
          <cell r="CY795">
            <v>0</v>
          </cell>
          <cell r="CZ795">
            <v>0</v>
          </cell>
          <cell r="DA795" t="e">
            <v>#N/A</v>
          </cell>
          <cell r="DB795">
            <v>0</v>
          </cell>
        </row>
        <row r="796">
          <cell r="B796" t="str">
            <v>EQQ102777</v>
          </cell>
          <cell r="C796" t="str">
            <v>HUỲNH THOẠI LINH</v>
          </cell>
          <cell r="D796" t="str">
            <v>NỮ</v>
          </cell>
          <cell r="E796">
            <v>41943</v>
          </cell>
          <cell r="F796" t="str">
            <v>80 ĐK</v>
          </cell>
          <cell r="G796" t="str">
            <v>NHÂN VIÊN PHA CHẾ</v>
          </cell>
          <cell r="H796">
            <v>3</v>
          </cell>
          <cell r="I796">
            <v>12</v>
          </cell>
          <cell r="J796">
            <v>1991</v>
          </cell>
          <cell r="K796" t="str">
            <v>03/12/1991</v>
          </cell>
          <cell r="L796" t="str">
            <v>TP. HCM</v>
          </cell>
          <cell r="M796" t="str">
            <v>HÀ NỘI</v>
          </cell>
          <cell r="N796" t="str">
            <v>024518086</v>
          </cell>
          <cell r="O796" t="str">
            <v>09/06/2006</v>
          </cell>
          <cell r="P796" t="str">
            <v>TP. HCM</v>
          </cell>
          <cell r="Q796" t="str">
            <v>KINH</v>
          </cell>
          <cell r="R796" t="str">
            <v>KHÔNG</v>
          </cell>
          <cell r="S796" t="str">
            <v>38/24A NHIÊU TÂM, P. 5, Q. 5, TP. HCM</v>
          </cell>
          <cell r="T796" t="str">
            <v>TP. HCM</v>
          </cell>
          <cell r="U796" t="str">
            <v>38/24A NHIÊU TÂM, P. 5, Q. 5, TP. HCM</v>
          </cell>
          <cell r="V796" t="str">
            <v>TP. HCM</v>
          </cell>
          <cell r="W796" t="str">
            <v>377/29 CÁCH MẠNG THÁNG 8, P. 12, Q. 10, TP. HCM</v>
          </cell>
          <cell r="X796" t="str">
            <v>0906631291</v>
          </cell>
          <cell r="Y796" t="str">
            <v>0071000936937</v>
          </cell>
          <cell r="Z796" t="str">
            <v>VIETCOMBANK</v>
          </cell>
          <cell r="AA796" t="str">
            <v>101740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t="str">
            <v>12/12</v>
          </cell>
          <cell r="BF796">
            <v>0</v>
          </cell>
          <cell r="BG796">
            <v>0</v>
          </cell>
          <cell r="BH796">
            <v>0</v>
          </cell>
          <cell r="BI796">
            <v>0</v>
          </cell>
          <cell r="BJ796">
            <v>12000</v>
          </cell>
          <cell r="BK796">
            <v>0</v>
          </cell>
          <cell r="BL796">
            <v>0</v>
          </cell>
          <cell r="BM796">
            <v>0</v>
          </cell>
          <cell r="BN796">
            <v>0</v>
          </cell>
          <cell r="BO796">
            <v>0</v>
          </cell>
          <cell r="BP796">
            <v>0</v>
          </cell>
          <cell r="BQ796">
            <v>1</v>
          </cell>
          <cell r="BR796" t="str">
            <v>HTQ HỒ CHÍ MINH</v>
          </cell>
          <cell r="BS796" t="str">
            <v>Partime</v>
          </cell>
          <cell r="BT796" t="str">
            <v>Quán 80 Đồng Khởi</v>
          </cell>
          <cell r="BU796" t="str">
            <v>NV. Pha Chế</v>
          </cell>
          <cell r="BV796">
            <v>0</v>
          </cell>
          <cell r="BW796" t="str">
            <v>12/12</v>
          </cell>
          <cell r="BX796">
            <v>0</v>
          </cell>
          <cell r="BY796">
            <v>0</v>
          </cell>
          <cell r="BZ796">
            <v>0</v>
          </cell>
          <cell r="CA796">
            <v>0</v>
          </cell>
          <cell r="CB796">
            <v>0</v>
          </cell>
          <cell r="CC796">
            <v>0</v>
          </cell>
          <cell r="CD796">
            <v>0</v>
          </cell>
          <cell r="CE796">
            <v>0</v>
          </cell>
          <cell r="CF796">
            <v>0</v>
          </cell>
          <cell r="CG796">
            <v>0</v>
          </cell>
          <cell r="CH796">
            <v>0</v>
          </cell>
          <cell r="CI796" t="str">
            <v>778 ĐBP</v>
          </cell>
          <cell r="CJ796" t="str">
            <v>NHÂN VIÊN LỄ TÂN</v>
          </cell>
          <cell r="CK796">
            <v>0</v>
          </cell>
          <cell r="CL796">
            <v>0</v>
          </cell>
          <cell r="CM796" t="str">
            <v>ĐỘC THÂN</v>
          </cell>
          <cell r="CN796">
            <v>0</v>
          </cell>
          <cell r="CO796">
            <v>0</v>
          </cell>
          <cell r="CP796">
            <v>0</v>
          </cell>
          <cell r="CQ796">
            <v>0</v>
          </cell>
          <cell r="CR796">
            <v>0</v>
          </cell>
          <cell r="CS796">
            <v>0</v>
          </cell>
          <cell r="CT796">
            <v>0</v>
          </cell>
          <cell r="CU796">
            <v>0</v>
          </cell>
          <cell r="CV796">
            <v>0</v>
          </cell>
          <cell r="CW796">
            <v>0</v>
          </cell>
          <cell r="CX796">
            <v>0</v>
          </cell>
          <cell r="CY796">
            <v>0</v>
          </cell>
          <cell r="CZ796">
            <v>0</v>
          </cell>
          <cell r="DA796" t="e">
            <v>#N/A</v>
          </cell>
          <cell r="DB796">
            <v>0</v>
          </cell>
        </row>
        <row r="797">
          <cell r="B797" t="str">
            <v>EQQ102778</v>
          </cell>
          <cell r="C797" t="str">
            <v>THẠCH THỊ NGUYÊN THI</v>
          </cell>
          <cell r="D797" t="str">
            <v>NỮ</v>
          </cell>
          <cell r="E797">
            <v>41946</v>
          </cell>
          <cell r="F797" t="str">
            <v>01 NT</v>
          </cell>
          <cell r="G797" t="str">
            <v>NHÂN VIÊN PHỤC VỤ</v>
          </cell>
          <cell r="H797">
            <v>12</v>
          </cell>
          <cell r="I797">
            <v>12</v>
          </cell>
          <cell r="J797">
            <v>1993</v>
          </cell>
          <cell r="K797" t="str">
            <v>12/12/1993</v>
          </cell>
          <cell r="L797" t="str">
            <v>TP. HCM</v>
          </cell>
          <cell r="M797" t="str">
            <v>TRÀ VINH</v>
          </cell>
          <cell r="N797" t="str">
            <v>025359081</v>
          </cell>
          <cell r="O797" t="str">
            <v>29/09/2010</v>
          </cell>
          <cell r="P797" t="str">
            <v>TP. HCM</v>
          </cell>
          <cell r="Q797" t="str">
            <v>KHƠ ME</v>
          </cell>
          <cell r="R797" t="str">
            <v>THIÊN CHÚA</v>
          </cell>
          <cell r="S797" t="str">
            <v>15A BIS ĐIỆN BIÊN PHỦ, P. 25, Q. BÌNH THẠNH, TP. HCM</v>
          </cell>
          <cell r="T797" t="str">
            <v>TP. HCM</v>
          </cell>
          <cell r="U797" t="str">
            <v>15A BIS ĐIỆN BIÊN PHỦ, P. 25, Q. BÌNH THẠNH, TP. HCM</v>
          </cell>
          <cell r="V797" t="str">
            <v>TP. HCM</v>
          </cell>
          <cell r="W797" t="str">
            <v>38/24A NHIÊU TÂM, P. 5, Q. 5, TP. HCM</v>
          </cell>
          <cell r="X797" t="str">
            <v>0939220351</v>
          </cell>
          <cell r="Y797" t="str">
            <v>0071000732720</v>
          </cell>
          <cell r="Z797" t="str">
            <v>VIETCOMBANK</v>
          </cell>
          <cell r="AA797" t="str">
            <v>101741</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t="str">
            <v>12/12</v>
          </cell>
          <cell r="BF797">
            <v>0</v>
          </cell>
          <cell r="BG797">
            <v>0</v>
          </cell>
          <cell r="BH797">
            <v>0</v>
          </cell>
          <cell r="BI797">
            <v>0</v>
          </cell>
          <cell r="BJ797">
            <v>12000</v>
          </cell>
          <cell r="BK797">
            <v>0</v>
          </cell>
          <cell r="BL797">
            <v>0</v>
          </cell>
          <cell r="BM797">
            <v>0</v>
          </cell>
          <cell r="BN797">
            <v>0</v>
          </cell>
          <cell r="BO797">
            <v>0</v>
          </cell>
          <cell r="BP797">
            <v>0</v>
          </cell>
          <cell r="BQ797">
            <v>1</v>
          </cell>
          <cell r="BR797" t="str">
            <v>HTQ HỒ CHÍ MINH</v>
          </cell>
          <cell r="BS797" t="str">
            <v>Partime</v>
          </cell>
          <cell r="BT797" t="str">
            <v>Quán 01 Nguyễn Thông</v>
          </cell>
          <cell r="BU797" t="str">
            <v>NV. Phục Vụ</v>
          </cell>
          <cell r="BV797">
            <v>0</v>
          </cell>
          <cell r="BW797" t="str">
            <v>12/12</v>
          </cell>
          <cell r="BX797">
            <v>0</v>
          </cell>
          <cell r="BY797" t="str">
            <v>QUẢN TRỊ NHÀ HÀNG</v>
          </cell>
          <cell r="BZ797">
            <v>0</v>
          </cell>
          <cell r="CA797">
            <v>0</v>
          </cell>
          <cell r="CB797">
            <v>0</v>
          </cell>
          <cell r="CC797">
            <v>0</v>
          </cell>
          <cell r="CD797">
            <v>0</v>
          </cell>
          <cell r="CE797">
            <v>0</v>
          </cell>
          <cell r="CF797">
            <v>0</v>
          </cell>
          <cell r="CG797">
            <v>0</v>
          </cell>
          <cell r="CH797">
            <v>0</v>
          </cell>
          <cell r="CI797" t="str">
            <v>80 ĐK</v>
          </cell>
          <cell r="CJ797" t="str">
            <v>NHÂN VIÊN PHA CHẾ</v>
          </cell>
          <cell r="CK797">
            <v>0</v>
          </cell>
          <cell r="CL797">
            <v>0</v>
          </cell>
          <cell r="CM797" t="str">
            <v>ĐỘC THÂN</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t="e">
            <v>#N/A</v>
          </cell>
          <cell r="DB797">
            <v>0</v>
          </cell>
        </row>
        <row r="798">
          <cell r="B798" t="str">
            <v>EQQ102779</v>
          </cell>
          <cell r="C798" t="str">
            <v>NGUYỄN THỊ NGỌC HIẾU</v>
          </cell>
          <cell r="D798" t="str">
            <v>NỮ</v>
          </cell>
          <cell r="E798">
            <v>41945</v>
          </cell>
          <cell r="F798" t="str">
            <v>104 HBT</v>
          </cell>
          <cell r="G798" t="str">
            <v>NHÂN VIÊN PHỤC VỤ</v>
          </cell>
          <cell r="H798">
            <v>18</v>
          </cell>
          <cell r="I798">
            <v>6</v>
          </cell>
          <cell r="J798">
            <v>1993</v>
          </cell>
          <cell r="K798" t="str">
            <v>18/06/1993</v>
          </cell>
          <cell r="L798" t="str">
            <v>TIỀN GIANG</v>
          </cell>
          <cell r="M798" t="str">
            <v>TIỀN GIANG</v>
          </cell>
          <cell r="N798" t="str">
            <v>312215534</v>
          </cell>
          <cell r="O798" t="str">
            <v>06/04/2009</v>
          </cell>
          <cell r="P798" t="str">
            <v>TIỀN GIANG</v>
          </cell>
          <cell r="Q798" t="str">
            <v>KINH</v>
          </cell>
          <cell r="R798" t="str">
            <v>KHÔNG</v>
          </cell>
          <cell r="S798" t="str">
            <v>19B TỔ 1, KHU 3, THỊ TRẤN CÁI BÈ, TIỀN GIANG</v>
          </cell>
          <cell r="T798" t="str">
            <v>TIỀN GIANG</v>
          </cell>
          <cell r="U798" t="str">
            <v>125/78 ĐINH TIÊN HOÀNG, P. 3, Q. BÌNH THẠNH, TP. HCM</v>
          </cell>
          <cell r="V798" t="str">
            <v>TP. HCM</v>
          </cell>
          <cell r="W798" t="str">
            <v>15A BIS ĐIỆN BIÊN PHỦ, P. 25, Q. BÌNH THẠNH, TP. HCM</v>
          </cell>
          <cell r="X798" t="str">
            <v>0909365309</v>
          </cell>
          <cell r="Y798" t="str">
            <v>0371000427999</v>
          </cell>
          <cell r="Z798" t="str">
            <v>VIETCOMBANK</v>
          </cell>
          <cell r="AA798" t="str">
            <v>101742</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t="str">
            <v>12/12</v>
          </cell>
          <cell r="BF798">
            <v>0</v>
          </cell>
          <cell r="BG798">
            <v>0</v>
          </cell>
          <cell r="BH798">
            <v>0</v>
          </cell>
          <cell r="BI798">
            <v>0</v>
          </cell>
          <cell r="BJ798">
            <v>12000</v>
          </cell>
          <cell r="BK798">
            <v>0</v>
          </cell>
          <cell r="BL798">
            <v>0</v>
          </cell>
          <cell r="BM798">
            <v>0</v>
          </cell>
          <cell r="BN798">
            <v>0</v>
          </cell>
          <cell r="BO798">
            <v>0</v>
          </cell>
          <cell r="BP798">
            <v>0</v>
          </cell>
          <cell r="BQ798">
            <v>1</v>
          </cell>
          <cell r="BR798" t="str">
            <v>HTQ HỒ CHÍ MINH</v>
          </cell>
          <cell r="BS798" t="str">
            <v>Partime</v>
          </cell>
          <cell r="BT798" t="str">
            <v>Quán 104 Hai Bà Trưng</v>
          </cell>
          <cell r="BU798" t="str">
            <v>NV. Phục Vụ</v>
          </cell>
          <cell r="BV798">
            <v>0</v>
          </cell>
          <cell r="BW798" t="str">
            <v>12/12</v>
          </cell>
          <cell r="BX798">
            <v>0</v>
          </cell>
          <cell r="BY798">
            <v>0</v>
          </cell>
          <cell r="BZ798">
            <v>0</v>
          </cell>
          <cell r="CA798">
            <v>0</v>
          </cell>
          <cell r="CB798">
            <v>0</v>
          </cell>
          <cell r="CC798">
            <v>0</v>
          </cell>
          <cell r="CD798">
            <v>41946</v>
          </cell>
          <cell r="CE798">
            <v>0</v>
          </cell>
          <cell r="CF798">
            <v>0</v>
          </cell>
          <cell r="CG798">
            <v>0</v>
          </cell>
          <cell r="CH798">
            <v>0</v>
          </cell>
          <cell r="CI798" t="str">
            <v>01 NT</v>
          </cell>
          <cell r="CJ798" t="str">
            <v>NHÂN VIÊN PHỤC VỤ</v>
          </cell>
          <cell r="CK798">
            <v>0</v>
          </cell>
          <cell r="CL798">
            <v>0</v>
          </cell>
          <cell r="CM798" t="str">
            <v>ĐỘC THÂN</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t="e">
            <v>#N/A</v>
          </cell>
          <cell r="DB798">
            <v>0</v>
          </cell>
        </row>
        <row r="799">
          <cell r="B799" t="str">
            <v>EQQ102780</v>
          </cell>
          <cell r="C799" t="str">
            <v>LÊ THANH HUY</v>
          </cell>
          <cell r="D799" t="str">
            <v>NAM</v>
          </cell>
          <cell r="E799">
            <v>41941</v>
          </cell>
          <cell r="F799" t="str">
            <v>07 NVC</v>
          </cell>
          <cell r="G799" t="str">
            <v>NHÂN VIÊN BẾP</v>
          </cell>
          <cell r="H799">
            <v>23</v>
          </cell>
          <cell r="I799">
            <v>7</v>
          </cell>
          <cell r="J799">
            <v>1996</v>
          </cell>
          <cell r="K799">
            <v>35269</v>
          </cell>
          <cell r="L799" t="str">
            <v>BẾN TRE</v>
          </cell>
          <cell r="M799" t="str">
            <v>BẾN TRE</v>
          </cell>
          <cell r="N799" t="str">
            <v>321533147</v>
          </cell>
          <cell r="O799" t="str">
            <v>14/03/2011</v>
          </cell>
          <cell r="P799" t="str">
            <v>BẾN TRE</v>
          </cell>
          <cell r="Q799" t="str">
            <v>KINH</v>
          </cell>
          <cell r="R799" t="str">
            <v>KHÔNG</v>
          </cell>
          <cell r="S799" t="str">
            <v>ẤP HÒA PHÚ 2, XÃ ĐỊNH THỦY, HUYỆN MỎ CÀY NAM, BẾN TRE</v>
          </cell>
          <cell r="T799" t="str">
            <v>BẾN TRE</v>
          </cell>
          <cell r="U799" t="str">
            <v>53/3 LÊ ĐỨC THỌ, P. 13, 1. GÒ VẤP, TP. HCM</v>
          </cell>
          <cell r="V799" t="str">
            <v>TP. HCM</v>
          </cell>
          <cell r="W799" t="str">
            <v>125/78 ĐINH TIÊN HOÀNG, P. 3, Q. BÌNH THẠNH, TP. HCM</v>
          </cell>
          <cell r="X799" t="str">
            <v>01269768195</v>
          </cell>
          <cell r="Y799" t="str">
            <v>0071000940178</v>
          </cell>
          <cell r="Z799" t="str">
            <v>VIETCOMBANK</v>
          </cell>
          <cell r="AA799" t="str">
            <v>101743</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t="str">
            <v>12/12</v>
          </cell>
          <cell r="BF799">
            <v>0</v>
          </cell>
          <cell r="BG799">
            <v>0</v>
          </cell>
          <cell r="BH799">
            <v>0</v>
          </cell>
          <cell r="BI799">
            <v>2889000</v>
          </cell>
          <cell r="BJ799">
            <v>111000</v>
          </cell>
          <cell r="BK799">
            <v>0</v>
          </cell>
          <cell r="BL799">
            <v>41946</v>
          </cell>
          <cell r="BM799">
            <v>0</v>
          </cell>
          <cell r="BN799">
            <v>200000</v>
          </cell>
          <cell r="BO799">
            <v>0</v>
          </cell>
          <cell r="BP799">
            <v>4000</v>
          </cell>
          <cell r="BQ799">
            <v>1</v>
          </cell>
          <cell r="BR799" t="str">
            <v>HTQ HỒ CHÍ MINH</v>
          </cell>
          <cell r="BS799" t="str">
            <v>Fulltime</v>
          </cell>
          <cell r="BT799" t="str">
            <v>Quán Số 7 Nguyễn Văn Chiêm</v>
          </cell>
          <cell r="BU799" t="str">
            <v>NV. Bếp</v>
          </cell>
          <cell r="BV799">
            <v>0</v>
          </cell>
          <cell r="BW799" t="str">
            <v>12/12</v>
          </cell>
          <cell r="BX799" t="str">
            <v>CHỨNG CHỈ NẤU ĂN</v>
          </cell>
          <cell r="BY799">
            <v>0</v>
          </cell>
          <cell r="BZ799">
            <v>0</v>
          </cell>
          <cell r="CA799">
            <v>0</v>
          </cell>
          <cell r="CB799">
            <v>0</v>
          </cell>
          <cell r="CC799">
            <v>0</v>
          </cell>
          <cell r="CD799">
            <v>0</v>
          </cell>
          <cell r="CE799">
            <v>0</v>
          </cell>
          <cell r="CF799">
            <v>0</v>
          </cell>
          <cell r="CG799">
            <v>0</v>
          </cell>
          <cell r="CH799">
            <v>0</v>
          </cell>
          <cell r="CI799" t="str">
            <v>104 HBT</v>
          </cell>
          <cell r="CJ799" t="str">
            <v>NHÂN VIÊN PHỤC VỤ</v>
          </cell>
          <cell r="CK799">
            <v>0</v>
          </cell>
          <cell r="CL799">
            <v>0</v>
          </cell>
          <cell r="CM799" t="str">
            <v>ĐỘC THÂN</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t="e">
            <v>#N/A</v>
          </cell>
          <cell r="DB799">
            <v>0</v>
          </cell>
        </row>
        <row r="800">
          <cell r="B800" t="str">
            <v>EQQ102781</v>
          </cell>
          <cell r="C800" t="str">
            <v>NGUYỄN NGỌC TIẾN</v>
          </cell>
          <cell r="D800" t="str">
            <v>NAM</v>
          </cell>
          <cell r="E800">
            <v>41942</v>
          </cell>
          <cell r="F800" t="str">
            <v>157 D2</v>
          </cell>
          <cell r="G800" t="str">
            <v>NHÂN VIÊN PHỤC VỤ</v>
          </cell>
          <cell r="H800">
            <v>24</v>
          </cell>
          <cell r="I800">
            <v>3</v>
          </cell>
          <cell r="J800">
            <v>1995</v>
          </cell>
          <cell r="K800">
            <v>34782</v>
          </cell>
          <cell r="L800" t="str">
            <v>BÌNH ĐỊNH</v>
          </cell>
          <cell r="M800" t="str">
            <v>BÌNH ĐỊNH</v>
          </cell>
          <cell r="N800" t="str">
            <v>215378992</v>
          </cell>
          <cell r="O800" t="str">
            <v>06/11/2010</v>
          </cell>
          <cell r="P800" t="str">
            <v>BÌNH ĐỊNH</v>
          </cell>
          <cell r="Q800" t="str">
            <v>KINH</v>
          </cell>
          <cell r="R800" t="str">
            <v>KHÔNG</v>
          </cell>
          <cell r="S800" t="str">
            <v>THỊ TRẤN DIÊU TRÌ, TUY PHƯỚC, BÌNH ĐỊNH</v>
          </cell>
          <cell r="T800" t="str">
            <v>BÌNH ĐỊNH</v>
          </cell>
          <cell r="U800" t="str">
            <v>142/27 BẠCH ĐẰNG, Q. BÌNH THẠNH, TP. HCM</v>
          </cell>
          <cell r="V800" t="str">
            <v>TP. HCM</v>
          </cell>
          <cell r="W800" t="str">
            <v>53/3 LÊ ĐỨC THỌ, P. 13, 1. GÒ VẤP, TP. HCM</v>
          </cell>
          <cell r="X800" t="str">
            <v>01638605319</v>
          </cell>
          <cell r="Y800" t="str">
            <v>0431000210013</v>
          </cell>
          <cell r="Z800" t="str">
            <v>VIETCOMBANK</v>
          </cell>
          <cell r="AA800" t="str">
            <v>101744</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t="str">
            <v>12/12</v>
          </cell>
          <cell r="BF800">
            <v>0</v>
          </cell>
          <cell r="BG800">
            <v>0</v>
          </cell>
          <cell r="BH800">
            <v>0</v>
          </cell>
          <cell r="BI800">
            <v>0</v>
          </cell>
          <cell r="BJ800">
            <v>12000</v>
          </cell>
          <cell r="BK800">
            <v>0</v>
          </cell>
          <cell r="BL800">
            <v>0</v>
          </cell>
          <cell r="BM800">
            <v>0</v>
          </cell>
          <cell r="BN800">
            <v>0</v>
          </cell>
          <cell r="BO800">
            <v>0</v>
          </cell>
          <cell r="BP800">
            <v>0</v>
          </cell>
          <cell r="BQ800">
            <v>1</v>
          </cell>
          <cell r="BR800" t="str">
            <v>HTQ HỒ CHÍ MINH</v>
          </cell>
          <cell r="BS800" t="str">
            <v>Partime</v>
          </cell>
          <cell r="BT800" t="str">
            <v>Quán 157-159 D2</v>
          </cell>
          <cell r="BU800" t="str">
            <v>NV. Phục Vụ</v>
          </cell>
          <cell r="BV800">
            <v>0</v>
          </cell>
          <cell r="BW800" t="str">
            <v>12/12</v>
          </cell>
          <cell r="BX800">
            <v>0</v>
          </cell>
          <cell r="BY800" t="str">
            <v>ĐH</v>
          </cell>
          <cell r="BZ800">
            <v>0</v>
          </cell>
          <cell r="CA800">
            <v>0</v>
          </cell>
          <cell r="CB800">
            <v>0</v>
          </cell>
          <cell r="CC800">
            <v>0</v>
          </cell>
          <cell r="CD800">
            <v>0</v>
          </cell>
          <cell r="CE800">
            <v>0</v>
          </cell>
          <cell r="CF800">
            <v>0</v>
          </cell>
          <cell r="CG800">
            <v>0</v>
          </cell>
          <cell r="CH800">
            <v>0</v>
          </cell>
          <cell r="CI800" t="str">
            <v>07 NVC</v>
          </cell>
          <cell r="CJ800" t="str">
            <v>NHÂN VIÊN BẾP</v>
          </cell>
          <cell r="CK800">
            <v>0</v>
          </cell>
          <cell r="CL800">
            <v>0</v>
          </cell>
          <cell r="CM800" t="str">
            <v>ĐỘC THÂN</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t="e">
            <v>#N/A</v>
          </cell>
          <cell r="DB800">
            <v>0</v>
          </cell>
        </row>
        <row r="801">
          <cell r="B801" t="str">
            <v>EQQ102782</v>
          </cell>
          <cell r="C801" t="str">
            <v>HUỲNH MINH NHỰT</v>
          </cell>
          <cell r="D801" t="str">
            <v>NAM</v>
          </cell>
          <cell r="E801">
            <v>41949</v>
          </cell>
          <cell r="F801" t="str">
            <v>BẾP TỔNG HCM</v>
          </cell>
          <cell r="G801" t="str">
            <v>NHÂN VIÊN BẾP</v>
          </cell>
          <cell r="H801">
            <v>16</v>
          </cell>
          <cell r="I801">
            <v>6</v>
          </cell>
          <cell r="J801">
            <v>1905</v>
          </cell>
          <cell r="K801" t="str">
            <v>1994</v>
          </cell>
          <cell r="L801" t="str">
            <v>TRÀ VINH</v>
          </cell>
          <cell r="M801" t="str">
            <v>TRÀ VINH</v>
          </cell>
          <cell r="N801" t="str">
            <v>334797642</v>
          </cell>
          <cell r="O801" t="str">
            <v>28/10/2009</v>
          </cell>
          <cell r="P801" t="str">
            <v>TRÀ VINH</v>
          </cell>
          <cell r="Q801" t="str">
            <v>KINH</v>
          </cell>
          <cell r="R801" t="str">
            <v>KHÔNG</v>
          </cell>
          <cell r="S801" t="str">
            <v>LO CO A, AN TRƯỜNG A, CÀNG LONG, TRÀ VINH</v>
          </cell>
          <cell r="T801" t="str">
            <v>TRÀ VINH</v>
          </cell>
          <cell r="U801" t="str">
            <v>NGUYỄN VĂN QUỲ, Q. 7, TP. HCM</v>
          </cell>
          <cell r="V801" t="str">
            <v>TP. HCM</v>
          </cell>
          <cell r="W801" t="str">
            <v>142/27 BẠCH ĐẰNG, Q. BÌNH THẠNH, TP. HCM</v>
          </cell>
          <cell r="X801" t="str">
            <v>0982724762</v>
          </cell>
          <cell r="Y801" t="str">
            <v>0461000454374</v>
          </cell>
          <cell r="Z801" t="str">
            <v>VIETCOMBANK</v>
          </cell>
          <cell r="AA801" t="str">
            <v>101745</v>
          </cell>
          <cell r="AB801">
            <v>0</v>
          </cell>
          <cell r="AC801">
            <v>0</v>
          </cell>
          <cell r="AD801">
            <v>0</v>
          </cell>
          <cell r="AE801">
            <v>41993</v>
          </cell>
          <cell r="AF801" t="str">
            <v>TV</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t="str">
            <v>12/12</v>
          </cell>
          <cell r="BF801">
            <v>0</v>
          </cell>
          <cell r="BG801">
            <v>0</v>
          </cell>
          <cell r="BH801">
            <v>0</v>
          </cell>
          <cell r="BI801">
            <v>2889000</v>
          </cell>
          <cell r="BJ801">
            <v>111000</v>
          </cell>
          <cell r="BK801">
            <v>0</v>
          </cell>
          <cell r="BL801">
            <v>0</v>
          </cell>
          <cell r="BM801">
            <v>0</v>
          </cell>
          <cell r="BN801">
            <v>0</v>
          </cell>
          <cell r="BO801">
            <v>0</v>
          </cell>
          <cell r="BP801">
            <v>4000</v>
          </cell>
          <cell r="BQ801">
            <v>1</v>
          </cell>
          <cell r="BR801" t="str">
            <v>HTQ HỒ CHÍ MINH</v>
          </cell>
          <cell r="BS801" t="str">
            <v>Fulltime</v>
          </cell>
          <cell r="BT801" t="str">
            <v>Bếp Tổng HCM</v>
          </cell>
          <cell r="BU801" t="str">
            <v>NV. Bếp</v>
          </cell>
          <cell r="BV801">
            <v>0</v>
          </cell>
          <cell r="BW801" t="str">
            <v>9/12</v>
          </cell>
          <cell r="BX801">
            <v>0</v>
          </cell>
          <cell r="BY801">
            <v>0</v>
          </cell>
          <cell r="BZ801">
            <v>0</v>
          </cell>
          <cell r="CA801">
            <v>0</v>
          </cell>
          <cell r="CB801">
            <v>0</v>
          </cell>
          <cell r="CC801">
            <v>0</v>
          </cell>
          <cell r="CD801">
            <v>0</v>
          </cell>
          <cell r="CE801">
            <v>0</v>
          </cell>
          <cell r="CF801">
            <v>0</v>
          </cell>
          <cell r="CG801">
            <v>0</v>
          </cell>
          <cell r="CH801">
            <v>0</v>
          </cell>
          <cell r="CI801" t="str">
            <v>157 D2</v>
          </cell>
          <cell r="CJ801" t="str">
            <v>NHÂN VIÊN PHỤC VỤ</v>
          </cell>
          <cell r="CK801">
            <v>0</v>
          </cell>
          <cell r="CL801">
            <v>0</v>
          </cell>
          <cell r="CM801" t="str">
            <v>ĐỘC THÂN</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t="e">
            <v>#N/A</v>
          </cell>
          <cell r="DB801">
            <v>0</v>
          </cell>
        </row>
        <row r="802">
          <cell r="B802" t="str">
            <v>EQQ102783</v>
          </cell>
          <cell r="C802" t="str">
            <v>NGUYỄN THỊ NGỌC KIM</v>
          </cell>
          <cell r="D802" t="str">
            <v>NỮ</v>
          </cell>
          <cell r="E802">
            <v>41949</v>
          </cell>
          <cell r="F802" t="str">
            <v>603 THĐ</v>
          </cell>
          <cell r="G802" t="str">
            <v>NHÂN VIÊN PHỤC VỤ</v>
          </cell>
          <cell r="H802">
            <v>24</v>
          </cell>
          <cell r="I802">
            <v>6</v>
          </cell>
          <cell r="J802">
            <v>1993</v>
          </cell>
          <cell r="K802">
            <v>34144</v>
          </cell>
          <cell r="L802" t="str">
            <v>TP. HCM</v>
          </cell>
          <cell r="M802" t="str">
            <v>TP. HCM</v>
          </cell>
          <cell r="N802" t="str">
            <v>025255062</v>
          </cell>
          <cell r="O802" t="str">
            <v>18/08/2011</v>
          </cell>
          <cell r="P802" t="str">
            <v>TP. HCM</v>
          </cell>
          <cell r="Q802" t="str">
            <v>KINH</v>
          </cell>
          <cell r="R802" t="str">
            <v>KHÔNG</v>
          </cell>
          <cell r="S802" t="str">
            <v>42 ĐƯỜNG 109, P. PHƯỚC LONG B, Q.9, TP. HCM</v>
          </cell>
          <cell r="T802" t="str">
            <v>TP. HCM</v>
          </cell>
          <cell r="U802" t="str">
            <v>42 ĐƯỜNG 109, P. PHƯỚC LONG B, Q.9, TP. HCM</v>
          </cell>
          <cell r="V802" t="str">
            <v>TP. HCM</v>
          </cell>
          <cell r="W802" t="str">
            <v>NGUYỄN VĂN QUỲ, Q. 7, TP. HCM</v>
          </cell>
          <cell r="X802" t="str">
            <v>0908009211</v>
          </cell>
          <cell r="Y802" t="str">
            <v xml:space="preserve">0381000405568 </v>
          </cell>
          <cell r="Z802" t="str">
            <v>VIETCOMBANK</v>
          </cell>
          <cell r="AA802" t="str">
            <v>101746</v>
          </cell>
          <cell r="AB802">
            <v>0</v>
          </cell>
          <cell r="AC802">
            <v>0</v>
          </cell>
          <cell r="AD802">
            <v>0</v>
          </cell>
          <cell r="AE802">
            <v>41993</v>
          </cell>
          <cell r="AF802" t="str">
            <v>TV</v>
          </cell>
          <cell r="AG802" t="str">
            <v>CHƯA BÀN GIAO</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t="str">
            <v>9/12</v>
          </cell>
          <cell r="BF802">
            <v>0</v>
          </cell>
          <cell r="BG802">
            <v>0</v>
          </cell>
          <cell r="BH802">
            <v>0</v>
          </cell>
          <cell r="BI802">
            <v>0</v>
          </cell>
          <cell r="BJ802">
            <v>12000</v>
          </cell>
          <cell r="BK802">
            <v>0</v>
          </cell>
          <cell r="BL802">
            <v>0</v>
          </cell>
          <cell r="BM802">
            <v>0</v>
          </cell>
          <cell r="BN802">
            <v>0</v>
          </cell>
          <cell r="BO802">
            <v>0</v>
          </cell>
          <cell r="BP802">
            <v>0</v>
          </cell>
          <cell r="BQ802">
            <v>1</v>
          </cell>
          <cell r="BR802" t="str">
            <v>HTQ HỒ CHÍ MINH</v>
          </cell>
          <cell r="BS802" t="str">
            <v>Partime</v>
          </cell>
          <cell r="BT802" t="str">
            <v>Quán 603 Trần Hưng Đạo</v>
          </cell>
          <cell r="BU802" t="str">
            <v>NV. Phục Vụ</v>
          </cell>
          <cell r="BV802">
            <v>0</v>
          </cell>
          <cell r="BW802" t="str">
            <v>12/12</v>
          </cell>
          <cell r="BX802">
            <v>0</v>
          </cell>
          <cell r="BY802">
            <v>0</v>
          </cell>
          <cell r="BZ802">
            <v>0</v>
          </cell>
          <cell r="CA802">
            <v>0</v>
          </cell>
          <cell r="CB802">
            <v>0</v>
          </cell>
          <cell r="CC802">
            <v>0</v>
          </cell>
          <cell r="CD802">
            <v>0</v>
          </cell>
          <cell r="CE802">
            <v>0</v>
          </cell>
          <cell r="CF802">
            <v>0</v>
          </cell>
          <cell r="CG802">
            <v>0</v>
          </cell>
          <cell r="CH802">
            <v>0</v>
          </cell>
          <cell r="CI802" t="str">
            <v>BẾP TỔNG HCM</v>
          </cell>
          <cell r="CJ802" t="str">
            <v>NHÂN VIÊN BẾP</v>
          </cell>
          <cell r="CK802">
            <v>0</v>
          </cell>
          <cell r="CL802">
            <v>0</v>
          </cell>
          <cell r="CM802" t="str">
            <v>ĐỘC THÂN</v>
          </cell>
          <cell r="CN802">
            <v>0</v>
          </cell>
          <cell r="CO802">
            <v>0</v>
          </cell>
          <cell r="CP802">
            <v>0</v>
          </cell>
          <cell r="CQ802">
            <v>0</v>
          </cell>
          <cell r="CR802">
            <v>0</v>
          </cell>
          <cell r="CS802">
            <v>0</v>
          </cell>
          <cell r="CT802">
            <v>0</v>
          </cell>
          <cell r="CU802">
            <v>0</v>
          </cell>
          <cell r="CV802">
            <v>0</v>
          </cell>
          <cell r="CW802">
            <v>0</v>
          </cell>
          <cell r="CX802">
            <v>0</v>
          </cell>
          <cell r="CY802">
            <v>0</v>
          </cell>
          <cell r="CZ802">
            <v>0</v>
          </cell>
          <cell r="DA802" t="e">
            <v>#N/A</v>
          </cell>
          <cell r="DB802">
            <v>0</v>
          </cell>
        </row>
        <row r="803">
          <cell r="B803" t="str">
            <v>EQQ102784</v>
          </cell>
          <cell r="C803" t="str">
            <v>VÕ THANH SANG</v>
          </cell>
          <cell r="D803" t="str">
            <v>NAM</v>
          </cell>
          <cell r="E803">
            <v>41949</v>
          </cell>
          <cell r="F803" t="str">
            <v>603 THĐ</v>
          </cell>
          <cell r="G803" t="str">
            <v>NHÂN VIÊN PHỤC VỤ</v>
          </cell>
          <cell r="H803">
            <v>23</v>
          </cell>
          <cell r="I803">
            <v>10</v>
          </cell>
          <cell r="J803">
            <v>1996</v>
          </cell>
          <cell r="K803">
            <v>35361</v>
          </cell>
          <cell r="L803" t="str">
            <v>BẾN TRE</v>
          </cell>
          <cell r="M803" t="str">
            <v>BẾN TRE</v>
          </cell>
          <cell r="N803" t="str">
            <v>321579184</v>
          </cell>
          <cell r="O803" t="str">
            <v>14/02/2014</v>
          </cell>
          <cell r="P803" t="str">
            <v>BẾN TRE</v>
          </cell>
          <cell r="Q803" t="str">
            <v>KINH</v>
          </cell>
          <cell r="R803" t="str">
            <v>KHÔNG</v>
          </cell>
          <cell r="S803" t="str">
            <v>ẤP 7, BÌNH HÒA, GIỒNG TRÔM, BẾN TRE</v>
          </cell>
          <cell r="T803" t="str">
            <v>BẾN TRE</v>
          </cell>
          <cell r="U803" t="str">
            <v>125/181/16 NGUYỄN THỊ TẦN, P. 2, Q. 8, TP. HCM</v>
          </cell>
          <cell r="V803" t="str">
            <v>TP. HCM</v>
          </cell>
          <cell r="W803" t="str">
            <v>42 ĐƯỜNG 109, P. PHƯỚC LONG B, Q.9, TP. HCM</v>
          </cell>
          <cell r="X803" t="str">
            <v>01684185848</v>
          </cell>
          <cell r="Y803" t="str">
            <v>0331000438453</v>
          </cell>
          <cell r="Z803" t="str">
            <v>VIETCOMBANK</v>
          </cell>
          <cell r="AA803" t="str">
            <v>101747</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t="str">
            <v>12/12</v>
          </cell>
          <cell r="BF803">
            <v>0</v>
          </cell>
          <cell r="BG803">
            <v>0</v>
          </cell>
          <cell r="BH803">
            <v>0</v>
          </cell>
          <cell r="BI803">
            <v>0</v>
          </cell>
          <cell r="BJ803">
            <v>12000</v>
          </cell>
          <cell r="BK803">
            <v>0</v>
          </cell>
          <cell r="BL803">
            <v>0</v>
          </cell>
          <cell r="BM803">
            <v>0</v>
          </cell>
          <cell r="BN803">
            <v>0</v>
          </cell>
          <cell r="BO803">
            <v>0</v>
          </cell>
          <cell r="BP803">
            <v>0</v>
          </cell>
          <cell r="BQ803">
            <v>1</v>
          </cell>
          <cell r="BR803" t="str">
            <v>HTQ HỒ CHÍ MINH</v>
          </cell>
          <cell r="BS803" t="str">
            <v>Partime</v>
          </cell>
          <cell r="BT803" t="str">
            <v>Quán 603 Trần Hưng Đạo</v>
          </cell>
          <cell r="BU803" t="str">
            <v>NV. Phục Vụ</v>
          </cell>
          <cell r="BV803">
            <v>0</v>
          </cell>
          <cell r="BW803" t="str">
            <v>12/12</v>
          </cell>
          <cell r="BX803">
            <v>0</v>
          </cell>
          <cell r="BY803">
            <v>0</v>
          </cell>
          <cell r="BZ803">
            <v>0</v>
          </cell>
          <cell r="CA803">
            <v>0</v>
          </cell>
          <cell r="CB803">
            <v>0</v>
          </cell>
          <cell r="CC803">
            <v>0</v>
          </cell>
          <cell r="CD803">
            <v>0</v>
          </cell>
          <cell r="CE803">
            <v>0</v>
          </cell>
          <cell r="CF803">
            <v>0</v>
          </cell>
          <cell r="CG803">
            <v>0</v>
          </cell>
          <cell r="CH803">
            <v>0</v>
          </cell>
          <cell r="CI803" t="str">
            <v>603 THĐ</v>
          </cell>
          <cell r="CJ803" t="str">
            <v>NHÂN VIÊN PHỤC VỤ</v>
          </cell>
          <cell r="CK803">
            <v>0</v>
          </cell>
          <cell r="CL803">
            <v>0</v>
          </cell>
          <cell r="CM803" t="str">
            <v>ĐỘC THÂN</v>
          </cell>
          <cell r="CN803">
            <v>0</v>
          </cell>
          <cell r="CO803">
            <v>0</v>
          </cell>
          <cell r="CP803">
            <v>0</v>
          </cell>
          <cell r="CQ803">
            <v>0</v>
          </cell>
          <cell r="CR803">
            <v>0</v>
          </cell>
          <cell r="CS803">
            <v>0</v>
          </cell>
          <cell r="CT803">
            <v>0</v>
          </cell>
          <cell r="CU803">
            <v>0</v>
          </cell>
          <cell r="CV803">
            <v>0</v>
          </cell>
          <cell r="CW803">
            <v>0</v>
          </cell>
          <cell r="CX803">
            <v>0</v>
          </cell>
          <cell r="CY803">
            <v>0</v>
          </cell>
          <cell r="CZ803">
            <v>0</v>
          </cell>
          <cell r="DA803" t="e">
            <v>#N/A</v>
          </cell>
          <cell r="DB803">
            <v>0</v>
          </cell>
        </row>
        <row r="804">
          <cell r="B804" t="str">
            <v>EQQ102785</v>
          </cell>
          <cell r="C804" t="str">
            <v>NGUYỄN LÊ THANH TRẦM</v>
          </cell>
          <cell r="D804" t="str">
            <v>NAM</v>
          </cell>
          <cell r="E804">
            <v>41946</v>
          </cell>
          <cell r="F804" t="str">
            <v>02 BTX</v>
          </cell>
          <cell r="G804" t="str">
            <v>NHÂN VIÊN BẾP</v>
          </cell>
          <cell r="H804">
            <v>2</v>
          </cell>
          <cell r="I804">
            <v>11</v>
          </cell>
          <cell r="J804">
            <v>1993</v>
          </cell>
          <cell r="K804">
            <v>34275</v>
          </cell>
          <cell r="L804" t="str">
            <v>KHÁNH HÒA</v>
          </cell>
          <cell r="M804" t="str">
            <v>HÀ NỘI</v>
          </cell>
          <cell r="N804" t="str">
            <v>225515849</v>
          </cell>
          <cell r="O804" t="str">
            <v>18/08/2009</v>
          </cell>
          <cell r="P804" t="str">
            <v>KHÁNH HÒA</v>
          </cell>
          <cell r="Q804" t="str">
            <v>KINH</v>
          </cell>
          <cell r="R804" t="str">
            <v>THIÊN CHÚA</v>
          </cell>
          <cell r="S804" t="str">
            <v>HÒA PHƯỚC, CAM NGHĨA, CAM RANH, KHÁNH HÒA</v>
          </cell>
          <cell r="T804" t="str">
            <v>KHÁNH HÒA</v>
          </cell>
          <cell r="U804" t="str">
            <v>338/11/12 ÂU CƠ, Q. TÂN BÌNH, TP. HCM</v>
          </cell>
          <cell r="V804" t="str">
            <v>TP. HCM</v>
          </cell>
          <cell r="W804" t="str">
            <v>125/181/16 NGUYỄN THỊ TẦN, P. 2, Q. 8, TP. HCM</v>
          </cell>
          <cell r="X804" t="str">
            <v>TP. HCM</v>
          </cell>
          <cell r="Y804" t="str">
            <v>0441000677732</v>
          </cell>
          <cell r="Z804" t="str">
            <v>VIETCOMBANK</v>
          </cell>
          <cell r="AA804" t="str">
            <v>101748</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t="str">
            <v>12/12</v>
          </cell>
          <cell r="BF804">
            <v>0</v>
          </cell>
          <cell r="BG804">
            <v>0</v>
          </cell>
          <cell r="BH804">
            <v>0</v>
          </cell>
          <cell r="BI804">
            <v>2889000</v>
          </cell>
          <cell r="BJ804">
            <v>111000</v>
          </cell>
          <cell r="BK804">
            <v>0</v>
          </cell>
          <cell r="BL804">
            <v>0</v>
          </cell>
          <cell r="BM804">
            <v>0</v>
          </cell>
          <cell r="BN804">
            <v>0</v>
          </cell>
          <cell r="BO804">
            <v>0</v>
          </cell>
          <cell r="BP804">
            <v>4000</v>
          </cell>
          <cell r="BQ804">
            <v>1</v>
          </cell>
          <cell r="BR804" t="str">
            <v>HTQ HỒ CHÍ MINH</v>
          </cell>
          <cell r="BS804" t="str">
            <v>Fulltime</v>
          </cell>
          <cell r="BT804" t="str">
            <v>Quán 02 Bùi Thị Xuân</v>
          </cell>
          <cell r="BU804" t="str">
            <v>NV. Bếp</v>
          </cell>
          <cell r="BV804">
            <v>0</v>
          </cell>
          <cell r="BW804" t="str">
            <v>12/12</v>
          </cell>
          <cell r="BX804">
            <v>0</v>
          </cell>
          <cell r="BY804">
            <v>0</v>
          </cell>
          <cell r="BZ804">
            <v>0</v>
          </cell>
          <cell r="CA804">
            <v>0</v>
          </cell>
          <cell r="CB804">
            <v>0</v>
          </cell>
          <cell r="CC804">
            <v>0</v>
          </cell>
          <cell r="CD804">
            <v>0</v>
          </cell>
          <cell r="CE804">
            <v>0</v>
          </cell>
          <cell r="CF804">
            <v>0</v>
          </cell>
          <cell r="CG804">
            <v>0</v>
          </cell>
          <cell r="CH804">
            <v>0</v>
          </cell>
          <cell r="CI804" t="str">
            <v>603 THĐ</v>
          </cell>
          <cell r="CJ804" t="str">
            <v>NHÂN VIÊN PHỤC VỤ</v>
          </cell>
          <cell r="CK804">
            <v>0</v>
          </cell>
          <cell r="CL804">
            <v>0</v>
          </cell>
          <cell r="CM804" t="str">
            <v>ĐỘC THÂN</v>
          </cell>
          <cell r="CN804">
            <v>0</v>
          </cell>
          <cell r="CO804">
            <v>0</v>
          </cell>
          <cell r="CP804">
            <v>0</v>
          </cell>
          <cell r="CQ804">
            <v>0</v>
          </cell>
          <cell r="CR804">
            <v>0</v>
          </cell>
          <cell r="CS804">
            <v>0</v>
          </cell>
          <cell r="CT804">
            <v>0</v>
          </cell>
          <cell r="CU804">
            <v>0</v>
          </cell>
          <cell r="CV804">
            <v>0</v>
          </cell>
          <cell r="CW804">
            <v>0</v>
          </cell>
          <cell r="CX804">
            <v>0</v>
          </cell>
          <cell r="CY804">
            <v>0</v>
          </cell>
          <cell r="CZ804">
            <v>0</v>
          </cell>
          <cell r="DA804" t="e">
            <v>#N/A</v>
          </cell>
          <cell r="DB804">
            <v>0</v>
          </cell>
        </row>
        <row r="805">
          <cell r="B805" t="str">
            <v>EQQ102786</v>
          </cell>
          <cell r="C805" t="str">
            <v>TÔ ANH TÀI</v>
          </cell>
          <cell r="D805" t="str">
            <v>NAM</v>
          </cell>
          <cell r="E805">
            <v>41948</v>
          </cell>
          <cell r="F805" t="str">
            <v>211 NTH</v>
          </cell>
          <cell r="G805" t="str">
            <v>NHÂN VIÊN PHỤC VỤ</v>
          </cell>
          <cell r="H805">
            <v>26</v>
          </cell>
          <cell r="I805">
            <v>9</v>
          </cell>
          <cell r="J805">
            <v>1992</v>
          </cell>
          <cell r="K805">
            <v>33873</v>
          </cell>
          <cell r="L805" t="str">
            <v>TP. HCM</v>
          </cell>
          <cell r="M805" t="str">
            <v>BẮC GIANG</v>
          </cell>
          <cell r="N805" t="str">
            <v>272129708</v>
          </cell>
          <cell r="O805" t="str">
            <v>20/02/2014</v>
          </cell>
          <cell r="P805" t="str">
            <v>ĐỒNG NAI</v>
          </cell>
          <cell r="Q805" t="str">
            <v>KINH</v>
          </cell>
          <cell r="R805" t="str">
            <v>CÔNG GIÁO</v>
          </cell>
          <cell r="S805" t="str">
            <v>ẤP HÒA BÌNH, VĨNH THANH, NHƠN TRẠCH, ĐỒNG NAI</v>
          </cell>
          <cell r="T805" t="str">
            <v>ĐỒNG NAI</v>
          </cell>
          <cell r="U805" t="str">
            <v>136/12A NGUYỄN THỊ TẦN, P. 2, Q. 8, TP. HCM</v>
          </cell>
          <cell r="V805" t="str">
            <v>TP. HCM</v>
          </cell>
          <cell r="W805" t="str">
            <v>338/11/12 ÂU CƠ, Q. TÂN BÌNH, TP. HCM</v>
          </cell>
          <cell r="X805" t="str">
            <v>0903744537</v>
          </cell>
          <cell r="Y805" t="str">
            <v>0071000943743</v>
          </cell>
          <cell r="Z805" t="str">
            <v>VIETCOMBANK</v>
          </cell>
          <cell r="AA805" t="str">
            <v>101749</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t="str">
            <v>12/12</v>
          </cell>
          <cell r="BF805">
            <v>0</v>
          </cell>
          <cell r="BG805">
            <v>0</v>
          </cell>
          <cell r="BH805">
            <v>0</v>
          </cell>
          <cell r="BI805">
            <v>0</v>
          </cell>
          <cell r="BJ805">
            <v>12000</v>
          </cell>
          <cell r="BK805">
            <v>0</v>
          </cell>
          <cell r="BL805">
            <v>0</v>
          </cell>
          <cell r="BM805">
            <v>0</v>
          </cell>
          <cell r="BN805">
            <v>0</v>
          </cell>
          <cell r="BO805">
            <v>0</v>
          </cell>
          <cell r="BP805">
            <v>0</v>
          </cell>
          <cell r="BQ805">
            <v>1</v>
          </cell>
          <cell r="BR805" t="str">
            <v>HTQ HỒ CHÍ MINH</v>
          </cell>
          <cell r="BS805" t="str">
            <v>Partime</v>
          </cell>
          <cell r="BT805" t="str">
            <v>Quán 211 Nguyễn Thái Học</v>
          </cell>
          <cell r="BU805" t="str">
            <v>NV. Phục Vụ</v>
          </cell>
          <cell r="BV805">
            <v>0</v>
          </cell>
          <cell r="BW805" t="str">
            <v>12/12</v>
          </cell>
          <cell r="BX805">
            <v>0</v>
          </cell>
          <cell r="BY805">
            <v>0</v>
          </cell>
          <cell r="BZ805">
            <v>0</v>
          </cell>
          <cell r="CA805">
            <v>0</v>
          </cell>
          <cell r="CB805">
            <v>0</v>
          </cell>
          <cell r="CC805">
            <v>0</v>
          </cell>
          <cell r="CD805">
            <v>0</v>
          </cell>
          <cell r="CE805">
            <v>0</v>
          </cell>
          <cell r="CF805">
            <v>0</v>
          </cell>
          <cell r="CG805">
            <v>0</v>
          </cell>
          <cell r="CH805">
            <v>0</v>
          </cell>
          <cell r="CI805" t="str">
            <v>02 BTX</v>
          </cell>
          <cell r="CJ805" t="str">
            <v>NHÂN VIÊN BẾP</v>
          </cell>
          <cell r="CK805">
            <v>0</v>
          </cell>
          <cell r="CL805">
            <v>0</v>
          </cell>
          <cell r="CM805" t="str">
            <v>ĐỘC THÂN</v>
          </cell>
          <cell r="CN805">
            <v>0</v>
          </cell>
          <cell r="CO805">
            <v>0</v>
          </cell>
          <cell r="CP805">
            <v>0</v>
          </cell>
          <cell r="CQ805">
            <v>0</v>
          </cell>
          <cell r="CR805">
            <v>0</v>
          </cell>
          <cell r="CS805">
            <v>0</v>
          </cell>
          <cell r="CT805">
            <v>0</v>
          </cell>
          <cell r="CU805">
            <v>0</v>
          </cell>
          <cell r="CV805">
            <v>0</v>
          </cell>
          <cell r="CW805">
            <v>0</v>
          </cell>
          <cell r="CX805">
            <v>0</v>
          </cell>
          <cell r="CY805">
            <v>0</v>
          </cell>
          <cell r="CZ805">
            <v>0</v>
          </cell>
          <cell r="DA805" t="e">
            <v>#N/A</v>
          </cell>
          <cell r="DB805">
            <v>0</v>
          </cell>
        </row>
        <row r="806">
          <cell r="B806" t="str">
            <v>EQQ102787</v>
          </cell>
          <cell r="C806" t="str">
            <v>ĐƯỜNG BẢO VI</v>
          </cell>
          <cell r="D806" t="str">
            <v>NỮ</v>
          </cell>
          <cell r="E806">
            <v>41947</v>
          </cell>
          <cell r="F806" t="str">
            <v>06 ĐK</v>
          </cell>
          <cell r="G806" t="str">
            <v>NHÂN VIÊN PHA CHẾ</v>
          </cell>
          <cell r="H806">
            <v>4</v>
          </cell>
          <cell r="I806">
            <v>4</v>
          </cell>
          <cell r="J806">
            <v>1991</v>
          </cell>
          <cell r="K806">
            <v>33332</v>
          </cell>
          <cell r="L806" t="str">
            <v>BÀ RỊA - VŨNG TÀU</v>
          </cell>
          <cell r="M806" t="str">
            <v>HÀ NỘI</v>
          </cell>
          <cell r="N806" t="str">
            <v>273471738</v>
          </cell>
          <cell r="O806" t="str">
            <v>27/12/2008</v>
          </cell>
          <cell r="P806" t="str">
            <v>BÀ RỊA - VŨNG TÀU</v>
          </cell>
          <cell r="Q806" t="str">
            <v>KINH</v>
          </cell>
          <cell r="R806" t="str">
            <v>PHẬT</v>
          </cell>
          <cell r="S806" t="str">
            <v>68 LÝ THƯỜNG KIỆT, P. 1, TP . VŨNG TÀU, BÀ RỊA - VŨNG TÀU</v>
          </cell>
          <cell r="T806" t="str">
            <v>BÀ RỊA - VŨNG TÀU</v>
          </cell>
          <cell r="U806" t="str">
            <v>142 DƯƠNG BÁ TRẠC, Q. 8, TP. HCM</v>
          </cell>
          <cell r="V806" t="str">
            <v>TP. HCM</v>
          </cell>
          <cell r="W806" t="str">
            <v>136/12A NGUYỄN THỊ TẦN, P. 2, Q. 8, TP. HCM</v>
          </cell>
          <cell r="X806" t="str">
            <v>01269978607</v>
          </cell>
          <cell r="Y806" t="str">
            <v>0081000944939</v>
          </cell>
          <cell r="Z806" t="str">
            <v>VIETCOMBANK</v>
          </cell>
          <cell r="AA806" t="str">
            <v>101750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t="str">
            <v>12/12</v>
          </cell>
          <cell r="BF806">
            <v>0</v>
          </cell>
          <cell r="BG806">
            <v>0</v>
          </cell>
          <cell r="BH806">
            <v>0</v>
          </cell>
          <cell r="BI806">
            <v>0</v>
          </cell>
          <cell r="BJ806">
            <v>12000</v>
          </cell>
          <cell r="BK806">
            <v>0</v>
          </cell>
          <cell r="BL806">
            <v>0</v>
          </cell>
          <cell r="BM806">
            <v>0</v>
          </cell>
          <cell r="BN806">
            <v>0</v>
          </cell>
          <cell r="BO806">
            <v>0</v>
          </cell>
          <cell r="BP806">
            <v>0</v>
          </cell>
          <cell r="BQ806">
            <v>1</v>
          </cell>
          <cell r="BR806" t="str">
            <v>HTQ HỒ CHÍ MINH</v>
          </cell>
          <cell r="BS806" t="str">
            <v>Partime</v>
          </cell>
          <cell r="BT806" t="str">
            <v>Quán 6A Đồng Khởi</v>
          </cell>
          <cell r="BU806" t="str">
            <v>NV. Pha Chế</v>
          </cell>
          <cell r="BV806">
            <v>0</v>
          </cell>
          <cell r="BW806" t="str">
            <v>12/12</v>
          </cell>
          <cell r="BX806">
            <v>0</v>
          </cell>
          <cell r="BY806" t="str">
            <v>ĐH - TRANG TRÍ NỘI THẤT</v>
          </cell>
          <cell r="BZ806">
            <v>0</v>
          </cell>
          <cell r="CA806">
            <v>0</v>
          </cell>
          <cell r="CB806">
            <v>0</v>
          </cell>
          <cell r="CC806">
            <v>0</v>
          </cell>
          <cell r="CD806">
            <v>0</v>
          </cell>
          <cell r="CE806">
            <v>0</v>
          </cell>
          <cell r="CF806">
            <v>0</v>
          </cell>
          <cell r="CG806">
            <v>0</v>
          </cell>
          <cell r="CH806">
            <v>0</v>
          </cell>
          <cell r="CI806" t="str">
            <v>211 NTH</v>
          </cell>
          <cell r="CJ806" t="str">
            <v>NHÂN VIÊN PHỤC VỤ</v>
          </cell>
          <cell r="CK806">
            <v>0</v>
          </cell>
          <cell r="CL806">
            <v>0</v>
          </cell>
          <cell r="CM806" t="str">
            <v>ĐỘC THÂN</v>
          </cell>
          <cell r="CN806">
            <v>0</v>
          </cell>
          <cell r="CO806">
            <v>0</v>
          </cell>
          <cell r="CP806">
            <v>0</v>
          </cell>
          <cell r="CQ806">
            <v>0</v>
          </cell>
          <cell r="CR806">
            <v>0</v>
          </cell>
          <cell r="CS806">
            <v>0</v>
          </cell>
          <cell r="CT806">
            <v>0</v>
          </cell>
          <cell r="CU806">
            <v>0</v>
          </cell>
          <cell r="CV806">
            <v>0</v>
          </cell>
          <cell r="CW806">
            <v>0</v>
          </cell>
          <cell r="CX806">
            <v>0</v>
          </cell>
          <cell r="CY806">
            <v>0</v>
          </cell>
          <cell r="CZ806">
            <v>0</v>
          </cell>
          <cell r="DA806" t="e">
            <v>#N/A</v>
          </cell>
          <cell r="DB806">
            <v>0</v>
          </cell>
        </row>
        <row r="807">
          <cell r="B807" t="str">
            <v>EQQ102788</v>
          </cell>
          <cell r="C807" t="str">
            <v>NGUYỄN THỊ BÍCH TRÂM</v>
          </cell>
          <cell r="D807" t="str">
            <v>NỮ</v>
          </cell>
          <cell r="E807">
            <v>41947</v>
          </cell>
          <cell r="F807" t="str">
            <v>06 ĐK</v>
          </cell>
          <cell r="G807" t="str">
            <v>NHÂN VIÊN LỄ TÂN VIP</v>
          </cell>
          <cell r="H807">
            <v>28</v>
          </cell>
          <cell r="I807">
            <v>4</v>
          </cell>
          <cell r="J807">
            <v>1993</v>
          </cell>
          <cell r="K807">
            <v>34087</v>
          </cell>
          <cell r="L807" t="str">
            <v>ĐÀ NẴNG</v>
          </cell>
          <cell r="M807" t="str">
            <v>ĐÀ NẴNG</v>
          </cell>
          <cell r="N807" t="str">
            <v>225543653</v>
          </cell>
          <cell r="O807" t="str">
            <v>17/07/2010</v>
          </cell>
          <cell r="P807" t="str">
            <v>KHÁNH HÒA</v>
          </cell>
          <cell r="Q807" t="str">
            <v>KINH</v>
          </cell>
          <cell r="R807" t="str">
            <v>KHÔNG</v>
          </cell>
          <cell r="S807" t="str">
            <v>80/8/7 ĐỒNG NAI, P. PHƯỚC HẢI, TP. NHA TRANG, KHÁNH HÒA</v>
          </cell>
          <cell r="T807" t="str">
            <v>KHÁNH HÒA</v>
          </cell>
          <cell r="U807" t="str">
            <v>22/5 TÂN HÓA, P. 1, Q. 11, TP. HCM</v>
          </cell>
          <cell r="V807" t="str">
            <v>TP. HCM</v>
          </cell>
          <cell r="W807" t="str">
            <v>142 DƯƠNG BÁ TRẠC, Q. 8, TP. HCM</v>
          </cell>
          <cell r="X807" t="str">
            <v>01217089908</v>
          </cell>
          <cell r="Y807" t="str">
            <v>0061001009487</v>
          </cell>
          <cell r="Z807" t="str">
            <v>VIETCOMBANK</v>
          </cell>
          <cell r="AA807" t="str">
            <v>101751</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t="str">
            <v>12/12</v>
          </cell>
          <cell r="BF807">
            <v>0</v>
          </cell>
          <cell r="BG807">
            <v>0</v>
          </cell>
          <cell r="BH807">
            <v>0</v>
          </cell>
          <cell r="BI807">
            <v>2889000</v>
          </cell>
          <cell r="BJ807">
            <v>911000</v>
          </cell>
          <cell r="BK807">
            <v>0</v>
          </cell>
          <cell r="BL807">
            <v>0</v>
          </cell>
          <cell r="BM807">
            <v>0</v>
          </cell>
          <cell r="BN807">
            <v>0</v>
          </cell>
          <cell r="BO807">
            <v>0</v>
          </cell>
          <cell r="BP807">
            <v>4000</v>
          </cell>
          <cell r="BQ807">
            <v>1</v>
          </cell>
          <cell r="BR807" t="str">
            <v>HTQ HỒ CHÍ MINH</v>
          </cell>
          <cell r="BS807" t="str">
            <v>Fulltime</v>
          </cell>
          <cell r="BT807" t="str">
            <v>Quán 6A Đồng Khởi</v>
          </cell>
          <cell r="BU807" t="str">
            <v>NV. Lễ Tân VIP</v>
          </cell>
          <cell r="BV807">
            <v>0</v>
          </cell>
          <cell r="BW807" t="str">
            <v>12/12</v>
          </cell>
          <cell r="BX807">
            <v>0</v>
          </cell>
          <cell r="BY807" t="str">
            <v>CĐ - QUẢN TRỊ KINH DOANH</v>
          </cell>
          <cell r="BZ807">
            <v>0</v>
          </cell>
          <cell r="CA807">
            <v>0</v>
          </cell>
          <cell r="CB807">
            <v>0</v>
          </cell>
          <cell r="CC807">
            <v>0</v>
          </cell>
          <cell r="CD807">
            <v>0</v>
          </cell>
          <cell r="CE807">
            <v>0</v>
          </cell>
          <cell r="CF807">
            <v>0</v>
          </cell>
          <cell r="CG807">
            <v>0</v>
          </cell>
          <cell r="CH807">
            <v>0</v>
          </cell>
          <cell r="CI807" t="str">
            <v>06 ĐK</v>
          </cell>
          <cell r="CJ807" t="str">
            <v>NHÂN VIÊN PHA CHẾ</v>
          </cell>
          <cell r="CK807">
            <v>0</v>
          </cell>
          <cell r="CL807">
            <v>0</v>
          </cell>
          <cell r="CM807" t="str">
            <v>ĐỘC THÂN</v>
          </cell>
          <cell r="CN807">
            <v>0</v>
          </cell>
          <cell r="CO807">
            <v>0</v>
          </cell>
          <cell r="CP807">
            <v>0</v>
          </cell>
          <cell r="CQ807">
            <v>0</v>
          </cell>
          <cell r="CR807">
            <v>0</v>
          </cell>
          <cell r="CS807">
            <v>0</v>
          </cell>
          <cell r="CT807">
            <v>0</v>
          </cell>
          <cell r="CU807">
            <v>0</v>
          </cell>
          <cell r="CV807">
            <v>0</v>
          </cell>
          <cell r="CW807">
            <v>0</v>
          </cell>
          <cell r="CX807">
            <v>0</v>
          </cell>
          <cell r="CY807">
            <v>0</v>
          </cell>
          <cell r="CZ807">
            <v>0</v>
          </cell>
          <cell r="DA807" t="e">
            <v>#N/A</v>
          </cell>
          <cell r="DB807">
            <v>0</v>
          </cell>
        </row>
        <row r="808">
          <cell r="B808" t="str">
            <v>EQQ102789</v>
          </cell>
          <cell r="C808" t="str">
            <v>NGUYỄN THỊ THANH BÌNH</v>
          </cell>
          <cell r="D808" t="str">
            <v>NỮ</v>
          </cell>
          <cell r="E808">
            <v>41947</v>
          </cell>
          <cell r="F808" t="str">
            <v>272 XVNT</v>
          </cell>
          <cell r="G808" t="str">
            <v>NHÂN VIÊN BẾP</v>
          </cell>
          <cell r="H808">
            <v>21</v>
          </cell>
          <cell r="I808">
            <v>2</v>
          </cell>
          <cell r="J808">
            <v>1985</v>
          </cell>
          <cell r="K808">
            <v>31099</v>
          </cell>
          <cell r="L808" t="str">
            <v>BÌNH DƯƠNG</v>
          </cell>
          <cell r="M808" t="str">
            <v>BÌNH DƯƠNG</v>
          </cell>
          <cell r="N808" t="str">
            <v>280877116</v>
          </cell>
          <cell r="O808" t="str">
            <v>07/01/2002</v>
          </cell>
          <cell r="P808" t="str">
            <v>BÌNH DƯƠNG</v>
          </cell>
          <cell r="Q808" t="str">
            <v>KINH</v>
          </cell>
          <cell r="R808" t="str">
            <v>KHÔNG</v>
          </cell>
          <cell r="S808" t="str">
            <v>TÂN AN, THỊ XÃ THỦ DẦU MỘT, BÌNH DƯƠNG</v>
          </cell>
          <cell r="T808" t="str">
            <v>BÌNH DƯƠNG</v>
          </cell>
          <cell r="U808" t="str">
            <v>68/54/34B TRẦN QUANG KHẢI, P. TÂN ĐỊNH, Q. 1, TP. HCM</v>
          </cell>
          <cell r="V808" t="str">
            <v>TP. HCM</v>
          </cell>
          <cell r="W808" t="str">
            <v>22/5 TÂN HÓA, P. 1, Q. 11, TP. HCM</v>
          </cell>
          <cell r="X808" t="str">
            <v>TP. HCM</v>
          </cell>
          <cell r="Y808" t="str">
            <v>0071000937422</v>
          </cell>
          <cell r="Z808" t="str">
            <v>VIETCOMBANK</v>
          </cell>
          <cell r="AA808" t="str">
            <v>101752</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t="str">
            <v>12/12</v>
          </cell>
          <cell r="BF808">
            <v>0</v>
          </cell>
          <cell r="BG808">
            <v>0</v>
          </cell>
          <cell r="BH808">
            <v>0</v>
          </cell>
          <cell r="BI808">
            <v>2889000</v>
          </cell>
          <cell r="BJ808">
            <v>111000</v>
          </cell>
          <cell r="BK808">
            <v>0</v>
          </cell>
          <cell r="BL808">
            <v>0</v>
          </cell>
          <cell r="BM808">
            <v>0</v>
          </cell>
          <cell r="BN808">
            <v>0</v>
          </cell>
          <cell r="BO808">
            <v>0</v>
          </cell>
          <cell r="BP808">
            <v>4000</v>
          </cell>
          <cell r="BQ808">
            <v>1</v>
          </cell>
          <cell r="BR808" t="str">
            <v>HTQ HỒ CHÍ MINH</v>
          </cell>
          <cell r="BS808" t="str">
            <v>Fulltime</v>
          </cell>
          <cell r="BT808" t="str">
            <v>Quán 272 Xô Viết Nghệ Tĩnh</v>
          </cell>
          <cell r="BU808" t="str">
            <v>NV. Bếp</v>
          </cell>
          <cell r="BV808">
            <v>0</v>
          </cell>
          <cell r="BW808" t="str">
            <v>9/12</v>
          </cell>
          <cell r="BX808">
            <v>0</v>
          </cell>
          <cell r="BY808">
            <v>0</v>
          </cell>
          <cell r="BZ808">
            <v>0</v>
          </cell>
          <cell r="CA808">
            <v>0</v>
          </cell>
          <cell r="CB808">
            <v>0</v>
          </cell>
          <cell r="CC808">
            <v>0</v>
          </cell>
          <cell r="CD808">
            <v>0</v>
          </cell>
          <cell r="CE808">
            <v>0</v>
          </cell>
          <cell r="CF808">
            <v>0</v>
          </cell>
          <cell r="CG808">
            <v>0</v>
          </cell>
          <cell r="CH808">
            <v>0</v>
          </cell>
          <cell r="CI808" t="str">
            <v>06 ĐK</v>
          </cell>
          <cell r="CJ808" t="str">
            <v>NHÂN VIÊN LỄ TÂN VIP</v>
          </cell>
          <cell r="CK808">
            <v>0</v>
          </cell>
          <cell r="CL808">
            <v>0</v>
          </cell>
          <cell r="CM808" t="str">
            <v>ĐỘC THÂN</v>
          </cell>
          <cell r="CN808">
            <v>0</v>
          </cell>
          <cell r="CO808">
            <v>0</v>
          </cell>
          <cell r="CP808">
            <v>0</v>
          </cell>
          <cell r="CQ808">
            <v>0</v>
          </cell>
          <cell r="CR808">
            <v>0</v>
          </cell>
          <cell r="CS808">
            <v>0</v>
          </cell>
          <cell r="CT808">
            <v>0</v>
          </cell>
          <cell r="CU808">
            <v>0</v>
          </cell>
          <cell r="CV808">
            <v>0</v>
          </cell>
          <cell r="CW808">
            <v>0</v>
          </cell>
          <cell r="CX808">
            <v>0</v>
          </cell>
          <cell r="CY808">
            <v>0</v>
          </cell>
          <cell r="CZ808">
            <v>0</v>
          </cell>
          <cell r="DA808" t="e">
            <v>#N/A</v>
          </cell>
          <cell r="DB808">
            <v>0</v>
          </cell>
        </row>
        <row r="809">
          <cell r="B809" t="str">
            <v>EQQ102790</v>
          </cell>
          <cell r="C809" t="str">
            <v>NGÔ HOÀNG TÍN</v>
          </cell>
          <cell r="D809" t="str">
            <v>NAM</v>
          </cell>
          <cell r="E809">
            <v>41947</v>
          </cell>
          <cell r="F809" t="str">
            <v>19B PNT</v>
          </cell>
          <cell r="G809" t="str">
            <v>NHÂN VIÊN PHỤC VỤ</v>
          </cell>
          <cell r="H809">
            <v>28</v>
          </cell>
          <cell r="I809">
            <v>10</v>
          </cell>
          <cell r="J809">
            <v>1996</v>
          </cell>
          <cell r="K809">
            <v>35366</v>
          </cell>
          <cell r="L809" t="str">
            <v>KIÊN GIANG</v>
          </cell>
          <cell r="M809" t="str">
            <v>KIÊN GIANG</v>
          </cell>
          <cell r="N809" t="str">
            <v>371720879</v>
          </cell>
          <cell r="O809" t="str">
            <v>08/08/2013</v>
          </cell>
          <cell r="P809" t="str">
            <v>KIÊN GIANG</v>
          </cell>
          <cell r="Q809" t="str">
            <v>KHƠ ME</v>
          </cell>
          <cell r="R809" t="str">
            <v>KHÔNG</v>
          </cell>
          <cell r="S809" t="str">
            <v>621 MẠC CỬU, TP. RẠCH GIÁ, KIÊN GIANG</v>
          </cell>
          <cell r="T809" t="str">
            <v>KIÊN GIANG</v>
          </cell>
          <cell r="U809" t="str">
            <v>275/39/4Y BẠCH ĐẰNG, Q. BÌNH THẠNH, TP. HCM</v>
          </cell>
          <cell r="V809" t="str">
            <v>TP. HCM</v>
          </cell>
          <cell r="W809" t="str">
            <v>68/54/34B TRẦN QUANG KHẢI, P. TÂN ĐỊNH, Q. 1, TP. HCM</v>
          </cell>
          <cell r="X809" t="str">
            <v>0945121757</v>
          </cell>
          <cell r="Y809">
            <v>0</v>
          </cell>
          <cell r="Z809">
            <v>0</v>
          </cell>
          <cell r="AA809" t="str">
            <v>101753</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t="str">
            <v>9/12</v>
          </cell>
          <cell r="BF809">
            <v>0</v>
          </cell>
          <cell r="BG809">
            <v>0</v>
          </cell>
          <cell r="BH809">
            <v>0</v>
          </cell>
          <cell r="BI809">
            <v>0</v>
          </cell>
          <cell r="BJ809">
            <v>12000</v>
          </cell>
          <cell r="BK809">
            <v>0</v>
          </cell>
          <cell r="BL809">
            <v>0</v>
          </cell>
          <cell r="BM809">
            <v>0</v>
          </cell>
          <cell r="BN809">
            <v>0</v>
          </cell>
          <cell r="BO809">
            <v>0</v>
          </cell>
          <cell r="BP809">
            <v>0</v>
          </cell>
          <cell r="BQ809">
            <v>1</v>
          </cell>
          <cell r="BR809" t="str">
            <v>HTQ HỒ CHÍ MINH</v>
          </cell>
          <cell r="BS809" t="str">
            <v>Partime</v>
          </cell>
          <cell r="BT809" t="str">
            <v>Quán 19B-Phạm Ngọc Thạch</v>
          </cell>
          <cell r="BU809" t="str">
            <v>NV. Phục Vụ</v>
          </cell>
          <cell r="BV809">
            <v>0</v>
          </cell>
          <cell r="BW809" t="str">
            <v>12/12</v>
          </cell>
          <cell r="BX809">
            <v>0</v>
          </cell>
          <cell r="BY809" t="str">
            <v>ĐH</v>
          </cell>
          <cell r="BZ809">
            <v>0</v>
          </cell>
          <cell r="CA809">
            <v>0</v>
          </cell>
          <cell r="CB809">
            <v>0</v>
          </cell>
          <cell r="CC809">
            <v>0</v>
          </cell>
          <cell r="CD809">
            <v>0</v>
          </cell>
          <cell r="CE809">
            <v>0</v>
          </cell>
          <cell r="CF809">
            <v>0</v>
          </cell>
          <cell r="CG809">
            <v>0</v>
          </cell>
          <cell r="CH809">
            <v>0</v>
          </cell>
          <cell r="CI809" t="str">
            <v>272 XVNT</v>
          </cell>
          <cell r="CJ809" t="str">
            <v>NHÂN VIÊN BẾP</v>
          </cell>
          <cell r="CK809">
            <v>0</v>
          </cell>
          <cell r="CL809">
            <v>0</v>
          </cell>
          <cell r="CM809" t="str">
            <v>ĐỘC THÂN</v>
          </cell>
          <cell r="CN809">
            <v>0</v>
          </cell>
          <cell r="CO809">
            <v>0</v>
          </cell>
          <cell r="CP809">
            <v>0</v>
          </cell>
          <cell r="CQ809">
            <v>0</v>
          </cell>
          <cell r="CR809">
            <v>0</v>
          </cell>
          <cell r="CS809">
            <v>0</v>
          </cell>
          <cell r="CT809">
            <v>0</v>
          </cell>
          <cell r="CU809">
            <v>0</v>
          </cell>
          <cell r="CV809">
            <v>0</v>
          </cell>
          <cell r="CW809">
            <v>0</v>
          </cell>
          <cell r="CX809">
            <v>0</v>
          </cell>
          <cell r="CY809">
            <v>0</v>
          </cell>
          <cell r="CZ809">
            <v>0</v>
          </cell>
          <cell r="DA809" t="e">
            <v>#N/A</v>
          </cell>
          <cell r="DB809">
            <v>0</v>
          </cell>
        </row>
        <row r="810">
          <cell r="B810" t="str">
            <v>EQQ102791</v>
          </cell>
          <cell r="C810" t="str">
            <v>HOÀNG LỆ QUYÊN</v>
          </cell>
          <cell r="D810" t="str">
            <v>NỮ</v>
          </cell>
          <cell r="E810">
            <v>41949</v>
          </cell>
          <cell r="F810" t="str">
            <v>G7-497HH</v>
          </cell>
          <cell r="G810" t="str">
            <v>NHÂN VIÊN PHỤC VỤ</v>
          </cell>
          <cell r="H810">
            <v>11</v>
          </cell>
          <cell r="I810">
            <v>12</v>
          </cell>
          <cell r="J810">
            <v>1993</v>
          </cell>
          <cell r="K810">
            <v>34314</v>
          </cell>
          <cell r="L810" t="str">
            <v>BÌNH THUẬN</v>
          </cell>
          <cell r="M810">
            <v>35366</v>
          </cell>
          <cell r="N810" t="str">
            <v>261324997</v>
          </cell>
          <cell r="O810" t="str">
            <v>13/11/2009</v>
          </cell>
          <cell r="P810" t="str">
            <v>BÌNH THUẬN</v>
          </cell>
          <cell r="Q810" t="str">
            <v>KINH</v>
          </cell>
          <cell r="R810" t="str">
            <v>THIÊN CHÚA</v>
          </cell>
          <cell r="S810" t="str">
            <v>THÔN 1A, XÃ TRÀ TÂN, HUYỆN ĐỨC LINH, BÌNH THUẬN</v>
          </cell>
          <cell r="T810" t="str">
            <v>BÌNH THUẬN</v>
          </cell>
          <cell r="U810" t="str">
            <v>174/65/6 THÁI PHIÊN, P. 8, Q. 11, TP. HCM</v>
          </cell>
          <cell r="V810" t="str">
            <v>TP. HCM</v>
          </cell>
          <cell r="W810" t="str">
            <v>275/39/4Y BẠCH ĐẰNG, Q. BÌNH THẠNH, TP. HCM</v>
          </cell>
          <cell r="X810" t="str">
            <v>01228738187</v>
          </cell>
          <cell r="Y810" t="str">
            <v>0421000454071</v>
          </cell>
          <cell r="Z810" t="str">
            <v>VIETCOMBANK</v>
          </cell>
          <cell r="AA810" t="str">
            <v>101754</v>
          </cell>
          <cell r="AB810">
            <v>0</v>
          </cell>
          <cell r="AC810">
            <v>0</v>
          </cell>
          <cell r="AD810">
            <v>0</v>
          </cell>
          <cell r="AE810">
            <v>41974</v>
          </cell>
          <cell r="AF810" t="str">
            <v>TV</v>
          </cell>
          <cell r="AG810" t="str">
            <v>OK</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t="str">
            <v>12/12</v>
          </cell>
          <cell r="BF810">
            <v>0</v>
          </cell>
          <cell r="BG810">
            <v>0</v>
          </cell>
          <cell r="BH810">
            <v>0</v>
          </cell>
          <cell r="BI810">
            <v>0</v>
          </cell>
          <cell r="BJ810">
            <v>12000</v>
          </cell>
          <cell r="BK810">
            <v>0</v>
          </cell>
          <cell r="BL810">
            <v>0</v>
          </cell>
          <cell r="BM810">
            <v>0</v>
          </cell>
          <cell r="BN810">
            <v>0</v>
          </cell>
          <cell r="BO810">
            <v>0</v>
          </cell>
          <cell r="BP810">
            <v>0</v>
          </cell>
          <cell r="BQ810">
            <v>1</v>
          </cell>
          <cell r="BR810" t="str">
            <v>HTQ HỒ CHÍ MINH</v>
          </cell>
          <cell r="BS810" t="str">
            <v>Partime</v>
          </cell>
          <cell r="BT810" t="str">
            <v>Quán G7 - 497 Hòa Hảo</v>
          </cell>
          <cell r="BU810" t="str">
            <v>NV. Phục Vụ</v>
          </cell>
          <cell r="BV810">
            <v>0</v>
          </cell>
          <cell r="BW810" t="str">
            <v>12/12</v>
          </cell>
          <cell r="BX810">
            <v>0</v>
          </cell>
          <cell r="BY810">
            <v>0</v>
          </cell>
          <cell r="BZ810">
            <v>0</v>
          </cell>
          <cell r="CA810">
            <v>0</v>
          </cell>
          <cell r="CB810">
            <v>0</v>
          </cell>
          <cell r="CC810">
            <v>0</v>
          </cell>
          <cell r="CD810">
            <v>0</v>
          </cell>
          <cell r="CE810">
            <v>0</v>
          </cell>
          <cell r="CF810">
            <v>0</v>
          </cell>
          <cell r="CG810">
            <v>0</v>
          </cell>
          <cell r="CH810">
            <v>0</v>
          </cell>
          <cell r="CI810" t="str">
            <v>19B PNT</v>
          </cell>
          <cell r="CJ810" t="str">
            <v>NHÂN VIÊN PHỤC VỤ</v>
          </cell>
          <cell r="CK810">
            <v>0</v>
          </cell>
          <cell r="CL810">
            <v>0</v>
          </cell>
          <cell r="CM810" t="str">
            <v>ĐỘC THÂN</v>
          </cell>
          <cell r="CN810">
            <v>0</v>
          </cell>
          <cell r="CO810">
            <v>0</v>
          </cell>
          <cell r="CP810">
            <v>0</v>
          </cell>
          <cell r="CQ810">
            <v>0</v>
          </cell>
          <cell r="CR810">
            <v>0</v>
          </cell>
          <cell r="CS810">
            <v>0</v>
          </cell>
          <cell r="CT810">
            <v>0</v>
          </cell>
          <cell r="CU810">
            <v>0</v>
          </cell>
          <cell r="CV810">
            <v>0</v>
          </cell>
          <cell r="CW810">
            <v>0</v>
          </cell>
          <cell r="CX810">
            <v>0</v>
          </cell>
          <cell r="CY810">
            <v>0</v>
          </cell>
          <cell r="CZ810">
            <v>0</v>
          </cell>
          <cell r="DA810" t="e">
            <v>#N/A</v>
          </cell>
          <cell r="DB810">
            <v>0</v>
          </cell>
        </row>
        <row r="811">
          <cell r="B811" t="str">
            <v>EQQ102792</v>
          </cell>
          <cell r="C811" t="str">
            <v>TRẦN BẢO KHOA</v>
          </cell>
          <cell r="D811" t="str">
            <v>NAM</v>
          </cell>
          <cell r="E811">
            <v>41946</v>
          </cell>
          <cell r="F811" t="str">
            <v>07 NVC</v>
          </cell>
          <cell r="G811" t="str">
            <v>NHÂN VIÊN PHỤC VỤ</v>
          </cell>
          <cell r="H811">
            <v>7</v>
          </cell>
          <cell r="I811">
            <v>3</v>
          </cell>
          <cell r="J811">
            <v>1992</v>
          </cell>
          <cell r="K811">
            <v>33670</v>
          </cell>
          <cell r="L811" t="str">
            <v>PHÚ YÊN</v>
          </cell>
          <cell r="M811" t="str">
            <v>PHÚ YÊN</v>
          </cell>
          <cell r="N811" t="str">
            <v>225482611</v>
          </cell>
          <cell r="O811">
            <v>39612</v>
          </cell>
          <cell r="P811" t="str">
            <v>KHÁNH HÒA</v>
          </cell>
          <cell r="Q811" t="str">
            <v>KINH</v>
          </cell>
          <cell r="R811" t="str">
            <v>KHÔNG</v>
          </cell>
          <cell r="S811" t="str">
            <v>DIÊN LẠC, DIÊN KHÁNH, KHÁNH HÒA</v>
          </cell>
          <cell r="T811" t="str">
            <v>KHÁNH HÒA</v>
          </cell>
          <cell r="U811" t="str">
            <v>1074 QUANG TRUNG, P. 8, Q. GÒ VẤP, TP. HCM</v>
          </cell>
          <cell r="V811" t="str">
            <v>TP. HCM</v>
          </cell>
          <cell r="W811" t="str">
            <v>174/65/6 THÁI PHIÊN, P. 8, Q. 11, TP. HCM</v>
          </cell>
          <cell r="X811" t="str">
            <v>01687533570</v>
          </cell>
          <cell r="Y811" t="str">
            <v>0721000563253</v>
          </cell>
          <cell r="Z811" t="str">
            <v>VIETCOMBANK</v>
          </cell>
          <cell r="AA811" t="str">
            <v>101755</v>
          </cell>
          <cell r="AB811">
            <v>0</v>
          </cell>
          <cell r="AC811">
            <v>0</v>
          </cell>
          <cell r="AD811">
            <v>0</v>
          </cell>
          <cell r="AE811">
            <v>41974</v>
          </cell>
          <cell r="AF811" t="str">
            <v>TV</v>
          </cell>
          <cell r="AG811" t="str">
            <v>OK</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t="str">
            <v>12/12</v>
          </cell>
          <cell r="BF811">
            <v>0</v>
          </cell>
          <cell r="BG811">
            <v>0</v>
          </cell>
          <cell r="BH811">
            <v>0</v>
          </cell>
          <cell r="BI811">
            <v>0</v>
          </cell>
          <cell r="BJ811">
            <v>12000</v>
          </cell>
          <cell r="BK811">
            <v>0</v>
          </cell>
          <cell r="BL811">
            <v>0</v>
          </cell>
          <cell r="BM811">
            <v>0</v>
          </cell>
          <cell r="BN811">
            <v>500000</v>
          </cell>
          <cell r="BO811">
            <v>0</v>
          </cell>
          <cell r="BP811">
            <v>0</v>
          </cell>
          <cell r="BQ811">
            <v>1</v>
          </cell>
          <cell r="BR811" t="str">
            <v>HTQ HỒ CHÍ MINH</v>
          </cell>
          <cell r="BS811" t="str">
            <v>Partime</v>
          </cell>
          <cell r="BT811" t="str">
            <v>Quán Số 7 Nguyễn Văn Chiêm</v>
          </cell>
          <cell r="BU811" t="str">
            <v>NV. Phục Vụ</v>
          </cell>
          <cell r="BV811">
            <v>0</v>
          </cell>
          <cell r="BW811" t="str">
            <v>12/12</v>
          </cell>
          <cell r="BX811">
            <v>0</v>
          </cell>
          <cell r="BY811">
            <v>0</v>
          </cell>
          <cell r="BZ811">
            <v>0</v>
          </cell>
          <cell r="CA811">
            <v>0</v>
          </cell>
          <cell r="CB811">
            <v>0</v>
          </cell>
          <cell r="CC811">
            <v>0</v>
          </cell>
          <cell r="CD811">
            <v>0</v>
          </cell>
          <cell r="CE811">
            <v>0</v>
          </cell>
          <cell r="CF811">
            <v>0</v>
          </cell>
          <cell r="CG811">
            <v>0</v>
          </cell>
          <cell r="CH811">
            <v>0</v>
          </cell>
          <cell r="CI811" t="str">
            <v>G7-497HH</v>
          </cell>
          <cell r="CJ811" t="str">
            <v>NHÂN VIÊN PHỤC VỤ</v>
          </cell>
          <cell r="CK811">
            <v>0</v>
          </cell>
          <cell r="CL811">
            <v>0</v>
          </cell>
          <cell r="CM811" t="str">
            <v>ĐỘC THÂN</v>
          </cell>
          <cell r="CN811">
            <v>0</v>
          </cell>
          <cell r="CO811">
            <v>0</v>
          </cell>
          <cell r="CP811">
            <v>0</v>
          </cell>
          <cell r="CQ811">
            <v>0</v>
          </cell>
          <cell r="CR811">
            <v>0</v>
          </cell>
          <cell r="CS811">
            <v>0</v>
          </cell>
          <cell r="CT811">
            <v>0</v>
          </cell>
          <cell r="CU811">
            <v>0</v>
          </cell>
          <cell r="CV811">
            <v>0</v>
          </cell>
          <cell r="CW811">
            <v>0</v>
          </cell>
          <cell r="CX811">
            <v>0</v>
          </cell>
          <cell r="CY811">
            <v>0</v>
          </cell>
          <cell r="CZ811">
            <v>0</v>
          </cell>
          <cell r="DA811" t="e">
            <v>#N/A</v>
          </cell>
          <cell r="DB811">
            <v>0</v>
          </cell>
        </row>
        <row r="812">
          <cell r="B812" t="str">
            <v>EQQ102793</v>
          </cell>
          <cell r="C812" t="str">
            <v>TRẦN DUY THÀNH</v>
          </cell>
          <cell r="D812" t="str">
            <v>NAM</v>
          </cell>
          <cell r="E812">
            <v>41949</v>
          </cell>
          <cell r="F812" t="str">
            <v>272 XVNT</v>
          </cell>
          <cell r="G812" t="str">
            <v>NHÂN VIÊN PHỤC VỤ</v>
          </cell>
          <cell r="H812">
            <v>1</v>
          </cell>
          <cell r="I812">
            <v>1</v>
          </cell>
          <cell r="J812">
            <v>1995</v>
          </cell>
          <cell r="K812">
            <v>34700</v>
          </cell>
          <cell r="L812">
            <v>1992</v>
          </cell>
          <cell r="M812">
            <v>33670</v>
          </cell>
          <cell r="N812" t="str">
            <v>225663012</v>
          </cell>
          <cell r="O812">
            <v>41082</v>
          </cell>
          <cell r="P812" t="str">
            <v>KHÁNH HÒA</v>
          </cell>
          <cell r="Q812">
            <v>39612</v>
          </cell>
          <cell r="R812" t="str">
            <v>KHÁNH HÒA</v>
          </cell>
          <cell r="S812" t="str">
            <v>KINH</v>
          </cell>
          <cell r="T812" t="str">
            <v>KHÁNH HÒA</v>
          </cell>
          <cell r="U812" t="str">
            <v>DIÊN LẠC, DIÊN KHÁNH, KHÁNH HÒA</v>
          </cell>
          <cell r="V812" t="str">
            <v>TP. HCM</v>
          </cell>
          <cell r="W812" t="str">
            <v>1074 QUANG TRUNG, P. 8, Q. GÒ VẤP, TP. HCM</v>
          </cell>
          <cell r="X812" t="str">
            <v>TP. HCM</v>
          </cell>
          <cell r="Y812" t="str">
            <v>0371000427598</v>
          </cell>
          <cell r="Z812" t="str">
            <v>VIETCOMBANK</v>
          </cell>
          <cell r="AA812" t="str">
            <v>101756</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t="str">
            <v>12/12</v>
          </cell>
          <cell r="BF812">
            <v>0</v>
          </cell>
          <cell r="BG812">
            <v>0</v>
          </cell>
          <cell r="BH812">
            <v>0</v>
          </cell>
          <cell r="BI812">
            <v>0</v>
          </cell>
          <cell r="BJ812">
            <v>12000</v>
          </cell>
          <cell r="BK812">
            <v>0</v>
          </cell>
          <cell r="BL812">
            <v>0</v>
          </cell>
          <cell r="BM812">
            <v>0</v>
          </cell>
          <cell r="BN812">
            <v>0</v>
          </cell>
          <cell r="BO812">
            <v>0</v>
          </cell>
          <cell r="BP812">
            <v>0</v>
          </cell>
          <cell r="BQ812">
            <v>1</v>
          </cell>
          <cell r="BR812" t="str">
            <v>HTQ HỒ CHÍ MINH</v>
          </cell>
          <cell r="BS812" t="str">
            <v>Partime</v>
          </cell>
          <cell r="BT812" t="str">
            <v>Quán 272 Xô Viết Nghệ Tĩnh</v>
          </cell>
          <cell r="BU812" t="str">
            <v>NV. Phục Vụ</v>
          </cell>
          <cell r="BV812">
            <v>0</v>
          </cell>
          <cell r="BW812">
            <v>0</v>
          </cell>
          <cell r="BX812">
            <v>0</v>
          </cell>
          <cell r="BY812">
            <v>0</v>
          </cell>
          <cell r="BZ812">
            <v>0</v>
          </cell>
          <cell r="CA812">
            <v>0</v>
          </cell>
          <cell r="CB812">
            <v>0</v>
          </cell>
          <cell r="CC812">
            <v>0</v>
          </cell>
          <cell r="CD812">
            <v>0</v>
          </cell>
          <cell r="CE812">
            <v>0</v>
          </cell>
          <cell r="CF812">
            <v>0</v>
          </cell>
          <cell r="CG812">
            <v>0</v>
          </cell>
          <cell r="CH812">
            <v>0</v>
          </cell>
          <cell r="CI812" t="str">
            <v>07 NVC</v>
          </cell>
          <cell r="CJ812" t="str">
            <v>NHÂN VIÊN PHỤC VỤ</v>
          </cell>
          <cell r="CK812">
            <v>0</v>
          </cell>
          <cell r="CL812">
            <v>0</v>
          </cell>
          <cell r="CM812">
            <v>0</v>
          </cell>
          <cell r="CN812">
            <v>0</v>
          </cell>
          <cell r="CO812">
            <v>0</v>
          </cell>
          <cell r="CP812">
            <v>0</v>
          </cell>
          <cell r="CQ812">
            <v>0</v>
          </cell>
          <cell r="CR812">
            <v>0</v>
          </cell>
          <cell r="CS812">
            <v>0</v>
          </cell>
          <cell r="CT812">
            <v>0</v>
          </cell>
          <cell r="CU812">
            <v>0</v>
          </cell>
          <cell r="CV812">
            <v>0</v>
          </cell>
          <cell r="CW812">
            <v>0</v>
          </cell>
          <cell r="CX812">
            <v>0</v>
          </cell>
          <cell r="CY812">
            <v>0</v>
          </cell>
          <cell r="CZ812">
            <v>0</v>
          </cell>
          <cell r="DA812" t="e">
            <v>#N/A</v>
          </cell>
          <cell r="DB812">
            <v>0</v>
          </cell>
        </row>
        <row r="813">
          <cell r="B813" t="str">
            <v>EQQ102794</v>
          </cell>
          <cell r="C813" t="str">
            <v>PHAN LÊ NHẬT DUẬT</v>
          </cell>
          <cell r="D813" t="str">
            <v>NAM</v>
          </cell>
          <cell r="E813">
            <v>41946</v>
          </cell>
          <cell r="F813" t="str">
            <v>264 NKKN</v>
          </cell>
          <cell r="G813" t="str">
            <v>NHÂN VIÊN PHỤC VỤ</v>
          </cell>
          <cell r="H813">
            <v>19</v>
          </cell>
          <cell r="I813">
            <v>9</v>
          </cell>
          <cell r="J813">
            <v>1994</v>
          </cell>
          <cell r="K813" t="str">
            <v>19/09/1994</v>
          </cell>
          <cell r="L813" t="str">
            <v>TP. HCM</v>
          </cell>
          <cell r="M813" t="str">
            <v>PHÚ YÊN</v>
          </cell>
          <cell r="N813" t="str">
            <v>025033831</v>
          </cell>
          <cell r="O813" t="str">
            <v>22/11/2008</v>
          </cell>
          <cell r="P813" t="str">
            <v>TP. HCM</v>
          </cell>
          <cell r="Q813" t="str">
            <v>KINH</v>
          </cell>
          <cell r="R813" t="str">
            <v>KHÔNG</v>
          </cell>
          <cell r="S813" t="str">
            <v>281/66/13 LÊ VĂN SỸ, P. 1, Q. TÂN BÌNH, TP. HCM</v>
          </cell>
          <cell r="T813" t="str">
            <v>TP. HCM</v>
          </cell>
          <cell r="U813" t="str">
            <v>281/66/13 LÊ VĂN SỸ, P. 1, Q. TÂN BÌNH, TP. HCM</v>
          </cell>
          <cell r="V813" t="str">
            <v>TP. HCM</v>
          </cell>
          <cell r="W813">
            <v>0</v>
          </cell>
          <cell r="X813">
            <v>0</v>
          </cell>
          <cell r="Y813" t="str">
            <v>0721000543901</v>
          </cell>
          <cell r="Z813" t="str">
            <v>VIETCOMBANK</v>
          </cell>
          <cell r="AA813" t="str">
            <v>101757</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12000</v>
          </cell>
          <cell r="BK813">
            <v>0</v>
          </cell>
          <cell r="BL813">
            <v>0</v>
          </cell>
          <cell r="BM813">
            <v>0</v>
          </cell>
          <cell r="BN813">
            <v>0</v>
          </cell>
          <cell r="BO813">
            <v>0</v>
          </cell>
          <cell r="BP813">
            <v>0</v>
          </cell>
          <cell r="BQ813">
            <v>1</v>
          </cell>
          <cell r="BR813" t="str">
            <v>HTQ HỒ CHÍ MINH</v>
          </cell>
          <cell r="BS813" t="str">
            <v>Partime</v>
          </cell>
          <cell r="BT813" t="str">
            <v>Quán 264 Nam Kỳ Khởi Nghĩa</v>
          </cell>
          <cell r="BU813" t="str">
            <v>NV. Phục Vụ</v>
          </cell>
          <cell r="BV813">
            <v>0</v>
          </cell>
          <cell r="BW813" t="str">
            <v>12/12</v>
          </cell>
          <cell r="BX813">
            <v>0</v>
          </cell>
          <cell r="BY813">
            <v>0</v>
          </cell>
          <cell r="BZ813">
            <v>0</v>
          </cell>
          <cell r="CA813">
            <v>0</v>
          </cell>
          <cell r="CB813">
            <v>0</v>
          </cell>
          <cell r="CC813">
            <v>0</v>
          </cell>
          <cell r="CD813">
            <v>0</v>
          </cell>
          <cell r="CE813">
            <v>0</v>
          </cell>
          <cell r="CF813">
            <v>0</v>
          </cell>
          <cell r="CG813">
            <v>0</v>
          </cell>
          <cell r="CH813">
            <v>0</v>
          </cell>
          <cell r="CI813" t="str">
            <v>272 XVNT</v>
          </cell>
          <cell r="CJ813" t="str">
            <v>NHÂN VIÊN PHỤC VỤ</v>
          </cell>
          <cell r="CK813">
            <v>0</v>
          </cell>
          <cell r="CL813">
            <v>0</v>
          </cell>
          <cell r="CM813" t="str">
            <v>ĐỘC THÂN</v>
          </cell>
          <cell r="CN813">
            <v>0</v>
          </cell>
          <cell r="CO813">
            <v>0</v>
          </cell>
          <cell r="CP813">
            <v>0</v>
          </cell>
          <cell r="CQ813">
            <v>0</v>
          </cell>
          <cell r="CR813">
            <v>0</v>
          </cell>
          <cell r="CS813">
            <v>0</v>
          </cell>
          <cell r="CT813">
            <v>0</v>
          </cell>
          <cell r="CU813">
            <v>0</v>
          </cell>
          <cell r="CV813">
            <v>0</v>
          </cell>
          <cell r="CW813">
            <v>0</v>
          </cell>
          <cell r="CX813">
            <v>0</v>
          </cell>
          <cell r="CY813">
            <v>0</v>
          </cell>
          <cell r="CZ813">
            <v>0</v>
          </cell>
          <cell r="DA813" t="e">
            <v>#N/A</v>
          </cell>
          <cell r="DB813">
            <v>0</v>
          </cell>
        </row>
        <row r="814">
          <cell r="B814" t="str">
            <v>EQQ102795</v>
          </cell>
          <cell r="C814" t="str">
            <v>NGUYỄN TRANG CẨM NHUNG</v>
          </cell>
          <cell r="D814" t="str">
            <v>NỮ</v>
          </cell>
          <cell r="E814">
            <v>41932</v>
          </cell>
          <cell r="F814" t="str">
            <v>QUÁN BIG C CẦN THƠ</v>
          </cell>
          <cell r="G814" t="str">
            <v>NHÂN VIÊN PHỤC VỤ</v>
          </cell>
          <cell r="H814">
            <v>26</v>
          </cell>
          <cell r="I814">
            <v>3</v>
          </cell>
          <cell r="J814">
            <v>1994</v>
          </cell>
          <cell r="K814" t="str">
            <v>26/03/1994</v>
          </cell>
          <cell r="L814" t="str">
            <v>CẦN THƠ</v>
          </cell>
          <cell r="M814" t="str">
            <v>CẦN THƠ</v>
          </cell>
          <cell r="N814" t="str">
            <v>362395685</v>
          </cell>
          <cell r="O814" t="str">
            <v>15/09/2011</v>
          </cell>
          <cell r="P814" t="str">
            <v>CẦN THƠ</v>
          </cell>
          <cell r="Q814" t="str">
            <v>KINH</v>
          </cell>
          <cell r="R814" t="str">
            <v>KHÔNG</v>
          </cell>
          <cell r="S814" t="str">
            <v>15/53 HOÀNG VĂN THỤ, P. AN HỘI, Q. NINH KIỀU, TP. CẦN THƠ</v>
          </cell>
          <cell r="T814" t="str">
            <v>CẦN THƠ</v>
          </cell>
          <cell r="U814" t="str">
            <v>15/53 HOÀNG VĂN THỤ, P. AN HỘI, Q. NINH KIỀU, TP. CẦN THƠ</v>
          </cell>
          <cell r="V814" t="str">
            <v>TP. HCM</v>
          </cell>
          <cell r="W814" t="str">
            <v>281/66/13 LÊ VĂN SỸ, P. 1, Q. TÂN BÌNH, TP. HCM</v>
          </cell>
          <cell r="X814" t="str">
            <v>01243898272</v>
          </cell>
          <cell r="Y814" t="str">
            <v>0111000205750</v>
          </cell>
          <cell r="Z814" t="str">
            <v>VIETCOMBANK</v>
          </cell>
          <cell r="AA814" t="str">
            <v>600073</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t="str">
            <v>12/12</v>
          </cell>
          <cell r="BF814">
            <v>0</v>
          </cell>
          <cell r="BG814">
            <v>0</v>
          </cell>
          <cell r="BH814">
            <v>0</v>
          </cell>
          <cell r="BI814">
            <v>0</v>
          </cell>
          <cell r="BJ814">
            <v>12000</v>
          </cell>
          <cell r="BK814">
            <v>0</v>
          </cell>
          <cell r="BL814">
            <v>0</v>
          </cell>
          <cell r="BM814">
            <v>0</v>
          </cell>
          <cell r="BN814">
            <v>0</v>
          </cell>
          <cell r="BO814">
            <v>0</v>
          </cell>
          <cell r="BP814">
            <v>0</v>
          </cell>
          <cell r="BQ814">
            <v>1</v>
          </cell>
          <cell r="BR814" t="str">
            <v>CN CẦN THƠ</v>
          </cell>
          <cell r="BS814" t="str">
            <v>Partime</v>
          </cell>
          <cell r="BT814" t="str">
            <v>Quán Big C Cần Thơ</v>
          </cell>
          <cell r="BU814" t="str">
            <v>NV. Phục Vụ</v>
          </cell>
          <cell r="BV814">
            <v>0</v>
          </cell>
          <cell r="BW814" t="str">
            <v>12/12</v>
          </cell>
          <cell r="BX814">
            <v>0</v>
          </cell>
          <cell r="BY814" t="str">
            <v>ĐH - TRUYỀN THÔNG &amp; MẠNG MÁY TÍNH</v>
          </cell>
          <cell r="BZ814">
            <v>0</v>
          </cell>
          <cell r="CA814">
            <v>0</v>
          </cell>
          <cell r="CB814">
            <v>0</v>
          </cell>
          <cell r="CC814">
            <v>0</v>
          </cell>
          <cell r="CD814">
            <v>41938</v>
          </cell>
          <cell r="CE814">
            <v>0</v>
          </cell>
          <cell r="CF814">
            <v>0</v>
          </cell>
          <cell r="CG814">
            <v>0</v>
          </cell>
          <cell r="CH814">
            <v>0</v>
          </cell>
          <cell r="CI814" t="str">
            <v>264 NKKN</v>
          </cell>
          <cell r="CJ814" t="str">
            <v>NHÂN VIÊN PHỤC VỤ</v>
          </cell>
          <cell r="CK814">
            <v>0</v>
          </cell>
          <cell r="CL814">
            <v>0</v>
          </cell>
          <cell r="CM814" t="str">
            <v>ĐỘC THÂN</v>
          </cell>
          <cell r="CN814">
            <v>0</v>
          </cell>
          <cell r="CO814">
            <v>0</v>
          </cell>
          <cell r="CP814">
            <v>0</v>
          </cell>
          <cell r="CQ814">
            <v>0</v>
          </cell>
          <cell r="CR814">
            <v>0</v>
          </cell>
          <cell r="CS814">
            <v>0</v>
          </cell>
          <cell r="CT814">
            <v>0</v>
          </cell>
          <cell r="CU814">
            <v>0</v>
          </cell>
          <cell r="CV814">
            <v>0</v>
          </cell>
          <cell r="CW814">
            <v>0</v>
          </cell>
          <cell r="CX814">
            <v>0</v>
          </cell>
          <cell r="CY814">
            <v>0</v>
          </cell>
          <cell r="CZ814">
            <v>0</v>
          </cell>
          <cell r="DA814" t="e">
            <v>#N/A</v>
          </cell>
          <cell r="DB814">
            <v>0</v>
          </cell>
        </row>
        <row r="815">
          <cell r="B815" t="str">
            <v>EQQ102796</v>
          </cell>
          <cell r="C815" t="str">
            <v>LÂM QUANG PHÚC</v>
          </cell>
          <cell r="D815" t="str">
            <v>NAM</v>
          </cell>
          <cell r="E815">
            <v>41932</v>
          </cell>
          <cell r="F815" t="str">
            <v>QUÁN 30 - 04 CẦN THƠ</v>
          </cell>
          <cell r="G815" t="str">
            <v>NHÂN VIÊN PHỤC VỤ</v>
          </cell>
          <cell r="H815">
            <v>16</v>
          </cell>
          <cell r="I815">
            <v>6</v>
          </cell>
          <cell r="J815">
            <v>1993</v>
          </cell>
          <cell r="K815">
            <v>34136</v>
          </cell>
          <cell r="L815" t="str">
            <v>CẦN THƠ</v>
          </cell>
          <cell r="M815" t="str">
            <v>CẦN THƠ</v>
          </cell>
          <cell r="N815" t="str">
            <v>362324706</v>
          </cell>
          <cell r="O815">
            <v>39380</v>
          </cell>
          <cell r="P815" t="str">
            <v>CẦN THƠ</v>
          </cell>
          <cell r="Q815" t="str">
            <v>KINH</v>
          </cell>
          <cell r="R815" t="str">
            <v>KHÔNG</v>
          </cell>
          <cell r="S815" t="str">
            <v>225/15B, ĐƯỜNG 30/4, P. HƯNG LỢI, Q. NINH KIỀU, TP. CẦN THƠ</v>
          </cell>
          <cell r="T815" t="str">
            <v>CẦN THƠ</v>
          </cell>
          <cell r="U815" t="str">
            <v>225/15B, ĐƯỜNG 30/4, P. HƯNG LỢI, Q. NINH KIỀU, TP. CẦN THƠ</v>
          </cell>
          <cell r="V815" t="str">
            <v>CẦN THƠ</v>
          </cell>
          <cell r="W815" t="str">
            <v>15/53 HOÀNG VĂN THỤ, P. AN HỘI, Q. NINH KIỀU, TP. CẦN THƠ</v>
          </cell>
          <cell r="X815" t="str">
            <v>0939556335</v>
          </cell>
          <cell r="Y815" t="str">
            <v>0111000225601</v>
          </cell>
          <cell r="Z815" t="str">
            <v>VIETCOMBANK</v>
          </cell>
          <cell r="AA815" t="str">
            <v>600074</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t="str">
            <v>12/12</v>
          </cell>
          <cell r="BF815">
            <v>0</v>
          </cell>
          <cell r="BG815">
            <v>0</v>
          </cell>
          <cell r="BH815">
            <v>0</v>
          </cell>
          <cell r="BI815">
            <v>0</v>
          </cell>
          <cell r="BJ815">
            <v>12000</v>
          </cell>
          <cell r="BK815">
            <v>0</v>
          </cell>
          <cell r="BL815">
            <v>41938</v>
          </cell>
          <cell r="BM815">
            <v>0</v>
          </cell>
          <cell r="BN815">
            <v>0</v>
          </cell>
          <cell r="BO815">
            <v>0</v>
          </cell>
          <cell r="BP815">
            <v>0</v>
          </cell>
          <cell r="BQ815">
            <v>1</v>
          </cell>
          <cell r="BR815" t="str">
            <v>CN CẦN THƠ</v>
          </cell>
          <cell r="BS815" t="str">
            <v>Partime</v>
          </cell>
          <cell r="BT815" t="str">
            <v>Quán 30 - 04 Cần Thơ</v>
          </cell>
          <cell r="BU815" t="str">
            <v>NV. Phục Vụ</v>
          </cell>
          <cell r="BV815">
            <v>0</v>
          </cell>
          <cell r="BW815" t="str">
            <v>12/12</v>
          </cell>
          <cell r="BX815">
            <v>0</v>
          </cell>
          <cell r="BY815" t="str">
            <v>CÔNG NGHỆ THÔNG TIN</v>
          </cell>
          <cell r="BZ815">
            <v>0</v>
          </cell>
          <cell r="CA815">
            <v>0</v>
          </cell>
          <cell r="CB815">
            <v>0</v>
          </cell>
          <cell r="CC815">
            <v>0</v>
          </cell>
          <cell r="CD815">
            <v>0</v>
          </cell>
          <cell r="CE815">
            <v>0</v>
          </cell>
          <cell r="CF815">
            <v>0</v>
          </cell>
          <cell r="CG815">
            <v>0</v>
          </cell>
          <cell r="CH815">
            <v>0</v>
          </cell>
          <cell r="CI815" t="str">
            <v>QUÁN BIG C CẦN THƠ</v>
          </cell>
          <cell r="CJ815" t="str">
            <v>NHÂN VIÊN PHỤC VỤ</v>
          </cell>
          <cell r="CK815">
            <v>0</v>
          </cell>
          <cell r="CL815">
            <v>0</v>
          </cell>
          <cell r="CM815" t="str">
            <v>ĐỘC THÂN</v>
          </cell>
          <cell r="CN815">
            <v>0</v>
          </cell>
          <cell r="CO815">
            <v>0</v>
          </cell>
          <cell r="CP815">
            <v>0</v>
          </cell>
          <cell r="CQ815">
            <v>0</v>
          </cell>
          <cell r="CR815">
            <v>0</v>
          </cell>
          <cell r="CS815">
            <v>0</v>
          </cell>
          <cell r="CT815">
            <v>0</v>
          </cell>
          <cell r="CU815">
            <v>0</v>
          </cell>
          <cell r="CV815">
            <v>0</v>
          </cell>
          <cell r="CW815">
            <v>0</v>
          </cell>
          <cell r="CX815">
            <v>0</v>
          </cell>
          <cell r="CY815">
            <v>0</v>
          </cell>
          <cell r="CZ815">
            <v>0</v>
          </cell>
          <cell r="DA815" t="e">
            <v>#N/A</v>
          </cell>
          <cell r="DB815">
            <v>0</v>
          </cell>
        </row>
        <row r="816">
          <cell r="B816" t="str">
            <v>EQQ102797</v>
          </cell>
          <cell r="C816" t="str">
            <v>NGUYỄN HOÀNG BẢO CHÂU</v>
          </cell>
          <cell r="D816" t="str">
            <v>NAM</v>
          </cell>
          <cell r="E816">
            <v>41932</v>
          </cell>
          <cell r="F816" t="str">
            <v>QUÁN 30 - 04 CẦN THƠ</v>
          </cell>
          <cell r="G816" t="str">
            <v>NHÂN VIÊN PHỤC VỤ</v>
          </cell>
          <cell r="H816">
            <v>20</v>
          </cell>
          <cell r="I816">
            <v>11</v>
          </cell>
          <cell r="J816">
            <v>1993</v>
          </cell>
          <cell r="K816" t="str">
            <v>20/11/1993</v>
          </cell>
          <cell r="L816" t="str">
            <v>CẦN THƠ</v>
          </cell>
          <cell r="M816" t="str">
            <v>CẦN THƠ</v>
          </cell>
          <cell r="N816" t="str">
            <v>362387667</v>
          </cell>
          <cell r="O816">
            <v>40036</v>
          </cell>
          <cell r="P816" t="str">
            <v>CẦN THƠ</v>
          </cell>
          <cell r="Q816" t="str">
            <v>KINH</v>
          </cell>
          <cell r="R816" t="str">
            <v>KHÔNG</v>
          </cell>
          <cell r="S816" t="str">
            <v>21/105F MẬU THÂN, P. AN HÒA, Q. NINH KIỀU, CẦN THƠ</v>
          </cell>
          <cell r="T816" t="str">
            <v>CẦN THƠ</v>
          </cell>
          <cell r="U816" t="str">
            <v>21/105F MẬU THÂN, P. AN HÒA, Q. NINH KIỀU, CẦN THƠ</v>
          </cell>
          <cell r="V816" t="str">
            <v>CẦN THƠ</v>
          </cell>
          <cell r="W816" t="str">
            <v>225/15B, ĐƯỜNG 30/4, P. HƯNG LỢI, Q. NINH KIỀU, TP. CẦN THƠ</v>
          </cell>
          <cell r="X816" t="str">
            <v>01282205539</v>
          </cell>
          <cell r="Y816" t="str">
            <v>0111000225907</v>
          </cell>
          <cell r="Z816" t="str">
            <v>VIETCOMBANK</v>
          </cell>
          <cell r="AA816" t="str">
            <v>600075</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t="str">
            <v>12/12</v>
          </cell>
          <cell r="BF816">
            <v>0</v>
          </cell>
          <cell r="BG816">
            <v>0</v>
          </cell>
          <cell r="BH816">
            <v>0</v>
          </cell>
          <cell r="BI816">
            <v>0</v>
          </cell>
          <cell r="BJ816">
            <v>12000</v>
          </cell>
          <cell r="BK816">
            <v>0</v>
          </cell>
          <cell r="BL816">
            <v>0</v>
          </cell>
          <cell r="BM816">
            <v>0</v>
          </cell>
          <cell r="BN816">
            <v>0</v>
          </cell>
          <cell r="BO816">
            <v>0</v>
          </cell>
          <cell r="BP816">
            <v>0</v>
          </cell>
          <cell r="BQ816">
            <v>1</v>
          </cell>
          <cell r="BR816" t="str">
            <v>CN CẦN THƠ</v>
          </cell>
          <cell r="BS816" t="str">
            <v>Partime</v>
          </cell>
          <cell r="BT816" t="str">
            <v>Quán 30 - 04 Cần Thơ</v>
          </cell>
          <cell r="BU816" t="str">
            <v>NV. Phục Vụ</v>
          </cell>
          <cell r="BV816">
            <v>0</v>
          </cell>
          <cell r="BW816" t="str">
            <v>12/12</v>
          </cell>
          <cell r="BX816">
            <v>0</v>
          </cell>
          <cell r="BY816" t="str">
            <v>ĐH</v>
          </cell>
          <cell r="BZ816">
            <v>0</v>
          </cell>
          <cell r="CA816">
            <v>0</v>
          </cell>
          <cell r="CB816">
            <v>0</v>
          </cell>
          <cell r="CC816">
            <v>0</v>
          </cell>
          <cell r="CD816">
            <v>0</v>
          </cell>
          <cell r="CE816">
            <v>0</v>
          </cell>
          <cell r="CF816">
            <v>0</v>
          </cell>
          <cell r="CG816">
            <v>0</v>
          </cell>
          <cell r="CH816">
            <v>0</v>
          </cell>
          <cell r="CI816" t="str">
            <v>QUÁN 30 - 04 CẦN THƠ</v>
          </cell>
          <cell r="CJ816" t="str">
            <v>NHÂN VIÊN PHỤC VỤ</v>
          </cell>
          <cell r="CK816">
            <v>0</v>
          </cell>
          <cell r="CL816">
            <v>0</v>
          </cell>
          <cell r="CM816" t="str">
            <v>ĐỘC THÂN</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cell r="DA816" t="e">
            <v>#N/A</v>
          </cell>
          <cell r="DB816">
            <v>0</v>
          </cell>
        </row>
        <row r="817">
          <cell r="B817" t="str">
            <v>EQQ102798</v>
          </cell>
          <cell r="C817" t="str">
            <v>LÊ NGỌC NGÂN</v>
          </cell>
          <cell r="D817" t="str">
            <v>NAM</v>
          </cell>
          <cell r="E817">
            <v>41932</v>
          </cell>
          <cell r="F817" t="str">
            <v>QUÁN 30 - 04 CẦN THƠ</v>
          </cell>
          <cell r="G817" t="str">
            <v>NHÂN VIÊN PHỤC VỤ</v>
          </cell>
          <cell r="H817">
            <v>27</v>
          </cell>
          <cell r="I817">
            <v>4</v>
          </cell>
          <cell r="J817">
            <v>1991</v>
          </cell>
          <cell r="K817" t="str">
            <v>27/04/1991</v>
          </cell>
          <cell r="L817" t="str">
            <v>CẦN THƠ</v>
          </cell>
          <cell r="M817" t="str">
            <v>KIÊN GIANG</v>
          </cell>
          <cell r="N817" t="str">
            <v>362345790</v>
          </cell>
          <cell r="O817">
            <v>39623</v>
          </cell>
          <cell r="P817" t="str">
            <v>CẦN THƠ</v>
          </cell>
          <cell r="Q817" t="str">
            <v>KINH</v>
          </cell>
          <cell r="R817" t="str">
            <v>KHÔNG</v>
          </cell>
          <cell r="S817" t="str">
            <v>30/13 MẬU THÂN, P. AN NGHIỆP, Q. NINH KIỀU, TP. CẦN THƠ</v>
          </cell>
          <cell r="T817" t="str">
            <v>CẦN THƠ</v>
          </cell>
          <cell r="U817" t="str">
            <v>30/13 MẬU THÂN, P. AN NGHIỆP, Q. NINH KIỀU, TP. CẦN THƠ</v>
          </cell>
          <cell r="V817" t="str">
            <v>CẦN THƠ</v>
          </cell>
          <cell r="W817" t="str">
            <v>21/105F MẬU THÂN, P. AN HÒA, Q. NINH KIỀU, CẦN THƠ</v>
          </cell>
          <cell r="X817" t="str">
            <v>01689592696</v>
          </cell>
          <cell r="Y817" t="str">
            <v>0111000190319</v>
          </cell>
          <cell r="Z817" t="str">
            <v>VIETCOMBANK</v>
          </cell>
          <cell r="AA817" t="str">
            <v>600076</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t="str">
            <v>12/12</v>
          </cell>
          <cell r="BF817">
            <v>0</v>
          </cell>
          <cell r="BG817">
            <v>0</v>
          </cell>
          <cell r="BH817">
            <v>0</v>
          </cell>
          <cell r="BI817">
            <v>0</v>
          </cell>
          <cell r="BJ817">
            <v>12000</v>
          </cell>
          <cell r="BK817">
            <v>0</v>
          </cell>
          <cell r="BL817">
            <v>0</v>
          </cell>
          <cell r="BM817">
            <v>0</v>
          </cell>
          <cell r="BN817">
            <v>0</v>
          </cell>
          <cell r="BO817">
            <v>0</v>
          </cell>
          <cell r="BP817">
            <v>0</v>
          </cell>
          <cell r="BQ817">
            <v>1</v>
          </cell>
          <cell r="BR817" t="str">
            <v>CN CẦN THƠ</v>
          </cell>
          <cell r="BS817" t="str">
            <v>Partime</v>
          </cell>
          <cell r="BT817" t="str">
            <v>Quán 30 - 04 Cần Thơ</v>
          </cell>
          <cell r="BU817" t="str">
            <v>NV. Phục Vụ</v>
          </cell>
          <cell r="BV817">
            <v>0</v>
          </cell>
          <cell r="BW817" t="str">
            <v>CĐ</v>
          </cell>
          <cell r="BX817" t="str">
            <v>TÀI CHÍNH NGÂN HÀNG</v>
          </cell>
          <cell r="BY817">
            <v>0</v>
          </cell>
          <cell r="BZ817">
            <v>0</v>
          </cell>
          <cell r="CA817">
            <v>0</v>
          </cell>
          <cell r="CB817">
            <v>0</v>
          </cell>
          <cell r="CC817">
            <v>0</v>
          </cell>
          <cell r="CD817">
            <v>0</v>
          </cell>
          <cell r="CE817">
            <v>0</v>
          </cell>
          <cell r="CF817">
            <v>0</v>
          </cell>
          <cell r="CG817">
            <v>0</v>
          </cell>
          <cell r="CH817">
            <v>0</v>
          </cell>
          <cell r="CI817" t="str">
            <v>QUÁN 30 - 04 CẦN THƠ</v>
          </cell>
          <cell r="CJ817" t="str">
            <v>NHÂN VIÊN PHỤC VỤ</v>
          </cell>
          <cell r="CK817">
            <v>0</v>
          </cell>
          <cell r="CL817">
            <v>0</v>
          </cell>
          <cell r="CM817" t="str">
            <v>ĐỘC THÂN</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cell r="DA817" t="e">
            <v>#N/A</v>
          </cell>
          <cell r="DB817">
            <v>0</v>
          </cell>
        </row>
        <row r="818">
          <cell r="B818" t="str">
            <v>EQQ102799</v>
          </cell>
          <cell r="C818" t="str">
            <v>NGUYỄN QUANG KHẢI</v>
          </cell>
          <cell r="D818" t="str">
            <v>NAM</v>
          </cell>
          <cell r="E818">
            <v>41932</v>
          </cell>
          <cell r="F818" t="str">
            <v>QUÁN 30 - 04 CẦN THƠ</v>
          </cell>
          <cell r="G818" t="str">
            <v>NHÂN VIÊN PHỤC VỤ</v>
          </cell>
          <cell r="H818">
            <v>5</v>
          </cell>
          <cell r="I818">
            <v>12</v>
          </cell>
          <cell r="J818">
            <v>1994</v>
          </cell>
          <cell r="K818">
            <v>34673</v>
          </cell>
          <cell r="L818" t="str">
            <v>CẦN THƠ</v>
          </cell>
          <cell r="M818" t="str">
            <v>HẬU GIANG</v>
          </cell>
          <cell r="N818" t="str">
            <v>362417865</v>
          </cell>
          <cell r="O818">
            <v>41788</v>
          </cell>
          <cell r="P818" t="str">
            <v>CẦN THƠ</v>
          </cell>
          <cell r="Q818" t="str">
            <v>KINH</v>
          </cell>
          <cell r="R818" t="str">
            <v>KHÔNG</v>
          </cell>
          <cell r="S818" t="str">
            <v>17 TỔ 39, KV 6, P. HƯNG PHÚ, Q. CÁI RĂNG, TP. CẦN THƠ</v>
          </cell>
          <cell r="T818" t="str">
            <v>CẦN THƠ</v>
          </cell>
          <cell r="U818" t="str">
            <v>8/28 NGUYỄN VĂN CỪ, P. AN HÒA, Q. NINH KIỀU, TP. CẦN THƠ</v>
          </cell>
          <cell r="V818" t="str">
            <v>CẦN THƠ</v>
          </cell>
          <cell r="W818" t="str">
            <v>30/13 MẬU THÂN, P. AN NGHIỆP, Q. NINH KIỀU, TP. CẦN THƠ</v>
          </cell>
          <cell r="X818" t="str">
            <v>0939377383</v>
          </cell>
          <cell r="Y818" t="str">
            <v>0111000184559</v>
          </cell>
          <cell r="Z818" t="str">
            <v>VIETCOMBANK</v>
          </cell>
          <cell r="AA818" t="str">
            <v>600077</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t="str">
            <v>CĐ</v>
          </cell>
          <cell r="BF818">
            <v>0</v>
          </cell>
          <cell r="BG818">
            <v>0</v>
          </cell>
          <cell r="BH818">
            <v>0</v>
          </cell>
          <cell r="BI818">
            <v>0</v>
          </cell>
          <cell r="BJ818">
            <v>12000</v>
          </cell>
          <cell r="BK818">
            <v>0</v>
          </cell>
          <cell r="BL818">
            <v>0</v>
          </cell>
          <cell r="BM818">
            <v>0</v>
          </cell>
          <cell r="BN818">
            <v>0</v>
          </cell>
          <cell r="BO818">
            <v>0</v>
          </cell>
          <cell r="BP818">
            <v>0</v>
          </cell>
          <cell r="BQ818">
            <v>1</v>
          </cell>
          <cell r="BR818" t="str">
            <v>CN CẦN THƠ</v>
          </cell>
          <cell r="BS818" t="str">
            <v>Partime</v>
          </cell>
          <cell r="BT818" t="str">
            <v>Quán 30 - 04 Cần Thơ</v>
          </cell>
          <cell r="BU818" t="str">
            <v>NV. Phục Vụ</v>
          </cell>
          <cell r="BV818">
            <v>0</v>
          </cell>
          <cell r="BW818" t="str">
            <v>12/12</v>
          </cell>
          <cell r="BX818">
            <v>0</v>
          </cell>
          <cell r="BY818" t="str">
            <v>ĐH - HỆ THỐNG THÔNG TIN</v>
          </cell>
          <cell r="BZ818">
            <v>0</v>
          </cell>
          <cell r="CA818">
            <v>0</v>
          </cell>
          <cell r="CB818">
            <v>0</v>
          </cell>
          <cell r="CC818">
            <v>0</v>
          </cell>
          <cell r="CD818">
            <v>0</v>
          </cell>
          <cell r="CE818">
            <v>0</v>
          </cell>
          <cell r="CF818">
            <v>0</v>
          </cell>
          <cell r="CG818">
            <v>0</v>
          </cell>
          <cell r="CH818">
            <v>0</v>
          </cell>
          <cell r="CI818" t="str">
            <v>QUÁN 30 - 04 CẦN THƠ</v>
          </cell>
          <cell r="CJ818" t="str">
            <v>NHÂN VIÊN PHỤC VỤ</v>
          </cell>
          <cell r="CK818">
            <v>0</v>
          </cell>
          <cell r="CL818">
            <v>0</v>
          </cell>
          <cell r="CM818" t="str">
            <v>ĐỘC THÂN</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t="e">
            <v>#N/A</v>
          </cell>
          <cell r="DB818">
            <v>0</v>
          </cell>
        </row>
        <row r="819">
          <cell r="B819" t="str">
            <v>EQQ102800</v>
          </cell>
          <cell r="C819" t="str">
            <v>PHẠM HOÀNG THANH TÂM</v>
          </cell>
          <cell r="D819" t="str">
            <v>NAM</v>
          </cell>
          <cell r="E819">
            <v>41932</v>
          </cell>
          <cell r="F819" t="str">
            <v>QUÁN 30 - 04 CẦN THƠ</v>
          </cell>
          <cell r="G819" t="str">
            <v>NHÂN VIÊN PHỤC VỤ</v>
          </cell>
          <cell r="H819">
            <v>19</v>
          </cell>
          <cell r="I819">
            <v>11</v>
          </cell>
          <cell r="J819">
            <v>1992</v>
          </cell>
          <cell r="K819" t="str">
            <v>19/11/1992</v>
          </cell>
          <cell r="L819" t="str">
            <v>CẦN THƠ</v>
          </cell>
          <cell r="M819" t="str">
            <v>HẬU GIANG</v>
          </cell>
          <cell r="N819" t="str">
            <v>363685970</v>
          </cell>
          <cell r="O819">
            <v>39646</v>
          </cell>
          <cell r="P819" t="str">
            <v>HẬU GIANG</v>
          </cell>
          <cell r="Q819" t="str">
            <v>KINH</v>
          </cell>
          <cell r="R819" t="str">
            <v>KHÔNG</v>
          </cell>
          <cell r="S819" t="str">
            <v>1/18 ẤP PHÚ KHỞI, XÃ THẠNH HÒA, H. PHỤNG HIỆP, HẬU GIANG</v>
          </cell>
          <cell r="T819" t="str">
            <v>HẬU GIANG</v>
          </cell>
          <cell r="U819" t="str">
            <v>17 TỔ 39, KV 6, P. HƯNG PHÚ, Q. CÁI RĂNG, TP. CẦN THƠ</v>
          </cell>
          <cell r="V819" t="str">
            <v>CẦN THƠ</v>
          </cell>
          <cell r="W819" t="str">
            <v>8/28 NGUYỄN VĂN CỪ, P. AN HÒA, Q. NINH KIỀU, TP. CẦN THƠ</v>
          </cell>
          <cell r="X819" t="str">
            <v>01285046734</v>
          </cell>
          <cell r="Y819" t="str">
            <v>0111001499808</v>
          </cell>
          <cell r="Z819" t="str">
            <v>VIETCOMBANK</v>
          </cell>
          <cell r="AA819" t="str">
            <v>600078</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t="str">
            <v>12/12</v>
          </cell>
          <cell r="BF819">
            <v>0</v>
          </cell>
          <cell r="BG819">
            <v>0</v>
          </cell>
          <cell r="BH819">
            <v>0</v>
          </cell>
          <cell r="BI819">
            <v>0</v>
          </cell>
          <cell r="BJ819">
            <v>12000</v>
          </cell>
          <cell r="BK819">
            <v>0</v>
          </cell>
          <cell r="BL819">
            <v>0</v>
          </cell>
          <cell r="BM819">
            <v>0</v>
          </cell>
          <cell r="BN819">
            <v>0</v>
          </cell>
          <cell r="BO819">
            <v>0</v>
          </cell>
          <cell r="BP819">
            <v>0</v>
          </cell>
          <cell r="BQ819">
            <v>1</v>
          </cell>
          <cell r="BR819" t="str">
            <v>CN CẦN THƠ</v>
          </cell>
          <cell r="BS819" t="str">
            <v>Partime</v>
          </cell>
          <cell r="BT819" t="str">
            <v>Quán 30 - 04 Cần Thơ</v>
          </cell>
          <cell r="BU819" t="str">
            <v>NV. Phục Vụ</v>
          </cell>
          <cell r="BV819" t="str">
            <v>4 HẠT</v>
          </cell>
          <cell r="BW819" t="str">
            <v>12/12</v>
          </cell>
          <cell r="BX819">
            <v>0</v>
          </cell>
          <cell r="BY819" t="str">
            <v>CÔNG NGHỆ THÔNG TIN</v>
          </cell>
          <cell r="BZ819">
            <v>0</v>
          </cell>
          <cell r="CA819">
            <v>0</v>
          </cell>
          <cell r="CB819">
            <v>0</v>
          </cell>
          <cell r="CC819">
            <v>0</v>
          </cell>
          <cell r="CD819">
            <v>0</v>
          </cell>
          <cell r="CE819">
            <v>0</v>
          </cell>
          <cell r="CF819">
            <v>0</v>
          </cell>
          <cell r="CG819">
            <v>0</v>
          </cell>
          <cell r="CH819">
            <v>0</v>
          </cell>
          <cell r="CI819" t="str">
            <v>QUÁN 30 - 04 CẦN THƠ</v>
          </cell>
          <cell r="CJ819" t="str">
            <v>NHÂN VIÊN PHỤC VỤ</v>
          </cell>
          <cell r="CK819">
            <v>0</v>
          </cell>
          <cell r="CL819">
            <v>0</v>
          </cell>
          <cell r="CM819" t="str">
            <v>ĐỘC THÂN</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cell r="DA819" t="e">
            <v>#N/A</v>
          </cell>
          <cell r="DB819">
            <v>0</v>
          </cell>
        </row>
        <row r="820">
          <cell r="B820" t="str">
            <v>EQQ102801</v>
          </cell>
          <cell r="C820" t="str">
            <v>LÊ THIÊN THÚY NHI</v>
          </cell>
          <cell r="D820" t="str">
            <v>NỮ</v>
          </cell>
          <cell r="E820">
            <v>41933</v>
          </cell>
          <cell r="F820" t="str">
            <v>QUÁN 30 - 04 CẦN THƠ</v>
          </cell>
          <cell r="G820" t="str">
            <v>NHÂN VIÊN PHỤC VỤ</v>
          </cell>
          <cell r="H820">
            <v>29</v>
          </cell>
          <cell r="I820">
            <v>6</v>
          </cell>
          <cell r="J820">
            <v>1994</v>
          </cell>
          <cell r="K820" t="str">
            <v>29/06/1994</v>
          </cell>
          <cell r="L820" t="str">
            <v>CẦN THƠ</v>
          </cell>
          <cell r="M820" t="str">
            <v>CẦN THƠ</v>
          </cell>
          <cell r="N820" t="str">
            <v>362387050</v>
          </cell>
          <cell r="O820">
            <v>39998</v>
          </cell>
          <cell r="P820" t="str">
            <v>CẦN THƠ</v>
          </cell>
          <cell r="Q820" t="str">
            <v>KINH</v>
          </cell>
          <cell r="R820" t="str">
            <v>KHÔNG</v>
          </cell>
          <cell r="S820" t="str">
            <v>398B NGUYỄN VĂN LINH, P. AN KHÁNH, Q. NINH KIỀU, TP. CẦN THƠ</v>
          </cell>
          <cell r="T820" t="str">
            <v>CẦN THƠ</v>
          </cell>
          <cell r="U820" t="str">
            <v>398B NGUYỄN VĂN LINH, P. AN KHÁNH, Q. NINH KIỀU, TP. CẦN THƠ</v>
          </cell>
          <cell r="V820" t="str">
            <v>CẦN THƠ</v>
          </cell>
          <cell r="W820">
            <v>0</v>
          </cell>
          <cell r="X820" t="str">
            <v>0939723691</v>
          </cell>
          <cell r="Y820" t="str">
            <v>0111000225486</v>
          </cell>
          <cell r="Z820" t="str">
            <v>VIETCOMBANK</v>
          </cell>
          <cell r="AA820" t="str">
            <v>600079</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t="str">
            <v>4 HẠT</v>
          </cell>
          <cell r="BE820" t="str">
            <v>12/12</v>
          </cell>
          <cell r="BF820">
            <v>0</v>
          </cell>
          <cell r="BG820">
            <v>0</v>
          </cell>
          <cell r="BH820">
            <v>0</v>
          </cell>
          <cell r="BI820">
            <v>0</v>
          </cell>
          <cell r="BJ820">
            <v>12000</v>
          </cell>
          <cell r="BK820">
            <v>0</v>
          </cell>
          <cell r="BL820">
            <v>0</v>
          </cell>
          <cell r="BM820">
            <v>0</v>
          </cell>
          <cell r="BN820">
            <v>0</v>
          </cell>
          <cell r="BO820">
            <v>0</v>
          </cell>
          <cell r="BP820">
            <v>0</v>
          </cell>
          <cell r="BQ820">
            <v>1</v>
          </cell>
          <cell r="BR820" t="str">
            <v>CN CẦN THƠ</v>
          </cell>
          <cell r="BS820" t="str">
            <v>Partime</v>
          </cell>
          <cell r="BT820" t="str">
            <v>Quán 30 - 04 Cần Thơ</v>
          </cell>
          <cell r="BU820" t="str">
            <v>NV. Phục Vụ</v>
          </cell>
          <cell r="BV820">
            <v>0</v>
          </cell>
          <cell r="BW820" t="str">
            <v>12/12</v>
          </cell>
          <cell r="BX820">
            <v>0</v>
          </cell>
          <cell r="BY820" t="str">
            <v>ĐH - NGÔN NGỮ PHÁP</v>
          </cell>
          <cell r="BZ820">
            <v>0</v>
          </cell>
          <cell r="CA820">
            <v>0</v>
          </cell>
          <cell r="CB820">
            <v>0</v>
          </cell>
          <cell r="CC820">
            <v>0</v>
          </cell>
          <cell r="CD820">
            <v>0</v>
          </cell>
          <cell r="CE820">
            <v>0</v>
          </cell>
          <cell r="CF820">
            <v>0</v>
          </cell>
          <cell r="CG820">
            <v>0</v>
          </cell>
          <cell r="CH820">
            <v>0</v>
          </cell>
          <cell r="CI820" t="str">
            <v>QUÁN 30 - 04 CẦN THƠ</v>
          </cell>
          <cell r="CJ820" t="str">
            <v>NHÂN VIÊN PHỤC VỤ</v>
          </cell>
          <cell r="CK820">
            <v>0</v>
          </cell>
          <cell r="CL820">
            <v>0</v>
          </cell>
          <cell r="CM820" t="str">
            <v>ĐỘC THÂN</v>
          </cell>
          <cell r="CN820">
            <v>0</v>
          </cell>
          <cell r="CO820">
            <v>0</v>
          </cell>
          <cell r="CP820">
            <v>0</v>
          </cell>
          <cell r="CQ820">
            <v>0</v>
          </cell>
          <cell r="CR820">
            <v>0</v>
          </cell>
          <cell r="CS820">
            <v>0</v>
          </cell>
          <cell r="CT820">
            <v>0</v>
          </cell>
          <cell r="CU820">
            <v>0</v>
          </cell>
          <cell r="CV820">
            <v>0</v>
          </cell>
          <cell r="CW820">
            <v>0</v>
          </cell>
          <cell r="CX820">
            <v>0</v>
          </cell>
          <cell r="CY820">
            <v>0</v>
          </cell>
          <cell r="CZ820">
            <v>0</v>
          </cell>
          <cell r="DA820" t="e">
            <v>#N/A</v>
          </cell>
          <cell r="DB820">
            <v>0</v>
          </cell>
        </row>
        <row r="821">
          <cell r="B821" t="str">
            <v>EQQ102802</v>
          </cell>
          <cell r="C821" t="str">
            <v>NGUYỄN THẢO SANG</v>
          </cell>
          <cell r="D821" t="str">
            <v>NỮ</v>
          </cell>
          <cell r="E821">
            <v>41933</v>
          </cell>
          <cell r="F821" t="str">
            <v>QUÁN 30 - 04 CẦN THƠ</v>
          </cell>
          <cell r="G821" t="str">
            <v>NHÂN VIÊN PHỤC VỤ</v>
          </cell>
          <cell r="H821">
            <v>1</v>
          </cell>
          <cell r="I821">
            <v>2</v>
          </cell>
          <cell r="J821">
            <v>1993</v>
          </cell>
          <cell r="K821">
            <v>34001</v>
          </cell>
          <cell r="L821" t="str">
            <v>VĨNH LONG</v>
          </cell>
          <cell r="M821" t="str">
            <v>VĨNH LONG</v>
          </cell>
          <cell r="N821" t="str">
            <v>331720068</v>
          </cell>
          <cell r="O821">
            <v>41453</v>
          </cell>
          <cell r="P821" t="str">
            <v>VĨNH LONG</v>
          </cell>
          <cell r="Q821" t="str">
            <v>KINH</v>
          </cell>
          <cell r="R821" t="str">
            <v>PHẬT</v>
          </cell>
          <cell r="S821" t="str">
            <v>ẤP ĐÔNG THẠNH C, XÃ ĐÔNG THẠNH, TX BÌNH MINH, VĨNH LONG</v>
          </cell>
          <cell r="T821" t="str">
            <v>VĨNH LONG</v>
          </cell>
          <cell r="U821" t="str">
            <v>398B NGUYỄN VĂN LINH, P. AN KHÁNH, Q. NINH KIỀU, TP. CẦN THƠ</v>
          </cell>
          <cell r="V821" t="str">
            <v>CẦN THƠ</v>
          </cell>
          <cell r="W821" t="str">
            <v>398B NGUYỄN VĂN LINH, P. AN KHÁNH, Q. NINH KIỀU, TP. CẦN THƠ</v>
          </cell>
          <cell r="X821" t="str">
            <v>01886993215</v>
          </cell>
          <cell r="Y821" t="str">
            <v>0111000225417</v>
          </cell>
          <cell r="Z821" t="str">
            <v>VIETCOMBANK</v>
          </cell>
          <cell r="AA821" t="str">
            <v>600080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t="str">
            <v>12/12</v>
          </cell>
          <cell r="BF821">
            <v>0</v>
          </cell>
          <cell r="BG821">
            <v>0</v>
          </cell>
          <cell r="BH821">
            <v>0</v>
          </cell>
          <cell r="BI821">
            <v>0</v>
          </cell>
          <cell r="BJ821">
            <v>12000</v>
          </cell>
          <cell r="BK821">
            <v>0</v>
          </cell>
          <cell r="BL821">
            <v>0</v>
          </cell>
          <cell r="BM821">
            <v>0</v>
          </cell>
          <cell r="BN821">
            <v>0</v>
          </cell>
          <cell r="BO821">
            <v>0</v>
          </cell>
          <cell r="BP821">
            <v>0</v>
          </cell>
          <cell r="BQ821">
            <v>1</v>
          </cell>
          <cell r="BR821" t="str">
            <v>CN CẦN THƠ</v>
          </cell>
          <cell r="BS821" t="str">
            <v>Partime</v>
          </cell>
          <cell r="BT821" t="str">
            <v>Quán 30 - 04 Cần Thơ</v>
          </cell>
          <cell r="BU821" t="str">
            <v>NV. Phục Vụ</v>
          </cell>
          <cell r="BV821">
            <v>0</v>
          </cell>
          <cell r="BW821" t="str">
            <v>12/12</v>
          </cell>
          <cell r="BX821">
            <v>0</v>
          </cell>
          <cell r="BY821" t="str">
            <v>CĐ - TÀI CHÌNH NGÂN HÀNG</v>
          </cell>
          <cell r="BZ821">
            <v>0</v>
          </cell>
          <cell r="CA821">
            <v>0</v>
          </cell>
          <cell r="CB821">
            <v>0</v>
          </cell>
          <cell r="CC821">
            <v>0</v>
          </cell>
          <cell r="CD821">
            <v>0</v>
          </cell>
          <cell r="CE821">
            <v>0</v>
          </cell>
          <cell r="CF821">
            <v>0</v>
          </cell>
          <cell r="CG821">
            <v>0</v>
          </cell>
          <cell r="CH821">
            <v>0</v>
          </cell>
          <cell r="CI821" t="str">
            <v>QUÁN 30 - 04 CẦN THƠ</v>
          </cell>
          <cell r="CJ821" t="str">
            <v>NHÂN VIÊN PHỤC VỤ</v>
          </cell>
          <cell r="CK821">
            <v>0</v>
          </cell>
          <cell r="CL821">
            <v>0</v>
          </cell>
          <cell r="CM821" t="str">
            <v>ĐỘC THÂN</v>
          </cell>
          <cell r="CN821">
            <v>0</v>
          </cell>
          <cell r="CO821">
            <v>0</v>
          </cell>
          <cell r="CP821">
            <v>0</v>
          </cell>
          <cell r="CQ821">
            <v>0</v>
          </cell>
          <cell r="CR821">
            <v>0</v>
          </cell>
          <cell r="CS821">
            <v>0</v>
          </cell>
          <cell r="CT821">
            <v>0</v>
          </cell>
          <cell r="CU821">
            <v>0</v>
          </cell>
          <cell r="CV821">
            <v>0</v>
          </cell>
          <cell r="CW821">
            <v>0</v>
          </cell>
          <cell r="CX821">
            <v>0</v>
          </cell>
          <cell r="CY821">
            <v>0</v>
          </cell>
          <cell r="CZ821">
            <v>0</v>
          </cell>
          <cell r="DA821" t="e">
            <v>#N/A</v>
          </cell>
          <cell r="DB821">
            <v>0</v>
          </cell>
        </row>
        <row r="822">
          <cell r="B822" t="str">
            <v>EQQ102803</v>
          </cell>
          <cell r="C822" t="str">
            <v>HÀ THỊ TUYẾT LAN</v>
          </cell>
          <cell r="D822" t="str">
            <v>NỮ</v>
          </cell>
          <cell r="E822">
            <v>41934</v>
          </cell>
          <cell r="F822" t="str">
            <v>QUÁN 30 - 04 CẦN THƠ</v>
          </cell>
          <cell r="G822" t="str">
            <v>NHÂN VIÊN PHỤC VỤ</v>
          </cell>
          <cell r="H822">
            <v>15</v>
          </cell>
          <cell r="I822">
            <v>11</v>
          </cell>
          <cell r="J822">
            <v>1996</v>
          </cell>
          <cell r="K822" t="str">
            <v>15/11/1996</v>
          </cell>
          <cell r="L822" t="str">
            <v>CẦN THƠ</v>
          </cell>
          <cell r="M822" t="str">
            <v>HẬU GIANG</v>
          </cell>
          <cell r="N822" t="str">
            <v>362431347</v>
          </cell>
          <cell r="O822">
            <v>40543</v>
          </cell>
          <cell r="P822" t="str">
            <v>CẦN THƠ</v>
          </cell>
          <cell r="Q822" t="str">
            <v>KINH</v>
          </cell>
          <cell r="R822" t="str">
            <v>KHÔNG</v>
          </cell>
          <cell r="S822" t="str">
            <v>2/20 BÙI THỊ XUÂN, Q. NINH KIỀU, TP. CẦN THƠ</v>
          </cell>
          <cell r="T822" t="str">
            <v>CẦN THƠ</v>
          </cell>
          <cell r="U822" t="str">
            <v>2/20 BÙI THỊ XUÂN, Q. NINH KIỀU, TP. CẦN THƠ</v>
          </cell>
          <cell r="V822" t="str">
            <v>CẦN THƠ</v>
          </cell>
          <cell r="W822">
            <v>0</v>
          </cell>
          <cell r="X822" t="str">
            <v>01674621101</v>
          </cell>
          <cell r="Y822" t="str">
            <v>0111000225161</v>
          </cell>
          <cell r="Z822" t="str">
            <v>VIETCOMBANK</v>
          </cell>
          <cell r="AA822" t="str">
            <v>600081</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t="str">
            <v>12/12</v>
          </cell>
          <cell r="BF822">
            <v>0</v>
          </cell>
          <cell r="BG822">
            <v>0</v>
          </cell>
          <cell r="BH822">
            <v>0</v>
          </cell>
          <cell r="BI822">
            <v>0</v>
          </cell>
          <cell r="BJ822">
            <v>12000</v>
          </cell>
          <cell r="BK822">
            <v>0</v>
          </cell>
          <cell r="BL822">
            <v>0</v>
          </cell>
          <cell r="BM822">
            <v>0</v>
          </cell>
          <cell r="BN822">
            <v>0</v>
          </cell>
          <cell r="BO822">
            <v>0</v>
          </cell>
          <cell r="BP822">
            <v>0</v>
          </cell>
          <cell r="BQ822">
            <v>1</v>
          </cell>
          <cell r="BR822" t="str">
            <v>CN CẦN THƠ</v>
          </cell>
          <cell r="BS822" t="str">
            <v>Partime</v>
          </cell>
          <cell r="BT822" t="str">
            <v>Quán 30 - 04 Cần Thơ</v>
          </cell>
          <cell r="BU822" t="str">
            <v>NV. Phục Vụ</v>
          </cell>
          <cell r="BV822">
            <v>0</v>
          </cell>
          <cell r="BW822" t="str">
            <v>12/12</v>
          </cell>
          <cell r="BX822">
            <v>0</v>
          </cell>
          <cell r="BY822">
            <v>0</v>
          </cell>
          <cell r="BZ822">
            <v>0</v>
          </cell>
          <cell r="CA822">
            <v>0</v>
          </cell>
          <cell r="CB822">
            <v>0</v>
          </cell>
          <cell r="CC822">
            <v>0</v>
          </cell>
          <cell r="CD822">
            <v>0</v>
          </cell>
          <cell r="CE822">
            <v>0</v>
          </cell>
          <cell r="CF822">
            <v>0</v>
          </cell>
          <cell r="CG822">
            <v>0</v>
          </cell>
          <cell r="CH822">
            <v>0</v>
          </cell>
          <cell r="CI822" t="str">
            <v>QUÁN 30 - 04 CẦN THƠ</v>
          </cell>
          <cell r="CJ822" t="str">
            <v>NHÂN VIÊN PHỤC VỤ</v>
          </cell>
          <cell r="CK822">
            <v>0</v>
          </cell>
          <cell r="CL822">
            <v>0</v>
          </cell>
          <cell r="CM822" t="str">
            <v>ĐỘC THÂN</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cell r="DA822" t="e">
            <v>#N/A</v>
          </cell>
          <cell r="DB822">
            <v>0</v>
          </cell>
        </row>
        <row r="823">
          <cell r="B823" t="str">
            <v>EQQ102804</v>
          </cell>
          <cell r="C823" t="str">
            <v>NGUYỄN THỤY MINH HƯƠNG</v>
          </cell>
          <cell r="D823" t="str">
            <v>NỮ</v>
          </cell>
          <cell r="E823">
            <v>41934</v>
          </cell>
          <cell r="F823" t="str">
            <v>QUÁN 30 - 04 CẦN THƠ</v>
          </cell>
          <cell r="G823" t="str">
            <v>NHÂN VIÊN PHỤC VỤ</v>
          </cell>
          <cell r="H823">
            <v>26</v>
          </cell>
          <cell r="I823">
            <v>4</v>
          </cell>
          <cell r="J823">
            <v>1994</v>
          </cell>
          <cell r="K823" t="str">
            <v>26/04/1994</v>
          </cell>
          <cell r="L823" t="str">
            <v>CẦN THƠ</v>
          </cell>
          <cell r="M823" t="str">
            <v>CẦN THƠ</v>
          </cell>
          <cell r="N823" t="str">
            <v>362408540</v>
          </cell>
          <cell r="O823" t="str">
            <v>07/05/2010</v>
          </cell>
          <cell r="P823" t="str">
            <v>CẦN THƠ</v>
          </cell>
          <cell r="Q823" t="str">
            <v>KINH</v>
          </cell>
          <cell r="R823" t="str">
            <v>KHÔNG</v>
          </cell>
          <cell r="S823" t="str">
            <v>217/4 TRẦN PHÚ, P. CÁI KHẾ, Q. NINH KIỀU, TP. CẦN THƠ</v>
          </cell>
          <cell r="T823" t="str">
            <v>CẦN THƠ</v>
          </cell>
          <cell r="U823" t="str">
            <v>217/4 TRẦN PHÚ, P. CÁI KHẾ, Q. NINH KIỀU, TP. CẦN THƠ</v>
          </cell>
          <cell r="V823" t="str">
            <v>CẦN THƠ</v>
          </cell>
          <cell r="W823" t="str">
            <v>2/20 BÙI THỊ XUÂN, Q. NINH KIỀU, TP. CẦN THƠ</v>
          </cell>
          <cell r="X823" t="str">
            <v>01218045446</v>
          </cell>
          <cell r="Y823" t="str">
            <v>0111000225657</v>
          </cell>
          <cell r="Z823" t="str">
            <v>VIETCOMBANK</v>
          </cell>
          <cell r="AA823" t="str">
            <v>600082</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t="str">
            <v>12/12</v>
          </cell>
          <cell r="BF823">
            <v>0</v>
          </cell>
          <cell r="BG823">
            <v>0</v>
          </cell>
          <cell r="BH823">
            <v>0</v>
          </cell>
          <cell r="BI823">
            <v>0</v>
          </cell>
          <cell r="BJ823">
            <v>12000</v>
          </cell>
          <cell r="BK823">
            <v>0</v>
          </cell>
          <cell r="BL823">
            <v>0</v>
          </cell>
          <cell r="BM823">
            <v>0</v>
          </cell>
          <cell r="BN823">
            <v>0</v>
          </cell>
          <cell r="BO823">
            <v>0</v>
          </cell>
          <cell r="BP823">
            <v>0</v>
          </cell>
          <cell r="BQ823">
            <v>1</v>
          </cell>
          <cell r="BR823" t="str">
            <v>CN CẦN THƠ</v>
          </cell>
          <cell r="BS823" t="str">
            <v>Partime</v>
          </cell>
          <cell r="BT823" t="str">
            <v>Quán 30 - 04 Cần Thơ</v>
          </cell>
          <cell r="BU823" t="str">
            <v>NV. Phục Vụ</v>
          </cell>
          <cell r="BV823">
            <v>0</v>
          </cell>
          <cell r="BW823" t="str">
            <v>TC</v>
          </cell>
          <cell r="BX823" t="str">
            <v>KẾ TOÁN DOANH NGHIỆP</v>
          </cell>
          <cell r="BY823">
            <v>0</v>
          </cell>
          <cell r="BZ823">
            <v>0</v>
          </cell>
          <cell r="CA823">
            <v>0</v>
          </cell>
          <cell r="CB823">
            <v>0</v>
          </cell>
          <cell r="CC823">
            <v>0</v>
          </cell>
          <cell r="CD823">
            <v>0</v>
          </cell>
          <cell r="CE823">
            <v>0</v>
          </cell>
          <cell r="CF823">
            <v>0</v>
          </cell>
          <cell r="CG823">
            <v>0</v>
          </cell>
          <cell r="CH823">
            <v>0</v>
          </cell>
          <cell r="CI823" t="str">
            <v>QUÁN 30 - 04 CẦN THƠ</v>
          </cell>
          <cell r="CJ823" t="str">
            <v>NHÂN VIÊN PHỤC VỤ</v>
          </cell>
          <cell r="CK823">
            <v>0</v>
          </cell>
          <cell r="CL823">
            <v>0</v>
          </cell>
          <cell r="CM823" t="str">
            <v>ĐỘC THÂN</v>
          </cell>
          <cell r="CN823">
            <v>0</v>
          </cell>
          <cell r="CO823">
            <v>0</v>
          </cell>
          <cell r="CP823">
            <v>0</v>
          </cell>
          <cell r="CQ823">
            <v>0</v>
          </cell>
          <cell r="CR823">
            <v>0</v>
          </cell>
          <cell r="CS823">
            <v>0</v>
          </cell>
          <cell r="CT823">
            <v>0</v>
          </cell>
          <cell r="CU823">
            <v>0</v>
          </cell>
          <cell r="CV823">
            <v>0</v>
          </cell>
          <cell r="CW823">
            <v>0</v>
          </cell>
          <cell r="CX823">
            <v>0</v>
          </cell>
          <cell r="CY823">
            <v>0</v>
          </cell>
          <cell r="CZ823">
            <v>0</v>
          </cell>
          <cell r="DA823" t="e">
            <v>#N/A</v>
          </cell>
          <cell r="DB823">
            <v>0</v>
          </cell>
        </row>
        <row r="824">
          <cell r="B824" t="str">
            <v>EQQ102805</v>
          </cell>
          <cell r="C824" t="str">
            <v>LÊ THỊ HỒNG TRANG</v>
          </cell>
          <cell r="D824" t="str">
            <v>NỮ</v>
          </cell>
          <cell r="E824">
            <v>41934</v>
          </cell>
          <cell r="F824" t="str">
            <v>QUÁN 30 - 04 CẦN THƠ</v>
          </cell>
          <cell r="G824" t="str">
            <v>NHÂN VIÊN PHỤC VỤ</v>
          </cell>
          <cell r="H824">
            <v>26</v>
          </cell>
          <cell r="I824">
            <v>10</v>
          </cell>
          <cell r="J824">
            <v>1994</v>
          </cell>
          <cell r="K824" t="str">
            <v>26/10/1994</v>
          </cell>
          <cell r="L824" t="str">
            <v>CẦN THƠ</v>
          </cell>
          <cell r="M824" t="str">
            <v>AN GIANG</v>
          </cell>
          <cell r="N824" t="str">
            <v>362412070</v>
          </cell>
          <cell r="O824">
            <v>41871</v>
          </cell>
          <cell r="P824" t="str">
            <v>CẦN THƠ</v>
          </cell>
          <cell r="Q824" t="str">
            <v>KINH</v>
          </cell>
          <cell r="R824" t="str">
            <v>KHÔNG</v>
          </cell>
          <cell r="S824" t="str">
            <v>54/5 CÔNG BINH, TỔ 6 KV3, P. TRÀ AN, Q. BÌNH THỦY, TP. CẦN THƠ</v>
          </cell>
          <cell r="T824" t="str">
            <v>CẦN THƠ</v>
          </cell>
          <cell r="U824" t="str">
            <v>54/5 CÔNG BINH, TỔ 6 KV3, P. TRÀ AN, Q. BÌNH THỦY, TP. CẦN THƠ</v>
          </cell>
          <cell r="V824" t="str">
            <v>CẦN THƠ</v>
          </cell>
          <cell r="W824" t="str">
            <v>217/4 TRẦN PHÚ, P. CÁI KHẾ, Q. NINH KIỀU, TP. CẦN THƠ</v>
          </cell>
          <cell r="X824" t="str">
            <v>01202979875</v>
          </cell>
          <cell r="Y824" t="str">
            <v>0111000225489</v>
          </cell>
          <cell r="Z824" t="str">
            <v>VIETCOMBANK</v>
          </cell>
          <cell r="AA824" t="str">
            <v>600083</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t="str">
            <v>TC</v>
          </cell>
          <cell r="BF824">
            <v>0</v>
          </cell>
          <cell r="BG824">
            <v>0</v>
          </cell>
          <cell r="BH824">
            <v>0</v>
          </cell>
          <cell r="BI824">
            <v>0</v>
          </cell>
          <cell r="BJ824">
            <v>12000</v>
          </cell>
          <cell r="BK824">
            <v>0</v>
          </cell>
          <cell r="BL824">
            <v>0</v>
          </cell>
          <cell r="BM824">
            <v>0</v>
          </cell>
          <cell r="BN824">
            <v>0</v>
          </cell>
          <cell r="BO824">
            <v>0</v>
          </cell>
          <cell r="BP824">
            <v>0</v>
          </cell>
          <cell r="BQ824">
            <v>1</v>
          </cell>
          <cell r="BR824" t="str">
            <v>CN CẦN THƠ</v>
          </cell>
          <cell r="BS824" t="str">
            <v>Partime</v>
          </cell>
          <cell r="BT824" t="str">
            <v>Quán 30 - 04 Cần Thơ</v>
          </cell>
          <cell r="BU824" t="str">
            <v>NV. Phục Vụ</v>
          </cell>
          <cell r="BV824">
            <v>0</v>
          </cell>
          <cell r="BW824" t="str">
            <v>12/12</v>
          </cell>
          <cell r="BX824">
            <v>0</v>
          </cell>
          <cell r="BY824" t="str">
            <v>ĐH</v>
          </cell>
          <cell r="BZ824">
            <v>0</v>
          </cell>
          <cell r="CA824">
            <v>0</v>
          </cell>
          <cell r="CB824">
            <v>0</v>
          </cell>
          <cell r="CC824">
            <v>0</v>
          </cell>
          <cell r="CD824">
            <v>0</v>
          </cell>
          <cell r="CE824">
            <v>0</v>
          </cell>
          <cell r="CF824">
            <v>0</v>
          </cell>
          <cell r="CG824">
            <v>0</v>
          </cell>
          <cell r="CH824">
            <v>0</v>
          </cell>
          <cell r="CI824" t="str">
            <v>QUÁN 30 - 04 CẦN THƠ</v>
          </cell>
          <cell r="CJ824" t="str">
            <v>NHÂN VIÊN PHỤC VỤ</v>
          </cell>
          <cell r="CK824">
            <v>0</v>
          </cell>
          <cell r="CL824">
            <v>0</v>
          </cell>
          <cell r="CM824" t="str">
            <v>ĐỘC THÂN</v>
          </cell>
          <cell r="CN824">
            <v>0</v>
          </cell>
          <cell r="CO824">
            <v>0</v>
          </cell>
          <cell r="CP824">
            <v>0</v>
          </cell>
          <cell r="CQ824">
            <v>0</v>
          </cell>
          <cell r="CR824">
            <v>0</v>
          </cell>
          <cell r="CS824">
            <v>0</v>
          </cell>
          <cell r="CT824">
            <v>0</v>
          </cell>
          <cell r="CU824">
            <v>0</v>
          </cell>
          <cell r="CV824">
            <v>0</v>
          </cell>
          <cell r="CW824">
            <v>0</v>
          </cell>
          <cell r="CX824">
            <v>0</v>
          </cell>
          <cell r="CY824">
            <v>0</v>
          </cell>
          <cell r="CZ824">
            <v>0</v>
          </cell>
          <cell r="DA824" t="e">
            <v>#N/A</v>
          </cell>
          <cell r="DB824">
            <v>0</v>
          </cell>
        </row>
        <row r="825">
          <cell r="B825" t="str">
            <v>EQQ102806</v>
          </cell>
          <cell r="C825" t="str">
            <v>TRẦN ĐỨC TÀI</v>
          </cell>
          <cell r="D825" t="str">
            <v>NAM</v>
          </cell>
          <cell r="E825">
            <v>41934</v>
          </cell>
          <cell r="F825" t="str">
            <v>QUÁN 30 - 04 CẦN THƠ</v>
          </cell>
          <cell r="G825" t="str">
            <v>NHÂN VIÊN PHỤC VỤ</v>
          </cell>
          <cell r="H825">
            <v>22</v>
          </cell>
          <cell r="I825">
            <v>4</v>
          </cell>
          <cell r="J825">
            <v>1995</v>
          </cell>
          <cell r="K825" t="str">
            <v>22/04/1995</v>
          </cell>
          <cell r="L825" t="str">
            <v>CẦN THƠ</v>
          </cell>
          <cell r="M825" t="str">
            <v>CẦN THƠ</v>
          </cell>
          <cell r="N825" t="str">
            <v>362418904</v>
          </cell>
          <cell r="O825">
            <v>40471</v>
          </cell>
          <cell r="P825" t="str">
            <v>CẦN THƠ</v>
          </cell>
          <cell r="Q825" t="str">
            <v>KINH</v>
          </cell>
          <cell r="R825" t="str">
            <v>KHÔNG</v>
          </cell>
          <cell r="S825" t="str">
            <v>79 TRẦN PHÚ, P. CÁI KHẾ, Q. NINH KIỀU, TP. CẦN THƠ</v>
          </cell>
          <cell r="T825" t="str">
            <v>CẦN THƠ</v>
          </cell>
          <cell r="U825" t="str">
            <v>79 TRẦN PHÚ, P. CÁI KHẾ, Q. NINH KIỀU, TP. CẦN THƠ</v>
          </cell>
          <cell r="V825" t="str">
            <v>CẦN THƠ</v>
          </cell>
          <cell r="W825" t="str">
            <v>54/5 CÔNG BINH, TỔ 6 KV3, P. TRÀ AN, Q. BÌNH THỦY, TP. CẦN THƠ</v>
          </cell>
          <cell r="X825" t="str">
            <v>01225843677</v>
          </cell>
          <cell r="Y825" t="str">
            <v>0111000225670</v>
          </cell>
          <cell r="Z825" t="str">
            <v>VIETCOMBANK</v>
          </cell>
          <cell r="AA825" t="str">
            <v>600084</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t="str">
            <v>12/12</v>
          </cell>
          <cell r="BF825">
            <v>0</v>
          </cell>
          <cell r="BG825">
            <v>0</v>
          </cell>
          <cell r="BH825">
            <v>0</v>
          </cell>
          <cell r="BI825">
            <v>0</v>
          </cell>
          <cell r="BJ825">
            <v>12000</v>
          </cell>
          <cell r="BK825">
            <v>0</v>
          </cell>
          <cell r="BL825">
            <v>0</v>
          </cell>
          <cell r="BM825">
            <v>0</v>
          </cell>
          <cell r="BN825">
            <v>0</v>
          </cell>
          <cell r="BO825">
            <v>0</v>
          </cell>
          <cell r="BP825">
            <v>0</v>
          </cell>
          <cell r="BQ825">
            <v>1</v>
          </cell>
          <cell r="BR825" t="str">
            <v>CN CẦN THƠ</v>
          </cell>
          <cell r="BS825" t="str">
            <v>Partime</v>
          </cell>
          <cell r="BT825" t="str">
            <v>Quán 30 - 04 Cần Thơ</v>
          </cell>
          <cell r="BU825" t="str">
            <v>NV. Phục Vụ</v>
          </cell>
          <cell r="BV825">
            <v>0</v>
          </cell>
          <cell r="BW825" t="str">
            <v>12/12</v>
          </cell>
          <cell r="BX825">
            <v>0</v>
          </cell>
          <cell r="BY825" t="str">
            <v>ĐH</v>
          </cell>
          <cell r="BZ825">
            <v>0</v>
          </cell>
          <cell r="CA825">
            <v>0</v>
          </cell>
          <cell r="CB825">
            <v>0</v>
          </cell>
          <cell r="CC825">
            <v>0</v>
          </cell>
          <cell r="CD825">
            <v>0</v>
          </cell>
          <cell r="CE825">
            <v>0</v>
          </cell>
          <cell r="CF825">
            <v>0</v>
          </cell>
          <cell r="CG825">
            <v>0</v>
          </cell>
          <cell r="CH825">
            <v>0</v>
          </cell>
          <cell r="CI825" t="str">
            <v>QUÁN 30 - 04 CẦN THƠ</v>
          </cell>
          <cell r="CJ825" t="str">
            <v>NHÂN VIÊN PHỤC VỤ</v>
          </cell>
          <cell r="CK825">
            <v>0</v>
          </cell>
          <cell r="CL825">
            <v>0</v>
          </cell>
          <cell r="CM825" t="str">
            <v>ĐỘC THÂN</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t="e">
            <v>#N/A</v>
          </cell>
          <cell r="DB825">
            <v>0</v>
          </cell>
        </row>
        <row r="826">
          <cell r="B826" t="str">
            <v>EQQ102807</v>
          </cell>
          <cell r="C826" t="str">
            <v>TRƯƠNG BẢO TRÂM</v>
          </cell>
          <cell r="D826" t="str">
            <v>NỮ</v>
          </cell>
          <cell r="E826">
            <v>41934</v>
          </cell>
          <cell r="F826" t="str">
            <v>QUÁN 30 - 04 CẦN THƠ</v>
          </cell>
          <cell r="G826" t="str">
            <v>NHÂN VIÊN PHỤC VỤ</v>
          </cell>
          <cell r="H826">
            <v>21</v>
          </cell>
          <cell r="I826">
            <v>4</v>
          </cell>
          <cell r="J826">
            <v>1994</v>
          </cell>
          <cell r="K826" t="str">
            <v>21/04/1994</v>
          </cell>
          <cell r="L826" t="str">
            <v>CẦN THƠ</v>
          </cell>
          <cell r="M826" t="str">
            <v>CẦN THƠ</v>
          </cell>
          <cell r="N826" t="str">
            <v>362418287</v>
          </cell>
          <cell r="O826" t="str">
            <v>27/10/2012</v>
          </cell>
          <cell r="P826" t="str">
            <v>CẦN THƠ</v>
          </cell>
          <cell r="Q826" t="str">
            <v>HOA</v>
          </cell>
          <cell r="R826" t="str">
            <v>KHÔNG</v>
          </cell>
          <cell r="S826" t="str">
            <v>54 NGÔ ĐỨC KẾ, Q. NINH KIỀU, TP. CẦN THƠ</v>
          </cell>
          <cell r="T826" t="str">
            <v>CẦN THƠ</v>
          </cell>
          <cell r="U826" t="str">
            <v>54 NGÔ ĐỨC KẾ, Q. NINH KIỀU, TP. CẦN THƠ</v>
          </cell>
          <cell r="V826" t="str">
            <v>CẦN THƠ</v>
          </cell>
          <cell r="W826" t="str">
            <v>79 TRẦN PHÚ, P. CÁI KHẾ, Q. NINH KIỀU, TP. CẦN THƠ</v>
          </cell>
          <cell r="X826" t="str">
            <v>01262801850</v>
          </cell>
          <cell r="Y826" t="str">
            <v>0111000209887</v>
          </cell>
          <cell r="Z826" t="str">
            <v>VIETCOMBANK</v>
          </cell>
          <cell r="AA826" t="str">
            <v>600085</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t="str">
            <v>12/12</v>
          </cell>
          <cell r="BF826">
            <v>0</v>
          </cell>
          <cell r="BG826">
            <v>0</v>
          </cell>
          <cell r="BH826">
            <v>0</v>
          </cell>
          <cell r="BI826">
            <v>0</v>
          </cell>
          <cell r="BJ826">
            <v>12000</v>
          </cell>
          <cell r="BK826">
            <v>0</v>
          </cell>
          <cell r="BL826">
            <v>0</v>
          </cell>
          <cell r="BM826">
            <v>0</v>
          </cell>
          <cell r="BN826">
            <v>0</v>
          </cell>
          <cell r="BO826">
            <v>0</v>
          </cell>
          <cell r="BP826">
            <v>0</v>
          </cell>
          <cell r="BQ826">
            <v>1</v>
          </cell>
          <cell r="BR826" t="str">
            <v>CN CẦN THƠ</v>
          </cell>
          <cell r="BS826" t="str">
            <v>Partime</v>
          </cell>
          <cell r="BT826" t="str">
            <v>Quán 30 - 04 Cần Thơ</v>
          </cell>
          <cell r="BU826" t="str">
            <v>NV. Phục Vụ</v>
          </cell>
          <cell r="BV826">
            <v>0</v>
          </cell>
          <cell r="BW826" t="str">
            <v>12/12</v>
          </cell>
          <cell r="BX826">
            <v>0</v>
          </cell>
          <cell r="BY826">
            <v>0</v>
          </cell>
          <cell r="BZ826">
            <v>0</v>
          </cell>
          <cell r="CA826">
            <v>0</v>
          </cell>
          <cell r="CB826">
            <v>0</v>
          </cell>
          <cell r="CC826">
            <v>0</v>
          </cell>
          <cell r="CD826">
            <v>0</v>
          </cell>
          <cell r="CE826">
            <v>0</v>
          </cell>
          <cell r="CF826">
            <v>0</v>
          </cell>
          <cell r="CG826">
            <v>0</v>
          </cell>
          <cell r="CH826">
            <v>0</v>
          </cell>
          <cell r="CI826" t="str">
            <v>QUÁN 30 - 04 CẦN THƠ</v>
          </cell>
          <cell r="CJ826" t="str">
            <v>NHÂN VIÊN PHỤC VỤ</v>
          </cell>
          <cell r="CK826">
            <v>0</v>
          </cell>
          <cell r="CL826">
            <v>0</v>
          </cell>
          <cell r="CM826" t="str">
            <v>ĐỘC THÂN</v>
          </cell>
          <cell r="CN826">
            <v>0</v>
          </cell>
          <cell r="CO826">
            <v>0</v>
          </cell>
          <cell r="CP826">
            <v>0</v>
          </cell>
          <cell r="CQ826">
            <v>0</v>
          </cell>
          <cell r="CR826">
            <v>0</v>
          </cell>
          <cell r="CS826">
            <v>0</v>
          </cell>
          <cell r="CT826">
            <v>0</v>
          </cell>
          <cell r="CU826">
            <v>0</v>
          </cell>
          <cell r="CV826">
            <v>0</v>
          </cell>
          <cell r="CW826">
            <v>0</v>
          </cell>
          <cell r="CX826">
            <v>0</v>
          </cell>
          <cell r="CY826">
            <v>0</v>
          </cell>
          <cell r="CZ826">
            <v>0</v>
          </cell>
          <cell r="DA826" t="e">
            <v>#N/A</v>
          </cell>
          <cell r="DB826">
            <v>0</v>
          </cell>
        </row>
        <row r="827">
          <cell r="B827" t="str">
            <v>EQQ102808</v>
          </cell>
          <cell r="C827" t="str">
            <v>TRẦN ĐÀO KIM PHƯƠNG</v>
          </cell>
          <cell r="D827" t="str">
            <v>NAM</v>
          </cell>
          <cell r="E827">
            <v>41935</v>
          </cell>
          <cell r="F827" t="str">
            <v>QUÁN 30 - 04 CẦN THƠ</v>
          </cell>
          <cell r="G827" t="str">
            <v>NHÂN VIÊN PHỤC VỤ</v>
          </cell>
          <cell r="H827">
            <v>12</v>
          </cell>
          <cell r="I827">
            <v>11</v>
          </cell>
          <cell r="J827">
            <v>1991</v>
          </cell>
          <cell r="K827">
            <v>33554</v>
          </cell>
          <cell r="L827" t="str">
            <v>HẬU GIANG</v>
          </cell>
          <cell r="M827" t="str">
            <v>TRÀ VINH</v>
          </cell>
          <cell r="N827" t="str">
            <v>365911679</v>
          </cell>
          <cell r="O827">
            <v>39672</v>
          </cell>
          <cell r="P827" t="str">
            <v>SÓC TRĂNG</v>
          </cell>
          <cell r="Q827" t="str">
            <v>KINH</v>
          </cell>
          <cell r="R827" t="str">
            <v>KHÔNG</v>
          </cell>
          <cell r="S827" t="str">
            <v>1079 QUỐC LỘ 1, KHÓM 3, P. 2, TP. SÓC TRĂNG, SÓC TRĂNG</v>
          </cell>
          <cell r="T827" t="str">
            <v>SÓC TRĂNG</v>
          </cell>
          <cell r="U827" t="str">
            <v>97/5B NGÔ QUYỀN, P. AN CƯ, Q. NINH KIỀU, CẦN THƠ</v>
          </cell>
          <cell r="V827" t="str">
            <v>CẦN THƠ</v>
          </cell>
          <cell r="W827" t="str">
            <v>54 NGÔ ĐỨC KẾ, Q. NINH KIỀU, TP. CẦN THƠ</v>
          </cell>
          <cell r="X827" t="str">
            <v>0934631695</v>
          </cell>
          <cell r="Y827" t="str">
            <v>0111000225896</v>
          </cell>
          <cell r="Z827" t="str">
            <v>VIETCOMBANK</v>
          </cell>
          <cell r="AA827" t="str">
            <v>600086</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t="str">
            <v>12/12</v>
          </cell>
          <cell r="BF827">
            <v>0</v>
          </cell>
          <cell r="BG827">
            <v>0</v>
          </cell>
          <cell r="BH827">
            <v>0</v>
          </cell>
          <cell r="BI827">
            <v>0</v>
          </cell>
          <cell r="BJ827">
            <v>12000</v>
          </cell>
          <cell r="BK827">
            <v>0</v>
          </cell>
          <cell r="BL827">
            <v>0</v>
          </cell>
          <cell r="BM827">
            <v>0</v>
          </cell>
          <cell r="BN827">
            <v>0</v>
          </cell>
          <cell r="BO827">
            <v>0</v>
          </cell>
          <cell r="BP827">
            <v>0</v>
          </cell>
          <cell r="BQ827">
            <v>1</v>
          </cell>
          <cell r="BR827" t="str">
            <v>CN CẦN THƠ</v>
          </cell>
          <cell r="BS827" t="str">
            <v>Partime</v>
          </cell>
          <cell r="BT827" t="str">
            <v>Quán 30 - 04 Cần Thơ</v>
          </cell>
          <cell r="BU827" t="str">
            <v>NV. Phục Vụ</v>
          </cell>
          <cell r="BV827">
            <v>0</v>
          </cell>
          <cell r="BW827" t="str">
            <v>12/12</v>
          </cell>
          <cell r="BX827">
            <v>0</v>
          </cell>
          <cell r="BY827">
            <v>0</v>
          </cell>
          <cell r="BZ827">
            <v>0</v>
          </cell>
          <cell r="CA827">
            <v>0</v>
          </cell>
          <cell r="CB827">
            <v>0</v>
          </cell>
          <cell r="CC827">
            <v>0</v>
          </cell>
          <cell r="CD827">
            <v>0</v>
          </cell>
          <cell r="CE827">
            <v>0</v>
          </cell>
          <cell r="CF827">
            <v>0</v>
          </cell>
          <cell r="CG827">
            <v>0</v>
          </cell>
          <cell r="CH827">
            <v>0</v>
          </cell>
          <cell r="CI827" t="str">
            <v>QUÁN 30 - 04 CẦN THƠ</v>
          </cell>
          <cell r="CJ827" t="str">
            <v>NHÂN VIÊN PHỤC VỤ</v>
          </cell>
          <cell r="CK827">
            <v>0</v>
          </cell>
          <cell r="CL827">
            <v>0</v>
          </cell>
          <cell r="CM827" t="str">
            <v>ĐỘC THÂN</v>
          </cell>
          <cell r="CN827">
            <v>0</v>
          </cell>
          <cell r="CO827">
            <v>0</v>
          </cell>
          <cell r="CP827">
            <v>0</v>
          </cell>
          <cell r="CQ827">
            <v>0</v>
          </cell>
          <cell r="CR827">
            <v>0</v>
          </cell>
          <cell r="CS827">
            <v>0</v>
          </cell>
          <cell r="CT827">
            <v>0</v>
          </cell>
          <cell r="CU827">
            <v>0</v>
          </cell>
          <cell r="CV827">
            <v>0</v>
          </cell>
          <cell r="CW827">
            <v>0</v>
          </cell>
          <cell r="CX827">
            <v>0</v>
          </cell>
          <cell r="CY827">
            <v>0</v>
          </cell>
          <cell r="CZ827">
            <v>0</v>
          </cell>
          <cell r="DA827" t="e">
            <v>#N/A</v>
          </cell>
          <cell r="DB827">
            <v>0</v>
          </cell>
        </row>
        <row r="828">
          <cell r="B828" t="str">
            <v>EQQ102809</v>
          </cell>
          <cell r="C828" t="str">
            <v>ĐẶNG HỒNG PHỈ</v>
          </cell>
          <cell r="D828" t="str">
            <v>NỮ</v>
          </cell>
          <cell r="E828">
            <v>41938</v>
          </cell>
          <cell r="F828" t="str">
            <v>QUÁN 30 - 04 CẦN THƠ</v>
          </cell>
          <cell r="G828" t="str">
            <v>NHÂN VIÊN PHỤC VỤ</v>
          </cell>
          <cell r="H828" t="str">
            <v>Quán 30 - 04 Cần Thơ</v>
          </cell>
          <cell r="I828" t="str">
            <v>NV. Phục Vụ</v>
          </cell>
          <cell r="J828" t="str">
            <v>1994</v>
          </cell>
          <cell r="K828" t="str">
            <v>1994</v>
          </cell>
          <cell r="L828" t="str">
            <v>BẠC LIÊU</v>
          </cell>
          <cell r="M828" t="str">
            <v>BẠC LIÊU</v>
          </cell>
          <cell r="N828" t="str">
            <v>385620672</v>
          </cell>
          <cell r="O828">
            <v>40462</v>
          </cell>
          <cell r="P828" t="str">
            <v>BẠC LIÊU</v>
          </cell>
          <cell r="Q828" t="str">
            <v>KINH</v>
          </cell>
          <cell r="R828" t="str">
            <v>KHÔNG</v>
          </cell>
          <cell r="S828" t="str">
            <v>BỬU 2, LONG ĐIỀN ĐÔNG, ĐÔNG HẢI, BẠC LIÊU</v>
          </cell>
          <cell r="T828" t="str">
            <v>BẠC LIÊU</v>
          </cell>
          <cell r="U828" t="str">
            <v>KÝ TÚC XÁ ĐẠI HỌC CẦN THƠ, ĐƯỜNG 3/2, Q. NINH KIỀU, CẦN THƠ</v>
          </cell>
          <cell r="V828" t="str">
            <v>CẦN THƠ</v>
          </cell>
          <cell r="W828" t="str">
            <v>97/5B NGÔ QUYỀN, P. AN CƯ, Q. NINH KIỀU, CẦN THƠ</v>
          </cell>
          <cell r="X828" t="str">
            <v>0942230964</v>
          </cell>
          <cell r="Y828" t="str">
            <v>0111000225811</v>
          </cell>
          <cell r="Z828" t="str">
            <v>VIETCOMBANK</v>
          </cell>
          <cell r="AA828" t="str">
            <v>600087</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t="str">
            <v>12/12</v>
          </cell>
          <cell r="BF828">
            <v>0</v>
          </cell>
          <cell r="BG828">
            <v>0</v>
          </cell>
          <cell r="BH828">
            <v>0</v>
          </cell>
          <cell r="BI828">
            <v>0</v>
          </cell>
          <cell r="BJ828">
            <v>12000</v>
          </cell>
          <cell r="BK828">
            <v>0</v>
          </cell>
          <cell r="BL828">
            <v>0</v>
          </cell>
          <cell r="BM828">
            <v>0</v>
          </cell>
          <cell r="BN828">
            <v>0</v>
          </cell>
          <cell r="BO828">
            <v>0</v>
          </cell>
          <cell r="BP828">
            <v>0</v>
          </cell>
          <cell r="BQ828">
            <v>1</v>
          </cell>
          <cell r="BR828" t="str">
            <v>CN CẦN THƠ</v>
          </cell>
          <cell r="BS828" t="str">
            <v>Partime</v>
          </cell>
          <cell r="BT828" t="str">
            <v>Quán 30 - 04 Cần Thơ</v>
          </cell>
          <cell r="BU828" t="str">
            <v>NV. Phục Vụ</v>
          </cell>
          <cell r="BV828">
            <v>0</v>
          </cell>
          <cell r="BW828" t="str">
            <v>12/12</v>
          </cell>
          <cell r="BX828">
            <v>0</v>
          </cell>
          <cell r="BY828" t="str">
            <v>ĐH</v>
          </cell>
          <cell r="BZ828">
            <v>0</v>
          </cell>
          <cell r="CA828">
            <v>0</v>
          </cell>
          <cell r="CB828">
            <v>0</v>
          </cell>
          <cell r="CC828">
            <v>0</v>
          </cell>
          <cell r="CD828">
            <v>0</v>
          </cell>
          <cell r="CE828">
            <v>0</v>
          </cell>
          <cell r="CF828">
            <v>0</v>
          </cell>
          <cell r="CG828">
            <v>0</v>
          </cell>
          <cell r="CH828">
            <v>0</v>
          </cell>
          <cell r="CI828" t="str">
            <v>QUÁN 30 - 04 CẦN THƠ</v>
          </cell>
          <cell r="CJ828" t="str">
            <v>NHÂN VIÊN PHỤC VỤ</v>
          </cell>
          <cell r="CK828">
            <v>0</v>
          </cell>
          <cell r="CL828">
            <v>0</v>
          </cell>
          <cell r="CM828" t="str">
            <v>ĐỘC THÂN</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cell r="DA828" t="e">
            <v>#N/A</v>
          </cell>
          <cell r="DB828">
            <v>0</v>
          </cell>
        </row>
        <row r="829">
          <cell r="B829" t="str">
            <v>EQQ102810</v>
          </cell>
          <cell r="C829" t="str">
            <v>DƯƠNG NHỰT TIỂU ĐÌNH</v>
          </cell>
          <cell r="D829" t="str">
            <v>NỮ</v>
          </cell>
          <cell r="E829">
            <v>41938</v>
          </cell>
          <cell r="F829" t="str">
            <v>QUÁN 30 - 04 CẦN THƠ</v>
          </cell>
          <cell r="G829" t="str">
            <v>NHÂN VIÊN PHỤC VỤ</v>
          </cell>
          <cell r="H829">
            <v>2</v>
          </cell>
          <cell r="I829">
            <v>5</v>
          </cell>
          <cell r="J829">
            <v>1994</v>
          </cell>
          <cell r="K829">
            <v>34456</v>
          </cell>
          <cell r="L829" t="str">
            <v>SÓC TRĂNG</v>
          </cell>
          <cell r="M829" t="str">
            <v>SÓC TRĂNG</v>
          </cell>
          <cell r="N829" t="str">
            <v>366056968</v>
          </cell>
          <cell r="O829">
            <v>40626</v>
          </cell>
          <cell r="P829" t="str">
            <v>SÓC TRĂNG</v>
          </cell>
          <cell r="Q829" t="str">
            <v>HOA</v>
          </cell>
          <cell r="R829" t="str">
            <v>PHẬT</v>
          </cell>
          <cell r="S829" t="str">
            <v>TRÀ QUÝT, THỊ TRẤN CHÂU THÀNH, H. CHÂU THÀNH, SÓC TRĂNG</v>
          </cell>
          <cell r="T829" t="str">
            <v>SÓC TRĂNG</v>
          </cell>
          <cell r="U829" t="str">
            <v>KÝ TÚC XÁ ĐẠI HỌC CẦN THƠ, ĐƯỜNG 3/2, Q. NINH KIỀU, CẦN THƠ</v>
          </cell>
          <cell r="V829" t="str">
            <v>CẦN THƠ</v>
          </cell>
          <cell r="W829" t="str">
            <v>KÝ TÚC XÁ ĐẠI HỌC CẦN THƠ, ĐƯỜNG 3/2, Q. NINH KIỀU, CẦN THƠ</v>
          </cell>
          <cell r="X829" t="str">
            <v>0983119647</v>
          </cell>
          <cell r="Y829" t="str">
            <v>0111000225691</v>
          </cell>
          <cell r="Z829" t="str">
            <v>VIETCOMBANK</v>
          </cell>
          <cell r="AA829" t="str">
            <v>600088</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t="str">
            <v>12/12</v>
          </cell>
          <cell r="BF829">
            <v>0</v>
          </cell>
          <cell r="BG829">
            <v>0</v>
          </cell>
          <cell r="BH829">
            <v>0</v>
          </cell>
          <cell r="BI829">
            <v>0</v>
          </cell>
          <cell r="BJ829">
            <v>12000</v>
          </cell>
          <cell r="BK829">
            <v>0</v>
          </cell>
          <cell r="BL829">
            <v>0</v>
          </cell>
          <cell r="BM829">
            <v>0</v>
          </cell>
          <cell r="BN829">
            <v>0</v>
          </cell>
          <cell r="BO829">
            <v>0</v>
          </cell>
          <cell r="BP829">
            <v>0</v>
          </cell>
          <cell r="BQ829">
            <v>1</v>
          </cell>
          <cell r="BR829" t="str">
            <v>CN CẦN THƠ</v>
          </cell>
          <cell r="BS829" t="str">
            <v>Partime</v>
          </cell>
          <cell r="BT829" t="str">
            <v>Quán 30 - 04 Cần Thơ</v>
          </cell>
          <cell r="BU829" t="str">
            <v>NV. Phục Vụ</v>
          </cell>
          <cell r="BV829">
            <v>0</v>
          </cell>
          <cell r="BW829" t="str">
            <v>12/12</v>
          </cell>
          <cell r="BX829">
            <v>0</v>
          </cell>
          <cell r="BY829" t="str">
            <v>ĐH - CÔNG NGHỆ THÔNG TIN</v>
          </cell>
          <cell r="BZ829">
            <v>0</v>
          </cell>
          <cell r="CA829">
            <v>0</v>
          </cell>
          <cell r="CB829">
            <v>0</v>
          </cell>
          <cell r="CC829">
            <v>0</v>
          </cell>
          <cell r="CD829">
            <v>0</v>
          </cell>
          <cell r="CE829">
            <v>0</v>
          </cell>
          <cell r="CF829">
            <v>0</v>
          </cell>
          <cell r="CG829">
            <v>0</v>
          </cell>
          <cell r="CH829">
            <v>0</v>
          </cell>
          <cell r="CI829" t="str">
            <v>QUÁN 30 - 04 CẦN THƠ</v>
          </cell>
          <cell r="CJ829" t="str">
            <v>NHÂN VIÊN PHỤC VỤ</v>
          </cell>
          <cell r="CK829">
            <v>0</v>
          </cell>
          <cell r="CL829">
            <v>0</v>
          </cell>
          <cell r="CM829" t="str">
            <v>ĐỘC THÂN</v>
          </cell>
          <cell r="CN829">
            <v>0</v>
          </cell>
          <cell r="CO829">
            <v>0</v>
          </cell>
          <cell r="CP829">
            <v>0</v>
          </cell>
          <cell r="CQ829">
            <v>0</v>
          </cell>
          <cell r="CR829">
            <v>0</v>
          </cell>
          <cell r="CS829">
            <v>0</v>
          </cell>
          <cell r="CT829">
            <v>0</v>
          </cell>
          <cell r="CU829">
            <v>0</v>
          </cell>
          <cell r="CV829">
            <v>0</v>
          </cell>
          <cell r="CW829">
            <v>0</v>
          </cell>
          <cell r="CX829">
            <v>0</v>
          </cell>
          <cell r="CY829">
            <v>0</v>
          </cell>
          <cell r="CZ829">
            <v>0</v>
          </cell>
          <cell r="DA829" t="e">
            <v>#N/A</v>
          </cell>
          <cell r="DB829">
            <v>0</v>
          </cell>
        </row>
        <row r="830">
          <cell r="B830" t="str">
            <v>EQQ102811</v>
          </cell>
          <cell r="C830" t="str">
            <v>TRẦN THỊ HỒNG ĐÀO</v>
          </cell>
          <cell r="D830" t="str">
            <v>NỮ</v>
          </cell>
          <cell r="E830">
            <v>41938</v>
          </cell>
          <cell r="F830" t="str">
            <v>QUÁN 30 - 04 CẦN THƠ</v>
          </cell>
          <cell r="G830" t="str">
            <v>NHÂN VIÊN PHỤC VỤ</v>
          </cell>
          <cell r="H830">
            <v>7</v>
          </cell>
          <cell r="I830">
            <v>11</v>
          </cell>
          <cell r="J830">
            <v>1995</v>
          </cell>
          <cell r="K830">
            <v>35010</v>
          </cell>
          <cell r="L830" t="str">
            <v>HẬU GIANG</v>
          </cell>
          <cell r="M830" t="str">
            <v>HẬU GIANG</v>
          </cell>
          <cell r="N830" t="str">
            <v>363801815</v>
          </cell>
          <cell r="O830">
            <v>40703</v>
          </cell>
          <cell r="P830" t="str">
            <v>HẬU GIANG</v>
          </cell>
          <cell r="Q830" t="str">
            <v>KINH</v>
          </cell>
          <cell r="R830" t="str">
            <v>KHÔNG</v>
          </cell>
          <cell r="S830" t="str">
            <v>THỊ TRẤN LONG MỸ, LONG MỸ, HẬU GIANG</v>
          </cell>
          <cell r="T830" t="str">
            <v>HẬU GIANG</v>
          </cell>
          <cell r="U830" t="str">
            <v>KÝ TÚC XÁ ĐẠI HỌC CẦN THƠ, ĐƯỜNG 3/2, Q. NINH KIỀU, CẦN THƠ</v>
          </cell>
          <cell r="V830" t="str">
            <v>CẦN THƠ</v>
          </cell>
          <cell r="W830" t="str">
            <v>KÝ TÚC XÁ ĐẠI HỌC CẦN THƠ, ĐƯỜNG 3/2, Q. NINH KIỀU, CẦN THƠ</v>
          </cell>
          <cell r="X830" t="str">
            <v>0969101042</v>
          </cell>
          <cell r="Y830" t="str">
            <v>0111000226349</v>
          </cell>
          <cell r="Z830" t="str">
            <v>VIETCOMBANK</v>
          </cell>
          <cell r="AA830" t="str">
            <v>600089</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t="str">
            <v>12/12</v>
          </cell>
          <cell r="BF830">
            <v>0</v>
          </cell>
          <cell r="BG830">
            <v>0</v>
          </cell>
          <cell r="BH830">
            <v>0</v>
          </cell>
          <cell r="BI830">
            <v>0</v>
          </cell>
          <cell r="BJ830">
            <v>12000</v>
          </cell>
          <cell r="BK830">
            <v>0</v>
          </cell>
          <cell r="BL830">
            <v>0</v>
          </cell>
          <cell r="BM830">
            <v>0</v>
          </cell>
          <cell r="BN830">
            <v>0</v>
          </cell>
          <cell r="BO830">
            <v>0</v>
          </cell>
          <cell r="BP830">
            <v>0</v>
          </cell>
          <cell r="BQ830">
            <v>1</v>
          </cell>
          <cell r="BR830" t="str">
            <v>CN CẦN THƠ</v>
          </cell>
          <cell r="BS830" t="str">
            <v>Partime</v>
          </cell>
          <cell r="BT830" t="str">
            <v>Quán 30 - 04 Cần Thơ</v>
          </cell>
          <cell r="BU830" t="str">
            <v>NV. Phục Vụ</v>
          </cell>
          <cell r="BV830">
            <v>0</v>
          </cell>
          <cell r="BW830" t="str">
            <v>12/12</v>
          </cell>
          <cell r="BX830">
            <v>0</v>
          </cell>
          <cell r="BY830" t="str">
            <v>ĐH - BÁO CHÍ</v>
          </cell>
          <cell r="BZ830">
            <v>0</v>
          </cell>
          <cell r="CA830">
            <v>0</v>
          </cell>
          <cell r="CB830">
            <v>0</v>
          </cell>
          <cell r="CC830">
            <v>0</v>
          </cell>
          <cell r="CD830">
            <v>0</v>
          </cell>
          <cell r="CE830">
            <v>0</v>
          </cell>
          <cell r="CF830">
            <v>0</v>
          </cell>
          <cell r="CG830">
            <v>0</v>
          </cell>
          <cell r="CH830">
            <v>0</v>
          </cell>
          <cell r="CI830" t="str">
            <v>QUÁN 30 - 04 CẦN THƠ</v>
          </cell>
          <cell r="CJ830" t="str">
            <v>NHÂN VIÊN PHỤC VỤ</v>
          </cell>
          <cell r="CK830">
            <v>0</v>
          </cell>
          <cell r="CL830">
            <v>0</v>
          </cell>
          <cell r="CM830" t="str">
            <v>ĐỘC THÂN</v>
          </cell>
          <cell r="CN830">
            <v>0</v>
          </cell>
          <cell r="CO830">
            <v>0</v>
          </cell>
          <cell r="CP830">
            <v>0</v>
          </cell>
          <cell r="CQ830">
            <v>0</v>
          </cell>
          <cell r="CR830">
            <v>0</v>
          </cell>
          <cell r="CS830">
            <v>0</v>
          </cell>
          <cell r="CT830">
            <v>0</v>
          </cell>
          <cell r="CU830">
            <v>0</v>
          </cell>
          <cell r="CV830">
            <v>0</v>
          </cell>
          <cell r="CW830">
            <v>0</v>
          </cell>
          <cell r="CX830">
            <v>0</v>
          </cell>
          <cell r="CY830">
            <v>0</v>
          </cell>
          <cell r="CZ830">
            <v>0</v>
          </cell>
          <cell r="DA830" t="e">
            <v>#N/A</v>
          </cell>
          <cell r="DB830">
            <v>0</v>
          </cell>
        </row>
        <row r="831">
          <cell r="B831" t="str">
            <v>EQQ102812</v>
          </cell>
          <cell r="C831" t="str">
            <v>NGUYỄN BẢO NGỌC</v>
          </cell>
          <cell r="D831" t="str">
            <v>NAM</v>
          </cell>
          <cell r="E831">
            <v>41938</v>
          </cell>
          <cell r="F831" t="str">
            <v>QUÁN 30 - 04 CẦN THƠ</v>
          </cell>
          <cell r="G831" t="str">
            <v>NHÂN VIÊN PHỤC VỤ</v>
          </cell>
          <cell r="H831">
            <v>1</v>
          </cell>
          <cell r="I831">
            <v>2</v>
          </cell>
          <cell r="J831">
            <v>1995</v>
          </cell>
          <cell r="K831">
            <v>34731</v>
          </cell>
          <cell r="L831">
            <v>1995</v>
          </cell>
          <cell r="M831">
            <v>35010</v>
          </cell>
          <cell r="N831">
            <v>0</v>
          </cell>
          <cell r="O831">
            <v>0</v>
          </cell>
          <cell r="P831">
            <v>0</v>
          </cell>
          <cell r="Q831">
            <v>40703</v>
          </cell>
          <cell r="R831" t="str">
            <v>HẬU GIANG</v>
          </cell>
          <cell r="S831" t="str">
            <v>KINH</v>
          </cell>
          <cell r="T831">
            <v>0</v>
          </cell>
          <cell r="U831" t="str">
            <v>THỊ TRẤN LONG MỸ, LONG MỸ, HẬU GIANG</v>
          </cell>
          <cell r="V831" t="str">
            <v>HẬU GIANG</v>
          </cell>
          <cell r="W831" t="str">
            <v>KÝ TÚC XÁ ĐẠI HỌC CẦN THƠ, ĐƯỜNG 3/2, Q. NINH KIỀU, CẦN THƠ</v>
          </cell>
          <cell r="X831" t="str">
            <v>CẦN THƠ</v>
          </cell>
          <cell r="Y831" t="str">
            <v>0111000225740</v>
          </cell>
          <cell r="Z831" t="str">
            <v>VIETCOMBANK</v>
          </cell>
          <cell r="AA831" t="str">
            <v>600090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t="str">
            <v>12/12</v>
          </cell>
          <cell r="BF831">
            <v>0</v>
          </cell>
          <cell r="BG831">
            <v>0</v>
          </cell>
          <cell r="BH831">
            <v>0</v>
          </cell>
          <cell r="BI831">
            <v>0</v>
          </cell>
          <cell r="BJ831">
            <v>12000</v>
          </cell>
          <cell r="BK831">
            <v>0</v>
          </cell>
          <cell r="BL831">
            <v>0</v>
          </cell>
          <cell r="BM831">
            <v>0</v>
          </cell>
          <cell r="BN831">
            <v>0</v>
          </cell>
          <cell r="BO831">
            <v>0</v>
          </cell>
          <cell r="BP831">
            <v>0</v>
          </cell>
          <cell r="BQ831">
            <v>1</v>
          </cell>
          <cell r="BR831" t="str">
            <v>CN CẦN THƠ</v>
          </cell>
          <cell r="BS831" t="str">
            <v>Partime</v>
          </cell>
          <cell r="BT831" t="str">
            <v>Quán 30 - 04 Cần Thơ</v>
          </cell>
          <cell r="BU831" t="str">
            <v>NV. Phục Vụ</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t="str">
            <v>QUÁN 30 - 04 CẦN THƠ</v>
          </cell>
          <cell r="CJ831" t="str">
            <v>NHÂN VIÊN PHỤC VỤ</v>
          </cell>
          <cell r="CK831">
            <v>0</v>
          </cell>
          <cell r="CL831">
            <v>0</v>
          </cell>
          <cell r="CM831">
            <v>0</v>
          </cell>
          <cell r="CN831">
            <v>0</v>
          </cell>
          <cell r="CO831">
            <v>0</v>
          </cell>
          <cell r="CP831">
            <v>0</v>
          </cell>
          <cell r="CQ831">
            <v>0</v>
          </cell>
          <cell r="CR831">
            <v>0</v>
          </cell>
          <cell r="CS831">
            <v>0</v>
          </cell>
          <cell r="CT831">
            <v>0</v>
          </cell>
          <cell r="CU831">
            <v>0</v>
          </cell>
          <cell r="CV831">
            <v>0</v>
          </cell>
          <cell r="CW831">
            <v>0</v>
          </cell>
          <cell r="CX831">
            <v>0</v>
          </cell>
          <cell r="CY831">
            <v>0</v>
          </cell>
          <cell r="CZ831">
            <v>0</v>
          </cell>
          <cell r="DA831" t="e">
            <v>#N/A</v>
          </cell>
          <cell r="DB831">
            <v>0</v>
          </cell>
        </row>
        <row r="832">
          <cell r="B832" t="str">
            <v>EQQ102813</v>
          </cell>
          <cell r="C832" t="str">
            <v>NGUYỄN THỊ NGỌC TUYỀN</v>
          </cell>
          <cell r="D832" t="str">
            <v>NỮ</v>
          </cell>
          <cell r="E832">
            <v>41938</v>
          </cell>
          <cell r="F832" t="str">
            <v>QUÁN 30 - 04 CẦN THƠ</v>
          </cell>
          <cell r="G832" t="str">
            <v>NHÂN VIÊN BẾP</v>
          </cell>
          <cell r="H832">
            <v>26</v>
          </cell>
          <cell r="I832">
            <v>9</v>
          </cell>
          <cell r="J832">
            <v>1990</v>
          </cell>
          <cell r="K832" t="str">
            <v>26/09/1990</v>
          </cell>
          <cell r="L832" t="str">
            <v>CẦN THƠ</v>
          </cell>
          <cell r="M832" t="str">
            <v>VĨNH LONG</v>
          </cell>
          <cell r="N832" t="str">
            <v>362310295</v>
          </cell>
          <cell r="O832">
            <v>39237</v>
          </cell>
          <cell r="P832" t="str">
            <v>CẦN THƠ</v>
          </cell>
          <cell r="Q832" t="str">
            <v>KINH</v>
          </cell>
          <cell r="R832" t="str">
            <v>KHÔNG</v>
          </cell>
          <cell r="S832" t="str">
            <v>755/666 KV THẠNH LỢI, P. PHÚ THỨ, Q. CÁI RĂNG, TP. CẦN THƠ</v>
          </cell>
          <cell r="T832" t="str">
            <v>CẦN THƠ</v>
          </cell>
          <cell r="U832" t="str">
            <v>755/666 KV THẠNH LỢI, P. PHÚ THỨ, Q. CÁI RĂNG, TP. CẦN THƠ</v>
          </cell>
          <cell r="V832" t="str">
            <v>CẦN THƠ</v>
          </cell>
          <cell r="W832">
            <v>0</v>
          </cell>
          <cell r="X832" t="str">
            <v>0963223590</v>
          </cell>
          <cell r="Y832" t="str">
            <v>0111000168129</v>
          </cell>
          <cell r="Z832" t="str">
            <v>VIETCOMBANK</v>
          </cell>
          <cell r="AA832" t="str">
            <v>600091</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2889000</v>
          </cell>
          <cell r="BJ832">
            <v>0</v>
          </cell>
          <cell r="BK832">
            <v>0</v>
          </cell>
          <cell r="BL832">
            <v>0</v>
          </cell>
          <cell r="BM832">
            <v>0</v>
          </cell>
          <cell r="BN832">
            <v>0</v>
          </cell>
          <cell r="BO832">
            <v>0</v>
          </cell>
          <cell r="BP832">
            <v>4000</v>
          </cell>
          <cell r="BQ832">
            <v>1</v>
          </cell>
          <cell r="BR832" t="str">
            <v>CN CẦN THƠ</v>
          </cell>
          <cell r="BS832" t="str">
            <v>Fulltime</v>
          </cell>
          <cell r="BT832" t="str">
            <v>Quán 30 - 04 Cần Thơ</v>
          </cell>
          <cell r="BU832" t="str">
            <v>NV. Bếp</v>
          </cell>
          <cell r="BV832">
            <v>0</v>
          </cell>
          <cell r="BW832" t="str">
            <v>12/12</v>
          </cell>
          <cell r="BX832">
            <v>0</v>
          </cell>
          <cell r="BY832">
            <v>0</v>
          </cell>
          <cell r="BZ832">
            <v>0</v>
          </cell>
          <cell r="CA832">
            <v>0</v>
          </cell>
          <cell r="CB832">
            <v>0</v>
          </cell>
          <cell r="CC832">
            <v>0</v>
          </cell>
          <cell r="CD832">
            <v>0</v>
          </cell>
          <cell r="CE832">
            <v>0</v>
          </cell>
          <cell r="CF832">
            <v>0</v>
          </cell>
          <cell r="CG832">
            <v>0</v>
          </cell>
          <cell r="CH832">
            <v>0</v>
          </cell>
          <cell r="CI832" t="str">
            <v>QUÁN 30 - 04 CẦN THƠ</v>
          </cell>
          <cell r="CJ832" t="str">
            <v>NHÂN VIÊN PHỤC VỤ</v>
          </cell>
          <cell r="CK832">
            <v>0</v>
          </cell>
          <cell r="CL832">
            <v>0</v>
          </cell>
          <cell r="CM832" t="str">
            <v>KẾT HÔN</v>
          </cell>
          <cell r="CN832">
            <v>0</v>
          </cell>
          <cell r="CO832">
            <v>0</v>
          </cell>
          <cell r="CP832">
            <v>0</v>
          </cell>
          <cell r="CQ832">
            <v>0</v>
          </cell>
          <cell r="CR832">
            <v>0</v>
          </cell>
          <cell r="CS832" t="str">
            <v>NGUYỄN CHÍ MỪNG</v>
          </cell>
          <cell r="CT832">
            <v>0</v>
          </cell>
          <cell r="CU832" t="str">
            <v>X</v>
          </cell>
          <cell r="CV832">
            <v>0</v>
          </cell>
          <cell r="CW832" t="str">
            <v>SINH VIÊN</v>
          </cell>
          <cell r="CX832">
            <v>0</v>
          </cell>
          <cell r="CY832">
            <v>0</v>
          </cell>
          <cell r="CZ832">
            <v>0</v>
          </cell>
          <cell r="DA832" t="e">
            <v>#N/A</v>
          </cell>
          <cell r="DB832">
            <v>0</v>
          </cell>
        </row>
        <row r="833">
          <cell r="B833" t="str">
            <v>EQQ102814</v>
          </cell>
          <cell r="C833" t="str">
            <v>TĂNG DUY NGUYÊN</v>
          </cell>
          <cell r="D833" t="str">
            <v>NAM</v>
          </cell>
          <cell r="E833">
            <v>41938</v>
          </cell>
          <cell r="F833" t="str">
            <v>QUÁN 30 - 04 CẦN THƠ</v>
          </cell>
          <cell r="G833" t="str">
            <v>NHÂN VIÊN PHỤC VỤ</v>
          </cell>
          <cell r="H833">
            <v>18</v>
          </cell>
          <cell r="I833">
            <v>12</v>
          </cell>
          <cell r="J833">
            <v>1992</v>
          </cell>
          <cell r="K833" t="str">
            <v>18/12/1992</v>
          </cell>
          <cell r="L833" t="str">
            <v>CẦN THƠ</v>
          </cell>
          <cell r="M833" t="str">
            <v>HẬU GIANG</v>
          </cell>
          <cell r="N833" t="str">
            <v>362395222</v>
          </cell>
          <cell r="O833">
            <v>40120</v>
          </cell>
          <cell r="P833" t="str">
            <v>CẦN THƠ</v>
          </cell>
          <cell r="Q833" t="str">
            <v>KINH</v>
          </cell>
          <cell r="R833" t="str">
            <v>KHÔNG</v>
          </cell>
          <cell r="S833" t="str">
            <v>290/27/2 ĐƯỜNG 30/4, P. HƯNG LỢI, Q. NINH KIỀU, TP. CẦN THƠ</v>
          </cell>
          <cell r="T833" t="str">
            <v>CẦN THƠ</v>
          </cell>
          <cell r="U833" t="str">
            <v>290/27/2 ĐƯỜNG 30/4, P. HƯNG LỢI, Q. NINH KIỀU, TP. CẦN THƠ</v>
          </cell>
          <cell r="V833" t="str">
            <v>CẦN THƠ</v>
          </cell>
          <cell r="W833" t="str">
            <v>755/666 KV THẠNH LỢI, P. PHÚ THỨ, Q. CÁI RĂNG, TP. CẦN THƠ</v>
          </cell>
          <cell r="X833" t="str">
            <v>0168365009</v>
          </cell>
          <cell r="Y833" t="str">
            <v>0111001367287</v>
          </cell>
          <cell r="Z833" t="str">
            <v>VIETCOMBANK</v>
          </cell>
          <cell r="AA833" t="str">
            <v>600092</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t="str">
            <v>12/12</v>
          </cell>
          <cell r="BF833">
            <v>0</v>
          </cell>
          <cell r="BG833">
            <v>0</v>
          </cell>
          <cell r="BH833">
            <v>0</v>
          </cell>
          <cell r="BI833">
            <v>0</v>
          </cell>
          <cell r="BJ833">
            <v>12000</v>
          </cell>
          <cell r="BK833">
            <v>0</v>
          </cell>
          <cell r="BL833">
            <v>0</v>
          </cell>
          <cell r="BM833">
            <v>0</v>
          </cell>
          <cell r="BN833">
            <v>0</v>
          </cell>
          <cell r="BO833">
            <v>0</v>
          </cell>
          <cell r="BP833">
            <v>0</v>
          </cell>
          <cell r="BQ833">
            <v>1</v>
          </cell>
          <cell r="BR833" t="str">
            <v>CN CẦN THƠ</v>
          </cell>
          <cell r="BS833" t="str">
            <v>Partime</v>
          </cell>
          <cell r="BT833" t="str">
            <v>Quán 30 - 04 Cần Thơ</v>
          </cell>
          <cell r="BU833" t="str">
            <v>NV. Phục Vụ</v>
          </cell>
          <cell r="BV833">
            <v>0</v>
          </cell>
          <cell r="BW833" t="str">
            <v>TC</v>
          </cell>
          <cell r="BX833" t="str">
            <v>TIN HỌC ỨNG DỤNG</v>
          </cell>
          <cell r="BY833">
            <v>0</v>
          </cell>
          <cell r="BZ833">
            <v>0</v>
          </cell>
          <cell r="CA833" t="str">
            <v>NGUYỄN CHÍ MỪNG</v>
          </cell>
          <cell r="CB833">
            <v>0</v>
          </cell>
          <cell r="CC833" t="str">
            <v>X</v>
          </cell>
          <cell r="CD833">
            <v>0</v>
          </cell>
          <cell r="CE833" t="str">
            <v>SINH VIÊN</v>
          </cell>
          <cell r="CF833">
            <v>0</v>
          </cell>
          <cell r="CG833">
            <v>0</v>
          </cell>
          <cell r="CH833">
            <v>0</v>
          </cell>
          <cell r="CI833" t="str">
            <v>QUÁN 30 - 04 CẦN THƠ</v>
          </cell>
          <cell r="CJ833" t="str">
            <v>NHÂN VIÊN BẾP</v>
          </cell>
          <cell r="CK833">
            <v>0</v>
          </cell>
          <cell r="CL833">
            <v>0</v>
          </cell>
          <cell r="CM833" t="str">
            <v>ĐỘC THÂN</v>
          </cell>
          <cell r="CN833">
            <v>0</v>
          </cell>
          <cell r="CO833">
            <v>0</v>
          </cell>
          <cell r="CP833">
            <v>0</v>
          </cell>
          <cell r="CQ833">
            <v>0</v>
          </cell>
          <cell r="CR833">
            <v>0</v>
          </cell>
          <cell r="CS833">
            <v>0</v>
          </cell>
          <cell r="CT833">
            <v>0</v>
          </cell>
          <cell r="CU833">
            <v>0</v>
          </cell>
          <cell r="CV833">
            <v>0</v>
          </cell>
          <cell r="CW833">
            <v>0</v>
          </cell>
          <cell r="CX833">
            <v>0</v>
          </cell>
          <cell r="CY833">
            <v>0</v>
          </cell>
          <cell r="CZ833">
            <v>0</v>
          </cell>
          <cell r="DA833" t="e">
            <v>#N/A</v>
          </cell>
          <cell r="DB833">
            <v>0</v>
          </cell>
        </row>
        <row r="834">
          <cell r="B834" t="str">
            <v>EQQ102816</v>
          </cell>
          <cell r="C834" t="str">
            <v>NGUYỄN CHI HIẾU</v>
          </cell>
          <cell r="D834" t="str">
            <v>NAM</v>
          </cell>
          <cell r="E834">
            <v>41942</v>
          </cell>
          <cell r="F834" t="str">
            <v>QUÁN 30 - 04 CẦN THƠ</v>
          </cell>
          <cell r="G834" t="str">
            <v>NHÂN VIÊN PHỤC VỤ</v>
          </cell>
          <cell r="H834">
            <v>28</v>
          </cell>
          <cell r="I834">
            <v>4</v>
          </cell>
          <cell r="J834">
            <v>1989</v>
          </cell>
          <cell r="K834" t="str">
            <v>28/04/1989</v>
          </cell>
          <cell r="L834" t="str">
            <v>CÀ MAU</v>
          </cell>
          <cell r="M834" t="str">
            <v>CÀ MAU</v>
          </cell>
          <cell r="N834" t="str">
            <v>381572965</v>
          </cell>
          <cell r="O834">
            <v>40343</v>
          </cell>
          <cell r="P834" t="str">
            <v>CÀ MAU</v>
          </cell>
          <cell r="Q834" t="str">
            <v>KINH</v>
          </cell>
          <cell r="R834" t="str">
            <v>KHÔNG</v>
          </cell>
          <cell r="S834" t="str">
            <v>NGUYỄN HUÂN, ĐẦM DƠI, CÀ MAU</v>
          </cell>
          <cell r="T834" t="str">
            <v>CÀ MAU</v>
          </cell>
          <cell r="U834" t="str">
            <v>41 HẺM 6, MẬU THÂN, P. XUÂN KHÁNH, Q. NINH KIỀU, CẦN THƠ</v>
          </cell>
          <cell r="V834" t="str">
            <v>CẦN THƠ</v>
          </cell>
          <cell r="W834" t="str">
            <v>290/27/2 ĐƯỜNG 30/4, P. HƯNG LỢI, Q. NINH KIỀU, TP. CẦN THƠ</v>
          </cell>
          <cell r="X834" t="str">
            <v>0944956269</v>
          </cell>
          <cell r="Y834" t="str">
            <v>0111000225849</v>
          </cell>
          <cell r="Z834" t="str">
            <v>VIETCOMBANK</v>
          </cell>
          <cell r="AA834" t="str">
            <v>600094</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t="str">
            <v>TC</v>
          </cell>
          <cell r="BF834">
            <v>0</v>
          </cell>
          <cell r="BG834">
            <v>0</v>
          </cell>
          <cell r="BH834">
            <v>0</v>
          </cell>
          <cell r="BI834">
            <v>0</v>
          </cell>
          <cell r="BJ834">
            <v>12000</v>
          </cell>
          <cell r="BK834">
            <v>0</v>
          </cell>
          <cell r="BL834">
            <v>0</v>
          </cell>
          <cell r="BM834">
            <v>0</v>
          </cell>
          <cell r="BN834">
            <v>0</v>
          </cell>
          <cell r="BO834">
            <v>0</v>
          </cell>
          <cell r="BP834">
            <v>0</v>
          </cell>
          <cell r="BQ834">
            <v>1</v>
          </cell>
          <cell r="BR834" t="str">
            <v>CN CẦN THƠ</v>
          </cell>
          <cell r="BS834" t="str">
            <v>Partime</v>
          </cell>
          <cell r="BT834" t="str">
            <v>Quán 30 - 04 Cần Thơ</v>
          </cell>
          <cell r="BU834" t="str">
            <v>NV. Phục Vụ</v>
          </cell>
          <cell r="BV834">
            <v>0</v>
          </cell>
          <cell r="BW834" t="str">
            <v>TC</v>
          </cell>
          <cell r="BX834" t="str">
            <v>HẠCH TOÁN - KẾ TOÁN</v>
          </cell>
          <cell r="BY834">
            <v>0</v>
          </cell>
          <cell r="BZ834">
            <v>0</v>
          </cell>
          <cell r="CA834">
            <v>0</v>
          </cell>
          <cell r="CB834">
            <v>0</v>
          </cell>
          <cell r="CC834">
            <v>0</v>
          </cell>
          <cell r="CD834">
            <v>0</v>
          </cell>
          <cell r="CE834">
            <v>0</v>
          </cell>
          <cell r="CF834">
            <v>0</v>
          </cell>
          <cell r="CG834">
            <v>0</v>
          </cell>
          <cell r="CH834">
            <v>0</v>
          </cell>
          <cell r="CI834" t="str">
            <v>QUÁN 30 - 04 CẦN THƠ</v>
          </cell>
          <cell r="CJ834" t="str">
            <v>NHÂN VIÊN PHỤC VỤ</v>
          </cell>
          <cell r="CK834">
            <v>0</v>
          </cell>
          <cell r="CL834">
            <v>0</v>
          </cell>
          <cell r="CM834" t="str">
            <v>ĐỘC THÂN</v>
          </cell>
          <cell r="CN834">
            <v>0</v>
          </cell>
          <cell r="CO834">
            <v>0</v>
          </cell>
          <cell r="CP834">
            <v>0</v>
          </cell>
          <cell r="CQ834">
            <v>0</v>
          </cell>
          <cell r="CR834">
            <v>0</v>
          </cell>
          <cell r="CS834">
            <v>0</v>
          </cell>
          <cell r="CT834">
            <v>0</v>
          </cell>
          <cell r="CU834">
            <v>0</v>
          </cell>
          <cell r="CV834">
            <v>0</v>
          </cell>
          <cell r="CW834">
            <v>0</v>
          </cell>
          <cell r="CX834">
            <v>0</v>
          </cell>
          <cell r="CY834">
            <v>0</v>
          </cell>
          <cell r="CZ834">
            <v>0</v>
          </cell>
          <cell r="DA834" t="e">
            <v>#N/A</v>
          </cell>
          <cell r="DB834">
            <v>0</v>
          </cell>
        </row>
        <row r="835">
          <cell r="B835" t="str">
            <v>EQQ102818</v>
          </cell>
          <cell r="C835" t="str">
            <v>THÁI NGỌC NHA</v>
          </cell>
          <cell r="D835" t="str">
            <v>NAM</v>
          </cell>
          <cell r="E835">
            <v>41932</v>
          </cell>
          <cell r="F835" t="str">
            <v>QUÁN 30 - 04 CẦN THƠ</v>
          </cell>
          <cell r="G835" t="str">
            <v>NHÂN VIÊN PHỤC VỤ</v>
          </cell>
          <cell r="H835">
            <v>21</v>
          </cell>
          <cell r="I835">
            <v>6</v>
          </cell>
          <cell r="J835">
            <v>1992</v>
          </cell>
          <cell r="K835" t="str">
            <v>21/06/1992</v>
          </cell>
          <cell r="L835" t="str">
            <v>CÀ MAU</v>
          </cell>
          <cell r="M835" t="str">
            <v>CÀ MAU</v>
          </cell>
          <cell r="N835" t="str">
            <v>381662335</v>
          </cell>
          <cell r="O835">
            <v>40001</v>
          </cell>
          <cell r="P835" t="str">
            <v>CÀ MAU</v>
          </cell>
          <cell r="Q835" t="str">
            <v>KINH</v>
          </cell>
          <cell r="R835" t="str">
            <v>KHÔNG</v>
          </cell>
          <cell r="S835" t="str">
            <v>TÂN ÂN TÂY, NGỌC HIỂN, CÀ MAU</v>
          </cell>
          <cell r="T835" t="str">
            <v>CÀ MAU</v>
          </cell>
          <cell r="U835" t="str">
            <v>258/6 KV6, P. AN BÌNH, Q. NINH KIỀU, TP. CẦN THƠ, CẦN THƠ</v>
          </cell>
          <cell r="V835" t="str">
            <v>CẦN THƠ</v>
          </cell>
          <cell r="W835" t="str">
            <v>41 HẺM 6, MẬU THÂN, P. XUÂN KHÁNH, Q. NINH KIỀU, CẦN THƠ</v>
          </cell>
          <cell r="X835" t="str">
            <v>0949703456</v>
          </cell>
          <cell r="Y835" t="str">
            <v>0111000196611</v>
          </cell>
          <cell r="Z835" t="str">
            <v>VIETCOMBANK</v>
          </cell>
          <cell r="AA835" t="str">
            <v>600096</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t="str">
            <v>TC</v>
          </cell>
          <cell r="BF835">
            <v>0</v>
          </cell>
          <cell r="BG835">
            <v>0</v>
          </cell>
          <cell r="BH835">
            <v>0</v>
          </cell>
          <cell r="BI835">
            <v>0</v>
          </cell>
          <cell r="BJ835">
            <v>12000</v>
          </cell>
          <cell r="BK835">
            <v>0</v>
          </cell>
          <cell r="BL835">
            <v>0</v>
          </cell>
          <cell r="BM835">
            <v>0</v>
          </cell>
          <cell r="BN835">
            <v>0</v>
          </cell>
          <cell r="BO835">
            <v>0</v>
          </cell>
          <cell r="BP835">
            <v>0</v>
          </cell>
          <cell r="BQ835">
            <v>1</v>
          </cell>
          <cell r="BR835" t="str">
            <v>CN CẦN THƠ</v>
          </cell>
          <cell r="BS835" t="str">
            <v>Partime</v>
          </cell>
          <cell r="BT835" t="str">
            <v>Quán 30 - 04 Cần Thơ</v>
          </cell>
          <cell r="BU835" t="str">
            <v>NV. Phục Vụ</v>
          </cell>
          <cell r="BV835">
            <v>0</v>
          </cell>
          <cell r="BW835" t="str">
            <v>ĐH</v>
          </cell>
          <cell r="BX835" t="str">
            <v>TÀI CHÍNH NGÂN HÀNG</v>
          </cell>
          <cell r="BY835">
            <v>0</v>
          </cell>
          <cell r="BZ835">
            <v>0</v>
          </cell>
          <cell r="CA835">
            <v>0</v>
          </cell>
          <cell r="CB835">
            <v>0</v>
          </cell>
          <cell r="CC835">
            <v>0</v>
          </cell>
          <cell r="CD835">
            <v>0</v>
          </cell>
          <cell r="CE835">
            <v>0</v>
          </cell>
          <cell r="CF835">
            <v>0</v>
          </cell>
          <cell r="CG835">
            <v>0</v>
          </cell>
          <cell r="CH835">
            <v>0</v>
          </cell>
          <cell r="CI835" t="str">
            <v>QUÁN 30 - 04 CẦN THƠ</v>
          </cell>
          <cell r="CJ835" t="str">
            <v>NHÂN VIÊN PHỤC VỤ</v>
          </cell>
          <cell r="CK835">
            <v>0</v>
          </cell>
          <cell r="CL835">
            <v>0</v>
          </cell>
          <cell r="CM835" t="str">
            <v>ĐỘC THÂN</v>
          </cell>
          <cell r="CN835">
            <v>0</v>
          </cell>
          <cell r="CO835">
            <v>0</v>
          </cell>
          <cell r="CP835">
            <v>0</v>
          </cell>
          <cell r="CQ835">
            <v>0</v>
          </cell>
          <cell r="CR835">
            <v>0</v>
          </cell>
          <cell r="CS835">
            <v>0</v>
          </cell>
          <cell r="CT835">
            <v>0</v>
          </cell>
          <cell r="CU835">
            <v>0</v>
          </cell>
          <cell r="CV835">
            <v>0</v>
          </cell>
          <cell r="CW835">
            <v>0</v>
          </cell>
          <cell r="CX835">
            <v>0</v>
          </cell>
          <cell r="CY835">
            <v>0</v>
          </cell>
          <cell r="CZ835">
            <v>0</v>
          </cell>
          <cell r="DA835" t="e">
            <v>#N/A</v>
          </cell>
          <cell r="DB835">
            <v>0</v>
          </cell>
        </row>
        <row r="836">
          <cell r="B836" t="str">
            <v>EQQ102819</v>
          </cell>
          <cell r="C836" t="str">
            <v>LÊ VŨ CƯỜNG</v>
          </cell>
          <cell r="D836" t="str">
            <v>NAM</v>
          </cell>
          <cell r="E836">
            <v>41953</v>
          </cell>
          <cell r="F836" t="str">
            <v>07 NVC</v>
          </cell>
          <cell r="G836" t="str">
            <v>NHÂN VIÊN PHỤC VỤ</v>
          </cell>
          <cell r="H836">
            <v>14</v>
          </cell>
          <cell r="I836">
            <v>4</v>
          </cell>
          <cell r="J836">
            <v>1995</v>
          </cell>
          <cell r="K836">
            <v>34803</v>
          </cell>
          <cell r="L836" t="str">
            <v>BẾN TRE</v>
          </cell>
          <cell r="M836" t="str">
            <v>BẾN TRE</v>
          </cell>
          <cell r="N836" t="str">
            <v>321571525</v>
          </cell>
          <cell r="O836">
            <v>41082</v>
          </cell>
          <cell r="P836" t="str">
            <v>BẾN TRE</v>
          </cell>
          <cell r="Q836" t="str">
            <v>KINH</v>
          </cell>
          <cell r="R836" t="str">
            <v>KHÔNG</v>
          </cell>
          <cell r="S836" t="str">
            <v>ẤP 2, XÃ ĐỊNH TRUNG, H. BÌNH ĐẠI, BẾN TRE</v>
          </cell>
          <cell r="T836" t="str">
            <v>BẾN TRE</v>
          </cell>
          <cell r="U836" t="str">
            <v>397 VĨNH VIỄN, P. 8, Q. 10, TP. HCM</v>
          </cell>
          <cell r="V836" t="str">
            <v>TP. HCM</v>
          </cell>
          <cell r="W836" t="str">
            <v>258/6 KV6, P. AN BÌNH, Q. NINH KIỀU, TP. CẦN THƠ, CẦN THƠ</v>
          </cell>
          <cell r="X836" t="str">
            <v>0988830955</v>
          </cell>
          <cell r="Y836" t="str">
            <v>0421000441612</v>
          </cell>
          <cell r="Z836" t="str">
            <v>VIETCOMBANK</v>
          </cell>
          <cell r="AA836" t="str">
            <v>101771</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t="str">
            <v>ĐH</v>
          </cell>
          <cell r="BF836">
            <v>0</v>
          </cell>
          <cell r="BG836">
            <v>0</v>
          </cell>
          <cell r="BH836">
            <v>0</v>
          </cell>
          <cell r="BI836">
            <v>0</v>
          </cell>
          <cell r="BJ836">
            <v>12000</v>
          </cell>
          <cell r="BK836">
            <v>0</v>
          </cell>
          <cell r="BL836">
            <v>0</v>
          </cell>
          <cell r="BM836">
            <v>0</v>
          </cell>
          <cell r="BN836">
            <v>500000</v>
          </cell>
          <cell r="BO836">
            <v>0</v>
          </cell>
          <cell r="BP836">
            <v>0</v>
          </cell>
          <cell r="BQ836">
            <v>1</v>
          </cell>
          <cell r="BR836" t="str">
            <v>HTQ HỒ CHÍ MINH</v>
          </cell>
          <cell r="BS836" t="str">
            <v>Partime</v>
          </cell>
          <cell r="BT836" t="str">
            <v>Quán Số 7 Nguyễn Văn Chiêm</v>
          </cell>
          <cell r="BU836" t="str">
            <v>NV. Phục Vụ</v>
          </cell>
          <cell r="BV836">
            <v>0</v>
          </cell>
          <cell r="BW836" t="str">
            <v>12/12</v>
          </cell>
          <cell r="BX836">
            <v>0</v>
          </cell>
          <cell r="BY836">
            <v>0</v>
          </cell>
          <cell r="BZ836">
            <v>0</v>
          </cell>
          <cell r="CA836">
            <v>0</v>
          </cell>
          <cell r="CB836">
            <v>0</v>
          </cell>
          <cell r="CC836">
            <v>0</v>
          </cell>
          <cell r="CD836">
            <v>0</v>
          </cell>
          <cell r="CE836">
            <v>0</v>
          </cell>
          <cell r="CF836">
            <v>0</v>
          </cell>
          <cell r="CG836">
            <v>0</v>
          </cell>
          <cell r="CH836">
            <v>0</v>
          </cell>
          <cell r="CI836" t="str">
            <v>QUÁN 30 - 04 CẦN THƠ</v>
          </cell>
          <cell r="CJ836" t="str">
            <v>NHÂN VIÊN PHỤC VỤ</v>
          </cell>
          <cell r="CK836">
            <v>0</v>
          </cell>
          <cell r="CL836">
            <v>0</v>
          </cell>
          <cell r="CM836" t="str">
            <v>ĐỘC THÂN</v>
          </cell>
          <cell r="CN836">
            <v>0</v>
          </cell>
          <cell r="CO836">
            <v>0</v>
          </cell>
          <cell r="CP836">
            <v>0</v>
          </cell>
          <cell r="CQ836">
            <v>0</v>
          </cell>
          <cell r="CR836">
            <v>0</v>
          </cell>
          <cell r="CS836">
            <v>0</v>
          </cell>
          <cell r="CT836">
            <v>0</v>
          </cell>
          <cell r="CU836">
            <v>0</v>
          </cell>
          <cell r="CV836">
            <v>0</v>
          </cell>
          <cell r="CW836">
            <v>0</v>
          </cell>
          <cell r="CX836">
            <v>0</v>
          </cell>
          <cell r="CY836">
            <v>0</v>
          </cell>
          <cell r="CZ836">
            <v>0</v>
          </cell>
          <cell r="DA836" t="e">
            <v>#N/A</v>
          </cell>
          <cell r="DB836">
            <v>0</v>
          </cell>
        </row>
        <row r="837">
          <cell r="B837" t="str">
            <v>EQQ102820</v>
          </cell>
          <cell r="C837" t="str">
            <v>LÊ THỊ MỸ PHƯỢNG</v>
          </cell>
          <cell r="D837" t="str">
            <v>NỮ</v>
          </cell>
          <cell r="E837">
            <v>41948</v>
          </cell>
          <cell r="F837" t="str">
            <v>778 ĐBP</v>
          </cell>
          <cell r="G837" t="str">
            <v>NHÂN VIÊN PHỤC VỤ</v>
          </cell>
          <cell r="H837">
            <v>28</v>
          </cell>
          <cell r="I837">
            <v>3</v>
          </cell>
          <cell r="J837">
            <v>1995</v>
          </cell>
          <cell r="K837" t="str">
            <v>28/03/1995</v>
          </cell>
          <cell r="L837" t="str">
            <v>BÌNH THUẬN</v>
          </cell>
          <cell r="M837" t="str">
            <v>BÌNH THUẬN</v>
          </cell>
          <cell r="N837" t="str">
            <v>261408722</v>
          </cell>
          <cell r="O837" t="str">
            <v>15/11/2012</v>
          </cell>
          <cell r="P837" t="str">
            <v>BÌNH THUẬN</v>
          </cell>
          <cell r="Q837" t="str">
            <v>KINH</v>
          </cell>
          <cell r="R837" t="str">
            <v>KHÔNG</v>
          </cell>
          <cell r="S837" t="str">
            <v>HÀM ĐỨC, HÀM THUẬN BẮC, BÌNH THUẬN</v>
          </cell>
          <cell r="T837" t="str">
            <v>BÌNH THUẬN</v>
          </cell>
          <cell r="U837" t="str">
            <v>63 VÕ THÀNH TRANG, P. 11, Q. TÂN BÌNH, TP. HCM</v>
          </cell>
          <cell r="V837" t="str">
            <v>TP. HCM</v>
          </cell>
          <cell r="W837" t="str">
            <v>397 VĨNH VIỄN, P. 8, Q. 10, TP. HCM</v>
          </cell>
          <cell r="X837" t="str">
            <v>01697642864</v>
          </cell>
          <cell r="Y837" t="str">
            <v>0251002710305</v>
          </cell>
          <cell r="Z837" t="str">
            <v>VIETCOMBANK</v>
          </cell>
          <cell r="AA837" t="str">
            <v>101758</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t="str">
            <v>12/12</v>
          </cell>
          <cell r="BF837">
            <v>0</v>
          </cell>
          <cell r="BG837">
            <v>0</v>
          </cell>
          <cell r="BH837">
            <v>0</v>
          </cell>
          <cell r="BI837">
            <v>0</v>
          </cell>
          <cell r="BJ837">
            <v>12000</v>
          </cell>
          <cell r="BK837">
            <v>0</v>
          </cell>
          <cell r="BL837">
            <v>0</v>
          </cell>
          <cell r="BM837">
            <v>0</v>
          </cell>
          <cell r="BN837">
            <v>0</v>
          </cell>
          <cell r="BO837">
            <v>0</v>
          </cell>
          <cell r="BP837">
            <v>0</v>
          </cell>
          <cell r="BQ837">
            <v>1</v>
          </cell>
          <cell r="BR837" t="str">
            <v>HTQ HỒ CHÍ MINH</v>
          </cell>
          <cell r="BS837" t="str">
            <v>Partime</v>
          </cell>
          <cell r="BT837" t="str">
            <v>Quán 778 Điện Biên Phủ</v>
          </cell>
          <cell r="BU837" t="str">
            <v>NV. Phục Vụ</v>
          </cell>
          <cell r="BV837">
            <v>0</v>
          </cell>
          <cell r="BW837" t="str">
            <v>12/12</v>
          </cell>
          <cell r="BX837">
            <v>0</v>
          </cell>
          <cell r="BY837" t="str">
            <v>ĐH - QUẢN TRỊ KINH DOANH</v>
          </cell>
          <cell r="BZ837">
            <v>0</v>
          </cell>
          <cell r="CA837">
            <v>0</v>
          </cell>
          <cell r="CB837">
            <v>0</v>
          </cell>
          <cell r="CC837">
            <v>0</v>
          </cell>
          <cell r="CD837">
            <v>0</v>
          </cell>
          <cell r="CE837">
            <v>0</v>
          </cell>
          <cell r="CF837">
            <v>0</v>
          </cell>
          <cell r="CG837">
            <v>0</v>
          </cell>
          <cell r="CH837">
            <v>0</v>
          </cell>
          <cell r="CI837" t="str">
            <v>07 NVC</v>
          </cell>
          <cell r="CJ837" t="str">
            <v>NHÂN VIÊN PHỤC VỤ</v>
          </cell>
          <cell r="CK837">
            <v>0</v>
          </cell>
          <cell r="CL837">
            <v>0</v>
          </cell>
          <cell r="CM837" t="str">
            <v>ĐỘC THÂN</v>
          </cell>
          <cell r="CN837">
            <v>0</v>
          </cell>
          <cell r="CO837">
            <v>0</v>
          </cell>
          <cell r="CP837">
            <v>0</v>
          </cell>
          <cell r="CQ837">
            <v>0</v>
          </cell>
          <cell r="CR837">
            <v>0</v>
          </cell>
          <cell r="CS837">
            <v>0</v>
          </cell>
          <cell r="CT837">
            <v>0</v>
          </cell>
          <cell r="CU837">
            <v>0</v>
          </cell>
          <cell r="CV837">
            <v>0</v>
          </cell>
          <cell r="CW837">
            <v>0</v>
          </cell>
          <cell r="CX837">
            <v>0</v>
          </cell>
          <cell r="CY837">
            <v>0</v>
          </cell>
          <cell r="CZ837">
            <v>0</v>
          </cell>
          <cell r="DA837" t="e">
            <v>#N/A</v>
          </cell>
          <cell r="DB837">
            <v>0</v>
          </cell>
        </row>
        <row r="838">
          <cell r="B838" t="str">
            <v>EQQ102821</v>
          </cell>
          <cell r="C838" t="str">
            <v>BÙI THỊ THU HÀ</v>
          </cell>
          <cell r="D838" t="str">
            <v>NỮ</v>
          </cell>
          <cell r="E838">
            <v>41948</v>
          </cell>
          <cell r="F838" t="str">
            <v>778 ĐBP</v>
          </cell>
          <cell r="G838" t="str">
            <v>NHÂN VIÊN PHỤC VỤ</v>
          </cell>
          <cell r="H838">
            <v>14</v>
          </cell>
          <cell r="I838">
            <v>1</v>
          </cell>
          <cell r="J838">
            <v>1993</v>
          </cell>
          <cell r="K838" t="str">
            <v>14/01/1993</v>
          </cell>
          <cell r="L838" t="str">
            <v>THANH HÓA</v>
          </cell>
          <cell r="M838" t="str">
            <v>28/03/1995</v>
          </cell>
          <cell r="N838" t="str">
            <v>174147662</v>
          </cell>
          <cell r="O838">
            <v>40802</v>
          </cell>
          <cell r="P838" t="str">
            <v>THANH HÓA</v>
          </cell>
          <cell r="Q838" t="str">
            <v>15/11/2012</v>
          </cell>
          <cell r="R838" t="str">
            <v>BÌNH THUẬN</v>
          </cell>
          <cell r="S838" t="str">
            <v>TẾ TÂN, NÔNG CỐNG, THANH HÓA</v>
          </cell>
          <cell r="T838" t="str">
            <v>THANH HÓA</v>
          </cell>
          <cell r="U838" t="str">
            <v>2/256 LÊ HỒNG PHONG, P. 1, Q. 10, TP. HCM</v>
          </cell>
          <cell r="V838" t="str">
            <v>TP. HCM</v>
          </cell>
          <cell r="W838" t="str">
            <v>63 VÕ THÀNH TRANG, P. 11, Q. TÂN BÌNH, TP. HCM</v>
          </cell>
          <cell r="X838" t="str">
            <v>01659014767</v>
          </cell>
          <cell r="Y838" t="str">
            <v>0071000940486</v>
          </cell>
          <cell r="Z838" t="str">
            <v>VIETCOMBANK</v>
          </cell>
          <cell r="AA838" t="str">
            <v>101759</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t="str">
            <v>12/12</v>
          </cell>
          <cell r="BF838">
            <v>0</v>
          </cell>
          <cell r="BG838">
            <v>0</v>
          </cell>
          <cell r="BH838">
            <v>0</v>
          </cell>
          <cell r="BI838">
            <v>0</v>
          </cell>
          <cell r="BJ838">
            <v>12000</v>
          </cell>
          <cell r="BK838">
            <v>0</v>
          </cell>
          <cell r="BL838">
            <v>0</v>
          </cell>
          <cell r="BM838">
            <v>0</v>
          </cell>
          <cell r="BN838">
            <v>0</v>
          </cell>
          <cell r="BO838">
            <v>0</v>
          </cell>
          <cell r="BP838">
            <v>0</v>
          </cell>
          <cell r="BQ838">
            <v>1</v>
          </cell>
          <cell r="BR838" t="str">
            <v>HTQ HỒ CHÍ MINH</v>
          </cell>
          <cell r="BS838" t="str">
            <v>Partime</v>
          </cell>
          <cell r="BT838" t="str">
            <v>Quán 778 Điện Biên Phủ</v>
          </cell>
          <cell r="BU838" t="str">
            <v>NV. Phục Vụ</v>
          </cell>
          <cell r="BV838">
            <v>0</v>
          </cell>
          <cell r="BW838" t="str">
            <v>12/12</v>
          </cell>
          <cell r="BX838">
            <v>0</v>
          </cell>
          <cell r="BY838" t="str">
            <v>TC - ĐIỀU DƯỠNG</v>
          </cell>
          <cell r="BZ838">
            <v>0</v>
          </cell>
          <cell r="CA838">
            <v>0</v>
          </cell>
          <cell r="CB838">
            <v>0</v>
          </cell>
          <cell r="CC838">
            <v>0</v>
          </cell>
          <cell r="CD838">
            <v>0</v>
          </cell>
          <cell r="CE838">
            <v>0</v>
          </cell>
          <cell r="CF838">
            <v>0</v>
          </cell>
          <cell r="CG838">
            <v>0</v>
          </cell>
          <cell r="CH838">
            <v>0</v>
          </cell>
          <cell r="CI838" t="str">
            <v>778 ĐBP</v>
          </cell>
          <cell r="CJ838" t="str">
            <v>NHÂN VIÊN PHỤC VỤ</v>
          </cell>
          <cell r="CK838">
            <v>0</v>
          </cell>
          <cell r="CL838">
            <v>0</v>
          </cell>
          <cell r="CM838" t="str">
            <v>ĐỘC THÂN</v>
          </cell>
          <cell r="CN838">
            <v>0</v>
          </cell>
          <cell r="CO838">
            <v>0</v>
          </cell>
          <cell r="CP838">
            <v>0</v>
          </cell>
          <cell r="CQ838">
            <v>0</v>
          </cell>
          <cell r="CR838">
            <v>0</v>
          </cell>
          <cell r="CS838">
            <v>0</v>
          </cell>
          <cell r="CT838">
            <v>0</v>
          </cell>
          <cell r="CU838">
            <v>0</v>
          </cell>
          <cell r="CV838">
            <v>0</v>
          </cell>
          <cell r="CW838">
            <v>0</v>
          </cell>
          <cell r="CX838">
            <v>0</v>
          </cell>
          <cell r="CY838">
            <v>0</v>
          </cell>
          <cell r="CZ838">
            <v>0</v>
          </cell>
          <cell r="DA838" t="e">
            <v>#N/A</v>
          </cell>
          <cell r="DB838">
            <v>0</v>
          </cell>
        </row>
        <row r="839">
          <cell r="B839" t="str">
            <v>EQQ102822</v>
          </cell>
          <cell r="C839" t="str">
            <v>LÊ TRƯỜNG SƠN</v>
          </cell>
          <cell r="D839" t="str">
            <v>NAM</v>
          </cell>
          <cell r="E839">
            <v>41948</v>
          </cell>
          <cell r="F839" t="str">
            <v>06 ĐK</v>
          </cell>
          <cell r="G839" t="str">
            <v>NHÂN VIÊN PHỤC VỤ</v>
          </cell>
          <cell r="H839">
            <v>5</v>
          </cell>
          <cell r="I839">
            <v>4</v>
          </cell>
          <cell r="J839">
            <v>1987</v>
          </cell>
          <cell r="K839" t="str">
            <v>05/04/1987</v>
          </cell>
          <cell r="L839" t="str">
            <v>HÀ NỘI</v>
          </cell>
          <cell r="M839" t="str">
            <v>THANH HÓA</v>
          </cell>
          <cell r="N839" t="str">
            <v>001087002135</v>
          </cell>
          <cell r="O839" t="str">
            <v>18/07/2014</v>
          </cell>
          <cell r="P839" t="str">
            <v>HÀ NỘI</v>
          </cell>
          <cell r="Q839" t="str">
            <v>KINH</v>
          </cell>
          <cell r="R839" t="str">
            <v>KHÔNG</v>
          </cell>
          <cell r="S839" t="str">
            <v>XÓM THƯỢNG, UY NỖ, ĐÔNG ANH, HÀ NỘI</v>
          </cell>
          <cell r="T839" t="str">
            <v>HÀ NỘI</v>
          </cell>
          <cell r="U839" t="str">
            <v>59 NGÔ TẤT TỐ, P. 21, Q. BÌNH THẠNH, TP. HCM</v>
          </cell>
          <cell r="V839" t="str">
            <v>TP. HCM</v>
          </cell>
          <cell r="W839" t="str">
            <v>2/256 LÊ HỒNG PHONG, P. 1, Q. 10, TP. HCM</v>
          </cell>
          <cell r="X839" t="str">
            <v>0938141368</v>
          </cell>
          <cell r="Y839" t="str">
            <v>0491001910623</v>
          </cell>
          <cell r="Z839" t="str">
            <v>VIETCOMBANK</v>
          </cell>
          <cell r="AA839" t="str">
            <v>101760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t="str">
            <v>12/12</v>
          </cell>
          <cell r="BF839">
            <v>0</v>
          </cell>
          <cell r="BG839">
            <v>0</v>
          </cell>
          <cell r="BH839">
            <v>0</v>
          </cell>
          <cell r="BI839">
            <v>0</v>
          </cell>
          <cell r="BJ839">
            <v>12000</v>
          </cell>
          <cell r="BK839">
            <v>0</v>
          </cell>
          <cell r="BL839">
            <v>0</v>
          </cell>
          <cell r="BM839">
            <v>0</v>
          </cell>
          <cell r="BN839">
            <v>0</v>
          </cell>
          <cell r="BO839">
            <v>0</v>
          </cell>
          <cell r="BP839">
            <v>0</v>
          </cell>
          <cell r="BQ839">
            <v>1</v>
          </cell>
          <cell r="BR839" t="str">
            <v>HTQ HỒ CHÍ MINH</v>
          </cell>
          <cell r="BS839" t="str">
            <v>Partime</v>
          </cell>
          <cell r="BT839" t="str">
            <v>Quán 6A Đồng Khởi</v>
          </cell>
          <cell r="BU839" t="str">
            <v>NV. Phục Vụ</v>
          </cell>
          <cell r="BV839">
            <v>0</v>
          </cell>
          <cell r="BW839" t="str">
            <v>ĐH</v>
          </cell>
          <cell r="BX839" t="str">
            <v>NGÔN NGỮ ANH</v>
          </cell>
          <cell r="BY839">
            <v>0</v>
          </cell>
          <cell r="BZ839">
            <v>0</v>
          </cell>
          <cell r="CA839">
            <v>0</v>
          </cell>
          <cell r="CB839">
            <v>0</v>
          </cell>
          <cell r="CC839">
            <v>0</v>
          </cell>
          <cell r="CD839">
            <v>0</v>
          </cell>
          <cell r="CE839">
            <v>0</v>
          </cell>
          <cell r="CF839">
            <v>0</v>
          </cell>
          <cell r="CG839">
            <v>0</v>
          </cell>
          <cell r="CH839">
            <v>0</v>
          </cell>
          <cell r="CI839" t="str">
            <v>778 ĐBP</v>
          </cell>
          <cell r="CJ839" t="str">
            <v>NHÂN VIÊN PHỤC VỤ</v>
          </cell>
          <cell r="CK839">
            <v>0</v>
          </cell>
          <cell r="CL839">
            <v>0</v>
          </cell>
          <cell r="CM839" t="str">
            <v>ĐỘC THÂN</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t="e">
            <v>#N/A</v>
          </cell>
          <cell r="DB839">
            <v>0</v>
          </cell>
        </row>
        <row r="840">
          <cell r="B840" t="str">
            <v>EQQ102823</v>
          </cell>
          <cell r="C840" t="str">
            <v>BÙI NGỌC HOÀI DIỄM</v>
          </cell>
          <cell r="D840" t="str">
            <v>NỮ</v>
          </cell>
          <cell r="E840">
            <v>41949</v>
          </cell>
          <cell r="F840" t="str">
            <v>211 NTH</v>
          </cell>
          <cell r="G840" t="str">
            <v>NHÂN VIÊN PHỤC VỤ</v>
          </cell>
          <cell r="H840">
            <v>21</v>
          </cell>
          <cell r="I840">
            <v>6</v>
          </cell>
          <cell r="J840">
            <v>1996</v>
          </cell>
          <cell r="K840" t="str">
            <v>21/06/1996</v>
          </cell>
          <cell r="L840" t="str">
            <v>TP. HCM</v>
          </cell>
          <cell r="M840" t="str">
            <v>HÀ NAM</v>
          </cell>
          <cell r="N840" t="str">
            <v>025371663</v>
          </cell>
          <cell r="O840" t="str">
            <v>14/01/2011</v>
          </cell>
          <cell r="P840" t="str">
            <v>TP. HCM</v>
          </cell>
          <cell r="Q840" t="str">
            <v>KINH</v>
          </cell>
          <cell r="R840" t="str">
            <v>THIÊN CHÚA</v>
          </cell>
          <cell r="S840" t="str">
            <v>92B/29 TÔN THẤT THUẾT, P. 16, Q. 4, TP. HCM</v>
          </cell>
          <cell r="T840" t="str">
            <v>TP. HCM</v>
          </cell>
          <cell r="U840" t="str">
            <v>92B/29 TÔN THẤT THUẾT, P. 16, Q. 4, TP. HCM</v>
          </cell>
          <cell r="V840" t="str">
            <v>TP. HCM</v>
          </cell>
          <cell r="W840" t="str">
            <v>59 NGÔ TẤT TỐ, P. 21, Q. BÌNH THẠNH, TP. HCM</v>
          </cell>
          <cell r="X840" t="str">
            <v>01203473373</v>
          </cell>
          <cell r="Y840" t="str">
            <v>0331000438272</v>
          </cell>
          <cell r="Z840" t="str">
            <v>VIETCOMBANK</v>
          </cell>
          <cell r="AA840" t="str">
            <v>101761</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t="str">
            <v>ĐH</v>
          </cell>
          <cell r="BF840">
            <v>0</v>
          </cell>
          <cell r="BG840">
            <v>0</v>
          </cell>
          <cell r="BH840">
            <v>0</v>
          </cell>
          <cell r="BI840">
            <v>0</v>
          </cell>
          <cell r="BJ840">
            <v>12000</v>
          </cell>
          <cell r="BK840">
            <v>0</v>
          </cell>
          <cell r="BL840">
            <v>0</v>
          </cell>
          <cell r="BM840">
            <v>0</v>
          </cell>
          <cell r="BN840">
            <v>0</v>
          </cell>
          <cell r="BO840">
            <v>0</v>
          </cell>
          <cell r="BP840">
            <v>0</v>
          </cell>
          <cell r="BQ840">
            <v>1</v>
          </cell>
          <cell r="BR840" t="str">
            <v>HTQ HỒ CHÍ MINH</v>
          </cell>
          <cell r="BS840" t="str">
            <v>Partime</v>
          </cell>
          <cell r="BT840" t="str">
            <v>Quán 211 Nguyễn Thái Học</v>
          </cell>
          <cell r="BU840" t="str">
            <v>NV. Phục Vụ</v>
          </cell>
          <cell r="BV840">
            <v>0</v>
          </cell>
          <cell r="BW840" t="str">
            <v>12/12</v>
          </cell>
          <cell r="BX840">
            <v>0</v>
          </cell>
          <cell r="BY840" t="str">
            <v>ĐH - NGÔN NGỮ ANH</v>
          </cell>
          <cell r="BZ840">
            <v>0</v>
          </cell>
          <cell r="CA840">
            <v>0</v>
          </cell>
          <cell r="CB840">
            <v>0</v>
          </cell>
          <cell r="CC840">
            <v>0</v>
          </cell>
          <cell r="CD840">
            <v>0</v>
          </cell>
          <cell r="CE840">
            <v>0</v>
          </cell>
          <cell r="CF840">
            <v>0</v>
          </cell>
          <cell r="CG840">
            <v>0</v>
          </cell>
          <cell r="CH840">
            <v>0</v>
          </cell>
          <cell r="CI840" t="str">
            <v>06 ĐK</v>
          </cell>
          <cell r="CJ840" t="str">
            <v>NHÂN VIÊN PHỤC VỤ</v>
          </cell>
          <cell r="CK840">
            <v>0</v>
          </cell>
          <cell r="CL840">
            <v>0</v>
          </cell>
          <cell r="CM840" t="str">
            <v>ĐỘC THÂN</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t="e">
            <v>#N/A</v>
          </cell>
          <cell r="DB840">
            <v>0</v>
          </cell>
        </row>
        <row r="841">
          <cell r="B841" t="str">
            <v>EQQ102824</v>
          </cell>
          <cell r="C841" t="str">
            <v>HOÀNG THỊ MỸ HẰNG</v>
          </cell>
          <cell r="D841" t="str">
            <v>NỮ</v>
          </cell>
          <cell r="E841">
            <v>41948</v>
          </cell>
          <cell r="F841" t="str">
            <v>06 ĐK</v>
          </cell>
          <cell r="G841" t="str">
            <v>NHÂN VIÊN PHỤC VỤ</v>
          </cell>
          <cell r="H841">
            <v>26</v>
          </cell>
          <cell r="I841">
            <v>3</v>
          </cell>
          <cell r="J841">
            <v>1991</v>
          </cell>
          <cell r="K841" t="str">
            <v>26/03/1991</v>
          </cell>
          <cell r="L841" t="str">
            <v>GIA LAI</v>
          </cell>
          <cell r="M841" t="str">
            <v>21/06/1996</v>
          </cell>
          <cell r="N841" t="str">
            <v>230808559</v>
          </cell>
          <cell r="O841" t="str">
            <v>23/07/2014</v>
          </cell>
          <cell r="P841" t="str">
            <v>GIA LAI</v>
          </cell>
          <cell r="Q841" t="str">
            <v>14/01/2011</v>
          </cell>
          <cell r="R841" t="str">
            <v>TP. HCM</v>
          </cell>
          <cell r="S841" t="str">
            <v>CHÂU THÀNH, ĐĂK YĂ, MANG YANG, GIA LAI</v>
          </cell>
          <cell r="T841" t="str">
            <v>GIA LAI</v>
          </cell>
          <cell r="U841" t="str">
            <v>18A CỘNG HÒA, P. 4, Q. TÂN BÌNH, TP. HCM</v>
          </cell>
          <cell r="V841" t="str">
            <v>TP. HCM</v>
          </cell>
          <cell r="W841" t="str">
            <v>92B/29 TÔN THẤT THUẾT, P. 16, Q. 4, TP. HCM</v>
          </cell>
          <cell r="X841" t="str">
            <v>01207724404</v>
          </cell>
          <cell r="Y841" t="str">
            <v>0071000941916</v>
          </cell>
          <cell r="Z841" t="str">
            <v>VIETCOMBANK</v>
          </cell>
          <cell r="AA841" t="str">
            <v>101762</v>
          </cell>
          <cell r="AB841">
            <v>0</v>
          </cell>
          <cell r="AC841">
            <v>0</v>
          </cell>
          <cell r="AD841">
            <v>0</v>
          </cell>
          <cell r="AE841">
            <v>41979</v>
          </cell>
          <cell r="AF841" t="str">
            <v>BV</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t="str">
            <v>12/12</v>
          </cell>
          <cell r="BF841">
            <v>0</v>
          </cell>
          <cell r="BG841">
            <v>0</v>
          </cell>
          <cell r="BH841">
            <v>0</v>
          </cell>
          <cell r="BI841">
            <v>0</v>
          </cell>
          <cell r="BJ841">
            <v>12000</v>
          </cell>
          <cell r="BK841">
            <v>0</v>
          </cell>
          <cell r="BL841">
            <v>0</v>
          </cell>
          <cell r="BM841">
            <v>0</v>
          </cell>
          <cell r="BN841">
            <v>0</v>
          </cell>
          <cell r="BO841">
            <v>0</v>
          </cell>
          <cell r="BP841">
            <v>0</v>
          </cell>
          <cell r="BQ841">
            <v>1</v>
          </cell>
          <cell r="BR841" t="str">
            <v>HTQ HỒ CHÍ MINH</v>
          </cell>
          <cell r="BS841" t="str">
            <v>Partime</v>
          </cell>
          <cell r="BT841" t="str">
            <v>Quán 6A Đồng Khởi</v>
          </cell>
          <cell r="BU841" t="str">
            <v>NV. Phục Vụ</v>
          </cell>
          <cell r="BV841">
            <v>0</v>
          </cell>
          <cell r="BW841" t="str">
            <v>12/12</v>
          </cell>
          <cell r="BX841">
            <v>0</v>
          </cell>
          <cell r="BY841" t="str">
            <v>ĐH - QUẢN TRỊ DOANH NGHIỆP</v>
          </cell>
          <cell r="BZ841">
            <v>0</v>
          </cell>
          <cell r="CA841">
            <v>0</v>
          </cell>
          <cell r="CB841">
            <v>0</v>
          </cell>
          <cell r="CC841">
            <v>0</v>
          </cell>
          <cell r="CD841">
            <v>0</v>
          </cell>
          <cell r="CE841">
            <v>0</v>
          </cell>
          <cell r="CF841">
            <v>0</v>
          </cell>
          <cell r="CG841">
            <v>0</v>
          </cell>
          <cell r="CH841">
            <v>0</v>
          </cell>
          <cell r="CI841" t="str">
            <v>211 NTH</v>
          </cell>
          <cell r="CJ841" t="str">
            <v>NHÂN VIÊN PHỤC VỤ</v>
          </cell>
          <cell r="CK841">
            <v>0</v>
          </cell>
          <cell r="CL841">
            <v>0</v>
          </cell>
          <cell r="CM841" t="str">
            <v>ĐỘC THÂN</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t="e">
            <v>#N/A</v>
          </cell>
          <cell r="DB841">
            <v>0</v>
          </cell>
        </row>
        <row r="842">
          <cell r="B842" t="str">
            <v>EQQ102825</v>
          </cell>
          <cell r="C842" t="str">
            <v>NGUYỄN VĂN TOÀN</v>
          </cell>
          <cell r="D842" t="str">
            <v>NAM</v>
          </cell>
          <cell r="E842">
            <v>41950</v>
          </cell>
          <cell r="F842" t="str">
            <v>QUÁN 30 - 04 CẦN THƠ</v>
          </cell>
          <cell r="G842" t="str">
            <v>NHÂN VIÊN PHỤC VỤ</v>
          </cell>
          <cell r="H842">
            <v>0</v>
          </cell>
          <cell r="I842">
            <v>1</v>
          </cell>
          <cell r="J842">
            <v>1900</v>
          </cell>
          <cell r="K842">
            <v>0</v>
          </cell>
          <cell r="L842">
            <v>1991</v>
          </cell>
          <cell r="M842" t="str">
            <v>26/03/1991</v>
          </cell>
          <cell r="N842">
            <v>0</v>
          </cell>
          <cell r="O842">
            <v>0</v>
          </cell>
          <cell r="P842">
            <v>0</v>
          </cell>
          <cell r="Q842" t="str">
            <v>23/07/2014</v>
          </cell>
          <cell r="R842" t="str">
            <v>GIA LAI</v>
          </cell>
          <cell r="S842">
            <v>0</v>
          </cell>
          <cell r="T842">
            <v>0</v>
          </cell>
          <cell r="U842" t="str">
            <v>CHÂU THÀNH, ĐĂK YĂ, MANG YANG, GIA LAI</v>
          </cell>
          <cell r="V842" t="str">
            <v>GIA LAI</v>
          </cell>
          <cell r="W842" t="str">
            <v>18A CỘNG HÒA, P. 4, Q. TÂN BÌNH, TP. HCM</v>
          </cell>
          <cell r="X842" t="str">
            <v>TP. HCM</v>
          </cell>
          <cell r="Y842" t="str">
            <v>0111000225856</v>
          </cell>
          <cell r="Z842" t="str">
            <v>VIETCOMBANK</v>
          </cell>
          <cell r="AA842" t="str">
            <v>600098</v>
          </cell>
          <cell r="AB842">
            <v>0</v>
          </cell>
          <cell r="AC842">
            <v>0</v>
          </cell>
          <cell r="AD842">
            <v>0</v>
          </cell>
          <cell r="AE842">
            <v>41979</v>
          </cell>
          <cell r="AF842" t="str">
            <v>BV</v>
          </cell>
          <cell r="AG842" t="str">
            <v>CHƯA BÀN GIAO</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t="str">
            <v>12/12</v>
          </cell>
          <cell r="BF842">
            <v>0</v>
          </cell>
          <cell r="BG842">
            <v>0</v>
          </cell>
          <cell r="BH842">
            <v>0</v>
          </cell>
          <cell r="BI842">
            <v>0</v>
          </cell>
          <cell r="BJ842">
            <v>12000</v>
          </cell>
          <cell r="BK842">
            <v>0</v>
          </cell>
          <cell r="BL842">
            <v>0</v>
          </cell>
          <cell r="BM842">
            <v>0</v>
          </cell>
          <cell r="BN842">
            <v>0</v>
          </cell>
          <cell r="BO842">
            <v>0</v>
          </cell>
          <cell r="BP842">
            <v>0</v>
          </cell>
          <cell r="BQ842">
            <v>1</v>
          </cell>
          <cell r="BR842" t="str">
            <v>CN CẦN THƠ</v>
          </cell>
          <cell r="BS842" t="str">
            <v>Partime</v>
          </cell>
          <cell r="BT842" t="str">
            <v>Quán 30 - 04 Cần Thơ</v>
          </cell>
          <cell r="BU842" t="str">
            <v>NV. Phục Vụ</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t="str">
            <v>06 ĐK</v>
          </cell>
          <cell r="CJ842" t="str">
            <v>NHÂN VIÊN PHỤC VỤ</v>
          </cell>
          <cell r="CK842">
            <v>0</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t="e">
            <v>#N/A</v>
          </cell>
          <cell r="DB842">
            <v>0</v>
          </cell>
        </row>
        <row r="843">
          <cell r="B843" t="str">
            <v>EQQ102826</v>
          </cell>
          <cell r="C843" t="str">
            <v>TRẦN VÕ THANH THƯ</v>
          </cell>
          <cell r="D843" t="str">
            <v>NỮ</v>
          </cell>
          <cell r="E843">
            <v>41933</v>
          </cell>
          <cell r="F843" t="str">
            <v>QUÁN 30 - 04 CẦN THƠ</v>
          </cell>
          <cell r="G843" t="str">
            <v>NHÂN VIÊN PHỤC VỤ</v>
          </cell>
          <cell r="H843">
            <v>7</v>
          </cell>
          <cell r="I843">
            <v>9</v>
          </cell>
          <cell r="J843">
            <v>1995</v>
          </cell>
          <cell r="K843">
            <v>34949</v>
          </cell>
          <cell r="L843" t="str">
            <v>CẦN THƠ</v>
          </cell>
          <cell r="M843" t="str">
            <v>CẦN THƠ</v>
          </cell>
          <cell r="N843" t="str">
            <v>362455623</v>
          </cell>
          <cell r="O843">
            <v>41312</v>
          </cell>
          <cell r="P843" t="str">
            <v>CẦN THƠ</v>
          </cell>
          <cell r="Q843" t="str">
            <v>KINH</v>
          </cell>
          <cell r="R843" t="str">
            <v>KHÔNG</v>
          </cell>
          <cell r="S843" t="str">
            <v>9/20 QUANG TRUNG, P. XUÂN KHÁNH, Q. NINH KIỀU, TP. CẦN THƠ</v>
          </cell>
          <cell r="T843" t="str">
            <v>CẦN THƠ</v>
          </cell>
          <cell r="U843" t="str">
            <v>9/20 QUANG TRUNG, P. XUÂN KHÁNH, Q. NINH KIỀU, TP. CẦN THƠ</v>
          </cell>
          <cell r="V843" t="str">
            <v>CẦN THƠ</v>
          </cell>
          <cell r="W843">
            <v>0</v>
          </cell>
          <cell r="X843" t="str">
            <v>0932887768</v>
          </cell>
          <cell r="Y843" t="str">
            <v>0111000225813</v>
          </cell>
          <cell r="Z843" t="str">
            <v>VIETCOMBANK</v>
          </cell>
          <cell r="AA843" t="str">
            <v>600099</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12000</v>
          </cell>
          <cell r="BK843">
            <v>0</v>
          </cell>
          <cell r="BL843">
            <v>0</v>
          </cell>
          <cell r="BM843">
            <v>0</v>
          </cell>
          <cell r="BN843">
            <v>0</v>
          </cell>
          <cell r="BO843">
            <v>0</v>
          </cell>
          <cell r="BP843">
            <v>0</v>
          </cell>
          <cell r="BQ843">
            <v>1</v>
          </cell>
          <cell r="BR843" t="str">
            <v>CN CẦN THƠ</v>
          </cell>
          <cell r="BS843" t="str">
            <v>Partime</v>
          </cell>
          <cell r="BT843" t="str">
            <v>Quán 30 - 04 Cần Thơ</v>
          </cell>
          <cell r="BU843" t="str">
            <v>NV. Phục Vụ</v>
          </cell>
          <cell r="BV843">
            <v>0</v>
          </cell>
          <cell r="BW843" t="str">
            <v>12/12</v>
          </cell>
          <cell r="BX843">
            <v>0</v>
          </cell>
          <cell r="BY843" t="str">
            <v>ĐH - KẾ TOÁN</v>
          </cell>
          <cell r="BZ843">
            <v>0</v>
          </cell>
          <cell r="CA843">
            <v>0</v>
          </cell>
          <cell r="CB843">
            <v>0</v>
          </cell>
          <cell r="CC843">
            <v>0</v>
          </cell>
          <cell r="CD843">
            <v>0</v>
          </cell>
          <cell r="CE843">
            <v>0</v>
          </cell>
          <cell r="CF843">
            <v>0</v>
          </cell>
          <cell r="CG843">
            <v>0</v>
          </cell>
          <cell r="CH843">
            <v>0</v>
          </cell>
          <cell r="CI843" t="str">
            <v>QUÁN 30 - 04 CẦN THƠ</v>
          </cell>
          <cell r="CJ843" t="str">
            <v>NHÂN VIÊN PHỤC VỤ</v>
          </cell>
          <cell r="CK843">
            <v>0</v>
          </cell>
          <cell r="CL843">
            <v>0</v>
          </cell>
          <cell r="CM843" t="str">
            <v>ĐỘC THÂN</v>
          </cell>
          <cell r="CN843">
            <v>0</v>
          </cell>
          <cell r="CO843">
            <v>0</v>
          </cell>
          <cell r="CP843">
            <v>0</v>
          </cell>
          <cell r="CQ843">
            <v>0</v>
          </cell>
          <cell r="CR843">
            <v>0</v>
          </cell>
          <cell r="CS843">
            <v>0</v>
          </cell>
          <cell r="CT843">
            <v>0</v>
          </cell>
          <cell r="CU843">
            <v>0</v>
          </cell>
          <cell r="CV843">
            <v>0</v>
          </cell>
          <cell r="CW843">
            <v>0</v>
          </cell>
          <cell r="CX843">
            <v>0</v>
          </cell>
          <cell r="CY843">
            <v>0</v>
          </cell>
          <cell r="CZ843">
            <v>0</v>
          </cell>
          <cell r="DA843" t="e">
            <v>#N/A</v>
          </cell>
          <cell r="DB843">
            <v>0</v>
          </cell>
        </row>
        <row r="844">
          <cell r="B844" t="str">
            <v>EQQ102828</v>
          </cell>
          <cell r="C844" t="str">
            <v>PHẠM NGỌC XUÂN PHÚ</v>
          </cell>
          <cell r="D844" t="str">
            <v>NỮ</v>
          </cell>
          <cell r="E844">
            <v>41956</v>
          </cell>
          <cell r="F844" t="str">
            <v>G7-STC</v>
          </cell>
          <cell r="G844" t="str">
            <v>NHÂN VIÊN KIOSK</v>
          </cell>
          <cell r="H844">
            <v>20</v>
          </cell>
          <cell r="I844">
            <v>2</v>
          </cell>
          <cell r="J844">
            <v>1995</v>
          </cell>
          <cell r="K844">
            <v>34750</v>
          </cell>
          <cell r="L844" t="str">
            <v>KHÁNH HÒA</v>
          </cell>
          <cell r="M844" t="str">
            <v>KHÁNH HÒA</v>
          </cell>
          <cell r="N844" t="str">
            <v>025442508</v>
          </cell>
          <cell r="O844">
            <v>40676</v>
          </cell>
          <cell r="P844" t="str">
            <v>TP. HCM</v>
          </cell>
          <cell r="Q844" t="str">
            <v>KINH</v>
          </cell>
          <cell r="R844" t="str">
            <v>KHÔNG</v>
          </cell>
          <cell r="S844" t="str">
            <v>288/8 HÒA HƯNG, P. 13, Q. 10, TP. HCM</v>
          </cell>
          <cell r="T844" t="str">
            <v>TP. HCM</v>
          </cell>
          <cell r="U844" t="str">
            <v>288/8 HÒA HƯNG, P. 13, Q. 10, TP. HCM</v>
          </cell>
          <cell r="V844" t="str">
            <v>TP. HCM</v>
          </cell>
          <cell r="W844" t="str">
            <v>9/20 QUANG TRUNG, P. XUÂN KHÁNH, Q. NINH KIỀU, TP. CẦN THƠ</v>
          </cell>
          <cell r="X844" t="str">
            <v>01653136156</v>
          </cell>
          <cell r="Y844" t="str">
            <v>0071000940897</v>
          </cell>
          <cell r="Z844" t="str">
            <v>VIETCOMBANK</v>
          </cell>
          <cell r="AA844" t="str">
            <v>101763</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t="str">
            <v>12/12</v>
          </cell>
          <cell r="BF844">
            <v>0</v>
          </cell>
          <cell r="BG844">
            <v>0</v>
          </cell>
          <cell r="BH844">
            <v>0</v>
          </cell>
          <cell r="BI844">
            <v>0</v>
          </cell>
          <cell r="BJ844">
            <v>12000</v>
          </cell>
          <cell r="BK844">
            <v>0</v>
          </cell>
          <cell r="BL844">
            <v>0</v>
          </cell>
          <cell r="BM844">
            <v>0</v>
          </cell>
          <cell r="BN844">
            <v>0</v>
          </cell>
          <cell r="BO844">
            <v>0</v>
          </cell>
          <cell r="BP844">
            <v>0</v>
          </cell>
          <cell r="BQ844">
            <v>1</v>
          </cell>
          <cell r="BR844" t="str">
            <v>HTQ HỒ CHÍ MINH</v>
          </cell>
          <cell r="BS844" t="str">
            <v>Partime</v>
          </cell>
          <cell r="BT844" t="str">
            <v>Quán G7- Saigon Trade Center</v>
          </cell>
          <cell r="BU844" t="str">
            <v>NV. Kiosk</v>
          </cell>
          <cell r="BV844">
            <v>0</v>
          </cell>
          <cell r="BW844" t="str">
            <v>12/12</v>
          </cell>
          <cell r="BX844">
            <v>0</v>
          </cell>
          <cell r="BY844" t="str">
            <v>ĐH - QUẢN TRỊ NHÀ HÀNG</v>
          </cell>
          <cell r="BZ844">
            <v>0</v>
          </cell>
          <cell r="CA844">
            <v>0</v>
          </cell>
          <cell r="CB844">
            <v>0</v>
          </cell>
          <cell r="CC844">
            <v>0</v>
          </cell>
          <cell r="CD844">
            <v>0</v>
          </cell>
          <cell r="CE844">
            <v>0</v>
          </cell>
          <cell r="CF844">
            <v>0</v>
          </cell>
          <cell r="CG844">
            <v>0</v>
          </cell>
          <cell r="CH844">
            <v>0</v>
          </cell>
          <cell r="CI844" t="str">
            <v>QUÁN 30 - 04 CẦN THƠ</v>
          </cell>
          <cell r="CJ844" t="str">
            <v>NHÂN VIÊN PHỤC VỤ</v>
          </cell>
          <cell r="CK844">
            <v>0</v>
          </cell>
          <cell r="CL844">
            <v>0</v>
          </cell>
          <cell r="CM844" t="str">
            <v>ĐỘC THÂN</v>
          </cell>
          <cell r="CN844">
            <v>0</v>
          </cell>
          <cell r="CO844">
            <v>0</v>
          </cell>
          <cell r="CP844">
            <v>0</v>
          </cell>
          <cell r="CQ844">
            <v>0</v>
          </cell>
          <cell r="CR844">
            <v>0</v>
          </cell>
          <cell r="CS844">
            <v>0</v>
          </cell>
          <cell r="CT844">
            <v>0</v>
          </cell>
          <cell r="CU844">
            <v>0</v>
          </cell>
          <cell r="CV844">
            <v>0</v>
          </cell>
          <cell r="CW844">
            <v>0</v>
          </cell>
          <cell r="CX844">
            <v>0</v>
          </cell>
          <cell r="CY844">
            <v>0</v>
          </cell>
          <cell r="CZ844" t="str">
            <v>CMND, SYLL</v>
          </cell>
          <cell r="DA844" t="e">
            <v>#N/A</v>
          </cell>
          <cell r="DB844">
            <v>0</v>
          </cell>
        </row>
        <row r="845">
          <cell r="B845" t="str">
            <v>EQQ102829</v>
          </cell>
          <cell r="C845" t="str">
            <v>ĐỖ PHÚC HÒA</v>
          </cell>
          <cell r="D845" t="str">
            <v>NAM</v>
          </cell>
          <cell r="E845">
            <v>41956</v>
          </cell>
          <cell r="F845" t="str">
            <v>G7-STC</v>
          </cell>
          <cell r="G845" t="str">
            <v>NHÂN VIÊN KIOSK</v>
          </cell>
          <cell r="H845">
            <v>21</v>
          </cell>
          <cell r="I845">
            <v>10</v>
          </cell>
          <cell r="J845">
            <v>1994</v>
          </cell>
          <cell r="K845">
            <v>34628</v>
          </cell>
          <cell r="L845" t="str">
            <v>ĐỒNG NAI</v>
          </cell>
          <cell r="M845" t="str">
            <v>NINH BÌNH</v>
          </cell>
          <cell r="N845" t="str">
            <v>272278331</v>
          </cell>
          <cell r="O845">
            <v>41719</v>
          </cell>
          <cell r="P845" t="str">
            <v>ĐỒNG NAI</v>
          </cell>
          <cell r="Q845" t="str">
            <v>KINH</v>
          </cell>
          <cell r="R845" t="str">
            <v>CÔNG GIÁO</v>
          </cell>
          <cell r="S845" t="str">
            <v>F4/104A, LÊ LỢI 2, XÃ QUANG TRUNG, H. THỐNG NHẤT, ĐỒNG NAI</v>
          </cell>
          <cell r="T845" t="str">
            <v>ĐỒNG NAI</v>
          </cell>
          <cell r="U845" t="str">
            <v>28/25B CAO BÁ NHẠ, P. NGUYỄN CƯ TRINH, Q. 1, TP. HCM</v>
          </cell>
          <cell r="V845" t="str">
            <v>TP. HCM</v>
          </cell>
          <cell r="W845" t="str">
            <v>288/8 HÒA HƯNG, P. 13, Q. 10, TP. HCM</v>
          </cell>
          <cell r="X845" t="str">
            <v>01656650903</v>
          </cell>
          <cell r="Y845" t="str">
            <v>0071000941648</v>
          </cell>
          <cell r="Z845" t="str">
            <v>VIETCOMBANK</v>
          </cell>
          <cell r="AA845" t="str">
            <v>101764</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t="str">
            <v>12/12</v>
          </cell>
          <cell r="BF845">
            <v>0</v>
          </cell>
          <cell r="BG845">
            <v>0</v>
          </cell>
          <cell r="BH845">
            <v>0</v>
          </cell>
          <cell r="BI845">
            <v>0</v>
          </cell>
          <cell r="BJ845">
            <v>12000</v>
          </cell>
          <cell r="BK845">
            <v>0</v>
          </cell>
          <cell r="BL845">
            <v>0</v>
          </cell>
          <cell r="BM845">
            <v>0</v>
          </cell>
          <cell r="BN845">
            <v>0</v>
          </cell>
          <cell r="BO845">
            <v>0</v>
          </cell>
          <cell r="BP845">
            <v>0</v>
          </cell>
          <cell r="BQ845">
            <v>1</v>
          </cell>
          <cell r="BR845" t="str">
            <v>HTQ HỒ CHÍ MINH</v>
          </cell>
          <cell r="BS845" t="str">
            <v>Partime</v>
          </cell>
          <cell r="BT845" t="str">
            <v>Quán G7- Saigon Trade Center</v>
          </cell>
          <cell r="BU845" t="str">
            <v>NV. Kiosk</v>
          </cell>
          <cell r="BV845">
            <v>0</v>
          </cell>
          <cell r="BW845" t="str">
            <v>12/12</v>
          </cell>
          <cell r="BX845">
            <v>0</v>
          </cell>
          <cell r="BY845" t="str">
            <v>ĐH</v>
          </cell>
          <cell r="BZ845">
            <v>0</v>
          </cell>
          <cell r="CA845">
            <v>0</v>
          </cell>
          <cell r="CB845">
            <v>0</v>
          </cell>
          <cell r="CC845">
            <v>0</v>
          </cell>
          <cell r="CD845">
            <v>0</v>
          </cell>
          <cell r="CE845">
            <v>0</v>
          </cell>
          <cell r="CF845">
            <v>0</v>
          </cell>
          <cell r="CG845">
            <v>0</v>
          </cell>
          <cell r="CH845" t="str">
            <v>CMND, SYLL</v>
          </cell>
          <cell r="CI845" t="str">
            <v>G7-STC</v>
          </cell>
          <cell r="CJ845" t="str">
            <v>NHÂN VIÊN KIOSK</v>
          </cell>
          <cell r="CK845">
            <v>0</v>
          </cell>
          <cell r="CL845">
            <v>0</v>
          </cell>
          <cell r="CM845" t="str">
            <v>ĐỘC THÂN</v>
          </cell>
          <cell r="CN845">
            <v>0</v>
          </cell>
          <cell r="CO845">
            <v>0</v>
          </cell>
          <cell r="CP845">
            <v>0</v>
          </cell>
          <cell r="CQ845">
            <v>0</v>
          </cell>
          <cell r="CR845">
            <v>0</v>
          </cell>
          <cell r="CS845">
            <v>0</v>
          </cell>
          <cell r="CT845">
            <v>0</v>
          </cell>
          <cell r="CU845">
            <v>0</v>
          </cell>
          <cell r="CV845">
            <v>0</v>
          </cell>
          <cell r="CW845">
            <v>0</v>
          </cell>
          <cell r="CX845">
            <v>0</v>
          </cell>
          <cell r="CY845">
            <v>0</v>
          </cell>
          <cell r="CZ845" t="str">
            <v>CHƯA CÓ HS</v>
          </cell>
          <cell r="DA845" t="e">
            <v>#N/A</v>
          </cell>
          <cell r="DB845">
            <v>0</v>
          </cell>
        </row>
        <row r="846">
          <cell r="B846" t="str">
            <v>EQQ102833</v>
          </cell>
          <cell r="C846" t="str">
            <v>NGUYỄN MINH KHÔI</v>
          </cell>
          <cell r="D846" t="str">
            <v>NAM</v>
          </cell>
          <cell r="E846">
            <v>41952</v>
          </cell>
          <cell r="F846" t="str">
            <v>40 LTK</v>
          </cell>
          <cell r="G846" t="str">
            <v>NHÂN VIÊN BẾP</v>
          </cell>
          <cell r="H846">
            <v>26</v>
          </cell>
          <cell r="I846">
            <v>2</v>
          </cell>
          <cell r="J846">
            <v>1990</v>
          </cell>
          <cell r="K846">
            <v>32930</v>
          </cell>
          <cell r="L846" t="str">
            <v>TP. HCM</v>
          </cell>
          <cell r="M846">
            <v>34628</v>
          </cell>
          <cell r="N846" t="str">
            <v>024348305</v>
          </cell>
          <cell r="O846">
            <v>38357</v>
          </cell>
          <cell r="P846" t="str">
            <v>TP. HCM</v>
          </cell>
          <cell r="Q846" t="str">
            <v>KINH</v>
          </cell>
          <cell r="R846" t="str">
            <v>ĐỒNG NAI</v>
          </cell>
          <cell r="S846" t="str">
            <v>82/40 DƯƠNG BÁ TRẠC, P. 2, Q. 8, TP. HCM</v>
          </cell>
          <cell r="T846" t="str">
            <v>TP. HCM</v>
          </cell>
          <cell r="U846" t="str">
            <v>82/40 DƯƠNG BÁ TRẠC, P. 2, Q. 8, TP. HCM</v>
          </cell>
          <cell r="V846" t="str">
            <v>TP. HCM</v>
          </cell>
          <cell r="W846" t="str">
            <v>28/25B CAO BÁ NHẠ, P. NGUYỄN CƯ TRINH, Q. 1, TP. HCM</v>
          </cell>
          <cell r="X846" t="str">
            <v>0902620090</v>
          </cell>
          <cell r="Y846" t="str">
            <v>0331000438662</v>
          </cell>
          <cell r="Z846" t="str">
            <v>VIETCOMBANK</v>
          </cell>
          <cell r="AA846" t="str">
            <v>101768</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t="str">
            <v>12/12</v>
          </cell>
          <cell r="BF846">
            <v>0</v>
          </cell>
          <cell r="BG846">
            <v>0</v>
          </cell>
          <cell r="BH846">
            <v>0</v>
          </cell>
          <cell r="BI846">
            <v>2889000</v>
          </cell>
          <cell r="BJ846">
            <v>111000</v>
          </cell>
          <cell r="BK846">
            <v>0</v>
          </cell>
          <cell r="BL846">
            <v>0</v>
          </cell>
          <cell r="BM846">
            <v>0</v>
          </cell>
          <cell r="BN846">
            <v>0</v>
          </cell>
          <cell r="BO846">
            <v>0</v>
          </cell>
          <cell r="BP846">
            <v>4000</v>
          </cell>
          <cell r="BQ846">
            <v>1</v>
          </cell>
          <cell r="BR846" t="str">
            <v>HTQ HỒ CHÍ MINH</v>
          </cell>
          <cell r="BS846" t="str">
            <v>Fulltime</v>
          </cell>
          <cell r="BT846" t="str">
            <v>Quán 40 Lý Thường Kiệt</v>
          </cell>
          <cell r="BU846" t="str">
            <v>NV. Bếp</v>
          </cell>
          <cell r="BV846">
            <v>0</v>
          </cell>
          <cell r="BW846" t="str">
            <v>12/12</v>
          </cell>
          <cell r="BX846">
            <v>0</v>
          </cell>
          <cell r="BY846" t="str">
            <v>CĐ</v>
          </cell>
          <cell r="BZ846">
            <v>0</v>
          </cell>
          <cell r="CA846">
            <v>0</v>
          </cell>
          <cell r="CB846">
            <v>0</v>
          </cell>
          <cell r="CC846">
            <v>0</v>
          </cell>
          <cell r="CD846">
            <v>0</v>
          </cell>
          <cell r="CE846">
            <v>0</v>
          </cell>
          <cell r="CF846">
            <v>0</v>
          </cell>
          <cell r="CG846">
            <v>0</v>
          </cell>
          <cell r="CH846" t="str">
            <v>CHƯA CÓ HS</v>
          </cell>
          <cell r="CI846" t="str">
            <v>G7-STC</v>
          </cell>
          <cell r="CJ846" t="str">
            <v>NHÂN VIÊN KIOSK</v>
          </cell>
          <cell r="CK846">
            <v>0</v>
          </cell>
          <cell r="CL846">
            <v>0</v>
          </cell>
          <cell r="CM846" t="str">
            <v>ĐỘC THÂN</v>
          </cell>
          <cell r="CN846">
            <v>0</v>
          </cell>
          <cell r="CO846">
            <v>0</v>
          </cell>
          <cell r="CP846">
            <v>0</v>
          </cell>
          <cell r="CQ846">
            <v>0</v>
          </cell>
          <cell r="CR846">
            <v>0</v>
          </cell>
          <cell r="CS846">
            <v>0</v>
          </cell>
          <cell r="CT846">
            <v>0</v>
          </cell>
          <cell r="CU846">
            <v>0</v>
          </cell>
          <cell r="CV846">
            <v>0</v>
          </cell>
          <cell r="CW846">
            <v>0</v>
          </cell>
          <cell r="CX846">
            <v>0</v>
          </cell>
          <cell r="CY846">
            <v>0</v>
          </cell>
          <cell r="CZ846">
            <v>0</v>
          </cell>
          <cell r="DA846" t="e">
            <v>#N/A</v>
          </cell>
          <cell r="DB846">
            <v>0</v>
          </cell>
        </row>
        <row r="847">
          <cell r="B847" t="str">
            <v>EQQ102834</v>
          </cell>
          <cell r="C847" t="str">
            <v>NGUYỄN THỊ NGỌC THÙY</v>
          </cell>
          <cell r="D847" t="str">
            <v>NỮ</v>
          </cell>
          <cell r="E847">
            <v>41952</v>
          </cell>
          <cell r="F847" t="str">
            <v>274 VTS</v>
          </cell>
          <cell r="G847" t="str">
            <v>NHÂN VIÊN BẾP</v>
          </cell>
          <cell r="H847">
            <v>10</v>
          </cell>
          <cell r="I847">
            <v>12</v>
          </cell>
          <cell r="J847">
            <v>1977</v>
          </cell>
          <cell r="K847">
            <v>28469</v>
          </cell>
          <cell r="L847" t="str">
            <v>BẾN TRE</v>
          </cell>
          <cell r="M847" t="str">
            <v>BẾN TRE</v>
          </cell>
          <cell r="N847" t="str">
            <v>320891460</v>
          </cell>
          <cell r="O847">
            <v>40442</v>
          </cell>
          <cell r="P847" t="str">
            <v>BẾN TRE</v>
          </cell>
          <cell r="Q847" t="str">
            <v>KINH</v>
          </cell>
          <cell r="R847" t="str">
            <v>PHẬT</v>
          </cell>
          <cell r="S847" t="str">
            <v>ẤP BÌNH ĐÔNG, HƯƠNG MỸ, MỎ CÀY NAM, BẾN TRE</v>
          </cell>
          <cell r="T847" t="str">
            <v>BẾN TRE</v>
          </cell>
          <cell r="U847" t="str">
            <v>212/327 NGUYỄN VĂN NGUYỄN, P. TÂN ĐỊNH, Q. 1, TP. HCM</v>
          </cell>
          <cell r="V847" t="str">
            <v>TP. HCM</v>
          </cell>
          <cell r="W847" t="str">
            <v>82/40 DƯƠNG BÁ TRẠC, P. 2, Q. 8, TP. HCM</v>
          </cell>
          <cell r="X847" t="str">
            <v>TP. HCM</v>
          </cell>
          <cell r="Y847" t="str">
            <v>0371000406237</v>
          </cell>
          <cell r="Z847" t="str">
            <v>VIETCOMBANK</v>
          </cell>
          <cell r="AA847" t="str">
            <v>101769</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t="str">
            <v>12/12</v>
          </cell>
          <cell r="BF847">
            <v>0</v>
          </cell>
          <cell r="BG847">
            <v>0</v>
          </cell>
          <cell r="BH847">
            <v>0</v>
          </cell>
          <cell r="BI847">
            <v>2889000</v>
          </cell>
          <cell r="BJ847">
            <v>111000</v>
          </cell>
          <cell r="BK847">
            <v>0</v>
          </cell>
          <cell r="BL847">
            <v>0</v>
          </cell>
          <cell r="BM847">
            <v>0</v>
          </cell>
          <cell r="BN847">
            <v>0</v>
          </cell>
          <cell r="BO847">
            <v>0</v>
          </cell>
          <cell r="BP847">
            <v>4000</v>
          </cell>
          <cell r="BQ847">
            <v>1</v>
          </cell>
          <cell r="BR847" t="str">
            <v>HTQ HỒ CHÍ MINH</v>
          </cell>
          <cell r="BS847" t="str">
            <v>Fulltime</v>
          </cell>
          <cell r="BT847" t="str">
            <v>Quán 274 Võ Thị Sáu</v>
          </cell>
          <cell r="BU847" t="str">
            <v>NV. Bếp</v>
          </cell>
          <cell r="BV847">
            <v>0</v>
          </cell>
          <cell r="BW847" t="str">
            <v>12/12</v>
          </cell>
          <cell r="BX847">
            <v>0</v>
          </cell>
          <cell r="BY847">
            <v>0</v>
          </cell>
          <cell r="BZ847">
            <v>0</v>
          </cell>
          <cell r="CA847">
            <v>0</v>
          </cell>
          <cell r="CB847">
            <v>0</v>
          </cell>
          <cell r="CC847">
            <v>0</v>
          </cell>
          <cell r="CD847">
            <v>0</v>
          </cell>
          <cell r="CE847">
            <v>0</v>
          </cell>
          <cell r="CF847">
            <v>0</v>
          </cell>
          <cell r="CG847">
            <v>0</v>
          </cell>
          <cell r="CH847">
            <v>0</v>
          </cell>
          <cell r="CI847" t="str">
            <v>40 LTK</v>
          </cell>
          <cell r="CJ847" t="str">
            <v>NHÂN VIÊN BẾP</v>
          </cell>
          <cell r="CK847">
            <v>0</v>
          </cell>
          <cell r="CL847">
            <v>0</v>
          </cell>
          <cell r="CM847" t="str">
            <v>ĐỘC THÂN</v>
          </cell>
          <cell r="CN847">
            <v>0</v>
          </cell>
          <cell r="CO847">
            <v>0</v>
          </cell>
          <cell r="CP847">
            <v>0</v>
          </cell>
          <cell r="CQ847">
            <v>0</v>
          </cell>
          <cell r="CR847">
            <v>0</v>
          </cell>
          <cell r="CS847">
            <v>0</v>
          </cell>
          <cell r="CT847">
            <v>0</v>
          </cell>
          <cell r="CU847">
            <v>0</v>
          </cell>
          <cell r="CV847">
            <v>0</v>
          </cell>
          <cell r="CW847">
            <v>0</v>
          </cell>
          <cell r="CX847">
            <v>0</v>
          </cell>
          <cell r="CY847">
            <v>0</v>
          </cell>
          <cell r="CZ847">
            <v>0</v>
          </cell>
          <cell r="DA847" t="e">
            <v>#N/A</v>
          </cell>
          <cell r="DB847">
            <v>0</v>
          </cell>
        </row>
        <row r="848">
          <cell r="B848" t="str">
            <v>EQQ102835</v>
          </cell>
          <cell r="C848" t="str">
            <v>LÊ VŨ THẾ AN</v>
          </cell>
          <cell r="D848" t="str">
            <v>NAM</v>
          </cell>
          <cell r="E848">
            <v>41952</v>
          </cell>
          <cell r="F848" t="str">
            <v>80 ĐK</v>
          </cell>
          <cell r="G848" t="str">
            <v>NHÂN VIÊN BẾP</v>
          </cell>
          <cell r="H848">
            <v>27</v>
          </cell>
          <cell r="I848">
            <v>11</v>
          </cell>
          <cell r="J848">
            <v>1994</v>
          </cell>
          <cell r="K848">
            <v>34665</v>
          </cell>
          <cell r="L848" t="str">
            <v>BÀ RỊA - VŨNG TÀU</v>
          </cell>
          <cell r="M848">
            <v>28469</v>
          </cell>
          <cell r="N848" t="str">
            <v>273513743</v>
          </cell>
          <cell r="O848">
            <v>41578</v>
          </cell>
          <cell r="P848" t="str">
            <v>BÀ RỊA - VŨNG TÀU</v>
          </cell>
          <cell r="Q848" t="str">
            <v>KINH</v>
          </cell>
          <cell r="R848" t="str">
            <v>THIÊN CHÚA</v>
          </cell>
          <cell r="S848" t="str">
            <v>TỔ 6, XUÂN TÂN, XUÂN SƠN, CHÂU ĐỨC, BÀ RỊA - VŨNG TÀU</v>
          </cell>
          <cell r="T848" t="str">
            <v>VŨNG TÀU</v>
          </cell>
          <cell r="U848" t="str">
            <v>ẤP BÌNH ĐÔNG, HƯƠNG MỸ, MỎ CÀY NAM, BẾN TRE</v>
          </cell>
          <cell r="V848" t="str">
            <v>TP. HCM</v>
          </cell>
          <cell r="W848" t="str">
            <v>212/327 NGUYỄN VĂN NGUYỄN, P. TÂN ĐỊNH, Q. 1, TP. HCM</v>
          </cell>
          <cell r="X848" t="str">
            <v>TP. HCM</v>
          </cell>
          <cell r="Y848" t="str">
            <v>0531002490340</v>
          </cell>
          <cell r="Z848" t="str">
            <v>VIETCOMBANK</v>
          </cell>
          <cell r="AA848" t="str">
            <v>101770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t="str">
            <v>12/12</v>
          </cell>
          <cell r="BF848">
            <v>0</v>
          </cell>
          <cell r="BG848">
            <v>0</v>
          </cell>
          <cell r="BH848">
            <v>0</v>
          </cell>
          <cell r="BI848">
            <v>2889000</v>
          </cell>
          <cell r="BJ848">
            <v>111000</v>
          </cell>
          <cell r="BK848">
            <v>0</v>
          </cell>
          <cell r="BL848">
            <v>0</v>
          </cell>
          <cell r="BM848">
            <v>0</v>
          </cell>
          <cell r="BN848">
            <v>0</v>
          </cell>
          <cell r="BO848">
            <v>0</v>
          </cell>
          <cell r="BP848">
            <v>4000</v>
          </cell>
          <cell r="BQ848">
            <v>1</v>
          </cell>
          <cell r="BR848" t="str">
            <v>HTQ HỒ CHÍ MINH</v>
          </cell>
          <cell r="BS848" t="str">
            <v>Fulltime</v>
          </cell>
          <cell r="BT848" t="str">
            <v>Quán 80 Đồng Khởi</v>
          </cell>
          <cell r="BU848" t="str">
            <v>NV. Bếp</v>
          </cell>
          <cell r="BV848">
            <v>0</v>
          </cell>
          <cell r="BW848" t="str">
            <v>12/12</v>
          </cell>
          <cell r="BX848">
            <v>0</v>
          </cell>
          <cell r="BY848">
            <v>0</v>
          </cell>
          <cell r="BZ848">
            <v>0</v>
          </cell>
          <cell r="CA848">
            <v>0</v>
          </cell>
          <cell r="CB848">
            <v>0</v>
          </cell>
          <cell r="CC848">
            <v>0</v>
          </cell>
          <cell r="CD848">
            <v>0</v>
          </cell>
          <cell r="CE848">
            <v>0</v>
          </cell>
          <cell r="CF848">
            <v>0</v>
          </cell>
          <cell r="CG848">
            <v>0</v>
          </cell>
          <cell r="CH848">
            <v>0</v>
          </cell>
          <cell r="CI848" t="str">
            <v>274 VTS</v>
          </cell>
          <cell r="CJ848" t="str">
            <v>NHÂN VIÊN BẾP</v>
          </cell>
          <cell r="CK848">
            <v>0</v>
          </cell>
          <cell r="CL848">
            <v>0</v>
          </cell>
          <cell r="CM848" t="str">
            <v>ĐỘC THÂN</v>
          </cell>
          <cell r="CN848">
            <v>0</v>
          </cell>
          <cell r="CO848">
            <v>0</v>
          </cell>
          <cell r="CP848">
            <v>0</v>
          </cell>
          <cell r="CQ848">
            <v>0</v>
          </cell>
          <cell r="CR848">
            <v>0</v>
          </cell>
          <cell r="CS848">
            <v>0</v>
          </cell>
          <cell r="CT848">
            <v>0</v>
          </cell>
          <cell r="CU848">
            <v>0</v>
          </cell>
          <cell r="CV848">
            <v>0</v>
          </cell>
          <cell r="CW848">
            <v>0</v>
          </cell>
          <cell r="CX848">
            <v>0</v>
          </cell>
          <cell r="CY848">
            <v>0</v>
          </cell>
          <cell r="CZ848">
            <v>0</v>
          </cell>
          <cell r="DA848" t="e">
            <v>#N/A</v>
          </cell>
          <cell r="DB848">
            <v>0</v>
          </cell>
        </row>
        <row r="849">
          <cell r="B849" t="str">
            <v>EQQ102836</v>
          </cell>
          <cell r="C849" t="str">
            <v>NGUYỄN HỮU VIỆT</v>
          </cell>
          <cell r="D849" t="str">
            <v>NAM</v>
          </cell>
          <cell r="E849">
            <v>41953</v>
          </cell>
          <cell r="F849" t="str">
            <v>07 NVC</v>
          </cell>
          <cell r="G849" t="str">
            <v>NHÂN VIÊN PHỤC VỤ</v>
          </cell>
          <cell r="H849">
            <v>3</v>
          </cell>
          <cell r="I849">
            <v>2</v>
          </cell>
          <cell r="J849">
            <v>1990</v>
          </cell>
          <cell r="K849">
            <v>32907</v>
          </cell>
          <cell r="L849" t="str">
            <v>THANH HÓA</v>
          </cell>
          <cell r="M849" t="str">
            <v>THANH HÓA</v>
          </cell>
          <cell r="N849" t="str">
            <v>174003994</v>
          </cell>
          <cell r="O849">
            <v>41676</v>
          </cell>
          <cell r="P849" t="str">
            <v>THANH HÓA</v>
          </cell>
          <cell r="Q849" t="str">
            <v>KINH</v>
          </cell>
          <cell r="R849" t="str">
            <v>KHÔNG</v>
          </cell>
          <cell r="S849" t="str">
            <v>XÃ NGA GIÁP, HUYỆN NGA SƠN, THANH HÓA</v>
          </cell>
          <cell r="T849" t="str">
            <v>THANH HÓA</v>
          </cell>
          <cell r="U849" t="str">
            <v>12/108 ĐÀO DUY ANH, P. 9, Q. PHÚ NHUẬN, TP. HCM</v>
          </cell>
          <cell r="V849" t="str">
            <v>TP. HCM</v>
          </cell>
          <cell r="W849">
            <v>0</v>
          </cell>
          <cell r="X849" t="str">
            <v>TP. HCM</v>
          </cell>
          <cell r="Y849" t="str">
            <v>0071000918141</v>
          </cell>
          <cell r="Z849" t="str">
            <v>VIETCOMBANK</v>
          </cell>
          <cell r="AA849" t="str">
            <v>101772</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t="str">
            <v>12/12</v>
          </cell>
          <cell r="BF849">
            <v>0</v>
          </cell>
          <cell r="BG849">
            <v>0</v>
          </cell>
          <cell r="BH849">
            <v>0</v>
          </cell>
          <cell r="BI849">
            <v>0</v>
          </cell>
          <cell r="BJ849">
            <v>12000</v>
          </cell>
          <cell r="BK849">
            <v>0</v>
          </cell>
          <cell r="BL849">
            <v>0</v>
          </cell>
          <cell r="BM849">
            <v>0</v>
          </cell>
          <cell r="BN849">
            <v>500000</v>
          </cell>
          <cell r="BO849">
            <v>0</v>
          </cell>
          <cell r="BP849">
            <v>0</v>
          </cell>
          <cell r="BQ849">
            <v>1</v>
          </cell>
          <cell r="BR849" t="str">
            <v>HTQ HỒ CHÍ MINH</v>
          </cell>
          <cell r="BS849" t="str">
            <v>Partime</v>
          </cell>
          <cell r="BT849" t="str">
            <v>Quán Số 7 Nguyễn Văn Chiêm</v>
          </cell>
          <cell r="BU849" t="str">
            <v>NV. Phục Vụ</v>
          </cell>
          <cell r="BV849">
            <v>0</v>
          </cell>
          <cell r="BW849" t="str">
            <v>12/12</v>
          </cell>
          <cell r="BX849">
            <v>0</v>
          </cell>
          <cell r="BY849">
            <v>0</v>
          </cell>
          <cell r="BZ849">
            <v>0</v>
          </cell>
          <cell r="CA849">
            <v>0</v>
          </cell>
          <cell r="CB849">
            <v>0</v>
          </cell>
          <cell r="CC849">
            <v>0</v>
          </cell>
          <cell r="CD849">
            <v>0</v>
          </cell>
          <cell r="CE849">
            <v>0</v>
          </cell>
          <cell r="CF849">
            <v>0</v>
          </cell>
          <cell r="CG849">
            <v>0</v>
          </cell>
          <cell r="CH849">
            <v>0</v>
          </cell>
          <cell r="CI849" t="str">
            <v>80 ĐK</v>
          </cell>
          <cell r="CJ849" t="str">
            <v>NHÂN VIÊN BẾP</v>
          </cell>
          <cell r="CK849">
            <v>0</v>
          </cell>
          <cell r="CL849">
            <v>0</v>
          </cell>
          <cell r="CM849" t="str">
            <v>ĐỘC THÂN</v>
          </cell>
          <cell r="CN849">
            <v>0</v>
          </cell>
          <cell r="CO849">
            <v>0</v>
          </cell>
          <cell r="CP849">
            <v>0</v>
          </cell>
          <cell r="CQ849">
            <v>0</v>
          </cell>
          <cell r="CR849">
            <v>0</v>
          </cell>
          <cell r="CS849">
            <v>0</v>
          </cell>
          <cell r="CT849">
            <v>0</v>
          </cell>
          <cell r="CU849">
            <v>0</v>
          </cell>
          <cell r="CV849">
            <v>0</v>
          </cell>
          <cell r="CW849">
            <v>0</v>
          </cell>
          <cell r="CX849">
            <v>0</v>
          </cell>
          <cell r="CY849">
            <v>0</v>
          </cell>
          <cell r="CZ849">
            <v>0</v>
          </cell>
          <cell r="DA849" t="e">
            <v>#N/A</v>
          </cell>
          <cell r="DB849">
            <v>0</v>
          </cell>
        </row>
        <row r="850">
          <cell r="B850" t="str">
            <v>EQQ102837</v>
          </cell>
          <cell r="C850" t="str">
            <v>NGUYỄN HỮU GIAO</v>
          </cell>
          <cell r="D850" t="str">
            <v>NAM</v>
          </cell>
          <cell r="E850">
            <v>41953</v>
          </cell>
          <cell r="F850" t="str">
            <v>07 NVC</v>
          </cell>
          <cell r="G850" t="str">
            <v>NHÂN VIÊN PHỤC VỤ</v>
          </cell>
          <cell r="H850">
            <v>7</v>
          </cell>
          <cell r="I850">
            <v>8</v>
          </cell>
          <cell r="J850">
            <v>1989</v>
          </cell>
          <cell r="K850">
            <v>32727</v>
          </cell>
          <cell r="L850" t="str">
            <v>BÌNH THUẬN</v>
          </cell>
          <cell r="M850" t="str">
            <v>THANH HÓA</v>
          </cell>
          <cell r="N850" t="str">
            <v>261154558</v>
          </cell>
          <cell r="O850">
            <v>38568</v>
          </cell>
          <cell r="P850" t="str">
            <v>BÌNH THUẬN</v>
          </cell>
          <cell r="Q850" t="str">
            <v>KINH</v>
          </cell>
          <cell r="R850" t="str">
            <v>KHÔNG</v>
          </cell>
          <cell r="S850" t="str">
            <v>THÔN 4, XÃ ĐỨC CHÍNH, H. ĐỨC LINH, BÌNH THUẬN</v>
          </cell>
          <cell r="T850" t="str">
            <v>BÌNH THUẬN</v>
          </cell>
          <cell r="U850" t="str">
            <v>282 CAO THẮNG (NỐI DÀI), P. 12, Q. 10, TP. HCM</v>
          </cell>
          <cell r="V850" t="str">
            <v>TP. HCM</v>
          </cell>
          <cell r="W850" t="str">
            <v>12/108 ĐÀO DUY ANH, P. 9, Q. PHÚ NHUẬN, TP. HCM</v>
          </cell>
          <cell r="X850" t="str">
            <v>01686127870</v>
          </cell>
          <cell r="Y850" t="str">
            <v>0071000943492</v>
          </cell>
          <cell r="Z850" t="str">
            <v>VIETCOMBANK</v>
          </cell>
          <cell r="AA850" t="str">
            <v>101773</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t="str">
            <v>12/12</v>
          </cell>
          <cell r="BF850">
            <v>0</v>
          </cell>
          <cell r="BG850">
            <v>0</v>
          </cell>
          <cell r="BH850">
            <v>0</v>
          </cell>
          <cell r="BI850">
            <v>0</v>
          </cell>
          <cell r="BJ850">
            <v>12000</v>
          </cell>
          <cell r="BK850">
            <v>0</v>
          </cell>
          <cell r="BL850">
            <v>0</v>
          </cell>
          <cell r="BM850">
            <v>0</v>
          </cell>
          <cell r="BN850">
            <v>500000</v>
          </cell>
          <cell r="BO850">
            <v>0</v>
          </cell>
          <cell r="BP850">
            <v>0</v>
          </cell>
          <cell r="BQ850">
            <v>1</v>
          </cell>
          <cell r="BR850" t="str">
            <v>HTQ HỒ CHÍ MINH</v>
          </cell>
          <cell r="BS850" t="str">
            <v>Partime</v>
          </cell>
          <cell r="BT850" t="str">
            <v>Quán Số 7 Nguyễn Văn Chiêm</v>
          </cell>
          <cell r="BU850" t="str">
            <v>NV. Phục Vụ</v>
          </cell>
          <cell r="BV850">
            <v>0</v>
          </cell>
          <cell r="BW850" t="str">
            <v>12/12</v>
          </cell>
          <cell r="BX850">
            <v>0</v>
          </cell>
          <cell r="BY850" t="str">
            <v>CĐ - QUẢN TRỊ KINH DOANH</v>
          </cell>
          <cell r="BZ850">
            <v>0</v>
          </cell>
          <cell r="CA850">
            <v>0</v>
          </cell>
          <cell r="CB850">
            <v>0</v>
          </cell>
          <cell r="CC850">
            <v>0</v>
          </cell>
          <cell r="CD850">
            <v>0</v>
          </cell>
          <cell r="CE850">
            <v>0</v>
          </cell>
          <cell r="CF850">
            <v>0</v>
          </cell>
          <cell r="CG850">
            <v>0</v>
          </cell>
          <cell r="CH850">
            <v>0</v>
          </cell>
          <cell r="CI850" t="str">
            <v>07 NVC</v>
          </cell>
          <cell r="CJ850" t="str">
            <v>NHÂN VIÊN PHỤC VỤ</v>
          </cell>
          <cell r="CK850">
            <v>0</v>
          </cell>
          <cell r="CL850">
            <v>0</v>
          </cell>
          <cell r="CM850" t="str">
            <v>ĐỘC THÂN</v>
          </cell>
          <cell r="CN850">
            <v>0</v>
          </cell>
          <cell r="CO850">
            <v>0</v>
          </cell>
          <cell r="CP850">
            <v>0</v>
          </cell>
          <cell r="CQ850">
            <v>0</v>
          </cell>
          <cell r="CR850">
            <v>0</v>
          </cell>
          <cell r="CS850">
            <v>0</v>
          </cell>
          <cell r="CT850">
            <v>0</v>
          </cell>
          <cell r="CU850">
            <v>0</v>
          </cell>
          <cell r="CV850">
            <v>0</v>
          </cell>
          <cell r="CW850">
            <v>0</v>
          </cell>
          <cell r="CX850">
            <v>0</v>
          </cell>
          <cell r="CY850">
            <v>0</v>
          </cell>
          <cell r="CZ850" t="str">
            <v>HK, CMND, BC</v>
          </cell>
          <cell r="DA850" t="e">
            <v>#N/A</v>
          </cell>
          <cell r="DB850">
            <v>0</v>
          </cell>
        </row>
        <row r="851">
          <cell r="B851" t="str">
            <v>EQQ102838</v>
          </cell>
          <cell r="C851" t="str">
            <v>VÕ CAO LAI</v>
          </cell>
          <cell r="D851" t="str">
            <v>NAM</v>
          </cell>
          <cell r="E851">
            <v>41953</v>
          </cell>
          <cell r="F851" t="str">
            <v>778 ĐBP</v>
          </cell>
          <cell r="G851" t="str">
            <v>NHÂN VIÊN PHỤC VỤ</v>
          </cell>
          <cell r="H851">
            <v>10</v>
          </cell>
          <cell r="I851">
            <v>10</v>
          </cell>
          <cell r="J851">
            <v>1993</v>
          </cell>
          <cell r="K851">
            <v>34252</v>
          </cell>
          <cell r="L851" t="str">
            <v>BÌNH THUẬN</v>
          </cell>
          <cell r="M851" t="str">
            <v>QUẢNG NGÃI</v>
          </cell>
          <cell r="N851" t="str">
            <v>212761368</v>
          </cell>
          <cell r="O851">
            <v>40186</v>
          </cell>
          <cell r="P851" t="str">
            <v>QUẢNG NGÃI</v>
          </cell>
          <cell r="Q851" t="str">
            <v>KINH</v>
          </cell>
          <cell r="R851" t="str">
            <v>KHÔNG</v>
          </cell>
          <cell r="S851" t="str">
            <v>TỊNH KHÊ, SƠN TỊNH,QUẢNG NGÃI</v>
          </cell>
          <cell r="T851" t="str">
            <v>QUẢNG NGÃI</v>
          </cell>
          <cell r="U851" t="str">
            <v>91/36 ĐƯỜNG SỐ 18, P. 8, Q. GÒ VẤP, TP. HCM</v>
          </cell>
          <cell r="V851" t="str">
            <v>TP. HCM</v>
          </cell>
          <cell r="W851" t="str">
            <v>282 CAO THẮNG (NỐI DÀI), P. 12, Q. 10, TP. HCM</v>
          </cell>
          <cell r="X851" t="str">
            <v>TP. HCM</v>
          </cell>
          <cell r="Y851" t="str">
            <v>0071000940325</v>
          </cell>
          <cell r="Z851" t="str">
            <v>VIETCOMBANK</v>
          </cell>
          <cell r="AA851" t="str">
            <v>101774</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t="str">
            <v>12/12</v>
          </cell>
          <cell r="BF851">
            <v>0</v>
          </cell>
          <cell r="BG851">
            <v>0</v>
          </cell>
          <cell r="BH851">
            <v>0</v>
          </cell>
          <cell r="BI851">
            <v>0</v>
          </cell>
          <cell r="BJ851">
            <v>12000</v>
          </cell>
          <cell r="BK851">
            <v>0</v>
          </cell>
          <cell r="BL851">
            <v>0</v>
          </cell>
          <cell r="BM851">
            <v>0</v>
          </cell>
          <cell r="BN851">
            <v>0</v>
          </cell>
          <cell r="BO851">
            <v>0</v>
          </cell>
          <cell r="BP851">
            <v>0</v>
          </cell>
          <cell r="BQ851">
            <v>1</v>
          </cell>
          <cell r="BR851" t="str">
            <v>HTQ HỒ CHÍ MINH</v>
          </cell>
          <cell r="BS851" t="str">
            <v>Partime</v>
          </cell>
          <cell r="BT851" t="str">
            <v>Quán 778 Điện Biên Phủ</v>
          </cell>
          <cell r="BU851" t="str">
            <v>NV. Phục Vụ</v>
          </cell>
          <cell r="BV851">
            <v>0</v>
          </cell>
          <cell r="BW851" t="str">
            <v>12/12</v>
          </cell>
          <cell r="BX851">
            <v>0</v>
          </cell>
          <cell r="BY851" t="str">
            <v>CĐ</v>
          </cell>
          <cell r="BZ851">
            <v>0</v>
          </cell>
          <cell r="CA851">
            <v>0</v>
          </cell>
          <cell r="CB851">
            <v>0</v>
          </cell>
          <cell r="CC851">
            <v>0</v>
          </cell>
          <cell r="CD851">
            <v>0</v>
          </cell>
          <cell r="CE851">
            <v>0</v>
          </cell>
          <cell r="CF851">
            <v>0</v>
          </cell>
          <cell r="CG851">
            <v>0</v>
          </cell>
          <cell r="CH851" t="str">
            <v>HK, CMND, BC</v>
          </cell>
          <cell r="CI851" t="str">
            <v>07 NVC</v>
          </cell>
          <cell r="CJ851" t="str">
            <v>NHÂN VIÊN PHỤC VỤ</v>
          </cell>
          <cell r="CK851">
            <v>0</v>
          </cell>
          <cell r="CL851">
            <v>0</v>
          </cell>
          <cell r="CM851" t="str">
            <v>ĐỘC THÂN</v>
          </cell>
          <cell r="CN851">
            <v>0</v>
          </cell>
          <cell r="CO851">
            <v>0</v>
          </cell>
          <cell r="CP851">
            <v>0</v>
          </cell>
          <cell r="CQ851">
            <v>0</v>
          </cell>
          <cell r="CR851">
            <v>0</v>
          </cell>
          <cell r="CS851">
            <v>0</v>
          </cell>
          <cell r="CT851">
            <v>0</v>
          </cell>
          <cell r="CU851">
            <v>0</v>
          </cell>
          <cell r="CV851">
            <v>0</v>
          </cell>
          <cell r="CW851">
            <v>0</v>
          </cell>
          <cell r="CX851">
            <v>0</v>
          </cell>
          <cell r="CY851">
            <v>0</v>
          </cell>
          <cell r="CZ851">
            <v>0</v>
          </cell>
          <cell r="DA851" t="e">
            <v>#N/A</v>
          </cell>
          <cell r="DB851">
            <v>0</v>
          </cell>
        </row>
        <row r="852">
          <cell r="B852" t="str">
            <v>EVV6000257</v>
          </cell>
          <cell r="C852" t="str">
            <v>LÂM THỊ NGỌC CHÂU</v>
          </cell>
          <cell r="D852" t="str">
            <v>NỮ</v>
          </cell>
          <cell r="E852">
            <v>41957</v>
          </cell>
          <cell r="F852" t="str">
            <v>PHÒNG KẾ TOÁN</v>
          </cell>
          <cell r="G852" t="str">
            <v>TRƯỞNG NHÓM DOANH THU</v>
          </cell>
          <cell r="H852">
            <v>1</v>
          </cell>
          <cell r="I852">
            <v>4</v>
          </cell>
          <cell r="J852">
            <v>1987</v>
          </cell>
          <cell r="K852" t="str">
            <v>01/04/1987</v>
          </cell>
          <cell r="L852" t="str">
            <v>LÂM ĐỒNG</v>
          </cell>
          <cell r="M852" t="str">
            <v>QUẢNG NGÃI</v>
          </cell>
          <cell r="N852" t="str">
            <v>025373060</v>
          </cell>
          <cell r="O852" t="str">
            <v>12/11/2010</v>
          </cell>
          <cell r="P852" t="str">
            <v>TP. HCM</v>
          </cell>
          <cell r="Q852" t="str">
            <v>KINH</v>
          </cell>
          <cell r="R852" t="str">
            <v>PHẬT</v>
          </cell>
          <cell r="S852" t="str">
            <v>34/2A, ĐƯỜNG SỐ 3, P. 3, Q. GÒ VẤP, TP. HCM</v>
          </cell>
          <cell r="T852" t="str">
            <v>TP. HCM</v>
          </cell>
          <cell r="U852" t="str">
            <v>34/2A, ĐƯỜNG SỐ 3, P. 3, Q. GÒ VẤP, TP. HCM</v>
          </cell>
          <cell r="V852" t="str">
            <v>TP. HCM</v>
          </cell>
          <cell r="W852" t="str">
            <v>91/36 ĐƯỜNG SỐ 18, P. 8, Q. GÒ VẤP, TP. HCM</v>
          </cell>
          <cell r="X852" t="str">
            <v>0975136852</v>
          </cell>
          <cell r="Y852" t="str">
            <v>0071002868409</v>
          </cell>
          <cell r="Z852" t="str">
            <v>VIETCOMBANK</v>
          </cell>
          <cell r="AA852">
            <v>101774</v>
          </cell>
          <cell r="AB852">
            <v>0</v>
          </cell>
          <cell r="AC852">
            <v>0</v>
          </cell>
          <cell r="AD852">
            <v>42018</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t="str">
            <v>12/12</v>
          </cell>
          <cell r="BF852">
            <v>0</v>
          </cell>
          <cell r="BG852">
            <v>0</v>
          </cell>
          <cell r="BH852">
            <v>0</v>
          </cell>
          <cell r="BI852">
            <v>3210000</v>
          </cell>
          <cell r="BJ852">
            <v>3290000</v>
          </cell>
          <cell r="BK852">
            <v>0</v>
          </cell>
          <cell r="BL852">
            <v>0</v>
          </cell>
          <cell r="BM852">
            <v>0</v>
          </cell>
          <cell r="BN852">
            <v>0</v>
          </cell>
          <cell r="BO852">
            <v>25000</v>
          </cell>
          <cell r="BP852">
            <v>120000</v>
          </cell>
          <cell r="BQ852">
            <v>0.85</v>
          </cell>
          <cell r="BR852" t="str">
            <v>VP HỒ CHÍ MINH</v>
          </cell>
          <cell r="BS852" t="str">
            <v>Fulltime</v>
          </cell>
          <cell r="BT852" t="str">
            <v>Phòng Kế Toán</v>
          </cell>
          <cell r="BU852" t="str">
            <v>Trưởng Nhóm Doanh Thu</v>
          </cell>
          <cell r="BV852">
            <v>0</v>
          </cell>
          <cell r="BW852" t="str">
            <v>ĐH</v>
          </cell>
          <cell r="BX852" t="str">
            <v>KẾ TOÁN</v>
          </cell>
          <cell r="BY852">
            <v>0</v>
          </cell>
          <cell r="BZ852">
            <v>0</v>
          </cell>
          <cell r="CA852">
            <v>0</v>
          </cell>
          <cell r="CB852">
            <v>0</v>
          </cell>
          <cell r="CC852">
            <v>0</v>
          </cell>
          <cell r="CD852">
            <v>0</v>
          </cell>
          <cell r="CE852">
            <v>0</v>
          </cell>
          <cell r="CF852">
            <v>0</v>
          </cell>
          <cell r="CG852">
            <v>0</v>
          </cell>
          <cell r="CH852">
            <v>0</v>
          </cell>
          <cell r="CI852" t="str">
            <v>778 ĐBP</v>
          </cell>
          <cell r="CJ852" t="str">
            <v>NHÂN VIÊN PHỤC VỤ</v>
          </cell>
          <cell r="CK852">
            <v>0</v>
          </cell>
          <cell r="CL852">
            <v>0</v>
          </cell>
          <cell r="CM852" t="str">
            <v>KẾT HÔN</v>
          </cell>
          <cell r="CN852" t="str">
            <v>ĐINH LÂM</v>
          </cell>
          <cell r="CO852" t="str">
            <v>2013</v>
          </cell>
          <cell r="CP852" t="str">
            <v>X</v>
          </cell>
          <cell r="CQ852">
            <v>0</v>
          </cell>
          <cell r="CR852">
            <v>1</v>
          </cell>
          <cell r="CS852" t="str">
            <v>ĐINH NGỌC DŨNG</v>
          </cell>
          <cell r="CT852">
            <v>0</v>
          </cell>
          <cell r="CU852" t="str">
            <v>X</v>
          </cell>
          <cell r="CV852" t="str">
            <v>1984</v>
          </cell>
          <cell r="CW852" t="str">
            <v>KIẾN TRÚC SƯ</v>
          </cell>
          <cell r="CX852">
            <v>0</v>
          </cell>
          <cell r="CY852">
            <v>0</v>
          </cell>
          <cell r="CZ852">
            <v>0</v>
          </cell>
          <cell r="DA852" t="e">
            <v>#N/A</v>
          </cell>
          <cell r="DB852">
            <v>0</v>
          </cell>
        </row>
        <row r="853">
          <cell r="B853" t="str">
            <v>EVV6000258</v>
          </cell>
          <cell r="C853" t="str">
            <v>HUỲNH VŨ ANH TRÂN</v>
          </cell>
          <cell r="D853" t="str">
            <v>NỮ</v>
          </cell>
          <cell r="E853">
            <v>41960</v>
          </cell>
          <cell r="F853" t="str">
            <v>PHÒNG MARKETING</v>
          </cell>
          <cell r="G853" t="str">
            <v>CHUYÊN VIÊN PHÁT TRIỂN SẢN PHẨM &amp; NGHIÊN CỨU THỊ TRƯỜNG</v>
          </cell>
          <cell r="H853">
            <v>29</v>
          </cell>
          <cell r="I853">
            <v>3</v>
          </cell>
          <cell r="J853">
            <v>1983</v>
          </cell>
          <cell r="K853" t="str">
            <v>29/03/1983</v>
          </cell>
          <cell r="L853" t="str">
            <v>TP. HCM</v>
          </cell>
          <cell r="M853" t="str">
            <v>ĐÀ NẴNG</v>
          </cell>
          <cell r="N853" t="str">
            <v>023826181</v>
          </cell>
          <cell r="O853" t="str">
            <v>20/07/2000</v>
          </cell>
          <cell r="P853" t="str">
            <v>TP. HCM</v>
          </cell>
          <cell r="Q853" t="str">
            <v>KINH</v>
          </cell>
          <cell r="R853" t="str">
            <v>KHÔNG</v>
          </cell>
          <cell r="S853" t="str">
            <v>H4B BẠCH MÃ, P. 15, Q. 10, TP. HCM</v>
          </cell>
          <cell r="T853" t="str">
            <v>TP. HCM</v>
          </cell>
          <cell r="U853" t="str">
            <v>H4B BẠCH MÃ, P. 15, Q. 10, TP. HCM</v>
          </cell>
          <cell r="V853" t="str">
            <v>TP. HCM</v>
          </cell>
          <cell r="W853" t="str">
            <v>34/2A, ĐƯỜNG SỐ 3, P. 3, Q. GÒ VẤP, TP. HCM</v>
          </cell>
          <cell r="X853" t="str">
            <v>0907830483</v>
          </cell>
          <cell r="Y853" t="str">
            <v>0331000433849</v>
          </cell>
          <cell r="Z853" t="str">
            <v>VIETCOMBANK</v>
          </cell>
          <cell r="AA853">
            <v>9048</v>
          </cell>
          <cell r="AB853">
            <v>0</v>
          </cell>
          <cell r="AC853">
            <v>0</v>
          </cell>
          <cell r="AD853">
            <v>42021</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t="str">
            <v>ĐH</v>
          </cell>
          <cell r="BF853">
            <v>0</v>
          </cell>
          <cell r="BG853">
            <v>0</v>
          </cell>
          <cell r="BH853">
            <v>0</v>
          </cell>
          <cell r="BI853">
            <v>3880000</v>
          </cell>
          <cell r="BJ853">
            <v>6120000</v>
          </cell>
          <cell r="BK853">
            <v>0</v>
          </cell>
          <cell r="BL853">
            <v>200000</v>
          </cell>
          <cell r="BM853">
            <v>200000</v>
          </cell>
          <cell r="BN853">
            <v>0</v>
          </cell>
          <cell r="BO853">
            <v>25000</v>
          </cell>
          <cell r="BP853">
            <v>120000</v>
          </cell>
          <cell r="BQ853">
            <v>0.85</v>
          </cell>
          <cell r="BR853" t="str">
            <v>VP HỒ CHÍ MINH</v>
          </cell>
          <cell r="BS853" t="str">
            <v>Fulltime</v>
          </cell>
          <cell r="BT853" t="str">
            <v>Phòng Marketing</v>
          </cell>
          <cell r="BU853" t="str">
            <v>CV. PTSP &amp; NC Thị Trường</v>
          </cell>
          <cell r="BV853" t="str">
            <v>ĐINH LÂM</v>
          </cell>
          <cell r="BW853" t="str">
            <v>ĐH</v>
          </cell>
          <cell r="BX853" t="str">
            <v>KINH DOANH QUỐC TẾ</v>
          </cell>
          <cell r="BY853">
            <v>0</v>
          </cell>
          <cell r="BZ853">
            <v>1</v>
          </cell>
          <cell r="CA853" t="str">
            <v>ĐINH NGỌC DŨNG</v>
          </cell>
          <cell r="CB853">
            <v>0</v>
          </cell>
          <cell r="CC853" t="str">
            <v>X</v>
          </cell>
          <cell r="CD853" t="str">
            <v>1984</v>
          </cell>
          <cell r="CE853" t="str">
            <v>KIẾN TRÚC SƯ</v>
          </cell>
          <cell r="CF853">
            <v>0</v>
          </cell>
          <cell r="CG853">
            <v>0</v>
          </cell>
          <cell r="CH853">
            <v>0</v>
          </cell>
          <cell r="CI853" t="str">
            <v>PHÒNG KẾ TOÁN</v>
          </cell>
          <cell r="CJ853" t="str">
            <v>TRƯỞNG NHÓM DOANH THU</v>
          </cell>
          <cell r="CK853">
            <v>0</v>
          </cell>
          <cell r="CL853">
            <v>0</v>
          </cell>
          <cell r="CM853" t="str">
            <v>KẾT HÔN</v>
          </cell>
          <cell r="CN853" t="str">
            <v>NGUYỄN VŨ KHÁNH VÂN</v>
          </cell>
          <cell r="CO853" t="str">
            <v>2012</v>
          </cell>
          <cell r="CP853">
            <v>0</v>
          </cell>
          <cell r="CQ853" t="str">
            <v>X</v>
          </cell>
          <cell r="CR853">
            <v>1</v>
          </cell>
          <cell r="CS853" t="str">
            <v>NGUYỄN NGỌC THANH</v>
          </cell>
          <cell r="CT853">
            <v>0</v>
          </cell>
          <cell r="CU853" t="str">
            <v>X</v>
          </cell>
          <cell r="CV853" t="str">
            <v>1980</v>
          </cell>
          <cell r="CW853" t="str">
            <v>KỸ SƯ CƠ KHÍ</v>
          </cell>
          <cell r="CX853">
            <v>0</v>
          </cell>
          <cell r="CY853">
            <v>0</v>
          </cell>
          <cell r="CZ853">
            <v>0</v>
          </cell>
          <cell r="DA853" t="e">
            <v>#N/A</v>
          </cell>
          <cell r="DB853">
            <v>0</v>
          </cell>
        </row>
        <row r="854">
          <cell r="B854" t="str">
            <v>EQQ102839</v>
          </cell>
          <cell r="C854" t="str">
            <v>NGUYỄN DƯƠNG HUY</v>
          </cell>
          <cell r="D854" t="str">
            <v>NAM</v>
          </cell>
          <cell r="E854">
            <v>41942</v>
          </cell>
          <cell r="F854" t="str">
            <v>QUÁN 30 - 04 CẦN THƠ</v>
          </cell>
          <cell r="G854" t="str">
            <v>NHÂN VIÊN PHỤC VỤ</v>
          </cell>
          <cell r="H854">
            <v>28</v>
          </cell>
          <cell r="I854">
            <v>11</v>
          </cell>
          <cell r="J854">
            <v>1994</v>
          </cell>
          <cell r="K854">
            <v>34666</v>
          </cell>
          <cell r="L854">
            <v>1983</v>
          </cell>
          <cell r="M854" t="str">
            <v>29/03/1983</v>
          </cell>
          <cell r="N854" t="str">
            <v>331742289</v>
          </cell>
          <cell r="O854">
            <v>40329</v>
          </cell>
          <cell r="P854" t="str">
            <v>VĨNH LONG</v>
          </cell>
          <cell r="Q854" t="str">
            <v>20/07/2000</v>
          </cell>
          <cell r="R854" t="str">
            <v>TP. HCM</v>
          </cell>
          <cell r="S854" t="str">
            <v>211, ĐƯỜNG 30/4, HƯNG LỢI, CẦN THƠ</v>
          </cell>
          <cell r="T854" t="str">
            <v>VĨNH LONG</v>
          </cell>
          <cell r="U854" t="str">
            <v>H4B BẠCH MÃ, P. 15, Q. 10, TP. HCM</v>
          </cell>
          <cell r="V854" t="str">
            <v>TP. HCM</v>
          </cell>
          <cell r="W854" t="str">
            <v>H4B BẠCH MÃ, P. 15, Q. 10, TP. HCM</v>
          </cell>
          <cell r="X854" t="str">
            <v>TP. HCM</v>
          </cell>
          <cell r="Y854" t="str">
            <v>0111000225964</v>
          </cell>
          <cell r="Z854" t="str">
            <v>VIETCOMBANK</v>
          </cell>
          <cell r="AA854" t="str">
            <v>600101</v>
          </cell>
          <cell r="AB854">
            <v>0</v>
          </cell>
          <cell r="AC854">
            <v>0</v>
          </cell>
          <cell r="AD854">
            <v>42021</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t="str">
            <v>ĐH</v>
          </cell>
          <cell r="BF854">
            <v>0</v>
          </cell>
          <cell r="BG854">
            <v>0</v>
          </cell>
          <cell r="BH854">
            <v>0</v>
          </cell>
          <cell r="BI854">
            <v>0</v>
          </cell>
          <cell r="BJ854">
            <v>12000</v>
          </cell>
          <cell r="BK854">
            <v>0</v>
          </cell>
          <cell r="BL854">
            <v>0</v>
          </cell>
          <cell r="BM854">
            <v>0</v>
          </cell>
          <cell r="BN854">
            <v>0</v>
          </cell>
          <cell r="BO854">
            <v>0</v>
          </cell>
          <cell r="BP854">
            <v>0</v>
          </cell>
          <cell r="BQ854">
            <v>1</v>
          </cell>
          <cell r="BR854" t="str">
            <v>CN CẦN THƠ</v>
          </cell>
          <cell r="BS854" t="str">
            <v>Partime</v>
          </cell>
          <cell r="BT854" t="str">
            <v>Quán 30 - 04 Cần Thơ</v>
          </cell>
          <cell r="BU854" t="str">
            <v>NV. Phục Vụ</v>
          </cell>
          <cell r="BV854" t="str">
            <v>NGUYỄN VŨ KHÁNH VÂN</v>
          </cell>
          <cell r="BW854" t="str">
            <v>2012</v>
          </cell>
          <cell r="BX854">
            <v>0</v>
          </cell>
          <cell r="BY854" t="str">
            <v>X</v>
          </cell>
          <cell r="BZ854">
            <v>1</v>
          </cell>
          <cell r="CA854" t="str">
            <v>NGUYỄN NGỌC THANH</v>
          </cell>
          <cell r="CB854">
            <v>0</v>
          </cell>
          <cell r="CC854" t="str">
            <v>X</v>
          </cell>
          <cell r="CD854" t="str">
            <v>1980</v>
          </cell>
          <cell r="CE854" t="str">
            <v>KỸ SƯ CƠ KHÍ</v>
          </cell>
          <cell r="CF854">
            <v>0</v>
          </cell>
          <cell r="CG854">
            <v>0</v>
          </cell>
          <cell r="CH854">
            <v>0</v>
          </cell>
          <cell r="CI854" t="str">
            <v>PHÒNG MARKETING</v>
          </cell>
          <cell r="CJ854" t="str">
            <v>CHUYÊN VIÊN PHÁT TRIỂN SẢN PHẨM &amp; NGHIÊN CỨU THỊ TRƯỜNG</v>
          </cell>
          <cell r="CK854">
            <v>0</v>
          </cell>
          <cell r="CL854">
            <v>0</v>
          </cell>
          <cell r="CM854">
            <v>0</v>
          </cell>
          <cell r="CN854">
            <v>0</v>
          </cell>
          <cell r="CO854">
            <v>0</v>
          </cell>
          <cell r="CP854">
            <v>0</v>
          </cell>
          <cell r="CQ854">
            <v>0</v>
          </cell>
          <cell r="CR854">
            <v>0</v>
          </cell>
          <cell r="CS854">
            <v>0</v>
          </cell>
          <cell r="CT854">
            <v>0</v>
          </cell>
          <cell r="CU854">
            <v>0</v>
          </cell>
          <cell r="CV854">
            <v>0</v>
          </cell>
          <cell r="CW854">
            <v>0</v>
          </cell>
          <cell r="CX854">
            <v>0</v>
          </cell>
          <cell r="CY854">
            <v>0</v>
          </cell>
          <cell r="CZ854">
            <v>0</v>
          </cell>
          <cell r="DA854" t="e">
            <v>#N/A</v>
          </cell>
          <cell r="DB854">
            <v>0</v>
          </cell>
        </row>
        <row r="855">
          <cell r="B855" t="str">
            <v>EQQ102840</v>
          </cell>
          <cell r="C855" t="str">
            <v>PHẠM THỊ TUYẾT TRÂM</v>
          </cell>
          <cell r="D855" t="str">
            <v>NỮ</v>
          </cell>
          <cell r="E855">
            <v>41960</v>
          </cell>
          <cell r="F855" t="str">
            <v>G7-07NVC</v>
          </cell>
          <cell r="G855" t="str">
            <v>NHÂN VIÊN KIOSK</v>
          </cell>
          <cell r="H855">
            <v>8</v>
          </cell>
          <cell r="I855">
            <v>12</v>
          </cell>
          <cell r="J855">
            <v>1994</v>
          </cell>
          <cell r="K855">
            <v>34676</v>
          </cell>
          <cell r="L855" t="str">
            <v>BÀ RỊA - VŨNG TÀU</v>
          </cell>
          <cell r="M855">
            <v>34666</v>
          </cell>
          <cell r="N855" t="str">
            <v>273496997</v>
          </cell>
          <cell r="O855">
            <v>40064</v>
          </cell>
          <cell r="P855" t="str">
            <v>BÀ RỊA - VŨNG TÀU</v>
          </cell>
          <cell r="Q855" t="str">
            <v>KINH</v>
          </cell>
          <cell r="R855" t="str">
            <v>KHÔNG</v>
          </cell>
          <cell r="S855" t="str">
            <v>31 BÙI CÔNG MINH, LONG ĐIỀN, BÀ RỊA-VŨNG TÀU</v>
          </cell>
          <cell r="T855" t="str">
            <v>VŨNG TÀU</v>
          </cell>
          <cell r="U855" t="str">
            <v>384/25 LÝ THÁI TỔ, P. 10, Q. 10, TP. HCM</v>
          </cell>
          <cell r="V855" t="str">
            <v>TP. HCM</v>
          </cell>
          <cell r="W855">
            <v>0</v>
          </cell>
          <cell r="X855">
            <v>0</v>
          </cell>
          <cell r="Y855" t="str">
            <v>0071000941284</v>
          </cell>
          <cell r="Z855" t="str">
            <v>VIETCOMBANK</v>
          </cell>
          <cell r="AA855" t="str">
            <v>101775</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12000</v>
          </cell>
          <cell r="BK855">
            <v>0</v>
          </cell>
          <cell r="BL855">
            <v>0</v>
          </cell>
          <cell r="BM855">
            <v>0</v>
          </cell>
          <cell r="BN855">
            <v>0</v>
          </cell>
          <cell r="BO855">
            <v>0</v>
          </cell>
          <cell r="BP855">
            <v>0</v>
          </cell>
          <cell r="BQ855">
            <v>1</v>
          </cell>
          <cell r="BR855" t="str">
            <v>HTQ HỒ CHÍ MINH</v>
          </cell>
          <cell r="BS855" t="str">
            <v>Partime</v>
          </cell>
          <cell r="BT855" t="str">
            <v>Quán G7 - 07 Nguyễn Văn Chiêm</v>
          </cell>
          <cell r="BU855" t="str">
            <v>NV. Kiosk</v>
          </cell>
          <cell r="BV855">
            <v>0</v>
          </cell>
          <cell r="BW855" t="str">
            <v>12/12</v>
          </cell>
          <cell r="BX855">
            <v>0</v>
          </cell>
          <cell r="BY855" t="str">
            <v>CĐ</v>
          </cell>
          <cell r="BZ855">
            <v>0</v>
          </cell>
          <cell r="CA855">
            <v>0</v>
          </cell>
          <cell r="CB855">
            <v>0</v>
          </cell>
          <cell r="CC855">
            <v>0</v>
          </cell>
          <cell r="CD855">
            <v>0</v>
          </cell>
          <cell r="CE855">
            <v>0</v>
          </cell>
          <cell r="CF855">
            <v>0</v>
          </cell>
          <cell r="CG855">
            <v>0</v>
          </cell>
          <cell r="CH855">
            <v>0</v>
          </cell>
          <cell r="CI855" t="str">
            <v>QUÁN 30 - 04 CẦN THƠ</v>
          </cell>
          <cell r="CJ855" t="str">
            <v>NHÂN VIÊN PHỤC VỤ</v>
          </cell>
          <cell r="CK855">
            <v>0</v>
          </cell>
          <cell r="CL855">
            <v>0</v>
          </cell>
          <cell r="CM855" t="str">
            <v>ĐỘC THÂN</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t="e">
            <v>#N/A</v>
          </cell>
          <cell r="DB855">
            <v>0</v>
          </cell>
        </row>
        <row r="856">
          <cell r="B856" t="str">
            <v>EQQ102841</v>
          </cell>
          <cell r="C856" t="str">
            <v>NGÔ THỊ KIM THU</v>
          </cell>
          <cell r="D856" t="str">
            <v>NỮ</v>
          </cell>
          <cell r="E856">
            <v>41957</v>
          </cell>
          <cell r="F856" t="str">
            <v>02 BTX</v>
          </cell>
          <cell r="G856" t="str">
            <v>NHÂN VIÊN PHỤC VỤ</v>
          </cell>
          <cell r="H856">
            <v>11</v>
          </cell>
          <cell r="I856">
            <v>7</v>
          </cell>
          <cell r="J856">
            <v>1993</v>
          </cell>
          <cell r="K856">
            <v>34161</v>
          </cell>
          <cell r="L856" t="str">
            <v>TP. HCM</v>
          </cell>
          <cell r="M856" t="str">
            <v>TP. HCM</v>
          </cell>
          <cell r="N856" t="str">
            <v>025163059</v>
          </cell>
          <cell r="O856">
            <v>40161</v>
          </cell>
          <cell r="P856" t="str">
            <v>TP. HCM</v>
          </cell>
          <cell r="Q856" t="str">
            <v>KINH</v>
          </cell>
          <cell r="R856" t="str">
            <v>PHẬT</v>
          </cell>
          <cell r="S856" t="str">
            <v>153/4 NGUYỄN THỊ ĐỊNH, P. BÌNH TRƯNG TÂY, Q. 2, TP. HCM</v>
          </cell>
          <cell r="T856" t="str">
            <v>TP. HCM</v>
          </cell>
          <cell r="U856" t="str">
            <v>153/4 NGUYỄN THỊ ĐỊNH, P. BÌNH TRƯNG TÂY, Q. 2, TP. HCM</v>
          </cell>
          <cell r="V856" t="str">
            <v>TP. HCM</v>
          </cell>
          <cell r="W856" t="str">
            <v>384/25 LÝ THÁI TỔ, P. 10, Q. 10, TP. HCM</v>
          </cell>
          <cell r="X856" t="str">
            <v>TP. HCM</v>
          </cell>
          <cell r="Y856" t="str">
            <v>0531002490222</v>
          </cell>
          <cell r="Z856" t="str">
            <v>VIETCOMBANK</v>
          </cell>
          <cell r="AA856" t="str">
            <v>101776</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t="str">
            <v>12/12</v>
          </cell>
          <cell r="BF856">
            <v>0</v>
          </cell>
          <cell r="BG856">
            <v>0</v>
          </cell>
          <cell r="BH856">
            <v>0</v>
          </cell>
          <cell r="BI856">
            <v>0</v>
          </cell>
          <cell r="BJ856">
            <v>12000</v>
          </cell>
          <cell r="BK856">
            <v>0</v>
          </cell>
          <cell r="BL856">
            <v>0</v>
          </cell>
          <cell r="BM856">
            <v>0</v>
          </cell>
          <cell r="BN856">
            <v>0</v>
          </cell>
          <cell r="BO856">
            <v>0</v>
          </cell>
          <cell r="BP856">
            <v>0</v>
          </cell>
          <cell r="BQ856">
            <v>1</v>
          </cell>
          <cell r="BR856" t="str">
            <v>HTQ HỒ CHÍ MINH</v>
          </cell>
          <cell r="BS856" t="str">
            <v>Partime</v>
          </cell>
          <cell r="BT856" t="str">
            <v>Quán 02 Bùi Thị Xuân</v>
          </cell>
          <cell r="BU856" t="str">
            <v>NV. Phục Vụ</v>
          </cell>
          <cell r="BV856">
            <v>0</v>
          </cell>
          <cell r="BW856" t="str">
            <v>12/12</v>
          </cell>
          <cell r="BX856">
            <v>0</v>
          </cell>
          <cell r="BY856" t="str">
            <v>ĐH</v>
          </cell>
          <cell r="BZ856">
            <v>0</v>
          </cell>
          <cell r="CA856">
            <v>0</v>
          </cell>
          <cell r="CB856">
            <v>0</v>
          </cell>
          <cell r="CC856">
            <v>0</v>
          </cell>
          <cell r="CD856">
            <v>0</v>
          </cell>
          <cell r="CE856">
            <v>0</v>
          </cell>
          <cell r="CF856">
            <v>0</v>
          </cell>
          <cell r="CG856">
            <v>0</v>
          </cell>
          <cell r="CH856">
            <v>0</v>
          </cell>
          <cell r="CI856" t="str">
            <v>G7-07NVC</v>
          </cell>
          <cell r="CJ856" t="str">
            <v>NHÂN VIÊN KIOSK</v>
          </cell>
          <cell r="CK856">
            <v>0</v>
          </cell>
          <cell r="CL856">
            <v>0</v>
          </cell>
          <cell r="CM856" t="str">
            <v>ĐỘC THÂN</v>
          </cell>
          <cell r="CN856">
            <v>0</v>
          </cell>
          <cell r="CO856">
            <v>0</v>
          </cell>
          <cell r="CP856">
            <v>0</v>
          </cell>
          <cell r="CQ856">
            <v>0</v>
          </cell>
          <cell r="CR856">
            <v>0</v>
          </cell>
          <cell r="CS856">
            <v>0</v>
          </cell>
          <cell r="CT856">
            <v>0</v>
          </cell>
          <cell r="CU856">
            <v>0</v>
          </cell>
          <cell r="CV856">
            <v>0</v>
          </cell>
          <cell r="CW856">
            <v>0</v>
          </cell>
          <cell r="CX856">
            <v>0</v>
          </cell>
          <cell r="CY856">
            <v>0</v>
          </cell>
          <cell r="CZ856">
            <v>0</v>
          </cell>
          <cell r="DA856" t="e">
            <v>#N/A</v>
          </cell>
          <cell r="DB856">
            <v>0</v>
          </cell>
        </row>
        <row r="857">
          <cell r="B857" t="str">
            <v>EQQ102842</v>
          </cell>
          <cell r="C857" t="str">
            <v>HỒ THỊ TRANG</v>
          </cell>
          <cell r="D857" t="str">
            <v>NỮ</v>
          </cell>
          <cell r="E857">
            <v>41951</v>
          </cell>
          <cell r="F857" t="str">
            <v>104 HBT</v>
          </cell>
          <cell r="G857" t="str">
            <v>NHÂN VIÊN PHỤC VỤ</v>
          </cell>
          <cell r="H857">
            <v>20</v>
          </cell>
          <cell r="I857">
            <v>2</v>
          </cell>
          <cell r="J857">
            <v>1994</v>
          </cell>
          <cell r="K857">
            <v>34385</v>
          </cell>
          <cell r="L857" t="str">
            <v>GIA LAI</v>
          </cell>
          <cell r="M857" t="str">
            <v>QUẢNG NAM</v>
          </cell>
          <cell r="N857" t="str">
            <v>230913928</v>
          </cell>
          <cell r="O857">
            <v>39667</v>
          </cell>
          <cell r="P857" t="str">
            <v>GIA LAI</v>
          </cell>
          <cell r="Q857" t="str">
            <v>KINH</v>
          </cell>
          <cell r="R857" t="str">
            <v>KHÔNG</v>
          </cell>
          <cell r="S857" t="str">
            <v>TÂY SƠN, TP. PLEIKU, GIA LAI</v>
          </cell>
          <cell r="T857" t="str">
            <v>GIA LAI</v>
          </cell>
          <cell r="U857" t="str">
            <v>146 BÌNH QUỚI, P. 25, Q. BÌNH THẠNH, TP. HCM</v>
          </cell>
          <cell r="V857" t="str">
            <v>TP. HCM</v>
          </cell>
          <cell r="W857" t="str">
            <v>153/4 NGUYỄN THỊ ĐỊNH, P. BÌNH TRƯNG TÂY, Q. 2, TP. HCM</v>
          </cell>
          <cell r="X857" t="str">
            <v>01676114954</v>
          </cell>
          <cell r="Y857" t="str">
            <v>0531002472251</v>
          </cell>
          <cell r="Z857" t="str">
            <v>VIETCOMBANK</v>
          </cell>
          <cell r="AA857" t="str">
            <v>101777</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t="str">
            <v>12/12</v>
          </cell>
          <cell r="BF857">
            <v>0</v>
          </cell>
          <cell r="BG857">
            <v>0</v>
          </cell>
          <cell r="BH857">
            <v>0</v>
          </cell>
          <cell r="BI857">
            <v>0</v>
          </cell>
          <cell r="BJ857">
            <v>12000</v>
          </cell>
          <cell r="BK857">
            <v>0</v>
          </cell>
          <cell r="BL857">
            <v>0</v>
          </cell>
          <cell r="BM857">
            <v>0</v>
          </cell>
          <cell r="BN857">
            <v>0</v>
          </cell>
          <cell r="BO857">
            <v>0</v>
          </cell>
          <cell r="BP857">
            <v>0</v>
          </cell>
          <cell r="BQ857">
            <v>1</v>
          </cell>
          <cell r="BR857" t="str">
            <v>HTQ HỒ CHÍ MINH</v>
          </cell>
          <cell r="BS857" t="str">
            <v>Partime</v>
          </cell>
          <cell r="BT857" t="str">
            <v>Quán 104 Hai Bà Trưng</v>
          </cell>
          <cell r="BU857" t="str">
            <v>NV. Phục Vụ</v>
          </cell>
          <cell r="BV857">
            <v>0</v>
          </cell>
          <cell r="BW857" t="str">
            <v>12/12</v>
          </cell>
          <cell r="BX857">
            <v>0</v>
          </cell>
          <cell r="BY857" t="str">
            <v>ĐH - QUẢN TRỊ NHÀ HÀNG</v>
          </cell>
          <cell r="BZ857">
            <v>0</v>
          </cell>
          <cell r="CA857">
            <v>0</v>
          </cell>
          <cell r="CB857">
            <v>0</v>
          </cell>
          <cell r="CC857">
            <v>0</v>
          </cell>
          <cell r="CD857">
            <v>0</v>
          </cell>
          <cell r="CE857">
            <v>0</v>
          </cell>
          <cell r="CF857">
            <v>0</v>
          </cell>
          <cell r="CG857">
            <v>0</v>
          </cell>
          <cell r="CH857">
            <v>0</v>
          </cell>
          <cell r="CI857" t="str">
            <v>02 BTX</v>
          </cell>
          <cell r="CJ857" t="str">
            <v>NHÂN VIÊN PHỤC VỤ</v>
          </cell>
          <cell r="CK857">
            <v>0</v>
          </cell>
          <cell r="CL857">
            <v>0</v>
          </cell>
          <cell r="CM857" t="str">
            <v>ĐỘC THÂN</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t="e">
            <v>#N/A</v>
          </cell>
          <cell r="DB857">
            <v>0</v>
          </cell>
        </row>
        <row r="858">
          <cell r="B858" t="str">
            <v>EQQ102843</v>
          </cell>
          <cell r="C858" t="str">
            <v>LÊ TUẤN SANG</v>
          </cell>
          <cell r="D858" t="str">
            <v>NAM</v>
          </cell>
          <cell r="E858">
            <v>41954</v>
          </cell>
          <cell r="F858" t="str">
            <v>264 NKKN</v>
          </cell>
          <cell r="G858" t="str">
            <v>NHÂN VIÊN PHỤC VỤ</v>
          </cell>
          <cell r="H858">
            <v>9</v>
          </cell>
          <cell r="I858">
            <v>6</v>
          </cell>
          <cell r="J858">
            <v>1996</v>
          </cell>
          <cell r="K858">
            <v>35225</v>
          </cell>
          <cell r="L858" t="str">
            <v>TP. HCM</v>
          </cell>
          <cell r="M858" t="str">
            <v>LONG AN</v>
          </cell>
          <cell r="N858" t="str">
            <v>025468434</v>
          </cell>
          <cell r="O858">
            <v>41158</v>
          </cell>
          <cell r="P858" t="str">
            <v>TP. HCM</v>
          </cell>
          <cell r="Q858" t="str">
            <v>KINH</v>
          </cell>
          <cell r="R858" t="str">
            <v>KHÔNG</v>
          </cell>
          <cell r="S858" t="str">
            <v>142/4A LẠC LONG QUÂN, P. 9, Q. TÂN BÌNH, TP. HCM</v>
          </cell>
          <cell r="T858" t="str">
            <v>TP. HCM</v>
          </cell>
          <cell r="U858" t="str">
            <v>142/4A LẠC LONG QUÂN, P. 9, Q. TÂN BÌNH, TP. HCM</v>
          </cell>
          <cell r="V858" t="str">
            <v>TP. HCM</v>
          </cell>
          <cell r="W858" t="str">
            <v>146 BÌNH QUỚI, P. 25, Q. BÌNH THẠNH, TP. HCM</v>
          </cell>
          <cell r="X858" t="str">
            <v>01864781984</v>
          </cell>
          <cell r="Y858" t="str">
            <v>0071000943438</v>
          </cell>
          <cell r="Z858" t="str">
            <v>VIETCOMBANK</v>
          </cell>
          <cell r="AA858" t="str">
            <v>101778</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t="str">
            <v>12/12</v>
          </cell>
          <cell r="BF858">
            <v>0</v>
          </cell>
          <cell r="BG858">
            <v>0</v>
          </cell>
          <cell r="BH858">
            <v>0</v>
          </cell>
          <cell r="BI858">
            <v>0</v>
          </cell>
          <cell r="BJ858">
            <v>12000</v>
          </cell>
          <cell r="BK858">
            <v>0</v>
          </cell>
          <cell r="BL858">
            <v>0</v>
          </cell>
          <cell r="BM858">
            <v>0</v>
          </cell>
          <cell r="BN858">
            <v>0</v>
          </cell>
          <cell r="BO858">
            <v>0</v>
          </cell>
          <cell r="BP858">
            <v>0</v>
          </cell>
          <cell r="BQ858">
            <v>1</v>
          </cell>
          <cell r="BR858" t="str">
            <v>HTQ HỒ CHÍ MINH</v>
          </cell>
          <cell r="BS858" t="str">
            <v>Partime</v>
          </cell>
          <cell r="BT858" t="str">
            <v>Quán 264 Nam Kỳ Khởi Nghĩa</v>
          </cell>
          <cell r="BU858" t="str">
            <v>NV. Phục Vụ</v>
          </cell>
          <cell r="BV858">
            <v>0</v>
          </cell>
          <cell r="BW858" t="str">
            <v>12/12</v>
          </cell>
          <cell r="BX858">
            <v>0</v>
          </cell>
          <cell r="BY858">
            <v>0</v>
          </cell>
          <cell r="BZ858">
            <v>0</v>
          </cell>
          <cell r="CA858">
            <v>0</v>
          </cell>
          <cell r="CB858">
            <v>0</v>
          </cell>
          <cell r="CC858">
            <v>0</v>
          </cell>
          <cell r="CD858">
            <v>0</v>
          </cell>
          <cell r="CE858">
            <v>0</v>
          </cell>
          <cell r="CF858">
            <v>0</v>
          </cell>
          <cell r="CG858">
            <v>0</v>
          </cell>
          <cell r="CH858">
            <v>0</v>
          </cell>
          <cell r="CI858" t="str">
            <v>104 HBT</v>
          </cell>
          <cell r="CJ858" t="str">
            <v>NHÂN VIÊN PHỤC VỤ</v>
          </cell>
          <cell r="CK858">
            <v>0</v>
          </cell>
          <cell r="CL858">
            <v>0</v>
          </cell>
          <cell r="CM858" t="str">
            <v>ĐỘC THÂN</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t="e">
            <v>#N/A</v>
          </cell>
          <cell r="DB858">
            <v>0</v>
          </cell>
        </row>
        <row r="859">
          <cell r="B859" t="str">
            <v>EQQ102844</v>
          </cell>
          <cell r="C859" t="str">
            <v>TRƯƠNG TIỂU OANH</v>
          </cell>
          <cell r="D859" t="str">
            <v>NỮ</v>
          </cell>
          <cell r="E859">
            <v>41953</v>
          </cell>
          <cell r="F859" t="str">
            <v>211 NTH</v>
          </cell>
          <cell r="G859" t="str">
            <v>NHÂN VIÊN PHỤC VỤ</v>
          </cell>
          <cell r="H859">
            <v>18</v>
          </cell>
          <cell r="I859">
            <v>2</v>
          </cell>
          <cell r="J859">
            <v>1994</v>
          </cell>
          <cell r="K859">
            <v>34383</v>
          </cell>
          <cell r="L859" t="str">
            <v>TP. HCM</v>
          </cell>
          <cell r="M859" t="str">
            <v>TRUNG QUỐC</v>
          </cell>
          <cell r="N859" t="str">
            <v>025107649</v>
          </cell>
          <cell r="O859">
            <v>40016</v>
          </cell>
          <cell r="P859" t="str">
            <v>TP. HCM</v>
          </cell>
          <cell r="Q859" t="str">
            <v>HOA</v>
          </cell>
          <cell r="R859" t="str">
            <v>PHẬT</v>
          </cell>
          <cell r="S859" t="str">
            <v>458 GIA PHÚ, P. 3, Q. 6, TP. HCM</v>
          </cell>
          <cell r="T859" t="str">
            <v>TP. HCM</v>
          </cell>
          <cell r="U859" t="str">
            <v>206/3 BÌNH TIÊN, P. 4, Q. 6, TP. HCM</v>
          </cell>
          <cell r="V859" t="str">
            <v>TP. HCM</v>
          </cell>
          <cell r="W859" t="str">
            <v>142/4A LẠC LONG QUÂN, P. 9, Q. TÂN BÌNH, TP. HCM</v>
          </cell>
          <cell r="X859" t="str">
            <v>01213444959</v>
          </cell>
          <cell r="Y859" t="str">
            <v>0251002710528</v>
          </cell>
          <cell r="Z859" t="str">
            <v>VIETCOMBANK</v>
          </cell>
          <cell r="AA859" t="str">
            <v>101779</v>
          </cell>
          <cell r="AB859">
            <v>0</v>
          </cell>
          <cell r="AC859">
            <v>0</v>
          </cell>
          <cell r="AD859">
            <v>0</v>
          </cell>
          <cell r="AE859" t="str">
            <v>?</v>
          </cell>
          <cell r="AF859" t="str">
            <v>BV</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t="str">
            <v>12/12</v>
          </cell>
          <cell r="BF859">
            <v>0</v>
          </cell>
          <cell r="BG859">
            <v>0</v>
          </cell>
          <cell r="BH859">
            <v>0</v>
          </cell>
          <cell r="BI859">
            <v>0</v>
          </cell>
          <cell r="BJ859">
            <v>12000</v>
          </cell>
          <cell r="BK859">
            <v>0</v>
          </cell>
          <cell r="BL859">
            <v>0</v>
          </cell>
          <cell r="BM859">
            <v>0</v>
          </cell>
          <cell r="BN859">
            <v>0</v>
          </cell>
          <cell r="BO859">
            <v>0</v>
          </cell>
          <cell r="BP859">
            <v>0</v>
          </cell>
          <cell r="BQ859">
            <v>1</v>
          </cell>
          <cell r="BR859" t="str">
            <v>HTQ HỒ CHÍ MINH</v>
          </cell>
          <cell r="BS859" t="str">
            <v>Partime</v>
          </cell>
          <cell r="BT859" t="str">
            <v>Quán 211 Nguyễn Thái Học</v>
          </cell>
          <cell r="BU859" t="str">
            <v>NV. Phục Vụ</v>
          </cell>
          <cell r="BV859">
            <v>0</v>
          </cell>
          <cell r="BW859" t="str">
            <v>12/12</v>
          </cell>
          <cell r="BX859">
            <v>0</v>
          </cell>
          <cell r="BY859" t="str">
            <v>ĐH - QUẢN TRỊ KINH DOANH</v>
          </cell>
          <cell r="BZ859">
            <v>0</v>
          </cell>
          <cell r="CA859">
            <v>0</v>
          </cell>
          <cell r="CB859">
            <v>0</v>
          </cell>
          <cell r="CC859">
            <v>0</v>
          </cell>
          <cell r="CD859">
            <v>0</v>
          </cell>
          <cell r="CE859">
            <v>0</v>
          </cell>
          <cell r="CF859">
            <v>0</v>
          </cell>
          <cell r="CG859">
            <v>0</v>
          </cell>
          <cell r="CH859">
            <v>0</v>
          </cell>
          <cell r="CI859" t="str">
            <v>264 NKKN</v>
          </cell>
          <cell r="CJ859" t="str">
            <v>NHÂN VIÊN PHỤC VỤ</v>
          </cell>
          <cell r="CK859">
            <v>0</v>
          </cell>
          <cell r="CL859">
            <v>0</v>
          </cell>
          <cell r="CM859" t="str">
            <v>ĐỘC THÂN</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t="e">
            <v>#N/A</v>
          </cell>
          <cell r="DB859">
            <v>0</v>
          </cell>
        </row>
        <row r="860">
          <cell r="B860" t="str">
            <v>EQQ102845</v>
          </cell>
          <cell r="C860" t="str">
            <v>PHẠM THỊ TRÚC NHI</v>
          </cell>
          <cell r="D860" t="str">
            <v>NỮ</v>
          </cell>
          <cell r="E860">
            <v>41953</v>
          </cell>
          <cell r="F860" t="str">
            <v>44 HH</v>
          </cell>
          <cell r="G860" t="str">
            <v>NHÂN VIÊN PHỤC VỤ</v>
          </cell>
          <cell r="H860">
            <v>21</v>
          </cell>
          <cell r="I860">
            <v>5</v>
          </cell>
          <cell r="J860">
            <v>1995</v>
          </cell>
          <cell r="K860">
            <v>34840</v>
          </cell>
          <cell r="L860" t="str">
            <v>TÂY NINH</v>
          </cell>
          <cell r="M860" t="str">
            <v xml:space="preserve">NAM ĐỊNH </v>
          </cell>
          <cell r="N860" t="str">
            <v>291087829</v>
          </cell>
          <cell r="O860">
            <v>41362</v>
          </cell>
          <cell r="P860" t="str">
            <v>TÂY NINH</v>
          </cell>
          <cell r="Q860" t="str">
            <v>KINH</v>
          </cell>
          <cell r="R860" t="str">
            <v>KHÔNG</v>
          </cell>
          <cell r="S860" t="str">
            <v>ẤP KHỞI HÀ, XÃ CẦU KHỞI, H. DƯƠNG MINH CHÂU, TÂY NINH</v>
          </cell>
          <cell r="T860" t="str">
            <v>TÂY NINH</v>
          </cell>
          <cell r="U860" t="str">
            <v>19 NƠ TRANG LONG, P. 7, Q. BÌNH THẠNH, TP. HCM</v>
          </cell>
          <cell r="V860" t="str">
            <v>TP. HCM</v>
          </cell>
          <cell r="W860" t="str">
            <v>206/3 BÌNH TIÊN, P. 4, Q. 6, TP. HCM</v>
          </cell>
          <cell r="X860" t="str">
            <v>01689200946</v>
          </cell>
          <cell r="Y860" t="str">
            <v>0701000392243</v>
          </cell>
          <cell r="Z860" t="str">
            <v>VIETCOMBANK</v>
          </cell>
          <cell r="AA860" t="str">
            <v>101780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t="str">
            <v>12/12</v>
          </cell>
          <cell r="BF860">
            <v>0</v>
          </cell>
          <cell r="BG860">
            <v>0</v>
          </cell>
          <cell r="BH860">
            <v>0</v>
          </cell>
          <cell r="BI860">
            <v>0</v>
          </cell>
          <cell r="BJ860">
            <v>12000</v>
          </cell>
          <cell r="BK860">
            <v>0</v>
          </cell>
          <cell r="BL860">
            <v>0</v>
          </cell>
          <cell r="BM860">
            <v>0</v>
          </cell>
          <cell r="BN860">
            <v>0</v>
          </cell>
          <cell r="BO860">
            <v>0</v>
          </cell>
          <cell r="BP860">
            <v>0</v>
          </cell>
          <cell r="BQ860">
            <v>1</v>
          </cell>
          <cell r="BR860" t="str">
            <v>HTQ HỒ CHÍ MINH</v>
          </cell>
          <cell r="BS860" t="str">
            <v>Partime</v>
          </cell>
          <cell r="BT860" t="str">
            <v>Quán 44 Hoa Hồng</v>
          </cell>
          <cell r="BU860" t="str">
            <v>NV. Phục Vụ</v>
          </cell>
          <cell r="BV860">
            <v>0</v>
          </cell>
          <cell r="BW860" t="str">
            <v>12/12</v>
          </cell>
          <cell r="BX860">
            <v>0</v>
          </cell>
          <cell r="BY860" t="str">
            <v>QUẢN TRỊ KHÁCH SẠN</v>
          </cell>
          <cell r="BZ860">
            <v>0</v>
          </cell>
          <cell r="CA860">
            <v>0</v>
          </cell>
          <cell r="CB860">
            <v>0</v>
          </cell>
          <cell r="CC860">
            <v>0</v>
          </cell>
          <cell r="CD860">
            <v>0</v>
          </cell>
          <cell r="CE860">
            <v>0</v>
          </cell>
          <cell r="CF860">
            <v>0</v>
          </cell>
          <cell r="CG860">
            <v>0</v>
          </cell>
          <cell r="CH860">
            <v>0</v>
          </cell>
          <cell r="CI860" t="str">
            <v>211 NTH</v>
          </cell>
          <cell r="CJ860" t="str">
            <v>NHÂN VIÊN PHỤC VỤ</v>
          </cell>
          <cell r="CK860">
            <v>0</v>
          </cell>
          <cell r="CL860">
            <v>0</v>
          </cell>
          <cell r="CM860" t="str">
            <v>ĐỘC THÂN</v>
          </cell>
          <cell r="CN860">
            <v>0</v>
          </cell>
          <cell r="CO860">
            <v>0</v>
          </cell>
          <cell r="CP860">
            <v>0</v>
          </cell>
          <cell r="CQ860">
            <v>0</v>
          </cell>
          <cell r="CR860">
            <v>0</v>
          </cell>
          <cell r="CS860">
            <v>0</v>
          </cell>
          <cell r="CT860">
            <v>0</v>
          </cell>
          <cell r="CU860">
            <v>0</v>
          </cell>
          <cell r="CV860">
            <v>0</v>
          </cell>
          <cell r="CW860">
            <v>0</v>
          </cell>
          <cell r="CX860">
            <v>0</v>
          </cell>
          <cell r="CY860">
            <v>0</v>
          </cell>
          <cell r="CZ860" t="str">
            <v>CHƯA CÓ HS</v>
          </cell>
          <cell r="DA860" t="e">
            <v>#N/A</v>
          </cell>
          <cell r="DB860">
            <v>0</v>
          </cell>
        </row>
        <row r="861">
          <cell r="B861" t="str">
            <v>EQQ102846</v>
          </cell>
          <cell r="C861" t="str">
            <v>TRẦN LÊ QUỲNH ANH</v>
          </cell>
          <cell r="D861" t="str">
            <v>NỮ</v>
          </cell>
          <cell r="E861">
            <v>41959</v>
          </cell>
          <cell r="F861" t="str">
            <v>272 XVNT</v>
          </cell>
          <cell r="G861" t="str">
            <v>NHÂN VIÊN PHỤC VỤ</v>
          </cell>
          <cell r="H861">
            <v>7</v>
          </cell>
          <cell r="I861">
            <v>8</v>
          </cell>
          <cell r="J861">
            <v>1995</v>
          </cell>
          <cell r="K861">
            <v>34918</v>
          </cell>
          <cell r="L861" t="str">
            <v>BÀ RỊA - VŨNG TÀU</v>
          </cell>
          <cell r="M861">
            <v>34840</v>
          </cell>
          <cell r="N861" t="str">
            <v>245243144</v>
          </cell>
          <cell r="O861">
            <v>41715</v>
          </cell>
          <cell r="P861" t="str">
            <v>ĐẮK NÔNG</v>
          </cell>
          <cell r="Q861">
            <v>41362</v>
          </cell>
          <cell r="R861" t="str">
            <v>TÂY NINH</v>
          </cell>
          <cell r="S861" t="str">
            <v>ĐẮK RLẤP, ĐẮK NÔNG</v>
          </cell>
          <cell r="T861" t="str">
            <v>ĐẮK NÔNG</v>
          </cell>
          <cell r="U861" t="str">
            <v>QUỐC LỘ 13, P. HIỆP BÌNH CHÁNH, Q. THỦ ĐỨC, TP. HCM</v>
          </cell>
          <cell r="V861" t="str">
            <v>TP. HCM</v>
          </cell>
          <cell r="W861" t="str">
            <v>19 NƠ TRANG LONG, P. 7, Q. BÌNH THẠNH, TP. HCM</v>
          </cell>
          <cell r="X861" t="str">
            <v>0963080378</v>
          </cell>
          <cell r="Y861" t="str">
            <v>0071000829650</v>
          </cell>
          <cell r="Z861" t="str">
            <v>VIETCOMBANK</v>
          </cell>
          <cell r="AA861" t="str">
            <v>101781</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t="str">
            <v>12/12</v>
          </cell>
          <cell r="BF861">
            <v>0</v>
          </cell>
          <cell r="BG861">
            <v>0</v>
          </cell>
          <cell r="BH861">
            <v>0</v>
          </cell>
          <cell r="BI861">
            <v>0</v>
          </cell>
          <cell r="BJ861">
            <v>12000</v>
          </cell>
          <cell r="BK861">
            <v>0</v>
          </cell>
          <cell r="BL861">
            <v>0</v>
          </cell>
          <cell r="BM861">
            <v>0</v>
          </cell>
          <cell r="BN861">
            <v>0</v>
          </cell>
          <cell r="BO861">
            <v>0</v>
          </cell>
          <cell r="BP861">
            <v>0</v>
          </cell>
          <cell r="BQ861">
            <v>1</v>
          </cell>
          <cell r="BR861" t="str">
            <v>HTQ HỒ CHÍ MINH</v>
          </cell>
          <cell r="BS861" t="str">
            <v>Partime</v>
          </cell>
          <cell r="BT861" t="str">
            <v>Quán 272 Xô Viết Nghệ Tĩnh</v>
          </cell>
          <cell r="BU861" t="str">
            <v>NV. Phục Vụ</v>
          </cell>
          <cell r="BV861">
            <v>0</v>
          </cell>
          <cell r="BW861" t="str">
            <v>12/12</v>
          </cell>
          <cell r="BX861">
            <v>0</v>
          </cell>
          <cell r="BY861" t="str">
            <v>CĐ</v>
          </cell>
          <cell r="BZ861">
            <v>0</v>
          </cell>
          <cell r="CA861">
            <v>0</v>
          </cell>
          <cell r="CB861">
            <v>0</v>
          </cell>
          <cell r="CC861">
            <v>0</v>
          </cell>
          <cell r="CD861">
            <v>0</v>
          </cell>
          <cell r="CE861">
            <v>0</v>
          </cell>
          <cell r="CF861">
            <v>0</v>
          </cell>
          <cell r="CG861">
            <v>0</v>
          </cell>
          <cell r="CH861" t="str">
            <v>CHƯA CÓ HS</v>
          </cell>
          <cell r="CI861" t="str">
            <v>44 HH</v>
          </cell>
          <cell r="CJ861" t="str">
            <v>NHÂN VIÊN PHỤC VỤ</v>
          </cell>
          <cell r="CK861">
            <v>0</v>
          </cell>
          <cell r="CL861">
            <v>0</v>
          </cell>
          <cell r="CM861" t="str">
            <v>ĐỘC THÂN</v>
          </cell>
          <cell r="CN861">
            <v>0</v>
          </cell>
          <cell r="CO861">
            <v>0</v>
          </cell>
          <cell r="CP861">
            <v>0</v>
          </cell>
          <cell r="CQ861">
            <v>0</v>
          </cell>
          <cell r="CR861">
            <v>0</v>
          </cell>
          <cell r="CS861">
            <v>0</v>
          </cell>
          <cell r="CT861">
            <v>0</v>
          </cell>
          <cell r="CU861">
            <v>0</v>
          </cell>
          <cell r="CV861">
            <v>0</v>
          </cell>
          <cell r="CW861">
            <v>0</v>
          </cell>
          <cell r="CX861">
            <v>0</v>
          </cell>
          <cell r="CY861">
            <v>0</v>
          </cell>
          <cell r="CZ861" t="str">
            <v>CMND, HK</v>
          </cell>
          <cell r="DA861" t="e">
            <v>#N/A</v>
          </cell>
          <cell r="DB861">
            <v>0</v>
          </cell>
        </row>
        <row r="862">
          <cell r="B862" t="str">
            <v>EQQ102847</v>
          </cell>
          <cell r="C862" t="str">
            <v>LÊ THỊ HỒNG LOAN</v>
          </cell>
          <cell r="D862" t="str">
            <v>NỮ</v>
          </cell>
          <cell r="E862">
            <v>41947</v>
          </cell>
          <cell r="F862" t="str">
            <v>FSOFT</v>
          </cell>
          <cell r="G862" t="str">
            <v>TRƯỞNG CA</v>
          </cell>
          <cell r="H862">
            <v>16</v>
          </cell>
          <cell r="I862">
            <v>12</v>
          </cell>
          <cell r="J862">
            <v>1990</v>
          </cell>
          <cell r="K862" t="str">
            <v>16/12/1990</v>
          </cell>
          <cell r="L862" t="str">
            <v>TP. HCM</v>
          </cell>
          <cell r="M862" t="str">
            <v>CAMPUCHIA</v>
          </cell>
          <cell r="N862" t="str">
            <v>024369357</v>
          </cell>
          <cell r="O862">
            <v>41940</v>
          </cell>
          <cell r="P862" t="str">
            <v>TP. HCM</v>
          </cell>
          <cell r="Q862" t="str">
            <v>KINH</v>
          </cell>
          <cell r="R862" t="str">
            <v>KHÔNG</v>
          </cell>
          <cell r="S862" t="str">
            <v>15/83/51 VÕ DUY NINH, P. 22, Q. BÌNH THẠNH, TP. HCM</v>
          </cell>
          <cell r="T862" t="str">
            <v>TP. HCM</v>
          </cell>
          <cell r="U862" t="str">
            <v>15/83/51 VÕ DUY NINH, P. 22, Q. BÌNH THẠNH, TP. HCM</v>
          </cell>
          <cell r="V862" t="str">
            <v>TP. HCM</v>
          </cell>
          <cell r="W862" t="str">
            <v>QUỐC LỘ 13, P. HIỆP BÌNH CHÁNH, Q. THỦ ĐỨC, TP. HCM</v>
          </cell>
          <cell r="X862" t="str">
            <v>01289778575</v>
          </cell>
          <cell r="Y862" t="str">
            <v>0071000940691</v>
          </cell>
          <cell r="Z862" t="str">
            <v>VIETCOMBANK</v>
          </cell>
          <cell r="AA862" t="str">
            <v>101785</v>
          </cell>
          <cell r="AB862">
            <v>0</v>
          </cell>
          <cell r="AC862">
            <v>0</v>
          </cell>
          <cell r="AD862">
            <v>42008</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t="str">
            <v>12/12</v>
          </cell>
          <cell r="BF862">
            <v>0</v>
          </cell>
          <cell r="BG862">
            <v>0</v>
          </cell>
          <cell r="BH862">
            <v>0</v>
          </cell>
          <cell r="BI862">
            <v>2889000</v>
          </cell>
          <cell r="BJ862">
            <v>1111000</v>
          </cell>
          <cell r="BK862">
            <v>0</v>
          </cell>
          <cell r="BL862">
            <v>0</v>
          </cell>
          <cell r="BM862">
            <v>0</v>
          </cell>
          <cell r="BN862">
            <v>0</v>
          </cell>
          <cell r="BO862">
            <v>0</v>
          </cell>
          <cell r="BP862">
            <v>4000</v>
          </cell>
          <cell r="BQ862">
            <v>0.85</v>
          </cell>
          <cell r="BR862" t="str">
            <v>HTQ HỒ CHÍ MINH</v>
          </cell>
          <cell r="BS862" t="str">
            <v>Fulltime</v>
          </cell>
          <cell r="BT862" t="str">
            <v>Quán Fsoft - Quận 9</v>
          </cell>
          <cell r="BU862" t="str">
            <v>Trưởng Ca</v>
          </cell>
          <cell r="BV862">
            <v>0</v>
          </cell>
          <cell r="BW862" t="str">
            <v>TC</v>
          </cell>
          <cell r="BX862" t="str">
            <v>KẾ TOÁN</v>
          </cell>
          <cell r="BY862">
            <v>0</v>
          </cell>
          <cell r="BZ862">
            <v>0</v>
          </cell>
          <cell r="CA862">
            <v>0</v>
          </cell>
          <cell r="CB862">
            <v>0</v>
          </cell>
          <cell r="CC862">
            <v>0</v>
          </cell>
          <cell r="CD862">
            <v>0</v>
          </cell>
          <cell r="CE862">
            <v>0</v>
          </cell>
          <cell r="CF862">
            <v>0</v>
          </cell>
          <cell r="CG862">
            <v>0</v>
          </cell>
          <cell r="CH862" t="str">
            <v>CMND, HK</v>
          </cell>
          <cell r="CI862" t="str">
            <v>272 XVNT</v>
          </cell>
          <cell r="CJ862" t="str">
            <v>NHÂN VIÊN PHỤC VỤ</v>
          </cell>
          <cell r="CK862">
            <v>0</v>
          </cell>
          <cell r="CL862">
            <v>0</v>
          </cell>
          <cell r="CM862" t="str">
            <v>ĐỘC THÂN</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cell r="DA862" t="e">
            <v>#N/A</v>
          </cell>
          <cell r="DB862">
            <v>0</v>
          </cell>
        </row>
        <row r="863">
          <cell r="B863" t="str">
            <v>EQQ102848</v>
          </cell>
          <cell r="C863" t="str">
            <v>LÊ MINH VƯƠNG</v>
          </cell>
          <cell r="D863" t="str">
            <v>NAM</v>
          </cell>
          <cell r="E863">
            <v>41954</v>
          </cell>
          <cell r="F863" t="str">
            <v>QUÁN BIG C CẦN THƠ</v>
          </cell>
          <cell r="G863" t="str">
            <v>NHÂN VIÊN PHỤC VỤ</v>
          </cell>
          <cell r="H863">
            <v>13</v>
          </cell>
          <cell r="I863">
            <v>6</v>
          </cell>
          <cell r="J863">
            <v>1905</v>
          </cell>
          <cell r="K863" t="str">
            <v>1991</v>
          </cell>
          <cell r="L863" t="str">
            <v>SÓC TRĂNG</v>
          </cell>
          <cell r="M863" t="str">
            <v>SÓC TRĂNG</v>
          </cell>
          <cell r="N863" t="str">
            <v>365843271</v>
          </cell>
          <cell r="O863">
            <v>39309</v>
          </cell>
          <cell r="P863" t="str">
            <v>SÓC TRĂNG</v>
          </cell>
          <cell r="Q863" t="str">
            <v>KINH</v>
          </cell>
          <cell r="R863" t="str">
            <v>KHÔNG</v>
          </cell>
          <cell r="S863" t="str">
            <v>ẤP 5A, BA TRINH, KẾ SÁCH, SÓC TRĂNG</v>
          </cell>
          <cell r="T863" t="str">
            <v>SÓC TRĂNG</v>
          </cell>
          <cell r="U863" t="str">
            <v>32/34 NGUYỄN THỊ MINH KHAI, P. TÂN AN, Q. NINH KIỀU, CẦN THƠ</v>
          </cell>
          <cell r="V863" t="str">
            <v>CẦN THƠ</v>
          </cell>
          <cell r="W863" t="str">
            <v>15/83/51 VÕ DUY NINH, P. 22, Q. BÌNH THẠNH, TP. HCM</v>
          </cell>
          <cell r="X863" t="str">
            <v>0944444306</v>
          </cell>
          <cell r="Y863" t="str">
            <v>0111001484842</v>
          </cell>
          <cell r="Z863" t="str">
            <v>VIETCOMBANK</v>
          </cell>
          <cell r="AA863" t="str">
            <v>600102</v>
          </cell>
          <cell r="AB863">
            <v>0</v>
          </cell>
          <cell r="AC863">
            <v>0</v>
          </cell>
          <cell r="AD863">
            <v>42008</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t="str">
            <v>TC</v>
          </cell>
          <cell r="BF863">
            <v>0</v>
          </cell>
          <cell r="BG863">
            <v>0</v>
          </cell>
          <cell r="BH863">
            <v>0</v>
          </cell>
          <cell r="BI863">
            <v>0</v>
          </cell>
          <cell r="BJ863">
            <v>12000</v>
          </cell>
          <cell r="BK863">
            <v>0</v>
          </cell>
          <cell r="BL863">
            <v>0</v>
          </cell>
          <cell r="BM863">
            <v>0</v>
          </cell>
          <cell r="BN863">
            <v>0</v>
          </cell>
          <cell r="BO863">
            <v>0</v>
          </cell>
          <cell r="BP863">
            <v>0</v>
          </cell>
          <cell r="BQ863">
            <v>1</v>
          </cell>
          <cell r="BR863" t="str">
            <v>CN CẦN THƠ</v>
          </cell>
          <cell r="BS863" t="str">
            <v>Partime</v>
          </cell>
          <cell r="BT863" t="str">
            <v>Quán Big C Cần Thơ</v>
          </cell>
          <cell r="BU863" t="str">
            <v>NV. Phục Vụ</v>
          </cell>
          <cell r="BV863">
            <v>0</v>
          </cell>
          <cell r="BW863" t="str">
            <v>TC</v>
          </cell>
          <cell r="BX863" t="str">
            <v>KỸ THUẬT XÉT NGHIỆM</v>
          </cell>
          <cell r="BY863">
            <v>0</v>
          </cell>
          <cell r="BZ863">
            <v>0</v>
          </cell>
          <cell r="CA863">
            <v>0</v>
          </cell>
          <cell r="CB863">
            <v>0</v>
          </cell>
          <cell r="CC863">
            <v>0</v>
          </cell>
          <cell r="CD863">
            <v>0</v>
          </cell>
          <cell r="CE863">
            <v>0</v>
          </cell>
          <cell r="CF863">
            <v>0</v>
          </cell>
          <cell r="CG863">
            <v>0</v>
          </cell>
          <cell r="CH863">
            <v>0</v>
          </cell>
          <cell r="CI863" t="str">
            <v>FSOFT</v>
          </cell>
          <cell r="CJ863" t="str">
            <v>TRƯỞNG CA</v>
          </cell>
          <cell r="CK863">
            <v>0</v>
          </cell>
          <cell r="CL863">
            <v>0</v>
          </cell>
          <cell r="CM863" t="str">
            <v>ĐỘC THÂN</v>
          </cell>
          <cell r="CN863">
            <v>0</v>
          </cell>
          <cell r="CO863">
            <v>0</v>
          </cell>
          <cell r="CP863">
            <v>0</v>
          </cell>
          <cell r="CQ863">
            <v>0</v>
          </cell>
          <cell r="CR863">
            <v>0</v>
          </cell>
          <cell r="CS863">
            <v>0</v>
          </cell>
          <cell r="CT863">
            <v>0</v>
          </cell>
          <cell r="CU863">
            <v>0</v>
          </cell>
          <cell r="CV863">
            <v>0</v>
          </cell>
          <cell r="CW863">
            <v>0</v>
          </cell>
          <cell r="CX863">
            <v>0</v>
          </cell>
          <cell r="CY863">
            <v>0</v>
          </cell>
          <cell r="CZ863">
            <v>0</v>
          </cell>
          <cell r="DA863" t="e">
            <v>#N/A</v>
          </cell>
          <cell r="DB863">
            <v>0</v>
          </cell>
        </row>
        <row r="864">
          <cell r="B864" t="str">
            <v>EQQ102849</v>
          </cell>
          <cell r="C864" t="str">
            <v>TRẦN HOÀNG OANH</v>
          </cell>
          <cell r="D864" t="str">
            <v>NỮ</v>
          </cell>
          <cell r="E864">
            <v>41955</v>
          </cell>
          <cell r="F864" t="str">
            <v>211 NTH</v>
          </cell>
          <cell r="G864" t="str">
            <v>TRƯỞNG CA</v>
          </cell>
          <cell r="H864">
            <v>15</v>
          </cell>
          <cell r="I864">
            <v>11</v>
          </cell>
          <cell r="J864">
            <v>1991</v>
          </cell>
          <cell r="K864" t="str">
            <v>15/11/1991</v>
          </cell>
          <cell r="L864">
            <v>1905</v>
          </cell>
          <cell r="M864" t="str">
            <v>1991</v>
          </cell>
          <cell r="N864" t="str">
            <v>351989736</v>
          </cell>
          <cell r="O864" t="str">
            <v>02/06/2006</v>
          </cell>
          <cell r="P864" t="str">
            <v>AN GIANG</v>
          </cell>
          <cell r="Q864">
            <v>39309</v>
          </cell>
          <cell r="R864" t="str">
            <v>SÓC TRĂNG</v>
          </cell>
          <cell r="S864" t="str">
            <v>28 TỔ 2, HÒA LONG 4, AN CHÂU, CHÂU THÀNH, AN GIANG</v>
          </cell>
          <cell r="T864" t="str">
            <v>AN GIANG</v>
          </cell>
          <cell r="U864" t="str">
            <v>ẤP 5A, BA TRINH, KẾ SÁCH, SÓC TRĂNG</v>
          </cell>
          <cell r="V864" t="str">
            <v>TP. HCM</v>
          </cell>
          <cell r="W864" t="str">
            <v>32/34 NGUYỄN THỊ MINH KHAI, P. TÂN AN, Q. NINH KIỀU, CẦN THƠ</v>
          </cell>
          <cell r="X864" t="str">
            <v>CẦN THƠ</v>
          </cell>
          <cell r="Y864" t="str">
            <v>0421000416049</v>
          </cell>
          <cell r="Z864" t="str">
            <v>VIETCOMBANK</v>
          </cell>
          <cell r="AA864" t="str">
            <v>101786</v>
          </cell>
          <cell r="AB864">
            <v>0</v>
          </cell>
          <cell r="AC864">
            <v>0</v>
          </cell>
          <cell r="AD864">
            <v>42016</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t="str">
            <v>TC</v>
          </cell>
          <cell r="BF864">
            <v>0</v>
          </cell>
          <cell r="BG864">
            <v>0</v>
          </cell>
          <cell r="BH864">
            <v>0</v>
          </cell>
          <cell r="BI864">
            <v>2889000</v>
          </cell>
          <cell r="BJ864">
            <v>1611000</v>
          </cell>
          <cell r="BK864">
            <v>0</v>
          </cell>
          <cell r="BL864">
            <v>0</v>
          </cell>
          <cell r="BM864">
            <v>0</v>
          </cell>
          <cell r="BN864">
            <v>0</v>
          </cell>
          <cell r="BO864">
            <v>0</v>
          </cell>
          <cell r="BP864">
            <v>4000</v>
          </cell>
          <cell r="BQ864">
            <v>0.85</v>
          </cell>
          <cell r="BR864" t="str">
            <v>HTQ HỒ CHÍ MINH</v>
          </cell>
          <cell r="BS864" t="str">
            <v>Fulltime</v>
          </cell>
          <cell r="BT864" t="str">
            <v>Quán 211 Nguyễn Thái Học</v>
          </cell>
          <cell r="BU864" t="str">
            <v>Trưởng Ca</v>
          </cell>
          <cell r="BV864">
            <v>0</v>
          </cell>
          <cell r="BW864">
            <v>0</v>
          </cell>
          <cell r="BX864">
            <v>0</v>
          </cell>
          <cell r="BY864">
            <v>0</v>
          </cell>
          <cell r="BZ864">
            <v>0</v>
          </cell>
          <cell r="CA864">
            <v>0</v>
          </cell>
          <cell r="CB864">
            <v>0</v>
          </cell>
          <cell r="CC864">
            <v>0</v>
          </cell>
          <cell r="CD864">
            <v>0</v>
          </cell>
          <cell r="CE864">
            <v>0</v>
          </cell>
          <cell r="CF864">
            <v>0</v>
          </cell>
          <cell r="CG864">
            <v>0</v>
          </cell>
          <cell r="CH864">
            <v>0</v>
          </cell>
          <cell r="CI864" t="str">
            <v>QUÁN BIG C CẦN THƠ</v>
          </cell>
          <cell r="CJ864" t="str">
            <v>NHÂN VIÊN PHỤC VỤ</v>
          </cell>
          <cell r="CK864">
            <v>0</v>
          </cell>
          <cell r="CL864">
            <v>0</v>
          </cell>
          <cell r="CM864">
            <v>0</v>
          </cell>
          <cell r="CN864">
            <v>0</v>
          </cell>
          <cell r="CO864">
            <v>0</v>
          </cell>
          <cell r="CP864">
            <v>0</v>
          </cell>
          <cell r="CQ864">
            <v>0</v>
          </cell>
          <cell r="CR864">
            <v>0</v>
          </cell>
          <cell r="CS864">
            <v>0</v>
          </cell>
          <cell r="CT864">
            <v>0</v>
          </cell>
          <cell r="CU864">
            <v>0</v>
          </cell>
          <cell r="CV864">
            <v>0</v>
          </cell>
          <cell r="CW864">
            <v>0</v>
          </cell>
          <cell r="CX864">
            <v>0</v>
          </cell>
          <cell r="CY864">
            <v>0</v>
          </cell>
          <cell r="CZ864">
            <v>0</v>
          </cell>
          <cell r="DA864" t="e">
            <v>#N/A</v>
          </cell>
          <cell r="DB864">
            <v>0</v>
          </cell>
        </row>
        <row r="865">
          <cell r="B865" t="str">
            <v>EQQ102850</v>
          </cell>
          <cell r="C865" t="str">
            <v>VÕ LÂM NGỌC TRÂM</v>
          </cell>
          <cell r="D865" t="str">
            <v>NỮ</v>
          </cell>
          <cell r="E865">
            <v>41957</v>
          </cell>
          <cell r="F865" t="str">
            <v>07 NVC</v>
          </cell>
          <cell r="G865" t="str">
            <v>NHÂN VIÊN LỄ TÂN</v>
          </cell>
          <cell r="H865">
            <v>28</v>
          </cell>
          <cell r="I865">
            <v>10</v>
          </cell>
          <cell r="J865">
            <v>1991</v>
          </cell>
          <cell r="K865">
            <v>33539</v>
          </cell>
          <cell r="L865" t="str">
            <v>TRÀ VINH</v>
          </cell>
          <cell r="M865" t="str">
            <v>TRÀ VINH</v>
          </cell>
          <cell r="N865" t="str">
            <v>334558176</v>
          </cell>
          <cell r="O865">
            <v>38793</v>
          </cell>
          <cell r="P865" t="str">
            <v>TRÀ VINH</v>
          </cell>
          <cell r="Q865" t="str">
            <v>KINH</v>
          </cell>
          <cell r="R865" t="str">
            <v>PHẬT</v>
          </cell>
          <cell r="S865" t="str">
            <v>KHÓM 2, THỊ TRẤN CẦU KÈ, TRÀ VINH</v>
          </cell>
          <cell r="T865" t="str">
            <v>TRÀ VINH</v>
          </cell>
          <cell r="U865" t="str">
            <v>458/20/9 HUỲNH TẤN PHÁT, Q. 7, TP. HCM</v>
          </cell>
          <cell r="V865" t="str">
            <v>TP. HCM</v>
          </cell>
          <cell r="W865" t="str">
            <v>C6/15G, PHẠM HÙNG, BÌNH CHÁNH, TP.HCM</v>
          </cell>
          <cell r="X865" t="str">
            <v>0907704824</v>
          </cell>
          <cell r="Y865" t="str">
            <v>0181003443729</v>
          </cell>
          <cell r="Z865" t="str">
            <v>VIETCOMBANK</v>
          </cell>
          <cell r="AA865" t="str">
            <v>101782</v>
          </cell>
          <cell r="AB865">
            <v>0</v>
          </cell>
          <cell r="AC865">
            <v>0</v>
          </cell>
          <cell r="AD865">
            <v>42016</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t="str">
            <v>ĐH</v>
          </cell>
          <cell r="BF865">
            <v>0</v>
          </cell>
          <cell r="BG865">
            <v>0</v>
          </cell>
          <cell r="BH865">
            <v>0</v>
          </cell>
          <cell r="BI865">
            <v>2889000</v>
          </cell>
          <cell r="BJ865">
            <v>0</v>
          </cell>
          <cell r="BK865">
            <v>0</v>
          </cell>
          <cell r="BL865">
            <v>0</v>
          </cell>
          <cell r="BM865">
            <v>0</v>
          </cell>
          <cell r="BN865">
            <v>500000</v>
          </cell>
          <cell r="BO865">
            <v>0</v>
          </cell>
          <cell r="BP865">
            <v>4000</v>
          </cell>
          <cell r="BQ865">
            <v>1</v>
          </cell>
          <cell r="BR865" t="str">
            <v>HTQ HỒ CHÍ MINH</v>
          </cell>
          <cell r="BS865" t="str">
            <v>Fulltime</v>
          </cell>
          <cell r="BT865" t="str">
            <v>Quán Số 7 Nguyễn Văn Chiêm</v>
          </cell>
          <cell r="BU865" t="str">
            <v>NV. Lễ Tân</v>
          </cell>
          <cell r="BV865">
            <v>0</v>
          </cell>
          <cell r="BW865" t="str">
            <v>CĐ</v>
          </cell>
          <cell r="BX865" t="str">
            <v>KÉ TOÁN</v>
          </cell>
          <cell r="BY865">
            <v>0</v>
          </cell>
          <cell r="BZ865">
            <v>0</v>
          </cell>
          <cell r="CA865">
            <v>0</v>
          </cell>
          <cell r="CB865">
            <v>0</v>
          </cell>
          <cell r="CC865">
            <v>0</v>
          </cell>
          <cell r="CD865">
            <v>0</v>
          </cell>
          <cell r="CE865">
            <v>0</v>
          </cell>
          <cell r="CF865">
            <v>0</v>
          </cell>
          <cell r="CG865">
            <v>0</v>
          </cell>
          <cell r="CH865">
            <v>0</v>
          </cell>
          <cell r="CI865" t="str">
            <v>211 NTH</v>
          </cell>
          <cell r="CJ865" t="str">
            <v>TRƯỞNG CA</v>
          </cell>
          <cell r="CK865">
            <v>0</v>
          </cell>
          <cell r="CL865">
            <v>0</v>
          </cell>
          <cell r="CM865" t="str">
            <v>ĐỘC THÂN</v>
          </cell>
          <cell r="CN865">
            <v>0</v>
          </cell>
          <cell r="CO865">
            <v>0</v>
          </cell>
          <cell r="CP865">
            <v>0</v>
          </cell>
          <cell r="CQ865">
            <v>0</v>
          </cell>
          <cell r="CR865">
            <v>0</v>
          </cell>
          <cell r="CS865">
            <v>0</v>
          </cell>
          <cell r="CT865">
            <v>0</v>
          </cell>
          <cell r="CU865">
            <v>0</v>
          </cell>
          <cell r="CV865">
            <v>0</v>
          </cell>
          <cell r="CW865">
            <v>0</v>
          </cell>
          <cell r="CX865">
            <v>0</v>
          </cell>
          <cell r="CY865">
            <v>0</v>
          </cell>
          <cell r="CZ865">
            <v>0</v>
          </cell>
          <cell r="DA865" t="e">
            <v>#N/A</v>
          </cell>
          <cell r="DB865">
            <v>0</v>
          </cell>
        </row>
        <row r="866">
          <cell r="B866" t="str">
            <v>EQQ102851</v>
          </cell>
          <cell r="C866" t="str">
            <v>ĐÀO HỒNG PHÚC</v>
          </cell>
          <cell r="D866" t="str">
            <v>NAM</v>
          </cell>
          <cell r="E866">
            <v>41959</v>
          </cell>
          <cell r="F866" t="str">
            <v>219 LTT</v>
          </cell>
          <cell r="G866" t="str">
            <v>NHÂN VIÊN PHỤC VỤ</v>
          </cell>
          <cell r="H866">
            <v>13</v>
          </cell>
          <cell r="I866">
            <v>3</v>
          </cell>
          <cell r="J866">
            <v>1991</v>
          </cell>
          <cell r="K866">
            <v>33310</v>
          </cell>
          <cell r="L866" t="str">
            <v>HÀ NỘI</v>
          </cell>
          <cell r="M866" t="str">
            <v>HÀ NỘI</v>
          </cell>
          <cell r="N866" t="str">
            <v>024347692</v>
          </cell>
          <cell r="O866">
            <v>41929</v>
          </cell>
          <cell r="P866" t="str">
            <v>TP. HCM</v>
          </cell>
          <cell r="Q866" t="str">
            <v>KINH</v>
          </cell>
          <cell r="R866" t="str">
            <v>KHÔNG</v>
          </cell>
          <cell r="S866" t="str">
            <v>51/10/30A CAO THẮNG, P. 3,Q. 3, TP. HCM</v>
          </cell>
          <cell r="T866" t="str">
            <v>TP. HCM</v>
          </cell>
          <cell r="U866" t="str">
            <v>51/10/16A CAO THẮNG, P. 3,Q. 3, TP. HCM</v>
          </cell>
          <cell r="V866" t="str">
            <v>TP. HCM</v>
          </cell>
          <cell r="W866" t="str">
            <v>458/20/9 HUỲNH TẤN PHÁT, Q. 7, TP. HCM</v>
          </cell>
          <cell r="X866" t="str">
            <v>0902527865</v>
          </cell>
          <cell r="Y866" t="str">
            <v>0071000941182</v>
          </cell>
          <cell r="Z866" t="str">
            <v>VIETCOMBANK</v>
          </cell>
          <cell r="AA866" t="str">
            <v>101783</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t="str">
            <v>CĐ</v>
          </cell>
          <cell r="BF866">
            <v>0</v>
          </cell>
          <cell r="BG866">
            <v>0</v>
          </cell>
          <cell r="BH866">
            <v>0</v>
          </cell>
          <cell r="BI866">
            <v>0</v>
          </cell>
          <cell r="BJ866">
            <v>12000</v>
          </cell>
          <cell r="BK866">
            <v>0</v>
          </cell>
          <cell r="BL866">
            <v>0</v>
          </cell>
          <cell r="BM866">
            <v>0</v>
          </cell>
          <cell r="BN866">
            <v>0</v>
          </cell>
          <cell r="BO866">
            <v>0</v>
          </cell>
          <cell r="BP866">
            <v>0</v>
          </cell>
          <cell r="BQ866">
            <v>1</v>
          </cell>
          <cell r="BR866" t="str">
            <v>HTQ HỒ CHÍ MINH</v>
          </cell>
          <cell r="BS866" t="str">
            <v>Partime</v>
          </cell>
          <cell r="BT866" t="str">
            <v>Quán 219 Lý Tự Trọng</v>
          </cell>
          <cell r="BU866" t="str">
            <v>NV. Phục Vụ</v>
          </cell>
          <cell r="BV866">
            <v>0</v>
          </cell>
          <cell r="BW866" t="str">
            <v>12/12</v>
          </cell>
          <cell r="BX866">
            <v>0</v>
          </cell>
          <cell r="BY866" t="str">
            <v>ĐH - QUẢN TRỊ KINH DOANH</v>
          </cell>
          <cell r="BZ866">
            <v>0</v>
          </cell>
          <cell r="CA866">
            <v>0</v>
          </cell>
          <cell r="CB866">
            <v>0</v>
          </cell>
          <cell r="CC866">
            <v>0</v>
          </cell>
          <cell r="CD866">
            <v>0</v>
          </cell>
          <cell r="CE866">
            <v>0</v>
          </cell>
          <cell r="CF866">
            <v>0</v>
          </cell>
          <cell r="CG866">
            <v>0</v>
          </cell>
          <cell r="CH866">
            <v>0</v>
          </cell>
          <cell r="CI866" t="str">
            <v>07 NVC</v>
          </cell>
          <cell r="CJ866" t="str">
            <v>NHÂN VIÊN LỄ TÂN</v>
          </cell>
          <cell r="CK866">
            <v>0</v>
          </cell>
          <cell r="CL866">
            <v>0</v>
          </cell>
          <cell r="CM866" t="str">
            <v>ĐỘC THÂN</v>
          </cell>
          <cell r="CN866">
            <v>0</v>
          </cell>
          <cell r="CO866">
            <v>0</v>
          </cell>
          <cell r="CP866">
            <v>0</v>
          </cell>
          <cell r="CQ866">
            <v>0</v>
          </cell>
          <cell r="CR866">
            <v>0</v>
          </cell>
          <cell r="CS866">
            <v>0</v>
          </cell>
          <cell r="CT866">
            <v>0</v>
          </cell>
          <cell r="CU866">
            <v>0</v>
          </cell>
          <cell r="CV866">
            <v>0</v>
          </cell>
          <cell r="CW866">
            <v>0</v>
          </cell>
          <cell r="CX866">
            <v>0</v>
          </cell>
          <cell r="CY866">
            <v>0</v>
          </cell>
          <cell r="CZ866">
            <v>0</v>
          </cell>
          <cell r="DA866" t="e">
            <v>#N/A</v>
          </cell>
          <cell r="DB866">
            <v>0</v>
          </cell>
        </row>
        <row r="867">
          <cell r="B867" t="str">
            <v>EQQ102852</v>
          </cell>
          <cell r="C867" t="str">
            <v>DƯƠNG NGỌC HIỆP</v>
          </cell>
          <cell r="D867" t="str">
            <v>NAM</v>
          </cell>
          <cell r="E867">
            <v>41959</v>
          </cell>
          <cell r="F867" t="str">
            <v>G7-STC</v>
          </cell>
          <cell r="G867" t="str">
            <v>NHÂN VIÊN KIOSK</v>
          </cell>
          <cell r="H867">
            <v>9</v>
          </cell>
          <cell r="I867">
            <v>12</v>
          </cell>
          <cell r="J867">
            <v>1991</v>
          </cell>
          <cell r="K867">
            <v>33581</v>
          </cell>
          <cell r="L867" t="str">
            <v>THÁI NGUYÊN</v>
          </cell>
          <cell r="M867" t="str">
            <v>THÁI NGUYÊN</v>
          </cell>
          <cell r="N867" t="str">
            <v>233127659</v>
          </cell>
          <cell r="O867">
            <v>40766</v>
          </cell>
          <cell r="P867" t="str">
            <v>KONTUM</v>
          </cell>
          <cell r="Q867" t="str">
            <v>KINH</v>
          </cell>
          <cell r="R867" t="str">
            <v>KHÔNG</v>
          </cell>
          <cell r="S867" t="str">
            <v>24 LÊ LAI, TP. KON TUM, KON TUM</v>
          </cell>
          <cell r="T867" t="str">
            <v>KONTUM</v>
          </cell>
          <cell r="U867" t="str">
            <v>47/2/47 BÙI ĐÌNH TÚY, P. 24, Q. BÌNH THẠNH, TP. HCM</v>
          </cell>
          <cell r="V867" t="str">
            <v>TP. HCM</v>
          </cell>
          <cell r="W867" t="str">
            <v>51/10/16A CAO THẮNG, P. 3,Q. 3, TP. HCM</v>
          </cell>
          <cell r="X867" t="str">
            <v>01639877739</v>
          </cell>
          <cell r="Y867" t="str">
            <v>0071000941776</v>
          </cell>
          <cell r="Z867" t="str">
            <v>VIETCOMBANK</v>
          </cell>
          <cell r="AA867" t="str">
            <v>101784</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t="str">
            <v>12/12</v>
          </cell>
          <cell r="BF867">
            <v>0</v>
          </cell>
          <cell r="BG867">
            <v>0</v>
          </cell>
          <cell r="BH867">
            <v>0</v>
          </cell>
          <cell r="BI867">
            <v>0</v>
          </cell>
          <cell r="BJ867">
            <v>12000</v>
          </cell>
          <cell r="BK867">
            <v>0</v>
          </cell>
          <cell r="BL867">
            <v>0</v>
          </cell>
          <cell r="BM867">
            <v>0</v>
          </cell>
          <cell r="BN867">
            <v>0</v>
          </cell>
          <cell r="BO867">
            <v>0</v>
          </cell>
          <cell r="BP867">
            <v>0</v>
          </cell>
          <cell r="BQ867">
            <v>1</v>
          </cell>
          <cell r="BR867" t="str">
            <v>HTQ HỒ CHÍ MINH</v>
          </cell>
          <cell r="BS867" t="str">
            <v>Partime</v>
          </cell>
          <cell r="BT867" t="str">
            <v>Quán G7- Saigon Trade Center</v>
          </cell>
          <cell r="BU867" t="str">
            <v>NV. Kiosk</v>
          </cell>
          <cell r="BV867">
            <v>0</v>
          </cell>
          <cell r="BW867" t="str">
            <v>12/12</v>
          </cell>
          <cell r="BX867">
            <v>0</v>
          </cell>
          <cell r="BY867" t="str">
            <v>ĐIỆN CÔNG NGHIỆP</v>
          </cell>
          <cell r="BZ867">
            <v>0</v>
          </cell>
          <cell r="CA867">
            <v>0</v>
          </cell>
          <cell r="CB867">
            <v>0</v>
          </cell>
          <cell r="CC867">
            <v>0</v>
          </cell>
          <cell r="CD867">
            <v>0</v>
          </cell>
          <cell r="CE867">
            <v>0</v>
          </cell>
          <cell r="CF867">
            <v>0</v>
          </cell>
          <cell r="CG867">
            <v>0</v>
          </cell>
          <cell r="CH867">
            <v>0</v>
          </cell>
          <cell r="CI867" t="str">
            <v>219 LTT</v>
          </cell>
          <cell r="CJ867" t="str">
            <v>NHÂN VIÊN PHỤC VỤ</v>
          </cell>
          <cell r="CK867">
            <v>0</v>
          </cell>
          <cell r="CL867">
            <v>0</v>
          </cell>
          <cell r="CM867" t="str">
            <v>ĐỘC THÂN</v>
          </cell>
          <cell r="CN867">
            <v>0</v>
          </cell>
          <cell r="CO867">
            <v>0</v>
          </cell>
          <cell r="CP867">
            <v>0</v>
          </cell>
          <cell r="CQ867">
            <v>0</v>
          </cell>
          <cell r="CR867">
            <v>0</v>
          </cell>
          <cell r="CS867">
            <v>0</v>
          </cell>
          <cell r="CT867">
            <v>0</v>
          </cell>
          <cell r="CU867">
            <v>0</v>
          </cell>
          <cell r="CV867">
            <v>0</v>
          </cell>
          <cell r="CW867">
            <v>0</v>
          </cell>
          <cell r="CX867">
            <v>0</v>
          </cell>
          <cell r="CY867">
            <v>0</v>
          </cell>
          <cell r="CZ867">
            <v>0</v>
          </cell>
          <cell r="DA867" t="e">
            <v>#N/A</v>
          </cell>
          <cell r="DB867">
            <v>0</v>
          </cell>
        </row>
        <row r="868">
          <cell r="B868" t="str">
            <v>EQQ102853</v>
          </cell>
          <cell r="C868" t="str">
            <v>LẠC GIAI LỆ</v>
          </cell>
          <cell r="D868" t="str">
            <v>NỮ</v>
          </cell>
          <cell r="E868">
            <v>41962</v>
          </cell>
          <cell r="F868" t="str">
            <v>603 THĐ</v>
          </cell>
          <cell r="G868" t="str">
            <v>TRƯỞNG CA</v>
          </cell>
          <cell r="H868">
            <v>24</v>
          </cell>
          <cell r="I868">
            <v>7</v>
          </cell>
          <cell r="J868">
            <v>1990</v>
          </cell>
          <cell r="K868" t="str">
            <v>24/07/1990</v>
          </cell>
          <cell r="L868">
            <v>1991</v>
          </cell>
          <cell r="M868">
            <v>33581</v>
          </cell>
          <cell r="N868" t="str">
            <v>241109788</v>
          </cell>
          <cell r="O868" t="str">
            <v>27/07/2006</v>
          </cell>
          <cell r="P868" t="str">
            <v>ĐAKLAK</v>
          </cell>
          <cell r="Q868">
            <v>40766</v>
          </cell>
          <cell r="R868" t="str">
            <v>KONTUM</v>
          </cell>
          <cell r="S868" t="str">
            <v>133 NGUYỄN DU, PHƯỜNG TỰ AN, TP BUÔN MA THUỘT, ĐAKLAK</v>
          </cell>
          <cell r="T868" t="str">
            <v>ĐAKLAK</v>
          </cell>
          <cell r="U868" t="str">
            <v>24 LÊ LAI, TP. KON TUM, KON TUM</v>
          </cell>
          <cell r="V868" t="str">
            <v>TP. HCM</v>
          </cell>
          <cell r="W868" t="str">
            <v>47/2/47 BÙI ĐÌNH TÚY, P. 24, Q. BÌNH THẠNH, TP. HCM</v>
          </cell>
          <cell r="X868" t="str">
            <v>0935456162</v>
          </cell>
          <cell r="Y868" t="str">
            <v>0231000333383</v>
          </cell>
          <cell r="Z868" t="str">
            <v>VIETCOMBANK</v>
          </cell>
          <cell r="AA868" t="str">
            <v>101787</v>
          </cell>
          <cell r="AB868">
            <v>0</v>
          </cell>
          <cell r="AC868">
            <v>0</v>
          </cell>
          <cell r="AD868">
            <v>42023</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t="str">
            <v>12/12</v>
          </cell>
          <cell r="BF868">
            <v>0</v>
          </cell>
          <cell r="BG868">
            <v>0</v>
          </cell>
          <cell r="BH868">
            <v>0</v>
          </cell>
          <cell r="BI868">
            <v>2889000</v>
          </cell>
          <cell r="BJ868">
            <v>1611000</v>
          </cell>
          <cell r="BK868">
            <v>0</v>
          </cell>
          <cell r="BL868">
            <v>0</v>
          </cell>
          <cell r="BM868">
            <v>0</v>
          </cell>
          <cell r="BN868">
            <v>0</v>
          </cell>
          <cell r="BO868">
            <v>0</v>
          </cell>
          <cell r="BP868">
            <v>4000</v>
          </cell>
          <cell r="BQ868">
            <v>0.85</v>
          </cell>
          <cell r="BR868" t="str">
            <v>HTQ HỒ CHÍ MINH</v>
          </cell>
          <cell r="BS868" t="str">
            <v>Fulltime</v>
          </cell>
          <cell r="BT868" t="str">
            <v>Quán 603 Trần Hưng Đạo</v>
          </cell>
          <cell r="BU868" t="str">
            <v>Trưởng Ca</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t="str">
            <v>G7-STC</v>
          </cell>
          <cell r="CJ868" t="str">
            <v>NHÂN VIÊN KIOSK</v>
          </cell>
          <cell r="CK868">
            <v>0</v>
          </cell>
          <cell r="CL868">
            <v>0</v>
          </cell>
          <cell r="CM868">
            <v>0</v>
          </cell>
          <cell r="CN868">
            <v>0</v>
          </cell>
          <cell r="CO868">
            <v>0</v>
          </cell>
          <cell r="CP868">
            <v>0</v>
          </cell>
          <cell r="CQ868">
            <v>0</v>
          </cell>
          <cell r="CR868">
            <v>0</v>
          </cell>
          <cell r="CS868">
            <v>0</v>
          </cell>
          <cell r="CT868">
            <v>0</v>
          </cell>
          <cell r="CU868">
            <v>0</v>
          </cell>
          <cell r="CV868">
            <v>0</v>
          </cell>
          <cell r="CW868">
            <v>0</v>
          </cell>
          <cell r="CX868">
            <v>0</v>
          </cell>
          <cell r="CY868">
            <v>0</v>
          </cell>
          <cell r="CZ868">
            <v>0</v>
          </cell>
          <cell r="DA868" t="e">
            <v>#N/A</v>
          </cell>
          <cell r="DB868">
            <v>0</v>
          </cell>
        </row>
        <row r="869">
          <cell r="B869" t="str">
            <v>EQQ102854</v>
          </cell>
          <cell r="C869" t="str">
            <v>VŨ THỊ KIM PHỤNG</v>
          </cell>
          <cell r="D869" t="str">
            <v>NỮ</v>
          </cell>
          <cell r="E869">
            <v>41959</v>
          </cell>
          <cell r="F869" t="str">
            <v>02 DĐN</v>
          </cell>
          <cell r="G869" t="str">
            <v>TRƯỞNG CA</v>
          </cell>
          <cell r="H869">
            <v>10</v>
          </cell>
          <cell r="I869">
            <v>1</v>
          </cell>
          <cell r="J869">
            <v>1991</v>
          </cell>
          <cell r="K869" t="str">
            <v>10/01/1991</v>
          </cell>
          <cell r="L869" t="str">
            <v>ĐỒNG NAI</v>
          </cell>
          <cell r="M869" t="str">
            <v>HÀ NAM</v>
          </cell>
          <cell r="N869" t="str">
            <v>272056853</v>
          </cell>
          <cell r="O869" t="str">
            <v>03/03/2011</v>
          </cell>
          <cell r="P869" t="str">
            <v>ĐỒNG NAI</v>
          </cell>
          <cell r="Q869" t="str">
            <v>KINH</v>
          </cell>
          <cell r="R869" t="str">
            <v>THIÊN CHÚA</v>
          </cell>
          <cell r="S869" t="str">
            <v>157/4E VÕ DÕNG 1, GIA KIỆM, THỐNG NHẤT, ĐỒNG NAI</v>
          </cell>
          <cell r="T869" t="str">
            <v>ĐỒNG NAI</v>
          </cell>
          <cell r="U869" t="str">
            <v>157/35/38 MAI XUÂN THƯỞNG, P. 4, Q. 6, TP. HCM</v>
          </cell>
          <cell r="V869" t="str">
            <v>TP. HCM</v>
          </cell>
          <cell r="W869" t="str">
            <v>773/2 CMT8, P.6, Q.TÂN BÌNH, TPHCM</v>
          </cell>
          <cell r="X869" t="str">
            <v>01656138086</v>
          </cell>
          <cell r="Y869" t="str">
            <v>0421000415855</v>
          </cell>
          <cell r="Z869" t="str">
            <v>VIETCOMBANK</v>
          </cell>
          <cell r="AA869" t="str">
            <v>101788</v>
          </cell>
          <cell r="AB869">
            <v>0</v>
          </cell>
          <cell r="AC869">
            <v>0</v>
          </cell>
          <cell r="AD869">
            <v>42020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t="str">
            <v>ĐH</v>
          </cell>
          <cell r="BF869">
            <v>0</v>
          </cell>
          <cell r="BG869">
            <v>0</v>
          </cell>
          <cell r="BH869">
            <v>0</v>
          </cell>
          <cell r="BI869">
            <v>2889000</v>
          </cell>
          <cell r="BJ869">
            <v>1111000</v>
          </cell>
          <cell r="BK869">
            <v>0</v>
          </cell>
          <cell r="BL869">
            <v>0</v>
          </cell>
          <cell r="BM869">
            <v>0</v>
          </cell>
          <cell r="BN869">
            <v>0</v>
          </cell>
          <cell r="BO869">
            <v>0</v>
          </cell>
          <cell r="BP869">
            <v>4000</v>
          </cell>
          <cell r="BQ869">
            <v>0.85</v>
          </cell>
          <cell r="BR869" t="str">
            <v>HTQ HỒ CHÍ MINH</v>
          </cell>
          <cell r="BS869" t="str">
            <v>Fulltime</v>
          </cell>
          <cell r="BT869" t="str">
            <v>Quán 02 Dương Đình Nghệ</v>
          </cell>
          <cell r="BU869" t="str">
            <v>Trưởng Ca</v>
          </cell>
          <cell r="BV869">
            <v>0</v>
          </cell>
          <cell r="BW869" t="str">
            <v>CĐ</v>
          </cell>
          <cell r="BX869" t="str">
            <v>QUẢN TRỊ KINH DOANH</v>
          </cell>
          <cell r="BY869">
            <v>0</v>
          </cell>
          <cell r="BZ869">
            <v>0</v>
          </cell>
          <cell r="CA869">
            <v>0</v>
          </cell>
          <cell r="CB869">
            <v>0</v>
          </cell>
          <cell r="CC869">
            <v>0</v>
          </cell>
          <cell r="CD869">
            <v>0</v>
          </cell>
          <cell r="CE869">
            <v>0</v>
          </cell>
          <cell r="CF869">
            <v>0</v>
          </cell>
          <cell r="CG869">
            <v>0</v>
          </cell>
          <cell r="CH869">
            <v>0</v>
          </cell>
          <cell r="CI869" t="str">
            <v>603 THĐ</v>
          </cell>
          <cell r="CJ869" t="str">
            <v>TRƯỞNG CA</v>
          </cell>
          <cell r="CK869">
            <v>0</v>
          </cell>
          <cell r="CL869">
            <v>0</v>
          </cell>
          <cell r="CM869" t="str">
            <v>ĐỘC THÂN</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t="e">
            <v>#N/A</v>
          </cell>
          <cell r="DB869">
            <v>0</v>
          </cell>
        </row>
        <row r="870">
          <cell r="B870" t="str">
            <v>EVV6000259</v>
          </cell>
          <cell r="C870" t="str">
            <v>NGUYỄN THỊ HIẾU</v>
          </cell>
          <cell r="D870" t="str">
            <v>NỮ</v>
          </cell>
          <cell r="E870">
            <v>41964</v>
          </cell>
          <cell r="F870" t="str">
            <v>PHÒNG MARKETING</v>
          </cell>
          <cell r="G870" t="str">
            <v>CHUYÊN VIÊN THIẾT KẾ</v>
          </cell>
          <cell r="H870">
            <v>10</v>
          </cell>
          <cell r="I870">
            <v>10</v>
          </cell>
          <cell r="J870">
            <v>1988</v>
          </cell>
          <cell r="K870" t="str">
            <v>10/10/1988</v>
          </cell>
          <cell r="L870" t="str">
            <v>ĐẮK LẮK</v>
          </cell>
          <cell r="M870" t="str">
            <v>THỪA THIÊN HUẾ</v>
          </cell>
          <cell r="N870" t="str">
            <v>240790188</v>
          </cell>
          <cell r="O870" t="str">
            <v>01/02/2011</v>
          </cell>
          <cell r="P870" t="str">
            <v>ĐẮK LẮK</v>
          </cell>
          <cell r="Q870" t="str">
            <v>KINH</v>
          </cell>
          <cell r="R870" t="str">
            <v>KHÔNG</v>
          </cell>
          <cell r="S870" t="str">
            <v>SỐ 51 THÔN LỘC AN, PHÚ LỘC, KRÔNG NĂNG, ĐẮK LẮK</v>
          </cell>
          <cell r="T870" t="str">
            <v>ĐẮK LẮK</v>
          </cell>
          <cell r="U870" t="str">
            <v>414/7 QUỐC LỘ 13, P. HIỆP BÌNH CHÁNH, Q. THỦ ĐỨC, TP. HCM</v>
          </cell>
          <cell r="V870" t="str">
            <v>TP. HCM</v>
          </cell>
          <cell r="W870" t="str">
            <v>157/35/38 MAI XUÂN THƯỞNG, P. 4, Q. 6, TP. HCM</v>
          </cell>
          <cell r="X870" t="str">
            <v>0902570443</v>
          </cell>
          <cell r="Y870" t="str">
            <v>0331000438509</v>
          </cell>
          <cell r="Z870" t="str">
            <v>VIETCOMBANK</v>
          </cell>
          <cell r="AA870" t="str">
            <v>9050</v>
          </cell>
          <cell r="AB870">
            <v>0</v>
          </cell>
          <cell r="AC870">
            <v>0</v>
          </cell>
          <cell r="AD870">
            <v>42025</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t="str">
            <v>CĐ</v>
          </cell>
          <cell r="BF870">
            <v>0</v>
          </cell>
          <cell r="BG870">
            <v>0</v>
          </cell>
          <cell r="BH870">
            <v>0</v>
          </cell>
          <cell r="BI870">
            <v>3660000</v>
          </cell>
          <cell r="BJ870">
            <v>5340000</v>
          </cell>
          <cell r="BK870">
            <v>0</v>
          </cell>
          <cell r="BL870">
            <v>0</v>
          </cell>
          <cell r="BM870">
            <v>0</v>
          </cell>
          <cell r="BN870">
            <v>0</v>
          </cell>
          <cell r="BO870">
            <v>25000</v>
          </cell>
          <cell r="BP870">
            <v>120000</v>
          </cell>
          <cell r="BQ870">
            <v>0.85</v>
          </cell>
          <cell r="BR870" t="str">
            <v>VP HỒ CHÍ MINH</v>
          </cell>
          <cell r="BS870" t="str">
            <v>Fulltime</v>
          </cell>
          <cell r="BT870" t="str">
            <v>Phòng Marketing</v>
          </cell>
          <cell r="BU870" t="str">
            <v>CV. Thiết Kế</v>
          </cell>
          <cell r="BV870">
            <v>0</v>
          </cell>
          <cell r="BW870" t="str">
            <v>ĐH</v>
          </cell>
          <cell r="BX870" t="str">
            <v>THIẾT KẾ ĐỒ HỌA</v>
          </cell>
          <cell r="BY870">
            <v>0</v>
          </cell>
          <cell r="BZ870">
            <v>0</v>
          </cell>
          <cell r="CA870">
            <v>0</v>
          </cell>
          <cell r="CB870">
            <v>0</v>
          </cell>
          <cell r="CC870">
            <v>0</v>
          </cell>
          <cell r="CD870">
            <v>0</v>
          </cell>
          <cell r="CE870">
            <v>0</v>
          </cell>
          <cell r="CF870">
            <v>0</v>
          </cell>
          <cell r="CG870">
            <v>0</v>
          </cell>
          <cell r="CH870">
            <v>0</v>
          </cell>
          <cell r="CI870" t="str">
            <v>02 DĐN</v>
          </cell>
          <cell r="CJ870" t="str">
            <v>TRƯỞNG CA</v>
          </cell>
          <cell r="CK870">
            <v>0</v>
          </cell>
          <cell r="CL870">
            <v>0</v>
          </cell>
          <cell r="CM870" t="str">
            <v>ĐỘC THÂN</v>
          </cell>
          <cell r="CN870">
            <v>0</v>
          </cell>
          <cell r="CO870">
            <v>0</v>
          </cell>
          <cell r="CP870">
            <v>0</v>
          </cell>
          <cell r="CQ870">
            <v>0</v>
          </cell>
          <cell r="CR870">
            <v>0</v>
          </cell>
          <cell r="CS870">
            <v>0</v>
          </cell>
          <cell r="CT870">
            <v>0</v>
          </cell>
          <cell r="CU870">
            <v>0</v>
          </cell>
          <cell r="CV870">
            <v>0</v>
          </cell>
          <cell r="CW870">
            <v>0</v>
          </cell>
          <cell r="CX870">
            <v>0</v>
          </cell>
          <cell r="CY870">
            <v>0</v>
          </cell>
          <cell r="CZ870">
            <v>0</v>
          </cell>
          <cell r="DA870" t="e">
            <v>#N/A</v>
          </cell>
          <cell r="DB870">
            <v>0</v>
          </cell>
        </row>
        <row r="871">
          <cell r="B871" t="str">
            <v>EVV6000260</v>
          </cell>
          <cell r="C871" t="str">
            <v>LÝ ĐẶNG HOÀNG LONG</v>
          </cell>
          <cell r="D871" t="str">
            <v>NAM</v>
          </cell>
          <cell r="E871">
            <v>41967</v>
          </cell>
          <cell r="F871" t="str">
            <v>PHÒNG MARKETING</v>
          </cell>
          <cell r="G871" t="str">
            <v>CHUYÊN VIÊN THIẾT KẾ</v>
          </cell>
          <cell r="H871">
            <v>2</v>
          </cell>
          <cell r="I871">
            <v>12</v>
          </cell>
          <cell r="J871">
            <v>1991</v>
          </cell>
          <cell r="K871" t="str">
            <v>02/12/1991</v>
          </cell>
          <cell r="L871" t="str">
            <v>TP. HCM</v>
          </cell>
          <cell r="M871" t="str">
            <v>TP. HCM</v>
          </cell>
          <cell r="N871" t="str">
            <v>024460176</v>
          </cell>
          <cell r="O871" t="str">
            <v>12/12/2005</v>
          </cell>
          <cell r="P871" t="str">
            <v>TP. HCM</v>
          </cell>
          <cell r="Q871" t="str">
            <v>KINH</v>
          </cell>
          <cell r="R871" t="str">
            <v>PHẬT</v>
          </cell>
          <cell r="S871" t="str">
            <v>20A ĐƯỜNG SỐ 14, P. 4, Q. 8, TP. HCM</v>
          </cell>
          <cell r="T871" t="str">
            <v>TP. HCM</v>
          </cell>
          <cell r="U871" t="str">
            <v>20A ĐƯỜNG SỐ 14, P. 4, Q. 8, TP. HCM</v>
          </cell>
          <cell r="V871" t="str">
            <v>TP. HCM</v>
          </cell>
          <cell r="W871" t="str">
            <v>414/7 QUỐC LỘ 13, P. HIỆP BÌNH CHÁNH, Q. THỦ ĐỨC, TP. HCM</v>
          </cell>
          <cell r="X871" t="str">
            <v>0909212084</v>
          </cell>
          <cell r="Y871" t="str">
            <v>0331000438507</v>
          </cell>
          <cell r="Z871" t="str">
            <v>VIETCOMBANK</v>
          </cell>
          <cell r="AA871" t="str">
            <v>9051</v>
          </cell>
          <cell r="AB871">
            <v>0</v>
          </cell>
          <cell r="AC871">
            <v>0</v>
          </cell>
          <cell r="AD871">
            <v>42028</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t="str">
            <v>ĐH</v>
          </cell>
          <cell r="BF871">
            <v>0</v>
          </cell>
          <cell r="BG871">
            <v>0</v>
          </cell>
          <cell r="BH871">
            <v>0</v>
          </cell>
          <cell r="BI871">
            <v>3346000</v>
          </cell>
          <cell r="BJ871">
            <v>4654000</v>
          </cell>
          <cell r="BK871">
            <v>0</v>
          </cell>
          <cell r="BL871">
            <v>0</v>
          </cell>
          <cell r="BM871">
            <v>0</v>
          </cell>
          <cell r="BN871">
            <v>0</v>
          </cell>
          <cell r="BO871">
            <v>25000</v>
          </cell>
          <cell r="BP871">
            <v>120000</v>
          </cell>
          <cell r="BQ871">
            <v>0.85</v>
          </cell>
          <cell r="BR871" t="str">
            <v>VP HỒ CHÍ MINH</v>
          </cell>
          <cell r="BS871" t="str">
            <v>Fulltime</v>
          </cell>
          <cell r="BT871" t="str">
            <v>Phòng Marketing</v>
          </cell>
          <cell r="BU871" t="str">
            <v>CV. Thiết Kế</v>
          </cell>
          <cell r="BV871">
            <v>0</v>
          </cell>
          <cell r="BW871" t="str">
            <v>CĐ</v>
          </cell>
          <cell r="BX871" t="str">
            <v>THIẾT KẾ ĐỒ HỌA</v>
          </cell>
          <cell r="BY871">
            <v>0</v>
          </cell>
          <cell r="BZ871">
            <v>0</v>
          </cell>
          <cell r="CA871">
            <v>0</v>
          </cell>
          <cell r="CB871">
            <v>0</v>
          </cell>
          <cell r="CC871">
            <v>0</v>
          </cell>
          <cell r="CD871">
            <v>0</v>
          </cell>
          <cell r="CE871">
            <v>0</v>
          </cell>
          <cell r="CF871">
            <v>0</v>
          </cell>
          <cell r="CG871">
            <v>0</v>
          </cell>
          <cell r="CH871">
            <v>0</v>
          </cell>
          <cell r="CI871" t="str">
            <v>PHÒNG MARKETING</v>
          </cell>
          <cell r="CJ871" t="str">
            <v>CHUYÊN VIÊN THIẾT KẾ</v>
          </cell>
          <cell r="CK871">
            <v>0</v>
          </cell>
          <cell r="CL871">
            <v>0</v>
          </cell>
          <cell r="CM871" t="str">
            <v>ĐỘC THÂN</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t="e">
            <v>#N/A</v>
          </cell>
          <cell r="DB871">
            <v>0</v>
          </cell>
        </row>
        <row r="872">
          <cell r="B872" t="str">
            <v>EQQ102856</v>
          </cell>
          <cell r="C872" t="str">
            <v>TRƯƠNG NGÔ TẤN VIỆT</v>
          </cell>
          <cell r="D872" t="str">
            <v>NAM</v>
          </cell>
          <cell r="E872">
            <v>41960</v>
          </cell>
          <cell r="F872" t="str">
            <v>264 NKKN</v>
          </cell>
          <cell r="G872" t="str">
            <v>NHÂN VIÊN PHỤC VỤ</v>
          </cell>
          <cell r="H872">
            <v>9</v>
          </cell>
          <cell r="I872">
            <v>2</v>
          </cell>
          <cell r="J872">
            <v>1993</v>
          </cell>
          <cell r="K872">
            <v>34009</v>
          </cell>
          <cell r="L872" t="str">
            <v>TP. HCM</v>
          </cell>
          <cell r="M872" t="str">
            <v>TP. HCM</v>
          </cell>
          <cell r="N872" t="str">
            <v>024869455</v>
          </cell>
          <cell r="O872">
            <v>41284</v>
          </cell>
          <cell r="P872" t="str">
            <v>TP. HCM</v>
          </cell>
          <cell r="Q872" t="str">
            <v>KINH</v>
          </cell>
          <cell r="R872" t="str">
            <v>KHÔNG</v>
          </cell>
          <cell r="S872" t="str">
            <v>378/5 BA ĐÌNH, P. 10, Q. 8, TP. HCM</v>
          </cell>
          <cell r="T872" t="str">
            <v>TP. HCM</v>
          </cell>
          <cell r="U872" t="str">
            <v>378/5 BA ĐÌNH, P. 10, Q. 8, TP. HCM</v>
          </cell>
          <cell r="V872" t="str">
            <v>TP. HCM</v>
          </cell>
          <cell r="W872" t="str">
            <v>20A ĐƯỜNG SỐ 14, P. 4, Q. 8, TP. HCM</v>
          </cell>
          <cell r="X872" t="str">
            <v>01283134205</v>
          </cell>
          <cell r="Y872" t="str">
            <v>0071000947067</v>
          </cell>
          <cell r="Z872" t="str">
            <v>VIETCOMBANK</v>
          </cell>
          <cell r="AA872" t="str">
            <v>101790</v>
          </cell>
          <cell r="AB872">
            <v>0</v>
          </cell>
          <cell r="AC872">
            <v>0</v>
          </cell>
          <cell r="AD872">
            <v>42028</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t="str">
            <v>CĐ</v>
          </cell>
          <cell r="BF872">
            <v>0</v>
          </cell>
          <cell r="BG872">
            <v>0</v>
          </cell>
          <cell r="BH872">
            <v>0</v>
          </cell>
          <cell r="BI872">
            <v>0</v>
          </cell>
          <cell r="BJ872">
            <v>12000</v>
          </cell>
          <cell r="BK872">
            <v>0</v>
          </cell>
          <cell r="BL872">
            <v>0</v>
          </cell>
          <cell r="BM872">
            <v>0</v>
          </cell>
          <cell r="BN872">
            <v>0</v>
          </cell>
          <cell r="BO872">
            <v>0</v>
          </cell>
          <cell r="BP872">
            <v>0</v>
          </cell>
          <cell r="BQ872">
            <v>1</v>
          </cell>
          <cell r="BR872" t="str">
            <v>HTQ HỒ CHÍ MINH</v>
          </cell>
          <cell r="BS872" t="str">
            <v>Partime</v>
          </cell>
          <cell r="BT872" t="str">
            <v>Quán 264 Nam Kỳ Khởi Nghĩa</v>
          </cell>
          <cell r="BU872" t="str">
            <v>NV. Phục Vụ</v>
          </cell>
          <cell r="BV872">
            <v>0</v>
          </cell>
          <cell r="BW872" t="str">
            <v>12/12</v>
          </cell>
          <cell r="BX872">
            <v>0</v>
          </cell>
          <cell r="BY872" t="str">
            <v>CĐ - XÂY DỰNG</v>
          </cell>
          <cell r="BZ872">
            <v>0</v>
          </cell>
          <cell r="CA872">
            <v>0</v>
          </cell>
          <cell r="CB872">
            <v>0</v>
          </cell>
          <cell r="CC872">
            <v>0</v>
          </cell>
          <cell r="CD872">
            <v>0</v>
          </cell>
          <cell r="CE872">
            <v>0</v>
          </cell>
          <cell r="CF872">
            <v>0</v>
          </cell>
          <cell r="CG872">
            <v>0</v>
          </cell>
          <cell r="CH872">
            <v>0</v>
          </cell>
          <cell r="CI872" t="str">
            <v>PHÒNG MARKETING</v>
          </cell>
          <cell r="CJ872" t="str">
            <v>CHUYÊN VIÊN THIẾT KẾ</v>
          </cell>
          <cell r="CK872">
            <v>0</v>
          </cell>
          <cell r="CL872">
            <v>0</v>
          </cell>
          <cell r="CM872" t="str">
            <v>ĐỘC THÂN</v>
          </cell>
          <cell r="CN872">
            <v>0</v>
          </cell>
          <cell r="CO872">
            <v>0</v>
          </cell>
          <cell r="CP872">
            <v>0</v>
          </cell>
          <cell r="CQ872">
            <v>0</v>
          </cell>
          <cell r="CR872">
            <v>0</v>
          </cell>
          <cell r="CS872">
            <v>0</v>
          </cell>
          <cell r="CT872">
            <v>0</v>
          </cell>
          <cell r="CU872">
            <v>0</v>
          </cell>
          <cell r="CV872">
            <v>0</v>
          </cell>
          <cell r="CW872">
            <v>0</v>
          </cell>
          <cell r="CX872">
            <v>0</v>
          </cell>
          <cell r="CY872">
            <v>0</v>
          </cell>
          <cell r="CZ872">
            <v>0</v>
          </cell>
          <cell r="DA872" t="e">
            <v>#N/A</v>
          </cell>
          <cell r="DB872">
            <v>0</v>
          </cell>
        </row>
        <row r="873">
          <cell r="B873" t="str">
            <v>EQQ102857</v>
          </cell>
          <cell r="C873" t="str">
            <v>LÊ THỊ TUYẾT MINH</v>
          </cell>
          <cell r="D873" t="str">
            <v>NỮ</v>
          </cell>
          <cell r="E873">
            <v>41959</v>
          </cell>
          <cell r="F873" t="str">
            <v>80 ĐK</v>
          </cell>
          <cell r="G873" t="str">
            <v>NHÂN VIÊN PHỤC VỤ</v>
          </cell>
          <cell r="H873">
            <v>14</v>
          </cell>
          <cell r="I873">
            <v>1</v>
          </cell>
          <cell r="J873">
            <v>1993</v>
          </cell>
          <cell r="K873">
            <v>33983</v>
          </cell>
          <cell r="L873" t="str">
            <v>LÂM ĐỒNG</v>
          </cell>
          <cell r="M873" t="str">
            <v>QUẢNG NGÃI</v>
          </cell>
          <cell r="N873" t="str">
            <v>250869581</v>
          </cell>
          <cell r="O873">
            <v>39662</v>
          </cell>
          <cell r="P873" t="str">
            <v>LÂM ĐỒNG</v>
          </cell>
          <cell r="Q873" t="str">
            <v>KINH</v>
          </cell>
          <cell r="R873" t="str">
            <v>PHẬT</v>
          </cell>
          <cell r="S873" t="str">
            <v>95B/28 HUỲNH TẤN PHÁT, P. 11, ĐÀ LẠT, LÂM ĐỒNG</v>
          </cell>
          <cell r="T873" t="str">
            <v>LÂM ĐỒNG</v>
          </cell>
          <cell r="U873" t="str">
            <v>702/6 PHẠM THẾ HIỂN, P. 4, Q. 8, TP. HCM</v>
          </cell>
          <cell r="V873" t="str">
            <v>TP. HCM</v>
          </cell>
          <cell r="W873" t="str">
            <v>378/5 BA ĐÌNH, P. 10, Q. 8, TP. HCM</v>
          </cell>
          <cell r="X873" t="str">
            <v>01687571780</v>
          </cell>
          <cell r="Y873" t="str">
            <v>0071000714823</v>
          </cell>
          <cell r="Z873" t="str">
            <v>VIETCOMBANK</v>
          </cell>
          <cell r="AA873" t="str">
            <v>101791</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t="str">
            <v>12/12</v>
          </cell>
          <cell r="BF873">
            <v>0</v>
          </cell>
          <cell r="BG873">
            <v>0</v>
          </cell>
          <cell r="BH873">
            <v>0</v>
          </cell>
          <cell r="BI873">
            <v>0</v>
          </cell>
          <cell r="BJ873">
            <v>12000</v>
          </cell>
          <cell r="BK873">
            <v>0</v>
          </cell>
          <cell r="BL873">
            <v>0</v>
          </cell>
          <cell r="BM873">
            <v>0</v>
          </cell>
          <cell r="BN873">
            <v>0</v>
          </cell>
          <cell r="BO873">
            <v>0</v>
          </cell>
          <cell r="BP873">
            <v>0</v>
          </cell>
          <cell r="BQ873">
            <v>1</v>
          </cell>
          <cell r="BR873" t="str">
            <v>HTQ HỒ CHÍ MINH</v>
          </cell>
          <cell r="BS873" t="str">
            <v>Partime</v>
          </cell>
          <cell r="BT873" t="str">
            <v>Quán 80 Đồng Khởi</v>
          </cell>
          <cell r="BU873" t="str">
            <v>NV. Phục Vụ</v>
          </cell>
          <cell r="BV873">
            <v>0</v>
          </cell>
          <cell r="BW873" t="str">
            <v>12/12</v>
          </cell>
          <cell r="BX873">
            <v>0</v>
          </cell>
          <cell r="BY873" t="str">
            <v>CĐ - TÀI CHÍNH NGÂN HÀNG</v>
          </cell>
          <cell r="BZ873">
            <v>0</v>
          </cell>
          <cell r="CA873">
            <v>0</v>
          </cell>
          <cell r="CB873">
            <v>0</v>
          </cell>
          <cell r="CC873">
            <v>0</v>
          </cell>
          <cell r="CD873">
            <v>0</v>
          </cell>
          <cell r="CE873">
            <v>0</v>
          </cell>
          <cell r="CF873">
            <v>0</v>
          </cell>
          <cell r="CG873">
            <v>0</v>
          </cell>
          <cell r="CH873">
            <v>0</v>
          </cell>
          <cell r="CI873" t="str">
            <v>264 NKKN</v>
          </cell>
          <cell r="CJ873" t="str">
            <v>NHÂN VIÊN PHỤC VỤ</v>
          </cell>
          <cell r="CK873">
            <v>0</v>
          </cell>
          <cell r="CL873">
            <v>0</v>
          </cell>
          <cell r="CM873" t="str">
            <v>ĐỘC THÂN</v>
          </cell>
          <cell r="CN873">
            <v>0</v>
          </cell>
          <cell r="CO873">
            <v>0</v>
          </cell>
          <cell r="CP873">
            <v>0</v>
          </cell>
          <cell r="CQ873">
            <v>0</v>
          </cell>
          <cell r="CR873">
            <v>0</v>
          </cell>
          <cell r="CS873">
            <v>0</v>
          </cell>
          <cell r="CT873">
            <v>0</v>
          </cell>
          <cell r="CU873">
            <v>0</v>
          </cell>
          <cell r="CV873">
            <v>0</v>
          </cell>
          <cell r="CW873">
            <v>0</v>
          </cell>
          <cell r="CX873">
            <v>0</v>
          </cell>
          <cell r="CY873">
            <v>0</v>
          </cell>
          <cell r="CZ873">
            <v>0</v>
          </cell>
          <cell r="DA873" t="e">
            <v>#N/A</v>
          </cell>
          <cell r="DB873">
            <v>0</v>
          </cell>
        </row>
        <row r="874">
          <cell r="B874" t="str">
            <v>EQQ102858</v>
          </cell>
          <cell r="C874" t="str">
            <v>TRỊNH MINH ĐỨC</v>
          </cell>
          <cell r="D874" t="str">
            <v>NAM</v>
          </cell>
          <cell r="E874">
            <v>41961</v>
          </cell>
          <cell r="F874" t="str">
            <v>FSOFT</v>
          </cell>
          <cell r="G874" t="str">
            <v>NHÂN VIÊN BẾP</v>
          </cell>
          <cell r="H874">
            <v>29</v>
          </cell>
          <cell r="I874">
            <v>4</v>
          </cell>
          <cell r="J874">
            <v>1993</v>
          </cell>
          <cell r="K874">
            <v>34088</v>
          </cell>
          <cell r="L874">
            <v>1993</v>
          </cell>
          <cell r="M874">
            <v>33983</v>
          </cell>
          <cell r="N874" t="str">
            <v>241360438</v>
          </cell>
          <cell r="O874">
            <v>41241</v>
          </cell>
          <cell r="P874" t="str">
            <v>ĐAKLAK</v>
          </cell>
          <cell r="Q874">
            <v>39662</v>
          </cell>
          <cell r="R874" t="str">
            <v>LÂM ĐỒNG</v>
          </cell>
          <cell r="S874" t="str">
            <v>EA KMÚT, EA KAR, ĐĂKLĂK</v>
          </cell>
          <cell r="T874" t="str">
            <v>PHẬT</v>
          </cell>
          <cell r="U874" t="str">
            <v>95B/28 HUỲNH TẤN PHÁT, P. 11, ĐÀ LẠT, LÂM ĐỒNG</v>
          </cell>
          <cell r="V874" t="str">
            <v>TP. HCM</v>
          </cell>
          <cell r="W874" t="str">
            <v>702/6 PHẠM THẾ HIỂN, P. 4, Q. 8, TP. HCM</v>
          </cell>
          <cell r="X874" t="str">
            <v>TP. HCM</v>
          </cell>
          <cell r="Y874" t="str">
            <v>0381000436365</v>
          </cell>
          <cell r="Z874" t="str">
            <v>VIETCOMBANK</v>
          </cell>
          <cell r="AA874" t="str">
            <v>101792</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t="str">
            <v>12/12</v>
          </cell>
          <cell r="BF874">
            <v>0</v>
          </cell>
          <cell r="BG874">
            <v>0</v>
          </cell>
          <cell r="BH874">
            <v>0</v>
          </cell>
          <cell r="BI874">
            <v>2889000</v>
          </cell>
          <cell r="BJ874">
            <v>111000</v>
          </cell>
          <cell r="BK874">
            <v>0</v>
          </cell>
          <cell r="BL874">
            <v>0</v>
          </cell>
          <cell r="BM874">
            <v>0</v>
          </cell>
          <cell r="BN874">
            <v>0</v>
          </cell>
          <cell r="BO874">
            <v>0</v>
          </cell>
          <cell r="BP874">
            <v>4000</v>
          </cell>
          <cell r="BQ874">
            <v>1</v>
          </cell>
          <cell r="BR874" t="str">
            <v>HTQ HỒ CHÍ MINH</v>
          </cell>
          <cell r="BS874" t="str">
            <v>Fulltime</v>
          </cell>
          <cell r="BT874" t="str">
            <v>Quán Fsoft - Quận 9</v>
          </cell>
          <cell r="BU874" t="str">
            <v>NV. Bếp</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t="str">
            <v>80 ĐK</v>
          </cell>
          <cell r="CJ874" t="str">
            <v>NHÂN VIÊN PHỤC VỤ</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cell r="DA874" t="e">
            <v>#N/A</v>
          </cell>
          <cell r="DB874">
            <v>0</v>
          </cell>
        </row>
        <row r="875">
          <cell r="B875" t="str">
            <v>EQQ102859</v>
          </cell>
          <cell r="C875" t="str">
            <v>TRƯƠNG THỊ BẢO HÂN</v>
          </cell>
          <cell r="D875" t="str">
            <v>NỮ</v>
          </cell>
          <cell r="E875">
            <v>41961</v>
          </cell>
          <cell r="F875" t="str">
            <v>FSOFT</v>
          </cell>
          <cell r="G875" t="str">
            <v>NHÂN VIÊN PHA CHẾ</v>
          </cell>
          <cell r="H875">
            <v>8</v>
          </cell>
          <cell r="I875">
            <v>9</v>
          </cell>
          <cell r="J875">
            <v>1994</v>
          </cell>
          <cell r="K875">
            <v>34585</v>
          </cell>
          <cell r="L875">
            <v>1993</v>
          </cell>
          <cell r="M875">
            <v>34088</v>
          </cell>
          <cell r="N875" t="str">
            <v>215279968</v>
          </cell>
          <cell r="O875">
            <v>39825</v>
          </cell>
          <cell r="P875" t="str">
            <v>BÌNH ĐỊNH</v>
          </cell>
          <cell r="Q875">
            <v>41241</v>
          </cell>
          <cell r="R875" t="str">
            <v>ĐAKLAK</v>
          </cell>
          <cell r="S875" t="str">
            <v>TÀI LƯƠNG 4, HOÀI THANH TÂY, HOÀI NHƠN, BÌNH ĐỊNH</v>
          </cell>
          <cell r="T875">
            <v>0</v>
          </cell>
          <cell r="U875" t="str">
            <v>EA KMÚT, EA KAR, ĐĂKLĂK</v>
          </cell>
          <cell r="V875" t="str">
            <v>TP. HCM</v>
          </cell>
          <cell r="W875">
            <v>0</v>
          </cell>
          <cell r="X875" t="str">
            <v>TP. HCM</v>
          </cell>
          <cell r="Y875" t="str">
            <v>0381000436389</v>
          </cell>
          <cell r="Z875" t="str">
            <v>VIETCOMBANK</v>
          </cell>
          <cell r="AA875" t="str">
            <v>101793</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12000</v>
          </cell>
          <cell r="BK875">
            <v>0</v>
          </cell>
          <cell r="BL875">
            <v>0</v>
          </cell>
          <cell r="BM875">
            <v>0</v>
          </cell>
          <cell r="BN875">
            <v>0</v>
          </cell>
          <cell r="BO875">
            <v>0</v>
          </cell>
          <cell r="BP875">
            <v>0</v>
          </cell>
          <cell r="BQ875">
            <v>1</v>
          </cell>
          <cell r="BR875" t="str">
            <v>HTQ HỒ CHÍ MINH</v>
          </cell>
          <cell r="BS875" t="str">
            <v>Partime</v>
          </cell>
          <cell r="BT875" t="str">
            <v>Quán Fsoft - Quận 9</v>
          </cell>
          <cell r="BU875" t="str">
            <v>NV. Pha Chế</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t="str">
            <v>FSOFT</v>
          </cell>
          <cell r="CJ875" t="str">
            <v>NHÂN VIÊN BẾP</v>
          </cell>
          <cell r="CK875">
            <v>0</v>
          </cell>
          <cell r="CL875">
            <v>0</v>
          </cell>
          <cell r="CM875">
            <v>0</v>
          </cell>
          <cell r="CN875">
            <v>0</v>
          </cell>
          <cell r="CO875">
            <v>0</v>
          </cell>
          <cell r="CP875">
            <v>0</v>
          </cell>
          <cell r="CQ875">
            <v>0</v>
          </cell>
          <cell r="CR875">
            <v>0</v>
          </cell>
          <cell r="CS875">
            <v>0</v>
          </cell>
          <cell r="CT875">
            <v>0</v>
          </cell>
          <cell r="CU875">
            <v>0</v>
          </cell>
          <cell r="CV875">
            <v>0</v>
          </cell>
          <cell r="CW875">
            <v>0</v>
          </cell>
          <cell r="CX875">
            <v>0</v>
          </cell>
          <cell r="CY875">
            <v>0</v>
          </cell>
          <cell r="CZ875">
            <v>0</v>
          </cell>
          <cell r="DA875" t="e">
            <v>#N/A</v>
          </cell>
          <cell r="DB875">
            <v>0</v>
          </cell>
        </row>
        <row r="876">
          <cell r="B876" t="str">
            <v>EQQ102860</v>
          </cell>
          <cell r="C876" t="str">
            <v>NGUYỄN THỊ TRƯỜNG AN</v>
          </cell>
          <cell r="D876" t="str">
            <v>NỮ</v>
          </cell>
          <cell r="E876">
            <v>41961</v>
          </cell>
          <cell r="F876" t="str">
            <v>FSOFT</v>
          </cell>
          <cell r="G876" t="str">
            <v>NHÂN VIÊN PHỤC VỤ</v>
          </cell>
          <cell r="H876">
            <v>11</v>
          </cell>
          <cell r="I876">
            <v>11</v>
          </cell>
          <cell r="J876">
            <v>1993</v>
          </cell>
          <cell r="K876">
            <v>34284</v>
          </cell>
          <cell r="L876">
            <v>1994</v>
          </cell>
          <cell r="M876">
            <v>34585</v>
          </cell>
          <cell r="N876" t="str">
            <v>025064552</v>
          </cell>
          <cell r="O876">
            <v>39805</v>
          </cell>
          <cell r="P876" t="str">
            <v>TP. HCM</v>
          </cell>
          <cell r="Q876">
            <v>39825</v>
          </cell>
          <cell r="R876" t="str">
            <v>BÌNH ĐỊNH</v>
          </cell>
          <cell r="S876" t="str">
            <v>35/3 ĐƯỜNG 23, GÒ CÔNG, P. LONG THẠNH MỸ, Q.9, TP. HCM</v>
          </cell>
          <cell r="T876">
            <v>0</v>
          </cell>
          <cell r="U876" t="str">
            <v>TÀI LƯƠNG 4, HOÀI THANH TÂY, HOÀI NHƠN, BÌNH ĐỊNH</v>
          </cell>
          <cell r="V876" t="str">
            <v>TP. HCM</v>
          </cell>
          <cell r="W876">
            <v>0</v>
          </cell>
          <cell r="X876" t="str">
            <v>TP. HCM</v>
          </cell>
          <cell r="Y876" t="str">
            <v>0381000436350</v>
          </cell>
          <cell r="Z876" t="str">
            <v>VIETCOMBANK</v>
          </cell>
          <cell r="AA876" t="str">
            <v>101794</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12000</v>
          </cell>
          <cell r="BK876">
            <v>0</v>
          </cell>
          <cell r="BL876">
            <v>0</v>
          </cell>
          <cell r="BM876">
            <v>0</v>
          </cell>
          <cell r="BN876">
            <v>0</v>
          </cell>
          <cell r="BO876">
            <v>0</v>
          </cell>
          <cell r="BP876">
            <v>0</v>
          </cell>
          <cell r="BQ876">
            <v>1</v>
          </cell>
          <cell r="BR876" t="str">
            <v>HTQ HỒ CHÍ MINH</v>
          </cell>
          <cell r="BS876" t="str">
            <v>Partime</v>
          </cell>
          <cell r="BT876" t="str">
            <v>Quán Fsoft - Quận 9</v>
          </cell>
          <cell r="BU876" t="str">
            <v>NV. Phục Vụ</v>
          </cell>
          <cell r="BV876">
            <v>0</v>
          </cell>
          <cell r="BW876">
            <v>0</v>
          </cell>
          <cell r="BX876">
            <v>0</v>
          </cell>
          <cell r="BY876">
            <v>0</v>
          </cell>
          <cell r="BZ876">
            <v>0</v>
          </cell>
          <cell r="CA876">
            <v>0</v>
          </cell>
          <cell r="CB876">
            <v>0</v>
          </cell>
          <cell r="CC876">
            <v>0</v>
          </cell>
          <cell r="CD876">
            <v>0</v>
          </cell>
          <cell r="CE876">
            <v>0</v>
          </cell>
          <cell r="CF876">
            <v>0</v>
          </cell>
          <cell r="CG876">
            <v>0</v>
          </cell>
          <cell r="CH876">
            <v>0</v>
          </cell>
          <cell r="CI876" t="str">
            <v>FSOFT</v>
          </cell>
          <cell r="CJ876" t="str">
            <v>NHÂN VIÊN PHA CHẾ</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cell r="DA876" t="e">
            <v>#N/A</v>
          </cell>
          <cell r="DB876">
            <v>0</v>
          </cell>
        </row>
        <row r="877">
          <cell r="B877" t="str">
            <v>EQQ102861</v>
          </cell>
          <cell r="C877" t="str">
            <v>NGUYỄN THỊ NGỌC ÁNH</v>
          </cell>
          <cell r="D877" t="str">
            <v>NỮ</v>
          </cell>
          <cell r="E877">
            <v>41961</v>
          </cell>
          <cell r="F877" t="str">
            <v>FSOFT</v>
          </cell>
          <cell r="G877" t="str">
            <v>NHÂN VIÊN PHỤC VỤ</v>
          </cell>
          <cell r="H877">
            <v>1</v>
          </cell>
          <cell r="I877">
            <v>4</v>
          </cell>
          <cell r="J877">
            <v>1994</v>
          </cell>
          <cell r="K877">
            <v>34425</v>
          </cell>
          <cell r="L877">
            <v>1993</v>
          </cell>
          <cell r="M877">
            <v>34284</v>
          </cell>
          <cell r="N877" t="str">
            <v>215404393</v>
          </cell>
          <cell r="O877">
            <v>40950</v>
          </cell>
          <cell r="P877" t="str">
            <v>BÌNH ĐỊNH</v>
          </cell>
          <cell r="Q877">
            <v>39805</v>
          </cell>
          <cell r="R877" t="str">
            <v>TP. HCM</v>
          </cell>
          <cell r="S877" t="str">
            <v>THÔN HIỆP AN, XÃ MỸ CHÁNH, HUYỆN PHÙ MỸ, BÌNH ĐỊNH</v>
          </cell>
          <cell r="T877">
            <v>0</v>
          </cell>
          <cell r="U877" t="str">
            <v>35/3 ĐƯỜNG 23, GÒ CÔNG, P. LONG THẠNH MỸ, Q.9, TP. HCM</v>
          </cell>
          <cell r="V877" t="str">
            <v>TP. HCM</v>
          </cell>
          <cell r="W877">
            <v>0</v>
          </cell>
          <cell r="X877" t="str">
            <v>TP. HCM</v>
          </cell>
          <cell r="Y877" t="str">
            <v>0501000030507</v>
          </cell>
          <cell r="Z877" t="str">
            <v>VIETCOMBANK</v>
          </cell>
          <cell r="AA877" t="str">
            <v>101795</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12000</v>
          </cell>
          <cell r="BK877">
            <v>0</v>
          </cell>
          <cell r="BL877">
            <v>0</v>
          </cell>
          <cell r="BM877">
            <v>0</v>
          </cell>
          <cell r="BN877">
            <v>0</v>
          </cell>
          <cell r="BO877">
            <v>0</v>
          </cell>
          <cell r="BP877">
            <v>0</v>
          </cell>
          <cell r="BQ877">
            <v>1</v>
          </cell>
          <cell r="BR877" t="str">
            <v>HTQ HỒ CHÍ MINH</v>
          </cell>
          <cell r="BS877" t="str">
            <v>Partime</v>
          </cell>
          <cell r="BT877" t="str">
            <v>Quán Fsoft - Quận 9</v>
          </cell>
          <cell r="BU877" t="str">
            <v>NV. Phục Vụ</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t="str">
            <v>FSOFT</v>
          </cell>
          <cell r="CJ877" t="str">
            <v>NHÂN VIÊN PHỤC VỤ</v>
          </cell>
          <cell r="CK877">
            <v>0</v>
          </cell>
          <cell r="CL877">
            <v>0</v>
          </cell>
          <cell r="CM877">
            <v>0</v>
          </cell>
          <cell r="CN877">
            <v>0</v>
          </cell>
          <cell r="CO877">
            <v>0</v>
          </cell>
          <cell r="CP877">
            <v>0</v>
          </cell>
          <cell r="CQ877">
            <v>0</v>
          </cell>
          <cell r="CR877">
            <v>0</v>
          </cell>
          <cell r="CS877">
            <v>0</v>
          </cell>
          <cell r="CT877">
            <v>0</v>
          </cell>
          <cell r="CU877">
            <v>0</v>
          </cell>
          <cell r="CV877">
            <v>0</v>
          </cell>
          <cell r="CW877">
            <v>0</v>
          </cell>
          <cell r="CX877">
            <v>0</v>
          </cell>
          <cell r="CY877">
            <v>0</v>
          </cell>
          <cell r="CZ877">
            <v>0</v>
          </cell>
          <cell r="DA877" t="e">
            <v>#N/A</v>
          </cell>
          <cell r="DB877">
            <v>0</v>
          </cell>
        </row>
        <row r="878">
          <cell r="B878" t="str">
            <v>EQQ102862</v>
          </cell>
          <cell r="C878" t="str">
            <v>ĐINH THỊ MẦU</v>
          </cell>
          <cell r="D878" t="str">
            <v>NỮ</v>
          </cell>
          <cell r="E878">
            <v>41961</v>
          </cell>
          <cell r="F878" t="str">
            <v>FSOFT</v>
          </cell>
          <cell r="G878" t="str">
            <v>NHÂN VIÊN PHA CHẾ</v>
          </cell>
          <cell r="H878">
            <v>1</v>
          </cell>
          <cell r="I878">
            <v>1</v>
          </cell>
          <cell r="J878">
            <v>1992</v>
          </cell>
          <cell r="K878">
            <v>33604</v>
          </cell>
          <cell r="L878">
            <v>1994</v>
          </cell>
          <cell r="M878">
            <v>34425</v>
          </cell>
          <cell r="N878" t="str">
            <v>272162439</v>
          </cell>
          <cell r="O878">
            <v>39317</v>
          </cell>
          <cell r="P878" t="str">
            <v>ĐỒNG NAI</v>
          </cell>
          <cell r="Q878">
            <v>40950</v>
          </cell>
          <cell r="R878" t="str">
            <v>BÌNH ĐỊNH</v>
          </cell>
          <cell r="S878" t="str">
            <v>ẤP HÒA ĐÔNG, XÃ NGỌC ĐỊNH, ĐỊNH QUÁN, ĐỒNG NAI</v>
          </cell>
          <cell r="T878">
            <v>0</v>
          </cell>
          <cell r="U878" t="str">
            <v>THÔN HIỆP AN, XÃ MỸ CHÁNH, HUYỆN PHÙ MỸ, BÌNH ĐỊNH</v>
          </cell>
          <cell r="V878" t="str">
            <v>TP. HCM</v>
          </cell>
          <cell r="W878">
            <v>0</v>
          </cell>
          <cell r="X878" t="str">
            <v>TP. HCM</v>
          </cell>
          <cell r="Y878" t="str">
            <v>0381000436388</v>
          </cell>
          <cell r="Z878" t="str">
            <v>VIETCOMBANK</v>
          </cell>
          <cell r="AA878" t="str">
            <v>101796</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12000</v>
          </cell>
          <cell r="BK878">
            <v>0</v>
          </cell>
          <cell r="BL878">
            <v>0</v>
          </cell>
          <cell r="BM878">
            <v>0</v>
          </cell>
          <cell r="BN878">
            <v>0</v>
          </cell>
          <cell r="BO878">
            <v>0</v>
          </cell>
          <cell r="BP878">
            <v>0</v>
          </cell>
          <cell r="BQ878">
            <v>1</v>
          </cell>
          <cell r="BR878" t="str">
            <v>HTQ HỒ CHÍ MINH</v>
          </cell>
          <cell r="BS878" t="str">
            <v>Partime</v>
          </cell>
          <cell r="BT878" t="str">
            <v>Quán Fsoft - Quận 9</v>
          </cell>
          <cell r="BU878" t="str">
            <v>NV. Pha Chế</v>
          </cell>
          <cell r="BV878">
            <v>0</v>
          </cell>
          <cell r="BW878">
            <v>0</v>
          </cell>
          <cell r="BX878">
            <v>0</v>
          </cell>
          <cell r="BY878">
            <v>0</v>
          </cell>
          <cell r="BZ878">
            <v>0</v>
          </cell>
          <cell r="CA878">
            <v>0</v>
          </cell>
          <cell r="CB878">
            <v>0</v>
          </cell>
          <cell r="CC878">
            <v>0</v>
          </cell>
          <cell r="CD878">
            <v>0</v>
          </cell>
          <cell r="CE878">
            <v>0</v>
          </cell>
          <cell r="CF878">
            <v>0</v>
          </cell>
          <cell r="CG878">
            <v>0</v>
          </cell>
          <cell r="CH878">
            <v>0</v>
          </cell>
          <cell r="CI878" t="str">
            <v>FSOFT</v>
          </cell>
          <cell r="CJ878" t="str">
            <v>NHÂN VIÊN PHỤC VỤ</v>
          </cell>
          <cell r="CK878">
            <v>0</v>
          </cell>
          <cell r="CL878">
            <v>0</v>
          </cell>
          <cell r="CM878">
            <v>0</v>
          </cell>
          <cell r="CN878">
            <v>0</v>
          </cell>
          <cell r="CO878">
            <v>0</v>
          </cell>
          <cell r="CP878">
            <v>0</v>
          </cell>
          <cell r="CQ878">
            <v>0</v>
          </cell>
          <cell r="CR878">
            <v>0</v>
          </cell>
          <cell r="CS878">
            <v>0</v>
          </cell>
          <cell r="CT878">
            <v>0</v>
          </cell>
          <cell r="CU878">
            <v>0</v>
          </cell>
          <cell r="CV878">
            <v>0</v>
          </cell>
          <cell r="CW878">
            <v>0</v>
          </cell>
          <cell r="CX878">
            <v>0</v>
          </cell>
          <cell r="CY878">
            <v>0</v>
          </cell>
          <cell r="CZ878">
            <v>0</v>
          </cell>
          <cell r="DA878" t="e">
            <v>#N/A</v>
          </cell>
          <cell r="DB878">
            <v>0</v>
          </cell>
        </row>
        <row r="879">
          <cell r="B879" t="str">
            <v>EQQ102863</v>
          </cell>
          <cell r="C879" t="str">
            <v>BÙI KHÁNH CHI</v>
          </cell>
          <cell r="D879" t="str">
            <v>NỮ</v>
          </cell>
          <cell r="E879">
            <v>41961</v>
          </cell>
          <cell r="F879" t="str">
            <v>FSOFT</v>
          </cell>
          <cell r="G879" t="str">
            <v>NHÂN VIÊN THU NGÂN</v>
          </cell>
          <cell r="H879">
            <v>5</v>
          </cell>
          <cell r="I879">
            <v>3</v>
          </cell>
          <cell r="J879">
            <v>1992</v>
          </cell>
          <cell r="K879">
            <v>33668</v>
          </cell>
          <cell r="L879">
            <v>1992</v>
          </cell>
          <cell r="M879">
            <v>33604</v>
          </cell>
          <cell r="N879" t="str">
            <v>261206598</v>
          </cell>
          <cell r="O879">
            <v>39071</v>
          </cell>
          <cell r="P879" t="str">
            <v>BÌNH THUẬN</v>
          </cell>
          <cell r="Q879">
            <v>39317</v>
          </cell>
          <cell r="R879" t="str">
            <v>ĐỒNG NAI</v>
          </cell>
          <cell r="S879" t="str">
            <v>402 THÁI HÒA, HỒNG THÁI, BẮC BÌNH, BÌNH THUẬN</v>
          </cell>
          <cell r="T879">
            <v>0</v>
          </cell>
          <cell r="U879" t="str">
            <v>ẤP HÒA ĐÔNG, XÃ NGỌC ĐỊNH, ĐỊNH QUÁN, ĐỒNG NAI</v>
          </cell>
          <cell r="V879" t="str">
            <v>TP. HCM</v>
          </cell>
          <cell r="W879">
            <v>0</v>
          </cell>
          <cell r="X879" t="str">
            <v>TP. HCM</v>
          </cell>
          <cell r="Y879">
            <v>0</v>
          </cell>
          <cell r="Z879">
            <v>0</v>
          </cell>
          <cell r="AA879" t="str">
            <v>101797</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12000</v>
          </cell>
          <cell r="BK879">
            <v>0</v>
          </cell>
          <cell r="BL879">
            <v>0</v>
          </cell>
          <cell r="BM879">
            <v>0</v>
          </cell>
          <cell r="BN879">
            <v>0</v>
          </cell>
          <cell r="BO879">
            <v>0</v>
          </cell>
          <cell r="BP879">
            <v>0</v>
          </cell>
          <cell r="BQ879">
            <v>1</v>
          </cell>
          <cell r="BR879" t="str">
            <v>HTQ HỒ CHÍ MINH</v>
          </cell>
          <cell r="BS879" t="str">
            <v>Partime</v>
          </cell>
          <cell r="BT879" t="str">
            <v>Quán Fsoft - Quận 9</v>
          </cell>
          <cell r="BU879" t="str">
            <v>NV. Thu Ngân</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t="str">
            <v>FSOFT</v>
          </cell>
          <cell r="CJ879" t="str">
            <v>NHÂN VIÊN PHA CHẾ</v>
          </cell>
          <cell r="CK879">
            <v>0</v>
          </cell>
          <cell r="CL879">
            <v>0</v>
          </cell>
          <cell r="CM879">
            <v>0</v>
          </cell>
          <cell r="CN879">
            <v>0</v>
          </cell>
          <cell r="CO879">
            <v>0</v>
          </cell>
          <cell r="CP879">
            <v>0</v>
          </cell>
          <cell r="CQ879">
            <v>0</v>
          </cell>
          <cell r="CR879">
            <v>0</v>
          </cell>
          <cell r="CS879">
            <v>0</v>
          </cell>
          <cell r="CT879">
            <v>0</v>
          </cell>
          <cell r="CU879">
            <v>0</v>
          </cell>
          <cell r="CV879">
            <v>0</v>
          </cell>
          <cell r="CW879">
            <v>0</v>
          </cell>
          <cell r="CX879">
            <v>0</v>
          </cell>
          <cell r="CY879">
            <v>0</v>
          </cell>
          <cell r="CZ879">
            <v>0</v>
          </cell>
          <cell r="DA879" t="e">
            <v>#N/A</v>
          </cell>
          <cell r="DB879">
            <v>0</v>
          </cell>
        </row>
        <row r="880">
          <cell r="B880" t="str">
            <v>EQQ102864</v>
          </cell>
          <cell r="C880" t="str">
            <v>VÕ THỊ THU VÂN</v>
          </cell>
          <cell r="D880" t="str">
            <v>NỮ</v>
          </cell>
          <cell r="E880">
            <v>41961</v>
          </cell>
          <cell r="F880" t="str">
            <v>FSOFT</v>
          </cell>
          <cell r="G880" t="str">
            <v>NHÂN VIÊN PHỤC VỤ</v>
          </cell>
          <cell r="H880">
            <v>15</v>
          </cell>
          <cell r="I880">
            <v>6</v>
          </cell>
          <cell r="J880">
            <v>1991</v>
          </cell>
          <cell r="K880">
            <v>33404</v>
          </cell>
          <cell r="L880">
            <v>1992</v>
          </cell>
          <cell r="M880">
            <v>33668</v>
          </cell>
          <cell r="N880" t="str">
            <v>191736703</v>
          </cell>
          <cell r="O880">
            <v>38986</v>
          </cell>
          <cell r="P880" t="str">
            <v>THỪA THIÊN HuẾ</v>
          </cell>
          <cell r="Q880">
            <v>39071</v>
          </cell>
          <cell r="R880" t="str">
            <v>BÌNH THUẬN</v>
          </cell>
          <cell r="S880" t="str">
            <v>7/73 ĐƯỜNG LƯƠNG QUÁN, P. THỦY BIỀU, TP. HUẾ</v>
          </cell>
          <cell r="T880">
            <v>0</v>
          </cell>
          <cell r="U880" t="str">
            <v>402 THÁI HÒA, HỒNG THÁI, BẮC BÌNH, BÌNH THUẬN</v>
          </cell>
          <cell r="V880" t="str">
            <v>TP. HCM</v>
          </cell>
          <cell r="W880">
            <v>0</v>
          </cell>
          <cell r="X880" t="str">
            <v>TP. HCM</v>
          </cell>
          <cell r="Y880" t="str">
            <v>0381000436419</v>
          </cell>
          <cell r="Z880" t="str">
            <v>VIETCOMBANK</v>
          </cell>
          <cell r="AA880" t="str">
            <v>101798</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12000</v>
          </cell>
          <cell r="BK880">
            <v>0</v>
          </cell>
          <cell r="BL880">
            <v>0</v>
          </cell>
          <cell r="BM880">
            <v>0</v>
          </cell>
          <cell r="BN880">
            <v>0</v>
          </cell>
          <cell r="BO880">
            <v>0</v>
          </cell>
          <cell r="BP880">
            <v>0</v>
          </cell>
          <cell r="BQ880">
            <v>1</v>
          </cell>
          <cell r="BR880" t="str">
            <v>HTQ HỒ CHÍ MINH</v>
          </cell>
          <cell r="BS880" t="str">
            <v>Partime</v>
          </cell>
          <cell r="BT880" t="str">
            <v>Quán Fsoft - Quận 9</v>
          </cell>
          <cell r="BU880" t="str">
            <v>NV. Phục Vụ</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I880" t="str">
            <v>FSOFT</v>
          </cell>
          <cell r="CJ880" t="str">
            <v>NHÂN VIÊN THU NGÂN</v>
          </cell>
          <cell r="CK880">
            <v>0</v>
          </cell>
          <cell r="CL880">
            <v>0</v>
          </cell>
          <cell r="CM880">
            <v>0</v>
          </cell>
          <cell r="CN880">
            <v>0</v>
          </cell>
          <cell r="CO880">
            <v>0</v>
          </cell>
          <cell r="CP880">
            <v>0</v>
          </cell>
          <cell r="CQ880">
            <v>0</v>
          </cell>
          <cell r="CR880">
            <v>0</v>
          </cell>
          <cell r="CS880">
            <v>0</v>
          </cell>
          <cell r="CT880">
            <v>0</v>
          </cell>
          <cell r="CU880">
            <v>0</v>
          </cell>
          <cell r="CV880">
            <v>0</v>
          </cell>
          <cell r="CW880">
            <v>0</v>
          </cell>
          <cell r="CX880">
            <v>0</v>
          </cell>
          <cell r="CY880">
            <v>0</v>
          </cell>
          <cell r="CZ880">
            <v>0</v>
          </cell>
          <cell r="DA880" t="e">
            <v>#N/A</v>
          </cell>
          <cell r="DB880">
            <v>0</v>
          </cell>
        </row>
        <row r="881">
          <cell r="B881" t="str">
            <v>EQQ102865</v>
          </cell>
          <cell r="C881" t="str">
            <v>LÊ QUANG NHẬT</v>
          </cell>
          <cell r="D881" t="str">
            <v>NAM</v>
          </cell>
          <cell r="E881">
            <v>41961</v>
          </cell>
          <cell r="F881" t="str">
            <v>FSOFT</v>
          </cell>
          <cell r="G881" t="str">
            <v>NHÂN VIÊN PHA CHẾ</v>
          </cell>
          <cell r="H881">
            <v>8</v>
          </cell>
          <cell r="I881">
            <v>6</v>
          </cell>
          <cell r="J881">
            <v>1993</v>
          </cell>
          <cell r="K881">
            <v>34128</v>
          </cell>
          <cell r="L881">
            <v>1991</v>
          </cell>
          <cell r="M881">
            <v>33404</v>
          </cell>
          <cell r="N881" t="str">
            <v>025117981</v>
          </cell>
          <cell r="O881">
            <v>39995</v>
          </cell>
          <cell r="P881" t="str">
            <v>TP. HCM</v>
          </cell>
          <cell r="Q881">
            <v>38986</v>
          </cell>
          <cell r="R881" t="str">
            <v>THỪA THIÊN HuẾ</v>
          </cell>
          <cell r="S881" t="str">
            <v>17/2 ĐƯỜNG 19, KP3, P. HIỆP BÌNH PHƯỚC, Q. THỦ ĐỨC, TP. HCM</v>
          </cell>
          <cell r="T881">
            <v>0</v>
          </cell>
          <cell r="U881" t="str">
            <v>7/73 ĐƯỜNG LƯƠNG QUÁN, P. THỦY BIỀU, TP. HUẾ</v>
          </cell>
          <cell r="V881" t="str">
            <v>TP. HCM</v>
          </cell>
          <cell r="W881">
            <v>0</v>
          </cell>
          <cell r="X881" t="str">
            <v>TP. HCM</v>
          </cell>
          <cell r="Y881" t="str">
            <v>0461000491405</v>
          </cell>
          <cell r="Z881" t="str">
            <v>VIETCOMBANK</v>
          </cell>
          <cell r="AA881" t="str">
            <v>101799</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12000</v>
          </cell>
          <cell r="BK881">
            <v>0</v>
          </cell>
          <cell r="BL881">
            <v>0</v>
          </cell>
          <cell r="BM881">
            <v>0</v>
          </cell>
          <cell r="BN881">
            <v>0</v>
          </cell>
          <cell r="BO881">
            <v>0</v>
          </cell>
          <cell r="BP881">
            <v>0</v>
          </cell>
          <cell r="BQ881">
            <v>1</v>
          </cell>
          <cell r="BR881" t="str">
            <v>HTQ HỒ CHÍ MINH</v>
          </cell>
          <cell r="BS881" t="str">
            <v>Partime</v>
          </cell>
          <cell r="BT881" t="str">
            <v>Quán Fsoft - Quận 9</v>
          </cell>
          <cell r="BU881" t="str">
            <v>NV. Pha Chế</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t="str">
            <v>FSOFT</v>
          </cell>
          <cell r="CJ881" t="str">
            <v>NHÂN VIÊN PHỤC VỤ</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cell r="CZ881">
            <v>0</v>
          </cell>
          <cell r="DA881" t="e">
            <v>#N/A</v>
          </cell>
          <cell r="DB881">
            <v>0</v>
          </cell>
        </row>
        <row r="882">
          <cell r="B882" t="str">
            <v>EQQ102866</v>
          </cell>
          <cell r="C882" t="str">
            <v>BÙI MINH NHỰT</v>
          </cell>
          <cell r="D882" t="str">
            <v>NAM</v>
          </cell>
          <cell r="E882">
            <v>41961</v>
          </cell>
          <cell r="F882" t="str">
            <v>FSOFT</v>
          </cell>
          <cell r="G882" t="str">
            <v>NHÂN VIÊN PHA CHẾ</v>
          </cell>
          <cell r="H882">
            <v>5</v>
          </cell>
          <cell r="I882">
            <v>8</v>
          </cell>
          <cell r="J882">
            <v>1992</v>
          </cell>
          <cell r="K882">
            <v>33821</v>
          </cell>
          <cell r="L882">
            <v>1993</v>
          </cell>
          <cell r="M882">
            <v>34128</v>
          </cell>
          <cell r="N882">
            <v>0</v>
          </cell>
          <cell r="O882">
            <v>0</v>
          </cell>
          <cell r="P882">
            <v>0</v>
          </cell>
          <cell r="Q882">
            <v>39995</v>
          </cell>
          <cell r="R882" t="str">
            <v>TP. HCM</v>
          </cell>
          <cell r="S882" t="str">
            <v>17/5 ĐƯỜNG 19, KP3, P. HIỆP BÌNH PHƯỚC, Q. THỦ ĐỨC, TP. HCM</v>
          </cell>
          <cell r="T882">
            <v>0</v>
          </cell>
          <cell r="U882" t="str">
            <v>17/2 ĐƯỜNG 19, KP3, P. HIỆP BÌNH PHƯỚC, Q. THỦ ĐỨC, TP. HCM</v>
          </cell>
          <cell r="V882" t="str">
            <v>TP. HCM</v>
          </cell>
          <cell r="W882">
            <v>0</v>
          </cell>
          <cell r="X882" t="str">
            <v>TP. HCM</v>
          </cell>
          <cell r="Y882" t="str">
            <v>0381000405650</v>
          </cell>
          <cell r="Z882" t="str">
            <v>VIETCOMBANK</v>
          </cell>
          <cell r="AA882" t="str">
            <v>101800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12000</v>
          </cell>
          <cell r="BK882">
            <v>0</v>
          </cell>
          <cell r="BL882">
            <v>0</v>
          </cell>
          <cell r="BM882">
            <v>0</v>
          </cell>
          <cell r="BN882">
            <v>0</v>
          </cell>
          <cell r="BO882">
            <v>0</v>
          </cell>
          <cell r="BP882">
            <v>0</v>
          </cell>
          <cell r="BQ882">
            <v>1</v>
          </cell>
          <cell r="BR882" t="str">
            <v>HTQ HỒ CHÍ MINH</v>
          </cell>
          <cell r="BS882" t="str">
            <v>Partime</v>
          </cell>
          <cell r="BT882" t="str">
            <v>Quán Fsoft - Quận 9</v>
          </cell>
          <cell r="BU882" t="str">
            <v>NV. Pha Chế</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t="str">
            <v>FSOFT</v>
          </cell>
          <cell r="CJ882" t="str">
            <v>NHÂN VIÊN PHA CHẾ</v>
          </cell>
          <cell r="CK882">
            <v>0</v>
          </cell>
          <cell r="CL882">
            <v>0</v>
          </cell>
          <cell r="CM882">
            <v>0</v>
          </cell>
          <cell r="CN882">
            <v>0</v>
          </cell>
          <cell r="CO882">
            <v>0</v>
          </cell>
          <cell r="CP882">
            <v>0</v>
          </cell>
          <cell r="CQ882">
            <v>0</v>
          </cell>
          <cell r="CR882">
            <v>0</v>
          </cell>
          <cell r="CS882">
            <v>0</v>
          </cell>
          <cell r="CT882">
            <v>0</v>
          </cell>
          <cell r="CU882">
            <v>0</v>
          </cell>
          <cell r="CV882">
            <v>0</v>
          </cell>
          <cell r="CW882">
            <v>0</v>
          </cell>
          <cell r="CX882">
            <v>0</v>
          </cell>
          <cell r="CY882">
            <v>0</v>
          </cell>
          <cell r="CZ882">
            <v>0</v>
          </cell>
          <cell r="DA882" t="e">
            <v>#N/A</v>
          </cell>
          <cell r="DB882">
            <v>0</v>
          </cell>
        </row>
        <row r="883">
          <cell r="B883" t="str">
            <v>EQQ102867</v>
          </cell>
          <cell r="C883" t="str">
            <v>HUỲNH LÝ HỒNG VY</v>
          </cell>
          <cell r="D883" t="str">
            <v>NỮ</v>
          </cell>
          <cell r="E883">
            <v>41961</v>
          </cell>
          <cell r="F883" t="str">
            <v>FSOFT</v>
          </cell>
          <cell r="G883" t="str">
            <v>NHÂN VIÊN PHỤC VỤ</v>
          </cell>
          <cell r="H883">
            <v>21</v>
          </cell>
          <cell r="I883">
            <v>11</v>
          </cell>
          <cell r="J883">
            <v>1995</v>
          </cell>
          <cell r="K883">
            <v>35024</v>
          </cell>
          <cell r="L883">
            <v>1992</v>
          </cell>
          <cell r="M883">
            <v>33821</v>
          </cell>
          <cell r="N883" t="str">
            <v>261325573</v>
          </cell>
          <cell r="O883">
            <v>40170</v>
          </cell>
          <cell r="P883" t="str">
            <v>BÌNH THUẬN</v>
          </cell>
          <cell r="Q883">
            <v>0</v>
          </cell>
          <cell r="R883">
            <v>0</v>
          </cell>
          <cell r="S883" t="str">
            <v>KP13, P. MŨI NÉ, PHAN THIẾT, BÌNH THUẬN</v>
          </cell>
          <cell r="T883">
            <v>0</v>
          </cell>
          <cell r="U883" t="str">
            <v>17/5 ĐƯỜNG 19, KP3, P. HIỆP BÌNH PHƯỚC, Q. THỦ ĐỨC, TP. HCM</v>
          </cell>
          <cell r="V883" t="str">
            <v>TP. HCM</v>
          </cell>
          <cell r="W883">
            <v>0</v>
          </cell>
          <cell r="X883" t="str">
            <v>TP. HCM</v>
          </cell>
          <cell r="Y883" t="str">
            <v>0381000408009</v>
          </cell>
          <cell r="Z883" t="str">
            <v>VIETCOMBANK</v>
          </cell>
          <cell r="AA883" t="str">
            <v>101801</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12000</v>
          </cell>
          <cell r="BK883">
            <v>0</v>
          </cell>
          <cell r="BL883">
            <v>0</v>
          </cell>
          <cell r="BM883">
            <v>0</v>
          </cell>
          <cell r="BN883">
            <v>0</v>
          </cell>
          <cell r="BO883">
            <v>0</v>
          </cell>
          <cell r="BP883">
            <v>0</v>
          </cell>
          <cell r="BQ883">
            <v>1</v>
          </cell>
          <cell r="BR883" t="str">
            <v>HTQ HỒ CHÍ MINH</v>
          </cell>
          <cell r="BS883" t="str">
            <v>Partime</v>
          </cell>
          <cell r="BT883" t="str">
            <v>Quán Fsoft - Quận 9</v>
          </cell>
          <cell r="BU883" t="str">
            <v>NV. Phục Vụ</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t="str">
            <v>FSOFT</v>
          </cell>
          <cell r="CJ883" t="str">
            <v>NHÂN VIÊN PHA CHẾ</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cell r="CZ883">
            <v>0</v>
          </cell>
          <cell r="DA883" t="e">
            <v>#N/A</v>
          </cell>
          <cell r="DB883">
            <v>0</v>
          </cell>
        </row>
        <row r="884">
          <cell r="B884" t="str">
            <v>EQQ102868</v>
          </cell>
          <cell r="C884" t="str">
            <v>LÝ HỒNG CHÂU</v>
          </cell>
          <cell r="D884" t="str">
            <v>NỮ</v>
          </cell>
          <cell r="E884">
            <v>41961</v>
          </cell>
          <cell r="F884" t="str">
            <v>FSOFT</v>
          </cell>
          <cell r="G884" t="str">
            <v>NHÂN VIÊN BẾP</v>
          </cell>
          <cell r="H884">
            <v>28</v>
          </cell>
          <cell r="I884">
            <v>2</v>
          </cell>
          <cell r="J884">
            <v>1996</v>
          </cell>
          <cell r="K884">
            <v>35123</v>
          </cell>
          <cell r="L884">
            <v>1995</v>
          </cell>
          <cell r="M884">
            <v>35024</v>
          </cell>
          <cell r="N884" t="str">
            <v>025474026</v>
          </cell>
          <cell r="O884">
            <v>40721</v>
          </cell>
          <cell r="P884" t="str">
            <v>TP. HCM</v>
          </cell>
          <cell r="Q884">
            <v>40170</v>
          </cell>
          <cell r="R884" t="str">
            <v>BÌNH THUẬN</v>
          </cell>
          <cell r="S884" t="str">
            <v>108 TỔ 7 LONG SƠN, P. LONG BÌNH, Q.9, TP. HCM</v>
          </cell>
          <cell r="T884">
            <v>0</v>
          </cell>
          <cell r="U884" t="str">
            <v>KP13, P. MŨI NÉ, PHAN THIẾT, BÌNH THUẬN</v>
          </cell>
          <cell r="V884" t="str">
            <v>TP. HCM</v>
          </cell>
          <cell r="W884">
            <v>0</v>
          </cell>
          <cell r="X884" t="str">
            <v>TP. HCM</v>
          </cell>
          <cell r="Y884" t="str">
            <v>0461000482547</v>
          </cell>
          <cell r="Z884" t="str">
            <v>VIETCOMBANK</v>
          </cell>
          <cell r="AA884" t="str">
            <v>101802</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2889000</v>
          </cell>
          <cell r="BJ884">
            <v>111000</v>
          </cell>
          <cell r="BK884">
            <v>0</v>
          </cell>
          <cell r="BL884">
            <v>0</v>
          </cell>
          <cell r="BM884">
            <v>0</v>
          </cell>
          <cell r="BN884">
            <v>0</v>
          </cell>
          <cell r="BO884">
            <v>0</v>
          </cell>
          <cell r="BP884">
            <v>4000</v>
          </cell>
          <cell r="BQ884">
            <v>1</v>
          </cell>
          <cell r="BR884" t="str">
            <v>HTQ HỒ CHÍ MINH</v>
          </cell>
          <cell r="BS884" t="str">
            <v>Fulltime</v>
          </cell>
          <cell r="BT884" t="str">
            <v>Quán Fsoft - Quận 9</v>
          </cell>
          <cell r="BU884" t="str">
            <v>NV. Bếp</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t="str">
            <v>FSOFT</v>
          </cell>
          <cell r="CJ884" t="str">
            <v>NHÂN VIÊN PHỤC VỤ</v>
          </cell>
          <cell r="CK884">
            <v>0</v>
          </cell>
          <cell r="CL884">
            <v>0</v>
          </cell>
          <cell r="CM884">
            <v>0</v>
          </cell>
          <cell r="CN884">
            <v>0</v>
          </cell>
          <cell r="CO884">
            <v>0</v>
          </cell>
          <cell r="CP884">
            <v>0</v>
          </cell>
          <cell r="CQ884">
            <v>0</v>
          </cell>
          <cell r="CR884">
            <v>0</v>
          </cell>
          <cell r="CS884">
            <v>0</v>
          </cell>
          <cell r="CT884">
            <v>0</v>
          </cell>
          <cell r="CU884">
            <v>0</v>
          </cell>
          <cell r="CV884">
            <v>0</v>
          </cell>
          <cell r="CW884">
            <v>0</v>
          </cell>
          <cell r="CX884">
            <v>0</v>
          </cell>
          <cell r="CY884">
            <v>0</v>
          </cell>
          <cell r="CZ884">
            <v>0</v>
          </cell>
          <cell r="DA884" t="e">
            <v>#N/A</v>
          </cell>
          <cell r="DB884">
            <v>0</v>
          </cell>
        </row>
        <row r="885">
          <cell r="B885" t="str">
            <v>EQQ102869</v>
          </cell>
          <cell r="C885" t="str">
            <v>ĐOÀN VĂN LỘC</v>
          </cell>
          <cell r="D885" t="str">
            <v>NAM</v>
          </cell>
          <cell r="E885">
            <v>41961</v>
          </cell>
          <cell r="F885" t="str">
            <v>FSOFT</v>
          </cell>
          <cell r="G885" t="str">
            <v>NHÂN VIÊN PHỤC VỤ</v>
          </cell>
          <cell r="H885">
            <v>20</v>
          </cell>
          <cell r="I885">
            <v>10</v>
          </cell>
          <cell r="J885">
            <v>1992</v>
          </cell>
          <cell r="K885">
            <v>33897</v>
          </cell>
          <cell r="L885">
            <v>1996</v>
          </cell>
          <cell r="M885">
            <v>35123</v>
          </cell>
          <cell r="N885" t="str">
            <v>261201833</v>
          </cell>
          <cell r="O885">
            <v>39048</v>
          </cell>
          <cell r="P885" t="str">
            <v>BÌNH THUẬN</v>
          </cell>
          <cell r="Q885">
            <v>40721</v>
          </cell>
          <cell r="R885" t="str">
            <v>TP. HCM</v>
          </cell>
          <cell r="S885" t="str">
            <v>HÒA THẮNG, BẮC BÌNH, BÌNH THUẬN</v>
          </cell>
          <cell r="T885">
            <v>0</v>
          </cell>
          <cell r="U885" t="str">
            <v>108 TỔ 7 LONG SƠN, P. LONG BÌNH, Q.9, TP. HCM</v>
          </cell>
          <cell r="V885" t="str">
            <v>TP. HCM</v>
          </cell>
          <cell r="W885">
            <v>0</v>
          </cell>
          <cell r="X885" t="str">
            <v>TP. HCM</v>
          </cell>
          <cell r="Y885" t="str">
            <v>0251002674721</v>
          </cell>
          <cell r="Z885" t="str">
            <v>VIETCOMBANK</v>
          </cell>
          <cell r="AA885" t="str">
            <v>101803</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12000</v>
          </cell>
          <cell r="BK885">
            <v>0</v>
          </cell>
          <cell r="BL885">
            <v>0</v>
          </cell>
          <cell r="BM885">
            <v>0</v>
          </cell>
          <cell r="BN885">
            <v>0</v>
          </cell>
          <cell r="BO885">
            <v>0</v>
          </cell>
          <cell r="BP885">
            <v>0</v>
          </cell>
          <cell r="BQ885">
            <v>1</v>
          </cell>
          <cell r="BR885" t="str">
            <v>HTQ HỒ CHÍ MINH</v>
          </cell>
          <cell r="BS885" t="str">
            <v>Partime</v>
          </cell>
          <cell r="BT885" t="str">
            <v>Quán Fsoft - Quận 9</v>
          </cell>
          <cell r="BU885" t="str">
            <v>NV. Phục Vụ</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t="str">
            <v>FSOFT</v>
          </cell>
          <cell r="CJ885" t="str">
            <v>NHÂN VIÊN BẾP</v>
          </cell>
          <cell r="CK885">
            <v>0</v>
          </cell>
          <cell r="CL885">
            <v>0</v>
          </cell>
          <cell r="CM885">
            <v>0</v>
          </cell>
          <cell r="CN885">
            <v>0</v>
          </cell>
          <cell r="CO885">
            <v>0</v>
          </cell>
          <cell r="CP885">
            <v>0</v>
          </cell>
          <cell r="CQ885">
            <v>0</v>
          </cell>
          <cell r="CR885">
            <v>0</v>
          </cell>
          <cell r="CS885">
            <v>0</v>
          </cell>
          <cell r="CT885">
            <v>0</v>
          </cell>
          <cell r="CU885">
            <v>0</v>
          </cell>
          <cell r="CV885">
            <v>0</v>
          </cell>
          <cell r="CW885">
            <v>0</v>
          </cell>
          <cell r="CX885">
            <v>0</v>
          </cell>
          <cell r="CY885">
            <v>0</v>
          </cell>
          <cell r="CZ885">
            <v>0</v>
          </cell>
          <cell r="DA885" t="e">
            <v>#N/A</v>
          </cell>
          <cell r="DB885">
            <v>0</v>
          </cell>
        </row>
        <row r="886">
          <cell r="B886" t="str">
            <v>EQQ102870</v>
          </cell>
          <cell r="C886" t="str">
            <v>LÊ VĂN THÀNH</v>
          </cell>
          <cell r="D886" t="str">
            <v>NAM</v>
          </cell>
          <cell r="E886">
            <v>41961</v>
          </cell>
          <cell r="F886" t="str">
            <v>FSOFT</v>
          </cell>
          <cell r="G886" t="str">
            <v>NHÂN VIÊN BẾP</v>
          </cell>
          <cell r="H886">
            <v>25</v>
          </cell>
          <cell r="I886">
            <v>10</v>
          </cell>
          <cell r="J886">
            <v>1992</v>
          </cell>
          <cell r="K886">
            <v>33902</v>
          </cell>
          <cell r="L886">
            <v>1992</v>
          </cell>
          <cell r="M886">
            <v>33897</v>
          </cell>
          <cell r="N886" t="str">
            <v>174043147</v>
          </cell>
          <cell r="O886">
            <v>40175</v>
          </cell>
          <cell r="P886" t="str">
            <v>THANH HÓA</v>
          </cell>
          <cell r="Q886">
            <v>39048</v>
          </cell>
          <cell r="R886" t="str">
            <v>BÌNH THUẬN</v>
          </cell>
          <cell r="S886" t="str">
            <v>THÔN 7, HOẰNG THÁI, HOẰNG HÓA, THANH HÓA</v>
          </cell>
          <cell r="T886">
            <v>0</v>
          </cell>
          <cell r="U886" t="str">
            <v>HÒA THẮNG, BẮC BÌNH, BÌNH THUẬN</v>
          </cell>
          <cell r="V886" t="str">
            <v>TP. HCM</v>
          </cell>
          <cell r="W886">
            <v>0</v>
          </cell>
          <cell r="X886" t="str">
            <v>TP. HCM</v>
          </cell>
          <cell r="Y886" t="str">
            <v>0381000436207</v>
          </cell>
          <cell r="Z886" t="str">
            <v>VIETCOMBANK</v>
          </cell>
          <cell r="AA886" t="str">
            <v>101804</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2889000</v>
          </cell>
          <cell r="BJ886">
            <v>111000</v>
          </cell>
          <cell r="BK886">
            <v>0</v>
          </cell>
          <cell r="BL886">
            <v>0</v>
          </cell>
          <cell r="BM886">
            <v>0</v>
          </cell>
          <cell r="BN886">
            <v>0</v>
          </cell>
          <cell r="BO886">
            <v>0</v>
          </cell>
          <cell r="BP886">
            <v>4000</v>
          </cell>
          <cell r="BQ886">
            <v>1</v>
          </cell>
          <cell r="BR886" t="str">
            <v>HTQ HỒ CHÍ MINH</v>
          </cell>
          <cell r="BS886" t="str">
            <v>Fulltime</v>
          </cell>
          <cell r="BT886" t="str">
            <v>Quán Fsoft - Quận 9</v>
          </cell>
          <cell r="BU886" t="str">
            <v>NV. Bếp</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I886" t="str">
            <v>FSOFT</v>
          </cell>
          <cell r="CJ886" t="str">
            <v>NHÂN VIÊN PHỤC VỤ</v>
          </cell>
          <cell r="CK886">
            <v>0</v>
          </cell>
          <cell r="CL886">
            <v>0</v>
          </cell>
          <cell r="CM886">
            <v>0</v>
          </cell>
          <cell r="CN886">
            <v>0</v>
          </cell>
          <cell r="CO886">
            <v>0</v>
          </cell>
          <cell r="CP886">
            <v>0</v>
          </cell>
          <cell r="CQ886">
            <v>0</v>
          </cell>
          <cell r="CR886">
            <v>0</v>
          </cell>
          <cell r="CS886">
            <v>0</v>
          </cell>
          <cell r="CT886">
            <v>0</v>
          </cell>
          <cell r="CU886">
            <v>0</v>
          </cell>
          <cell r="CV886">
            <v>0</v>
          </cell>
          <cell r="CW886">
            <v>0</v>
          </cell>
          <cell r="CX886">
            <v>0</v>
          </cell>
          <cell r="CY886">
            <v>0</v>
          </cell>
          <cell r="CZ886">
            <v>0</v>
          </cell>
          <cell r="DA886" t="e">
            <v>#N/A</v>
          </cell>
          <cell r="DB886">
            <v>0</v>
          </cell>
        </row>
        <row r="887">
          <cell r="B887" t="str">
            <v>EQQ102871</v>
          </cell>
          <cell r="C887" t="str">
            <v>VÕ THỊ NGỌC NHI</v>
          </cell>
          <cell r="D887" t="str">
            <v>NỮ</v>
          </cell>
          <cell r="E887">
            <v>41961</v>
          </cell>
          <cell r="F887" t="str">
            <v>FSOFT</v>
          </cell>
          <cell r="G887" t="str">
            <v>NHÂN VIÊN THU NGÂN</v>
          </cell>
          <cell r="H887">
            <v>18</v>
          </cell>
          <cell r="I887">
            <v>10</v>
          </cell>
          <cell r="J887">
            <v>1991</v>
          </cell>
          <cell r="K887">
            <v>33529</v>
          </cell>
          <cell r="L887">
            <v>1992</v>
          </cell>
          <cell r="M887">
            <v>33902</v>
          </cell>
          <cell r="N887" t="str">
            <v>273509470</v>
          </cell>
          <cell r="O887">
            <v>40198</v>
          </cell>
          <cell r="P887" t="str">
            <v>VŨNG TÀU</v>
          </cell>
          <cell r="Q887">
            <v>40175</v>
          </cell>
          <cell r="R887" t="str">
            <v>THANH HÓA</v>
          </cell>
          <cell r="S887" t="str">
            <v>THÔN 4, LONG SƠN, VŨNG TÀU</v>
          </cell>
          <cell r="T887">
            <v>0</v>
          </cell>
          <cell r="U887" t="str">
            <v>THÔN 7, HOẰNG THÁI, HOẰNG HÓA, THANH HÓA</v>
          </cell>
          <cell r="V887" t="str">
            <v>TP. HCM</v>
          </cell>
          <cell r="W887">
            <v>0</v>
          </cell>
          <cell r="X887" t="str">
            <v>TP. HCM</v>
          </cell>
          <cell r="Y887" t="str">
            <v>0381000436431</v>
          </cell>
          <cell r="Z887" t="str">
            <v>VIETCOMBANK</v>
          </cell>
          <cell r="AA887" t="str">
            <v>101805</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12000</v>
          </cell>
          <cell r="BK887">
            <v>0</v>
          </cell>
          <cell r="BL887">
            <v>0</v>
          </cell>
          <cell r="BM887">
            <v>0</v>
          </cell>
          <cell r="BN887">
            <v>0</v>
          </cell>
          <cell r="BO887">
            <v>0</v>
          </cell>
          <cell r="BP887">
            <v>0</v>
          </cell>
          <cell r="BQ887">
            <v>1</v>
          </cell>
          <cell r="BR887" t="str">
            <v>HTQ HỒ CHÍ MINH</v>
          </cell>
          <cell r="BS887" t="str">
            <v>Partime</v>
          </cell>
          <cell r="BT887" t="str">
            <v>Quán Fsoft - Quận 9</v>
          </cell>
          <cell r="BU887" t="str">
            <v>NV. Thu Ngân</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I887" t="str">
            <v>FSOFT</v>
          </cell>
          <cell r="CJ887" t="str">
            <v>NHÂN VIÊN BẾP</v>
          </cell>
          <cell r="CK887">
            <v>0</v>
          </cell>
          <cell r="CL887">
            <v>0</v>
          </cell>
          <cell r="CM887">
            <v>0</v>
          </cell>
          <cell r="CN887">
            <v>0</v>
          </cell>
          <cell r="CO887">
            <v>0</v>
          </cell>
          <cell r="CP887">
            <v>0</v>
          </cell>
          <cell r="CQ887">
            <v>0</v>
          </cell>
          <cell r="CR887">
            <v>0</v>
          </cell>
          <cell r="CS887">
            <v>0</v>
          </cell>
          <cell r="CT887">
            <v>0</v>
          </cell>
          <cell r="CU887">
            <v>0</v>
          </cell>
          <cell r="CV887">
            <v>0</v>
          </cell>
          <cell r="CW887">
            <v>0</v>
          </cell>
          <cell r="CX887">
            <v>0</v>
          </cell>
          <cell r="CY887">
            <v>0</v>
          </cell>
          <cell r="CZ887">
            <v>0</v>
          </cell>
          <cell r="DA887" t="e">
            <v>#N/A</v>
          </cell>
          <cell r="DB887">
            <v>0</v>
          </cell>
        </row>
        <row r="888">
          <cell r="B888" t="str">
            <v>EQQ102872</v>
          </cell>
          <cell r="C888" t="str">
            <v>NGUYỄN MỘC KHUÊ</v>
          </cell>
          <cell r="D888" t="str">
            <v>NAM</v>
          </cell>
          <cell r="E888">
            <v>41963</v>
          </cell>
          <cell r="F888" t="str">
            <v>07 NVC</v>
          </cell>
          <cell r="G888" t="str">
            <v>NHÂN VIÊN PHỤC VỤ</v>
          </cell>
          <cell r="H888">
            <v>1</v>
          </cell>
          <cell r="I888">
            <v>11</v>
          </cell>
          <cell r="J888">
            <v>1992</v>
          </cell>
          <cell r="K888">
            <v>33910</v>
          </cell>
          <cell r="L888" t="str">
            <v>BÌNH THUẬN</v>
          </cell>
          <cell r="M888" t="str">
            <v>BÌNH THUẬN</v>
          </cell>
          <cell r="N888" t="str">
            <v>261251211</v>
          </cell>
          <cell r="O888">
            <v>41627</v>
          </cell>
          <cell r="P888" t="str">
            <v>BÌNH THUẬN</v>
          </cell>
          <cell r="Q888" t="str">
            <v>KINH</v>
          </cell>
          <cell r="R888" t="str">
            <v>KHÔNG</v>
          </cell>
          <cell r="S888" t="str">
            <v>MŨI NÉ, TP. PHAN THIẾT, BÌNH THUẬN</v>
          </cell>
          <cell r="T888" t="str">
            <v>BÌNH THUẬN</v>
          </cell>
          <cell r="U888" t="str">
            <v>410A C/CƯ GÒ DẦU 2, P. TÂN SƠN NHÌ, Q. TÂN PHÚ, TP. HCM</v>
          </cell>
          <cell r="V888" t="str">
            <v>TP. HCM</v>
          </cell>
          <cell r="W888">
            <v>0</v>
          </cell>
          <cell r="X888" t="str">
            <v>0904126210</v>
          </cell>
          <cell r="Y888" t="str">
            <v>0251002683277</v>
          </cell>
          <cell r="Z888" t="str">
            <v>VIETCOMBANK</v>
          </cell>
          <cell r="AA888" t="str">
            <v>101806</v>
          </cell>
          <cell r="AB888">
            <v>0</v>
          </cell>
          <cell r="AC888">
            <v>0</v>
          </cell>
          <cell r="AD888">
            <v>0</v>
          </cell>
          <cell r="AE888">
            <v>41983</v>
          </cell>
          <cell r="AF888" t="str">
            <v>BV</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12000</v>
          </cell>
          <cell r="BK888">
            <v>0</v>
          </cell>
          <cell r="BL888">
            <v>0</v>
          </cell>
          <cell r="BM888">
            <v>0</v>
          </cell>
          <cell r="BN888">
            <v>500000</v>
          </cell>
          <cell r="BO888">
            <v>0</v>
          </cell>
          <cell r="BP888">
            <v>0</v>
          </cell>
          <cell r="BQ888">
            <v>1</v>
          </cell>
          <cell r="BR888" t="str">
            <v>HTQ HỒ CHÍ MINH</v>
          </cell>
          <cell r="BS888" t="str">
            <v>Partime</v>
          </cell>
          <cell r="BT888" t="str">
            <v>Quán Số 7 Nguyễn Văn Chiêm</v>
          </cell>
          <cell r="BU888" t="str">
            <v>NV. Phục Vụ</v>
          </cell>
          <cell r="BV888">
            <v>0</v>
          </cell>
          <cell r="BW888" t="str">
            <v>12/12</v>
          </cell>
          <cell r="BX888">
            <v>0</v>
          </cell>
          <cell r="BY888" t="str">
            <v>ĐH - QUẢN TRỊ KINH DOANH</v>
          </cell>
          <cell r="BZ888">
            <v>0</v>
          </cell>
          <cell r="CA888">
            <v>0</v>
          </cell>
          <cell r="CB888">
            <v>0</v>
          </cell>
          <cell r="CC888">
            <v>0</v>
          </cell>
          <cell r="CD888">
            <v>0</v>
          </cell>
          <cell r="CE888">
            <v>0</v>
          </cell>
          <cell r="CF888">
            <v>0</v>
          </cell>
          <cell r="CG888">
            <v>0</v>
          </cell>
          <cell r="CH888">
            <v>0</v>
          </cell>
          <cell r="CI888" t="str">
            <v>FSOFT</v>
          </cell>
          <cell r="CJ888" t="str">
            <v>NHÂN VIÊN THU NGÂN</v>
          </cell>
          <cell r="CK888">
            <v>0</v>
          </cell>
          <cell r="CL888">
            <v>0</v>
          </cell>
          <cell r="CM888" t="str">
            <v>ĐỘC THÂN</v>
          </cell>
          <cell r="CN888">
            <v>0</v>
          </cell>
          <cell r="CO888">
            <v>0</v>
          </cell>
          <cell r="CP888">
            <v>0</v>
          </cell>
          <cell r="CQ888">
            <v>0</v>
          </cell>
          <cell r="CR888">
            <v>0</v>
          </cell>
          <cell r="CS888">
            <v>0</v>
          </cell>
          <cell r="CT888">
            <v>0</v>
          </cell>
          <cell r="CU888">
            <v>0</v>
          </cell>
          <cell r="CV888">
            <v>0</v>
          </cell>
          <cell r="CW888">
            <v>0</v>
          </cell>
          <cell r="CX888">
            <v>0</v>
          </cell>
          <cell r="CY888">
            <v>0</v>
          </cell>
          <cell r="CZ888">
            <v>0</v>
          </cell>
          <cell r="DA888" t="e">
            <v>#N/A</v>
          </cell>
          <cell r="DB888">
            <v>0</v>
          </cell>
        </row>
        <row r="889">
          <cell r="B889" t="str">
            <v>EQQ102873</v>
          </cell>
          <cell r="C889" t="str">
            <v>NGUYỄN THỊ DANH</v>
          </cell>
          <cell r="D889" t="str">
            <v>NỮ</v>
          </cell>
          <cell r="E889">
            <v>41963</v>
          </cell>
          <cell r="F889" t="str">
            <v>07 NVC</v>
          </cell>
          <cell r="G889" t="str">
            <v>NHÂN VIÊN PHỤC VỤ</v>
          </cell>
          <cell r="H889">
            <v>28</v>
          </cell>
          <cell r="I889">
            <v>9</v>
          </cell>
          <cell r="J889">
            <v>1993</v>
          </cell>
          <cell r="K889">
            <v>34240</v>
          </cell>
          <cell r="L889" t="str">
            <v>BÌNH ĐỊNH</v>
          </cell>
          <cell r="M889">
            <v>33910</v>
          </cell>
          <cell r="N889" t="str">
            <v>225279188</v>
          </cell>
          <cell r="O889">
            <v>39759</v>
          </cell>
          <cell r="P889" t="str">
            <v>BÌNH ĐỊNH</v>
          </cell>
          <cell r="Q889" t="str">
            <v>KINH</v>
          </cell>
          <cell r="R889" t="str">
            <v>KHÔNG</v>
          </cell>
          <cell r="S889" t="str">
            <v>HOÀI THANH, HOÀI NHƠN, BÌNH ĐỊNH</v>
          </cell>
          <cell r="T889" t="str">
            <v>BÌNH ĐỊNH</v>
          </cell>
          <cell r="U889" t="str">
            <v>21 ĐƯỜNG SỐ 1, KHU PHỐ 1, P. HIỆP BÌNH CHÁNH, Q. THỦ ĐỨC, TP. HCM</v>
          </cell>
          <cell r="V889" t="str">
            <v>TP. HCM</v>
          </cell>
          <cell r="W889" t="str">
            <v>410A C/CƯ GÒ DẦU 2, P. TÂN SƠN NHÌ, Q. TÂN PHÚ, TP. HCM</v>
          </cell>
          <cell r="X889" t="str">
            <v>01696444033</v>
          </cell>
          <cell r="Y889" t="str">
            <v>0371000428281</v>
          </cell>
          <cell r="Z889" t="str">
            <v>VIETCOMBANK</v>
          </cell>
          <cell r="AA889" t="str">
            <v>101807</v>
          </cell>
          <cell r="AB889">
            <v>0</v>
          </cell>
          <cell r="AC889">
            <v>0</v>
          </cell>
          <cell r="AD889">
            <v>0</v>
          </cell>
          <cell r="AE889">
            <v>41975</v>
          </cell>
          <cell r="AF889" t="str">
            <v>BV</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t="str">
            <v>12/12</v>
          </cell>
          <cell r="BF889">
            <v>0</v>
          </cell>
          <cell r="BG889">
            <v>0</v>
          </cell>
          <cell r="BH889">
            <v>0</v>
          </cell>
          <cell r="BI889">
            <v>0</v>
          </cell>
          <cell r="BJ889">
            <v>12000</v>
          </cell>
          <cell r="BK889">
            <v>0</v>
          </cell>
          <cell r="BL889">
            <v>0</v>
          </cell>
          <cell r="BM889">
            <v>0</v>
          </cell>
          <cell r="BN889">
            <v>500000</v>
          </cell>
          <cell r="BO889">
            <v>0</v>
          </cell>
          <cell r="BP889">
            <v>0</v>
          </cell>
          <cell r="BQ889">
            <v>1</v>
          </cell>
          <cell r="BR889" t="str">
            <v>HTQ HỒ CHÍ MINH</v>
          </cell>
          <cell r="BS889" t="str">
            <v>Partime</v>
          </cell>
          <cell r="BT889" t="str">
            <v>Quán Số 7 Nguyễn Văn Chiêm</v>
          </cell>
          <cell r="BU889" t="str">
            <v>NV. Phục Vụ</v>
          </cell>
          <cell r="BV889">
            <v>0</v>
          </cell>
          <cell r="BW889" t="str">
            <v>CĐ</v>
          </cell>
          <cell r="BX889" t="str">
            <v>KẾ TOÁN KIỂM TOÁN</v>
          </cell>
          <cell r="BY889">
            <v>0</v>
          </cell>
          <cell r="BZ889">
            <v>0</v>
          </cell>
          <cell r="CA889">
            <v>0</v>
          </cell>
          <cell r="CB889">
            <v>0</v>
          </cell>
          <cell r="CC889">
            <v>0</v>
          </cell>
          <cell r="CD889">
            <v>0</v>
          </cell>
          <cell r="CE889">
            <v>0</v>
          </cell>
          <cell r="CF889">
            <v>0</v>
          </cell>
          <cell r="CG889">
            <v>0</v>
          </cell>
          <cell r="CH889">
            <v>0</v>
          </cell>
          <cell r="CI889" t="str">
            <v>07 NVC</v>
          </cell>
          <cell r="CJ889" t="str">
            <v>NHÂN VIÊN PHỤC VỤ</v>
          </cell>
          <cell r="CK889">
            <v>0</v>
          </cell>
          <cell r="CL889">
            <v>0</v>
          </cell>
          <cell r="CM889" t="str">
            <v>ĐỘC THÂN</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cell r="DA889" t="e">
            <v>#N/A</v>
          </cell>
          <cell r="DB889">
            <v>0</v>
          </cell>
        </row>
        <row r="890">
          <cell r="B890" t="str">
            <v>EQQ102874</v>
          </cell>
          <cell r="C890" t="str">
            <v>BÙI THỊ THỤC TRINH</v>
          </cell>
          <cell r="D890" t="str">
            <v>NỮ</v>
          </cell>
          <cell r="E890">
            <v>41960</v>
          </cell>
          <cell r="F890" t="str">
            <v>07 NVC</v>
          </cell>
          <cell r="G890" t="str">
            <v>NHÂN VIÊN PHỤC VỤ</v>
          </cell>
          <cell r="H890">
            <v>20</v>
          </cell>
          <cell r="I890">
            <v>4</v>
          </cell>
          <cell r="J890">
            <v>1992</v>
          </cell>
          <cell r="K890">
            <v>33714</v>
          </cell>
          <cell r="L890" t="str">
            <v>ĐẮK LẮK</v>
          </cell>
          <cell r="M890" t="str">
            <v>QUẢNG NGÃI</v>
          </cell>
          <cell r="N890" t="str">
            <v>241146747</v>
          </cell>
          <cell r="O890">
            <v>39061</v>
          </cell>
          <cell r="P890" t="str">
            <v>ĐẮK LẮK</v>
          </cell>
          <cell r="Q890" t="str">
            <v>KINH</v>
          </cell>
          <cell r="R890" t="str">
            <v>KHÔNG</v>
          </cell>
          <cell r="S890" t="str">
            <v>EA BÔNG, KRÔNG ANA, ĐĂKLĂK</v>
          </cell>
          <cell r="T890" t="str">
            <v>ĐẮK LẮK</v>
          </cell>
          <cell r="U890" t="str">
            <v>6 ĐƯỜNG SỐ 8, KP 4, P. HIỆP BÌNH CHÁNH, Q. THỦ ĐỨC, TP. HCM</v>
          </cell>
          <cell r="V890" t="str">
            <v>TP. HCM</v>
          </cell>
          <cell r="W890" t="str">
            <v>21 ĐƯỜNG SỐ 1, KHU PHỐ 1, P. HIỆP BÌNH CHÁNH, Q. THỦ ĐỨC, TP. HCM</v>
          </cell>
          <cell r="X890" t="str">
            <v>0909454284</v>
          </cell>
          <cell r="Y890" t="str">
            <v>0181003436865</v>
          </cell>
          <cell r="Z890" t="str">
            <v>VIETCOMBANK</v>
          </cell>
          <cell r="AA890" t="str">
            <v>101808</v>
          </cell>
          <cell r="AB890">
            <v>0</v>
          </cell>
          <cell r="AC890">
            <v>0</v>
          </cell>
          <cell r="AD890">
            <v>0</v>
          </cell>
          <cell r="AE890">
            <v>41984</v>
          </cell>
          <cell r="AF890" t="str">
            <v>TV</v>
          </cell>
          <cell r="AG890" t="str">
            <v>OK</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t="str">
            <v>CĐ</v>
          </cell>
          <cell r="BF890">
            <v>0</v>
          </cell>
          <cell r="BG890">
            <v>0</v>
          </cell>
          <cell r="BH890">
            <v>0</v>
          </cell>
          <cell r="BI890">
            <v>0</v>
          </cell>
          <cell r="BJ890">
            <v>12000</v>
          </cell>
          <cell r="BK890">
            <v>0</v>
          </cell>
          <cell r="BL890">
            <v>0</v>
          </cell>
          <cell r="BM890">
            <v>0</v>
          </cell>
          <cell r="BN890">
            <v>500000</v>
          </cell>
          <cell r="BO890">
            <v>0</v>
          </cell>
          <cell r="BP890">
            <v>0</v>
          </cell>
          <cell r="BQ890">
            <v>1</v>
          </cell>
          <cell r="BR890" t="str">
            <v>HTQ HỒ CHÍ MINH</v>
          </cell>
          <cell r="BS890" t="str">
            <v>Partime</v>
          </cell>
          <cell r="BT890" t="str">
            <v>Quán Số 7 Nguyễn Văn Chiêm</v>
          </cell>
          <cell r="BU890" t="str">
            <v>NV. Phục Vụ</v>
          </cell>
          <cell r="BV890">
            <v>0</v>
          </cell>
          <cell r="BW890" t="str">
            <v>ĐH</v>
          </cell>
          <cell r="BX890" t="str">
            <v>TÀI CHÍNH NGÂN HÀNG</v>
          </cell>
          <cell r="BY890">
            <v>0</v>
          </cell>
          <cell r="BZ890">
            <v>0</v>
          </cell>
          <cell r="CA890">
            <v>0</v>
          </cell>
          <cell r="CB890">
            <v>0</v>
          </cell>
          <cell r="CC890">
            <v>0</v>
          </cell>
          <cell r="CD890">
            <v>0</v>
          </cell>
          <cell r="CE890">
            <v>0</v>
          </cell>
          <cell r="CF890">
            <v>0</v>
          </cell>
          <cell r="CG890">
            <v>0</v>
          </cell>
          <cell r="CH890">
            <v>0</v>
          </cell>
          <cell r="CI890" t="str">
            <v>07 NVC</v>
          </cell>
          <cell r="CJ890" t="str">
            <v>NHÂN VIÊN PHỤC VỤ</v>
          </cell>
          <cell r="CK890">
            <v>0</v>
          </cell>
          <cell r="CL890">
            <v>0</v>
          </cell>
          <cell r="CM890" t="str">
            <v>ĐỘC THÂN</v>
          </cell>
          <cell r="CN890">
            <v>0</v>
          </cell>
          <cell r="CO890">
            <v>0</v>
          </cell>
          <cell r="CP890">
            <v>0</v>
          </cell>
          <cell r="CQ890">
            <v>0</v>
          </cell>
          <cell r="CR890">
            <v>0</v>
          </cell>
          <cell r="CS890">
            <v>0</v>
          </cell>
          <cell r="CT890">
            <v>0</v>
          </cell>
          <cell r="CU890">
            <v>0</v>
          </cell>
          <cell r="CV890">
            <v>0</v>
          </cell>
          <cell r="CW890">
            <v>0</v>
          </cell>
          <cell r="CX890">
            <v>0</v>
          </cell>
          <cell r="CY890">
            <v>0</v>
          </cell>
          <cell r="CZ890">
            <v>0</v>
          </cell>
          <cell r="DA890" t="e">
            <v>#N/A</v>
          </cell>
          <cell r="DB890">
            <v>0</v>
          </cell>
        </row>
        <row r="891">
          <cell r="B891" t="str">
            <v>EQQ102875</v>
          </cell>
          <cell r="C891" t="str">
            <v>LÊ THANH NGÂN</v>
          </cell>
          <cell r="D891" t="str">
            <v>NỮ</v>
          </cell>
          <cell r="E891">
            <v>41963</v>
          </cell>
          <cell r="F891" t="str">
            <v>07 NVC</v>
          </cell>
          <cell r="G891" t="str">
            <v>NHÂN VIÊN PHỤC VỤ</v>
          </cell>
          <cell r="H891">
            <v>26</v>
          </cell>
          <cell r="I891">
            <v>7</v>
          </cell>
          <cell r="J891">
            <v>1995</v>
          </cell>
          <cell r="K891">
            <v>34906</v>
          </cell>
          <cell r="L891" t="str">
            <v>TÂY NINH</v>
          </cell>
          <cell r="M891" t="str">
            <v>LONG AN</v>
          </cell>
          <cell r="N891" t="str">
            <v>291102743</v>
          </cell>
          <cell r="O891">
            <v>40394</v>
          </cell>
          <cell r="P891" t="str">
            <v>TÂY NINH</v>
          </cell>
          <cell r="Q891" t="str">
            <v>KINH</v>
          </cell>
          <cell r="R891" t="str">
            <v>KHÔNG</v>
          </cell>
          <cell r="S891" t="str">
            <v>ĐÁ HÀNG, HIỆP THẠNH, GÒ DẦU, TÂY NINH</v>
          </cell>
          <cell r="T891" t="str">
            <v>TÂY NINH</v>
          </cell>
          <cell r="U891" t="str">
            <v>184 PHẠM VĂN HAI, P. 3, Q. TÂN BÌNH, TP. HCM</v>
          </cell>
          <cell r="V891" t="str">
            <v>TP. HCM</v>
          </cell>
          <cell r="W891" t="str">
            <v>6 ĐƯỜNG SỐ 8, KP 4, P. HIỆP BÌNH CHÁNH, Q. THỦ ĐỨC, TP. HCM</v>
          </cell>
          <cell r="X891" t="str">
            <v>01696730078</v>
          </cell>
          <cell r="Y891" t="str">
            <v>0371000428284</v>
          </cell>
          <cell r="Z891" t="str">
            <v>VIETCOMBANK</v>
          </cell>
          <cell r="AA891" t="str">
            <v>101809</v>
          </cell>
          <cell r="AB891">
            <v>0</v>
          </cell>
          <cell r="AC891">
            <v>0</v>
          </cell>
          <cell r="AD891">
            <v>0</v>
          </cell>
          <cell r="AE891">
            <v>41978</v>
          </cell>
          <cell r="AF891" t="str">
            <v>TV</v>
          </cell>
          <cell r="AG891" t="str">
            <v>OK</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t="str">
            <v>ĐH</v>
          </cell>
          <cell r="BF891">
            <v>0</v>
          </cell>
          <cell r="BG891">
            <v>0</v>
          </cell>
          <cell r="BH891">
            <v>0</v>
          </cell>
          <cell r="BI891">
            <v>0</v>
          </cell>
          <cell r="BJ891">
            <v>12000</v>
          </cell>
          <cell r="BK891">
            <v>0</v>
          </cell>
          <cell r="BL891">
            <v>0</v>
          </cell>
          <cell r="BM891">
            <v>0</v>
          </cell>
          <cell r="BN891">
            <v>500000</v>
          </cell>
          <cell r="BO891">
            <v>0</v>
          </cell>
          <cell r="BP891">
            <v>0</v>
          </cell>
          <cell r="BQ891">
            <v>1</v>
          </cell>
          <cell r="BR891" t="str">
            <v>HTQ HỒ CHÍ MINH</v>
          </cell>
          <cell r="BS891" t="str">
            <v>Partime</v>
          </cell>
          <cell r="BT891" t="str">
            <v>Quán Số 7 Nguyễn Văn Chiêm</v>
          </cell>
          <cell r="BU891" t="str">
            <v>NV. Phục Vụ</v>
          </cell>
          <cell r="BV891">
            <v>0</v>
          </cell>
          <cell r="BW891" t="str">
            <v>12/12</v>
          </cell>
          <cell r="BX891">
            <v>0</v>
          </cell>
          <cell r="BY891" t="str">
            <v>ĐH</v>
          </cell>
          <cell r="BZ891">
            <v>0</v>
          </cell>
          <cell r="CA891">
            <v>0</v>
          </cell>
          <cell r="CB891">
            <v>0</v>
          </cell>
          <cell r="CC891">
            <v>0</v>
          </cell>
          <cell r="CD891">
            <v>0</v>
          </cell>
          <cell r="CE891">
            <v>0</v>
          </cell>
          <cell r="CF891">
            <v>0</v>
          </cell>
          <cell r="CG891">
            <v>0</v>
          </cell>
          <cell r="CH891">
            <v>0</v>
          </cell>
          <cell r="CI891" t="str">
            <v>07 NVC</v>
          </cell>
          <cell r="CJ891" t="str">
            <v>NHÂN VIÊN PHỤC VỤ</v>
          </cell>
          <cell r="CK891">
            <v>0</v>
          </cell>
          <cell r="CL891">
            <v>0</v>
          </cell>
          <cell r="CM891" t="str">
            <v>ĐỘC THÂN</v>
          </cell>
          <cell r="CN891">
            <v>0</v>
          </cell>
          <cell r="CO891">
            <v>0</v>
          </cell>
          <cell r="CP891">
            <v>0</v>
          </cell>
          <cell r="CQ891">
            <v>0</v>
          </cell>
          <cell r="CR891">
            <v>0</v>
          </cell>
          <cell r="CS891">
            <v>0</v>
          </cell>
          <cell r="CT891">
            <v>0</v>
          </cell>
          <cell r="CU891">
            <v>0</v>
          </cell>
          <cell r="CV891">
            <v>0</v>
          </cell>
          <cell r="CW891">
            <v>0</v>
          </cell>
          <cell r="CX891">
            <v>0</v>
          </cell>
          <cell r="CY891">
            <v>0</v>
          </cell>
          <cell r="CZ891">
            <v>0</v>
          </cell>
          <cell r="DA891" t="e">
            <v>#N/A</v>
          </cell>
          <cell r="DB891">
            <v>0</v>
          </cell>
        </row>
        <row r="892">
          <cell r="B892" t="str">
            <v>EQQ102876</v>
          </cell>
          <cell r="C892" t="str">
            <v>LÊ THỊ THÚY KIỀU</v>
          </cell>
          <cell r="D892" t="str">
            <v>NỮ</v>
          </cell>
          <cell r="E892">
            <v>41963</v>
          </cell>
          <cell r="F892" t="str">
            <v>07 NVC</v>
          </cell>
          <cell r="G892" t="str">
            <v>NHÂN VIÊN PHỤC VỤ</v>
          </cell>
          <cell r="H892">
            <v>11</v>
          </cell>
          <cell r="I892">
            <v>8</v>
          </cell>
          <cell r="J892">
            <v>1993</v>
          </cell>
          <cell r="K892">
            <v>34192</v>
          </cell>
          <cell r="L892" t="str">
            <v>QUẢNG NAM</v>
          </cell>
          <cell r="M892" t="str">
            <v>QUẢNG NAM</v>
          </cell>
          <cell r="N892" t="str">
            <v>241393402</v>
          </cell>
          <cell r="O892">
            <v>40318</v>
          </cell>
          <cell r="P892" t="str">
            <v>ĐẮK LẮK</v>
          </cell>
          <cell r="Q892" t="str">
            <v>KINH</v>
          </cell>
          <cell r="R892" t="str">
            <v>KHÔNG</v>
          </cell>
          <cell r="S892" t="str">
            <v>XÃ TÂN LẬP, KRÔNG BUK, ĐĂK LĂK</v>
          </cell>
          <cell r="T892" t="str">
            <v>ĐẮK LẮK</v>
          </cell>
          <cell r="U892" t="str">
            <v>2/17 HỒ XUÂN HƯƠNG, P. 14, Q. BÌNH THẠNH, TP. HCM</v>
          </cell>
          <cell r="V892" t="str">
            <v>TP. HCM</v>
          </cell>
          <cell r="W892" t="str">
            <v>184 PHẠM VĂN HAI, P. 3, Q. TÂN BÌNH, TP. HCM</v>
          </cell>
          <cell r="X892" t="str">
            <v>0976387300</v>
          </cell>
          <cell r="Y892" t="str">
            <v>0371000428382</v>
          </cell>
          <cell r="Z892" t="str">
            <v>VIETCOMBANK</v>
          </cell>
          <cell r="AA892" t="str">
            <v>101810</v>
          </cell>
          <cell r="AB892">
            <v>0</v>
          </cell>
          <cell r="AC892">
            <v>0</v>
          </cell>
          <cell r="AD892">
            <v>0</v>
          </cell>
          <cell r="AE892">
            <v>41978</v>
          </cell>
          <cell r="AF892" t="str">
            <v>TV</v>
          </cell>
          <cell r="AG892" t="str">
            <v>OK</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t="str">
            <v>12/12</v>
          </cell>
          <cell r="BF892">
            <v>0</v>
          </cell>
          <cell r="BG892">
            <v>0</v>
          </cell>
          <cell r="BH892">
            <v>0</v>
          </cell>
          <cell r="BI892">
            <v>0</v>
          </cell>
          <cell r="BJ892">
            <v>12000</v>
          </cell>
          <cell r="BK892">
            <v>0</v>
          </cell>
          <cell r="BL892">
            <v>0</v>
          </cell>
          <cell r="BM892">
            <v>0</v>
          </cell>
          <cell r="BN892">
            <v>500000</v>
          </cell>
          <cell r="BO892">
            <v>0</v>
          </cell>
          <cell r="BP892">
            <v>0</v>
          </cell>
          <cell r="BQ892">
            <v>1</v>
          </cell>
          <cell r="BR892" t="str">
            <v>HTQ HỒ CHÍ MINH</v>
          </cell>
          <cell r="BS892" t="str">
            <v>Partime</v>
          </cell>
          <cell r="BT892" t="str">
            <v>Quán Số 7 Nguyễn Văn Chiêm</v>
          </cell>
          <cell r="BU892" t="str">
            <v>NV. Phục Vụ</v>
          </cell>
          <cell r="BV892">
            <v>0</v>
          </cell>
          <cell r="BW892" t="str">
            <v>CĐ</v>
          </cell>
          <cell r="BX892" t="str">
            <v>QUẢN TRỊ KINH DOANH</v>
          </cell>
          <cell r="BY892">
            <v>0</v>
          </cell>
          <cell r="BZ892">
            <v>0</v>
          </cell>
          <cell r="CA892">
            <v>0</v>
          </cell>
          <cell r="CB892">
            <v>0</v>
          </cell>
          <cell r="CC892">
            <v>0</v>
          </cell>
          <cell r="CD892">
            <v>0</v>
          </cell>
          <cell r="CE892">
            <v>0</v>
          </cell>
          <cell r="CF892">
            <v>0</v>
          </cell>
          <cell r="CG892">
            <v>0</v>
          </cell>
          <cell r="CH892">
            <v>0</v>
          </cell>
          <cell r="CI892" t="str">
            <v>07 NVC</v>
          </cell>
          <cell r="CJ892" t="str">
            <v>NHÂN VIÊN PHỤC VỤ</v>
          </cell>
          <cell r="CK892">
            <v>0</v>
          </cell>
          <cell r="CL892">
            <v>0</v>
          </cell>
          <cell r="CM892" t="str">
            <v>ĐỘC THÂN</v>
          </cell>
          <cell r="CN892">
            <v>0</v>
          </cell>
          <cell r="CO892">
            <v>0</v>
          </cell>
          <cell r="CP892">
            <v>0</v>
          </cell>
          <cell r="CQ892">
            <v>0</v>
          </cell>
          <cell r="CR892">
            <v>0</v>
          </cell>
          <cell r="CS892">
            <v>0</v>
          </cell>
          <cell r="CT892">
            <v>0</v>
          </cell>
          <cell r="CU892">
            <v>0</v>
          </cell>
          <cell r="CV892">
            <v>0</v>
          </cell>
          <cell r="CW892">
            <v>0</v>
          </cell>
          <cell r="CX892">
            <v>0</v>
          </cell>
          <cell r="CY892">
            <v>0</v>
          </cell>
          <cell r="CZ892">
            <v>0</v>
          </cell>
          <cell r="DA892" t="e">
            <v>#N/A</v>
          </cell>
          <cell r="DB892">
            <v>0</v>
          </cell>
        </row>
        <row r="893">
          <cell r="B893" t="str">
            <v>EQQ102877</v>
          </cell>
          <cell r="C893" t="str">
            <v>LÊ NGỌC TỐ NGUYÊN</v>
          </cell>
          <cell r="D893" t="str">
            <v>NỮ</v>
          </cell>
          <cell r="E893">
            <v>41962</v>
          </cell>
          <cell r="F893" t="str">
            <v>19B PNT</v>
          </cell>
          <cell r="G893" t="str">
            <v>NHÂN VIÊN THU NGÂN</v>
          </cell>
          <cell r="H893">
            <v>14</v>
          </cell>
          <cell r="I893">
            <v>1</v>
          </cell>
          <cell r="J893">
            <v>1994</v>
          </cell>
          <cell r="K893">
            <v>34348</v>
          </cell>
          <cell r="L893" t="str">
            <v>LÂM ĐỒNG</v>
          </cell>
          <cell r="M893" t="str">
            <v>BÌNH ĐỊNH</v>
          </cell>
          <cell r="N893" t="str">
            <v>250909872</v>
          </cell>
          <cell r="O893">
            <v>40346</v>
          </cell>
          <cell r="P893" t="str">
            <v>LÂM ĐỒNG</v>
          </cell>
          <cell r="Q893" t="str">
            <v>KINH</v>
          </cell>
          <cell r="R893" t="str">
            <v>KHÔNG</v>
          </cell>
          <cell r="S893" t="str">
            <v>KHU PHỐ LẠC THIỆN, THỊ TRẤN D'RAN, ĐƠN DƯƠNG, LÂM ĐỒNG</v>
          </cell>
          <cell r="T893" t="str">
            <v>LÂM ĐỒNG</v>
          </cell>
          <cell r="U893" t="str">
            <v>113/4/24 VÕ DUY NINH, P. 22, Q. BÌNH THẠNH, TP. HCM</v>
          </cell>
          <cell r="V893" t="str">
            <v>TP. HCM</v>
          </cell>
          <cell r="W893" t="str">
            <v>2/17 HỒ XUÂN HƯƠNG, P. 14, Q. BÌNH THẠNH, TP. HCM</v>
          </cell>
          <cell r="X893" t="str">
            <v>0903097056</v>
          </cell>
          <cell r="Y893" t="str">
            <v>0071000813856</v>
          </cell>
          <cell r="Z893" t="str">
            <v>VIETCOMBANK</v>
          </cell>
          <cell r="AA893" t="str">
            <v>101811</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t="str">
            <v>CĐ</v>
          </cell>
          <cell r="BF893">
            <v>0</v>
          </cell>
          <cell r="BG893">
            <v>0</v>
          </cell>
          <cell r="BH893">
            <v>0</v>
          </cell>
          <cell r="BI893">
            <v>0</v>
          </cell>
          <cell r="BJ893">
            <v>12000</v>
          </cell>
          <cell r="BK893">
            <v>0</v>
          </cell>
          <cell r="BL893">
            <v>0</v>
          </cell>
          <cell r="BM893">
            <v>0</v>
          </cell>
          <cell r="BN893">
            <v>0</v>
          </cell>
          <cell r="BO893">
            <v>0</v>
          </cell>
          <cell r="BP893">
            <v>0</v>
          </cell>
          <cell r="BQ893">
            <v>1</v>
          </cell>
          <cell r="BR893" t="str">
            <v>HTQ HỒ CHÍ MINH</v>
          </cell>
          <cell r="BS893" t="str">
            <v>Partime</v>
          </cell>
          <cell r="BT893" t="str">
            <v>Quán 19B-Phạm Ngọc Thạch</v>
          </cell>
          <cell r="BU893" t="str">
            <v>NV. Thu Ngân</v>
          </cell>
          <cell r="BV893">
            <v>0</v>
          </cell>
          <cell r="BW893" t="str">
            <v>12/12</v>
          </cell>
          <cell r="BX893">
            <v>0</v>
          </cell>
          <cell r="BY893" t="str">
            <v>ĐH - KẾ TOÁN</v>
          </cell>
          <cell r="BZ893">
            <v>0</v>
          </cell>
          <cell r="CA893">
            <v>0</v>
          </cell>
          <cell r="CB893">
            <v>0</v>
          </cell>
          <cell r="CC893">
            <v>0</v>
          </cell>
          <cell r="CD893">
            <v>0</v>
          </cell>
          <cell r="CE893">
            <v>0</v>
          </cell>
          <cell r="CF893">
            <v>0</v>
          </cell>
          <cell r="CG893">
            <v>0</v>
          </cell>
          <cell r="CH893">
            <v>0</v>
          </cell>
          <cell r="CI893" t="str">
            <v>07 NVC</v>
          </cell>
          <cell r="CJ893" t="str">
            <v>NHÂN VIÊN PHỤC VỤ</v>
          </cell>
          <cell r="CK893">
            <v>0</v>
          </cell>
          <cell r="CL893">
            <v>0</v>
          </cell>
          <cell r="CM893" t="str">
            <v>ĐỘC THÂN</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cell r="DA893" t="e">
            <v>#N/A</v>
          </cell>
          <cell r="DB893" t="e">
            <v>#N/A</v>
          </cell>
        </row>
        <row r="894">
          <cell r="B894" t="str">
            <v>EQQ102878</v>
          </cell>
          <cell r="C894" t="str">
            <v>NGUYỄN ĐỨC MINH</v>
          </cell>
          <cell r="D894" t="str">
            <v>NAM</v>
          </cell>
          <cell r="E894">
            <v>41960</v>
          </cell>
          <cell r="F894" t="str">
            <v>349 HBT</v>
          </cell>
          <cell r="G894" t="str">
            <v>NHÂN VIÊN PHỤC VỤ</v>
          </cell>
          <cell r="H894">
            <v>23</v>
          </cell>
          <cell r="I894">
            <v>10</v>
          </cell>
          <cell r="J894">
            <v>1991</v>
          </cell>
          <cell r="K894">
            <v>33534</v>
          </cell>
          <cell r="L894" t="str">
            <v>TP. HCM</v>
          </cell>
          <cell r="M894" t="str">
            <v>TP. HCM</v>
          </cell>
          <cell r="N894" t="str">
            <v>024456059</v>
          </cell>
          <cell r="O894">
            <v>41928</v>
          </cell>
          <cell r="P894" t="str">
            <v>TP. HCM</v>
          </cell>
          <cell r="Q894" t="str">
            <v>KINH</v>
          </cell>
          <cell r="R894" t="str">
            <v>KHÔNG</v>
          </cell>
          <cell r="S894" t="str">
            <v>128/3A HAI BÀ TRƯNG, P. ĐA KAO, Q. 1, TP. HCM</v>
          </cell>
          <cell r="T894" t="str">
            <v>TP. HCM</v>
          </cell>
          <cell r="U894" t="str">
            <v>128/3A HAI BÀ TRƯNG, P. ĐA KAO, Q. 1, TP. HCM</v>
          </cell>
          <cell r="V894" t="str">
            <v>TP. HCM</v>
          </cell>
          <cell r="W894" t="str">
            <v>113/4/24 VÕ DUY NINH, P. 22, Q. BÌNH THẠNH, TP. HCM</v>
          </cell>
          <cell r="X894" t="str">
            <v>0932012774</v>
          </cell>
          <cell r="Y894" t="str">
            <v>0371000428145</v>
          </cell>
          <cell r="Z894" t="str">
            <v>VIETCOMBANK</v>
          </cell>
          <cell r="AA894" t="str">
            <v>101812</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t="str">
            <v>12/12</v>
          </cell>
          <cell r="BF894">
            <v>0</v>
          </cell>
          <cell r="BG894">
            <v>0</v>
          </cell>
          <cell r="BH894">
            <v>0</v>
          </cell>
          <cell r="BI894">
            <v>0</v>
          </cell>
          <cell r="BJ894">
            <v>12000</v>
          </cell>
          <cell r="BK894">
            <v>0</v>
          </cell>
          <cell r="BL894">
            <v>0</v>
          </cell>
          <cell r="BM894">
            <v>0</v>
          </cell>
          <cell r="BN894">
            <v>0</v>
          </cell>
          <cell r="BO894">
            <v>0</v>
          </cell>
          <cell r="BP894">
            <v>0</v>
          </cell>
          <cell r="BQ894">
            <v>1</v>
          </cell>
          <cell r="BR894" t="str">
            <v>HTQ HỒ CHÍ MINH</v>
          </cell>
          <cell r="BS894" t="str">
            <v>Partime</v>
          </cell>
          <cell r="BT894" t="str">
            <v>Quán 349 Hai Bà Trưng</v>
          </cell>
          <cell r="BU894" t="str">
            <v>NV. Phục Vụ</v>
          </cell>
          <cell r="BV894">
            <v>0</v>
          </cell>
          <cell r="BW894" t="str">
            <v>12/12</v>
          </cell>
          <cell r="BX894">
            <v>0</v>
          </cell>
          <cell r="BY894">
            <v>0</v>
          </cell>
          <cell r="BZ894">
            <v>0</v>
          </cell>
          <cell r="CA894">
            <v>0</v>
          </cell>
          <cell r="CB894">
            <v>0</v>
          </cell>
          <cell r="CC894">
            <v>0</v>
          </cell>
          <cell r="CD894">
            <v>0</v>
          </cell>
          <cell r="CE894">
            <v>0</v>
          </cell>
          <cell r="CF894">
            <v>0</v>
          </cell>
          <cell r="CG894">
            <v>0</v>
          </cell>
          <cell r="CH894">
            <v>0</v>
          </cell>
          <cell r="CI894" t="str">
            <v>19B PNT</v>
          </cell>
          <cell r="CJ894" t="str">
            <v>NHÂN VIÊN THU NGÂN</v>
          </cell>
          <cell r="CK894">
            <v>0</v>
          </cell>
          <cell r="CL894">
            <v>0</v>
          </cell>
          <cell r="CM894" t="str">
            <v>ĐỘC THÂN</v>
          </cell>
          <cell r="CN894">
            <v>0</v>
          </cell>
          <cell r="CO894">
            <v>0</v>
          </cell>
          <cell r="CP894">
            <v>0</v>
          </cell>
          <cell r="CQ894">
            <v>0</v>
          </cell>
          <cell r="CR894">
            <v>0</v>
          </cell>
          <cell r="CS894">
            <v>0</v>
          </cell>
          <cell r="CT894">
            <v>0</v>
          </cell>
          <cell r="CU894">
            <v>0</v>
          </cell>
          <cell r="CV894">
            <v>0</v>
          </cell>
          <cell r="CW894">
            <v>0</v>
          </cell>
          <cell r="CX894">
            <v>0</v>
          </cell>
          <cell r="CY894">
            <v>0</v>
          </cell>
          <cell r="CZ894">
            <v>0</v>
          </cell>
          <cell r="DA894" t="e">
            <v>#N/A</v>
          </cell>
          <cell r="DB894">
            <v>0</v>
          </cell>
        </row>
        <row r="895">
          <cell r="B895" t="str">
            <v>EVV6000262</v>
          </cell>
          <cell r="C895" t="str">
            <v>TRƯƠNG QUANG VINH</v>
          </cell>
          <cell r="D895" t="str">
            <v>NAM</v>
          </cell>
          <cell r="E895">
            <v>41961</v>
          </cell>
          <cell r="F895" t="str">
            <v>KHO VẬN</v>
          </cell>
          <cell r="G895" t="str">
            <v>TÀI XẾ XE TẢI</v>
          </cell>
          <cell r="H895">
            <v>27</v>
          </cell>
          <cell r="I895">
            <v>1</v>
          </cell>
          <cell r="J895">
            <v>1972</v>
          </cell>
          <cell r="K895" t="str">
            <v>27/01/1972</v>
          </cell>
          <cell r="L895">
            <v>1991</v>
          </cell>
          <cell r="M895">
            <v>33534</v>
          </cell>
          <cell r="N895" t="str">
            <v>025936860</v>
          </cell>
          <cell r="O895" t="str">
            <v>25/08/2014</v>
          </cell>
          <cell r="P895" t="str">
            <v>TP. HCM</v>
          </cell>
          <cell r="Q895">
            <v>41928</v>
          </cell>
          <cell r="R895" t="str">
            <v>TP. HCM</v>
          </cell>
          <cell r="S895" t="str">
            <v>713/80 LÊ ĐỨC THỌ, PHƯỜNG 16, QUẬN GÒ VẤP</v>
          </cell>
          <cell r="T895" t="str">
            <v>KHÔNG</v>
          </cell>
          <cell r="U895" t="str">
            <v>128/3A HAI BÀ TRƯNG, P. ĐA KAO, Q. 1, TP. HCM</v>
          </cell>
          <cell r="V895" t="str">
            <v>TP. HCM</v>
          </cell>
          <cell r="W895" t="str">
            <v>128/3A HAI BÀ TRƯNG, P. ĐA KAO, Q. 1, TP. HCM</v>
          </cell>
          <cell r="X895" t="str">
            <v>TP. HCM</v>
          </cell>
          <cell r="Y895" t="str">
            <v>0071000941895</v>
          </cell>
          <cell r="Z895" t="str">
            <v>VIETCOMBANK</v>
          </cell>
          <cell r="AA895">
            <v>101812</v>
          </cell>
          <cell r="AB895">
            <v>0</v>
          </cell>
          <cell r="AC895">
            <v>0</v>
          </cell>
          <cell r="AD895">
            <v>42022</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t="str">
            <v>12/12</v>
          </cell>
          <cell r="BF895">
            <v>0</v>
          </cell>
          <cell r="BG895">
            <v>0</v>
          </cell>
          <cell r="BH895">
            <v>0</v>
          </cell>
          <cell r="BI895">
            <v>2889000</v>
          </cell>
          <cell r="BJ895">
            <v>1681000</v>
          </cell>
          <cell r="BK895">
            <v>500000</v>
          </cell>
          <cell r="BL895">
            <v>400000</v>
          </cell>
          <cell r="BM895">
            <v>150000</v>
          </cell>
          <cell r="BN895">
            <v>0</v>
          </cell>
          <cell r="BO895">
            <v>25000</v>
          </cell>
          <cell r="BP895">
            <v>120000</v>
          </cell>
          <cell r="BQ895">
            <v>0.85</v>
          </cell>
          <cell r="BR895" t="str">
            <v>VP HỒ CHÍ MINH</v>
          </cell>
          <cell r="BS895" t="str">
            <v>Fulltime</v>
          </cell>
          <cell r="BT895" t="str">
            <v>Kho Vận</v>
          </cell>
          <cell r="BU895" t="str">
            <v>Tài Xế Xe Tải</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t="str">
            <v>349 HBT</v>
          </cell>
          <cell r="CJ895" t="str">
            <v>NHÂN VIÊN PHỤC VỤ</v>
          </cell>
          <cell r="CK895">
            <v>0</v>
          </cell>
          <cell r="CL895">
            <v>0</v>
          </cell>
          <cell r="CM895">
            <v>0</v>
          </cell>
          <cell r="CN895">
            <v>0</v>
          </cell>
          <cell r="CO895">
            <v>0</v>
          </cell>
          <cell r="CP895">
            <v>0</v>
          </cell>
          <cell r="CQ895">
            <v>0</v>
          </cell>
          <cell r="CR895">
            <v>0</v>
          </cell>
          <cell r="CS895">
            <v>0</v>
          </cell>
          <cell r="CT895">
            <v>0</v>
          </cell>
          <cell r="CU895">
            <v>0</v>
          </cell>
          <cell r="CV895">
            <v>0</v>
          </cell>
          <cell r="CW895">
            <v>0</v>
          </cell>
          <cell r="CX895">
            <v>0</v>
          </cell>
          <cell r="CY895">
            <v>0</v>
          </cell>
          <cell r="CZ895">
            <v>0</v>
          </cell>
          <cell r="DA895" t="e">
            <v>#N/A</v>
          </cell>
          <cell r="DB895">
            <v>0</v>
          </cell>
        </row>
        <row r="896">
          <cell r="B896" t="str">
            <v>EWW3000587</v>
          </cell>
          <cell r="C896" t="str">
            <v>NGUYỄN THỊ LÝ</v>
          </cell>
          <cell r="D896" t="str">
            <v>NỮ</v>
          </cell>
          <cell r="E896">
            <v>41949</v>
          </cell>
          <cell r="F896" t="str">
            <v>QUÁN 07 ĐINH TIÊN HOÀNG</v>
          </cell>
          <cell r="G896" t="str">
            <v xml:space="preserve">NHÂN VIÊN THU NGÂN </v>
          </cell>
          <cell r="H896">
            <v>13</v>
          </cell>
          <cell r="I896">
            <v>6</v>
          </cell>
          <cell r="J896">
            <v>1993</v>
          </cell>
          <cell r="K896">
            <v>34133</v>
          </cell>
          <cell r="L896" t="str">
            <v xml:space="preserve">NAM ĐỊNH </v>
          </cell>
          <cell r="M896" t="str">
            <v xml:space="preserve">NAM ĐỊNH </v>
          </cell>
          <cell r="N896" t="str">
            <v>163260334</v>
          </cell>
          <cell r="O896">
            <v>40512</v>
          </cell>
          <cell r="P896" t="str">
            <v xml:space="preserve">NAM ĐỊNH </v>
          </cell>
          <cell r="Q896" t="str">
            <v xml:space="preserve">KINH </v>
          </cell>
          <cell r="R896" t="str">
            <v xml:space="preserve">KHÔNG </v>
          </cell>
          <cell r="S896" t="str">
            <v>XÓM ĐÔNG, XUÂN TÂN, XUÂN TRƯỜNG, NAM ĐỊNH</v>
          </cell>
          <cell r="T896" t="str">
            <v xml:space="preserve">NAM ĐỊNH </v>
          </cell>
          <cell r="U896" t="str">
            <v xml:space="preserve">SỐ 16 DÃY N9, TT K9 NGÕ 49 NGUYỄN KHOÁI, HBT, HÀ NÔI </v>
          </cell>
          <cell r="V896" t="str">
            <v>HÀ NỘI</v>
          </cell>
          <cell r="W896" t="str">
            <v>713/80 LÊ ĐỨC THỌ, PHƯỜNG 16, QUẬN GÒ VẤP</v>
          </cell>
          <cell r="X896" t="str">
            <v>01696748564</v>
          </cell>
          <cell r="Y896" t="str">
            <v>0011004213752</v>
          </cell>
          <cell r="Z896" t="str">
            <v>VCB/HANOI</v>
          </cell>
          <cell r="AA896" t="str">
            <v>900309</v>
          </cell>
          <cell r="AB896">
            <v>0</v>
          </cell>
          <cell r="AC896">
            <v>0</v>
          </cell>
          <cell r="AD896">
            <v>42022</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41949</v>
          </cell>
          <cell r="AW896">
            <v>42023</v>
          </cell>
          <cell r="AX896">
            <v>0</v>
          </cell>
          <cell r="AY896">
            <v>0</v>
          </cell>
          <cell r="AZ896">
            <v>0</v>
          </cell>
          <cell r="BA896">
            <v>0</v>
          </cell>
          <cell r="BB896">
            <v>0</v>
          </cell>
          <cell r="BC896">
            <v>0</v>
          </cell>
          <cell r="BD896">
            <v>0</v>
          </cell>
          <cell r="BE896" t="str">
            <v>12/12</v>
          </cell>
          <cell r="BF896">
            <v>41949</v>
          </cell>
          <cell r="BG896">
            <v>42023</v>
          </cell>
          <cell r="BH896">
            <v>0</v>
          </cell>
          <cell r="BI896">
            <v>0</v>
          </cell>
          <cell r="BJ896">
            <v>12000</v>
          </cell>
          <cell r="BK896">
            <v>0</v>
          </cell>
          <cell r="BL896">
            <v>0</v>
          </cell>
          <cell r="BM896">
            <v>0</v>
          </cell>
          <cell r="BN896">
            <v>0</v>
          </cell>
          <cell r="BO896">
            <v>0</v>
          </cell>
          <cell r="BP896">
            <v>0</v>
          </cell>
          <cell r="BQ896">
            <v>1</v>
          </cell>
          <cell r="BR896" t="str">
            <v>CN HÀ NỘI</v>
          </cell>
          <cell r="BS896" t="str">
            <v>Partime</v>
          </cell>
          <cell r="BT896" t="str">
            <v>Quán 07 Đinh Tiên Hoàng</v>
          </cell>
          <cell r="BU896" t="str">
            <v>NV. Thu Ngân</v>
          </cell>
          <cell r="BV896" t="str">
            <v>TRƯƠNG NGUYỄN NGỌC BÍCH</v>
          </cell>
          <cell r="BW896" t="str">
            <v>12/12</v>
          </cell>
          <cell r="BX896">
            <v>0</v>
          </cell>
          <cell r="BY896" t="str">
            <v>X</v>
          </cell>
          <cell r="BZ896">
            <v>3</v>
          </cell>
          <cell r="CA896" t="str">
            <v>NGUYỄN THỊ TÂM</v>
          </cell>
          <cell r="CB896" t="str">
            <v>X</v>
          </cell>
          <cell r="CC896">
            <v>0</v>
          </cell>
          <cell r="CD896">
            <v>1973</v>
          </cell>
          <cell r="CE896" t="str">
            <v>NỘI TRỢ</v>
          </cell>
          <cell r="CF896">
            <v>0</v>
          </cell>
          <cell r="CG896">
            <v>0</v>
          </cell>
          <cell r="CH896">
            <v>0</v>
          </cell>
          <cell r="CI896" t="str">
            <v>KHO VẬN</v>
          </cell>
          <cell r="CJ896" t="str">
            <v>TÀI XẾ XE TẢI</v>
          </cell>
          <cell r="CK896">
            <v>0</v>
          </cell>
          <cell r="CL896">
            <v>0</v>
          </cell>
          <cell r="CM896" t="str">
            <v>ĐỘC THÂN</v>
          </cell>
          <cell r="CN896">
            <v>0</v>
          </cell>
          <cell r="CO896">
            <v>0</v>
          </cell>
          <cell r="CP896">
            <v>0</v>
          </cell>
          <cell r="CQ896">
            <v>0</v>
          </cell>
          <cell r="CR896">
            <v>0</v>
          </cell>
          <cell r="CS896">
            <v>0</v>
          </cell>
          <cell r="CT896">
            <v>0</v>
          </cell>
          <cell r="CU896">
            <v>0</v>
          </cell>
          <cell r="CV896">
            <v>0</v>
          </cell>
          <cell r="CW896">
            <v>0</v>
          </cell>
          <cell r="CX896">
            <v>0</v>
          </cell>
          <cell r="CY896">
            <v>0</v>
          </cell>
          <cell r="CZ896">
            <v>0</v>
          </cell>
          <cell r="DA896" t="e">
            <v>#N/A</v>
          </cell>
          <cell r="DB896">
            <v>0</v>
          </cell>
        </row>
        <row r="897">
          <cell r="B897" t="str">
            <v>EWW3000588</v>
          </cell>
          <cell r="C897" t="str">
            <v>NGUYỄN VĂN LÂM</v>
          </cell>
          <cell r="D897" t="str">
            <v xml:space="preserve">NAM </v>
          </cell>
          <cell r="E897">
            <v>41949</v>
          </cell>
          <cell r="F897" t="str">
            <v>QUÁN 1A HAI BÀ TRƯNG</v>
          </cell>
          <cell r="G897" t="str">
            <v>NHÂN VIÊN PHỤC VỤ</v>
          </cell>
          <cell r="H897">
            <v>11</v>
          </cell>
          <cell r="I897">
            <v>12</v>
          </cell>
          <cell r="J897">
            <v>1992</v>
          </cell>
          <cell r="K897">
            <v>33949</v>
          </cell>
          <cell r="L897" t="str">
            <v>THANH HÓA</v>
          </cell>
          <cell r="M897" t="str">
            <v>THANH HÓA</v>
          </cell>
          <cell r="N897" t="str">
            <v>173399824</v>
          </cell>
          <cell r="O897">
            <v>40169</v>
          </cell>
          <cell r="P897" t="str">
            <v>THANH HÓA</v>
          </cell>
          <cell r="Q897" t="str">
            <v xml:space="preserve">KINH </v>
          </cell>
          <cell r="R897" t="str">
            <v xml:space="preserve">KHÔNG </v>
          </cell>
          <cell r="S897" t="str">
            <v xml:space="preserve">PHÁT THÔN 3, XÃ YÊN LẠC, YÊN ĐỊNH, THANH HÓA </v>
          </cell>
          <cell r="T897" t="str">
            <v>THANH HÓA</v>
          </cell>
          <cell r="U897" t="str">
            <v xml:space="preserve">SỐ 15, NGÕ 296 MINH KHAI, HBT, HÀ NỘI </v>
          </cell>
          <cell r="V897" t="str">
            <v>HÀ NỘI</v>
          </cell>
          <cell r="W897" t="str">
            <v xml:space="preserve">SỐ 16 DÃY N9, TT K9 NGÕ 49 NGUYỄN KHOÁI, HBT, HÀ NÔI </v>
          </cell>
          <cell r="X897" t="str">
            <v>096715369</v>
          </cell>
          <cell r="Y897" t="str">
            <v>0011004218246</v>
          </cell>
          <cell r="Z897" t="str">
            <v>VCB/HANOI</v>
          </cell>
          <cell r="AA897" t="str">
            <v>900310</v>
          </cell>
          <cell r="AB897">
            <v>0</v>
          </cell>
          <cell r="AC897">
            <v>0</v>
          </cell>
          <cell r="AD897">
            <v>0</v>
          </cell>
          <cell r="AE897">
            <v>41968</v>
          </cell>
          <cell r="AF897" t="str">
            <v>TV</v>
          </cell>
          <cell r="AG897" t="str">
            <v>OK</v>
          </cell>
          <cell r="AH897">
            <v>0</v>
          </cell>
          <cell r="AI897">
            <v>0</v>
          </cell>
          <cell r="AJ897">
            <v>0</v>
          </cell>
          <cell r="AK897">
            <v>0</v>
          </cell>
          <cell r="AL897">
            <v>0</v>
          </cell>
          <cell r="AM897">
            <v>0</v>
          </cell>
          <cell r="AN897">
            <v>0</v>
          </cell>
          <cell r="AO897">
            <v>0</v>
          </cell>
          <cell r="AP897">
            <v>0</v>
          </cell>
          <cell r="AQ897">
            <v>0</v>
          </cell>
          <cell r="AR897">
            <v>41949</v>
          </cell>
          <cell r="AS897">
            <v>42023</v>
          </cell>
          <cell r="AT897">
            <v>0</v>
          </cell>
          <cell r="AU897">
            <v>0</v>
          </cell>
          <cell r="AV897">
            <v>41949</v>
          </cell>
          <cell r="AW897">
            <v>42023</v>
          </cell>
          <cell r="AX897">
            <v>0</v>
          </cell>
          <cell r="AY897">
            <v>0</v>
          </cell>
          <cell r="AZ897">
            <v>0</v>
          </cell>
          <cell r="BA897">
            <v>0</v>
          </cell>
          <cell r="BB897">
            <v>41949</v>
          </cell>
          <cell r="BC897">
            <v>42023</v>
          </cell>
          <cell r="BD897">
            <v>0</v>
          </cell>
          <cell r="BE897" t="str">
            <v>12/12</v>
          </cell>
          <cell r="BF897">
            <v>41949</v>
          </cell>
          <cell r="BG897">
            <v>42023</v>
          </cell>
          <cell r="BH897">
            <v>0</v>
          </cell>
          <cell r="BI897">
            <v>0</v>
          </cell>
          <cell r="BJ897">
            <v>12000</v>
          </cell>
          <cell r="BK897">
            <v>0</v>
          </cell>
          <cell r="BL897">
            <v>0</v>
          </cell>
          <cell r="BM897">
            <v>0</v>
          </cell>
          <cell r="BN897">
            <v>0</v>
          </cell>
          <cell r="BO897">
            <v>0</v>
          </cell>
          <cell r="BP897">
            <v>0</v>
          </cell>
          <cell r="BQ897">
            <v>1</v>
          </cell>
          <cell r="BR897" t="str">
            <v>CN HÀ NỘI</v>
          </cell>
          <cell r="BS897" t="str">
            <v>Partime</v>
          </cell>
          <cell r="BT897" t="str">
            <v>Quán 1A Hai Bà Trưng</v>
          </cell>
          <cell r="BU897" t="str">
            <v>NV. Phục Vụ</v>
          </cell>
          <cell r="BV897">
            <v>0</v>
          </cell>
          <cell r="BW897" t="str">
            <v>12/12</v>
          </cell>
          <cell r="BX897">
            <v>0</v>
          </cell>
          <cell r="BY897">
            <v>0</v>
          </cell>
          <cell r="BZ897">
            <v>0</v>
          </cell>
          <cell r="CA897">
            <v>0</v>
          </cell>
          <cell r="CB897">
            <v>0</v>
          </cell>
          <cell r="CC897">
            <v>0</v>
          </cell>
          <cell r="CD897">
            <v>0</v>
          </cell>
          <cell r="CE897">
            <v>0</v>
          </cell>
          <cell r="CF897">
            <v>0</v>
          </cell>
          <cell r="CG897">
            <v>0</v>
          </cell>
          <cell r="CH897">
            <v>0</v>
          </cell>
          <cell r="CI897" t="str">
            <v>QUÁN 07 ĐINH TIÊN HOÀNG</v>
          </cell>
          <cell r="CJ897" t="str">
            <v xml:space="preserve">NHÂN VIÊN THU NGÂN </v>
          </cell>
          <cell r="CK897">
            <v>0</v>
          </cell>
          <cell r="CL897">
            <v>0</v>
          </cell>
          <cell r="CM897" t="str">
            <v>ĐỘC THÂN</v>
          </cell>
          <cell r="CN897">
            <v>0</v>
          </cell>
          <cell r="CO897">
            <v>0</v>
          </cell>
          <cell r="CP897">
            <v>0</v>
          </cell>
          <cell r="CQ897">
            <v>0</v>
          </cell>
          <cell r="CR897">
            <v>0</v>
          </cell>
          <cell r="CS897">
            <v>0</v>
          </cell>
          <cell r="CT897">
            <v>0</v>
          </cell>
          <cell r="CU897">
            <v>0</v>
          </cell>
          <cell r="CV897">
            <v>0</v>
          </cell>
          <cell r="CW897">
            <v>0</v>
          </cell>
          <cell r="CX897">
            <v>0</v>
          </cell>
          <cell r="CY897">
            <v>0</v>
          </cell>
          <cell r="CZ897">
            <v>0</v>
          </cell>
          <cell r="DA897" t="str">
            <v>EWW3000588</v>
          </cell>
          <cell r="DB897">
            <v>0</v>
          </cell>
        </row>
        <row r="898">
          <cell r="B898" t="str">
            <v>EWW3000589</v>
          </cell>
          <cell r="C898" t="str">
            <v xml:space="preserve">ĐỖ PHƯƠNG ANH </v>
          </cell>
          <cell r="D898" t="str">
            <v xml:space="preserve">NỮ </v>
          </cell>
          <cell r="E898">
            <v>41949</v>
          </cell>
          <cell r="F898" t="str">
            <v>QUÁN 07 ĐINH TIÊN HOÀNG</v>
          </cell>
          <cell r="G898" t="str">
            <v>NHÂN VIÊN PHỤC VỤ</v>
          </cell>
          <cell r="H898">
            <v>19</v>
          </cell>
          <cell r="I898">
            <v>11</v>
          </cell>
          <cell r="J898">
            <v>1996</v>
          </cell>
          <cell r="K898">
            <v>35388</v>
          </cell>
          <cell r="L898" t="str">
            <v xml:space="preserve">HÀ NỘI </v>
          </cell>
          <cell r="M898" t="str">
            <v>HÀ NỘI</v>
          </cell>
          <cell r="N898" t="str">
            <v>013569610</v>
          </cell>
          <cell r="O898">
            <v>41109</v>
          </cell>
          <cell r="P898" t="str">
            <v xml:space="preserve">HÀ NỘI </v>
          </cell>
          <cell r="Q898" t="str">
            <v xml:space="preserve">KINH </v>
          </cell>
          <cell r="R898" t="str">
            <v xml:space="preserve">KHÔNG </v>
          </cell>
          <cell r="S898" t="str">
            <v>P101, H2 TẬP THỂ VĂN CHƯƠNG, KHÂM THIÊN, ĐỐNG ĐA, HÀ NỘI</v>
          </cell>
          <cell r="T898" t="str">
            <v xml:space="preserve">HÀ NỘI </v>
          </cell>
          <cell r="U898" t="str">
            <v>P101, H2 TẬP THỂ VĂN CHƯƠNG, KHÂM THIÊN, ĐỐNG ĐA, HÀ NỘI</v>
          </cell>
          <cell r="V898" t="str">
            <v>HÀ NỘI</v>
          </cell>
          <cell r="W898" t="str">
            <v xml:space="preserve">SỐ 15, NGÕ 296 MINH KHAI, HBT, HÀ NỘI </v>
          </cell>
          <cell r="X898" t="str">
            <v>01239429771</v>
          </cell>
          <cell r="Y898" t="str">
            <v>0011004214136</v>
          </cell>
          <cell r="Z898" t="str">
            <v>VCB/HANOI</v>
          </cell>
          <cell r="AA898" t="str">
            <v>900311</v>
          </cell>
          <cell r="AB898">
            <v>0</v>
          </cell>
          <cell r="AC898">
            <v>0</v>
          </cell>
          <cell r="AD898">
            <v>0</v>
          </cell>
          <cell r="AE898">
            <v>41968</v>
          </cell>
          <cell r="AF898" t="str">
            <v>TV</v>
          </cell>
          <cell r="AG898" t="str">
            <v>OK</v>
          </cell>
          <cell r="AH898">
            <v>0</v>
          </cell>
          <cell r="AI898">
            <v>0</v>
          </cell>
          <cell r="AJ898">
            <v>0</v>
          </cell>
          <cell r="AK898">
            <v>0</v>
          </cell>
          <cell r="AL898">
            <v>0</v>
          </cell>
          <cell r="AM898">
            <v>0</v>
          </cell>
          <cell r="AN898">
            <v>0</v>
          </cell>
          <cell r="AO898">
            <v>0</v>
          </cell>
          <cell r="AP898">
            <v>0</v>
          </cell>
          <cell r="AQ898">
            <v>0</v>
          </cell>
          <cell r="AR898">
            <v>41949</v>
          </cell>
          <cell r="AS898">
            <v>42023</v>
          </cell>
          <cell r="AT898">
            <v>0</v>
          </cell>
          <cell r="AU898">
            <v>0</v>
          </cell>
          <cell r="AV898">
            <v>41949</v>
          </cell>
          <cell r="AW898">
            <v>42023</v>
          </cell>
          <cell r="AX898">
            <v>0</v>
          </cell>
          <cell r="AY898">
            <v>0</v>
          </cell>
          <cell r="AZ898">
            <v>0</v>
          </cell>
          <cell r="BA898">
            <v>0</v>
          </cell>
          <cell r="BB898">
            <v>41949</v>
          </cell>
          <cell r="BC898">
            <v>42023</v>
          </cell>
          <cell r="BD898">
            <v>0</v>
          </cell>
          <cell r="BE898" t="str">
            <v>12/12</v>
          </cell>
          <cell r="BF898">
            <v>41949</v>
          </cell>
          <cell r="BG898">
            <v>42023</v>
          </cell>
          <cell r="BH898">
            <v>0</v>
          </cell>
          <cell r="BI898">
            <v>0</v>
          </cell>
          <cell r="BJ898">
            <v>12000</v>
          </cell>
          <cell r="BK898">
            <v>0</v>
          </cell>
          <cell r="BL898">
            <v>0</v>
          </cell>
          <cell r="BM898">
            <v>0</v>
          </cell>
          <cell r="BN898">
            <v>0</v>
          </cell>
          <cell r="BO898">
            <v>0</v>
          </cell>
          <cell r="BP898">
            <v>0</v>
          </cell>
          <cell r="BQ898">
            <v>1</v>
          </cell>
          <cell r="BR898" t="str">
            <v>CN HÀ NỘI</v>
          </cell>
          <cell r="BS898" t="str">
            <v>Partime</v>
          </cell>
          <cell r="BT898" t="str">
            <v>Quán 07 Đinh Tiên Hoàng</v>
          </cell>
          <cell r="BU898" t="str">
            <v>NV. Phục Vụ</v>
          </cell>
          <cell r="BV898">
            <v>0</v>
          </cell>
          <cell r="BW898" t="str">
            <v>12/12</v>
          </cell>
          <cell r="BX898">
            <v>0</v>
          </cell>
          <cell r="BY898">
            <v>0</v>
          </cell>
          <cell r="BZ898">
            <v>0</v>
          </cell>
          <cell r="CA898">
            <v>0</v>
          </cell>
          <cell r="CB898">
            <v>0</v>
          </cell>
          <cell r="CC898">
            <v>0</v>
          </cell>
          <cell r="CD898">
            <v>0</v>
          </cell>
          <cell r="CE898">
            <v>0</v>
          </cell>
          <cell r="CF898">
            <v>0</v>
          </cell>
          <cell r="CG898">
            <v>0</v>
          </cell>
          <cell r="CH898">
            <v>0</v>
          </cell>
          <cell r="CI898" t="str">
            <v>QUÁN 1A HAI BÀ TRƯNG</v>
          </cell>
          <cell r="CJ898" t="str">
            <v>NHÂN VIÊN PHỤC VỤ</v>
          </cell>
          <cell r="CK898">
            <v>0</v>
          </cell>
          <cell r="CL898">
            <v>0</v>
          </cell>
          <cell r="CM898" t="str">
            <v>ĐỘC THÂN</v>
          </cell>
          <cell r="CN898">
            <v>0</v>
          </cell>
          <cell r="CO898">
            <v>0</v>
          </cell>
          <cell r="CP898">
            <v>0</v>
          </cell>
          <cell r="CQ898">
            <v>0</v>
          </cell>
          <cell r="CR898">
            <v>0</v>
          </cell>
          <cell r="CS898">
            <v>0</v>
          </cell>
          <cell r="CT898">
            <v>0</v>
          </cell>
          <cell r="CU898">
            <v>0</v>
          </cell>
          <cell r="CV898">
            <v>0</v>
          </cell>
          <cell r="CW898">
            <v>0</v>
          </cell>
          <cell r="CX898">
            <v>0</v>
          </cell>
          <cell r="CY898">
            <v>0</v>
          </cell>
          <cell r="CZ898">
            <v>0</v>
          </cell>
          <cell r="DA898" t="e">
            <v>#N/A</v>
          </cell>
          <cell r="DB898">
            <v>0</v>
          </cell>
        </row>
        <row r="899">
          <cell r="B899" t="str">
            <v>EWW3000590</v>
          </cell>
          <cell r="C899" t="str">
            <v xml:space="preserve">NGUYỄN THỊ HOÀI LINH </v>
          </cell>
          <cell r="D899" t="str">
            <v>NỮ</v>
          </cell>
          <cell r="E899">
            <v>41951</v>
          </cell>
          <cell r="F899" t="str">
            <v>QUÁN 03 NGÔ QUYỀN</v>
          </cell>
          <cell r="G899" t="str">
            <v>NHÂN VIÊN PHỤC VỤ</v>
          </cell>
          <cell r="H899">
            <v>8</v>
          </cell>
          <cell r="I899">
            <v>6</v>
          </cell>
          <cell r="J899">
            <v>1989</v>
          </cell>
          <cell r="K899">
            <v>32667</v>
          </cell>
          <cell r="L899" t="str">
            <v xml:space="preserve">NAM ĐỊNH </v>
          </cell>
          <cell r="M899" t="str">
            <v xml:space="preserve">NAM ĐỊNH </v>
          </cell>
          <cell r="N899" t="str">
            <v>162906516</v>
          </cell>
          <cell r="O899">
            <v>38455</v>
          </cell>
          <cell r="P899" t="str">
            <v xml:space="preserve">NAM ĐỊNH </v>
          </cell>
          <cell r="Q899" t="str">
            <v>KINH</v>
          </cell>
          <cell r="R899" t="str">
            <v>KHÔNG</v>
          </cell>
          <cell r="S899" t="str">
            <v xml:space="preserve">SỐ 33/16 ĐƯỜNG KÊNH, PHƯỜNG CỬA BẮC, TP NAM ĐỊNH </v>
          </cell>
          <cell r="T899" t="str">
            <v xml:space="preserve">NAM ĐỊNH </v>
          </cell>
          <cell r="U899" t="str">
            <v xml:space="preserve">SỐ 86 XÓM ĐÌNH, NGỌC HỒI, THANH TRÌ, HÀ NỘI </v>
          </cell>
          <cell r="V899" t="str">
            <v>HÀ NỘI</v>
          </cell>
          <cell r="W899" t="str">
            <v>P101, H2 TẬP THỂ VĂN CHƯƠNG, KHÂM THIÊN, ĐỐNG ĐA, HÀ NỘI</v>
          </cell>
          <cell r="X899" t="str">
            <v>0162906516</v>
          </cell>
          <cell r="Y899" t="str">
            <v>0971000001307</v>
          </cell>
          <cell r="Z899" t="str">
            <v>VCB/HANOI</v>
          </cell>
          <cell r="AA899" t="str">
            <v>900312</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41949</v>
          </cell>
          <cell r="AS899">
            <v>42023</v>
          </cell>
          <cell r="AT899">
            <v>0</v>
          </cell>
          <cell r="AU899">
            <v>0</v>
          </cell>
          <cell r="AV899">
            <v>41951</v>
          </cell>
          <cell r="AW899">
            <v>42025</v>
          </cell>
          <cell r="AX899">
            <v>0</v>
          </cell>
          <cell r="AY899">
            <v>0</v>
          </cell>
          <cell r="AZ899">
            <v>0</v>
          </cell>
          <cell r="BA899">
            <v>0</v>
          </cell>
          <cell r="BB899">
            <v>41949</v>
          </cell>
          <cell r="BC899">
            <v>42023</v>
          </cell>
          <cell r="BD899">
            <v>0</v>
          </cell>
          <cell r="BE899" t="str">
            <v>12/12</v>
          </cell>
          <cell r="BF899">
            <v>41951</v>
          </cell>
          <cell r="BG899">
            <v>42025</v>
          </cell>
          <cell r="BH899">
            <v>0</v>
          </cell>
          <cell r="BI899">
            <v>0</v>
          </cell>
          <cell r="BJ899">
            <v>12000</v>
          </cell>
          <cell r="BK899">
            <v>0</v>
          </cell>
          <cell r="BL899">
            <v>0</v>
          </cell>
          <cell r="BM899">
            <v>0</v>
          </cell>
          <cell r="BN899">
            <v>0</v>
          </cell>
          <cell r="BO899">
            <v>0</v>
          </cell>
          <cell r="BP899">
            <v>0</v>
          </cell>
          <cell r="BQ899">
            <v>1</v>
          </cell>
          <cell r="BR899" t="str">
            <v>CN HÀ NỘI</v>
          </cell>
          <cell r="BS899" t="str">
            <v>Partime</v>
          </cell>
          <cell r="BT899" t="str">
            <v>Quán 03 Ngô Quyền</v>
          </cell>
          <cell r="BU899" t="str">
            <v>NV. Phục Vụ</v>
          </cell>
          <cell r="BV899">
            <v>0</v>
          </cell>
          <cell r="BW899" t="str">
            <v>12/12</v>
          </cell>
          <cell r="BX899">
            <v>0</v>
          </cell>
          <cell r="BY899">
            <v>0</v>
          </cell>
          <cell r="BZ899">
            <v>0</v>
          </cell>
          <cell r="CA899">
            <v>0</v>
          </cell>
          <cell r="CB899">
            <v>0</v>
          </cell>
          <cell r="CC899">
            <v>0</v>
          </cell>
          <cell r="CD899">
            <v>0</v>
          </cell>
          <cell r="CE899">
            <v>0</v>
          </cell>
          <cell r="CF899">
            <v>0</v>
          </cell>
          <cell r="CG899">
            <v>0</v>
          </cell>
          <cell r="CH899">
            <v>0</v>
          </cell>
          <cell r="CI899" t="str">
            <v>QUÁN 07 ĐINH TIÊN HOÀNG</v>
          </cell>
          <cell r="CJ899" t="str">
            <v>NHÂN VIÊN PHỤC VỤ</v>
          </cell>
          <cell r="CK899">
            <v>0</v>
          </cell>
          <cell r="CL899">
            <v>0</v>
          </cell>
          <cell r="CM899" t="str">
            <v>ĐỘC THÂN</v>
          </cell>
          <cell r="CN899">
            <v>0</v>
          </cell>
          <cell r="CO899">
            <v>0</v>
          </cell>
          <cell r="CP899">
            <v>0</v>
          </cell>
          <cell r="CQ899">
            <v>0</v>
          </cell>
          <cell r="CR899">
            <v>0</v>
          </cell>
          <cell r="CS899">
            <v>0</v>
          </cell>
          <cell r="CT899">
            <v>0</v>
          </cell>
          <cell r="CU899">
            <v>0</v>
          </cell>
          <cell r="CV899">
            <v>0</v>
          </cell>
          <cell r="CW899">
            <v>0</v>
          </cell>
          <cell r="CX899">
            <v>0</v>
          </cell>
          <cell r="CY899">
            <v>0</v>
          </cell>
          <cell r="CZ899">
            <v>0</v>
          </cell>
          <cell r="DA899" t="e">
            <v>#N/A</v>
          </cell>
          <cell r="DB899">
            <v>0</v>
          </cell>
        </row>
        <row r="900">
          <cell r="B900" t="str">
            <v>EWW3000591</v>
          </cell>
          <cell r="C900" t="str">
            <v>NGÔ BẢO TRUNG</v>
          </cell>
          <cell r="D900" t="str">
            <v xml:space="preserve">NAM </v>
          </cell>
          <cell r="E900">
            <v>41958</v>
          </cell>
          <cell r="F900" t="str">
            <v>TRẠM NĂNG LƯỢNG LNQ</v>
          </cell>
          <cell r="G900" t="str">
            <v xml:space="preserve">NHÂN VIÊN TRẠM NĂNG LƯỢNG </v>
          </cell>
          <cell r="H900">
            <v>3</v>
          </cell>
          <cell r="I900">
            <v>2</v>
          </cell>
          <cell r="J900">
            <v>1992</v>
          </cell>
          <cell r="K900">
            <v>33637</v>
          </cell>
          <cell r="L900" t="str">
            <v xml:space="preserve">HÀ NỘI </v>
          </cell>
          <cell r="M900" t="str">
            <v>HÀ NỘI</v>
          </cell>
          <cell r="N900" t="str">
            <v>012880690</v>
          </cell>
          <cell r="O900">
            <v>38873</v>
          </cell>
          <cell r="P900" t="str">
            <v xml:space="preserve">HÀ NỘI </v>
          </cell>
          <cell r="Q900" t="str">
            <v xml:space="preserve">KINH </v>
          </cell>
          <cell r="R900" t="str">
            <v xml:space="preserve">KHÔNG </v>
          </cell>
          <cell r="S900" t="str">
            <v xml:space="preserve">18 NGÕ 135 HÀM TỬ QUAN, PHÚC TÂN, Q. HOÀN KIẾM, HÀ NỘI </v>
          </cell>
          <cell r="T900" t="str">
            <v xml:space="preserve">HÀ NỘI </v>
          </cell>
          <cell r="U900" t="str">
            <v xml:space="preserve">18 NGÕ 135 HÀM TỬ QUAN, PHÚC TÂN, Q. HOÀN KIẾM, HÀ NỘI </v>
          </cell>
          <cell r="V900" t="str">
            <v>HÀ NỘI</v>
          </cell>
          <cell r="W900" t="str">
            <v xml:space="preserve">SỐ 86 XÓM ĐÌNH, NGỌC HỒI, THANH TRÌ, HÀ NỘI </v>
          </cell>
          <cell r="X900" t="str">
            <v>01663395317</v>
          </cell>
          <cell r="Y900" t="str">
            <v>0011004217061</v>
          </cell>
          <cell r="Z900" t="str">
            <v>VCB/HANOI</v>
          </cell>
          <cell r="AA900" t="str">
            <v>900313</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41951</v>
          </cell>
          <cell r="AS900">
            <v>42025</v>
          </cell>
          <cell r="AT900">
            <v>0</v>
          </cell>
          <cell r="AU900">
            <v>0</v>
          </cell>
          <cell r="AV900">
            <v>41958</v>
          </cell>
          <cell r="AW900">
            <v>42032</v>
          </cell>
          <cell r="AX900">
            <v>0</v>
          </cell>
          <cell r="AY900">
            <v>0</v>
          </cell>
          <cell r="AZ900">
            <v>0</v>
          </cell>
          <cell r="BA900">
            <v>0</v>
          </cell>
          <cell r="BB900">
            <v>41951</v>
          </cell>
          <cell r="BC900">
            <v>42025</v>
          </cell>
          <cell r="BD900">
            <v>0</v>
          </cell>
          <cell r="BE900" t="str">
            <v>12/12</v>
          </cell>
          <cell r="BF900">
            <v>41958</v>
          </cell>
          <cell r="BG900">
            <v>42032</v>
          </cell>
          <cell r="BH900">
            <v>0</v>
          </cell>
          <cell r="BI900">
            <v>0</v>
          </cell>
          <cell r="BJ900">
            <v>12000</v>
          </cell>
          <cell r="BK900">
            <v>0</v>
          </cell>
          <cell r="BL900">
            <v>0</v>
          </cell>
          <cell r="BM900">
            <v>0</v>
          </cell>
          <cell r="BN900">
            <v>0</v>
          </cell>
          <cell r="BO900">
            <v>0</v>
          </cell>
          <cell r="BP900">
            <v>0</v>
          </cell>
          <cell r="BQ900">
            <v>1</v>
          </cell>
          <cell r="BR900" t="str">
            <v>CN HÀ NỘI</v>
          </cell>
          <cell r="BS900" t="str">
            <v>Partime</v>
          </cell>
          <cell r="BT900" t="str">
            <v>TNL 35 Lương Ngọc Quyến</v>
          </cell>
          <cell r="BU900" t="str">
            <v>NV. TNL</v>
          </cell>
          <cell r="BV900">
            <v>0</v>
          </cell>
          <cell r="BW900" t="str">
            <v>12/12</v>
          </cell>
          <cell r="BX900">
            <v>0</v>
          </cell>
          <cell r="BY900">
            <v>0</v>
          </cell>
          <cell r="BZ900">
            <v>0</v>
          </cell>
          <cell r="CA900">
            <v>0</v>
          </cell>
          <cell r="CB900">
            <v>0</v>
          </cell>
          <cell r="CC900">
            <v>0</v>
          </cell>
          <cell r="CD900">
            <v>0</v>
          </cell>
          <cell r="CE900">
            <v>0</v>
          </cell>
          <cell r="CF900">
            <v>0</v>
          </cell>
          <cell r="CG900">
            <v>0</v>
          </cell>
          <cell r="CH900">
            <v>0</v>
          </cell>
          <cell r="CI900" t="str">
            <v>QUÁN 03 NGÔ QUYỀN</v>
          </cell>
          <cell r="CJ900" t="str">
            <v>NHÂN VIÊN PHỤC VỤ</v>
          </cell>
          <cell r="CK900">
            <v>0</v>
          </cell>
          <cell r="CL900">
            <v>0</v>
          </cell>
          <cell r="CM900" t="str">
            <v>ĐỘC THÂN</v>
          </cell>
          <cell r="CN900">
            <v>0</v>
          </cell>
          <cell r="CO900">
            <v>0</v>
          </cell>
          <cell r="CP900">
            <v>0</v>
          </cell>
          <cell r="CQ900">
            <v>0</v>
          </cell>
          <cell r="CR900">
            <v>0</v>
          </cell>
          <cell r="CS900">
            <v>0</v>
          </cell>
          <cell r="CT900">
            <v>0</v>
          </cell>
          <cell r="CU900">
            <v>0</v>
          </cell>
          <cell r="CV900">
            <v>0</v>
          </cell>
          <cell r="CW900">
            <v>0</v>
          </cell>
          <cell r="CX900">
            <v>0</v>
          </cell>
          <cell r="CY900">
            <v>0</v>
          </cell>
          <cell r="CZ900">
            <v>0</v>
          </cell>
          <cell r="DA900" t="e">
            <v>#N/A</v>
          </cell>
          <cell r="DB900">
            <v>0</v>
          </cell>
        </row>
        <row r="901">
          <cell r="B901" t="str">
            <v>EQQ102879</v>
          </cell>
          <cell r="C901" t="str">
            <v>LÊ THỊ MỸ HẠNH</v>
          </cell>
          <cell r="D901" t="str">
            <v>NỮ</v>
          </cell>
          <cell r="E901">
            <v>41961</v>
          </cell>
          <cell r="F901" t="str">
            <v>44 HH</v>
          </cell>
          <cell r="G901" t="str">
            <v>NHÂN VIÊN BẾP</v>
          </cell>
          <cell r="H901">
            <v>22</v>
          </cell>
          <cell r="I901">
            <v>6</v>
          </cell>
          <cell r="J901">
            <v>1981</v>
          </cell>
          <cell r="K901">
            <v>29759</v>
          </cell>
          <cell r="L901">
            <v>1992</v>
          </cell>
          <cell r="M901">
            <v>33637</v>
          </cell>
          <cell r="N901" t="str">
            <v>203590509</v>
          </cell>
          <cell r="O901">
            <v>38570</v>
          </cell>
          <cell r="P901">
            <v>0</v>
          </cell>
          <cell r="Q901">
            <v>38873</v>
          </cell>
          <cell r="R901" t="str">
            <v xml:space="preserve">HÀ NỘI </v>
          </cell>
          <cell r="S901" t="str">
            <v xml:space="preserve">KINH </v>
          </cell>
          <cell r="T901" t="str">
            <v xml:space="preserve">KHÔNG </v>
          </cell>
          <cell r="U901" t="str">
            <v xml:space="preserve">18 NGÕ 135 HÀM TỬ QUAN, PHÚC TÂN, Q. HOÀN KIẾM, HÀ NỘI </v>
          </cell>
          <cell r="V901" t="str">
            <v>TP. HCM</v>
          </cell>
          <cell r="W901" t="str">
            <v xml:space="preserve">18 NGÕ 135 HÀM TỬ QUAN, PHÚC TÂN, Q. HOÀN KIẾM, HÀ NỘI </v>
          </cell>
          <cell r="X901" t="str">
            <v>HÀ NỘI</v>
          </cell>
          <cell r="Y901" t="str">
            <v>0721000561684</v>
          </cell>
          <cell r="Z901" t="str">
            <v>VCB/HANOI</v>
          </cell>
          <cell r="AA901" t="str">
            <v>101813</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41958</v>
          </cell>
          <cell r="AS901">
            <v>42032</v>
          </cell>
          <cell r="AT901">
            <v>0</v>
          </cell>
          <cell r="AU901">
            <v>0</v>
          </cell>
          <cell r="AV901">
            <v>0</v>
          </cell>
          <cell r="AW901">
            <v>0</v>
          </cell>
          <cell r="AX901">
            <v>0</v>
          </cell>
          <cell r="AY901">
            <v>0</v>
          </cell>
          <cell r="AZ901">
            <v>0</v>
          </cell>
          <cell r="BA901">
            <v>0</v>
          </cell>
          <cell r="BB901">
            <v>41958</v>
          </cell>
          <cell r="BC901">
            <v>42032</v>
          </cell>
          <cell r="BD901">
            <v>0</v>
          </cell>
          <cell r="BE901" t="str">
            <v>12/12</v>
          </cell>
          <cell r="BF901">
            <v>0</v>
          </cell>
          <cell r="BG901">
            <v>0</v>
          </cell>
          <cell r="BH901">
            <v>0</v>
          </cell>
          <cell r="BI901">
            <v>2889000</v>
          </cell>
          <cell r="BJ901">
            <v>111000</v>
          </cell>
          <cell r="BK901">
            <v>0</v>
          </cell>
          <cell r="BL901">
            <v>0</v>
          </cell>
          <cell r="BM901">
            <v>0</v>
          </cell>
          <cell r="BN901">
            <v>0</v>
          </cell>
          <cell r="BO901">
            <v>0</v>
          </cell>
          <cell r="BP901">
            <v>4000</v>
          </cell>
          <cell r="BQ901">
            <v>1</v>
          </cell>
          <cell r="BR901" t="str">
            <v>HTQ HỒ CHÍ MINH</v>
          </cell>
          <cell r="BS901" t="str">
            <v>Fulltime</v>
          </cell>
          <cell r="BT901" t="str">
            <v>Quán 44 Hoa Hồng</v>
          </cell>
          <cell r="BU901" t="str">
            <v>NV. Bếp</v>
          </cell>
          <cell r="BV901">
            <v>0</v>
          </cell>
          <cell r="BW901">
            <v>0</v>
          </cell>
          <cell r="BX901">
            <v>0</v>
          </cell>
          <cell r="BY901">
            <v>0</v>
          </cell>
          <cell r="BZ901">
            <v>0</v>
          </cell>
          <cell r="CA901">
            <v>0</v>
          </cell>
          <cell r="CB901">
            <v>0</v>
          </cell>
          <cell r="CC901">
            <v>0</v>
          </cell>
          <cell r="CD901">
            <v>41969</v>
          </cell>
          <cell r="CE901">
            <v>0</v>
          </cell>
          <cell r="CF901">
            <v>0</v>
          </cell>
          <cell r="CG901">
            <v>0</v>
          </cell>
          <cell r="CH901">
            <v>0</v>
          </cell>
          <cell r="CI901" t="str">
            <v>TRẠM NĂNG LƯỢNG LNQ</v>
          </cell>
          <cell r="CJ901" t="str">
            <v xml:space="preserve">NHÂN VIÊN TRẠM NĂNG LƯỢNG </v>
          </cell>
          <cell r="CK901">
            <v>0</v>
          </cell>
          <cell r="CL901">
            <v>0</v>
          </cell>
          <cell r="CM901">
            <v>0</v>
          </cell>
          <cell r="CN901">
            <v>0</v>
          </cell>
          <cell r="CO901">
            <v>0</v>
          </cell>
          <cell r="CP901">
            <v>0</v>
          </cell>
          <cell r="CQ901">
            <v>0</v>
          </cell>
          <cell r="CR901">
            <v>0</v>
          </cell>
          <cell r="CS901">
            <v>0</v>
          </cell>
          <cell r="CT901">
            <v>0</v>
          </cell>
          <cell r="CU901">
            <v>0</v>
          </cell>
          <cell r="CV901">
            <v>0</v>
          </cell>
          <cell r="CW901">
            <v>0</v>
          </cell>
          <cell r="CX901">
            <v>0</v>
          </cell>
          <cell r="CY901">
            <v>0</v>
          </cell>
          <cell r="CZ901">
            <v>0</v>
          </cell>
          <cell r="DA901" t="e">
            <v>#N/A</v>
          </cell>
          <cell r="DB901">
            <v>0</v>
          </cell>
        </row>
        <row r="902">
          <cell r="B902" t="str">
            <v>EQQ102880</v>
          </cell>
          <cell r="C902" t="str">
            <v>VÕ THÀNH ĐẠT</v>
          </cell>
          <cell r="D902" t="str">
            <v>NAM</v>
          </cell>
          <cell r="E902">
            <v>41961</v>
          </cell>
          <cell r="F902" t="str">
            <v>02 BTX</v>
          </cell>
          <cell r="G902" t="str">
            <v>NHÂN VIÊN PHỤC VỤ</v>
          </cell>
          <cell r="H902">
            <v>8</v>
          </cell>
          <cell r="I902">
            <v>12</v>
          </cell>
          <cell r="J902">
            <v>1995</v>
          </cell>
          <cell r="K902">
            <v>35041</v>
          </cell>
          <cell r="L902" t="str">
            <v>TP. HCM</v>
          </cell>
          <cell r="M902" t="str">
            <v>LONG AN</v>
          </cell>
          <cell r="N902" t="str">
            <v>025298504</v>
          </cell>
          <cell r="O902">
            <v>40286</v>
          </cell>
          <cell r="P902" t="str">
            <v>TP. HCM</v>
          </cell>
          <cell r="Q902" t="str">
            <v>KINH</v>
          </cell>
          <cell r="R902" t="str">
            <v>KHÔNG</v>
          </cell>
          <cell r="S902" t="str">
            <v>606 LÝ THƯỜNG KIỆT, P. 9, Q. TÂN BÌNH, TP. HCM</v>
          </cell>
          <cell r="T902" t="str">
            <v>TP. HCM</v>
          </cell>
          <cell r="U902" t="str">
            <v>373/13 LÝ THƯỜNG KIỆT, P. 9, Q. TÂN BÌNH, TP. HCM</v>
          </cell>
          <cell r="V902" t="str">
            <v>TP. HCM</v>
          </cell>
          <cell r="W902">
            <v>0</v>
          </cell>
          <cell r="X902" t="str">
            <v>0938861420</v>
          </cell>
          <cell r="Y902" t="str">
            <v>0331000439201</v>
          </cell>
          <cell r="Z902" t="str">
            <v>VIETCOMBANK</v>
          </cell>
          <cell r="AA902" t="str">
            <v>101814</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12000</v>
          </cell>
          <cell r="BK902">
            <v>0</v>
          </cell>
          <cell r="BL902">
            <v>0</v>
          </cell>
          <cell r="BM902">
            <v>0</v>
          </cell>
          <cell r="BN902">
            <v>0</v>
          </cell>
          <cell r="BO902">
            <v>0</v>
          </cell>
          <cell r="BP902">
            <v>0</v>
          </cell>
          <cell r="BQ902">
            <v>1</v>
          </cell>
          <cell r="BR902" t="str">
            <v>HTQ HỒ CHÍ MINH</v>
          </cell>
          <cell r="BS902" t="str">
            <v>Partime</v>
          </cell>
          <cell r="BT902" t="str">
            <v>Quán 02 Bùi Thị Xuân</v>
          </cell>
          <cell r="BU902" t="str">
            <v>NV. Phục Vụ</v>
          </cell>
          <cell r="BV902">
            <v>0</v>
          </cell>
          <cell r="BW902" t="str">
            <v>12/12</v>
          </cell>
          <cell r="BX902">
            <v>0</v>
          </cell>
          <cell r="BY902" t="str">
            <v>ĐH - KẾ TOÁN</v>
          </cell>
          <cell r="BZ902">
            <v>0</v>
          </cell>
          <cell r="CA902">
            <v>0</v>
          </cell>
          <cell r="CB902">
            <v>0</v>
          </cell>
          <cell r="CC902">
            <v>0</v>
          </cell>
          <cell r="CD902">
            <v>0</v>
          </cell>
          <cell r="CE902">
            <v>0</v>
          </cell>
          <cell r="CF902">
            <v>0</v>
          </cell>
          <cell r="CG902">
            <v>0</v>
          </cell>
          <cell r="CH902">
            <v>0</v>
          </cell>
          <cell r="CI902" t="str">
            <v>44 HH</v>
          </cell>
          <cell r="CJ902" t="str">
            <v>NHÂN VIÊN BẾP</v>
          </cell>
          <cell r="CK902">
            <v>0</v>
          </cell>
          <cell r="CL902">
            <v>0</v>
          </cell>
          <cell r="CM902" t="str">
            <v>ĐỘC THÂN</v>
          </cell>
          <cell r="CN902">
            <v>0</v>
          </cell>
          <cell r="CO902">
            <v>0</v>
          </cell>
          <cell r="CP902">
            <v>0</v>
          </cell>
          <cell r="CQ902">
            <v>0</v>
          </cell>
          <cell r="CR902">
            <v>0</v>
          </cell>
          <cell r="CS902">
            <v>0</v>
          </cell>
          <cell r="CT902">
            <v>0</v>
          </cell>
          <cell r="CU902">
            <v>0</v>
          </cell>
          <cell r="CV902">
            <v>0</v>
          </cell>
          <cell r="CW902">
            <v>0</v>
          </cell>
          <cell r="CX902">
            <v>0</v>
          </cell>
          <cell r="CY902">
            <v>0</v>
          </cell>
          <cell r="CZ902">
            <v>0</v>
          </cell>
          <cell r="DA902" t="e">
            <v>#N/A</v>
          </cell>
          <cell r="DB902">
            <v>0</v>
          </cell>
        </row>
        <row r="903">
          <cell r="B903" t="str">
            <v>EQQ102881</v>
          </cell>
          <cell r="C903" t="str">
            <v>LÊ THỊ VÂN ANH</v>
          </cell>
          <cell r="D903" t="str">
            <v>NỮ</v>
          </cell>
          <cell r="E903">
            <v>41961</v>
          </cell>
          <cell r="F903" t="str">
            <v>02 BTX</v>
          </cell>
          <cell r="G903" t="str">
            <v>NHÂN VIÊN PHỤC VỤ</v>
          </cell>
          <cell r="H903">
            <v>2</v>
          </cell>
          <cell r="I903">
            <v>6</v>
          </cell>
          <cell r="J903">
            <v>1992</v>
          </cell>
          <cell r="K903">
            <v>33757</v>
          </cell>
          <cell r="L903" t="str">
            <v>LONG AN</v>
          </cell>
          <cell r="M903">
            <v>35041</v>
          </cell>
          <cell r="N903" t="str">
            <v>301533972</v>
          </cell>
          <cell r="O903">
            <v>41194</v>
          </cell>
          <cell r="P903" t="str">
            <v>LONG AN</v>
          </cell>
          <cell r="Q903" t="str">
            <v>KINH</v>
          </cell>
          <cell r="R903" t="str">
            <v>KHÔNG</v>
          </cell>
          <cell r="S903" t="str">
            <v>75/32/5A HUỲNH VĂN GẤM, P. 6, TÂN AN, LONG AN</v>
          </cell>
          <cell r="T903" t="str">
            <v>LONG AN</v>
          </cell>
          <cell r="U903" t="str">
            <v>LÊ VĂN LƯƠNG, Q. 7, TP. HCM</v>
          </cell>
          <cell r="V903" t="str">
            <v>TP. HCM</v>
          </cell>
          <cell r="W903" t="str">
            <v>373/13 LÝ THƯỜNG KIỆT, P. 9, Q. TÂN BÌNH, TP. HCM</v>
          </cell>
          <cell r="X903" t="str">
            <v>01868969964</v>
          </cell>
          <cell r="Y903" t="str">
            <v>0181003445655</v>
          </cell>
          <cell r="Z903" t="str">
            <v>VIETCOMBANK</v>
          </cell>
          <cell r="AA903" t="str">
            <v>101815</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t="str">
            <v>12/12</v>
          </cell>
          <cell r="BF903">
            <v>0</v>
          </cell>
          <cell r="BG903">
            <v>0</v>
          </cell>
          <cell r="BH903">
            <v>0</v>
          </cell>
          <cell r="BI903">
            <v>0</v>
          </cell>
          <cell r="BJ903">
            <v>12000</v>
          </cell>
          <cell r="BK903">
            <v>0</v>
          </cell>
          <cell r="BL903">
            <v>0</v>
          </cell>
          <cell r="BM903">
            <v>0</v>
          </cell>
          <cell r="BN903">
            <v>0</v>
          </cell>
          <cell r="BO903">
            <v>0</v>
          </cell>
          <cell r="BP903">
            <v>0</v>
          </cell>
          <cell r="BQ903">
            <v>1</v>
          </cell>
          <cell r="BR903" t="str">
            <v>HTQ HỒ CHÍ MINH</v>
          </cell>
          <cell r="BS903" t="str">
            <v>Partime</v>
          </cell>
          <cell r="BT903" t="str">
            <v>Quán 02 Bùi Thị Xuân</v>
          </cell>
          <cell r="BU903" t="str">
            <v>NV. Phục Vụ</v>
          </cell>
          <cell r="BV903">
            <v>0</v>
          </cell>
          <cell r="BW903" t="str">
            <v>12/12</v>
          </cell>
          <cell r="BX903">
            <v>0</v>
          </cell>
          <cell r="BY903">
            <v>0</v>
          </cell>
          <cell r="BZ903">
            <v>0</v>
          </cell>
          <cell r="CA903">
            <v>0</v>
          </cell>
          <cell r="CB903">
            <v>0</v>
          </cell>
          <cell r="CC903">
            <v>0</v>
          </cell>
          <cell r="CD903">
            <v>0</v>
          </cell>
          <cell r="CE903">
            <v>0</v>
          </cell>
          <cell r="CF903">
            <v>0</v>
          </cell>
          <cell r="CG903">
            <v>0</v>
          </cell>
          <cell r="CH903">
            <v>0</v>
          </cell>
          <cell r="CI903" t="str">
            <v>02 BTX</v>
          </cell>
          <cell r="CJ903" t="str">
            <v>NHÂN VIÊN PHỤC VỤ</v>
          </cell>
          <cell r="CK903">
            <v>0</v>
          </cell>
          <cell r="CL903">
            <v>0</v>
          </cell>
          <cell r="CM903" t="str">
            <v>ĐỘC THÂN</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cell r="DA903" t="e">
            <v>#N/A</v>
          </cell>
          <cell r="DB903">
            <v>0</v>
          </cell>
        </row>
        <row r="904">
          <cell r="B904" t="str">
            <v>EQQ102882</v>
          </cell>
          <cell r="C904" t="str">
            <v>NGÔ TRẦN TUYẾT NGÂN</v>
          </cell>
          <cell r="D904" t="str">
            <v>NỮ</v>
          </cell>
          <cell r="E904">
            <v>41960</v>
          </cell>
          <cell r="F904" t="str">
            <v>40 LTK</v>
          </cell>
          <cell r="G904" t="str">
            <v>NHÂN VIÊN PHỤC VỤ</v>
          </cell>
          <cell r="H904">
            <v>30</v>
          </cell>
          <cell r="I904">
            <v>8</v>
          </cell>
          <cell r="J904">
            <v>1994</v>
          </cell>
          <cell r="K904">
            <v>34576</v>
          </cell>
          <cell r="L904" t="str">
            <v>BẾN TRE</v>
          </cell>
          <cell r="M904" t="str">
            <v>BẾN TRE</v>
          </cell>
          <cell r="N904" t="str">
            <v>321519904</v>
          </cell>
          <cell r="O904">
            <v>40375</v>
          </cell>
          <cell r="P904" t="str">
            <v>BẾN TRE</v>
          </cell>
          <cell r="Q904" t="str">
            <v>KINH</v>
          </cell>
          <cell r="R904" t="str">
            <v>KHÔNG</v>
          </cell>
          <cell r="S904" t="str">
            <v>10, KHU PHỐ 6, TT. BA TRI, BA TRI, BẾN TRE</v>
          </cell>
          <cell r="T904" t="str">
            <v>BẾN TRE</v>
          </cell>
          <cell r="U904" t="str">
            <v>206/31 LÝ THƯỜNG KIỆT, P. 14, Q. 10, TP. HCM</v>
          </cell>
          <cell r="V904" t="str">
            <v>TP. HCM</v>
          </cell>
          <cell r="W904" t="str">
            <v>LÊ VĂN LƯƠNG, Q. 7, TP. HCM</v>
          </cell>
          <cell r="X904" t="str">
            <v>0974233559</v>
          </cell>
          <cell r="Y904" t="str">
            <v>0421000454889</v>
          </cell>
          <cell r="Z904" t="str">
            <v>VIETCOMBANK</v>
          </cell>
          <cell r="AA904" t="str">
            <v>101816</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t="str">
            <v>12/12</v>
          </cell>
          <cell r="BF904">
            <v>0</v>
          </cell>
          <cell r="BG904">
            <v>0</v>
          </cell>
          <cell r="BH904">
            <v>0</v>
          </cell>
          <cell r="BI904">
            <v>0</v>
          </cell>
          <cell r="BJ904">
            <v>12000</v>
          </cell>
          <cell r="BK904">
            <v>0</v>
          </cell>
          <cell r="BL904">
            <v>0</v>
          </cell>
          <cell r="BM904">
            <v>0</v>
          </cell>
          <cell r="BN904">
            <v>0</v>
          </cell>
          <cell r="BO904">
            <v>0</v>
          </cell>
          <cell r="BP904">
            <v>0</v>
          </cell>
          <cell r="BQ904">
            <v>1</v>
          </cell>
          <cell r="BR904" t="str">
            <v>HTQ HỒ CHÍ MINH</v>
          </cell>
          <cell r="BS904" t="str">
            <v>Partime</v>
          </cell>
          <cell r="BT904" t="str">
            <v>Quán 40 Lý Thường Kiệt</v>
          </cell>
          <cell r="BU904" t="str">
            <v>NV. Phục Vụ</v>
          </cell>
          <cell r="BV904">
            <v>0</v>
          </cell>
          <cell r="BW904" t="str">
            <v>12/12</v>
          </cell>
          <cell r="BX904">
            <v>0</v>
          </cell>
          <cell r="BY904">
            <v>0</v>
          </cell>
          <cell r="BZ904">
            <v>0</v>
          </cell>
          <cell r="CA904">
            <v>0</v>
          </cell>
          <cell r="CB904">
            <v>0</v>
          </cell>
          <cell r="CC904">
            <v>0</v>
          </cell>
          <cell r="CD904">
            <v>0</v>
          </cell>
          <cell r="CE904">
            <v>0</v>
          </cell>
          <cell r="CF904">
            <v>0</v>
          </cell>
          <cell r="CG904">
            <v>0</v>
          </cell>
          <cell r="CH904">
            <v>0</v>
          </cell>
          <cell r="CI904" t="str">
            <v>02 BTX</v>
          </cell>
          <cell r="CJ904" t="str">
            <v>NHÂN VIÊN PHỤC VỤ</v>
          </cell>
          <cell r="CK904">
            <v>0</v>
          </cell>
          <cell r="CL904">
            <v>0</v>
          </cell>
          <cell r="CM904" t="str">
            <v>ĐỘC THÂN</v>
          </cell>
          <cell r="CN904">
            <v>0</v>
          </cell>
          <cell r="CO904">
            <v>0</v>
          </cell>
          <cell r="CP904">
            <v>0</v>
          </cell>
          <cell r="CQ904">
            <v>0</v>
          </cell>
          <cell r="CR904">
            <v>0</v>
          </cell>
          <cell r="CS904">
            <v>0</v>
          </cell>
          <cell r="CT904">
            <v>0</v>
          </cell>
          <cell r="CU904">
            <v>0</v>
          </cell>
          <cell r="CV904">
            <v>0</v>
          </cell>
          <cell r="CW904">
            <v>0</v>
          </cell>
          <cell r="CX904">
            <v>0</v>
          </cell>
          <cell r="CY904">
            <v>0</v>
          </cell>
          <cell r="CZ904">
            <v>0</v>
          </cell>
          <cell r="DA904" t="e">
            <v>#N/A</v>
          </cell>
          <cell r="DB904">
            <v>0</v>
          </cell>
        </row>
        <row r="905">
          <cell r="B905" t="str">
            <v>EQQ102883</v>
          </cell>
          <cell r="C905" t="str">
            <v>NGUYỄN THỊ MAI SƯƠNG</v>
          </cell>
          <cell r="D905" t="str">
            <v>NỮ</v>
          </cell>
          <cell r="E905">
            <v>41964</v>
          </cell>
          <cell r="F905" t="str">
            <v>CORNER-76HHT</v>
          </cell>
          <cell r="G905" t="str">
            <v>NHÂN VIÊN KIOSK</v>
          </cell>
          <cell r="H905">
            <v>15</v>
          </cell>
          <cell r="I905">
            <v>8</v>
          </cell>
          <cell r="J905">
            <v>1990</v>
          </cell>
          <cell r="K905">
            <v>33100</v>
          </cell>
          <cell r="L905" t="str">
            <v>QUẢNG NAM</v>
          </cell>
          <cell r="M905" t="str">
            <v>QUẢNG NAM</v>
          </cell>
          <cell r="N905" t="str">
            <v>024774524</v>
          </cell>
          <cell r="O905">
            <v>39272</v>
          </cell>
          <cell r="P905" t="str">
            <v>TP. HCM</v>
          </cell>
          <cell r="Q905" t="str">
            <v>KINH</v>
          </cell>
          <cell r="R905" t="str">
            <v>KHÔNG</v>
          </cell>
          <cell r="S905" t="str">
            <v>162/25/29 KP 6, P. TÂN THỚI NHẤT, Q. 12, TP. HCM</v>
          </cell>
          <cell r="T905" t="str">
            <v>TP. HCM</v>
          </cell>
          <cell r="U905" t="str">
            <v>162/25/29 KP 6, P. TÂN THỚI NHẤT, Q. 12, TP. HCM</v>
          </cell>
          <cell r="V905" t="str">
            <v>TP. HCM</v>
          </cell>
          <cell r="W905" t="str">
            <v>206/31 LÝ THƯỜNG KIỆT, P. 14, Q. 10, TP. HCM</v>
          </cell>
          <cell r="X905" t="str">
            <v>0979492687</v>
          </cell>
          <cell r="Y905" t="str">
            <v>0071000742678</v>
          </cell>
          <cell r="Z905" t="str">
            <v>VIETCOMBANK</v>
          </cell>
          <cell r="AA905" t="str">
            <v>101817</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t="str">
            <v>12/12</v>
          </cell>
          <cell r="BF905">
            <v>0</v>
          </cell>
          <cell r="BG905">
            <v>0</v>
          </cell>
          <cell r="BH905">
            <v>0</v>
          </cell>
          <cell r="BI905">
            <v>0</v>
          </cell>
          <cell r="BJ905">
            <v>12000</v>
          </cell>
          <cell r="BK905">
            <v>0</v>
          </cell>
          <cell r="BL905">
            <v>0</v>
          </cell>
          <cell r="BM905">
            <v>0</v>
          </cell>
          <cell r="BN905">
            <v>0</v>
          </cell>
          <cell r="BO905">
            <v>0</v>
          </cell>
          <cell r="BP905">
            <v>0</v>
          </cell>
          <cell r="BQ905">
            <v>1</v>
          </cell>
          <cell r="BR905" t="str">
            <v>HTQ HỒ CHÍ MINH</v>
          </cell>
          <cell r="BS905" t="str">
            <v>Partime</v>
          </cell>
          <cell r="BT905" t="str">
            <v>Quán Corner - Hoàng Hoa Thám</v>
          </cell>
          <cell r="BU905" t="str">
            <v>NV. Kiosk</v>
          </cell>
          <cell r="BV905">
            <v>0</v>
          </cell>
          <cell r="BW905" t="str">
            <v>12/12</v>
          </cell>
          <cell r="BX905">
            <v>0</v>
          </cell>
          <cell r="BY905" t="str">
            <v>ĐH - QUẢN TRỊ KINH DOANH</v>
          </cell>
          <cell r="BZ905">
            <v>0</v>
          </cell>
          <cell r="CA905">
            <v>0</v>
          </cell>
          <cell r="CB905">
            <v>0</v>
          </cell>
          <cell r="CC905">
            <v>0</v>
          </cell>
          <cell r="CD905">
            <v>0</v>
          </cell>
          <cell r="CE905">
            <v>0</v>
          </cell>
          <cell r="CF905">
            <v>0</v>
          </cell>
          <cell r="CG905">
            <v>0</v>
          </cell>
          <cell r="CH905">
            <v>0</v>
          </cell>
          <cell r="CI905" t="str">
            <v>40 LTK</v>
          </cell>
          <cell r="CJ905" t="str">
            <v>NHÂN VIÊN PHỤC VỤ</v>
          </cell>
          <cell r="CK905">
            <v>0</v>
          </cell>
          <cell r="CL905">
            <v>0</v>
          </cell>
          <cell r="CM905" t="str">
            <v>ĐỘC THÂN</v>
          </cell>
          <cell r="CN905">
            <v>0</v>
          </cell>
          <cell r="CO905">
            <v>0</v>
          </cell>
          <cell r="CP905">
            <v>0</v>
          </cell>
          <cell r="CQ905">
            <v>0</v>
          </cell>
          <cell r="CR905">
            <v>0</v>
          </cell>
          <cell r="CS905">
            <v>0</v>
          </cell>
          <cell r="CT905">
            <v>0</v>
          </cell>
          <cell r="CU905">
            <v>0</v>
          </cell>
          <cell r="CV905">
            <v>0</v>
          </cell>
          <cell r="CW905">
            <v>0</v>
          </cell>
          <cell r="CX905">
            <v>0</v>
          </cell>
          <cell r="CY905">
            <v>0</v>
          </cell>
          <cell r="CZ905">
            <v>0</v>
          </cell>
          <cell r="DA905" t="e">
            <v>#N/A</v>
          </cell>
          <cell r="DB905">
            <v>0</v>
          </cell>
        </row>
        <row r="906">
          <cell r="B906" t="str">
            <v>EVV6000263</v>
          </cell>
          <cell r="C906" t="str">
            <v>CAO THỊ LAN HƯƠNG</v>
          </cell>
          <cell r="D906" t="str">
            <v>NỮ</v>
          </cell>
          <cell r="E906">
            <v>41969</v>
          </cell>
          <cell r="F906" t="str">
            <v>PHÒNG HC-NS</v>
          </cell>
          <cell r="G906" t="str">
            <v>THƯ KÝ GIÁM ĐỐC ĐIỀU HÀNH</v>
          </cell>
          <cell r="H906">
            <v>14</v>
          </cell>
          <cell r="I906">
            <v>9</v>
          </cell>
          <cell r="J906">
            <v>1991</v>
          </cell>
          <cell r="K906" t="str">
            <v>14/09/1991</v>
          </cell>
          <cell r="L906">
            <v>1990</v>
          </cell>
          <cell r="M906">
            <v>33100</v>
          </cell>
          <cell r="N906" t="str">
            <v>241174506</v>
          </cell>
          <cell r="O906" t="str">
            <v>12/12/2012</v>
          </cell>
          <cell r="P906" t="str">
            <v>ĐAKLAK</v>
          </cell>
          <cell r="Q906">
            <v>39272</v>
          </cell>
          <cell r="R906" t="str">
            <v>TP. HCM</v>
          </cell>
          <cell r="S906" t="str">
            <v>KRÔNG KMAR, KRÔNG BÔNG, ĐĂK LĂK</v>
          </cell>
          <cell r="T906" t="str">
            <v>KHÔNG</v>
          </cell>
          <cell r="U906" t="str">
            <v>162/25/29 KP 6, P. TÂN THỚI NHẤT, Q. 12, TP. HCM</v>
          </cell>
          <cell r="V906" t="str">
            <v>TP. HCM</v>
          </cell>
          <cell r="W906" t="str">
            <v>162/25/29 KP 6, P. TÂN THỚI NHẤT, Q. 12, TP. HCM</v>
          </cell>
          <cell r="X906" t="str">
            <v>TP. HCM</v>
          </cell>
          <cell r="Y906" t="str">
            <v>0531000274500</v>
          </cell>
          <cell r="Z906" t="str">
            <v>VIETCOMBANK</v>
          </cell>
          <cell r="AA906">
            <v>101817</v>
          </cell>
          <cell r="AB906">
            <v>0</v>
          </cell>
          <cell r="AC906">
            <v>0</v>
          </cell>
          <cell r="AD906">
            <v>0</v>
          </cell>
          <cell r="AE906">
            <v>41985</v>
          </cell>
          <cell r="AF906" t="str">
            <v>TV</v>
          </cell>
          <cell r="AG906" t="str">
            <v>OK</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t="str">
            <v>12/12</v>
          </cell>
          <cell r="BF906">
            <v>0</v>
          </cell>
          <cell r="BG906">
            <v>0</v>
          </cell>
          <cell r="BH906">
            <v>0</v>
          </cell>
          <cell r="BI906">
            <v>3130000</v>
          </cell>
          <cell r="BJ906">
            <v>3030000</v>
          </cell>
          <cell r="BK906">
            <v>0</v>
          </cell>
          <cell r="BL906">
            <v>0</v>
          </cell>
          <cell r="BM906">
            <v>0</v>
          </cell>
          <cell r="BN906">
            <v>0</v>
          </cell>
          <cell r="BO906">
            <v>25000</v>
          </cell>
          <cell r="BP906">
            <v>120000</v>
          </cell>
          <cell r="BQ906">
            <v>0.85</v>
          </cell>
          <cell r="BR906" t="str">
            <v>VP HỒ CHÍ MINH</v>
          </cell>
          <cell r="BS906" t="str">
            <v>Fulltime</v>
          </cell>
          <cell r="BT906" t="str">
            <v>Phòng HC-NS</v>
          </cell>
          <cell r="BU906" t="str">
            <v>Thư Ký GĐ Điều Hành</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t="str">
            <v>CORNER-76HHT</v>
          </cell>
          <cell r="CJ906" t="str">
            <v>NHÂN VIÊN KIOSK</v>
          </cell>
          <cell r="CK906">
            <v>0</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0</v>
          </cell>
          <cell r="CZ906">
            <v>0</v>
          </cell>
          <cell r="DA906" t="e">
            <v>#N/A</v>
          </cell>
          <cell r="DB906">
            <v>0</v>
          </cell>
        </row>
        <row r="907">
          <cell r="B907" t="str">
            <v>EQQ102884</v>
          </cell>
          <cell r="C907" t="str">
            <v>TRẦN KHÁNH HUÂN</v>
          </cell>
          <cell r="D907" t="str">
            <v>NAM</v>
          </cell>
          <cell r="E907">
            <v>41963</v>
          </cell>
          <cell r="F907" t="str">
            <v>264 NKKN</v>
          </cell>
          <cell r="G907" t="str">
            <v>NHÂN VIÊN PHỤC VỤ</v>
          </cell>
          <cell r="H907">
            <v>27</v>
          </cell>
          <cell r="I907">
            <v>5</v>
          </cell>
          <cell r="J907">
            <v>1996</v>
          </cell>
          <cell r="K907">
            <v>35212</v>
          </cell>
          <cell r="L907" t="str">
            <v>TP. HCM</v>
          </cell>
          <cell r="M907" t="str">
            <v>TP. HCM</v>
          </cell>
          <cell r="N907" t="str">
            <v>025624552</v>
          </cell>
          <cell r="O907">
            <v>41057</v>
          </cell>
          <cell r="P907" t="str">
            <v>TP. HCM</v>
          </cell>
          <cell r="Q907" t="str">
            <v>KINH</v>
          </cell>
          <cell r="R907" t="str">
            <v>THIÊN CHÚA</v>
          </cell>
          <cell r="S907" t="str">
            <v>320 LÔ B, C/CƯ LÝ THƯỜNG KIỆT, P. 7, Q. 11, TP. HCM</v>
          </cell>
          <cell r="T907" t="str">
            <v>TP. HCM</v>
          </cell>
          <cell r="U907" t="str">
            <v>94/9 HIỆP NHẤT, P. 4, Q. TÂN BÌNH, TP. HCM</v>
          </cell>
          <cell r="V907" t="str">
            <v>TP. HCM</v>
          </cell>
          <cell r="W907" t="str">
            <v>23/5/3 ĐINH TIÊN HOÀNG, P.3, Q.BÌNH THẠNH, TPHCM</v>
          </cell>
          <cell r="X907" t="str">
            <v>TP. HCM</v>
          </cell>
          <cell r="Y907" t="str">
            <v>0421000455642</v>
          </cell>
          <cell r="Z907" t="str">
            <v>VIETCOMBANK</v>
          </cell>
          <cell r="AA907" t="str">
            <v>101818</v>
          </cell>
          <cell r="AB907">
            <v>0</v>
          </cell>
          <cell r="AC907">
            <v>0</v>
          </cell>
          <cell r="AD907">
            <v>0</v>
          </cell>
          <cell r="AE907">
            <v>41985</v>
          </cell>
          <cell r="AF907" t="str">
            <v>TV</v>
          </cell>
          <cell r="AG907" t="str">
            <v>OK</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t="str">
            <v>12/12</v>
          </cell>
          <cell r="BF907">
            <v>0</v>
          </cell>
          <cell r="BG907">
            <v>0</v>
          </cell>
          <cell r="BH907">
            <v>0</v>
          </cell>
          <cell r="BI907">
            <v>0</v>
          </cell>
          <cell r="BJ907">
            <v>12000</v>
          </cell>
          <cell r="BK907">
            <v>0</v>
          </cell>
          <cell r="BL907">
            <v>0</v>
          </cell>
          <cell r="BM907">
            <v>0</v>
          </cell>
          <cell r="BN907">
            <v>0</v>
          </cell>
          <cell r="BO907">
            <v>0</v>
          </cell>
          <cell r="BP907">
            <v>0</v>
          </cell>
          <cell r="BQ907">
            <v>1</v>
          </cell>
          <cell r="BR907" t="str">
            <v>HTQ HỒ CHÍ MINH</v>
          </cell>
          <cell r="BS907" t="str">
            <v>Partime</v>
          </cell>
          <cell r="BT907" t="str">
            <v>Quán 264 Nam Kỳ Khởi Nghĩa</v>
          </cell>
          <cell r="BU907" t="str">
            <v>NV. Phục Vụ</v>
          </cell>
          <cell r="BV907">
            <v>0</v>
          </cell>
          <cell r="BW907" t="str">
            <v>12/12</v>
          </cell>
          <cell r="BX907">
            <v>0</v>
          </cell>
          <cell r="BY907">
            <v>0</v>
          </cell>
          <cell r="BZ907">
            <v>0</v>
          </cell>
          <cell r="CA907">
            <v>0</v>
          </cell>
          <cell r="CB907">
            <v>0</v>
          </cell>
          <cell r="CC907">
            <v>0</v>
          </cell>
          <cell r="CD907">
            <v>0</v>
          </cell>
          <cell r="CE907">
            <v>0</v>
          </cell>
          <cell r="CF907">
            <v>0</v>
          </cell>
          <cell r="CG907">
            <v>0</v>
          </cell>
          <cell r="CH907">
            <v>0</v>
          </cell>
          <cell r="CI907" t="str">
            <v>PHÒNG HC-NS</v>
          </cell>
          <cell r="CJ907" t="str">
            <v>THƯ KÝ GĐ ĐIỀU HÀNH</v>
          </cell>
          <cell r="CK907">
            <v>0</v>
          </cell>
          <cell r="CL907">
            <v>0</v>
          </cell>
          <cell r="CM907" t="str">
            <v>ĐỘC THÂN</v>
          </cell>
          <cell r="CN907">
            <v>0</v>
          </cell>
          <cell r="CO907">
            <v>0</v>
          </cell>
          <cell r="CP907">
            <v>0</v>
          </cell>
          <cell r="CQ907">
            <v>0</v>
          </cell>
          <cell r="CR907">
            <v>0</v>
          </cell>
          <cell r="CS907">
            <v>0</v>
          </cell>
          <cell r="CT907">
            <v>0</v>
          </cell>
          <cell r="CU907">
            <v>0</v>
          </cell>
          <cell r="CV907">
            <v>0</v>
          </cell>
          <cell r="CW907">
            <v>0</v>
          </cell>
          <cell r="CX907">
            <v>0</v>
          </cell>
          <cell r="CY907">
            <v>0</v>
          </cell>
          <cell r="CZ907">
            <v>0</v>
          </cell>
          <cell r="DA907" t="e">
            <v>#N/A</v>
          </cell>
          <cell r="DB907">
            <v>0</v>
          </cell>
        </row>
        <row r="908">
          <cell r="B908" t="str">
            <v>EQQ102885</v>
          </cell>
          <cell r="C908" t="str">
            <v>LÂM BẢO KHÁNH</v>
          </cell>
          <cell r="D908" t="str">
            <v>NAM</v>
          </cell>
          <cell r="E908">
            <v>41963</v>
          </cell>
          <cell r="F908" t="str">
            <v>603 THĐ</v>
          </cell>
          <cell r="G908" t="str">
            <v>NHÂN VIÊN PHỤC VỤ</v>
          </cell>
          <cell r="H908">
            <v>27</v>
          </cell>
          <cell r="I908">
            <v>8</v>
          </cell>
          <cell r="J908">
            <v>1993</v>
          </cell>
          <cell r="K908">
            <v>34208</v>
          </cell>
          <cell r="L908" t="str">
            <v>TP. HCM</v>
          </cell>
          <cell r="M908" t="str">
            <v>ĐỒNG NAI</v>
          </cell>
          <cell r="N908" t="str">
            <v>024922140</v>
          </cell>
          <cell r="O908">
            <v>39520</v>
          </cell>
          <cell r="P908" t="str">
            <v>TP. HCM</v>
          </cell>
          <cell r="Q908" t="str">
            <v>KINH</v>
          </cell>
          <cell r="R908" t="str">
            <v>THIÊN CHÚA</v>
          </cell>
          <cell r="S908" t="str">
            <v>3-0 HƯNG PHÚ, P. 9, Q. 8, TP. HCM</v>
          </cell>
          <cell r="T908" t="str">
            <v>TP. HCM</v>
          </cell>
          <cell r="U908" t="str">
            <v>3-0 HƯNG PHÚ, P. 9, Q. 8, TP. HCM</v>
          </cell>
          <cell r="V908" t="str">
            <v>TP. HCM</v>
          </cell>
          <cell r="W908" t="str">
            <v>94/9 HIỆP NHẤT, P. 4, Q. TÂN BÌNH, TP. HCM</v>
          </cell>
          <cell r="X908" t="str">
            <v>TP. HCM</v>
          </cell>
          <cell r="Y908" t="str">
            <v>0071000945813</v>
          </cell>
          <cell r="Z908" t="str">
            <v>VIETCOMBANK</v>
          </cell>
          <cell r="AA908" t="str">
            <v>101819</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t="str">
            <v>12/12</v>
          </cell>
          <cell r="BF908">
            <v>0</v>
          </cell>
          <cell r="BG908">
            <v>0</v>
          </cell>
          <cell r="BH908">
            <v>0</v>
          </cell>
          <cell r="BI908">
            <v>0</v>
          </cell>
          <cell r="BJ908">
            <v>12000</v>
          </cell>
          <cell r="BK908">
            <v>0</v>
          </cell>
          <cell r="BL908">
            <v>0</v>
          </cell>
          <cell r="BM908">
            <v>0</v>
          </cell>
          <cell r="BN908">
            <v>0</v>
          </cell>
          <cell r="BO908">
            <v>0</v>
          </cell>
          <cell r="BP908">
            <v>0</v>
          </cell>
          <cell r="BQ908">
            <v>1</v>
          </cell>
          <cell r="BR908" t="str">
            <v>HTQ HỒ CHÍ MINH</v>
          </cell>
          <cell r="BS908" t="str">
            <v>Partime</v>
          </cell>
          <cell r="BT908" t="str">
            <v>Quán 603 Trần Hưng Đạo</v>
          </cell>
          <cell r="BU908" t="str">
            <v>NV. Phục Vụ</v>
          </cell>
          <cell r="BV908">
            <v>0</v>
          </cell>
          <cell r="BW908" t="str">
            <v>12/12</v>
          </cell>
          <cell r="BX908">
            <v>0</v>
          </cell>
          <cell r="BY908" t="str">
            <v>ĐH</v>
          </cell>
          <cell r="BZ908">
            <v>0</v>
          </cell>
          <cell r="CA908">
            <v>0</v>
          </cell>
          <cell r="CB908">
            <v>0</v>
          </cell>
          <cell r="CC908">
            <v>0</v>
          </cell>
          <cell r="CD908">
            <v>0</v>
          </cell>
          <cell r="CE908">
            <v>0</v>
          </cell>
          <cell r="CF908">
            <v>0</v>
          </cell>
          <cell r="CG908">
            <v>0</v>
          </cell>
          <cell r="CH908">
            <v>0</v>
          </cell>
          <cell r="CI908" t="str">
            <v>264 NKKN</v>
          </cell>
          <cell r="CJ908" t="str">
            <v>NHÂN VIÊN PHỤC VỤ</v>
          </cell>
          <cell r="CK908">
            <v>0</v>
          </cell>
          <cell r="CL908">
            <v>0</v>
          </cell>
          <cell r="CM908" t="str">
            <v>ĐỘC THÂN</v>
          </cell>
          <cell r="CN908">
            <v>0</v>
          </cell>
          <cell r="CO908">
            <v>0</v>
          </cell>
          <cell r="CP908">
            <v>0</v>
          </cell>
          <cell r="CQ908">
            <v>0</v>
          </cell>
          <cell r="CR908">
            <v>0</v>
          </cell>
          <cell r="CS908">
            <v>0</v>
          </cell>
          <cell r="CT908">
            <v>0</v>
          </cell>
          <cell r="CU908">
            <v>0</v>
          </cell>
          <cell r="CV908">
            <v>0</v>
          </cell>
          <cell r="CW908">
            <v>0</v>
          </cell>
          <cell r="CX908">
            <v>0</v>
          </cell>
          <cell r="CY908">
            <v>0</v>
          </cell>
          <cell r="CZ908">
            <v>0</v>
          </cell>
          <cell r="DA908" t="e">
            <v>#N/A</v>
          </cell>
          <cell r="DB908">
            <v>0</v>
          </cell>
        </row>
        <row r="909">
          <cell r="B909" t="str">
            <v>EQQ102886</v>
          </cell>
          <cell r="C909" t="str">
            <v>PHẠM THANH TRỌNG</v>
          </cell>
          <cell r="D909" t="str">
            <v>NAM</v>
          </cell>
          <cell r="E909">
            <v>41968</v>
          </cell>
          <cell r="F909" t="str">
            <v>349 HBT</v>
          </cell>
          <cell r="G909" t="str">
            <v>NHÂN VIÊN PHỤC VỤ</v>
          </cell>
          <cell r="H909">
            <v>9</v>
          </cell>
          <cell r="I909">
            <v>12</v>
          </cell>
          <cell r="J909">
            <v>1990</v>
          </cell>
          <cell r="K909">
            <v>33216</v>
          </cell>
          <cell r="L909" t="str">
            <v>TP. HCM</v>
          </cell>
          <cell r="M909" t="str">
            <v>TP. HCM</v>
          </cell>
          <cell r="N909" t="str">
            <v>024385187</v>
          </cell>
          <cell r="O909">
            <v>40851</v>
          </cell>
          <cell r="P909" t="str">
            <v>TP. HCM</v>
          </cell>
          <cell r="Q909" t="str">
            <v>KINH</v>
          </cell>
          <cell r="R909" t="str">
            <v>KHÔNG</v>
          </cell>
          <cell r="S909" t="str">
            <v>874/28/7/7 ĐOÀN VĂN BƠ, P. 16, Q. 4, TP. HCM</v>
          </cell>
          <cell r="T909" t="str">
            <v>TP. HCM</v>
          </cell>
          <cell r="U909" t="str">
            <v>874/28/7/7 ĐOÀN VĂN BƠ, P. 16, Q. 4, TP. HCM</v>
          </cell>
          <cell r="V909" t="str">
            <v>TP. HCM</v>
          </cell>
          <cell r="W909" t="str">
            <v>3-0 HƯNG PHÚ, P. 9, Q. 8, TP. HCM</v>
          </cell>
          <cell r="X909" t="str">
            <v>0969035031</v>
          </cell>
          <cell r="Y909" t="str">
            <v>0721000562131</v>
          </cell>
          <cell r="Z909" t="str">
            <v>VIETCOMBANK</v>
          </cell>
          <cell r="AA909" t="str">
            <v>101820</v>
          </cell>
          <cell r="AB909">
            <v>0</v>
          </cell>
          <cell r="AC909">
            <v>0</v>
          </cell>
          <cell r="AD909">
            <v>0</v>
          </cell>
          <cell r="AE909">
            <v>41999</v>
          </cell>
          <cell r="AF909" t="str">
            <v>TV</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t="str">
            <v>12/12</v>
          </cell>
          <cell r="BF909">
            <v>0</v>
          </cell>
          <cell r="BG909">
            <v>0</v>
          </cell>
          <cell r="BH909">
            <v>0</v>
          </cell>
          <cell r="BI909">
            <v>0</v>
          </cell>
          <cell r="BJ909">
            <v>12000</v>
          </cell>
          <cell r="BK909">
            <v>0</v>
          </cell>
          <cell r="BL909">
            <v>0</v>
          </cell>
          <cell r="BM909">
            <v>0</v>
          </cell>
          <cell r="BN909">
            <v>0</v>
          </cell>
          <cell r="BO909">
            <v>0</v>
          </cell>
          <cell r="BP909">
            <v>0</v>
          </cell>
          <cell r="BQ909">
            <v>1</v>
          </cell>
          <cell r="BR909" t="str">
            <v>HTQ HỒ CHÍ MINH</v>
          </cell>
          <cell r="BS909" t="str">
            <v>Partime</v>
          </cell>
          <cell r="BT909" t="str">
            <v>Quán 349 Hai Bà Trưng</v>
          </cell>
          <cell r="BU909" t="str">
            <v>NV. Phục Vụ</v>
          </cell>
          <cell r="BV909">
            <v>0</v>
          </cell>
          <cell r="BW909" t="str">
            <v>ĐH</v>
          </cell>
          <cell r="BX909" t="str">
            <v>HÓA HỌC</v>
          </cell>
          <cell r="BY909">
            <v>0</v>
          </cell>
          <cell r="BZ909">
            <v>0</v>
          </cell>
          <cell r="CA909">
            <v>0</v>
          </cell>
          <cell r="CB909">
            <v>0</v>
          </cell>
          <cell r="CC909">
            <v>0</v>
          </cell>
          <cell r="CD909">
            <v>0</v>
          </cell>
          <cell r="CE909">
            <v>0</v>
          </cell>
          <cell r="CF909">
            <v>0</v>
          </cell>
          <cell r="CG909">
            <v>0</v>
          </cell>
          <cell r="CH909">
            <v>0</v>
          </cell>
          <cell r="CI909" t="str">
            <v>603 THĐ</v>
          </cell>
          <cell r="CJ909" t="str">
            <v>NHÂN VIÊN PHỤC VỤ</v>
          </cell>
          <cell r="CK909">
            <v>0</v>
          </cell>
          <cell r="CL909">
            <v>0</v>
          </cell>
          <cell r="CM909" t="str">
            <v>ĐỘC THÂN</v>
          </cell>
          <cell r="CN909">
            <v>0</v>
          </cell>
          <cell r="CO909">
            <v>0</v>
          </cell>
          <cell r="CP909">
            <v>0</v>
          </cell>
          <cell r="CQ909">
            <v>0</v>
          </cell>
          <cell r="CR909">
            <v>0</v>
          </cell>
          <cell r="CS909">
            <v>0</v>
          </cell>
          <cell r="CT909">
            <v>0</v>
          </cell>
          <cell r="CU909">
            <v>0</v>
          </cell>
          <cell r="CV909">
            <v>0</v>
          </cell>
          <cell r="CW909">
            <v>0</v>
          </cell>
          <cell r="CX909">
            <v>0</v>
          </cell>
          <cell r="CY909">
            <v>0</v>
          </cell>
          <cell r="CZ909">
            <v>0</v>
          </cell>
          <cell r="DA909" t="e">
            <v>#N/A</v>
          </cell>
          <cell r="DB909">
            <v>0</v>
          </cell>
        </row>
        <row r="910">
          <cell r="B910" t="str">
            <v>EQQ102887</v>
          </cell>
          <cell r="C910" t="str">
            <v>LÊ HỒNG DIỄM THI</v>
          </cell>
          <cell r="D910" t="str">
            <v>NỮ</v>
          </cell>
          <cell r="E910">
            <v>41969</v>
          </cell>
          <cell r="F910" t="str">
            <v>19B PNT</v>
          </cell>
          <cell r="G910" t="str">
            <v>NHÂN VIÊN PHỤC VỤ</v>
          </cell>
          <cell r="H910">
            <v>17</v>
          </cell>
          <cell r="I910">
            <v>2</v>
          </cell>
          <cell r="J910">
            <v>1994</v>
          </cell>
          <cell r="K910">
            <v>34382</v>
          </cell>
          <cell r="L910" t="str">
            <v>LONG AN</v>
          </cell>
          <cell r="M910" t="str">
            <v>LONG AN</v>
          </cell>
          <cell r="N910" t="str">
            <v>301499254</v>
          </cell>
          <cell r="O910">
            <v>41033</v>
          </cell>
          <cell r="P910" t="str">
            <v>LONG AN</v>
          </cell>
          <cell r="Q910" t="str">
            <v>KINH</v>
          </cell>
          <cell r="R910" t="str">
            <v>KHÔNG</v>
          </cell>
          <cell r="S910" t="str">
            <v>ẤP CHỢ, XÃ LONG HỰU ĐÔNG, CẦN ĐƯỚC, LONG AN</v>
          </cell>
          <cell r="T910" t="str">
            <v>LONG AN</v>
          </cell>
          <cell r="U910" t="str">
            <v>217/9/42 BÙI ĐÌNH TÚY, P. 24, Q. BÌNH THẠNH, TP. HCM</v>
          </cell>
          <cell r="V910" t="str">
            <v>TP. HCM</v>
          </cell>
          <cell r="W910" t="str">
            <v>874/28/7/7 ĐOÀN VĂN BƠ, P. 16, Q. 4, TP. HCM</v>
          </cell>
          <cell r="X910" t="str">
            <v>01213482748</v>
          </cell>
          <cell r="Y910" t="str">
            <v>0071000947256</v>
          </cell>
          <cell r="Z910" t="str">
            <v>VIETCOMBANK</v>
          </cell>
          <cell r="AA910" t="str">
            <v>101821</v>
          </cell>
          <cell r="AB910">
            <v>0</v>
          </cell>
          <cell r="AC910">
            <v>0</v>
          </cell>
          <cell r="AD910">
            <v>0</v>
          </cell>
          <cell r="AE910">
            <v>41999</v>
          </cell>
          <cell r="AF910" t="str">
            <v>TV</v>
          </cell>
          <cell r="AG910" t="str">
            <v>CHƯA BÀN GIAO</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t="str">
            <v>ĐH</v>
          </cell>
          <cell r="BF910">
            <v>0</v>
          </cell>
          <cell r="BG910">
            <v>0</v>
          </cell>
          <cell r="BH910">
            <v>0</v>
          </cell>
          <cell r="BI910">
            <v>0</v>
          </cell>
          <cell r="BJ910">
            <v>12000</v>
          </cell>
          <cell r="BK910">
            <v>0</v>
          </cell>
          <cell r="BL910">
            <v>0</v>
          </cell>
          <cell r="BM910">
            <v>0</v>
          </cell>
          <cell r="BN910">
            <v>0</v>
          </cell>
          <cell r="BO910">
            <v>0</v>
          </cell>
          <cell r="BP910">
            <v>0</v>
          </cell>
          <cell r="BQ910">
            <v>1</v>
          </cell>
          <cell r="BR910" t="str">
            <v>HTQ HỒ CHÍ MINH</v>
          </cell>
          <cell r="BS910" t="str">
            <v>Partime</v>
          </cell>
          <cell r="BT910" t="str">
            <v>Quán 19B-Phạm Ngọc Thạch</v>
          </cell>
          <cell r="BU910" t="str">
            <v>NV. Phục Vụ</v>
          </cell>
          <cell r="BV910">
            <v>0</v>
          </cell>
          <cell r="BW910" t="str">
            <v>12/12</v>
          </cell>
          <cell r="BX910">
            <v>0</v>
          </cell>
          <cell r="BY910" t="str">
            <v>ĐH</v>
          </cell>
          <cell r="BZ910">
            <v>0</v>
          </cell>
          <cell r="CA910">
            <v>0</v>
          </cell>
          <cell r="CB910">
            <v>0</v>
          </cell>
          <cell r="CC910">
            <v>0</v>
          </cell>
          <cell r="CD910">
            <v>0</v>
          </cell>
          <cell r="CE910">
            <v>0</v>
          </cell>
          <cell r="CF910">
            <v>0</v>
          </cell>
          <cell r="CG910">
            <v>0</v>
          </cell>
          <cell r="CH910">
            <v>0</v>
          </cell>
          <cell r="CI910" t="str">
            <v>349 HBT</v>
          </cell>
          <cell r="CJ910" t="str">
            <v>NHÂN VIÊN PHỤC VỤ</v>
          </cell>
          <cell r="CK910">
            <v>0</v>
          </cell>
          <cell r="CL910">
            <v>0</v>
          </cell>
          <cell r="CM910" t="str">
            <v>ĐỘC THÂN</v>
          </cell>
          <cell r="CN910">
            <v>0</v>
          </cell>
          <cell r="CO910">
            <v>0</v>
          </cell>
          <cell r="CP910">
            <v>0</v>
          </cell>
          <cell r="CQ910">
            <v>0</v>
          </cell>
          <cell r="CR910">
            <v>0</v>
          </cell>
          <cell r="CS910">
            <v>0</v>
          </cell>
          <cell r="CT910">
            <v>0</v>
          </cell>
          <cell r="CU910">
            <v>0</v>
          </cell>
          <cell r="CV910">
            <v>0</v>
          </cell>
          <cell r="CW910">
            <v>0</v>
          </cell>
          <cell r="CX910">
            <v>0</v>
          </cell>
          <cell r="CY910">
            <v>0</v>
          </cell>
          <cell r="CZ910">
            <v>0</v>
          </cell>
          <cell r="DA910" t="e">
            <v>#N/A</v>
          </cell>
          <cell r="DB910" t="e">
            <v>#N/A</v>
          </cell>
        </row>
        <row r="911">
          <cell r="B911" t="str">
            <v>EQQ102888</v>
          </cell>
          <cell r="C911" t="str">
            <v>VŨ THỊ THÙY TIÊN</v>
          </cell>
          <cell r="D911" t="str">
            <v>NỮ</v>
          </cell>
          <cell r="E911">
            <v>41969</v>
          </cell>
          <cell r="F911" t="str">
            <v>19B PNT</v>
          </cell>
          <cell r="G911" t="str">
            <v>NHÂN VIÊN PHỤC VỤ</v>
          </cell>
          <cell r="H911">
            <v>3</v>
          </cell>
          <cell r="I911">
            <v>8</v>
          </cell>
          <cell r="J911">
            <v>1995</v>
          </cell>
          <cell r="K911">
            <v>34914</v>
          </cell>
          <cell r="L911" t="str">
            <v>ĐỒNG NAI</v>
          </cell>
          <cell r="M911">
            <v>34382</v>
          </cell>
          <cell r="N911" t="str">
            <v>273562230</v>
          </cell>
          <cell r="O911">
            <v>40722</v>
          </cell>
          <cell r="P911" t="str">
            <v>BÀ RỊA - VŨNG TÀU</v>
          </cell>
          <cell r="Q911" t="str">
            <v>KINH</v>
          </cell>
          <cell r="R911" t="str">
            <v>THIÊN CHÚA</v>
          </cell>
          <cell r="S911" t="str">
            <v>CHÂU ĐỨC, BÀ RỊA VŨNG TÀU</v>
          </cell>
          <cell r="T911" t="str">
            <v>BÀ RỊA - VŨNG TÀU</v>
          </cell>
          <cell r="U911" t="str">
            <v>C/CƯ MIẾU NỔI, VŨ HUY TẤN, P. 3, Q. BÌNH THẠNH, TP. HCM</v>
          </cell>
          <cell r="V911" t="str">
            <v>TP. HCM</v>
          </cell>
          <cell r="W911" t="str">
            <v>217/9/42 BÙI ĐÌNH TÚY, P. 24, Q. BÌNH THẠNH, TP. HCM</v>
          </cell>
          <cell r="X911" t="str">
            <v>0977685508</v>
          </cell>
          <cell r="Y911" t="str">
            <v>0071000947265</v>
          </cell>
          <cell r="Z911" t="str">
            <v>VIETCOMBANK</v>
          </cell>
          <cell r="AA911" t="str">
            <v>101822</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t="str">
            <v>12/12</v>
          </cell>
          <cell r="BF911">
            <v>0</v>
          </cell>
          <cell r="BG911">
            <v>0</v>
          </cell>
          <cell r="BH911">
            <v>0</v>
          </cell>
          <cell r="BI911">
            <v>0</v>
          </cell>
          <cell r="BJ911">
            <v>12000</v>
          </cell>
          <cell r="BK911">
            <v>0</v>
          </cell>
          <cell r="BL911">
            <v>0</v>
          </cell>
          <cell r="BM911">
            <v>0</v>
          </cell>
          <cell r="BN911">
            <v>0</v>
          </cell>
          <cell r="BO911">
            <v>0</v>
          </cell>
          <cell r="BP911">
            <v>0</v>
          </cell>
          <cell r="BQ911">
            <v>1</v>
          </cell>
          <cell r="BR911" t="str">
            <v>HTQ HỒ CHÍ MINH</v>
          </cell>
          <cell r="BS911" t="str">
            <v>Partime</v>
          </cell>
          <cell r="BT911" t="str">
            <v>Quán 19B-Phạm Ngọc Thạch</v>
          </cell>
          <cell r="BU911" t="str">
            <v>NV. Phục Vụ</v>
          </cell>
          <cell r="BV911">
            <v>0</v>
          </cell>
          <cell r="BW911" t="str">
            <v>12/12</v>
          </cell>
          <cell r="BX911">
            <v>0</v>
          </cell>
          <cell r="BY911">
            <v>0</v>
          </cell>
          <cell r="BZ911">
            <v>0</v>
          </cell>
          <cell r="CA911">
            <v>0</v>
          </cell>
          <cell r="CB911">
            <v>0</v>
          </cell>
          <cell r="CC911">
            <v>0</v>
          </cell>
          <cell r="CD911">
            <v>0</v>
          </cell>
          <cell r="CE911">
            <v>0</v>
          </cell>
          <cell r="CF911">
            <v>0</v>
          </cell>
          <cell r="CG911">
            <v>0</v>
          </cell>
          <cell r="CH911">
            <v>0</v>
          </cell>
          <cell r="CI911" t="str">
            <v>19B PNT</v>
          </cell>
          <cell r="CJ911" t="str">
            <v>NHÂN VIÊN PHỤC VỤ</v>
          </cell>
          <cell r="CK911">
            <v>0</v>
          </cell>
          <cell r="CL911">
            <v>0</v>
          </cell>
          <cell r="CM911" t="str">
            <v>ĐỘC THÂN</v>
          </cell>
          <cell r="CN911">
            <v>0</v>
          </cell>
          <cell r="CO911">
            <v>0</v>
          </cell>
          <cell r="CP911">
            <v>0</v>
          </cell>
          <cell r="CQ911">
            <v>0</v>
          </cell>
          <cell r="CR911">
            <v>0</v>
          </cell>
          <cell r="CS911">
            <v>0</v>
          </cell>
          <cell r="CT911">
            <v>0</v>
          </cell>
          <cell r="CU911">
            <v>0</v>
          </cell>
          <cell r="CV911">
            <v>0</v>
          </cell>
          <cell r="CW911">
            <v>0</v>
          </cell>
          <cell r="CX911">
            <v>0</v>
          </cell>
          <cell r="CY911">
            <v>0</v>
          </cell>
          <cell r="CZ911">
            <v>0</v>
          </cell>
          <cell r="DA911" t="e">
            <v>#N/A</v>
          </cell>
          <cell r="DB911" t="e">
            <v>#N/A</v>
          </cell>
        </row>
        <row r="912">
          <cell r="B912" t="str">
            <v>EQQ102889</v>
          </cell>
          <cell r="C912" t="str">
            <v>TRẦN TIỂU CHÂN</v>
          </cell>
          <cell r="D912" t="str">
            <v>NỮ</v>
          </cell>
          <cell r="E912">
            <v>41966</v>
          </cell>
          <cell r="F912" t="str">
            <v>219 LTT</v>
          </cell>
          <cell r="G912" t="str">
            <v>NHÂN VIÊN PHỤC VỤ</v>
          </cell>
          <cell r="H912">
            <v>6</v>
          </cell>
          <cell r="I912">
            <v>3</v>
          </cell>
          <cell r="J912">
            <v>1995</v>
          </cell>
          <cell r="K912">
            <v>34764</v>
          </cell>
          <cell r="L912" t="str">
            <v>BÀ RỊA - VŨNG TÀU</v>
          </cell>
          <cell r="M912">
            <v>34914</v>
          </cell>
          <cell r="N912" t="str">
            <v>273565335</v>
          </cell>
          <cell r="O912">
            <v>40989</v>
          </cell>
          <cell r="P912" t="str">
            <v>BÀ RỊA - VŨNG TÀU</v>
          </cell>
          <cell r="Q912" t="str">
            <v>KINH</v>
          </cell>
          <cell r="R912" t="str">
            <v>KHÔNG</v>
          </cell>
          <cell r="S912" t="str">
            <v>03A3 LÊ LỢI, H. CHÂU ĐỨC, BÀ RỊA - VŨNG TÀU</v>
          </cell>
          <cell r="T912" t="str">
            <v>BÀ RỊA - VŨNG TÀU</v>
          </cell>
          <cell r="U912" t="str">
            <v>135 TRẦN HƯNG ĐẠO, P. CẦU ÔNG LÃNH, Q. 1, TP. HCM</v>
          </cell>
          <cell r="V912" t="str">
            <v>TP. HCM</v>
          </cell>
          <cell r="W912" t="str">
            <v>C/CƯ MIẾU NỔI, VŨ HUY TẤN, P. 3, Q. BÌNH THẠNH, TP. HCM</v>
          </cell>
          <cell r="X912" t="str">
            <v>0977800862</v>
          </cell>
          <cell r="Y912" t="str">
            <v>0071000946979</v>
          </cell>
          <cell r="Z912" t="str">
            <v>VIETCOMBANK</v>
          </cell>
          <cell r="AA912" t="str">
            <v>101823</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t="str">
            <v>12/12</v>
          </cell>
          <cell r="BF912">
            <v>0</v>
          </cell>
          <cell r="BG912">
            <v>0</v>
          </cell>
          <cell r="BH912">
            <v>0</v>
          </cell>
          <cell r="BI912">
            <v>0</v>
          </cell>
          <cell r="BJ912">
            <v>12000</v>
          </cell>
          <cell r="BK912">
            <v>0</v>
          </cell>
          <cell r="BL912">
            <v>0</v>
          </cell>
          <cell r="BM912">
            <v>0</v>
          </cell>
          <cell r="BN912">
            <v>0</v>
          </cell>
          <cell r="BO912">
            <v>0</v>
          </cell>
          <cell r="BP912">
            <v>0</v>
          </cell>
          <cell r="BQ912">
            <v>1</v>
          </cell>
          <cell r="BR912" t="str">
            <v>HTQ HỒ CHÍ MINH</v>
          </cell>
          <cell r="BS912" t="str">
            <v>Partime</v>
          </cell>
          <cell r="BT912" t="str">
            <v>Quán 219 Lý Tự Trọng</v>
          </cell>
          <cell r="BU912" t="str">
            <v>NV. Phục Vụ</v>
          </cell>
          <cell r="BV912">
            <v>0</v>
          </cell>
          <cell r="BW912" t="str">
            <v>12/12</v>
          </cell>
          <cell r="BX912">
            <v>0</v>
          </cell>
          <cell r="BY912" t="str">
            <v>ĐH</v>
          </cell>
          <cell r="BZ912">
            <v>0</v>
          </cell>
          <cell r="CA912">
            <v>0</v>
          </cell>
          <cell r="CB912">
            <v>0</v>
          </cell>
          <cell r="CC912">
            <v>0</v>
          </cell>
          <cell r="CD912">
            <v>0</v>
          </cell>
          <cell r="CE912">
            <v>0</v>
          </cell>
          <cell r="CF912">
            <v>0</v>
          </cell>
          <cell r="CG912">
            <v>0</v>
          </cell>
          <cell r="CH912">
            <v>0</v>
          </cell>
          <cell r="CI912" t="str">
            <v>19B PNT</v>
          </cell>
          <cell r="CJ912" t="str">
            <v>NHÂN VIÊN PHỤC VỤ</v>
          </cell>
          <cell r="CK912">
            <v>0</v>
          </cell>
          <cell r="CL912">
            <v>0</v>
          </cell>
          <cell r="CM912" t="str">
            <v>ĐỘC THÂN</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cell r="DA912" t="e">
            <v>#N/A</v>
          </cell>
          <cell r="DB912">
            <v>0</v>
          </cell>
        </row>
        <row r="913">
          <cell r="B913" t="str">
            <v>EQQ102890</v>
          </cell>
          <cell r="C913" t="str">
            <v>VÕ THỊ BÍCH HUYỀN</v>
          </cell>
          <cell r="D913" t="str">
            <v>NỮ</v>
          </cell>
          <cell r="E913">
            <v>41964</v>
          </cell>
          <cell r="F913" t="str">
            <v>211 NTH</v>
          </cell>
          <cell r="G913" t="str">
            <v>NHÂN VIÊN PHỤC VỤ</v>
          </cell>
          <cell r="H913">
            <v>22</v>
          </cell>
          <cell r="I913">
            <v>3</v>
          </cell>
          <cell r="J913">
            <v>1994</v>
          </cell>
          <cell r="K913">
            <v>34415</v>
          </cell>
          <cell r="L913" t="str">
            <v>TP. HCM</v>
          </cell>
          <cell r="M913" t="str">
            <v>CẦN THƠ</v>
          </cell>
          <cell r="N913" t="str">
            <v>025094936</v>
          </cell>
          <cell r="O913">
            <v>39891</v>
          </cell>
          <cell r="P913" t="str">
            <v>TP. HCM</v>
          </cell>
          <cell r="Q913" t="str">
            <v>KINH</v>
          </cell>
          <cell r="R913" t="str">
            <v>PHẬT</v>
          </cell>
          <cell r="S913" t="str">
            <v>51/12 PHẠM THẾ HIỂN, P. 1, Q. 8, TP. HCM</v>
          </cell>
          <cell r="T913" t="str">
            <v>TP. HCM</v>
          </cell>
          <cell r="U913" t="str">
            <v>290A/47H1 DƯƠNG BÁ TRẠC, P. 1, Q. 8, TP. HCM</v>
          </cell>
          <cell r="V913" t="str">
            <v>TP. HCM</v>
          </cell>
          <cell r="W913" t="str">
            <v>135 TRẦN HƯNG ĐẠO, P. CẦU ÔNG LÃNH, Q. 1, TP. HCM</v>
          </cell>
          <cell r="X913" t="str">
            <v>0923235856</v>
          </cell>
          <cell r="Y913" t="str">
            <v>0071000945025</v>
          </cell>
          <cell r="Z913" t="str">
            <v>VIETCOMBANK</v>
          </cell>
          <cell r="AA913" t="str">
            <v>101824</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t="str">
            <v>12/12</v>
          </cell>
          <cell r="BF913">
            <v>0</v>
          </cell>
          <cell r="BG913">
            <v>0</v>
          </cell>
          <cell r="BH913">
            <v>0</v>
          </cell>
          <cell r="BI913">
            <v>0</v>
          </cell>
          <cell r="BJ913">
            <v>12000</v>
          </cell>
          <cell r="BK913">
            <v>0</v>
          </cell>
          <cell r="BL913">
            <v>0</v>
          </cell>
          <cell r="BM913">
            <v>0</v>
          </cell>
          <cell r="BN913">
            <v>0</v>
          </cell>
          <cell r="BO913">
            <v>0</v>
          </cell>
          <cell r="BP913">
            <v>0</v>
          </cell>
          <cell r="BQ913">
            <v>1</v>
          </cell>
          <cell r="BR913" t="str">
            <v>HTQ HỒ CHÍ MINH</v>
          </cell>
          <cell r="BS913" t="str">
            <v>Partime</v>
          </cell>
          <cell r="BT913" t="str">
            <v>Quán 211 Nguyễn Thái Học</v>
          </cell>
          <cell r="BU913" t="str">
            <v>NV. Phục Vụ</v>
          </cell>
          <cell r="BV913">
            <v>0</v>
          </cell>
          <cell r="BW913" t="str">
            <v>12/12</v>
          </cell>
          <cell r="BX913">
            <v>0</v>
          </cell>
          <cell r="BY913">
            <v>0</v>
          </cell>
          <cell r="BZ913">
            <v>0</v>
          </cell>
          <cell r="CA913">
            <v>0</v>
          </cell>
          <cell r="CB913">
            <v>0</v>
          </cell>
          <cell r="CC913">
            <v>0</v>
          </cell>
          <cell r="CD913">
            <v>0</v>
          </cell>
          <cell r="CE913">
            <v>0</v>
          </cell>
          <cell r="CF913">
            <v>0</v>
          </cell>
          <cell r="CG913">
            <v>0</v>
          </cell>
          <cell r="CH913">
            <v>0</v>
          </cell>
          <cell r="CI913" t="str">
            <v>219 LTT</v>
          </cell>
          <cell r="CJ913" t="str">
            <v>NHÂN VIÊN PHỤC VỤ</v>
          </cell>
          <cell r="CK913">
            <v>0</v>
          </cell>
          <cell r="CL913">
            <v>0</v>
          </cell>
          <cell r="CM913" t="str">
            <v>ĐỘC THÂN</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cell r="DA913" t="e">
            <v>#N/A</v>
          </cell>
          <cell r="DB913">
            <v>0</v>
          </cell>
        </row>
        <row r="914">
          <cell r="B914" t="str">
            <v>EQQ102891</v>
          </cell>
          <cell r="C914" t="str">
            <v>TRẦN THỊ KIM CHÂU</v>
          </cell>
          <cell r="D914" t="str">
            <v>NỮ</v>
          </cell>
          <cell r="E914">
            <v>41964</v>
          </cell>
          <cell r="F914" t="str">
            <v>211 NTH</v>
          </cell>
          <cell r="G914" t="str">
            <v>NHÂN VIÊN PHỤC VỤ</v>
          </cell>
          <cell r="H914">
            <v>15</v>
          </cell>
          <cell r="I914">
            <v>12</v>
          </cell>
          <cell r="J914">
            <v>1991</v>
          </cell>
          <cell r="K914">
            <v>33587</v>
          </cell>
          <cell r="L914" t="str">
            <v>ĐẮK LẮK</v>
          </cell>
          <cell r="M914" t="str">
            <v>QUẢNG NAM</v>
          </cell>
          <cell r="N914" t="str">
            <v>241043571</v>
          </cell>
          <cell r="O914">
            <v>38574</v>
          </cell>
          <cell r="P914" t="str">
            <v>ĐẮK LẮK</v>
          </cell>
          <cell r="Q914" t="str">
            <v>KINH</v>
          </cell>
          <cell r="R914" t="str">
            <v>KHÔNG</v>
          </cell>
          <cell r="S914" t="str">
            <v>EA LÊ, EA SÚP, ĐĂK LĂK</v>
          </cell>
          <cell r="T914" t="str">
            <v>ĐẮK LẮK</v>
          </cell>
          <cell r="U914" t="str">
            <v>415 TRẦN PHÚ, P. 3, Q. 5, TP. HCM</v>
          </cell>
          <cell r="V914" t="str">
            <v>TP. HCM</v>
          </cell>
          <cell r="W914" t="str">
            <v>290A/47H1 DƯƠNG BÁ TRẠC, P. 1, Q. 8, TP. HCM</v>
          </cell>
          <cell r="X914" t="str">
            <v>0169277815</v>
          </cell>
          <cell r="Y914" t="str">
            <v>0071000942194</v>
          </cell>
          <cell r="Z914" t="str">
            <v>VIETCOMBANK</v>
          </cell>
          <cell r="AA914" t="str">
            <v>101825</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t="str">
            <v>12/12</v>
          </cell>
          <cell r="BF914">
            <v>0</v>
          </cell>
          <cell r="BG914">
            <v>0</v>
          </cell>
          <cell r="BH914">
            <v>0</v>
          </cell>
          <cell r="BI914">
            <v>0</v>
          </cell>
          <cell r="BJ914">
            <v>12000</v>
          </cell>
          <cell r="BK914">
            <v>0</v>
          </cell>
          <cell r="BL914">
            <v>0</v>
          </cell>
          <cell r="BM914">
            <v>0</v>
          </cell>
          <cell r="BN914">
            <v>0</v>
          </cell>
          <cell r="BO914">
            <v>0</v>
          </cell>
          <cell r="BP914">
            <v>0</v>
          </cell>
          <cell r="BQ914">
            <v>1</v>
          </cell>
          <cell r="BR914" t="str">
            <v>HTQ HỒ CHÍ MINH</v>
          </cell>
          <cell r="BS914" t="str">
            <v>Partime</v>
          </cell>
          <cell r="BT914" t="str">
            <v>Quán 211 Nguyễn Thái Học</v>
          </cell>
          <cell r="BU914" t="str">
            <v>NV. Phục Vụ</v>
          </cell>
          <cell r="BV914">
            <v>0</v>
          </cell>
          <cell r="BW914" t="str">
            <v>12/12</v>
          </cell>
          <cell r="BX914">
            <v>0</v>
          </cell>
          <cell r="BY914">
            <v>0</v>
          </cell>
          <cell r="BZ914">
            <v>0</v>
          </cell>
          <cell r="CA914">
            <v>0</v>
          </cell>
          <cell r="CB914">
            <v>0</v>
          </cell>
          <cell r="CC914">
            <v>0</v>
          </cell>
          <cell r="CD914">
            <v>0</v>
          </cell>
          <cell r="CE914">
            <v>0</v>
          </cell>
          <cell r="CF914">
            <v>0</v>
          </cell>
          <cell r="CG914">
            <v>0</v>
          </cell>
          <cell r="CH914">
            <v>0</v>
          </cell>
          <cell r="CI914" t="str">
            <v>211 NTH</v>
          </cell>
          <cell r="CJ914" t="str">
            <v>NHÂN VIÊN PHỤC VỤ</v>
          </cell>
          <cell r="CK914">
            <v>0</v>
          </cell>
          <cell r="CL914">
            <v>0</v>
          </cell>
          <cell r="CM914" t="str">
            <v>ĐỘC THÂN</v>
          </cell>
          <cell r="CN914">
            <v>0</v>
          </cell>
          <cell r="CO914">
            <v>0</v>
          </cell>
          <cell r="CP914">
            <v>0</v>
          </cell>
          <cell r="CQ914">
            <v>0</v>
          </cell>
          <cell r="CR914">
            <v>0</v>
          </cell>
          <cell r="CS914">
            <v>0</v>
          </cell>
          <cell r="CT914">
            <v>0</v>
          </cell>
          <cell r="CU914">
            <v>0</v>
          </cell>
          <cell r="CV914">
            <v>0</v>
          </cell>
          <cell r="CW914">
            <v>0</v>
          </cell>
          <cell r="CX914">
            <v>0</v>
          </cell>
          <cell r="CY914">
            <v>0</v>
          </cell>
          <cell r="CZ914">
            <v>0</v>
          </cell>
          <cell r="DA914" t="e">
            <v>#N/A</v>
          </cell>
          <cell r="DB914">
            <v>0</v>
          </cell>
        </row>
        <row r="915">
          <cell r="B915" t="str">
            <v>EQQ102892</v>
          </cell>
          <cell r="C915" t="str">
            <v>NGUYỄN KHẮC CHÍNH</v>
          </cell>
          <cell r="D915" t="str">
            <v>NAM</v>
          </cell>
          <cell r="E915">
            <v>41971</v>
          </cell>
          <cell r="F915" t="str">
            <v>80 ĐK</v>
          </cell>
          <cell r="G915" t="str">
            <v>NHÂN VIÊN PHỤC VỤ</v>
          </cell>
          <cell r="H915">
            <v>26</v>
          </cell>
          <cell r="I915">
            <v>4</v>
          </cell>
          <cell r="J915">
            <v>1994</v>
          </cell>
          <cell r="K915">
            <v>34450</v>
          </cell>
          <cell r="L915" t="str">
            <v>TP. HCM</v>
          </cell>
          <cell r="M915" t="str">
            <v>NAM ĐỊNH</v>
          </cell>
          <cell r="N915" t="str">
            <v>025155901</v>
          </cell>
          <cell r="O915">
            <v>40014</v>
          </cell>
          <cell r="P915" t="str">
            <v>TP. HCM</v>
          </cell>
          <cell r="Q915" t="str">
            <v>KINH</v>
          </cell>
          <cell r="R915" t="str">
            <v>THIÊN CHÚA</v>
          </cell>
          <cell r="S915" t="str">
            <v>H4 TRƯỜNG CHINH, P. 12, Q. TÂN BÌNH, TP. HCM</v>
          </cell>
          <cell r="T915" t="str">
            <v>TP. HCM</v>
          </cell>
          <cell r="U915" t="str">
            <v>H4 TRƯỜNG CHINH, P. 12, Q. TÂN BÌNH, TP. HCM</v>
          </cell>
          <cell r="V915" t="str">
            <v>TP. HCM</v>
          </cell>
          <cell r="W915" t="str">
            <v>415 TRẦN PHÚ, P. 3, Q. 5, TP. HCM</v>
          </cell>
          <cell r="X915" t="str">
            <v>0902829317</v>
          </cell>
          <cell r="Y915" t="str">
            <v>0441000679476</v>
          </cell>
          <cell r="Z915" t="str">
            <v>VIETCOMBANK</v>
          </cell>
          <cell r="AA915" t="str">
            <v>101826</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t="str">
            <v>12/12</v>
          </cell>
          <cell r="BF915">
            <v>0</v>
          </cell>
          <cell r="BG915">
            <v>0</v>
          </cell>
          <cell r="BH915">
            <v>0</v>
          </cell>
          <cell r="BI915">
            <v>0</v>
          </cell>
          <cell r="BJ915">
            <v>12000</v>
          </cell>
          <cell r="BK915">
            <v>0</v>
          </cell>
          <cell r="BL915">
            <v>0</v>
          </cell>
          <cell r="BM915">
            <v>0</v>
          </cell>
          <cell r="BN915">
            <v>0</v>
          </cell>
          <cell r="BO915">
            <v>0</v>
          </cell>
          <cell r="BP915">
            <v>0</v>
          </cell>
          <cell r="BQ915">
            <v>1</v>
          </cell>
          <cell r="BR915" t="str">
            <v>HTQ HỒ CHÍ MINH</v>
          </cell>
          <cell r="BS915" t="str">
            <v>Partime</v>
          </cell>
          <cell r="BT915" t="str">
            <v>Quán 80 Đồng Khởi</v>
          </cell>
          <cell r="BU915" t="str">
            <v>NV. Phục Vụ</v>
          </cell>
          <cell r="BV915">
            <v>0</v>
          </cell>
          <cell r="BW915" t="str">
            <v>12/12</v>
          </cell>
          <cell r="BX915">
            <v>0</v>
          </cell>
          <cell r="BY915" t="str">
            <v>ĐH - KINH DOANH QUỐC TẾ</v>
          </cell>
          <cell r="BZ915">
            <v>0</v>
          </cell>
          <cell r="CA915">
            <v>0</v>
          </cell>
          <cell r="CB915">
            <v>0</v>
          </cell>
          <cell r="CC915">
            <v>0</v>
          </cell>
          <cell r="CD915">
            <v>0</v>
          </cell>
          <cell r="CE915">
            <v>0</v>
          </cell>
          <cell r="CF915">
            <v>0</v>
          </cell>
          <cell r="CG915">
            <v>0</v>
          </cell>
          <cell r="CH915">
            <v>0</v>
          </cell>
          <cell r="CI915" t="str">
            <v>211 NTH</v>
          </cell>
          <cell r="CJ915" t="str">
            <v>NHÂN VIÊN PHỤC VỤ</v>
          </cell>
          <cell r="CK915">
            <v>0</v>
          </cell>
          <cell r="CL915">
            <v>0</v>
          </cell>
          <cell r="CM915" t="str">
            <v>ĐỘC THÂN</v>
          </cell>
          <cell r="CN915">
            <v>0</v>
          </cell>
          <cell r="CO915">
            <v>0</v>
          </cell>
          <cell r="CP915">
            <v>0</v>
          </cell>
          <cell r="CQ915">
            <v>0</v>
          </cell>
          <cell r="CR915">
            <v>0</v>
          </cell>
          <cell r="CS915">
            <v>0</v>
          </cell>
          <cell r="CT915">
            <v>0</v>
          </cell>
          <cell r="CU915">
            <v>0</v>
          </cell>
          <cell r="CV915">
            <v>0</v>
          </cell>
          <cell r="CW915">
            <v>0</v>
          </cell>
          <cell r="CX915">
            <v>0</v>
          </cell>
          <cell r="CY915">
            <v>0</v>
          </cell>
          <cell r="CZ915">
            <v>0</v>
          </cell>
          <cell r="DA915" t="e">
            <v>#N/A</v>
          </cell>
          <cell r="DB915">
            <v>0</v>
          </cell>
        </row>
        <row r="916">
          <cell r="B916" t="str">
            <v>EVV6000264</v>
          </cell>
          <cell r="C916" t="str">
            <v>NGUYỄN THỊ KIỀU TRANG</v>
          </cell>
          <cell r="D916" t="str">
            <v>NỮ</v>
          </cell>
          <cell r="E916">
            <v>41971</v>
          </cell>
          <cell r="F916" t="str">
            <v>KHO VẬN</v>
          </cell>
          <cell r="G916" t="str">
            <v>KẾ TOÁN KHO KIÊM ĐIỀU PHỐI</v>
          </cell>
          <cell r="H916">
            <v>7</v>
          </cell>
          <cell r="I916">
            <v>5</v>
          </cell>
          <cell r="J916">
            <v>1992</v>
          </cell>
          <cell r="K916" t="str">
            <v>07/05/1992</v>
          </cell>
          <cell r="L916">
            <v>1994</v>
          </cell>
          <cell r="M916">
            <v>34450</v>
          </cell>
          <cell r="N916" t="str">
            <v>272141177</v>
          </cell>
          <cell r="O916" t="str">
            <v>14/06/2007</v>
          </cell>
          <cell r="P916" t="str">
            <v>ĐỒNG NAI</v>
          </cell>
          <cell r="Q916">
            <v>40014</v>
          </cell>
          <cell r="R916" t="str">
            <v>TP. HCM</v>
          </cell>
          <cell r="S916" t="str">
            <v>173 ẤP 114, TT ĐỊNH QUÁN, HUYỆN ĐỊNH QUÁN, ĐỒNG NAI</v>
          </cell>
          <cell r="T916" t="str">
            <v>THIÊN CHÚA</v>
          </cell>
          <cell r="U916" t="str">
            <v>H4 TRƯỜNG CHINH, P. 12, Q. TÂN BÌNH, TP. HCM</v>
          </cell>
          <cell r="V916" t="str">
            <v>TP. HCM</v>
          </cell>
          <cell r="W916" t="str">
            <v>H4 TRƯỜNG CHINH, P. 12, Q. TÂN BÌNH, TP. HCM</v>
          </cell>
          <cell r="X916" t="str">
            <v>TP. HCM</v>
          </cell>
          <cell r="Y916" t="str">
            <v>0071000727556</v>
          </cell>
          <cell r="Z916" t="str">
            <v>VIETCOMBANK</v>
          </cell>
          <cell r="AA916">
            <v>101826</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t="str">
            <v>12/12</v>
          </cell>
          <cell r="BF916">
            <v>0</v>
          </cell>
          <cell r="BG916">
            <v>0</v>
          </cell>
          <cell r="BH916">
            <v>0</v>
          </cell>
          <cell r="BI916">
            <v>2889000</v>
          </cell>
          <cell r="BJ916">
            <v>1111000</v>
          </cell>
          <cell r="BK916">
            <v>0</v>
          </cell>
          <cell r="BL916">
            <v>0</v>
          </cell>
          <cell r="BM916">
            <v>0</v>
          </cell>
          <cell r="BN916">
            <v>0</v>
          </cell>
          <cell r="BO916">
            <v>25000</v>
          </cell>
          <cell r="BP916">
            <v>0</v>
          </cell>
          <cell r="BQ916">
            <v>0.85</v>
          </cell>
          <cell r="BR916" t="str">
            <v>VP HỒ CHÍ MINH</v>
          </cell>
          <cell r="BS916" t="str">
            <v>Fulltime</v>
          </cell>
          <cell r="BT916" t="str">
            <v>Kho Vận</v>
          </cell>
          <cell r="BU916" t="str">
            <v>KT Kho Kiêm Điều Phối</v>
          </cell>
          <cell r="BV916">
            <v>0</v>
          </cell>
          <cell r="BW916">
            <v>0</v>
          </cell>
          <cell r="BX916">
            <v>0</v>
          </cell>
          <cell r="BY916">
            <v>0</v>
          </cell>
          <cell r="BZ916">
            <v>0</v>
          </cell>
          <cell r="CA916">
            <v>0</v>
          </cell>
          <cell r="CB916">
            <v>0</v>
          </cell>
          <cell r="CC916">
            <v>0</v>
          </cell>
          <cell r="CD916">
            <v>0</v>
          </cell>
          <cell r="CE916">
            <v>0</v>
          </cell>
          <cell r="CF916">
            <v>0</v>
          </cell>
          <cell r="CG916">
            <v>0</v>
          </cell>
          <cell r="CH916">
            <v>0</v>
          </cell>
          <cell r="CI916" t="str">
            <v>80 ĐK</v>
          </cell>
          <cell r="CJ916" t="str">
            <v>NHÂN VIÊN PHỤC VỤ</v>
          </cell>
          <cell r="CK916">
            <v>0</v>
          </cell>
          <cell r="CL916">
            <v>0</v>
          </cell>
          <cell r="CM916">
            <v>0</v>
          </cell>
          <cell r="CN916">
            <v>0</v>
          </cell>
          <cell r="CO916">
            <v>0</v>
          </cell>
          <cell r="CP916">
            <v>0</v>
          </cell>
          <cell r="CQ916">
            <v>0</v>
          </cell>
          <cell r="CR916">
            <v>0</v>
          </cell>
          <cell r="CS916">
            <v>0</v>
          </cell>
          <cell r="CT916">
            <v>0</v>
          </cell>
          <cell r="CU916">
            <v>0</v>
          </cell>
          <cell r="CV916">
            <v>0</v>
          </cell>
          <cell r="CW916">
            <v>0</v>
          </cell>
          <cell r="CX916">
            <v>0</v>
          </cell>
          <cell r="CY916">
            <v>0</v>
          </cell>
          <cell r="CZ916">
            <v>0</v>
          </cell>
          <cell r="DA916" t="e">
            <v>#N/A</v>
          </cell>
          <cell r="DB916">
            <v>0</v>
          </cell>
        </row>
        <row r="917">
          <cell r="B917" t="str">
            <v>EQQ102893</v>
          </cell>
          <cell r="C917" t="str">
            <v>NGUYỄN TUẤN ANH</v>
          </cell>
          <cell r="D917" t="str">
            <v>NAM</v>
          </cell>
          <cell r="E917">
            <v>41972</v>
          </cell>
          <cell r="F917" t="str">
            <v>184 LĐH</v>
          </cell>
          <cell r="G917" t="str">
            <v>NHÂN VIÊN PHỤC VỤ</v>
          </cell>
          <cell r="H917">
            <v>23</v>
          </cell>
          <cell r="I917">
            <v>11</v>
          </cell>
          <cell r="J917">
            <v>1995</v>
          </cell>
          <cell r="K917">
            <v>35026</v>
          </cell>
          <cell r="L917" t="str">
            <v>TP. HCM</v>
          </cell>
          <cell r="M917" t="str">
            <v>THÁI BÌNH</v>
          </cell>
          <cell r="N917" t="str">
            <v>025532041</v>
          </cell>
          <cell r="O917">
            <v>41680</v>
          </cell>
          <cell r="P917" t="str">
            <v>TP. HCM</v>
          </cell>
          <cell r="Q917" t="str">
            <v>KINH</v>
          </cell>
          <cell r="R917" t="str">
            <v>KHÔNG</v>
          </cell>
          <cell r="S917" t="str">
            <v>451/36/27 TÔ HIẾN THÀNH, P. 14, Q. 10, TP. HCM</v>
          </cell>
          <cell r="T917" t="str">
            <v>TP. HCM</v>
          </cell>
          <cell r="U917" t="str">
            <v>451/36/27 TÔ HIẾN THÀNH, P. 14, Q. 10, TP. HCM</v>
          </cell>
          <cell r="V917" t="str">
            <v>TP. HCM</v>
          </cell>
          <cell r="W917" t="str">
            <v>404 LÔ C, CC 120 CĂN, ĐƯỜNG 10, AN PHÚ, Q.2, TPHCM</v>
          </cell>
          <cell r="X917" t="str">
            <v>TP. HCM</v>
          </cell>
          <cell r="Y917" t="str">
            <v>0421000428545</v>
          </cell>
          <cell r="Z917" t="str">
            <v>VIETCOMBANK</v>
          </cell>
          <cell r="AA917" t="str">
            <v>101827</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t="str">
            <v>CĐ</v>
          </cell>
          <cell r="BF917">
            <v>0</v>
          </cell>
          <cell r="BG917">
            <v>0</v>
          </cell>
          <cell r="BH917">
            <v>0</v>
          </cell>
          <cell r="BI917">
            <v>0</v>
          </cell>
          <cell r="BJ917">
            <v>12000</v>
          </cell>
          <cell r="BK917">
            <v>0</v>
          </cell>
          <cell r="BL917">
            <v>0</v>
          </cell>
          <cell r="BM917">
            <v>0</v>
          </cell>
          <cell r="BN917">
            <v>0</v>
          </cell>
          <cell r="BO917">
            <v>0</v>
          </cell>
          <cell r="BP917">
            <v>0</v>
          </cell>
          <cell r="BQ917">
            <v>1</v>
          </cell>
          <cell r="BR917" t="str">
            <v>HTQ HỒ CHÍ MINH</v>
          </cell>
          <cell r="BS917" t="str">
            <v>Partime</v>
          </cell>
          <cell r="BT917" t="str">
            <v>Quán Pakson</v>
          </cell>
          <cell r="BU917" t="str">
            <v>NV. Phục Vụ</v>
          </cell>
          <cell r="BV917">
            <v>0</v>
          </cell>
          <cell r="BW917" t="str">
            <v>12/12</v>
          </cell>
          <cell r="BX917">
            <v>0</v>
          </cell>
          <cell r="BY917" t="str">
            <v>ĐH</v>
          </cell>
          <cell r="BZ917">
            <v>0</v>
          </cell>
          <cell r="CA917">
            <v>0</v>
          </cell>
          <cell r="CB917">
            <v>0</v>
          </cell>
          <cell r="CC917">
            <v>0</v>
          </cell>
          <cell r="CD917">
            <v>0</v>
          </cell>
          <cell r="CE917">
            <v>0</v>
          </cell>
          <cell r="CF917">
            <v>0</v>
          </cell>
          <cell r="CG917">
            <v>0</v>
          </cell>
          <cell r="CH917">
            <v>0</v>
          </cell>
          <cell r="CI917" t="str">
            <v>KHO VẬN</v>
          </cell>
          <cell r="CJ917" t="str">
            <v>KẾ TOÁN KHO KIÊM ĐIỀU PHỐI</v>
          </cell>
          <cell r="CK917">
            <v>0</v>
          </cell>
          <cell r="CL917">
            <v>0</v>
          </cell>
          <cell r="CM917" t="str">
            <v>ĐỘC THÂN</v>
          </cell>
          <cell r="CN917">
            <v>0</v>
          </cell>
          <cell r="CO917">
            <v>0</v>
          </cell>
          <cell r="CP917">
            <v>0</v>
          </cell>
          <cell r="CQ917">
            <v>0</v>
          </cell>
          <cell r="CR917">
            <v>0</v>
          </cell>
          <cell r="CS917">
            <v>0</v>
          </cell>
          <cell r="CT917">
            <v>0</v>
          </cell>
          <cell r="CU917">
            <v>0</v>
          </cell>
          <cell r="CV917">
            <v>0</v>
          </cell>
          <cell r="CW917">
            <v>0</v>
          </cell>
          <cell r="CX917">
            <v>0</v>
          </cell>
          <cell r="CY917">
            <v>0</v>
          </cell>
          <cell r="CZ917">
            <v>0</v>
          </cell>
          <cell r="DA917" t="e">
            <v>#N/A</v>
          </cell>
          <cell r="DB917">
            <v>0</v>
          </cell>
        </row>
        <row r="918">
          <cell r="B918" t="str">
            <v>EQQ102894</v>
          </cell>
          <cell r="C918" t="str">
            <v>HUỲNH LÊ HẢO NHI</v>
          </cell>
          <cell r="D918" t="str">
            <v>NỮ</v>
          </cell>
          <cell r="E918">
            <v>41969</v>
          </cell>
          <cell r="F918" t="str">
            <v>02 BTX</v>
          </cell>
          <cell r="G918" t="str">
            <v>NHÂN VIÊN THU NGÂN</v>
          </cell>
          <cell r="H918">
            <v>13</v>
          </cell>
          <cell r="I918">
            <v>12</v>
          </cell>
          <cell r="J918">
            <v>1993</v>
          </cell>
          <cell r="K918">
            <v>34316</v>
          </cell>
          <cell r="L918">
            <v>1995</v>
          </cell>
          <cell r="M918">
            <v>35026</v>
          </cell>
          <cell r="N918" t="str">
            <v>025943229</v>
          </cell>
          <cell r="O918">
            <v>39667</v>
          </cell>
          <cell r="P918" t="str">
            <v>TP. HCM</v>
          </cell>
          <cell r="Q918">
            <v>41680</v>
          </cell>
          <cell r="R918" t="str">
            <v>TP. HCM</v>
          </cell>
          <cell r="S918" t="str">
            <v>189B CỐNG QUỲNH LÔ C2 4.1, P. NGUYỄN CƯ TRINH, Q.1, TP. HCM</v>
          </cell>
          <cell r="T918" t="str">
            <v>KHÔNG</v>
          </cell>
          <cell r="U918" t="str">
            <v>451/36/27 TÔ HIẾN THÀNH, P. 14, Q. 10, TP. HCM</v>
          </cell>
          <cell r="V918" t="str">
            <v>TP. HCM</v>
          </cell>
          <cell r="W918" t="str">
            <v>451/36/27 TÔ HIẾN THÀNH, P. 14, Q. 10, TP. HCM</v>
          </cell>
          <cell r="X918" t="str">
            <v>TP. HCM</v>
          </cell>
          <cell r="Y918" t="str">
            <v>0721000532822</v>
          </cell>
          <cell r="Z918" t="str">
            <v>VIETCOMBANK</v>
          </cell>
          <cell r="AA918" t="str">
            <v>101828</v>
          </cell>
          <cell r="AB918">
            <v>0</v>
          </cell>
          <cell r="AC918">
            <v>0</v>
          </cell>
          <cell r="AD918">
            <v>0</v>
          </cell>
          <cell r="AE918">
            <v>41998</v>
          </cell>
          <cell r="AF918" t="str">
            <v>TV</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t="str">
            <v>12/12</v>
          </cell>
          <cell r="BF918">
            <v>0</v>
          </cell>
          <cell r="BG918">
            <v>0</v>
          </cell>
          <cell r="BH918">
            <v>0</v>
          </cell>
          <cell r="BI918">
            <v>0</v>
          </cell>
          <cell r="BJ918">
            <v>12000</v>
          </cell>
          <cell r="BK918">
            <v>0</v>
          </cell>
          <cell r="BL918">
            <v>0</v>
          </cell>
          <cell r="BM918">
            <v>0</v>
          </cell>
          <cell r="BN918">
            <v>0</v>
          </cell>
          <cell r="BO918">
            <v>0</v>
          </cell>
          <cell r="BP918">
            <v>0</v>
          </cell>
          <cell r="BQ918">
            <v>1</v>
          </cell>
          <cell r="BR918" t="str">
            <v>HTQ HỒ CHÍ MINH</v>
          </cell>
          <cell r="BS918" t="str">
            <v>Partime</v>
          </cell>
          <cell r="BT918" t="str">
            <v>Quán 02 Bùi Thị Xuân</v>
          </cell>
          <cell r="BU918" t="str">
            <v>NV. Thu Ngân</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t="str">
            <v>184 LĐH</v>
          </cell>
          <cell r="CJ918" t="str">
            <v>NHÂN VIÊN PHỤC VỤ</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cell r="DA918" t="e">
            <v>#N/A</v>
          </cell>
          <cell r="DB918">
            <v>0</v>
          </cell>
        </row>
        <row r="919">
          <cell r="B919" t="str">
            <v>EQQ102895</v>
          </cell>
          <cell r="C919" t="str">
            <v>PHÙNG THỊ XUÂN</v>
          </cell>
          <cell r="D919" t="str">
            <v>NỮ</v>
          </cell>
          <cell r="E919">
            <v>41970</v>
          </cell>
          <cell r="F919" t="str">
            <v>219 LTT</v>
          </cell>
          <cell r="G919" t="str">
            <v>NHÂN VIÊN THU NGÂN</v>
          </cell>
          <cell r="H919">
            <v>10</v>
          </cell>
          <cell r="I919">
            <v>5</v>
          </cell>
          <cell r="J919">
            <v>1993</v>
          </cell>
          <cell r="K919">
            <v>34099</v>
          </cell>
          <cell r="L919" t="str">
            <v>ĐẮK LẮK</v>
          </cell>
          <cell r="M919" t="str">
            <v>NGHỆ AN</v>
          </cell>
          <cell r="N919" t="str">
            <v>245142392</v>
          </cell>
          <cell r="O919">
            <v>39249</v>
          </cell>
          <cell r="P919" t="str">
            <v>ĐẮK NÔNG</v>
          </cell>
          <cell r="Q919" t="str">
            <v>KINH</v>
          </cell>
          <cell r="R919" t="str">
            <v>KHÔNG</v>
          </cell>
          <cell r="S919" t="str">
            <v>ĐĂK SĂK, ĐĂK MIL, ĐĂK NÔNG</v>
          </cell>
          <cell r="T919" t="str">
            <v>ĐẮK NÔNG</v>
          </cell>
          <cell r="U919" t="str">
            <v>311/1/16 NGUYỄN XÍ, P. 13, Q. BÌNH THẠNH, TP. HCM</v>
          </cell>
          <cell r="V919" t="str">
            <v>TP. HCM</v>
          </cell>
          <cell r="W919">
            <v>0</v>
          </cell>
          <cell r="X919" t="str">
            <v>0986055093</v>
          </cell>
          <cell r="Y919" t="str">
            <v>0721000562317</v>
          </cell>
          <cell r="Z919" t="str">
            <v>VIETCOMBANK</v>
          </cell>
          <cell r="AA919" t="str">
            <v>101829</v>
          </cell>
          <cell r="AB919">
            <v>0</v>
          </cell>
          <cell r="AC919">
            <v>0</v>
          </cell>
          <cell r="AD919">
            <v>0</v>
          </cell>
          <cell r="AE919">
            <v>41998</v>
          </cell>
          <cell r="AF919" t="str">
            <v>TV</v>
          </cell>
          <cell r="AG919" t="str">
            <v>CHƯA BÀN GIAO</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12000</v>
          </cell>
          <cell r="BK919">
            <v>0</v>
          </cell>
          <cell r="BL919">
            <v>0</v>
          </cell>
          <cell r="BM919">
            <v>0</v>
          </cell>
          <cell r="BN919">
            <v>0</v>
          </cell>
          <cell r="BO919">
            <v>0</v>
          </cell>
          <cell r="BP919">
            <v>0</v>
          </cell>
          <cell r="BQ919">
            <v>1</v>
          </cell>
          <cell r="BR919" t="str">
            <v>HTQ HỒ CHÍ MINH</v>
          </cell>
          <cell r="BS919" t="str">
            <v>Partime</v>
          </cell>
          <cell r="BT919" t="str">
            <v>Quán 219 Lý Tự Trọng</v>
          </cell>
          <cell r="BU919" t="str">
            <v>NV. Thu Ngân</v>
          </cell>
          <cell r="BV919">
            <v>0</v>
          </cell>
          <cell r="BW919" t="str">
            <v>CĐ</v>
          </cell>
          <cell r="BX919" t="str">
            <v>KẾ TOÁN KIỂM TOÁN</v>
          </cell>
          <cell r="BY919">
            <v>0</v>
          </cell>
          <cell r="BZ919">
            <v>0</v>
          </cell>
          <cell r="CA919">
            <v>0</v>
          </cell>
          <cell r="CB919">
            <v>0</v>
          </cell>
          <cell r="CC919">
            <v>0</v>
          </cell>
          <cell r="CD919">
            <v>0</v>
          </cell>
          <cell r="CE919">
            <v>0</v>
          </cell>
          <cell r="CF919">
            <v>0</v>
          </cell>
          <cell r="CG919">
            <v>0</v>
          </cell>
          <cell r="CH919">
            <v>0</v>
          </cell>
          <cell r="CI919" t="str">
            <v>02 BTX</v>
          </cell>
          <cell r="CJ919" t="str">
            <v>NHÂN VIÊN THU NGÂN</v>
          </cell>
          <cell r="CK919">
            <v>0</v>
          </cell>
          <cell r="CL919">
            <v>0</v>
          </cell>
          <cell r="CM919" t="str">
            <v>ĐỘC THÂN</v>
          </cell>
          <cell r="CN919">
            <v>0</v>
          </cell>
          <cell r="CO919">
            <v>0</v>
          </cell>
          <cell r="CP919">
            <v>0</v>
          </cell>
          <cell r="CQ919">
            <v>0</v>
          </cell>
          <cell r="CR919">
            <v>0</v>
          </cell>
          <cell r="CS919">
            <v>0</v>
          </cell>
          <cell r="CT919">
            <v>0</v>
          </cell>
          <cell r="CU919">
            <v>0</v>
          </cell>
          <cell r="CV919">
            <v>0</v>
          </cell>
          <cell r="CW919">
            <v>0</v>
          </cell>
          <cell r="CX919">
            <v>0</v>
          </cell>
          <cell r="CY919">
            <v>0</v>
          </cell>
          <cell r="CZ919">
            <v>0</v>
          </cell>
          <cell r="DA919" t="e">
            <v>#N/A</v>
          </cell>
          <cell r="DB919">
            <v>0</v>
          </cell>
        </row>
        <row r="920">
          <cell r="B920" t="str">
            <v>EQQ102896</v>
          </cell>
          <cell r="C920" t="str">
            <v>ĐỖ THỊ HOÀNG OANH</v>
          </cell>
          <cell r="D920" t="str">
            <v>NỮ</v>
          </cell>
          <cell r="E920">
            <v>41974</v>
          </cell>
          <cell r="F920" t="str">
            <v>BẾP TỔNG HCM</v>
          </cell>
          <cell r="G920" t="str">
            <v>NHÂN VIÊN BẾP</v>
          </cell>
          <cell r="H920">
            <v>1</v>
          </cell>
          <cell r="I920">
            <v>4</v>
          </cell>
          <cell r="J920">
            <v>1966</v>
          </cell>
          <cell r="K920">
            <v>24198</v>
          </cell>
          <cell r="L920" t="str">
            <v>TP. HCM</v>
          </cell>
          <cell r="M920" t="str">
            <v>HƯNG YÊN</v>
          </cell>
          <cell r="N920" t="str">
            <v>021593043</v>
          </cell>
          <cell r="O920">
            <v>39786</v>
          </cell>
          <cell r="P920" t="str">
            <v>TP. HCM</v>
          </cell>
          <cell r="Q920" t="str">
            <v>KINH</v>
          </cell>
          <cell r="R920" t="str">
            <v>KHÔNG</v>
          </cell>
          <cell r="S920" t="str">
            <v>17 LÊ VĂN LINH, P. 13, Q. 4, TP. HCM</v>
          </cell>
          <cell r="T920" t="str">
            <v>TP. HCM</v>
          </cell>
          <cell r="U920" t="str">
            <v>76 LÊ VĂN LINH, P. 12, Q. 4, TP. HCM</v>
          </cell>
          <cell r="V920" t="str">
            <v>TP. HCM</v>
          </cell>
          <cell r="W920" t="str">
            <v>311/1/16 NGUYỄN XÍ, P. 13, Q. BÌNH THẠNH, TP. HCM</v>
          </cell>
          <cell r="X920" t="str">
            <v>TP. HCM</v>
          </cell>
          <cell r="Y920" t="str">
            <v>0181003445201</v>
          </cell>
          <cell r="Z920" t="str">
            <v>VIETCOMBANK</v>
          </cell>
          <cell r="AA920" t="str">
            <v>101830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t="str">
            <v>CĐ</v>
          </cell>
          <cell r="BF920">
            <v>0</v>
          </cell>
          <cell r="BG920">
            <v>0</v>
          </cell>
          <cell r="BH920">
            <v>0</v>
          </cell>
          <cell r="BI920">
            <v>2889000</v>
          </cell>
          <cell r="BJ920">
            <v>111000</v>
          </cell>
          <cell r="BK920">
            <v>0</v>
          </cell>
          <cell r="BL920">
            <v>0</v>
          </cell>
          <cell r="BM920">
            <v>0</v>
          </cell>
          <cell r="BN920">
            <v>0</v>
          </cell>
          <cell r="BO920">
            <v>0</v>
          </cell>
          <cell r="BP920">
            <v>4000</v>
          </cell>
          <cell r="BQ920">
            <v>1</v>
          </cell>
          <cell r="BR920" t="str">
            <v>HTQ HỒ CHÍ MINH</v>
          </cell>
          <cell r="BS920" t="str">
            <v>Fulltime</v>
          </cell>
          <cell r="BT920" t="str">
            <v>Bếp Tổng HCM</v>
          </cell>
          <cell r="BU920" t="str">
            <v>NV. Bếp</v>
          </cell>
          <cell r="BV920">
            <v>0</v>
          </cell>
          <cell r="BW920" t="str">
            <v>12/12</v>
          </cell>
          <cell r="BX920">
            <v>0</v>
          </cell>
          <cell r="BY920">
            <v>0</v>
          </cell>
          <cell r="BZ920">
            <v>0</v>
          </cell>
          <cell r="CA920">
            <v>0</v>
          </cell>
          <cell r="CB920">
            <v>0</v>
          </cell>
          <cell r="CC920">
            <v>0</v>
          </cell>
          <cell r="CD920">
            <v>41991</v>
          </cell>
          <cell r="CE920">
            <v>0</v>
          </cell>
          <cell r="CF920">
            <v>0</v>
          </cell>
          <cell r="CG920">
            <v>0</v>
          </cell>
          <cell r="CH920">
            <v>0</v>
          </cell>
          <cell r="CI920" t="str">
            <v>219 LTT</v>
          </cell>
          <cell r="CJ920" t="str">
            <v>NHÂN VIÊN THU NGÂN</v>
          </cell>
          <cell r="CK920">
            <v>0</v>
          </cell>
          <cell r="CL920">
            <v>0</v>
          </cell>
          <cell r="CM920" t="str">
            <v>KẾT HÔN</v>
          </cell>
          <cell r="CN920" t="str">
            <v>TRƯƠNG TẤN PHÁT; TRƯƠNG TẤN ĐẠT</v>
          </cell>
          <cell r="CO920" t="str">
            <v>1990; 1997</v>
          </cell>
          <cell r="CP920" t="str">
            <v>X</v>
          </cell>
          <cell r="CQ920">
            <v>0</v>
          </cell>
          <cell r="CR920">
            <v>2</v>
          </cell>
          <cell r="CS920">
            <v>0</v>
          </cell>
          <cell r="CT920">
            <v>0</v>
          </cell>
          <cell r="CU920">
            <v>0</v>
          </cell>
          <cell r="CV920">
            <v>0</v>
          </cell>
          <cell r="CW920">
            <v>0</v>
          </cell>
          <cell r="CX920">
            <v>0</v>
          </cell>
          <cell r="CY920">
            <v>0</v>
          </cell>
          <cell r="CZ920">
            <v>0</v>
          </cell>
          <cell r="DA920" t="e">
            <v>#N/A</v>
          </cell>
          <cell r="DB920">
            <v>0</v>
          </cell>
        </row>
        <row r="921">
          <cell r="B921" t="str">
            <v>EQQ102897</v>
          </cell>
          <cell r="C921" t="str">
            <v>VƯƠNG KIỀU ANH</v>
          </cell>
          <cell r="D921" t="str">
            <v>NỮ</v>
          </cell>
          <cell r="E921">
            <v>41976</v>
          </cell>
          <cell r="F921" t="str">
            <v>FSOFT</v>
          </cell>
          <cell r="G921" t="str">
            <v>NHÂN VIÊN PHỤC VỤ</v>
          </cell>
          <cell r="H921">
            <v>21</v>
          </cell>
          <cell r="I921">
            <v>9</v>
          </cell>
          <cell r="J921">
            <v>1994</v>
          </cell>
          <cell r="K921">
            <v>34598</v>
          </cell>
          <cell r="L921" t="str">
            <v>BÌNH DƯƠNG</v>
          </cell>
          <cell r="M921" t="str">
            <v>NGHỆ AN</v>
          </cell>
          <cell r="N921" t="str">
            <v>281053254</v>
          </cell>
          <cell r="O921">
            <v>40754</v>
          </cell>
          <cell r="P921" t="str">
            <v>BÌNH DƯƠNG</v>
          </cell>
          <cell r="Q921" t="str">
            <v>KINH</v>
          </cell>
          <cell r="R921" t="str">
            <v>KHÔNG</v>
          </cell>
          <cell r="S921" t="str">
            <v>ẤP 6, HƯNG HÒA, BẾN CÁT, BÌNH DƯƠNG</v>
          </cell>
          <cell r="T921" t="str">
            <v>BÌNH DƯƠNG</v>
          </cell>
          <cell r="U921" t="str">
            <v>20 TĂNG NHƠN PHÚ, P. PHƯỚC LONG B, Q. 9, TP. HCM</v>
          </cell>
          <cell r="V921" t="str">
            <v>TP. HCM</v>
          </cell>
          <cell r="W921" t="str">
            <v>76 LÊ VĂN LINH, P. 12, Q. 4, TP. HCM</v>
          </cell>
          <cell r="X921" t="str">
            <v>01649991072</v>
          </cell>
          <cell r="Y921" t="str">
            <v>0531000287138</v>
          </cell>
          <cell r="Z921" t="str">
            <v>VIETCOMBANK</v>
          </cell>
          <cell r="AA921" t="str">
            <v>101831</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t="str">
            <v>12/12</v>
          </cell>
          <cell r="BF921">
            <v>0</v>
          </cell>
          <cell r="BG921">
            <v>0</v>
          </cell>
          <cell r="BH921">
            <v>0</v>
          </cell>
          <cell r="BI921">
            <v>0</v>
          </cell>
          <cell r="BJ921">
            <v>12000</v>
          </cell>
          <cell r="BK921">
            <v>0</v>
          </cell>
          <cell r="BL921">
            <v>0</v>
          </cell>
          <cell r="BM921">
            <v>0</v>
          </cell>
          <cell r="BN921">
            <v>0</v>
          </cell>
          <cell r="BO921">
            <v>0</v>
          </cell>
          <cell r="BP921">
            <v>0</v>
          </cell>
          <cell r="BQ921">
            <v>1</v>
          </cell>
          <cell r="BR921" t="str">
            <v>HTQ HỒ CHÍ MINH</v>
          </cell>
          <cell r="BS921" t="str">
            <v>Partime</v>
          </cell>
          <cell r="BT921" t="str">
            <v>Quán Fsoft - Quận 9</v>
          </cell>
          <cell r="BU921" t="str">
            <v>NV. Phục Vụ</v>
          </cell>
          <cell r="BV921" t="str">
            <v>TRƯƠNG TẤN PHÁT; TRƯƠNG TẤN ĐẠT</v>
          </cell>
          <cell r="BW921" t="str">
            <v>12/12</v>
          </cell>
          <cell r="BX921" t="str">
            <v>X</v>
          </cell>
          <cell r="BY921" t="str">
            <v>CĐ - KẾ TOÁN DOANH NGHIỆP</v>
          </cell>
          <cell r="BZ921">
            <v>2</v>
          </cell>
          <cell r="CA921">
            <v>0</v>
          </cell>
          <cell r="CB921">
            <v>0</v>
          </cell>
          <cell r="CC921">
            <v>0</v>
          </cell>
          <cell r="CD921">
            <v>0</v>
          </cell>
          <cell r="CE921">
            <v>0</v>
          </cell>
          <cell r="CF921">
            <v>0</v>
          </cell>
          <cell r="CG921">
            <v>0</v>
          </cell>
          <cell r="CH921">
            <v>0</v>
          </cell>
          <cell r="CI921" t="str">
            <v>BẾP TỔNG HCM</v>
          </cell>
          <cell r="CJ921" t="str">
            <v>NHÂN VIÊN BẾP</v>
          </cell>
          <cell r="CK921">
            <v>0</v>
          </cell>
          <cell r="CL921">
            <v>0</v>
          </cell>
          <cell r="CM921" t="str">
            <v>ĐỘC THÂN</v>
          </cell>
          <cell r="CN921">
            <v>0</v>
          </cell>
          <cell r="CO921">
            <v>0</v>
          </cell>
          <cell r="CP921">
            <v>0</v>
          </cell>
          <cell r="CQ921">
            <v>0</v>
          </cell>
          <cell r="CR921">
            <v>0</v>
          </cell>
          <cell r="CS921">
            <v>0</v>
          </cell>
          <cell r="CT921">
            <v>0</v>
          </cell>
          <cell r="CU921">
            <v>0</v>
          </cell>
          <cell r="CV921">
            <v>0</v>
          </cell>
          <cell r="CW921">
            <v>0</v>
          </cell>
          <cell r="CX921">
            <v>0</v>
          </cell>
          <cell r="CY921">
            <v>0</v>
          </cell>
          <cell r="CZ921">
            <v>0</v>
          </cell>
          <cell r="DA921" t="e">
            <v>#N/A</v>
          </cell>
          <cell r="DB921">
            <v>0</v>
          </cell>
        </row>
        <row r="922">
          <cell r="B922" t="str">
            <v>EQQ102898</v>
          </cell>
          <cell r="C922" t="str">
            <v>LÊ HỮU TOÀN</v>
          </cell>
          <cell r="D922" t="str">
            <v>NAM</v>
          </cell>
          <cell r="E922">
            <v>41977</v>
          </cell>
          <cell r="F922" t="str">
            <v>FSOFT</v>
          </cell>
          <cell r="G922" t="str">
            <v>NHÂN VIÊN PHỤC VỤ</v>
          </cell>
          <cell r="H922">
            <v>22</v>
          </cell>
          <cell r="I922">
            <v>6</v>
          </cell>
          <cell r="J922">
            <v>1996</v>
          </cell>
          <cell r="K922">
            <v>35238</v>
          </cell>
          <cell r="L922" t="str">
            <v>QUẢNG TRỊ</v>
          </cell>
          <cell r="M922" t="str">
            <v>QUẢNG TRỊ</v>
          </cell>
          <cell r="N922" t="str">
            <v>197361517</v>
          </cell>
          <cell r="O922">
            <v>41423</v>
          </cell>
          <cell r="P922" t="str">
            <v>QUẢNG TRỊ</v>
          </cell>
          <cell r="Q922" t="str">
            <v>KINH</v>
          </cell>
          <cell r="R922" t="str">
            <v>BÌNH DƯƠNG</v>
          </cell>
          <cell r="S922" t="str">
            <v>VĨNH LONG, VĨNH LINH, QUẢNG TRỊ</v>
          </cell>
          <cell r="T922" t="str">
            <v>QUẢNG TRỊ</v>
          </cell>
          <cell r="U922" t="str">
            <v>KÝ TÚC XÁ ĐH GTVT CƠ SỞ 2, LÊ VĂN VIỆT, Q. 9, TP. HCM</v>
          </cell>
          <cell r="V922" t="str">
            <v>TP. HCM</v>
          </cell>
          <cell r="W922" t="str">
            <v>20 TĂNG NHƠN PHÚ, P. PHƯỚC LONG B, Q. 9, TP. HCM</v>
          </cell>
          <cell r="X922" t="str">
            <v>01646320732</v>
          </cell>
          <cell r="Y922">
            <v>0</v>
          </cell>
          <cell r="Z922" t="str">
            <v>01649991072</v>
          </cell>
          <cell r="AA922" t="str">
            <v>101832</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t="str">
            <v>12/12</v>
          </cell>
          <cell r="BF922">
            <v>0</v>
          </cell>
          <cell r="BG922">
            <v>0</v>
          </cell>
          <cell r="BH922">
            <v>0</v>
          </cell>
          <cell r="BI922">
            <v>0</v>
          </cell>
          <cell r="BJ922">
            <v>12000</v>
          </cell>
          <cell r="BK922">
            <v>0</v>
          </cell>
          <cell r="BL922">
            <v>0</v>
          </cell>
          <cell r="BM922">
            <v>0</v>
          </cell>
          <cell r="BN922">
            <v>0</v>
          </cell>
          <cell r="BO922">
            <v>0</v>
          </cell>
          <cell r="BP922">
            <v>0</v>
          </cell>
          <cell r="BQ922">
            <v>1</v>
          </cell>
          <cell r="BR922" t="str">
            <v>HTQ HỒ CHÍ MINH</v>
          </cell>
          <cell r="BS922" t="str">
            <v>Partime</v>
          </cell>
          <cell r="BT922" t="str">
            <v>Quán Fsoft - Quận 9</v>
          </cell>
          <cell r="BU922" t="str">
            <v>NV. Phục Vụ</v>
          </cell>
          <cell r="BV922">
            <v>0</v>
          </cell>
          <cell r="BW922" t="str">
            <v>12/12</v>
          </cell>
          <cell r="BX922">
            <v>0</v>
          </cell>
          <cell r="BY922" t="str">
            <v>ĐH - KỸ THUẬT XÂY DỰNG</v>
          </cell>
          <cell r="BZ922">
            <v>0</v>
          </cell>
          <cell r="CA922">
            <v>0</v>
          </cell>
          <cell r="CB922">
            <v>0</v>
          </cell>
          <cell r="CC922">
            <v>0</v>
          </cell>
          <cell r="CD922">
            <v>0</v>
          </cell>
          <cell r="CE922">
            <v>0</v>
          </cell>
          <cell r="CF922">
            <v>0</v>
          </cell>
          <cell r="CG922">
            <v>0</v>
          </cell>
          <cell r="CH922">
            <v>0</v>
          </cell>
          <cell r="CI922" t="str">
            <v>FSOFT</v>
          </cell>
          <cell r="CJ922" t="str">
            <v>NHÂN VIÊN PHỤC VỤ</v>
          </cell>
          <cell r="CK922">
            <v>0</v>
          </cell>
          <cell r="CL922">
            <v>0</v>
          </cell>
          <cell r="CM922" t="str">
            <v>ĐỘC THÂN</v>
          </cell>
          <cell r="CN922">
            <v>0</v>
          </cell>
          <cell r="CO922">
            <v>0</v>
          </cell>
          <cell r="CP922">
            <v>0</v>
          </cell>
          <cell r="CQ922">
            <v>0</v>
          </cell>
          <cell r="CR922">
            <v>0</v>
          </cell>
          <cell r="CS922">
            <v>0</v>
          </cell>
          <cell r="CT922">
            <v>0</v>
          </cell>
          <cell r="CU922">
            <v>0</v>
          </cell>
          <cell r="CV922">
            <v>0</v>
          </cell>
          <cell r="CW922">
            <v>0</v>
          </cell>
          <cell r="CX922">
            <v>0</v>
          </cell>
          <cell r="CY922">
            <v>0</v>
          </cell>
          <cell r="CZ922">
            <v>0</v>
          </cell>
          <cell r="DA922" t="e">
            <v>#N/A</v>
          </cell>
          <cell r="DB922">
            <v>0</v>
          </cell>
        </row>
        <row r="923">
          <cell r="B923" t="str">
            <v>EQQ102899</v>
          </cell>
          <cell r="C923" t="str">
            <v>LƯU CÔNG VŨ</v>
          </cell>
          <cell r="D923" t="str">
            <v>NAM</v>
          </cell>
          <cell r="E923">
            <v>41977</v>
          </cell>
          <cell r="F923" t="str">
            <v>FSOFT</v>
          </cell>
          <cell r="G923" t="str">
            <v>NHÂN VIÊN PHỤC VỤ</v>
          </cell>
          <cell r="H923">
            <v>21</v>
          </cell>
          <cell r="I923">
            <v>9</v>
          </cell>
          <cell r="J923">
            <v>1996</v>
          </cell>
          <cell r="K923">
            <v>35329</v>
          </cell>
          <cell r="L923">
            <v>1996</v>
          </cell>
          <cell r="M923" t="str">
            <v>QUẢNG NAM</v>
          </cell>
          <cell r="N923" t="str">
            <v>241612505</v>
          </cell>
          <cell r="O923">
            <v>41739</v>
          </cell>
          <cell r="P923" t="str">
            <v>ĐẮK LẮK</v>
          </cell>
          <cell r="Q923" t="str">
            <v>KINH</v>
          </cell>
          <cell r="R923" t="str">
            <v>KHÔNG</v>
          </cell>
          <cell r="S923" t="str">
            <v>XÃ EAKÊNK, HUYỆN KRÔNG PĂC, ĐẮK LẮK</v>
          </cell>
          <cell r="T923" t="str">
            <v>ĐẮK LẮK</v>
          </cell>
          <cell r="U923" t="str">
            <v>KÝ TÚC XÁ ĐH GTVT CƠ SỞ 2, LÊ VĂN VIỆT, Q. 9, TP. HCM</v>
          </cell>
          <cell r="V923" t="str">
            <v>TP. HCM</v>
          </cell>
          <cell r="W923" t="str">
            <v>KÝ TÚC XÁ ĐH GTVT CƠ SỞ 2, LÊ VĂN VIỆT, Q. 9, TP. HCM</v>
          </cell>
          <cell r="X923" t="str">
            <v>0985902237</v>
          </cell>
          <cell r="Y923" t="str">
            <v>0381000437709</v>
          </cell>
          <cell r="Z923" t="str">
            <v>VIETCOMBANK</v>
          </cell>
          <cell r="AA923" t="str">
            <v>101833</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t="str">
            <v>12/12</v>
          </cell>
          <cell r="BF923">
            <v>0</v>
          </cell>
          <cell r="BG923">
            <v>0</v>
          </cell>
          <cell r="BH923">
            <v>0</v>
          </cell>
          <cell r="BI923">
            <v>0</v>
          </cell>
          <cell r="BJ923">
            <v>12000</v>
          </cell>
          <cell r="BK923">
            <v>0</v>
          </cell>
          <cell r="BL923">
            <v>0</v>
          </cell>
          <cell r="BM923">
            <v>0</v>
          </cell>
          <cell r="BN923">
            <v>0</v>
          </cell>
          <cell r="BO923">
            <v>0</v>
          </cell>
          <cell r="BP923">
            <v>0</v>
          </cell>
          <cell r="BQ923">
            <v>1</v>
          </cell>
          <cell r="BR923" t="str">
            <v>HTQ HỒ CHÍ MINH</v>
          </cell>
          <cell r="BS923" t="str">
            <v>Partime</v>
          </cell>
          <cell r="BT923" t="str">
            <v>Quán Fsoft - Quận 9</v>
          </cell>
          <cell r="BU923" t="str">
            <v>NV. Phục Vụ</v>
          </cell>
          <cell r="BV923">
            <v>0</v>
          </cell>
          <cell r="BW923" t="str">
            <v>12/12</v>
          </cell>
          <cell r="BX923">
            <v>0</v>
          </cell>
          <cell r="BY923" t="str">
            <v>ĐH - KỸ THUẬT XÂY DỰNG</v>
          </cell>
          <cell r="BZ923">
            <v>0</v>
          </cell>
          <cell r="CA923">
            <v>0</v>
          </cell>
          <cell r="CB923">
            <v>0</v>
          </cell>
          <cell r="CC923">
            <v>0</v>
          </cell>
          <cell r="CD923">
            <v>0</v>
          </cell>
          <cell r="CE923">
            <v>0</v>
          </cell>
          <cell r="CF923">
            <v>0</v>
          </cell>
          <cell r="CG923">
            <v>0</v>
          </cell>
          <cell r="CH923">
            <v>0</v>
          </cell>
          <cell r="CI923" t="str">
            <v>FSOFT</v>
          </cell>
          <cell r="CJ923" t="str">
            <v>NHÂN VIÊN PHỤC VỤ</v>
          </cell>
          <cell r="CK923">
            <v>0</v>
          </cell>
          <cell r="CL923">
            <v>0</v>
          </cell>
          <cell r="CM923" t="str">
            <v>ĐỘC THÂN</v>
          </cell>
          <cell r="CN923">
            <v>0</v>
          </cell>
          <cell r="CO923">
            <v>0</v>
          </cell>
          <cell r="CP923">
            <v>0</v>
          </cell>
          <cell r="CQ923">
            <v>0</v>
          </cell>
          <cell r="CR923">
            <v>0</v>
          </cell>
          <cell r="CS923">
            <v>0</v>
          </cell>
          <cell r="CT923">
            <v>0</v>
          </cell>
          <cell r="CU923">
            <v>0</v>
          </cell>
          <cell r="CV923">
            <v>0</v>
          </cell>
          <cell r="CW923">
            <v>0</v>
          </cell>
          <cell r="CX923">
            <v>0</v>
          </cell>
          <cell r="CY923">
            <v>0</v>
          </cell>
          <cell r="CZ923">
            <v>0</v>
          </cell>
          <cell r="DA923" t="e">
            <v>#N/A</v>
          </cell>
          <cell r="DB923">
            <v>0</v>
          </cell>
        </row>
        <row r="924">
          <cell r="B924" t="str">
            <v>EQQ102900</v>
          </cell>
          <cell r="C924" t="str">
            <v>TRƯƠNG NGUYỄN MỸ TRINH</v>
          </cell>
          <cell r="D924" t="str">
            <v>NỮ</v>
          </cell>
          <cell r="E924">
            <v>41977</v>
          </cell>
          <cell r="F924" t="str">
            <v>FSOFT</v>
          </cell>
          <cell r="G924" t="str">
            <v>NHÂN VIÊN PHỤC VỤ</v>
          </cell>
          <cell r="H924">
            <v>0</v>
          </cell>
          <cell r="I924">
            <v>1</v>
          </cell>
          <cell r="J924">
            <v>1900</v>
          </cell>
          <cell r="K924">
            <v>0</v>
          </cell>
          <cell r="L924">
            <v>1996</v>
          </cell>
          <cell r="M924">
            <v>35329</v>
          </cell>
          <cell r="N924">
            <v>0</v>
          </cell>
          <cell r="O924">
            <v>0</v>
          </cell>
          <cell r="P924">
            <v>0</v>
          </cell>
          <cell r="Q924">
            <v>41739</v>
          </cell>
          <cell r="R924" t="str">
            <v>ĐẮK LẮK</v>
          </cell>
          <cell r="S924" t="str">
            <v>KINH</v>
          </cell>
          <cell r="T924" t="str">
            <v>KHÔNG</v>
          </cell>
          <cell r="U924" t="str">
            <v>XÃ EAKÊNK, HUYỆN KRÔNG PĂC, ĐẮK LẮK</v>
          </cell>
          <cell r="V924" t="str">
            <v>TP. HCM</v>
          </cell>
          <cell r="W924" t="str">
            <v>KÝ TÚC XÁ ĐH GTVT CƠ SỞ 2, LÊ VĂN VIỆT, Q. 9, TP. HCM</v>
          </cell>
          <cell r="X924" t="str">
            <v>TP. HCM</v>
          </cell>
          <cell r="Y924" t="str">
            <v>0381000437969</v>
          </cell>
          <cell r="Z924" t="str">
            <v>VIETCOMBANK</v>
          </cell>
          <cell r="AA924" t="str">
            <v>101834</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t="str">
            <v>12/12</v>
          </cell>
          <cell r="BF924">
            <v>0</v>
          </cell>
          <cell r="BG924">
            <v>0</v>
          </cell>
          <cell r="BH924">
            <v>0</v>
          </cell>
          <cell r="BI924">
            <v>0</v>
          </cell>
          <cell r="BJ924">
            <v>12000</v>
          </cell>
          <cell r="BK924">
            <v>0</v>
          </cell>
          <cell r="BL924">
            <v>0</v>
          </cell>
          <cell r="BM924">
            <v>0</v>
          </cell>
          <cell r="BN924">
            <v>0</v>
          </cell>
          <cell r="BO924">
            <v>0</v>
          </cell>
          <cell r="BP924">
            <v>0</v>
          </cell>
          <cell r="BQ924">
            <v>1</v>
          </cell>
          <cell r="BR924" t="str">
            <v>HTQ HỒ CHÍ MINH</v>
          </cell>
          <cell r="BS924" t="str">
            <v>Partime</v>
          </cell>
          <cell r="BT924" t="str">
            <v>Quán Fsoft - Quận 9</v>
          </cell>
          <cell r="BU924" t="str">
            <v>NV. Phục Vụ</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I924" t="str">
            <v>FSOFT</v>
          </cell>
          <cell r="CJ924" t="str">
            <v>NHÂN VIÊN PHỤC VỤ</v>
          </cell>
          <cell r="CK924">
            <v>0</v>
          </cell>
          <cell r="CL924">
            <v>0</v>
          </cell>
          <cell r="CM924">
            <v>0</v>
          </cell>
          <cell r="CN924">
            <v>0</v>
          </cell>
          <cell r="CO924">
            <v>0</v>
          </cell>
          <cell r="CP924">
            <v>0</v>
          </cell>
          <cell r="CQ924">
            <v>0</v>
          </cell>
          <cell r="CR924">
            <v>0</v>
          </cell>
          <cell r="CS924">
            <v>0</v>
          </cell>
          <cell r="CT924">
            <v>0</v>
          </cell>
          <cell r="CU924">
            <v>0</v>
          </cell>
          <cell r="CV924">
            <v>0</v>
          </cell>
          <cell r="CW924">
            <v>0</v>
          </cell>
          <cell r="CX924">
            <v>0</v>
          </cell>
          <cell r="CY924">
            <v>0</v>
          </cell>
          <cell r="CZ924">
            <v>0</v>
          </cell>
          <cell r="DA924" t="e">
            <v>#N/A</v>
          </cell>
          <cell r="DB924">
            <v>0</v>
          </cell>
        </row>
        <row r="925">
          <cell r="B925" t="str">
            <v>EQQ102901</v>
          </cell>
          <cell r="C925" t="str">
            <v>ĐỖ MINH TÚ</v>
          </cell>
          <cell r="D925" t="str">
            <v>NAM</v>
          </cell>
          <cell r="E925">
            <v>41974</v>
          </cell>
          <cell r="F925" t="str">
            <v>219 LTT</v>
          </cell>
          <cell r="G925" t="str">
            <v>NHÂN VIÊN PHA CHẾ</v>
          </cell>
          <cell r="H925">
            <v>8</v>
          </cell>
          <cell r="I925">
            <v>9</v>
          </cell>
          <cell r="J925">
            <v>1995</v>
          </cell>
          <cell r="K925">
            <v>34950</v>
          </cell>
          <cell r="L925" t="str">
            <v>BÀ RỊA - VŨNG TÀU</v>
          </cell>
          <cell r="M925" t="str">
            <v>HẢI DƯƠNG</v>
          </cell>
          <cell r="N925" t="str">
            <v>273513864</v>
          </cell>
          <cell r="O925">
            <v>40379</v>
          </cell>
          <cell r="P925" t="str">
            <v>BÀ RỊA - VŨNG TÀU</v>
          </cell>
          <cell r="Q925" t="str">
            <v>KINH</v>
          </cell>
          <cell r="R925" t="str">
            <v>KHÔNG</v>
          </cell>
          <cell r="S925" t="str">
            <v>LIÊN SƠN, XÀ BANG, CHÂU ĐỨC, BÀ RỊA - VŨNG TÀU</v>
          </cell>
          <cell r="T925" t="str">
            <v>BÀ RỊA - VŨNG TÀU</v>
          </cell>
          <cell r="U925" t="str">
            <v>643/24/3 XÔ VIẾT NGHỆ TĨNH, P. 26, Q. BÌNH THẠNH, TP. HCM</v>
          </cell>
          <cell r="V925" t="str">
            <v>TP. HCM</v>
          </cell>
          <cell r="W925">
            <v>0</v>
          </cell>
          <cell r="X925" t="str">
            <v>01665768773</v>
          </cell>
          <cell r="Y925">
            <v>0</v>
          </cell>
          <cell r="Z925">
            <v>0</v>
          </cell>
          <cell r="AA925" t="str">
            <v>101835</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t="str">
            <v>CĐ</v>
          </cell>
          <cell r="BF925">
            <v>0</v>
          </cell>
          <cell r="BG925">
            <v>0</v>
          </cell>
          <cell r="BH925">
            <v>0</v>
          </cell>
          <cell r="BI925">
            <v>0</v>
          </cell>
          <cell r="BJ925">
            <v>12000</v>
          </cell>
          <cell r="BK925">
            <v>0</v>
          </cell>
          <cell r="BL925">
            <v>0</v>
          </cell>
          <cell r="BM925">
            <v>0</v>
          </cell>
          <cell r="BN925">
            <v>0</v>
          </cell>
          <cell r="BO925">
            <v>0</v>
          </cell>
          <cell r="BP925">
            <v>0</v>
          </cell>
          <cell r="BQ925">
            <v>1</v>
          </cell>
          <cell r="BR925" t="str">
            <v>HTQ HỒ CHÍ MINH</v>
          </cell>
          <cell r="BS925" t="str">
            <v>Partime</v>
          </cell>
          <cell r="BT925" t="str">
            <v>Quán 219 Lý Tự Trọng</v>
          </cell>
          <cell r="BU925" t="str">
            <v>NV. Pha Chế</v>
          </cell>
          <cell r="BV925">
            <v>0</v>
          </cell>
          <cell r="BW925" t="str">
            <v>12/12</v>
          </cell>
          <cell r="BX925">
            <v>0</v>
          </cell>
          <cell r="BY925" t="str">
            <v>ĐH</v>
          </cell>
          <cell r="BZ925">
            <v>0</v>
          </cell>
          <cell r="CA925">
            <v>0</v>
          </cell>
          <cell r="CB925">
            <v>0</v>
          </cell>
          <cell r="CC925">
            <v>0</v>
          </cell>
          <cell r="CD925">
            <v>0</v>
          </cell>
          <cell r="CE925">
            <v>0</v>
          </cell>
          <cell r="CF925">
            <v>0</v>
          </cell>
          <cell r="CG925">
            <v>0</v>
          </cell>
          <cell r="CH925">
            <v>0</v>
          </cell>
          <cell r="CI925" t="str">
            <v>FSOFT</v>
          </cell>
          <cell r="CJ925" t="str">
            <v>NHÂN VIÊN PHỤC VỤ</v>
          </cell>
          <cell r="CK925">
            <v>0</v>
          </cell>
          <cell r="CL925">
            <v>0</v>
          </cell>
          <cell r="CM925" t="str">
            <v>ĐỘC THÂN</v>
          </cell>
          <cell r="CN925">
            <v>0</v>
          </cell>
          <cell r="CO925">
            <v>0</v>
          </cell>
          <cell r="CP925">
            <v>0</v>
          </cell>
          <cell r="CQ925">
            <v>0</v>
          </cell>
          <cell r="CR925">
            <v>0</v>
          </cell>
          <cell r="CS925">
            <v>0</v>
          </cell>
          <cell r="CT925">
            <v>0</v>
          </cell>
          <cell r="CU925">
            <v>0</v>
          </cell>
          <cell r="CV925">
            <v>0</v>
          </cell>
          <cell r="CW925">
            <v>0</v>
          </cell>
          <cell r="CX925">
            <v>0</v>
          </cell>
          <cell r="CY925">
            <v>0</v>
          </cell>
          <cell r="CZ925">
            <v>0</v>
          </cell>
          <cell r="DA925" t="e">
            <v>#N/A</v>
          </cell>
          <cell r="DB925">
            <v>0</v>
          </cell>
        </row>
        <row r="926">
          <cell r="B926" t="str">
            <v>EQQ102902</v>
          </cell>
          <cell r="C926" t="str">
            <v>NGUYỄN VĂN NHƠN</v>
          </cell>
          <cell r="D926" t="str">
            <v>NAM</v>
          </cell>
          <cell r="E926">
            <v>41975</v>
          </cell>
          <cell r="F926" t="str">
            <v>272 XVNT</v>
          </cell>
          <cell r="G926" t="str">
            <v>NHÂN VIÊN PHỤC VỤ</v>
          </cell>
          <cell r="H926">
            <v>11</v>
          </cell>
          <cell r="I926">
            <v>3</v>
          </cell>
          <cell r="J926">
            <v>1996</v>
          </cell>
          <cell r="K926">
            <v>35135</v>
          </cell>
          <cell r="L926" t="str">
            <v>BÌNH ĐỊNH</v>
          </cell>
          <cell r="M926" t="str">
            <v>BÌNH ĐỊNH</v>
          </cell>
          <cell r="N926" t="str">
            <v>215337245</v>
          </cell>
          <cell r="O926">
            <v>40717</v>
          </cell>
          <cell r="P926" t="str">
            <v>BÌNH ĐỊNH</v>
          </cell>
          <cell r="Q926" t="str">
            <v>KINH</v>
          </cell>
          <cell r="R926" t="str">
            <v>PHẬT</v>
          </cell>
          <cell r="S926" t="str">
            <v>XÃ NHƠN LÝ, TP. QUY NHƠN, BÌNH ĐỊNH</v>
          </cell>
          <cell r="T926" t="str">
            <v>BÌNH ĐỊNH</v>
          </cell>
          <cell r="U926" t="str">
            <v>82/14/12A NGUYỄN XÍ, P. 26, Q. BÌNH THẠNH, TP. HCM</v>
          </cell>
          <cell r="V926" t="str">
            <v>TP. HCM</v>
          </cell>
          <cell r="W926" t="str">
            <v>643/24/3 XÔ VIẾT NGHỆ TĨNH, P. 26, Q. BÌNH THẠNH, TP. HCM</v>
          </cell>
          <cell r="X926" t="str">
            <v>TP. HCM</v>
          </cell>
          <cell r="Y926" t="str">
            <v>0431000216160</v>
          </cell>
          <cell r="Z926" t="str">
            <v>VIETCOMBANK</v>
          </cell>
          <cell r="AA926" t="str">
            <v>101836</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t="str">
            <v>12/12</v>
          </cell>
          <cell r="BF926">
            <v>0</v>
          </cell>
          <cell r="BG926">
            <v>0</v>
          </cell>
          <cell r="BH926">
            <v>0</v>
          </cell>
          <cell r="BI926">
            <v>0</v>
          </cell>
          <cell r="BJ926">
            <v>12000</v>
          </cell>
          <cell r="BK926">
            <v>0</v>
          </cell>
          <cell r="BL926">
            <v>0</v>
          </cell>
          <cell r="BM926">
            <v>0</v>
          </cell>
          <cell r="BN926">
            <v>0</v>
          </cell>
          <cell r="BO926">
            <v>0</v>
          </cell>
          <cell r="BP926">
            <v>0</v>
          </cell>
          <cell r="BQ926">
            <v>1</v>
          </cell>
          <cell r="BR926" t="str">
            <v>HTQ HỒ CHÍ MINH</v>
          </cell>
          <cell r="BS926" t="str">
            <v>Partime</v>
          </cell>
          <cell r="BT926" t="str">
            <v>Quán 272 Xô Viết Nghệ Tĩnh</v>
          </cell>
          <cell r="BU926" t="str">
            <v>NV. Phục Vụ</v>
          </cell>
          <cell r="BV926">
            <v>0</v>
          </cell>
          <cell r="BW926" t="str">
            <v>12/12</v>
          </cell>
          <cell r="BX926">
            <v>0</v>
          </cell>
          <cell r="BY926" t="str">
            <v>ĐH - CHẾ BIẾN LÂM SẢN</v>
          </cell>
          <cell r="BZ926">
            <v>0</v>
          </cell>
          <cell r="CA926">
            <v>0</v>
          </cell>
          <cell r="CB926">
            <v>0</v>
          </cell>
          <cell r="CC926">
            <v>0</v>
          </cell>
          <cell r="CD926">
            <v>0</v>
          </cell>
          <cell r="CE926">
            <v>0</v>
          </cell>
          <cell r="CF926">
            <v>0</v>
          </cell>
          <cell r="CG926">
            <v>0</v>
          </cell>
          <cell r="CH926">
            <v>0</v>
          </cell>
          <cell r="CI926" t="str">
            <v>219 LTT</v>
          </cell>
          <cell r="CJ926" t="str">
            <v>NHÂN VIÊN PHA CHẾ</v>
          </cell>
          <cell r="CK926">
            <v>0</v>
          </cell>
          <cell r="CL926">
            <v>0</v>
          </cell>
          <cell r="CM926" t="str">
            <v>ĐỘC THÂN</v>
          </cell>
          <cell r="CN926">
            <v>0</v>
          </cell>
          <cell r="CO926">
            <v>0</v>
          </cell>
          <cell r="CP926">
            <v>0</v>
          </cell>
          <cell r="CQ926">
            <v>0</v>
          </cell>
          <cell r="CR926">
            <v>0</v>
          </cell>
          <cell r="CS926">
            <v>0</v>
          </cell>
          <cell r="CT926">
            <v>0</v>
          </cell>
          <cell r="CU926">
            <v>0</v>
          </cell>
          <cell r="CV926">
            <v>0</v>
          </cell>
          <cell r="CW926">
            <v>0</v>
          </cell>
          <cell r="CX926">
            <v>0</v>
          </cell>
          <cell r="CY926">
            <v>0</v>
          </cell>
          <cell r="CZ926">
            <v>0</v>
          </cell>
          <cell r="DA926" t="e">
            <v>#N/A</v>
          </cell>
          <cell r="DB926">
            <v>0</v>
          </cell>
        </row>
        <row r="927">
          <cell r="B927" t="str">
            <v>EQQ102903</v>
          </cell>
          <cell r="C927" t="str">
            <v>NGÔ NGỌC QUỲNH</v>
          </cell>
          <cell r="D927" t="str">
            <v>NỮ</v>
          </cell>
          <cell r="E927">
            <v>41976</v>
          </cell>
          <cell r="F927" t="str">
            <v>01 NT</v>
          </cell>
          <cell r="G927" t="str">
            <v>NHÂN VIÊN PHỤC VỤ</v>
          </cell>
          <cell r="H927">
            <v>2</v>
          </cell>
          <cell r="I927">
            <v>10</v>
          </cell>
          <cell r="J927">
            <v>1996</v>
          </cell>
          <cell r="K927">
            <v>35340</v>
          </cell>
          <cell r="L927" t="str">
            <v>ĐÀ NẴNG</v>
          </cell>
          <cell r="M927" t="str">
            <v>THỪA THIÊN HUẾ</v>
          </cell>
          <cell r="N927" t="str">
            <v>201745871</v>
          </cell>
          <cell r="O927">
            <v>41557</v>
          </cell>
          <cell r="P927" t="str">
            <v>ĐÀ NẴNG</v>
          </cell>
          <cell r="Q927" t="str">
            <v>KINH</v>
          </cell>
          <cell r="R927" t="str">
            <v>KHÔNG</v>
          </cell>
          <cell r="S927" t="str">
            <v>TỔ 33 TÂN CHÍNH, QUẬN THANH KHÊ, TP. ĐÀ NẴNG</v>
          </cell>
          <cell r="T927" t="str">
            <v>ĐÀ NẴNG</v>
          </cell>
          <cell r="U927" t="str">
            <v>1116/6/11B LÊ VĂN LƯƠNG, NHƠN ĐỨC, NHÀ BÈ, TP. HCM</v>
          </cell>
          <cell r="V927" t="str">
            <v>TP. HCM</v>
          </cell>
          <cell r="W927" t="str">
            <v>82/14/12A NGUYỄN XÍ, P. 26, Q. BÌNH THẠNH, TP. HCM</v>
          </cell>
          <cell r="X927" t="str">
            <v>0903398742</v>
          </cell>
          <cell r="Y927" t="str">
            <v>0071000947519</v>
          </cell>
          <cell r="Z927" t="str">
            <v>VIETCOMBANK</v>
          </cell>
          <cell r="AA927" t="str">
            <v>101837</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t="str">
            <v>12/12</v>
          </cell>
          <cell r="BF927">
            <v>0</v>
          </cell>
          <cell r="BG927">
            <v>0</v>
          </cell>
          <cell r="BH927">
            <v>0</v>
          </cell>
          <cell r="BI927">
            <v>0</v>
          </cell>
          <cell r="BJ927">
            <v>12000</v>
          </cell>
          <cell r="BK927">
            <v>0</v>
          </cell>
          <cell r="BL927">
            <v>0</v>
          </cell>
          <cell r="BM927">
            <v>0</v>
          </cell>
          <cell r="BN927">
            <v>0</v>
          </cell>
          <cell r="BO927">
            <v>0</v>
          </cell>
          <cell r="BP927">
            <v>0</v>
          </cell>
          <cell r="BQ927">
            <v>1</v>
          </cell>
          <cell r="BR927" t="str">
            <v>HTQ HỒ CHÍ MINH</v>
          </cell>
          <cell r="BS927" t="str">
            <v>Partime</v>
          </cell>
          <cell r="BT927" t="str">
            <v>Quán 01 Nguyễn Thông</v>
          </cell>
          <cell r="BU927" t="str">
            <v>NV. Phục Vụ</v>
          </cell>
          <cell r="BV927">
            <v>0</v>
          </cell>
          <cell r="BW927" t="str">
            <v>12/12</v>
          </cell>
          <cell r="BX927">
            <v>0</v>
          </cell>
          <cell r="BY927">
            <v>0</v>
          </cell>
          <cell r="BZ927">
            <v>0</v>
          </cell>
          <cell r="CA927">
            <v>0</v>
          </cell>
          <cell r="CB927">
            <v>0</v>
          </cell>
          <cell r="CC927">
            <v>0</v>
          </cell>
          <cell r="CD927">
            <v>0</v>
          </cell>
          <cell r="CE927">
            <v>0</v>
          </cell>
          <cell r="CF927">
            <v>0</v>
          </cell>
          <cell r="CG927">
            <v>0</v>
          </cell>
          <cell r="CH927">
            <v>0</v>
          </cell>
          <cell r="CI927" t="str">
            <v>272 XVNT</v>
          </cell>
          <cell r="CJ927" t="str">
            <v>NHÂN VIÊN PHỤC VỤ</v>
          </cell>
          <cell r="CK927">
            <v>0</v>
          </cell>
          <cell r="CL927">
            <v>0</v>
          </cell>
          <cell r="CM927" t="str">
            <v>ĐỘC THÂN</v>
          </cell>
          <cell r="CN927">
            <v>0</v>
          </cell>
          <cell r="CO927">
            <v>0</v>
          </cell>
          <cell r="CP927">
            <v>0</v>
          </cell>
          <cell r="CQ927">
            <v>0</v>
          </cell>
          <cell r="CR927">
            <v>0</v>
          </cell>
          <cell r="CS927">
            <v>0</v>
          </cell>
          <cell r="CT927">
            <v>0</v>
          </cell>
          <cell r="CU927">
            <v>0</v>
          </cell>
          <cell r="CV927">
            <v>0</v>
          </cell>
          <cell r="CW927">
            <v>0</v>
          </cell>
          <cell r="CX927">
            <v>0</v>
          </cell>
          <cell r="CY927">
            <v>0</v>
          </cell>
          <cell r="CZ927">
            <v>0</v>
          </cell>
          <cell r="DA927" t="e">
            <v>#N/A</v>
          </cell>
          <cell r="DB927">
            <v>0</v>
          </cell>
        </row>
        <row r="928">
          <cell r="B928" t="str">
            <v>EQQ102904</v>
          </cell>
          <cell r="C928" t="str">
            <v>ĐINH THỊ THÚY</v>
          </cell>
          <cell r="D928" t="str">
            <v>NỮ</v>
          </cell>
          <cell r="E928">
            <v>41972</v>
          </cell>
          <cell r="F928" t="str">
            <v>02 SĐ</v>
          </cell>
          <cell r="G928" t="str">
            <v>NHÂN VIÊN PHỤC VỤ</v>
          </cell>
          <cell r="H928">
            <v>30</v>
          </cell>
          <cell r="I928">
            <v>11</v>
          </cell>
          <cell r="J928">
            <v>1993</v>
          </cell>
          <cell r="K928">
            <v>34303</v>
          </cell>
          <cell r="L928" t="str">
            <v>BẮC CẠN</v>
          </cell>
          <cell r="M928" t="str">
            <v>BẮC CẠN</v>
          </cell>
          <cell r="N928" t="str">
            <v>285519491</v>
          </cell>
          <cell r="O928">
            <v>41458</v>
          </cell>
          <cell r="P928" t="str">
            <v>BÌNH PHƯỚC</v>
          </cell>
          <cell r="Q928" t="str">
            <v>TÀY</v>
          </cell>
          <cell r="R928" t="str">
            <v>KHÔNG</v>
          </cell>
          <cell r="S928" t="str">
            <v>THÔN 3, ĐƯỜNG 10, BÙ ĐĂNG, BÌNH PHƯỚC</v>
          </cell>
          <cell r="T928" t="str">
            <v>BÌNH PHƯỚC</v>
          </cell>
          <cell r="U928" t="str">
            <v>28/3/6 VĂN CHUNG, P. 13, Q. TÂN BÌNH, TP. HCM</v>
          </cell>
          <cell r="V928" t="str">
            <v>TP. HCM</v>
          </cell>
          <cell r="W928" t="str">
            <v>1116/6/11B LÊ VĂN LƯƠNG, NHƠN ĐỨC, NHÀ BÈ, TP. HCM</v>
          </cell>
          <cell r="X928" t="str">
            <v>0909620235</v>
          </cell>
          <cell r="Y928">
            <v>0</v>
          </cell>
          <cell r="Z928" t="str">
            <v>0903398742</v>
          </cell>
          <cell r="AA928" t="str">
            <v>101838</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t="str">
            <v>12/12</v>
          </cell>
          <cell r="BF928">
            <v>0</v>
          </cell>
          <cell r="BG928">
            <v>0</v>
          </cell>
          <cell r="BH928">
            <v>0</v>
          </cell>
          <cell r="BI928">
            <v>0</v>
          </cell>
          <cell r="BJ928">
            <v>12000</v>
          </cell>
          <cell r="BK928">
            <v>0</v>
          </cell>
          <cell r="BL928">
            <v>0</v>
          </cell>
          <cell r="BM928">
            <v>0</v>
          </cell>
          <cell r="BN928">
            <v>0</v>
          </cell>
          <cell r="BO928">
            <v>0</v>
          </cell>
          <cell r="BP928">
            <v>0</v>
          </cell>
          <cell r="BQ928">
            <v>1</v>
          </cell>
          <cell r="BR928" t="str">
            <v>HTQ HỒ CHÍ MINH</v>
          </cell>
          <cell r="BS928" t="str">
            <v>Partime</v>
          </cell>
          <cell r="BT928" t="str">
            <v>Quán 02 Sông Đà</v>
          </cell>
          <cell r="BU928" t="str">
            <v>NV. Phục Vụ</v>
          </cell>
          <cell r="BV928">
            <v>0</v>
          </cell>
          <cell r="BW928" t="str">
            <v>12/12</v>
          </cell>
          <cell r="BX928">
            <v>0</v>
          </cell>
          <cell r="BY928" t="str">
            <v>CĐ - TÀI CHÍNH NGÂN HÀNG</v>
          </cell>
          <cell r="BZ928">
            <v>0</v>
          </cell>
          <cell r="CA928">
            <v>0</v>
          </cell>
          <cell r="CB928">
            <v>0</v>
          </cell>
          <cell r="CC928">
            <v>0</v>
          </cell>
          <cell r="CD928">
            <v>0</v>
          </cell>
          <cell r="CE928">
            <v>0</v>
          </cell>
          <cell r="CF928">
            <v>0</v>
          </cell>
          <cell r="CG928">
            <v>0</v>
          </cell>
          <cell r="CH928">
            <v>0</v>
          </cell>
          <cell r="CI928" t="str">
            <v>01 NT</v>
          </cell>
          <cell r="CJ928" t="str">
            <v>NHÂN VIÊN PHỤC VỤ</v>
          </cell>
          <cell r="CK928">
            <v>0</v>
          </cell>
          <cell r="CL928">
            <v>0</v>
          </cell>
          <cell r="CM928" t="str">
            <v>ĐỘC THÂN</v>
          </cell>
          <cell r="CN928">
            <v>0</v>
          </cell>
          <cell r="CO928">
            <v>0</v>
          </cell>
          <cell r="CP928">
            <v>0</v>
          </cell>
          <cell r="CQ928">
            <v>0</v>
          </cell>
          <cell r="CR928">
            <v>0</v>
          </cell>
          <cell r="CS928">
            <v>0</v>
          </cell>
          <cell r="CT928">
            <v>0</v>
          </cell>
          <cell r="CU928">
            <v>0</v>
          </cell>
          <cell r="CV928">
            <v>0</v>
          </cell>
          <cell r="CW928">
            <v>0</v>
          </cell>
          <cell r="CX928">
            <v>0</v>
          </cell>
          <cell r="CY928">
            <v>0</v>
          </cell>
          <cell r="CZ928">
            <v>0</v>
          </cell>
          <cell r="DA928" t="e">
            <v>#N/A</v>
          </cell>
          <cell r="DB928">
            <v>0</v>
          </cell>
        </row>
        <row r="929">
          <cell r="B929" t="str">
            <v>EQQ102905</v>
          </cell>
          <cell r="C929" t="str">
            <v>NGUYỄN THỊ CẨM GIANG</v>
          </cell>
          <cell r="D929" t="str">
            <v>NỮ</v>
          </cell>
          <cell r="E929">
            <v>41975</v>
          </cell>
          <cell r="F929" t="str">
            <v>44 HH</v>
          </cell>
          <cell r="G929" t="str">
            <v>TRƯỞNG CA</v>
          </cell>
          <cell r="H929">
            <v>4</v>
          </cell>
          <cell r="I929">
            <v>1</v>
          </cell>
          <cell r="J929">
            <v>1993</v>
          </cell>
          <cell r="K929" t="str">
            <v>04/01/1993</v>
          </cell>
          <cell r="L929">
            <v>1993</v>
          </cell>
          <cell r="M929">
            <v>34303</v>
          </cell>
          <cell r="N929" t="str">
            <v>272213043</v>
          </cell>
          <cell r="O929">
            <v>0</v>
          </cell>
          <cell r="P929" t="str">
            <v>ĐỒNG NAI</v>
          </cell>
          <cell r="Q929">
            <v>41458</v>
          </cell>
          <cell r="R929" t="str">
            <v>BÌNH PHƯỚC</v>
          </cell>
          <cell r="S929" t="str">
            <v>6A3, NGUYỄN HUỆ 2, PHƯỜNG QUANG TRUNG, THỐNG NHẤT, ĐỒNG NAI</v>
          </cell>
          <cell r="T929" t="str">
            <v>KHÔNG</v>
          </cell>
          <cell r="U929" t="str">
            <v>THÔN 3, ĐƯỜNG 10, BÙ ĐĂNG, BÌNH PHƯỚC</v>
          </cell>
          <cell r="V929" t="str">
            <v>BÌNH PHƯỚC</v>
          </cell>
          <cell r="W929" t="str">
            <v>28/3/6 VĂN CHUNG, P. 13, Q. TÂN BÌNH, TP. HCM</v>
          </cell>
          <cell r="X929" t="str">
            <v>TP. HCM</v>
          </cell>
          <cell r="Y929" t="str">
            <v>0381000356040</v>
          </cell>
          <cell r="Z929" t="str">
            <v>VIETCOMBANK</v>
          </cell>
          <cell r="AA929" t="str">
            <v>101839</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t="str">
            <v>'12/12</v>
          </cell>
          <cell r="BF929">
            <v>0</v>
          </cell>
          <cell r="BG929">
            <v>0</v>
          </cell>
          <cell r="BH929">
            <v>0</v>
          </cell>
          <cell r="BI929">
            <v>2889000</v>
          </cell>
          <cell r="BJ929">
            <v>1111000</v>
          </cell>
          <cell r="BK929">
            <v>0</v>
          </cell>
          <cell r="BL929">
            <v>0</v>
          </cell>
          <cell r="BM929">
            <v>0</v>
          </cell>
          <cell r="BN929">
            <v>0</v>
          </cell>
          <cell r="BO929">
            <v>0</v>
          </cell>
          <cell r="BP929">
            <v>4000</v>
          </cell>
          <cell r="BQ929">
            <v>0.85</v>
          </cell>
          <cell r="BR929" t="str">
            <v>HTQ HỒ CHÍ MINH</v>
          </cell>
          <cell r="BS929" t="str">
            <v>Fulltime</v>
          </cell>
          <cell r="BT929" t="str">
            <v>Quán 44 Hoa Hồng</v>
          </cell>
          <cell r="BU929" t="str">
            <v>Trưởng Ca</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t="str">
            <v>02 SĐ</v>
          </cell>
          <cell r="CJ929" t="str">
            <v>NHÂN VIÊN PHỤC VỤ</v>
          </cell>
          <cell r="CK929">
            <v>0</v>
          </cell>
          <cell r="CL929">
            <v>0</v>
          </cell>
          <cell r="CM929">
            <v>0</v>
          </cell>
          <cell r="CN929">
            <v>0</v>
          </cell>
          <cell r="CO929">
            <v>0</v>
          </cell>
          <cell r="CP929">
            <v>0</v>
          </cell>
          <cell r="CQ929">
            <v>0</v>
          </cell>
          <cell r="CR929">
            <v>0</v>
          </cell>
          <cell r="CS929">
            <v>0</v>
          </cell>
          <cell r="CT929">
            <v>0</v>
          </cell>
          <cell r="CU929">
            <v>0</v>
          </cell>
          <cell r="CV929">
            <v>0</v>
          </cell>
          <cell r="CW929">
            <v>0</v>
          </cell>
          <cell r="CX929">
            <v>0</v>
          </cell>
          <cell r="CY929">
            <v>0</v>
          </cell>
          <cell r="CZ929">
            <v>0</v>
          </cell>
          <cell r="DA929" t="e">
            <v>#N/A</v>
          </cell>
          <cell r="DB929">
            <v>0</v>
          </cell>
        </row>
        <row r="930">
          <cell r="B930" t="str">
            <v>EQQ102907</v>
          </cell>
          <cell r="C930" t="str">
            <v>HOÀNG THIÊN HƯƠNG</v>
          </cell>
          <cell r="D930" t="str">
            <v>NỮ</v>
          </cell>
          <cell r="E930">
            <v>41976</v>
          </cell>
          <cell r="F930" t="str">
            <v>274 VTS</v>
          </cell>
          <cell r="G930" t="str">
            <v>NHÂN VIÊN PHỤC VỤ</v>
          </cell>
          <cell r="H930">
            <v>21</v>
          </cell>
          <cell r="I930">
            <v>1</v>
          </cell>
          <cell r="J930">
            <v>1994</v>
          </cell>
          <cell r="K930">
            <v>34355</v>
          </cell>
          <cell r="L930">
            <v>1993</v>
          </cell>
          <cell r="M930" t="str">
            <v>04/01/1993</v>
          </cell>
          <cell r="N930" t="str">
            <v>025275633</v>
          </cell>
          <cell r="O930">
            <v>40325</v>
          </cell>
          <cell r="P930" t="str">
            <v>TP. HCM</v>
          </cell>
          <cell r="Q930">
            <v>41726</v>
          </cell>
          <cell r="R930" t="str">
            <v>ĐỒNG NAI</v>
          </cell>
          <cell r="S930" t="str">
            <v>725/66/17 TRƯỜNG CHINH, P. TÂY THẠNH, Q. TÂN PHÚ, TP. HCM</v>
          </cell>
          <cell r="T930" t="str">
            <v>KHÔNG</v>
          </cell>
          <cell r="U930" t="str">
            <v>6A3, NGUYỄN HUỆ 2, PHƯỜNG QUANG TRUNG, THỐNG NHẤT, ĐỒNG NAI</v>
          </cell>
          <cell r="V930" t="str">
            <v>ĐỒNG NAI</v>
          </cell>
          <cell r="W930" t="str">
            <v>13/26D, TĂNG NHƠN PHÚ A, Q.9, TPHCM</v>
          </cell>
          <cell r="X930" t="str">
            <v>TPHCM</v>
          </cell>
          <cell r="Y930" t="str">
            <v>0441000656570</v>
          </cell>
          <cell r="Z930" t="str">
            <v>VIETCOMBANK</v>
          </cell>
          <cell r="AA930" t="str">
            <v>101841</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12000</v>
          </cell>
          <cell r="BK930">
            <v>0</v>
          </cell>
          <cell r="BL930">
            <v>0</v>
          </cell>
          <cell r="BM930">
            <v>0</v>
          </cell>
          <cell r="BN930">
            <v>0</v>
          </cell>
          <cell r="BO930">
            <v>0</v>
          </cell>
          <cell r="BP930">
            <v>0</v>
          </cell>
          <cell r="BQ930">
            <v>1</v>
          </cell>
          <cell r="BR930" t="str">
            <v>HTQ HỒ CHÍ MINH</v>
          </cell>
          <cell r="BS930" t="str">
            <v>Partime</v>
          </cell>
          <cell r="BT930" t="str">
            <v>Quán 274 Võ Thị Sáu</v>
          </cell>
          <cell r="BU930" t="str">
            <v>NV. Phục Vụ</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t="str">
            <v>44 HH</v>
          </cell>
          <cell r="CJ930" t="str">
            <v>TRƯỞNG CA</v>
          </cell>
          <cell r="CK930">
            <v>0</v>
          </cell>
          <cell r="CL930">
            <v>0</v>
          </cell>
          <cell r="CM930">
            <v>0</v>
          </cell>
          <cell r="CN930">
            <v>0</v>
          </cell>
          <cell r="CO930">
            <v>0</v>
          </cell>
          <cell r="CP930">
            <v>0</v>
          </cell>
          <cell r="CQ930">
            <v>0</v>
          </cell>
          <cell r="CR930">
            <v>0</v>
          </cell>
          <cell r="CS930">
            <v>0</v>
          </cell>
          <cell r="CT930">
            <v>0</v>
          </cell>
          <cell r="CU930">
            <v>0</v>
          </cell>
          <cell r="CV930">
            <v>0</v>
          </cell>
          <cell r="CW930">
            <v>0</v>
          </cell>
          <cell r="CX930">
            <v>0</v>
          </cell>
          <cell r="CY930">
            <v>0</v>
          </cell>
          <cell r="CZ930">
            <v>0</v>
          </cell>
          <cell r="DA930" t="e">
            <v>#N/A</v>
          </cell>
          <cell r="DB930">
            <v>0</v>
          </cell>
        </row>
        <row r="931">
          <cell r="B931" t="str">
            <v>EQQ102908</v>
          </cell>
          <cell r="C931" t="str">
            <v>NGUYỄN LÊ ÁI HÒA</v>
          </cell>
          <cell r="D931" t="str">
            <v>NỮ</v>
          </cell>
          <cell r="E931">
            <v>41976</v>
          </cell>
          <cell r="F931" t="str">
            <v>274 VTS</v>
          </cell>
          <cell r="G931" t="str">
            <v>NHÂN VIÊN PHỤC VỤ</v>
          </cell>
          <cell r="H931">
            <v>14</v>
          </cell>
          <cell r="I931">
            <v>8</v>
          </cell>
          <cell r="J931">
            <v>2008</v>
          </cell>
          <cell r="K931">
            <v>39674</v>
          </cell>
          <cell r="L931">
            <v>1994</v>
          </cell>
          <cell r="M931">
            <v>34355</v>
          </cell>
          <cell r="N931" t="str">
            <v>191784240</v>
          </cell>
          <cell r="O931">
            <v>39674</v>
          </cell>
          <cell r="P931" t="str">
            <v>THỪA THIÊN HuẾ</v>
          </cell>
          <cell r="Q931">
            <v>40325</v>
          </cell>
          <cell r="R931" t="str">
            <v>TP. HCM</v>
          </cell>
          <cell r="S931" t="str">
            <v>THÚY PHÙ, HƯƠNG THÚY, THỪA THIÊN HUẾ</v>
          </cell>
          <cell r="T931">
            <v>0</v>
          </cell>
          <cell r="U931" t="str">
            <v>725/66/17 TRƯỜNG CHINH, P. TÂY THẠNH, Q. TÂN PHÚ, TP. HCM</v>
          </cell>
          <cell r="V931" t="str">
            <v>TP.HCM</v>
          </cell>
          <cell r="W931">
            <v>0</v>
          </cell>
          <cell r="X931">
            <v>0</v>
          </cell>
          <cell r="Y931" t="str">
            <v>0441000624474</v>
          </cell>
          <cell r="Z931" t="str">
            <v>VIETCOMBANK</v>
          </cell>
          <cell r="AA931" t="str">
            <v>101842</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12000</v>
          </cell>
          <cell r="BK931">
            <v>0</v>
          </cell>
          <cell r="BL931">
            <v>0</v>
          </cell>
          <cell r="BM931">
            <v>0</v>
          </cell>
          <cell r="BN931">
            <v>0</v>
          </cell>
          <cell r="BO931">
            <v>0</v>
          </cell>
          <cell r="BP931">
            <v>0</v>
          </cell>
          <cell r="BQ931">
            <v>1</v>
          </cell>
          <cell r="BR931" t="str">
            <v>HTQ HỒ CHÍ MINH</v>
          </cell>
          <cell r="BS931" t="str">
            <v>Partime</v>
          </cell>
          <cell r="BT931" t="str">
            <v>Quán 274 Võ Thị Sáu</v>
          </cell>
          <cell r="BU931" t="str">
            <v>NV. Phục Vụ</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t="str">
            <v>274 VTS</v>
          </cell>
          <cell r="CJ931" t="str">
            <v>NHÂN VIÊN PHỤC VỤ</v>
          </cell>
          <cell r="CK931">
            <v>0</v>
          </cell>
          <cell r="CL931">
            <v>0</v>
          </cell>
          <cell r="CM931">
            <v>0</v>
          </cell>
          <cell r="CN931">
            <v>0</v>
          </cell>
          <cell r="CO931">
            <v>0</v>
          </cell>
          <cell r="CP931">
            <v>0</v>
          </cell>
          <cell r="CQ931">
            <v>0</v>
          </cell>
          <cell r="CR931">
            <v>0</v>
          </cell>
          <cell r="CS931">
            <v>0</v>
          </cell>
          <cell r="CT931">
            <v>0</v>
          </cell>
          <cell r="CU931">
            <v>0</v>
          </cell>
          <cell r="CV931">
            <v>0</v>
          </cell>
          <cell r="CW931">
            <v>0</v>
          </cell>
          <cell r="CX931">
            <v>0</v>
          </cell>
          <cell r="CY931">
            <v>0</v>
          </cell>
          <cell r="CZ931">
            <v>0</v>
          </cell>
          <cell r="DA931" t="e">
            <v>#N/A</v>
          </cell>
          <cell r="DB931">
            <v>0</v>
          </cell>
        </row>
        <row r="932">
          <cell r="B932" t="str">
            <v>EQQ102909</v>
          </cell>
          <cell r="C932" t="str">
            <v>TẠ THỊ QUỲNH NHƯ</v>
          </cell>
          <cell r="D932" t="str">
            <v>NỮ</v>
          </cell>
          <cell r="E932">
            <v>41977</v>
          </cell>
          <cell r="F932" t="str">
            <v>197 ĐTH</v>
          </cell>
          <cell r="G932" t="str">
            <v>NHÂN VIÊN PHỤC VỤ</v>
          </cell>
          <cell r="H932">
            <v>25</v>
          </cell>
          <cell r="I932">
            <v>1</v>
          </cell>
          <cell r="J932">
            <v>1995</v>
          </cell>
          <cell r="K932">
            <v>34724</v>
          </cell>
          <cell r="L932">
            <v>2008</v>
          </cell>
          <cell r="M932">
            <v>39674</v>
          </cell>
          <cell r="N932" t="str">
            <v>025457854</v>
          </cell>
          <cell r="O932">
            <v>40721</v>
          </cell>
          <cell r="P932" t="str">
            <v>TP. HCM</v>
          </cell>
          <cell r="Q932">
            <v>39674</v>
          </cell>
          <cell r="R932" t="str">
            <v>THỪA THIÊN HuẾ</v>
          </cell>
          <cell r="S932" t="str">
            <v>62/61/13 HUỲNH TỊNH CỦA, P.19, Q. BÌNH THẠNH, TP. HCM</v>
          </cell>
          <cell r="T932">
            <v>0</v>
          </cell>
          <cell r="U932" t="str">
            <v>THÚY PHÙ, HƯƠNG THÚY, THỪA THIÊN HUẾ</v>
          </cell>
          <cell r="V932" t="str">
            <v>THỪA THIÊN HUẾ</v>
          </cell>
          <cell r="W932">
            <v>0</v>
          </cell>
          <cell r="X932">
            <v>0</v>
          </cell>
          <cell r="Y932" t="str">
            <v>0531002491607</v>
          </cell>
          <cell r="Z932" t="str">
            <v>VIETCOMBANK</v>
          </cell>
          <cell r="AA932" t="str">
            <v>101843</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12000</v>
          </cell>
          <cell r="BK932">
            <v>0</v>
          </cell>
          <cell r="BL932">
            <v>0</v>
          </cell>
          <cell r="BM932">
            <v>0</v>
          </cell>
          <cell r="BN932">
            <v>0</v>
          </cell>
          <cell r="BO932">
            <v>0</v>
          </cell>
          <cell r="BP932">
            <v>0</v>
          </cell>
          <cell r="BQ932">
            <v>1</v>
          </cell>
          <cell r="BR932" t="str">
            <v>HTQ HỒ CHÍ MINH</v>
          </cell>
          <cell r="BS932" t="str">
            <v>Partime</v>
          </cell>
          <cell r="BT932" t="str">
            <v>Quán 197 Đinh Tiên Hoàng</v>
          </cell>
          <cell r="BU932" t="str">
            <v>NV. Phục Vụ</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t="str">
            <v>274 VTS</v>
          </cell>
          <cell r="CJ932" t="str">
            <v>NHÂN VIÊN PHỤC VỤ</v>
          </cell>
          <cell r="CK932">
            <v>0</v>
          </cell>
          <cell r="CL932">
            <v>0</v>
          </cell>
          <cell r="CM932">
            <v>0</v>
          </cell>
          <cell r="CN932">
            <v>0</v>
          </cell>
          <cell r="CO932">
            <v>0</v>
          </cell>
          <cell r="CP932">
            <v>0</v>
          </cell>
          <cell r="CQ932">
            <v>0</v>
          </cell>
          <cell r="CR932">
            <v>0</v>
          </cell>
          <cell r="CS932">
            <v>0</v>
          </cell>
          <cell r="CT932">
            <v>0</v>
          </cell>
          <cell r="CU932">
            <v>0</v>
          </cell>
          <cell r="CV932">
            <v>0</v>
          </cell>
          <cell r="CW932">
            <v>0</v>
          </cell>
          <cell r="CX932">
            <v>0</v>
          </cell>
          <cell r="CY932">
            <v>0</v>
          </cell>
          <cell r="CZ932">
            <v>0</v>
          </cell>
          <cell r="DA932" t="e">
            <v>#N/A</v>
          </cell>
          <cell r="DB932">
            <v>0</v>
          </cell>
        </row>
        <row r="933">
          <cell r="B933" t="str">
            <v>EQQ102910</v>
          </cell>
          <cell r="C933" t="str">
            <v>BÙI NGỌC MẠNH</v>
          </cell>
          <cell r="D933" t="str">
            <v>NỮ</v>
          </cell>
          <cell r="E933">
            <v>41978</v>
          </cell>
          <cell r="F933" t="str">
            <v>06 ĐK</v>
          </cell>
          <cell r="G933" t="str">
            <v>NHÂN VIÊN PHỤC VỤ</v>
          </cell>
          <cell r="H933">
            <v>30</v>
          </cell>
          <cell r="I933">
            <v>11</v>
          </cell>
          <cell r="J933">
            <v>1996</v>
          </cell>
          <cell r="K933">
            <v>35399</v>
          </cell>
          <cell r="L933">
            <v>1995</v>
          </cell>
          <cell r="M933">
            <v>34724</v>
          </cell>
          <cell r="N933" t="str">
            <v>025608074</v>
          </cell>
          <cell r="O933">
            <v>41010</v>
          </cell>
          <cell r="P933" t="str">
            <v>TP. HCM</v>
          </cell>
          <cell r="Q933">
            <v>40721</v>
          </cell>
          <cell r="R933" t="str">
            <v>TP. HCM</v>
          </cell>
          <cell r="S933" t="str">
            <v>83/6A NGUYỄN THƯỢNG HIỀN, P.5, Q. BÌNH THẠNH, TP. HCM</v>
          </cell>
          <cell r="T933">
            <v>0</v>
          </cell>
          <cell r="U933" t="str">
            <v>62/61/13 HUỲNH TỊNH CỦA, P.19, Q. BÌNH THẠNH, TP. HCM</v>
          </cell>
          <cell r="V933" t="str">
            <v>TP.HCM</v>
          </cell>
          <cell r="W933">
            <v>0</v>
          </cell>
          <cell r="X933">
            <v>0</v>
          </cell>
          <cell r="Y933" t="str">
            <v>0721000562689</v>
          </cell>
          <cell r="Z933" t="str">
            <v>VIETCOMBANK</v>
          </cell>
          <cell r="AA933" t="str">
            <v>101844</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12000</v>
          </cell>
          <cell r="BK933">
            <v>0</v>
          </cell>
          <cell r="BL933">
            <v>0</v>
          </cell>
          <cell r="BM933">
            <v>0</v>
          </cell>
          <cell r="BN933">
            <v>0</v>
          </cell>
          <cell r="BO933">
            <v>0</v>
          </cell>
          <cell r="BP933">
            <v>0</v>
          </cell>
          <cell r="BQ933">
            <v>1</v>
          </cell>
          <cell r="BR933" t="str">
            <v>HTQ HỒ CHÍ MINH</v>
          </cell>
          <cell r="BS933" t="str">
            <v>Partime</v>
          </cell>
          <cell r="BT933" t="str">
            <v>Quán 6A Đồng Khởi</v>
          </cell>
          <cell r="BU933" t="str">
            <v>NV. Phục Vụ</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t="str">
            <v>197 ĐTH</v>
          </cell>
          <cell r="CJ933" t="str">
            <v>NHÂN VIÊN PHỤC VỤ</v>
          </cell>
          <cell r="CK933">
            <v>0</v>
          </cell>
          <cell r="CL933">
            <v>0</v>
          </cell>
          <cell r="CM933">
            <v>0</v>
          </cell>
          <cell r="CN933">
            <v>0</v>
          </cell>
          <cell r="CO933">
            <v>0</v>
          </cell>
          <cell r="CP933">
            <v>0</v>
          </cell>
          <cell r="CQ933">
            <v>0</v>
          </cell>
          <cell r="CR933">
            <v>0</v>
          </cell>
          <cell r="CS933">
            <v>0</v>
          </cell>
          <cell r="CT933">
            <v>0</v>
          </cell>
          <cell r="CU933">
            <v>0</v>
          </cell>
          <cell r="CV933">
            <v>0</v>
          </cell>
          <cell r="CW933">
            <v>0</v>
          </cell>
          <cell r="CX933">
            <v>0</v>
          </cell>
          <cell r="CY933">
            <v>0</v>
          </cell>
          <cell r="CZ933">
            <v>0</v>
          </cell>
          <cell r="DA933" t="e">
            <v>#N/A</v>
          </cell>
          <cell r="DB933">
            <v>0</v>
          </cell>
        </row>
        <row r="934">
          <cell r="B934" t="str">
            <v>EQQ102911</v>
          </cell>
          <cell r="C934" t="str">
            <v>PHẠM THỊ KIM SƯƠNG</v>
          </cell>
          <cell r="D934" t="str">
            <v>NỮ</v>
          </cell>
          <cell r="E934">
            <v>41978</v>
          </cell>
          <cell r="F934" t="str">
            <v>06 ĐK</v>
          </cell>
          <cell r="G934" t="str">
            <v>NHÂN VIÊN PHỤC VỤ</v>
          </cell>
          <cell r="H934">
            <v>4</v>
          </cell>
          <cell r="I934">
            <v>7</v>
          </cell>
          <cell r="J934">
            <v>1993</v>
          </cell>
          <cell r="K934">
            <v>34154</v>
          </cell>
          <cell r="L934">
            <v>1996</v>
          </cell>
          <cell r="M934">
            <v>35399</v>
          </cell>
          <cell r="N934" t="str">
            <v>261303347</v>
          </cell>
          <cell r="O934">
            <v>41095</v>
          </cell>
          <cell r="P934" t="str">
            <v>BÌNH THUẬN</v>
          </cell>
          <cell r="Q934">
            <v>41010</v>
          </cell>
          <cell r="R934" t="str">
            <v>TP. HCM</v>
          </cell>
          <cell r="S934" t="str">
            <v>KHU PHỐ 11, P. BÌNH TÂN, THỊ XÃ LAGI, BÌNH TÂN</v>
          </cell>
          <cell r="T934">
            <v>0</v>
          </cell>
          <cell r="U934" t="str">
            <v>83/6A NGUYỄN THƯỢNG HIỀN, P.5, Q. BÌNH THẠNH, TP. HCM</v>
          </cell>
          <cell r="V934" t="str">
            <v>TP.HCM</v>
          </cell>
          <cell r="W934">
            <v>0</v>
          </cell>
          <cell r="X934">
            <v>0</v>
          </cell>
          <cell r="Y934" t="str">
            <v>0071000946550</v>
          </cell>
          <cell r="Z934" t="str">
            <v>VIETCOMBANK</v>
          </cell>
          <cell r="AA934" t="str">
            <v>101845</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12000</v>
          </cell>
          <cell r="BK934">
            <v>0</v>
          </cell>
          <cell r="BL934">
            <v>0</v>
          </cell>
          <cell r="BM934">
            <v>0</v>
          </cell>
          <cell r="BN934">
            <v>0</v>
          </cell>
          <cell r="BO934">
            <v>0</v>
          </cell>
          <cell r="BP934">
            <v>0</v>
          </cell>
          <cell r="BQ934">
            <v>1</v>
          </cell>
          <cell r="BR934" t="str">
            <v>HTQ HỒ CHÍ MINH</v>
          </cell>
          <cell r="BS934" t="str">
            <v>Partime</v>
          </cell>
          <cell r="BT934" t="str">
            <v>Quán 6A Đồng Khởi</v>
          </cell>
          <cell r="BU934" t="str">
            <v>NV. Phục Vụ</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t="str">
            <v>06 ĐK</v>
          </cell>
          <cell r="CJ934" t="str">
            <v>NHÂN VIÊN PHỤC VỤ</v>
          </cell>
          <cell r="CK934">
            <v>0</v>
          </cell>
          <cell r="CL934">
            <v>0</v>
          </cell>
          <cell r="CM934">
            <v>0</v>
          </cell>
          <cell r="CN934">
            <v>0</v>
          </cell>
          <cell r="CO934">
            <v>0</v>
          </cell>
          <cell r="CP934">
            <v>0</v>
          </cell>
          <cell r="CQ934">
            <v>0</v>
          </cell>
          <cell r="CR934">
            <v>0</v>
          </cell>
          <cell r="CS934">
            <v>0</v>
          </cell>
          <cell r="CT934">
            <v>0</v>
          </cell>
          <cell r="CU934">
            <v>0</v>
          </cell>
          <cell r="CV934">
            <v>0</v>
          </cell>
          <cell r="CW934">
            <v>0</v>
          </cell>
          <cell r="CX934">
            <v>0</v>
          </cell>
          <cell r="CY934">
            <v>0</v>
          </cell>
          <cell r="CZ934">
            <v>0</v>
          </cell>
          <cell r="DA934" t="e">
            <v>#N/A</v>
          </cell>
          <cell r="DB934">
            <v>0</v>
          </cell>
        </row>
        <row r="935">
          <cell r="B935" t="str">
            <v>EQQ102912</v>
          </cell>
          <cell r="C935" t="str">
            <v>PHAN NGUYỄN KHẢ HÂN</v>
          </cell>
          <cell r="D935" t="str">
            <v>NỮ</v>
          </cell>
          <cell r="E935">
            <v>41978</v>
          </cell>
          <cell r="F935" t="str">
            <v>587 NK</v>
          </cell>
          <cell r="G935" t="str">
            <v>NHÂN VIÊN PHỤC VỤ</v>
          </cell>
          <cell r="H935">
            <v>5</v>
          </cell>
          <cell r="I935">
            <v>12</v>
          </cell>
          <cell r="J935">
            <v>1996</v>
          </cell>
          <cell r="K935">
            <v>35404</v>
          </cell>
          <cell r="L935">
            <v>1993</v>
          </cell>
          <cell r="M935">
            <v>34154</v>
          </cell>
          <cell r="N935" t="str">
            <v>201733531</v>
          </cell>
          <cell r="O935">
            <v>41418</v>
          </cell>
          <cell r="P935" t="str">
            <v>ĐÀ NẴNG</v>
          </cell>
          <cell r="Q935">
            <v>41095</v>
          </cell>
          <cell r="R935" t="str">
            <v>BÌNH THUẬN</v>
          </cell>
          <cell r="S935" t="str">
            <v>TÔỔ 6, PHƯỜNG KHUÊ TRUNG, Q.  CẨM LỆ, TP. ĐÀ NẴNG</v>
          </cell>
          <cell r="T935">
            <v>0</v>
          </cell>
          <cell r="U935" t="str">
            <v>KHU PHỐ 11, P. BÌNH TÂN, THỊ XÃ LAGI, BÌNH TÂN, BÌNH THUẬN</v>
          </cell>
          <cell r="V935" t="str">
            <v>BÌNH THUẬN</v>
          </cell>
          <cell r="W935">
            <v>0</v>
          </cell>
          <cell r="X935">
            <v>0</v>
          </cell>
          <cell r="Y935" t="str">
            <v>0071000949425</v>
          </cell>
          <cell r="Z935" t="str">
            <v>VIETCOMBANK</v>
          </cell>
          <cell r="AA935" t="str">
            <v>101846</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12000</v>
          </cell>
          <cell r="BK935">
            <v>0</v>
          </cell>
          <cell r="BL935">
            <v>0</v>
          </cell>
          <cell r="BM935">
            <v>0</v>
          </cell>
          <cell r="BN935">
            <v>0</v>
          </cell>
          <cell r="BO935">
            <v>0</v>
          </cell>
          <cell r="BP935">
            <v>0</v>
          </cell>
          <cell r="BQ935">
            <v>1</v>
          </cell>
          <cell r="BR935" t="str">
            <v>HTQ HỒ CHÍ MINH</v>
          </cell>
          <cell r="BS935" t="str">
            <v>Partime</v>
          </cell>
          <cell r="BT935" t="str">
            <v>Quán 587 Nguyễn Kiệm</v>
          </cell>
          <cell r="BU935" t="str">
            <v>NV. Phục Vụ</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t="str">
            <v>06 ĐK</v>
          </cell>
          <cell r="CJ935" t="str">
            <v>NHÂN VIÊN PHỤC VỤ</v>
          </cell>
          <cell r="CK935">
            <v>0</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Y935">
            <v>0</v>
          </cell>
          <cell r="CZ935">
            <v>0</v>
          </cell>
          <cell r="DA935" t="e">
            <v>#N/A</v>
          </cell>
          <cell r="DB935">
            <v>0</v>
          </cell>
        </row>
        <row r="936">
          <cell r="B936" t="str">
            <v>EVV6000266</v>
          </cell>
          <cell r="C936" t="str">
            <v>LÊ KHÁNH MINH</v>
          </cell>
          <cell r="D936" t="str">
            <v>NAM</v>
          </cell>
          <cell r="E936">
            <v>41981</v>
          </cell>
          <cell r="F936" t="str">
            <v>PHÒNG KIỂM SOÁT TUÂN THỦ</v>
          </cell>
          <cell r="G936" t="str">
            <v>CHUYÊN VIÊN TRIỂN KHAI &amp; KIỂM SOÁT CHẤT LƯỢNG SẢN PHẨM</v>
          </cell>
          <cell r="H936">
            <v>0</v>
          </cell>
          <cell r="I936">
            <v>1</v>
          </cell>
          <cell r="J936">
            <v>1900</v>
          </cell>
          <cell r="K936">
            <v>0</v>
          </cell>
          <cell r="L936">
            <v>1996</v>
          </cell>
          <cell r="M936">
            <v>35404</v>
          </cell>
          <cell r="N936">
            <v>0</v>
          </cell>
          <cell r="O936">
            <v>0</v>
          </cell>
          <cell r="P936">
            <v>0</v>
          </cell>
          <cell r="Q936">
            <v>41418</v>
          </cell>
          <cell r="R936" t="str">
            <v>ĐÀ NẴNG</v>
          </cell>
          <cell r="S936">
            <v>0</v>
          </cell>
          <cell r="T936">
            <v>0</v>
          </cell>
          <cell r="U936" t="str">
            <v>TÔỔ 6, PHƯỜNG KHUÊ TRUNG, Q.  CẨM LỆ, TP. ĐÀ NẴNG</v>
          </cell>
          <cell r="V936" t="str">
            <v>ĐÀ NẴNG</v>
          </cell>
          <cell r="W936">
            <v>0</v>
          </cell>
          <cell r="X936">
            <v>0</v>
          </cell>
          <cell r="Y936" t="str">
            <v>0071004370453</v>
          </cell>
          <cell r="Z936" t="str">
            <v>VIETCOMBANK</v>
          </cell>
          <cell r="AA936">
            <v>9057</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3070000</v>
          </cell>
          <cell r="BJ936">
            <v>2710000</v>
          </cell>
          <cell r="BK936">
            <v>0</v>
          </cell>
          <cell r="BL936">
            <v>300000</v>
          </cell>
          <cell r="BM936">
            <v>200000</v>
          </cell>
          <cell r="BN936">
            <v>0</v>
          </cell>
          <cell r="BO936">
            <v>25000</v>
          </cell>
          <cell r="BP936">
            <v>120000</v>
          </cell>
          <cell r="BQ936">
            <v>0.85</v>
          </cell>
          <cell r="BR936" t="str">
            <v>VP HỒ CHÍ MINH</v>
          </cell>
          <cell r="BS936" t="str">
            <v>Fulltime</v>
          </cell>
          <cell r="BT936" t="str">
            <v>Phòng Kiểm Soát Tuân Thủ</v>
          </cell>
          <cell r="BU936" t="str">
            <v>CV . KT &amp; KS Chất Lượng SP</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t="str">
            <v>587 NK</v>
          </cell>
          <cell r="CJ936" t="str">
            <v>NHÂN VIÊN PHỤC VỤ</v>
          </cell>
          <cell r="CK936">
            <v>0</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t="e">
            <v>#N/A</v>
          </cell>
          <cell r="DB936">
            <v>0</v>
          </cell>
        </row>
        <row r="937">
          <cell r="B937" t="str">
            <v>EVV6000267</v>
          </cell>
          <cell r="C937" t="str">
            <v>LÊ NGUYỄN MINH HẰNG</v>
          </cell>
          <cell r="D937" t="str">
            <v>NỮ</v>
          </cell>
          <cell r="E937">
            <v>41984</v>
          </cell>
          <cell r="F937" t="str">
            <v>PHÒNG HC-NS</v>
          </cell>
          <cell r="G937" t="str">
            <v>CHUYÊN VIÊN NHÂN SỰ</v>
          </cell>
          <cell r="H937">
            <v>0</v>
          </cell>
          <cell r="I937">
            <v>1</v>
          </cell>
          <cell r="J937">
            <v>1900</v>
          </cell>
          <cell r="K937">
            <v>0</v>
          </cell>
          <cell r="L937">
            <v>1980</v>
          </cell>
          <cell r="M937">
            <v>29531</v>
          </cell>
          <cell r="N937">
            <v>0</v>
          </cell>
          <cell r="O937">
            <v>0</v>
          </cell>
          <cell r="P937">
            <v>0</v>
          </cell>
          <cell r="Q937">
            <v>41501</v>
          </cell>
          <cell r="R937" t="str">
            <v>TP. HCM</v>
          </cell>
          <cell r="S937">
            <v>0</v>
          </cell>
          <cell r="T937" t="str">
            <v>PHẬT</v>
          </cell>
          <cell r="U937" t="str">
            <v>27/10 BÀ LÊ CHÂN, P. TÂN ĐỊNH, Q.1, TPHCM</v>
          </cell>
          <cell r="V937" t="str">
            <v>TPHCM</v>
          </cell>
          <cell r="W937" t="str">
            <v>27/10 BÀ LÊ CHÂN, P. TÂN ĐỊNH, Q.1, TPHCM</v>
          </cell>
          <cell r="X937" t="str">
            <v>TPHCM</v>
          </cell>
          <cell r="Y937" t="str">
            <v>14022874428015</v>
          </cell>
          <cell r="Z937" t="str">
            <v>TECHCOMBANK</v>
          </cell>
          <cell r="AA937">
            <v>9059</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t="str">
            <v>12/12</v>
          </cell>
          <cell r="BF937">
            <v>0</v>
          </cell>
          <cell r="BG937">
            <v>0</v>
          </cell>
          <cell r="BH937">
            <v>0</v>
          </cell>
          <cell r="BI937">
            <v>3660000</v>
          </cell>
          <cell r="BJ937">
            <v>5340000</v>
          </cell>
          <cell r="BK937">
            <v>0</v>
          </cell>
          <cell r="BL937">
            <v>100000</v>
          </cell>
          <cell r="BM937">
            <v>100000</v>
          </cell>
          <cell r="BN937">
            <v>0</v>
          </cell>
          <cell r="BO937">
            <v>25000</v>
          </cell>
          <cell r="BP937">
            <v>120000</v>
          </cell>
          <cell r="BQ937">
            <v>0.85</v>
          </cell>
          <cell r="BR937" t="str">
            <v>VP HỒ CHÍ MINH</v>
          </cell>
          <cell r="BS937" t="str">
            <v>Fulltime</v>
          </cell>
          <cell r="BT937" t="str">
            <v>Phòng HC-NS</v>
          </cell>
          <cell r="BU937" t="str">
            <v>CV. Nhân Sự</v>
          </cell>
          <cell r="BV937" t="str">
            <v>LÊ PHẠM KHÁNH HÂN</v>
          </cell>
          <cell r="BW937">
            <v>2009</v>
          </cell>
          <cell r="BX937">
            <v>0</v>
          </cell>
          <cell r="BY937" t="str">
            <v>X</v>
          </cell>
          <cell r="BZ937">
            <v>1</v>
          </cell>
          <cell r="CA937" t="str">
            <v>PHẠM THỊ MỘNG THƯỜNG</v>
          </cell>
          <cell r="CB937" t="str">
            <v>X</v>
          </cell>
          <cell r="CC937">
            <v>0</v>
          </cell>
          <cell r="CD937">
            <v>1984</v>
          </cell>
          <cell r="CE937" t="str">
            <v>NHÂN VIÊN</v>
          </cell>
          <cell r="CF937" t="str">
            <v>COOP MART</v>
          </cell>
          <cell r="CG937">
            <v>0</v>
          </cell>
          <cell r="CH937">
            <v>0</v>
          </cell>
          <cell r="CI937" t="str">
            <v>PHÒNG KIỂM SOÁT TUÂN THỦ</v>
          </cell>
          <cell r="CJ937" t="str">
            <v>CHUYÊN VIÊN TRIỂN KHAI &amp; KIỂM SOÁT CHẤT LƯỢNG SẢN PHẨM</v>
          </cell>
          <cell r="CK937">
            <v>0</v>
          </cell>
          <cell r="CL937">
            <v>0</v>
          </cell>
          <cell r="CM937">
            <v>0</v>
          </cell>
          <cell r="CN937">
            <v>0</v>
          </cell>
          <cell r="CO937">
            <v>0</v>
          </cell>
          <cell r="CP937">
            <v>0</v>
          </cell>
          <cell r="CQ937">
            <v>0</v>
          </cell>
          <cell r="CR937">
            <v>0</v>
          </cell>
          <cell r="CS937">
            <v>0</v>
          </cell>
          <cell r="CT937">
            <v>0</v>
          </cell>
          <cell r="CU937">
            <v>0</v>
          </cell>
          <cell r="CV937">
            <v>0</v>
          </cell>
          <cell r="CW937">
            <v>0</v>
          </cell>
          <cell r="CX937">
            <v>0</v>
          </cell>
          <cell r="CY937">
            <v>0</v>
          </cell>
          <cell r="CZ937">
            <v>0</v>
          </cell>
          <cell r="DA937" t="e">
            <v>#N/A</v>
          </cell>
          <cell r="DB937">
            <v>0</v>
          </cell>
        </row>
        <row r="938">
          <cell r="B938" t="str">
            <v>EVV6000268</v>
          </cell>
          <cell r="C938" t="str">
            <v>LÊ THỊ BÍCH HẠNH</v>
          </cell>
          <cell r="D938" t="str">
            <v>NỮ</v>
          </cell>
          <cell r="E938">
            <v>41983</v>
          </cell>
          <cell r="F938" t="str">
            <v>PHÒNG HC-NS</v>
          </cell>
          <cell r="G938" t="str">
            <v>THƯ KÝ GIÁM ĐỐC ĐIỀU HÀNH</v>
          </cell>
          <cell r="H938">
            <v>0</v>
          </cell>
          <cell r="I938">
            <v>1</v>
          </cell>
          <cell r="J938">
            <v>1900</v>
          </cell>
          <cell r="K938">
            <v>0</v>
          </cell>
          <cell r="L938">
            <v>1985</v>
          </cell>
          <cell r="M938">
            <v>31245</v>
          </cell>
          <cell r="N938">
            <v>0</v>
          </cell>
          <cell r="O938">
            <v>0</v>
          </cell>
          <cell r="P938">
            <v>0</v>
          </cell>
          <cell r="Q938">
            <v>37848</v>
          </cell>
          <cell r="R938" t="str">
            <v>TPHCM</v>
          </cell>
          <cell r="S938">
            <v>0</v>
          </cell>
          <cell r="T938" t="str">
            <v>THIÊN CHÚA</v>
          </cell>
          <cell r="U938" t="str">
            <v>630/45 THỐNG NHẤT, P.15, Q.GÒ VẤP, TPHCM</v>
          </cell>
          <cell r="V938" t="str">
            <v>TP. HCM</v>
          </cell>
          <cell r="W938" t="str">
            <v>1/15 LÊ ĐỨC THỌ, P.15, Q.GÒ VẤP, TPHCM</v>
          </cell>
          <cell r="X938" t="str">
            <v>TP. HCM</v>
          </cell>
          <cell r="Y938" t="str">
            <v>0331000439052</v>
          </cell>
          <cell r="Z938" t="str">
            <v>VIETCOMBANK</v>
          </cell>
          <cell r="AA938">
            <v>9058</v>
          </cell>
          <cell r="AB938">
            <v>0</v>
          </cell>
          <cell r="AC938">
            <v>1</v>
          </cell>
          <cell r="AD938">
            <v>42045</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t="str">
            <v>ĐH</v>
          </cell>
          <cell r="BF938">
            <v>0</v>
          </cell>
          <cell r="BG938">
            <v>0</v>
          </cell>
          <cell r="BH938">
            <v>0</v>
          </cell>
          <cell r="BI938">
            <v>3130000</v>
          </cell>
          <cell r="BJ938">
            <v>3030000</v>
          </cell>
          <cell r="BK938">
            <v>0</v>
          </cell>
          <cell r="BL938">
            <v>0</v>
          </cell>
          <cell r="BM938">
            <v>0</v>
          </cell>
          <cell r="BN938">
            <v>0</v>
          </cell>
          <cell r="BO938">
            <v>25000</v>
          </cell>
          <cell r="BP938">
            <v>120000</v>
          </cell>
          <cell r="BQ938">
            <v>1</v>
          </cell>
          <cell r="BR938" t="str">
            <v>VP HỒ CHÍ MINH</v>
          </cell>
          <cell r="BS938" t="str">
            <v>Fulltime</v>
          </cell>
          <cell r="BT938" t="str">
            <v>Phòng HC-NS</v>
          </cell>
          <cell r="BU938" t="str">
            <v>Thư Ký GĐ Điều Hành</v>
          </cell>
          <cell r="BV938" t="str">
            <v>TRẦN  MINH KHIÊM</v>
          </cell>
          <cell r="BW938">
            <v>2012</v>
          </cell>
          <cell r="BX938" t="str">
            <v>X</v>
          </cell>
          <cell r="BY938">
            <v>0</v>
          </cell>
          <cell r="BZ938">
            <v>1</v>
          </cell>
          <cell r="CA938" t="str">
            <v>TRẦN BẢO HOÀNG</v>
          </cell>
          <cell r="CB938">
            <v>0</v>
          </cell>
          <cell r="CC938" t="str">
            <v>X</v>
          </cell>
          <cell r="CD938">
            <v>1980</v>
          </cell>
          <cell r="CE938" t="str">
            <v>NHÂN VIÊN LÀM BÁNH</v>
          </cell>
          <cell r="CF938" t="str">
            <v>SAVOURE</v>
          </cell>
          <cell r="CG938" t="str">
            <v>SẢN XUẤT</v>
          </cell>
          <cell r="CH938">
            <v>0</v>
          </cell>
          <cell r="CI938" t="str">
            <v>PHÒNG HC-NS</v>
          </cell>
          <cell r="CJ938" t="str">
            <v>CHUYÊN VIÊN NHÂN SỰ</v>
          </cell>
          <cell r="CK938">
            <v>0</v>
          </cell>
          <cell r="CL938">
            <v>0</v>
          </cell>
          <cell r="CM938">
            <v>0</v>
          </cell>
          <cell r="CN938">
            <v>0</v>
          </cell>
          <cell r="CO938">
            <v>0</v>
          </cell>
          <cell r="CP938">
            <v>0</v>
          </cell>
          <cell r="CQ938">
            <v>0</v>
          </cell>
          <cell r="CR938">
            <v>0</v>
          </cell>
          <cell r="CS938">
            <v>0</v>
          </cell>
          <cell r="CT938">
            <v>0</v>
          </cell>
          <cell r="CU938">
            <v>0</v>
          </cell>
          <cell r="CV938">
            <v>0</v>
          </cell>
          <cell r="CW938">
            <v>0</v>
          </cell>
          <cell r="CX938">
            <v>0</v>
          </cell>
          <cell r="CY938">
            <v>0</v>
          </cell>
          <cell r="CZ938">
            <v>0</v>
          </cell>
          <cell r="DA938" t="e">
            <v>#N/A</v>
          </cell>
          <cell r="DB938">
            <v>0</v>
          </cell>
        </row>
        <row r="939">
          <cell r="B939" t="str">
            <v>EQQ102913</v>
          </cell>
          <cell r="C939" t="str">
            <v>HUỲNH THỊ BÍCH NGỌC</v>
          </cell>
          <cell r="D939" t="str">
            <v>NỮ</v>
          </cell>
          <cell r="E939">
            <v>41969</v>
          </cell>
          <cell r="F939" t="str">
            <v>QUÁN 30 - 04 CẦN THƠ</v>
          </cell>
          <cell r="G939" t="str">
            <v>TRƯỞNG CA</v>
          </cell>
          <cell r="H939">
            <v>11</v>
          </cell>
          <cell r="I939">
            <v>6</v>
          </cell>
          <cell r="J939">
            <v>1905</v>
          </cell>
          <cell r="K939" t="str">
            <v>1989</v>
          </cell>
          <cell r="L939">
            <v>1988</v>
          </cell>
          <cell r="M939">
            <v>32407</v>
          </cell>
          <cell r="N939" t="str">
            <v>385432265</v>
          </cell>
          <cell r="O939" t="str">
            <v>11/11/2011</v>
          </cell>
          <cell r="P939" t="str">
            <v>BẠC LIÊU</v>
          </cell>
          <cell r="Q939">
            <v>39419</v>
          </cell>
          <cell r="R939" t="str">
            <v>TPHCM</v>
          </cell>
          <cell r="S939" t="str">
            <v>344 ẤP 1, THỊ TRẤN GIÁ RAI, GIÁ RAI, BẠC LIÊU</v>
          </cell>
          <cell r="T939" t="str">
            <v>KHÔNG</v>
          </cell>
          <cell r="U939" t="str">
            <v>17C ĐƯỜNG 427, ẤP 1, XÃ PHƯỚC VĨNH AN, HUYỆN CỦ CHI, TPHCM</v>
          </cell>
          <cell r="V939" t="str">
            <v>TPHCM</v>
          </cell>
          <cell r="W939" t="str">
            <v>17C ĐƯỜNG 427, ẤP 1, XÃ PHƯỚC VĨNH AN, HUYỆN CỦ CHI, TPHCM</v>
          </cell>
          <cell r="X939" t="str">
            <v>TP. HCM</v>
          </cell>
          <cell r="Y939" t="str">
            <v>0191000317528</v>
          </cell>
          <cell r="Z939" t="str">
            <v>VIETCOMBANK</v>
          </cell>
          <cell r="AA939" t="str">
            <v>101847</v>
          </cell>
          <cell r="AB939">
            <v>0</v>
          </cell>
          <cell r="AC939">
            <v>0</v>
          </cell>
          <cell r="AD939">
            <v>0</v>
          </cell>
          <cell r="AE939">
            <v>41988</v>
          </cell>
          <cell r="AF939" t="str">
            <v>TV</v>
          </cell>
          <cell r="AG939" t="str">
            <v>OK</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t="str">
            <v>ĐH</v>
          </cell>
          <cell r="BF939">
            <v>0</v>
          </cell>
          <cell r="BG939">
            <v>0</v>
          </cell>
          <cell r="BH939">
            <v>0</v>
          </cell>
          <cell r="BI939">
            <v>2889000</v>
          </cell>
          <cell r="BJ939">
            <v>1111000</v>
          </cell>
          <cell r="BK939">
            <v>0</v>
          </cell>
          <cell r="BL939">
            <v>0</v>
          </cell>
          <cell r="BM939">
            <v>0</v>
          </cell>
          <cell r="BN939">
            <v>0</v>
          </cell>
          <cell r="BO939">
            <v>0</v>
          </cell>
          <cell r="BP939">
            <v>4000</v>
          </cell>
          <cell r="BQ939">
            <v>0.85</v>
          </cell>
          <cell r="BR939" t="str">
            <v>CN CẦN THƠ</v>
          </cell>
          <cell r="BS939" t="str">
            <v>Fulltime</v>
          </cell>
          <cell r="BT939" t="str">
            <v>Quán 30 - 04 Cần Thơ</v>
          </cell>
          <cell r="BU939" t="str">
            <v>Trưởng Ca</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t="str">
            <v>PHÒNG HC-NS</v>
          </cell>
          <cell r="CJ939" t="str">
            <v>THƯ KÝ GĐ ĐIỀU HÀNH</v>
          </cell>
          <cell r="CK939">
            <v>0</v>
          </cell>
          <cell r="CL939">
            <v>0</v>
          </cell>
          <cell r="CM939">
            <v>0</v>
          </cell>
          <cell r="CN939">
            <v>0</v>
          </cell>
          <cell r="CO939">
            <v>0</v>
          </cell>
          <cell r="CP939">
            <v>0</v>
          </cell>
          <cell r="CQ939">
            <v>0</v>
          </cell>
          <cell r="CR939">
            <v>0</v>
          </cell>
          <cell r="CS939">
            <v>0</v>
          </cell>
          <cell r="CT939">
            <v>0</v>
          </cell>
          <cell r="CU939">
            <v>0</v>
          </cell>
          <cell r="CV939">
            <v>0</v>
          </cell>
          <cell r="CW939">
            <v>0</v>
          </cell>
          <cell r="CX939">
            <v>0</v>
          </cell>
          <cell r="CY939">
            <v>0</v>
          </cell>
          <cell r="CZ939">
            <v>0</v>
          </cell>
          <cell r="DA939" t="e">
            <v>#N/A</v>
          </cell>
          <cell r="DB939">
            <v>0</v>
          </cell>
        </row>
        <row r="940">
          <cell r="B940" t="str">
            <v>EQQ102914</v>
          </cell>
          <cell r="C940" t="str">
            <v>HUỲNH THỊ MỸ UYÊN</v>
          </cell>
          <cell r="D940" t="str">
            <v>NỮ</v>
          </cell>
          <cell r="E940">
            <v>41979</v>
          </cell>
          <cell r="F940" t="str">
            <v>G7-FSOFT</v>
          </cell>
          <cell r="G940" t="str">
            <v>TRƯỞNG KIOSK</v>
          </cell>
          <cell r="H940">
            <v>28</v>
          </cell>
          <cell r="I940">
            <v>8</v>
          </cell>
          <cell r="J940">
            <v>1993</v>
          </cell>
          <cell r="K940" t="str">
            <v>28/08/1993</v>
          </cell>
          <cell r="L940">
            <v>1989</v>
          </cell>
          <cell r="M940" t="str">
            <v>1989</v>
          </cell>
          <cell r="N940" t="str">
            <v>250959063</v>
          </cell>
          <cell r="O940" t="str">
            <v>02/08/2010</v>
          </cell>
          <cell r="P940" t="str">
            <v>LÂM ĐỒNG</v>
          </cell>
          <cell r="Q940" t="str">
            <v>11/11/2011</v>
          </cell>
          <cell r="R940" t="str">
            <v>BẠC LIÊU</v>
          </cell>
          <cell r="S940" t="str">
            <v>PHÚ HỘI, ĐỨC TRỌNG, LÂM ĐỒNG</v>
          </cell>
          <cell r="T940" t="str">
            <v>KHÔNG</v>
          </cell>
          <cell r="U940" t="str">
            <v>344 ẤP 1, THỊ TRẤN GIÁ RAI, GIÁ RAI, BẠC LIÊU</v>
          </cell>
          <cell r="V940" t="str">
            <v>BẠC LIÊU</v>
          </cell>
          <cell r="W940" t="str">
            <v>930/23 CMT8, P.AN THỚI, Q.BÌNH THỦY, TP.CẦN THƠ</v>
          </cell>
          <cell r="X940" t="str">
            <v>CẦN THƠ</v>
          </cell>
          <cell r="Y940" t="str">
            <v>0381000437142</v>
          </cell>
          <cell r="Z940" t="str">
            <v>VIETCOMBANK</v>
          </cell>
          <cell r="AA940" t="str">
            <v>101848</v>
          </cell>
          <cell r="AB940">
            <v>0</v>
          </cell>
          <cell r="AC940">
            <v>0</v>
          </cell>
          <cell r="AD940">
            <v>0</v>
          </cell>
          <cell r="AE940">
            <v>41988</v>
          </cell>
          <cell r="AF940" t="str">
            <v>TV</v>
          </cell>
          <cell r="AG940" t="str">
            <v>OK</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t="str">
            <v>ĐH</v>
          </cell>
          <cell r="BF940">
            <v>0</v>
          </cell>
          <cell r="BG940">
            <v>0</v>
          </cell>
          <cell r="BH940">
            <v>0</v>
          </cell>
          <cell r="BI940">
            <v>2889000</v>
          </cell>
          <cell r="BJ940">
            <v>471000</v>
          </cell>
          <cell r="BK940">
            <v>0</v>
          </cell>
          <cell r="BL940">
            <v>0</v>
          </cell>
          <cell r="BM940">
            <v>0</v>
          </cell>
          <cell r="BN940">
            <v>0</v>
          </cell>
          <cell r="BO940">
            <v>0</v>
          </cell>
          <cell r="BP940">
            <v>4000</v>
          </cell>
          <cell r="BQ940">
            <v>0.85</v>
          </cell>
          <cell r="BR940" t="str">
            <v>HTQ HỒ CHÍ MINH</v>
          </cell>
          <cell r="BS940" t="str">
            <v>Fulltime</v>
          </cell>
          <cell r="BT940" t="str">
            <v>Quán G7 - Fsoft</v>
          </cell>
          <cell r="BU940" t="str">
            <v>Trưởng Kiosk</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I940" t="str">
            <v>QUÁN 30 - 04 CẦN THƠ</v>
          </cell>
          <cell r="CJ940" t="str">
            <v>TRƯỞNG CA</v>
          </cell>
          <cell r="CK940">
            <v>0</v>
          </cell>
          <cell r="CL940">
            <v>0</v>
          </cell>
          <cell r="CM940">
            <v>0</v>
          </cell>
          <cell r="CN940">
            <v>0</v>
          </cell>
          <cell r="CO940">
            <v>0</v>
          </cell>
          <cell r="CP940">
            <v>0</v>
          </cell>
          <cell r="CQ940">
            <v>0</v>
          </cell>
          <cell r="CR940">
            <v>0</v>
          </cell>
          <cell r="CS940">
            <v>0</v>
          </cell>
          <cell r="CT940">
            <v>0</v>
          </cell>
          <cell r="CU940">
            <v>0</v>
          </cell>
          <cell r="CV940">
            <v>0</v>
          </cell>
          <cell r="CW940">
            <v>0</v>
          </cell>
          <cell r="CX940">
            <v>0</v>
          </cell>
          <cell r="CY940">
            <v>0</v>
          </cell>
          <cell r="CZ940">
            <v>0</v>
          </cell>
          <cell r="DA940" t="e">
            <v>#N/A</v>
          </cell>
          <cell r="DB940">
            <v>0</v>
          </cell>
        </row>
        <row r="941">
          <cell r="B941" t="str">
            <v>EQQ102915</v>
          </cell>
          <cell r="C941" t="str">
            <v>TRẦN LÊ THU YẾN</v>
          </cell>
          <cell r="D941" t="str">
            <v>NỮ</v>
          </cell>
          <cell r="E941">
            <v>41976</v>
          </cell>
          <cell r="F941" t="str">
            <v>02 BTX</v>
          </cell>
          <cell r="G941" t="str">
            <v>NHÂN VIÊN PHỤC VỤ</v>
          </cell>
          <cell r="H941">
            <v>23</v>
          </cell>
          <cell r="I941">
            <v>4</v>
          </cell>
          <cell r="J941">
            <v>1996</v>
          </cell>
          <cell r="K941">
            <v>35178</v>
          </cell>
          <cell r="L941">
            <v>1993</v>
          </cell>
          <cell r="M941" t="str">
            <v>28/08/1993</v>
          </cell>
          <cell r="N941" t="str">
            <v>261530609</v>
          </cell>
          <cell r="O941">
            <v>41372</v>
          </cell>
          <cell r="P941" t="str">
            <v>BÌNH THUẬN</v>
          </cell>
          <cell r="Q941" t="str">
            <v>02/08/2010</v>
          </cell>
          <cell r="R941" t="str">
            <v>LÂM ĐỒNG</v>
          </cell>
          <cell r="S941" t="str">
            <v>TỔ 1, KP A, P. THANH HẢI, TP. PHAN THIẾT</v>
          </cell>
          <cell r="T941" t="str">
            <v>PHẬT</v>
          </cell>
          <cell r="U941" t="str">
            <v>PHÚ HỘI, ĐỨC TRỌNG, LÂM ĐỒNG</v>
          </cell>
          <cell r="V941" t="str">
            <v>LÂM ĐỒNG</v>
          </cell>
          <cell r="W941" t="str">
            <v>SỐ 12T, ĐƯỜNG 12E KP CHÂN PHÚC CẨM, XÃ LONG THÀNH MỸ, Q.9, TP.HCM</v>
          </cell>
          <cell r="X941" t="str">
            <v>TP. HCM</v>
          </cell>
          <cell r="Y941" t="str">
            <v>0371000429251</v>
          </cell>
          <cell r="Z941" t="str">
            <v>VIETCOMBANK</v>
          </cell>
          <cell r="AA941" t="str">
            <v>101849</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12000</v>
          </cell>
          <cell r="BK941">
            <v>0</v>
          </cell>
          <cell r="BL941">
            <v>0</v>
          </cell>
          <cell r="BM941">
            <v>0</v>
          </cell>
          <cell r="BN941">
            <v>0</v>
          </cell>
          <cell r="BO941">
            <v>0</v>
          </cell>
          <cell r="BP941">
            <v>0</v>
          </cell>
          <cell r="BQ941">
            <v>1</v>
          </cell>
          <cell r="BR941" t="str">
            <v>HTQ HỒ CHÍ MINH</v>
          </cell>
          <cell r="BS941" t="str">
            <v>Partime</v>
          </cell>
          <cell r="BT941" t="str">
            <v>Quán 02 Bùi Thị Xuân</v>
          </cell>
          <cell r="BU941" t="str">
            <v>NV. Phục Vụ</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t="str">
            <v>G7-FSOFT</v>
          </cell>
          <cell r="CJ941" t="str">
            <v>TRƯỞNG KIOSK</v>
          </cell>
          <cell r="CK941">
            <v>0</v>
          </cell>
          <cell r="CL941">
            <v>0</v>
          </cell>
          <cell r="CM941">
            <v>0</v>
          </cell>
          <cell r="CN941">
            <v>0</v>
          </cell>
          <cell r="CO941">
            <v>0</v>
          </cell>
          <cell r="CP941">
            <v>0</v>
          </cell>
          <cell r="CQ941">
            <v>0</v>
          </cell>
          <cell r="CR941">
            <v>0</v>
          </cell>
          <cell r="CS941">
            <v>0</v>
          </cell>
          <cell r="CT941">
            <v>0</v>
          </cell>
          <cell r="CU941">
            <v>0</v>
          </cell>
          <cell r="CV941">
            <v>0</v>
          </cell>
          <cell r="CW941">
            <v>0</v>
          </cell>
          <cell r="CX941">
            <v>0</v>
          </cell>
          <cell r="CY941">
            <v>0</v>
          </cell>
          <cell r="CZ941">
            <v>0</v>
          </cell>
          <cell r="DA941" t="e">
            <v>#N/A</v>
          </cell>
          <cell r="DB941">
            <v>0</v>
          </cell>
        </row>
        <row r="942">
          <cell r="B942" t="str">
            <v>EQQ102916</v>
          </cell>
          <cell r="C942" t="str">
            <v>NGUYỄN THỊ NGỌC LAN</v>
          </cell>
          <cell r="D942" t="str">
            <v>NỮ</v>
          </cell>
          <cell r="E942">
            <v>41977</v>
          </cell>
          <cell r="F942" t="str">
            <v>G7-FSOFT</v>
          </cell>
          <cell r="G942" t="str">
            <v>NHÂN VIÊN KIOSK</v>
          </cell>
          <cell r="H942">
            <v>30</v>
          </cell>
          <cell r="I942">
            <v>8</v>
          </cell>
          <cell r="J942">
            <v>1993</v>
          </cell>
          <cell r="K942">
            <v>34211</v>
          </cell>
          <cell r="L942">
            <v>1996</v>
          </cell>
          <cell r="M942">
            <v>35178</v>
          </cell>
          <cell r="N942" t="str">
            <v>225530854</v>
          </cell>
          <cell r="O942">
            <v>40085</v>
          </cell>
          <cell r="P942" t="str">
            <v>KHÁNH HÒA</v>
          </cell>
          <cell r="Q942">
            <v>41372</v>
          </cell>
          <cell r="R942" t="str">
            <v>BÌNH THUẬN</v>
          </cell>
          <cell r="S942" t="str">
            <v>25A PHONG CHÂU, VĨNH XUÂN, NHA TRANG, KHÁNH HÒA</v>
          </cell>
          <cell r="T942">
            <v>0</v>
          </cell>
          <cell r="U942" t="str">
            <v>TỔ 1, KP A, P. THANH HẢI, TP. PHAN THIẾT</v>
          </cell>
          <cell r="V942" t="str">
            <v>PHAN THIẾT</v>
          </cell>
          <cell r="W942">
            <v>0</v>
          </cell>
          <cell r="X942">
            <v>0</v>
          </cell>
          <cell r="Y942" t="str">
            <v>0381000437980</v>
          </cell>
          <cell r="Z942" t="str">
            <v>VIETCOMBANK</v>
          </cell>
          <cell r="AA942" t="str">
            <v>101850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12000</v>
          </cell>
          <cell r="BK942">
            <v>0</v>
          </cell>
          <cell r="BL942">
            <v>0</v>
          </cell>
          <cell r="BM942">
            <v>0</v>
          </cell>
          <cell r="BN942">
            <v>0</v>
          </cell>
          <cell r="BO942">
            <v>0</v>
          </cell>
          <cell r="BP942">
            <v>0</v>
          </cell>
          <cell r="BQ942">
            <v>1</v>
          </cell>
          <cell r="BR942" t="str">
            <v>HTQ HỒ CHÍ MINH</v>
          </cell>
          <cell r="BS942" t="str">
            <v>Partime</v>
          </cell>
          <cell r="BT942" t="str">
            <v>Quán G7 - Fsoft</v>
          </cell>
          <cell r="BU942" t="str">
            <v>NV. Kiosk</v>
          </cell>
          <cell r="BV942">
            <v>0</v>
          </cell>
          <cell r="BW942">
            <v>0</v>
          </cell>
          <cell r="BX942">
            <v>0</v>
          </cell>
          <cell r="BY942">
            <v>0</v>
          </cell>
          <cell r="BZ942">
            <v>0</v>
          </cell>
          <cell r="CA942">
            <v>0</v>
          </cell>
          <cell r="CB942">
            <v>0</v>
          </cell>
          <cell r="CC942">
            <v>0</v>
          </cell>
          <cell r="CD942">
            <v>0</v>
          </cell>
          <cell r="CE942">
            <v>0</v>
          </cell>
          <cell r="CF942">
            <v>0</v>
          </cell>
          <cell r="CG942">
            <v>0</v>
          </cell>
          <cell r="CH942">
            <v>0</v>
          </cell>
          <cell r="CI942" t="str">
            <v>02 BTX</v>
          </cell>
          <cell r="CJ942" t="str">
            <v>NHÂN VIÊN PHỤC VỤ</v>
          </cell>
          <cell r="CK942">
            <v>0</v>
          </cell>
          <cell r="CL942">
            <v>0</v>
          </cell>
          <cell r="CM942">
            <v>0</v>
          </cell>
          <cell r="CN942">
            <v>0</v>
          </cell>
          <cell r="CO942">
            <v>0</v>
          </cell>
          <cell r="CP942">
            <v>0</v>
          </cell>
          <cell r="CQ942">
            <v>0</v>
          </cell>
          <cell r="CR942">
            <v>0</v>
          </cell>
          <cell r="CS942">
            <v>0</v>
          </cell>
          <cell r="CT942">
            <v>0</v>
          </cell>
          <cell r="CU942">
            <v>0</v>
          </cell>
          <cell r="CV942">
            <v>0</v>
          </cell>
          <cell r="CW942">
            <v>0</v>
          </cell>
          <cell r="CX942">
            <v>0</v>
          </cell>
          <cell r="CY942">
            <v>0</v>
          </cell>
          <cell r="CZ942">
            <v>0</v>
          </cell>
          <cell r="DA942" t="e">
            <v>#N/A</v>
          </cell>
          <cell r="DB942">
            <v>0</v>
          </cell>
        </row>
        <row r="943">
          <cell r="B943" t="str">
            <v>EQQ102917</v>
          </cell>
          <cell r="C943" t="str">
            <v>MAI THỊ HOAN</v>
          </cell>
          <cell r="D943" t="str">
            <v>NỮ</v>
          </cell>
          <cell r="E943">
            <v>41977</v>
          </cell>
          <cell r="F943" t="str">
            <v>G7-STC</v>
          </cell>
          <cell r="G943" t="str">
            <v>NHÂN VIÊN KIOSK</v>
          </cell>
          <cell r="H943">
            <v>12</v>
          </cell>
          <cell r="I943">
            <v>1</v>
          </cell>
          <cell r="J943">
            <v>1993</v>
          </cell>
          <cell r="K943">
            <v>33981</v>
          </cell>
          <cell r="L943">
            <v>1993</v>
          </cell>
          <cell r="M943">
            <v>34211</v>
          </cell>
          <cell r="N943" t="str">
            <v>272271696</v>
          </cell>
          <cell r="O943">
            <v>41541</v>
          </cell>
          <cell r="P943" t="str">
            <v>ĐỒNG NAI</v>
          </cell>
          <cell r="Q943">
            <v>40085</v>
          </cell>
          <cell r="R943" t="str">
            <v>KHÁNH HÒA</v>
          </cell>
          <cell r="S943" t="str">
            <v>529/02 KP8A, P. TÂN BIÊN, TP. BIÊN HÒA, ĐỒNG NAI</v>
          </cell>
          <cell r="T943">
            <v>0</v>
          </cell>
          <cell r="U943" t="str">
            <v>25A PHONG CHÂU, VĨNH XUÂN, NHA TRANG, KHÁNH HÒA</v>
          </cell>
          <cell r="V943" t="str">
            <v>KHÁNH HÒA</v>
          </cell>
          <cell r="W943">
            <v>0</v>
          </cell>
          <cell r="X943">
            <v>0</v>
          </cell>
          <cell r="Y943" t="str">
            <v>0071000947570</v>
          </cell>
          <cell r="Z943" t="str">
            <v>VIETCOMBANK</v>
          </cell>
          <cell r="AA943" t="str">
            <v>101851</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12000</v>
          </cell>
          <cell r="BK943">
            <v>0</v>
          </cell>
          <cell r="BL943">
            <v>0</v>
          </cell>
          <cell r="BM943">
            <v>0</v>
          </cell>
          <cell r="BN943">
            <v>0</v>
          </cell>
          <cell r="BO943">
            <v>0</v>
          </cell>
          <cell r="BP943">
            <v>0</v>
          </cell>
          <cell r="BQ943">
            <v>1</v>
          </cell>
          <cell r="BR943" t="str">
            <v>HTQ HỒ CHÍ MINH</v>
          </cell>
          <cell r="BS943" t="str">
            <v>Partime</v>
          </cell>
          <cell r="BT943" t="str">
            <v>Quán G7- Saigon Trade Center</v>
          </cell>
          <cell r="BU943" t="str">
            <v>NV. Kiosk</v>
          </cell>
          <cell r="BV943">
            <v>0</v>
          </cell>
          <cell r="BW943">
            <v>0</v>
          </cell>
          <cell r="BX943">
            <v>0</v>
          </cell>
          <cell r="BY943">
            <v>0</v>
          </cell>
          <cell r="BZ943">
            <v>0</v>
          </cell>
          <cell r="CA943">
            <v>0</v>
          </cell>
          <cell r="CB943">
            <v>0</v>
          </cell>
          <cell r="CC943">
            <v>0</v>
          </cell>
          <cell r="CD943">
            <v>0</v>
          </cell>
          <cell r="CE943">
            <v>0</v>
          </cell>
          <cell r="CF943">
            <v>0</v>
          </cell>
          <cell r="CG943">
            <v>0</v>
          </cell>
          <cell r="CH943">
            <v>0</v>
          </cell>
          <cell r="CI943" t="str">
            <v>G7-FSOFT</v>
          </cell>
          <cell r="CJ943" t="str">
            <v>NHÂN VIÊN KIOSK</v>
          </cell>
          <cell r="CK943">
            <v>0</v>
          </cell>
          <cell r="CL943">
            <v>0</v>
          </cell>
          <cell r="CM943">
            <v>0</v>
          </cell>
          <cell r="CN943">
            <v>0</v>
          </cell>
          <cell r="CO943">
            <v>0</v>
          </cell>
          <cell r="CP943">
            <v>0</v>
          </cell>
          <cell r="CQ943">
            <v>0</v>
          </cell>
          <cell r="CR943">
            <v>0</v>
          </cell>
          <cell r="CS943">
            <v>0</v>
          </cell>
          <cell r="CT943">
            <v>0</v>
          </cell>
          <cell r="CU943">
            <v>0</v>
          </cell>
          <cell r="CV943">
            <v>0</v>
          </cell>
          <cell r="CW943">
            <v>0</v>
          </cell>
          <cell r="CX943">
            <v>0</v>
          </cell>
          <cell r="CY943">
            <v>0</v>
          </cell>
          <cell r="CZ943">
            <v>0</v>
          </cell>
          <cell r="DA943" t="e">
            <v>#N/A</v>
          </cell>
          <cell r="DB943">
            <v>0</v>
          </cell>
        </row>
        <row r="944">
          <cell r="B944" t="str">
            <v>EQQ102918</v>
          </cell>
          <cell r="C944" t="str">
            <v>DƯƠNG MINH TÂN</v>
          </cell>
          <cell r="D944" t="str">
            <v>NAM</v>
          </cell>
          <cell r="E944">
            <v>41977</v>
          </cell>
          <cell r="F944" t="str">
            <v>G7-497HH</v>
          </cell>
          <cell r="G944" t="str">
            <v>NHÂN VIÊN KIOSK</v>
          </cell>
          <cell r="H944">
            <v>12</v>
          </cell>
          <cell r="I944">
            <v>11</v>
          </cell>
          <cell r="J944">
            <v>1991</v>
          </cell>
          <cell r="K944">
            <v>33554</v>
          </cell>
          <cell r="L944">
            <v>1993</v>
          </cell>
          <cell r="M944">
            <v>33981</v>
          </cell>
          <cell r="N944" t="str">
            <v>381600020</v>
          </cell>
          <cell r="O944">
            <v>39657</v>
          </cell>
          <cell r="P944" t="str">
            <v>CÀ MAU</v>
          </cell>
          <cell r="Q944">
            <v>41541</v>
          </cell>
          <cell r="R944" t="str">
            <v>ĐỒNG NAI</v>
          </cell>
          <cell r="S944" t="str">
            <v>SỐ 60 ẤP BA NHỨT, TAM GIANG  TÂY, NGỌC HIỂN, CÀ MAU</v>
          </cell>
          <cell r="T944">
            <v>0</v>
          </cell>
          <cell r="U944" t="str">
            <v>529/02 KP8A, P. TÂN BIÊN, TP. BIÊN HÒA, ĐỒNG NAI</v>
          </cell>
          <cell r="V944" t="str">
            <v>ĐỒNG NAI</v>
          </cell>
          <cell r="W944">
            <v>0</v>
          </cell>
          <cell r="X944">
            <v>0</v>
          </cell>
          <cell r="Y944" t="str">
            <v>0251002711922</v>
          </cell>
          <cell r="Z944" t="str">
            <v>VIETCOMBANK</v>
          </cell>
          <cell r="AA944" t="str">
            <v>101852</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12000</v>
          </cell>
          <cell r="BK944">
            <v>0</v>
          </cell>
          <cell r="BL944">
            <v>0</v>
          </cell>
          <cell r="BM944">
            <v>0</v>
          </cell>
          <cell r="BN944">
            <v>0</v>
          </cell>
          <cell r="BO944">
            <v>0</v>
          </cell>
          <cell r="BP944">
            <v>0</v>
          </cell>
          <cell r="BQ944">
            <v>1</v>
          </cell>
          <cell r="BR944" t="str">
            <v>HTQ HỒ CHÍ MINH</v>
          </cell>
          <cell r="BS944" t="str">
            <v>Partime</v>
          </cell>
          <cell r="BT944" t="str">
            <v>Quán G7 - 497 Hòa Hảo</v>
          </cell>
          <cell r="BU944" t="str">
            <v>NV. Kiosk</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t="str">
            <v>G7-STC</v>
          </cell>
          <cell r="CJ944" t="str">
            <v>NHÂN VIÊN KIOSK</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cell r="DA944" t="e">
            <v>#N/A</v>
          </cell>
          <cell r="DB944">
            <v>0</v>
          </cell>
        </row>
        <row r="945">
          <cell r="B945" t="str">
            <v>EQQ102919</v>
          </cell>
          <cell r="C945" t="str">
            <v>NGUYỄN NGỌC QUỲNH NHƯ</v>
          </cell>
          <cell r="D945" t="str">
            <v>NỮ</v>
          </cell>
          <cell r="E945">
            <v>41977</v>
          </cell>
          <cell r="F945" t="str">
            <v>CORNER-76HHT</v>
          </cell>
          <cell r="G945" t="str">
            <v>NHÂN VIÊN KIOSK</v>
          </cell>
          <cell r="H945">
            <v>29</v>
          </cell>
          <cell r="I945">
            <v>12</v>
          </cell>
          <cell r="J945">
            <v>1995</v>
          </cell>
          <cell r="K945">
            <v>35062</v>
          </cell>
          <cell r="L945">
            <v>1991</v>
          </cell>
          <cell r="M945">
            <v>33554</v>
          </cell>
          <cell r="N945" t="str">
            <v>025308266</v>
          </cell>
          <cell r="O945">
            <v>40282</v>
          </cell>
          <cell r="P945" t="str">
            <v>TP. HCM</v>
          </cell>
          <cell r="Q945">
            <v>39657</v>
          </cell>
          <cell r="R945" t="str">
            <v>CÀ MAU</v>
          </cell>
          <cell r="S945" t="str">
            <v>123/36/2 NGHĨA PHÁT, PHƯỜNG 6, QUẬN TÂN BÌNH, TP. HCM</v>
          </cell>
          <cell r="T945">
            <v>0</v>
          </cell>
          <cell r="U945" t="str">
            <v>SỐ 60 ẤP BA NHỨT, TAM GIANG  TÂY, NGỌC HIỂN, CÀ MAU</v>
          </cell>
          <cell r="V945" t="str">
            <v>CÀ MAU</v>
          </cell>
          <cell r="W945">
            <v>0</v>
          </cell>
          <cell r="X945">
            <v>0</v>
          </cell>
          <cell r="Y945" t="str">
            <v>0071000945596</v>
          </cell>
          <cell r="Z945" t="str">
            <v>VIETCOMBANK</v>
          </cell>
          <cell r="AA945" t="str">
            <v>101853</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12000</v>
          </cell>
          <cell r="BK945">
            <v>0</v>
          </cell>
          <cell r="BL945">
            <v>0</v>
          </cell>
          <cell r="BM945">
            <v>0</v>
          </cell>
          <cell r="BN945">
            <v>0</v>
          </cell>
          <cell r="BO945">
            <v>0</v>
          </cell>
          <cell r="BP945">
            <v>0</v>
          </cell>
          <cell r="BQ945">
            <v>1</v>
          </cell>
          <cell r="BR945" t="str">
            <v>HTQ HỒ CHÍ MINH</v>
          </cell>
          <cell r="BS945" t="str">
            <v>Partime</v>
          </cell>
          <cell r="BT945" t="str">
            <v>Quán Corner - Hoàng Hoa Thám</v>
          </cell>
          <cell r="BU945" t="str">
            <v>NV. Kiosk</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t="str">
            <v>G7-497HH</v>
          </cell>
          <cell r="CJ945" t="str">
            <v>NHÂN VIÊN KIOSK</v>
          </cell>
          <cell r="CK945">
            <v>0</v>
          </cell>
          <cell r="CL945">
            <v>0</v>
          </cell>
          <cell r="CM945">
            <v>0</v>
          </cell>
          <cell r="CN945">
            <v>0</v>
          </cell>
          <cell r="CO945">
            <v>0</v>
          </cell>
          <cell r="CP945">
            <v>0</v>
          </cell>
          <cell r="CQ945">
            <v>0</v>
          </cell>
          <cell r="CR945">
            <v>0</v>
          </cell>
          <cell r="CS945">
            <v>0</v>
          </cell>
          <cell r="CT945">
            <v>0</v>
          </cell>
          <cell r="CU945">
            <v>0</v>
          </cell>
          <cell r="CV945">
            <v>0</v>
          </cell>
          <cell r="CW945">
            <v>0</v>
          </cell>
          <cell r="CX945">
            <v>0</v>
          </cell>
          <cell r="CY945">
            <v>0</v>
          </cell>
          <cell r="CZ945">
            <v>0</v>
          </cell>
          <cell r="DA945" t="e">
            <v>#N/A</v>
          </cell>
          <cell r="DB945">
            <v>0</v>
          </cell>
        </row>
        <row r="946">
          <cell r="B946" t="str">
            <v>EQQ102920</v>
          </cell>
          <cell r="C946" t="str">
            <v>HỒ THANH TÙNG</v>
          </cell>
          <cell r="D946" t="str">
            <v>NAM</v>
          </cell>
          <cell r="E946">
            <v>41975</v>
          </cell>
          <cell r="F946" t="str">
            <v>262 KH</v>
          </cell>
          <cell r="G946" t="str">
            <v>NHÂN VIÊN PHỤC VỤ</v>
          </cell>
          <cell r="H946">
            <v>17</v>
          </cell>
          <cell r="I946">
            <v>8</v>
          </cell>
          <cell r="J946">
            <v>1994</v>
          </cell>
          <cell r="K946">
            <v>34563</v>
          </cell>
          <cell r="L946">
            <v>1995</v>
          </cell>
          <cell r="M946">
            <v>35062</v>
          </cell>
          <cell r="N946" t="str">
            <v>025280412</v>
          </cell>
          <cell r="O946">
            <v>41500</v>
          </cell>
          <cell r="P946" t="str">
            <v>TP. HCM</v>
          </cell>
          <cell r="Q946">
            <v>40282</v>
          </cell>
          <cell r="R946" t="str">
            <v>TP. HCM</v>
          </cell>
          <cell r="S946" t="str">
            <v>49 LÊ PHÁT ĐẠT, P.7, Q. TÂN BÌNH, TP. HCM</v>
          </cell>
          <cell r="T946">
            <v>0</v>
          </cell>
          <cell r="U946" t="str">
            <v>123/36/2 NGHĨA PHÁT, PHƯỜNG 6, QUẬN TÂN BÌNH, TP. HCM</v>
          </cell>
          <cell r="V946" t="str">
            <v>TP. HCM</v>
          </cell>
          <cell r="W946">
            <v>0</v>
          </cell>
          <cell r="X946">
            <v>0</v>
          </cell>
          <cell r="Y946" t="str">
            <v>0071000947717</v>
          </cell>
          <cell r="Z946" t="str">
            <v>VIETCOMBANK</v>
          </cell>
          <cell r="AA946" t="str">
            <v>101854</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12000</v>
          </cell>
          <cell r="BK946">
            <v>0</v>
          </cell>
          <cell r="BL946">
            <v>0</v>
          </cell>
          <cell r="BM946">
            <v>0</v>
          </cell>
          <cell r="BN946">
            <v>0</v>
          </cell>
          <cell r="BO946">
            <v>0</v>
          </cell>
          <cell r="BP946">
            <v>0</v>
          </cell>
          <cell r="BQ946">
            <v>1</v>
          </cell>
          <cell r="BR946" t="str">
            <v>HTQ HỒ CHÍ MINH</v>
          </cell>
          <cell r="BS946" t="str">
            <v>Partime</v>
          </cell>
          <cell r="BT946" t="str">
            <v>Quán 262 Khánh Hội</v>
          </cell>
          <cell r="BU946" t="str">
            <v>NV. Phục Vụ</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t="str">
            <v>CORNER-76HHT</v>
          </cell>
          <cell r="CJ946" t="str">
            <v>NHÂN VIÊN KIOSK</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cell r="DA946" t="e">
            <v>#N/A</v>
          </cell>
          <cell r="DB946">
            <v>0</v>
          </cell>
        </row>
        <row r="947">
          <cell r="B947" t="str">
            <v>EQQ102921</v>
          </cell>
          <cell r="C947" t="str">
            <v>TRẦN THỊ HOÀNG YẾN</v>
          </cell>
          <cell r="D947" t="str">
            <v>NỮ</v>
          </cell>
          <cell r="E947">
            <v>41977</v>
          </cell>
          <cell r="F947" t="str">
            <v>211 NTH</v>
          </cell>
          <cell r="G947" t="str">
            <v>NHÂN VIÊN PHỤC VỤ</v>
          </cell>
          <cell r="H947">
            <v>23</v>
          </cell>
          <cell r="I947">
            <v>4</v>
          </cell>
          <cell r="J947">
            <v>1994</v>
          </cell>
          <cell r="K947">
            <v>34447</v>
          </cell>
          <cell r="L947">
            <v>1994</v>
          </cell>
          <cell r="M947">
            <v>34563</v>
          </cell>
          <cell r="N947" t="str">
            <v>025014671</v>
          </cell>
          <cell r="O947">
            <v>39875</v>
          </cell>
          <cell r="P947" t="str">
            <v>TP. HCM</v>
          </cell>
          <cell r="Q947">
            <v>41500</v>
          </cell>
          <cell r="R947" t="str">
            <v>TP. HCM</v>
          </cell>
          <cell r="S947" t="str">
            <v>58/98 HÀM TỬ, P.1, Q.5, TP. HCM</v>
          </cell>
          <cell r="T947">
            <v>0</v>
          </cell>
          <cell r="U947" t="str">
            <v>49 LÊ PHÁT ĐẠT, P.7, Q. TÂN BÌNH, TP. HCM</v>
          </cell>
          <cell r="V947" t="str">
            <v>TP. HCM</v>
          </cell>
          <cell r="W947">
            <v>0</v>
          </cell>
          <cell r="X947">
            <v>0</v>
          </cell>
          <cell r="Y947" t="str">
            <v>0421000441048</v>
          </cell>
          <cell r="Z947" t="str">
            <v>VIETCOMBANK</v>
          </cell>
          <cell r="AA947" t="str">
            <v>101855</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12000</v>
          </cell>
          <cell r="BK947">
            <v>0</v>
          </cell>
          <cell r="BL947">
            <v>0</v>
          </cell>
          <cell r="BM947">
            <v>0</v>
          </cell>
          <cell r="BN947">
            <v>0</v>
          </cell>
          <cell r="BO947">
            <v>0</v>
          </cell>
          <cell r="BP947">
            <v>0</v>
          </cell>
          <cell r="BQ947">
            <v>1</v>
          </cell>
          <cell r="BR947" t="str">
            <v>HTQ HỒ CHÍ MINH</v>
          </cell>
          <cell r="BS947" t="str">
            <v>Partime</v>
          </cell>
          <cell r="BT947" t="str">
            <v>Quán 211 Nguyễn Thái Học</v>
          </cell>
          <cell r="BU947" t="str">
            <v>NV. Phục Vụ</v>
          </cell>
          <cell r="BV947">
            <v>0</v>
          </cell>
          <cell r="BW947">
            <v>0</v>
          </cell>
          <cell r="BX947">
            <v>0</v>
          </cell>
          <cell r="BY947">
            <v>0</v>
          </cell>
          <cell r="BZ947">
            <v>0</v>
          </cell>
          <cell r="CA947">
            <v>0</v>
          </cell>
          <cell r="CB947">
            <v>0</v>
          </cell>
          <cell r="CC947">
            <v>0</v>
          </cell>
          <cell r="CD947">
            <v>41969</v>
          </cell>
          <cell r="CE947">
            <v>0</v>
          </cell>
          <cell r="CF947">
            <v>0</v>
          </cell>
          <cell r="CG947">
            <v>0</v>
          </cell>
          <cell r="CH947">
            <v>0</v>
          </cell>
          <cell r="CI947" t="str">
            <v>262 KH</v>
          </cell>
          <cell r="CJ947" t="str">
            <v>NHÂN VIÊN PHỤC VỤ</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cell r="DA947" t="e">
            <v>#N/A</v>
          </cell>
          <cell r="DB947">
            <v>0</v>
          </cell>
        </row>
        <row r="948">
          <cell r="B948" t="str">
            <v>EQQ102922</v>
          </cell>
          <cell r="C948" t="str">
            <v>NGUYỄN THỊ LỆ THU</v>
          </cell>
          <cell r="D948" t="str">
            <v>NỮ</v>
          </cell>
          <cell r="E948">
            <v>41977</v>
          </cell>
          <cell r="F948" t="str">
            <v>262 KH</v>
          </cell>
          <cell r="G948" t="str">
            <v>NHÂN VIÊN PHỤC VỤ</v>
          </cell>
          <cell r="H948">
            <v>2</v>
          </cell>
          <cell r="I948">
            <v>9</v>
          </cell>
          <cell r="J948">
            <v>1996</v>
          </cell>
          <cell r="K948">
            <v>35310</v>
          </cell>
          <cell r="L948">
            <v>1994</v>
          </cell>
          <cell r="M948">
            <v>34447</v>
          </cell>
          <cell r="N948" t="str">
            <v>273579820</v>
          </cell>
          <cell r="O948">
            <v>41238</v>
          </cell>
          <cell r="P948" t="str">
            <v>VŨNG TÀU</v>
          </cell>
          <cell r="Q948">
            <v>39875</v>
          </cell>
          <cell r="R948" t="str">
            <v>TP. HCM</v>
          </cell>
          <cell r="S948" t="str">
            <v>881 PHẠM HÙNG, HUYỆN XUYÊN MỘC, TỈNH BÀ RỊA VŨNG TÀU</v>
          </cell>
          <cell r="T948">
            <v>0</v>
          </cell>
          <cell r="U948" t="str">
            <v>58/98 HÀM TỬ, P.1, Q.5, TP. HCM</v>
          </cell>
          <cell r="V948" t="str">
            <v>TP. HCM</v>
          </cell>
          <cell r="W948">
            <v>0</v>
          </cell>
          <cell r="X948">
            <v>0</v>
          </cell>
          <cell r="Y948" t="str">
            <v>0071000946938</v>
          </cell>
          <cell r="Z948" t="str">
            <v>VIETCOMBANK</v>
          </cell>
          <cell r="AA948" t="str">
            <v>101856</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12000</v>
          </cell>
          <cell r="BK948">
            <v>0</v>
          </cell>
          <cell r="BL948">
            <v>0</v>
          </cell>
          <cell r="BM948">
            <v>0</v>
          </cell>
          <cell r="BN948">
            <v>0</v>
          </cell>
          <cell r="BO948">
            <v>0</v>
          </cell>
          <cell r="BP948">
            <v>0</v>
          </cell>
          <cell r="BQ948">
            <v>1</v>
          </cell>
          <cell r="BR948" t="str">
            <v>HTQ HỒ CHÍ MINH</v>
          </cell>
          <cell r="BS948" t="str">
            <v>Partime</v>
          </cell>
          <cell r="BT948" t="str">
            <v>Quán 262 Khánh Hội</v>
          </cell>
          <cell r="BU948" t="str">
            <v>NV. Phục Vụ</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t="str">
            <v>211 NTH</v>
          </cell>
          <cell r="CJ948" t="str">
            <v>NHÂN VIÊN PHỤC VỤ</v>
          </cell>
          <cell r="CK948">
            <v>0</v>
          </cell>
          <cell r="CL948">
            <v>0</v>
          </cell>
          <cell r="CM948">
            <v>0</v>
          </cell>
          <cell r="CN948">
            <v>0</v>
          </cell>
          <cell r="CO948">
            <v>0</v>
          </cell>
          <cell r="CP948">
            <v>0</v>
          </cell>
          <cell r="CQ948">
            <v>0</v>
          </cell>
          <cell r="CR948">
            <v>0</v>
          </cell>
          <cell r="CS948">
            <v>0</v>
          </cell>
          <cell r="CT948">
            <v>0</v>
          </cell>
          <cell r="CU948">
            <v>0</v>
          </cell>
          <cell r="CV948">
            <v>0</v>
          </cell>
          <cell r="CW948">
            <v>0</v>
          </cell>
          <cell r="CX948">
            <v>0</v>
          </cell>
          <cell r="CY948">
            <v>0</v>
          </cell>
          <cell r="CZ948">
            <v>0</v>
          </cell>
          <cell r="DA948" t="e">
            <v>#N/A</v>
          </cell>
          <cell r="DB948">
            <v>0</v>
          </cell>
        </row>
        <row r="949">
          <cell r="B949" t="str">
            <v>EQQ102923</v>
          </cell>
          <cell r="C949" t="str">
            <v>NGUYỄN NGỌC HUẾ PHƯƠNG</v>
          </cell>
          <cell r="D949" t="str">
            <v>NỮ</v>
          </cell>
          <cell r="E949">
            <v>41977</v>
          </cell>
          <cell r="F949" t="str">
            <v>262 KH</v>
          </cell>
          <cell r="G949" t="str">
            <v>NHÂN VIÊN PHỤC VỤ</v>
          </cell>
          <cell r="H949">
            <v>12</v>
          </cell>
          <cell r="I949">
            <v>7</v>
          </cell>
          <cell r="J949">
            <v>1992</v>
          </cell>
          <cell r="K949">
            <v>33797</v>
          </cell>
          <cell r="L949">
            <v>1996</v>
          </cell>
          <cell r="M949">
            <v>35310</v>
          </cell>
          <cell r="N949" t="str">
            <v>301442519</v>
          </cell>
          <cell r="O949">
            <v>40478</v>
          </cell>
          <cell r="P949" t="str">
            <v>LONG AN</v>
          </cell>
          <cell r="Q949">
            <v>41238</v>
          </cell>
          <cell r="R949" t="str">
            <v>VŨNG TÀU</v>
          </cell>
          <cell r="S949" t="str">
            <v>12 BẢO ĐỊNH, P.4, LONG AN</v>
          </cell>
          <cell r="T949">
            <v>0</v>
          </cell>
          <cell r="U949" t="str">
            <v>881 PHẠM HÙNG, HUYỆN XUYÊN MỘC, TỈNH BÀ RỊA VŨNG TÀU</v>
          </cell>
          <cell r="V949" t="str">
            <v>VŨNG TÀU</v>
          </cell>
          <cell r="W949">
            <v>0</v>
          </cell>
          <cell r="X949">
            <v>0</v>
          </cell>
          <cell r="Y949" t="str">
            <v>0631000429837</v>
          </cell>
          <cell r="Z949" t="str">
            <v>VIETCOMBANK</v>
          </cell>
          <cell r="AA949" t="str">
            <v>101857</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12000</v>
          </cell>
          <cell r="BK949">
            <v>0</v>
          </cell>
          <cell r="BL949">
            <v>0</v>
          </cell>
          <cell r="BM949">
            <v>0</v>
          </cell>
          <cell r="BN949">
            <v>0</v>
          </cell>
          <cell r="BO949">
            <v>0</v>
          </cell>
          <cell r="BP949">
            <v>0</v>
          </cell>
          <cell r="BQ949">
            <v>1</v>
          </cell>
          <cell r="BR949" t="str">
            <v>HTQ HỒ CHÍ MINH</v>
          </cell>
          <cell r="BS949" t="str">
            <v>Partime</v>
          </cell>
          <cell r="BT949" t="str">
            <v>Quán 262 Khánh Hội</v>
          </cell>
          <cell r="BU949" t="str">
            <v>NV. Phục Vụ</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I949" t="str">
            <v>262 KH</v>
          </cell>
          <cell r="CJ949" t="str">
            <v>NHÂN VIÊN PHỤC VỤ</v>
          </cell>
          <cell r="CK949">
            <v>0</v>
          </cell>
          <cell r="CL949">
            <v>0</v>
          </cell>
          <cell r="CM949">
            <v>0</v>
          </cell>
          <cell r="CN949">
            <v>0</v>
          </cell>
          <cell r="CO949">
            <v>0</v>
          </cell>
          <cell r="CP949">
            <v>0</v>
          </cell>
          <cell r="CQ949">
            <v>0</v>
          </cell>
          <cell r="CR949">
            <v>0</v>
          </cell>
          <cell r="CS949">
            <v>0</v>
          </cell>
          <cell r="CT949">
            <v>0</v>
          </cell>
          <cell r="CU949">
            <v>0</v>
          </cell>
          <cell r="CV949">
            <v>0</v>
          </cell>
          <cell r="CW949">
            <v>0</v>
          </cell>
          <cell r="CX949">
            <v>0</v>
          </cell>
          <cell r="CY949">
            <v>0</v>
          </cell>
          <cell r="CZ949">
            <v>0</v>
          </cell>
          <cell r="DA949" t="e">
            <v>#N/A</v>
          </cell>
          <cell r="DB949">
            <v>0</v>
          </cell>
        </row>
        <row r="950">
          <cell r="B950" t="str">
            <v>EQQ102924</v>
          </cell>
          <cell r="C950" t="str">
            <v>NGUYỄN THỊ TÚ QUYÊN</v>
          </cell>
          <cell r="D950" t="str">
            <v>NỮ</v>
          </cell>
          <cell r="E950">
            <v>41978</v>
          </cell>
          <cell r="F950" t="str">
            <v>211 NTH</v>
          </cell>
          <cell r="G950" t="str">
            <v>NHÂN VIÊN PHỤC VỤ</v>
          </cell>
          <cell r="H950">
            <v>25</v>
          </cell>
          <cell r="I950">
            <v>5</v>
          </cell>
          <cell r="J950">
            <v>1992</v>
          </cell>
          <cell r="K950">
            <v>33749</v>
          </cell>
          <cell r="L950">
            <v>1992</v>
          </cell>
          <cell r="M950">
            <v>33797</v>
          </cell>
          <cell r="N950" t="str">
            <v>025149919</v>
          </cell>
          <cell r="O950">
            <v>39990</v>
          </cell>
          <cell r="P950" t="str">
            <v>TP. HCM</v>
          </cell>
          <cell r="Q950">
            <v>40478</v>
          </cell>
          <cell r="R950" t="str">
            <v>LONG AN</v>
          </cell>
          <cell r="S950" t="str">
            <v>377/10A HƯNG PHÚ, P.9, Q.8, TP. HCM</v>
          </cell>
          <cell r="T950">
            <v>0</v>
          </cell>
          <cell r="U950" t="str">
            <v>12 BẢO ĐỊNH, P.4, LONG AN</v>
          </cell>
          <cell r="V950" t="str">
            <v>LONG AN</v>
          </cell>
          <cell r="W950">
            <v>0</v>
          </cell>
          <cell r="X950">
            <v>0</v>
          </cell>
          <cell r="Y950" t="str">
            <v>0601000451415</v>
          </cell>
          <cell r="Z950" t="str">
            <v>VIETCOMBANK</v>
          </cell>
          <cell r="AA950" t="str">
            <v>101858</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12000</v>
          </cell>
          <cell r="BK950">
            <v>0</v>
          </cell>
          <cell r="BL950">
            <v>0</v>
          </cell>
          <cell r="BM950">
            <v>0</v>
          </cell>
          <cell r="BN950">
            <v>0</v>
          </cell>
          <cell r="BO950">
            <v>0</v>
          </cell>
          <cell r="BP950">
            <v>0</v>
          </cell>
          <cell r="BQ950">
            <v>1</v>
          </cell>
          <cell r="BR950" t="str">
            <v>HTQ HỒ CHÍ MINH</v>
          </cell>
          <cell r="BS950" t="str">
            <v>Partime</v>
          </cell>
          <cell r="BT950" t="str">
            <v>Quán 211 Nguyễn Thái Học</v>
          </cell>
          <cell r="BU950" t="str">
            <v>NV. Phục Vụ</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I950" t="str">
            <v>262 KH</v>
          </cell>
          <cell r="CJ950" t="str">
            <v>NHÂN VIÊN PHỤC VỤ</v>
          </cell>
          <cell r="CK950">
            <v>0</v>
          </cell>
          <cell r="CL950">
            <v>0</v>
          </cell>
          <cell r="CM950">
            <v>0</v>
          </cell>
          <cell r="CN950">
            <v>0</v>
          </cell>
          <cell r="CO950">
            <v>0</v>
          </cell>
          <cell r="CP950">
            <v>0</v>
          </cell>
          <cell r="CQ950">
            <v>0</v>
          </cell>
          <cell r="CR950">
            <v>0</v>
          </cell>
          <cell r="CS950">
            <v>0</v>
          </cell>
          <cell r="CT950">
            <v>0</v>
          </cell>
          <cell r="CU950">
            <v>0</v>
          </cell>
          <cell r="CV950">
            <v>0</v>
          </cell>
          <cell r="CW950">
            <v>0</v>
          </cell>
          <cell r="CX950">
            <v>0</v>
          </cell>
          <cell r="CY950">
            <v>0</v>
          </cell>
          <cell r="CZ950">
            <v>0</v>
          </cell>
          <cell r="DA950" t="e">
            <v>#N/A</v>
          </cell>
          <cell r="DB950">
            <v>0</v>
          </cell>
        </row>
        <row r="951">
          <cell r="B951" t="str">
            <v>EQQ102925</v>
          </cell>
          <cell r="C951" t="str">
            <v>TRẦN GIA MINH</v>
          </cell>
          <cell r="D951" t="str">
            <v>NAM</v>
          </cell>
          <cell r="E951">
            <v>41979</v>
          </cell>
          <cell r="F951" t="str">
            <v>104 HBT</v>
          </cell>
          <cell r="G951" t="str">
            <v>NHÂN VIÊN PHỤC VỤ</v>
          </cell>
          <cell r="H951">
            <v>20</v>
          </cell>
          <cell r="I951">
            <v>5</v>
          </cell>
          <cell r="J951">
            <v>1995</v>
          </cell>
          <cell r="K951">
            <v>34839</v>
          </cell>
          <cell r="L951">
            <v>1992</v>
          </cell>
          <cell r="M951">
            <v>33749</v>
          </cell>
          <cell r="N951" t="str">
            <v>025443297</v>
          </cell>
          <cell r="O951">
            <v>40722</v>
          </cell>
          <cell r="P951" t="str">
            <v>TP. HCM</v>
          </cell>
          <cell r="Q951">
            <v>39990</v>
          </cell>
          <cell r="R951" t="str">
            <v>TP. HCM</v>
          </cell>
          <cell r="S951" t="str">
            <v>439/19 HÒA HẢO, P.5, Q.10, TP. HCM</v>
          </cell>
          <cell r="T951">
            <v>0</v>
          </cell>
          <cell r="U951" t="str">
            <v>377/10A HƯNG PHÚ, P.9, Q.8, TP. HCM</v>
          </cell>
          <cell r="V951" t="str">
            <v>TP. HCM</v>
          </cell>
          <cell r="W951">
            <v>0</v>
          </cell>
          <cell r="X951">
            <v>0</v>
          </cell>
          <cell r="Y951" t="str">
            <v>0511000426387</v>
          </cell>
          <cell r="Z951" t="str">
            <v>VIETCOMBANK</v>
          </cell>
          <cell r="AA951" t="str">
            <v>101859</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12000</v>
          </cell>
          <cell r="BK951">
            <v>0</v>
          </cell>
          <cell r="BL951">
            <v>0</v>
          </cell>
          <cell r="BM951">
            <v>0</v>
          </cell>
          <cell r="BN951">
            <v>0</v>
          </cell>
          <cell r="BO951">
            <v>0</v>
          </cell>
          <cell r="BP951">
            <v>0</v>
          </cell>
          <cell r="BQ951">
            <v>1</v>
          </cell>
          <cell r="BR951" t="str">
            <v>HTQ HỒ CHÍ MINH</v>
          </cell>
          <cell r="BS951" t="str">
            <v>Partime</v>
          </cell>
          <cell r="BT951" t="str">
            <v>Quán 104 Hai Bà Trưng</v>
          </cell>
          <cell r="BU951" t="str">
            <v>NV. Phục Vụ</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t="str">
            <v>211 NTH</v>
          </cell>
          <cell r="CJ951" t="str">
            <v>NHÂN VIÊN PHỤC VỤ</v>
          </cell>
          <cell r="CK951">
            <v>0</v>
          </cell>
          <cell r="CL951">
            <v>0</v>
          </cell>
          <cell r="CM951">
            <v>0</v>
          </cell>
          <cell r="CN951">
            <v>0</v>
          </cell>
          <cell r="CO951">
            <v>0</v>
          </cell>
          <cell r="CP951">
            <v>0</v>
          </cell>
          <cell r="CQ951">
            <v>0</v>
          </cell>
          <cell r="CR951">
            <v>0</v>
          </cell>
          <cell r="CS951">
            <v>0</v>
          </cell>
          <cell r="CT951">
            <v>0</v>
          </cell>
          <cell r="CU951">
            <v>0</v>
          </cell>
          <cell r="CV951">
            <v>0</v>
          </cell>
          <cell r="CW951">
            <v>0</v>
          </cell>
          <cell r="CX951">
            <v>0</v>
          </cell>
          <cell r="CY951">
            <v>0</v>
          </cell>
          <cell r="CZ951">
            <v>0</v>
          </cell>
          <cell r="DA951" t="e">
            <v>#N/A</v>
          </cell>
          <cell r="DB951">
            <v>0</v>
          </cell>
        </row>
        <row r="952">
          <cell r="B952" t="str">
            <v>EQQ102926</v>
          </cell>
          <cell r="C952" t="str">
            <v>ĐỖ TRUNG TIẾN</v>
          </cell>
          <cell r="D952" t="str">
            <v>NAM</v>
          </cell>
          <cell r="E952">
            <v>41979</v>
          </cell>
          <cell r="F952" t="str">
            <v>157 D2</v>
          </cell>
          <cell r="G952" t="str">
            <v>NHÂN VIÊN PHỤC VỤ</v>
          </cell>
          <cell r="H952">
            <v>20</v>
          </cell>
          <cell r="I952">
            <v>9</v>
          </cell>
          <cell r="J952">
            <v>1994</v>
          </cell>
          <cell r="K952">
            <v>34597</v>
          </cell>
          <cell r="L952">
            <v>1995</v>
          </cell>
          <cell r="M952">
            <v>34839</v>
          </cell>
          <cell r="N952" t="str">
            <v>194555929</v>
          </cell>
          <cell r="O952">
            <v>40700</v>
          </cell>
          <cell r="P952" t="str">
            <v>QUẢNG BÌNH</v>
          </cell>
          <cell r="Q952">
            <v>40722</v>
          </cell>
          <cell r="R952" t="str">
            <v>TP. HCM</v>
          </cell>
          <cell r="S952" t="str">
            <v>LIÊN THỦY, LỆ THỦY, QUẢNG BÌNH</v>
          </cell>
          <cell r="T952">
            <v>0</v>
          </cell>
          <cell r="U952" t="str">
            <v>439/19 HÒA HẢO, P.5, Q.10, TP. HCM</v>
          </cell>
          <cell r="V952" t="str">
            <v>TP. HCM</v>
          </cell>
          <cell r="W952">
            <v>0</v>
          </cell>
          <cell r="X952">
            <v>0</v>
          </cell>
          <cell r="Y952" t="str">
            <v>0311000672281</v>
          </cell>
          <cell r="Z952" t="str">
            <v>VIETCOMBANK</v>
          </cell>
          <cell r="AA952" t="str">
            <v>101860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12000</v>
          </cell>
          <cell r="BK952">
            <v>0</v>
          </cell>
          <cell r="BL952">
            <v>0</v>
          </cell>
          <cell r="BM952">
            <v>0</v>
          </cell>
          <cell r="BN952">
            <v>0</v>
          </cell>
          <cell r="BO952">
            <v>0</v>
          </cell>
          <cell r="BP952">
            <v>0</v>
          </cell>
          <cell r="BQ952">
            <v>1</v>
          </cell>
          <cell r="BR952" t="str">
            <v>HTQ HỒ CHÍ MINH</v>
          </cell>
          <cell r="BS952" t="str">
            <v>Partime</v>
          </cell>
          <cell r="BT952" t="str">
            <v>Quán 157-159 D2</v>
          </cell>
          <cell r="BU952" t="str">
            <v>NV. Phục Vụ</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t="str">
            <v>104 HBT</v>
          </cell>
          <cell r="CJ952" t="str">
            <v>NHÂN VIÊN PHỤC VỤ</v>
          </cell>
          <cell r="CK952">
            <v>0</v>
          </cell>
          <cell r="CL952">
            <v>0</v>
          </cell>
          <cell r="CM952">
            <v>0</v>
          </cell>
          <cell r="CN952">
            <v>0</v>
          </cell>
          <cell r="CO952">
            <v>0</v>
          </cell>
          <cell r="CP952">
            <v>0</v>
          </cell>
          <cell r="CQ952">
            <v>0</v>
          </cell>
          <cell r="CR952">
            <v>0</v>
          </cell>
          <cell r="CS952">
            <v>0</v>
          </cell>
          <cell r="CT952">
            <v>0</v>
          </cell>
          <cell r="CU952">
            <v>0</v>
          </cell>
          <cell r="CV952">
            <v>0</v>
          </cell>
          <cell r="CW952">
            <v>0</v>
          </cell>
          <cell r="CX952">
            <v>0</v>
          </cell>
          <cell r="CY952">
            <v>0</v>
          </cell>
          <cell r="CZ952">
            <v>0</v>
          </cell>
          <cell r="DA952" t="e">
            <v>#N/A</v>
          </cell>
          <cell r="DB952">
            <v>0</v>
          </cell>
        </row>
        <row r="953">
          <cell r="B953" t="str">
            <v>EQQ102927</v>
          </cell>
          <cell r="C953" t="str">
            <v>ĐẶNG THANH KIM NGÂN</v>
          </cell>
          <cell r="D953" t="str">
            <v>NỮ</v>
          </cell>
          <cell r="E953">
            <v>41986</v>
          </cell>
          <cell r="F953" t="str">
            <v>43 TS</v>
          </cell>
          <cell r="G953" t="str">
            <v>NHÂN VIÊN PHỤC VỤ</v>
          </cell>
          <cell r="H953">
            <v>19</v>
          </cell>
          <cell r="I953">
            <v>2</v>
          </cell>
          <cell r="J953">
            <v>1995</v>
          </cell>
          <cell r="K953">
            <v>34749</v>
          </cell>
          <cell r="L953">
            <v>1994</v>
          </cell>
          <cell r="M953">
            <v>34597</v>
          </cell>
          <cell r="N953" t="str">
            <v>225565221</v>
          </cell>
          <cell r="O953">
            <v>40702</v>
          </cell>
          <cell r="P953" t="str">
            <v>KHÁNH HÒA</v>
          </cell>
          <cell r="Q953">
            <v>40700</v>
          </cell>
          <cell r="R953" t="str">
            <v>QUẢNG BÌNH</v>
          </cell>
          <cell r="S953" t="str">
            <v>37 PHAN ĐÌNH GIÓT, PHƯỜNG PHƯƠNG SÀI, NHA TRANG, KHÁNH HÒA</v>
          </cell>
          <cell r="T953">
            <v>0</v>
          </cell>
          <cell r="U953" t="str">
            <v>LIÊN THỦY, LỆ THỦY, QUẢNG BÌNH</v>
          </cell>
          <cell r="V953" t="str">
            <v>QUẢNG BÌNH</v>
          </cell>
          <cell r="W953">
            <v>0</v>
          </cell>
          <cell r="X953">
            <v>0</v>
          </cell>
          <cell r="Y953" t="str">
            <v>0531002491287</v>
          </cell>
          <cell r="Z953" t="str">
            <v>VIETCOMBANK</v>
          </cell>
          <cell r="AA953" t="str">
            <v>101861</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12000</v>
          </cell>
          <cell r="BK953">
            <v>0</v>
          </cell>
          <cell r="BL953">
            <v>0</v>
          </cell>
          <cell r="BM953">
            <v>0</v>
          </cell>
          <cell r="BN953">
            <v>0</v>
          </cell>
          <cell r="BO953">
            <v>0</v>
          </cell>
          <cell r="BP953">
            <v>0</v>
          </cell>
          <cell r="BQ953">
            <v>1</v>
          </cell>
          <cell r="BR953" t="str">
            <v>HTQ HỒ CHÍ MINH</v>
          </cell>
          <cell r="BS953" t="str">
            <v>Partime</v>
          </cell>
          <cell r="BT953" t="str">
            <v xml:space="preserve">Quán A43 Trường Sơn </v>
          </cell>
          <cell r="BU953" t="str">
            <v>NV. Phục Vụ</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t="str">
            <v>157 D2</v>
          </cell>
          <cell r="CJ953" t="str">
            <v>NHÂN VIÊN PHỤC VỤ</v>
          </cell>
          <cell r="CK953">
            <v>0</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t="e">
            <v>#N/A</v>
          </cell>
          <cell r="DB953">
            <v>0</v>
          </cell>
        </row>
        <row r="954">
          <cell r="B954" t="str">
            <v>EQQ102928</v>
          </cell>
          <cell r="C954" t="str">
            <v>LÊ THỊ NGA</v>
          </cell>
          <cell r="D954" t="str">
            <v>NỮ</v>
          </cell>
          <cell r="E954">
            <v>41977</v>
          </cell>
          <cell r="F954" t="str">
            <v>G7-FSOFT</v>
          </cell>
          <cell r="G954" t="str">
            <v>NHÂN VIÊN KIOSK</v>
          </cell>
          <cell r="H954">
            <v>25</v>
          </cell>
          <cell r="I954">
            <v>11</v>
          </cell>
          <cell r="J954">
            <v>1993</v>
          </cell>
          <cell r="K954">
            <v>34298</v>
          </cell>
          <cell r="L954">
            <v>1995</v>
          </cell>
          <cell r="M954">
            <v>34749</v>
          </cell>
          <cell r="N954" t="str">
            <v>186995133</v>
          </cell>
          <cell r="O954">
            <v>39483</v>
          </cell>
          <cell r="P954" t="str">
            <v>NGHỆ AN</v>
          </cell>
          <cell r="Q954">
            <v>40702</v>
          </cell>
          <cell r="R954" t="str">
            <v>KHÁNH HÒA</v>
          </cell>
          <cell r="S954" t="str">
            <v>XÓM 6, XÃ ĐỨC SƠN, HUYỆN ANH SƠN, NGHỆ AN</v>
          </cell>
          <cell r="T954">
            <v>0</v>
          </cell>
          <cell r="U954" t="str">
            <v>37 PHAN ĐÌNH GIÓT, PHƯỜNG PHƯƠNG SÀI, NHA TRANG, KHÁNH HÒA</v>
          </cell>
          <cell r="V954" t="str">
            <v>KHÁNH HÒA</v>
          </cell>
          <cell r="W954" t="str">
            <v>37 PHAN ĐÌNH GIÓT, PHƯỜNG PHƯƠNG SÀI, NHA TRANG, KHÁNH HÒA</v>
          </cell>
          <cell r="X954">
            <v>0</v>
          </cell>
          <cell r="Y954" t="str">
            <v>0381000437680</v>
          </cell>
          <cell r="Z954" t="str">
            <v>VIETCOMBANK</v>
          </cell>
          <cell r="AA954" t="str">
            <v>101862</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12000</v>
          </cell>
          <cell r="BK954">
            <v>0</v>
          </cell>
          <cell r="BL954">
            <v>0</v>
          </cell>
          <cell r="BM954">
            <v>0</v>
          </cell>
          <cell r="BN954">
            <v>0</v>
          </cell>
          <cell r="BO954">
            <v>0</v>
          </cell>
          <cell r="BP954">
            <v>0</v>
          </cell>
          <cell r="BQ954">
            <v>1</v>
          </cell>
          <cell r="BR954" t="str">
            <v>HTQ HỒ CHÍ MINH</v>
          </cell>
          <cell r="BS954" t="str">
            <v>Partime</v>
          </cell>
          <cell r="BT954" t="str">
            <v>Quán G7 - Fsoft</v>
          </cell>
          <cell r="BU954" t="str">
            <v>NV. Kiosk</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t="str">
            <v>43 TS</v>
          </cell>
          <cell r="CJ954" t="str">
            <v>NHÂN VIÊN PHỤC VỤ</v>
          </cell>
          <cell r="CK954">
            <v>0</v>
          </cell>
          <cell r="CL954">
            <v>0</v>
          </cell>
          <cell r="CM954">
            <v>0</v>
          </cell>
          <cell r="CN954">
            <v>0</v>
          </cell>
          <cell r="CO954">
            <v>0</v>
          </cell>
          <cell r="CP954">
            <v>0</v>
          </cell>
          <cell r="CQ954">
            <v>0</v>
          </cell>
          <cell r="CR954">
            <v>0</v>
          </cell>
          <cell r="CS954">
            <v>0</v>
          </cell>
          <cell r="CT954">
            <v>0</v>
          </cell>
          <cell r="CU954">
            <v>0</v>
          </cell>
          <cell r="CV954">
            <v>0</v>
          </cell>
          <cell r="CW954">
            <v>0</v>
          </cell>
          <cell r="CX954">
            <v>0</v>
          </cell>
          <cell r="CY954">
            <v>0</v>
          </cell>
          <cell r="CZ954">
            <v>0</v>
          </cell>
          <cell r="DA954" t="e">
            <v>#N/A</v>
          </cell>
          <cell r="DB954">
            <v>0</v>
          </cell>
        </row>
        <row r="955">
          <cell r="B955" t="str">
            <v>EQQ102929</v>
          </cell>
          <cell r="C955" t="str">
            <v>TRẦN TRÚC HÂN</v>
          </cell>
          <cell r="D955" t="str">
            <v>NAM</v>
          </cell>
          <cell r="E955">
            <v>41982</v>
          </cell>
          <cell r="F955" t="str">
            <v>211 NTH</v>
          </cell>
          <cell r="G955" t="str">
            <v>NHÂN VIÊN PHỤC VỤ</v>
          </cell>
          <cell r="H955">
            <v>9</v>
          </cell>
          <cell r="I955">
            <v>6</v>
          </cell>
          <cell r="J955">
            <v>1992</v>
          </cell>
          <cell r="K955">
            <v>33764</v>
          </cell>
          <cell r="L955">
            <v>1993</v>
          </cell>
          <cell r="M955">
            <v>34298</v>
          </cell>
          <cell r="N955" t="str">
            <v>221336197</v>
          </cell>
          <cell r="O955">
            <v>40177</v>
          </cell>
          <cell r="P955" t="str">
            <v>PHÚ YÊN</v>
          </cell>
          <cell r="Q955">
            <v>39483</v>
          </cell>
          <cell r="R955" t="str">
            <v>NGHỆ AN</v>
          </cell>
          <cell r="S955">
            <v>0</v>
          </cell>
          <cell r="T955">
            <v>0</v>
          </cell>
          <cell r="U955" t="str">
            <v>XÓM 6, XÃ ĐỨC SƠN, HUYỆN ANH SƠN, NGHỆ AN</v>
          </cell>
          <cell r="V955" t="str">
            <v>NGHỆ AN</v>
          </cell>
          <cell r="W955">
            <v>0</v>
          </cell>
          <cell r="X955">
            <v>0</v>
          </cell>
          <cell r="Y955">
            <v>0</v>
          </cell>
          <cell r="Z955">
            <v>0</v>
          </cell>
          <cell r="AA955" t="str">
            <v>101863</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12000</v>
          </cell>
          <cell r="BK955">
            <v>0</v>
          </cell>
          <cell r="BL955">
            <v>0</v>
          </cell>
          <cell r="BM955">
            <v>0</v>
          </cell>
          <cell r="BN955">
            <v>0</v>
          </cell>
          <cell r="BO955">
            <v>0</v>
          </cell>
          <cell r="BP955">
            <v>0</v>
          </cell>
          <cell r="BQ955">
            <v>1</v>
          </cell>
          <cell r="BR955" t="str">
            <v>HTQ HỒ CHÍ MINH</v>
          </cell>
          <cell r="BS955" t="str">
            <v>Partime</v>
          </cell>
          <cell r="BT955" t="str">
            <v>Quán 211 Nguyễn Thái Học</v>
          </cell>
          <cell r="BU955" t="str">
            <v>NV. Phục Vụ</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t="str">
            <v>G7-FSOFT</v>
          </cell>
          <cell r="CJ955" t="str">
            <v>NHÂN VIÊN KIOSK</v>
          </cell>
          <cell r="CK955">
            <v>0</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t="e">
            <v>#N/A</v>
          </cell>
          <cell r="DB955">
            <v>0</v>
          </cell>
        </row>
        <row r="956">
          <cell r="B956" t="str">
            <v>EQQ102930</v>
          </cell>
          <cell r="C956" t="str">
            <v>HỒ THỊ HẠNH QUYÊN</v>
          </cell>
          <cell r="D956" t="str">
            <v>NỮ</v>
          </cell>
          <cell r="E956">
            <v>41982</v>
          </cell>
          <cell r="F956" t="str">
            <v>211 NTH</v>
          </cell>
          <cell r="G956" t="str">
            <v>NHÂN VIÊN PHỤC VỤ</v>
          </cell>
          <cell r="H956">
            <v>27</v>
          </cell>
          <cell r="I956">
            <v>6</v>
          </cell>
          <cell r="J956">
            <v>1995</v>
          </cell>
          <cell r="K956">
            <v>34877</v>
          </cell>
          <cell r="L956">
            <v>1992</v>
          </cell>
          <cell r="M956">
            <v>33764</v>
          </cell>
          <cell r="N956" t="str">
            <v>025381341</v>
          </cell>
          <cell r="O956">
            <v>40693</v>
          </cell>
          <cell r="P956" t="str">
            <v>TP. HCM</v>
          </cell>
          <cell r="Q956">
            <v>40177</v>
          </cell>
          <cell r="R956" t="str">
            <v>PHÚ YÊN</v>
          </cell>
          <cell r="S956" t="str">
            <v>13 ĐƯỜNG 62, P. THẢO ĐIỀN, QUẬN 2, TP. HCM</v>
          </cell>
          <cell r="T956">
            <v>0</v>
          </cell>
          <cell r="U956">
            <v>0</v>
          </cell>
          <cell r="V956">
            <v>0</v>
          </cell>
          <cell r="W956">
            <v>0</v>
          </cell>
          <cell r="X956">
            <v>0</v>
          </cell>
          <cell r="Y956" t="str">
            <v>0071000947947</v>
          </cell>
          <cell r="Z956" t="str">
            <v>VIETCOMBANK</v>
          </cell>
          <cell r="AA956" t="str">
            <v>101864</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12000</v>
          </cell>
          <cell r="BK956">
            <v>0</v>
          </cell>
          <cell r="BL956">
            <v>0</v>
          </cell>
          <cell r="BM956">
            <v>0</v>
          </cell>
          <cell r="BN956">
            <v>0</v>
          </cell>
          <cell r="BO956">
            <v>0</v>
          </cell>
          <cell r="BP956">
            <v>0</v>
          </cell>
          <cell r="BQ956">
            <v>1</v>
          </cell>
          <cell r="BR956" t="str">
            <v>HTQ HỒ CHÍ MINH</v>
          </cell>
          <cell r="BS956" t="str">
            <v>Partime</v>
          </cell>
          <cell r="BT956" t="str">
            <v>Quán 211 Nguyễn Thái Học</v>
          </cell>
          <cell r="BU956" t="str">
            <v>NV. Phục Vụ</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t="str">
            <v>211 NTH</v>
          </cell>
          <cell r="CJ956" t="str">
            <v>NHÂN VIÊN PHỤC VỤ</v>
          </cell>
          <cell r="CK956">
            <v>0</v>
          </cell>
          <cell r="CL956">
            <v>0</v>
          </cell>
          <cell r="CM956">
            <v>0</v>
          </cell>
          <cell r="CN956">
            <v>0</v>
          </cell>
          <cell r="CO956">
            <v>0</v>
          </cell>
          <cell r="CP956">
            <v>0</v>
          </cell>
          <cell r="CQ956">
            <v>0</v>
          </cell>
          <cell r="CR956">
            <v>0</v>
          </cell>
          <cell r="CS956">
            <v>0</v>
          </cell>
          <cell r="CT956">
            <v>0</v>
          </cell>
          <cell r="CU956">
            <v>0</v>
          </cell>
          <cell r="CV956">
            <v>0</v>
          </cell>
          <cell r="CW956">
            <v>0</v>
          </cell>
          <cell r="CX956">
            <v>0</v>
          </cell>
          <cell r="CY956">
            <v>0</v>
          </cell>
          <cell r="CZ956">
            <v>0</v>
          </cell>
          <cell r="DA956" t="e">
            <v>#N/A</v>
          </cell>
          <cell r="DB956">
            <v>0</v>
          </cell>
        </row>
        <row r="957">
          <cell r="B957" t="str">
            <v>EQQ102931</v>
          </cell>
          <cell r="C957" t="str">
            <v>NGUYỄN VĂN DŨNG</v>
          </cell>
          <cell r="D957" t="str">
            <v>NAM</v>
          </cell>
          <cell r="E957">
            <v>41975</v>
          </cell>
          <cell r="F957" t="str">
            <v>QUÁN ĐÀ NẴNG</v>
          </cell>
          <cell r="G957" t="str">
            <v>NHÂN VIÊN PHỤC VỤ</v>
          </cell>
          <cell r="H957">
            <v>27</v>
          </cell>
          <cell r="I957">
            <v>7</v>
          </cell>
          <cell r="J957">
            <v>1993</v>
          </cell>
          <cell r="K957">
            <v>34177</v>
          </cell>
          <cell r="L957">
            <v>1995</v>
          </cell>
          <cell r="M957">
            <v>34877</v>
          </cell>
          <cell r="N957" t="str">
            <v>201688062</v>
          </cell>
          <cell r="O957">
            <v>40751</v>
          </cell>
          <cell r="P957" t="str">
            <v>ĐÀ NẴNG</v>
          </cell>
          <cell r="Q957">
            <v>40693</v>
          </cell>
          <cell r="R957" t="str">
            <v>TP. HCM</v>
          </cell>
          <cell r="S957" t="str">
            <v>SƠN TRÀ, ĐÀ NẴNG</v>
          </cell>
          <cell r="T957">
            <v>0</v>
          </cell>
          <cell r="U957" t="str">
            <v>13 ĐƯỜNG 62, P. THẢO ĐIỀN, QUẬN 2, TP. HCM</v>
          </cell>
          <cell r="V957" t="str">
            <v>TP. HCM</v>
          </cell>
          <cell r="W957">
            <v>0</v>
          </cell>
          <cell r="X957">
            <v>0</v>
          </cell>
          <cell r="Y957" t="str">
            <v>0041000208384</v>
          </cell>
          <cell r="Z957" t="str">
            <v>VIETCOMBANK</v>
          </cell>
          <cell r="AA957" t="str">
            <v>700069</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12000</v>
          </cell>
          <cell r="BK957">
            <v>0</v>
          </cell>
          <cell r="BL957">
            <v>0</v>
          </cell>
          <cell r="BM957">
            <v>0</v>
          </cell>
          <cell r="BN957">
            <v>0</v>
          </cell>
          <cell r="BO957">
            <v>0</v>
          </cell>
          <cell r="BP957">
            <v>0</v>
          </cell>
          <cell r="BQ957">
            <v>1</v>
          </cell>
          <cell r="BR957" t="str">
            <v>CN ĐÀ NẴNG</v>
          </cell>
          <cell r="BS957" t="str">
            <v>Partime</v>
          </cell>
          <cell r="BT957" t="str">
            <v>Quán 138 Nguyễn Thị Minh Khai</v>
          </cell>
          <cell r="BU957" t="str">
            <v>NV. Phục Vụ</v>
          </cell>
          <cell r="BV957">
            <v>0</v>
          </cell>
          <cell r="BW957">
            <v>0</v>
          </cell>
          <cell r="BX957">
            <v>0</v>
          </cell>
          <cell r="BY957">
            <v>0</v>
          </cell>
          <cell r="BZ957">
            <v>0</v>
          </cell>
          <cell r="CA957">
            <v>0</v>
          </cell>
          <cell r="CB957">
            <v>0</v>
          </cell>
          <cell r="CC957">
            <v>0</v>
          </cell>
          <cell r="CD957">
            <v>0</v>
          </cell>
          <cell r="CE957">
            <v>0</v>
          </cell>
          <cell r="CF957">
            <v>0</v>
          </cell>
          <cell r="CG957">
            <v>0</v>
          </cell>
          <cell r="CH957">
            <v>0</v>
          </cell>
          <cell r="CI957" t="str">
            <v>211 NTH</v>
          </cell>
          <cell r="CJ957" t="str">
            <v>NHÂN VIÊN PHỤC VỤ</v>
          </cell>
          <cell r="CK957">
            <v>0</v>
          </cell>
          <cell r="CL957">
            <v>0</v>
          </cell>
          <cell r="CM957">
            <v>0</v>
          </cell>
          <cell r="CN957">
            <v>0</v>
          </cell>
          <cell r="CO957">
            <v>0</v>
          </cell>
          <cell r="CP957">
            <v>0</v>
          </cell>
          <cell r="CQ957">
            <v>0</v>
          </cell>
          <cell r="CR957">
            <v>0</v>
          </cell>
          <cell r="CS957">
            <v>0</v>
          </cell>
          <cell r="CT957">
            <v>0</v>
          </cell>
          <cell r="CU957">
            <v>0</v>
          </cell>
          <cell r="CV957">
            <v>0</v>
          </cell>
          <cell r="CW957">
            <v>0</v>
          </cell>
          <cell r="CX957">
            <v>0</v>
          </cell>
          <cell r="CY957">
            <v>0</v>
          </cell>
          <cell r="CZ957">
            <v>0</v>
          </cell>
          <cell r="DA957" t="e">
            <v>#N/A</v>
          </cell>
          <cell r="DB957">
            <v>0</v>
          </cell>
        </row>
        <row r="958">
          <cell r="B958" t="str">
            <v>EQQ102932</v>
          </cell>
          <cell r="C958" t="str">
            <v>NGUYỄN HOÀNG NHƯ PHƯỢNG</v>
          </cell>
          <cell r="D958" t="str">
            <v>NỮ</v>
          </cell>
          <cell r="E958">
            <v>41983</v>
          </cell>
          <cell r="F958" t="str">
            <v>QUÁN ĐÀ NẴNG</v>
          </cell>
          <cell r="G958" t="str">
            <v>NHÂN VIÊN PHỤC VỤ</v>
          </cell>
          <cell r="H958">
            <v>3</v>
          </cell>
          <cell r="I958">
            <v>6</v>
          </cell>
          <cell r="J958">
            <v>1992</v>
          </cell>
          <cell r="K958">
            <v>33758</v>
          </cell>
          <cell r="L958">
            <v>1993</v>
          </cell>
          <cell r="M958">
            <v>34177</v>
          </cell>
          <cell r="N958" t="str">
            <v>212445801</v>
          </cell>
          <cell r="O958">
            <v>39879</v>
          </cell>
          <cell r="P958" t="str">
            <v>QUẢNG NGÃI</v>
          </cell>
          <cell r="Q958">
            <v>40751</v>
          </cell>
          <cell r="R958" t="str">
            <v>ĐÀ NẴNG</v>
          </cell>
          <cell r="S958" t="str">
            <v>TRÀ BÌNH, TRÀ BỒNG, QUẢNG NGÃI</v>
          </cell>
          <cell r="T958">
            <v>0</v>
          </cell>
          <cell r="U958" t="str">
            <v>SƠN TRÀ, ĐÀ NẴNG</v>
          </cell>
          <cell r="V958" t="str">
            <v>ĐÀ NẴNG</v>
          </cell>
          <cell r="W958">
            <v>0</v>
          </cell>
          <cell r="X958">
            <v>0</v>
          </cell>
          <cell r="Y958" t="str">
            <v>0041000208543</v>
          </cell>
          <cell r="Z958" t="str">
            <v>VIETCOMBANK</v>
          </cell>
          <cell r="AA958" t="str">
            <v>700070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12000</v>
          </cell>
          <cell r="BK958">
            <v>0</v>
          </cell>
          <cell r="BL958">
            <v>0</v>
          </cell>
          <cell r="BM958">
            <v>0</v>
          </cell>
          <cell r="BN958">
            <v>0</v>
          </cell>
          <cell r="BO958">
            <v>0</v>
          </cell>
          <cell r="BP958">
            <v>0</v>
          </cell>
          <cell r="BQ958">
            <v>1</v>
          </cell>
          <cell r="BR958" t="str">
            <v>CN ĐÀ NẴNG</v>
          </cell>
          <cell r="BS958" t="str">
            <v>Partime</v>
          </cell>
          <cell r="BT958" t="str">
            <v>Quán 138 Nguyễn Thị Minh Khai</v>
          </cell>
          <cell r="BU958" t="str">
            <v>NV. Phục Vụ</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I958" t="str">
            <v>QUÁN ĐÀ NẴNG</v>
          </cell>
          <cell r="CJ958" t="str">
            <v>NHÂN VIÊN PHỤC VỤ</v>
          </cell>
          <cell r="CK958">
            <v>0</v>
          </cell>
          <cell r="CL958">
            <v>0</v>
          </cell>
          <cell r="CM958">
            <v>0</v>
          </cell>
          <cell r="CN958">
            <v>0</v>
          </cell>
          <cell r="CO958">
            <v>0</v>
          </cell>
          <cell r="CP958">
            <v>0</v>
          </cell>
          <cell r="CQ958">
            <v>0</v>
          </cell>
          <cell r="CR958">
            <v>0</v>
          </cell>
          <cell r="CS958">
            <v>0</v>
          </cell>
          <cell r="CT958">
            <v>0</v>
          </cell>
          <cell r="CU958">
            <v>0</v>
          </cell>
          <cell r="CV958">
            <v>0</v>
          </cell>
          <cell r="CW958">
            <v>0</v>
          </cell>
          <cell r="CX958">
            <v>0</v>
          </cell>
          <cell r="CY958">
            <v>0</v>
          </cell>
          <cell r="CZ958">
            <v>0</v>
          </cell>
          <cell r="DA958" t="e">
            <v>#N/A</v>
          </cell>
          <cell r="DB958">
            <v>0</v>
          </cell>
        </row>
        <row r="959">
          <cell r="B959" t="str">
            <v>EVV6000269</v>
          </cell>
          <cell r="C959" t="str">
            <v>TÔ XUÂN DUY</v>
          </cell>
          <cell r="D959" t="str">
            <v>NAM</v>
          </cell>
          <cell r="E959">
            <v>41995</v>
          </cell>
          <cell r="F959" t="str">
            <v>PHÒNG CUNG ỨNG</v>
          </cell>
          <cell r="G959" t="str">
            <v>CHUYÊN VIÊN CUNG ỨNG</v>
          </cell>
          <cell r="H959">
            <v>0</v>
          </cell>
          <cell r="I959">
            <v>1</v>
          </cell>
          <cell r="J959">
            <v>1900</v>
          </cell>
          <cell r="K959">
            <v>0</v>
          </cell>
          <cell r="L959">
            <v>1992</v>
          </cell>
          <cell r="M959">
            <v>33758</v>
          </cell>
          <cell r="N959">
            <v>0</v>
          </cell>
          <cell r="O959">
            <v>0</v>
          </cell>
          <cell r="P959">
            <v>0</v>
          </cell>
          <cell r="Q959">
            <v>39879</v>
          </cell>
          <cell r="R959" t="str">
            <v>QUẢNG NGÃI</v>
          </cell>
          <cell r="S959">
            <v>0</v>
          </cell>
          <cell r="T959">
            <v>0</v>
          </cell>
          <cell r="U959" t="str">
            <v>TRÀ BÌNH, TRÀ BỒNG, QUẢNG NGÃI</v>
          </cell>
          <cell r="V959" t="str">
            <v>QUẢNG NGÃI</v>
          </cell>
          <cell r="W959">
            <v>0</v>
          </cell>
          <cell r="X959">
            <v>0</v>
          </cell>
          <cell r="Y959">
            <v>0</v>
          </cell>
          <cell r="Z959">
            <v>0</v>
          </cell>
          <cell r="AA959" t="str">
            <v>9060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3290000</v>
          </cell>
          <cell r="BJ959">
            <v>3710000</v>
          </cell>
          <cell r="BK959">
            <v>0</v>
          </cell>
          <cell r="BL959">
            <v>100000</v>
          </cell>
          <cell r="BM959">
            <v>100000</v>
          </cell>
          <cell r="BN959">
            <v>0</v>
          </cell>
          <cell r="BO959">
            <v>25000</v>
          </cell>
          <cell r="BP959">
            <v>120000</v>
          </cell>
          <cell r="BQ959">
            <v>0.93</v>
          </cell>
          <cell r="BR959" t="str">
            <v>VP HỒ CHÍ MINH</v>
          </cell>
          <cell r="BS959" t="str">
            <v>Fulltime</v>
          </cell>
          <cell r="BT959" t="str">
            <v>Phòng Cung Ứng</v>
          </cell>
          <cell r="BU959" t="str">
            <v>CV. Cung Ứng</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t="str">
            <v>QUÁN ĐÀ NẴNG</v>
          </cell>
          <cell r="CJ959" t="str">
            <v>NHÂN VIÊN PHỤC VỤ</v>
          </cell>
          <cell r="CK959">
            <v>0</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t="e">
            <v>#N/A</v>
          </cell>
          <cell r="DB959">
            <v>0</v>
          </cell>
        </row>
        <row r="960">
          <cell r="B960" t="str">
            <v>EQQ102933</v>
          </cell>
          <cell r="C960" t="str">
            <v>LÊ THỊ ANH THƯ</v>
          </cell>
          <cell r="D960" t="str">
            <v>NỮ</v>
          </cell>
          <cell r="E960">
            <v>41985</v>
          </cell>
          <cell r="F960" t="str">
            <v>FSOFT</v>
          </cell>
          <cell r="G960" t="str">
            <v>NHÂN VIÊN PHỤC VỤ</v>
          </cell>
          <cell r="H960">
            <v>15</v>
          </cell>
          <cell r="I960">
            <v>5</v>
          </cell>
          <cell r="J960">
            <v>1989</v>
          </cell>
          <cell r="K960">
            <v>32643</v>
          </cell>
          <cell r="L960">
            <v>1990</v>
          </cell>
          <cell r="M960">
            <v>32875</v>
          </cell>
          <cell r="N960" t="str">
            <v>225333269</v>
          </cell>
          <cell r="O960">
            <v>38316</v>
          </cell>
          <cell r="P960" t="str">
            <v>KHÁNH HÒA</v>
          </cell>
          <cell r="Q960">
            <v>40246</v>
          </cell>
          <cell r="R960" t="str">
            <v>ĐỒNG NAI</v>
          </cell>
          <cell r="S960" t="str">
            <v>545/23 NGUYỄN TRÃI, CAM LINH, CAM RANH, KHÁNH HÒA</v>
          </cell>
          <cell r="T960" t="str">
            <v>THIÊN CHÚA</v>
          </cell>
          <cell r="U960" t="str">
            <v>187/6 TÂN THÀNH, THANH BÌNH, TRẢNG BOM, ĐỒNG NAI</v>
          </cell>
          <cell r="V960" t="str">
            <v>ĐỒNG NAI</v>
          </cell>
          <cell r="W960" t="str">
            <v>EHOME 3, KHU A4, A4.608, P.AN LẠC, Q.BÌNH TÂN, TP.HCM</v>
          </cell>
          <cell r="X960" t="str">
            <v>TP. HCM</v>
          </cell>
          <cell r="Y960" t="str">
            <v>0581000542748</v>
          </cell>
          <cell r="Z960" t="str">
            <v>VIETCOMBANK</v>
          </cell>
          <cell r="AA960" t="str">
            <v>101865</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t="str">
            <v>CĐ</v>
          </cell>
          <cell r="BF960">
            <v>0</v>
          </cell>
          <cell r="BG960">
            <v>0</v>
          </cell>
          <cell r="BH960">
            <v>0</v>
          </cell>
          <cell r="BI960">
            <v>0</v>
          </cell>
          <cell r="BJ960">
            <v>12000</v>
          </cell>
          <cell r="BK960">
            <v>0</v>
          </cell>
          <cell r="BL960">
            <v>0</v>
          </cell>
          <cell r="BM960">
            <v>0</v>
          </cell>
          <cell r="BN960">
            <v>0</v>
          </cell>
          <cell r="BO960">
            <v>0</v>
          </cell>
          <cell r="BP960">
            <v>0</v>
          </cell>
          <cell r="BQ960">
            <v>1</v>
          </cell>
          <cell r="BR960" t="str">
            <v>HTQ HỒ CHÍ MINH</v>
          </cell>
          <cell r="BS960" t="str">
            <v>Partime</v>
          </cell>
          <cell r="BT960" t="str">
            <v>Quán Fsoft - Quận 9</v>
          </cell>
          <cell r="BU960" t="str">
            <v>NV. Phục Vụ</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I960" t="str">
            <v>PHÒNG CUNG ỨNG</v>
          </cell>
          <cell r="CJ960" t="str">
            <v>CHUYÊN VIÊN CUNG ỨNG</v>
          </cell>
          <cell r="CK960">
            <v>0</v>
          </cell>
          <cell r="CL960">
            <v>0</v>
          </cell>
          <cell r="CM960">
            <v>0</v>
          </cell>
          <cell r="CN960">
            <v>0</v>
          </cell>
          <cell r="CO960">
            <v>0</v>
          </cell>
          <cell r="CP960">
            <v>0</v>
          </cell>
          <cell r="CQ960">
            <v>0</v>
          </cell>
          <cell r="CR960">
            <v>0</v>
          </cell>
          <cell r="CS960">
            <v>0</v>
          </cell>
          <cell r="CT960">
            <v>0</v>
          </cell>
          <cell r="CU960">
            <v>0</v>
          </cell>
          <cell r="CV960">
            <v>0</v>
          </cell>
          <cell r="CW960">
            <v>0</v>
          </cell>
          <cell r="CX960">
            <v>0</v>
          </cell>
          <cell r="CY960">
            <v>0</v>
          </cell>
          <cell r="CZ960">
            <v>0</v>
          </cell>
          <cell r="DA960" t="e">
            <v>#N/A</v>
          </cell>
          <cell r="DB960">
            <v>0</v>
          </cell>
        </row>
        <row r="961">
          <cell r="B961" t="str">
            <v>EQQ102934</v>
          </cell>
          <cell r="C961" t="str">
            <v>LÊ THỊ CẨM THÚY</v>
          </cell>
          <cell r="D961" t="str">
            <v>NỮ</v>
          </cell>
          <cell r="E961">
            <v>41985</v>
          </cell>
          <cell r="F961" t="str">
            <v>FSOFT</v>
          </cell>
          <cell r="G961" t="str">
            <v>NHÂN VIÊN PHỤC VỤ</v>
          </cell>
          <cell r="H961">
            <v>5</v>
          </cell>
          <cell r="I961">
            <v>12</v>
          </cell>
          <cell r="J961">
            <v>1996</v>
          </cell>
          <cell r="K961">
            <v>35404</v>
          </cell>
          <cell r="L961">
            <v>1989</v>
          </cell>
          <cell r="M961">
            <v>32643</v>
          </cell>
          <cell r="N961" t="str">
            <v>251094510</v>
          </cell>
          <cell r="O961">
            <v>41505</v>
          </cell>
          <cell r="P961" t="str">
            <v>LÂM ĐỒNG</v>
          </cell>
          <cell r="Q961">
            <v>38316</v>
          </cell>
          <cell r="R961" t="str">
            <v>KHÁNH HÒA</v>
          </cell>
          <cell r="S961" t="str">
            <v>SỐ 12 ĐƯỜNG 12E, KP CHÂU PHÚC CẨN, P. LONG THẠNH MỸ, QUẬN 9, TP. HCM</v>
          </cell>
          <cell r="T961">
            <v>0</v>
          </cell>
          <cell r="U961" t="str">
            <v>545/23 NGUYỄN TRÃI, CAM LINH, CAM RANH, KHÁNH HÒA</v>
          </cell>
          <cell r="V961" t="str">
            <v>KHÁNH HÒA</v>
          </cell>
          <cell r="W961">
            <v>0</v>
          </cell>
          <cell r="X961">
            <v>0</v>
          </cell>
          <cell r="Y961" t="str">
            <v>0381000437170</v>
          </cell>
          <cell r="Z961" t="str">
            <v>VIETCOMBANK</v>
          </cell>
          <cell r="AA961" t="str">
            <v>101866</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12000</v>
          </cell>
          <cell r="BK961">
            <v>0</v>
          </cell>
          <cell r="BL961">
            <v>0</v>
          </cell>
          <cell r="BM961">
            <v>0</v>
          </cell>
          <cell r="BN961">
            <v>0</v>
          </cell>
          <cell r="BO961">
            <v>0</v>
          </cell>
          <cell r="BP961">
            <v>0</v>
          </cell>
          <cell r="BQ961">
            <v>1</v>
          </cell>
          <cell r="BR961" t="str">
            <v>HTQ HỒ CHÍ MINH</v>
          </cell>
          <cell r="BS961" t="str">
            <v>Partime</v>
          </cell>
          <cell r="BT961" t="str">
            <v>Quán Fsoft - Quận 9</v>
          </cell>
          <cell r="BU961" t="str">
            <v>NV. Phục Vụ</v>
          </cell>
          <cell r="BV961">
            <v>0</v>
          </cell>
          <cell r="BW961">
            <v>0</v>
          </cell>
          <cell r="BX961">
            <v>0</v>
          </cell>
          <cell r="BY961">
            <v>0</v>
          </cell>
          <cell r="BZ961">
            <v>0</v>
          </cell>
          <cell r="CA961">
            <v>0</v>
          </cell>
          <cell r="CB961">
            <v>0</v>
          </cell>
          <cell r="CC961">
            <v>0</v>
          </cell>
          <cell r="CD961">
            <v>0</v>
          </cell>
          <cell r="CE961">
            <v>0</v>
          </cell>
          <cell r="CF961">
            <v>0</v>
          </cell>
          <cell r="CG961">
            <v>0</v>
          </cell>
          <cell r="CH961">
            <v>0</v>
          </cell>
          <cell r="CI961" t="str">
            <v>FSOFT</v>
          </cell>
          <cell r="CJ961" t="str">
            <v>NHÂN VIÊN PHỤC VỤ</v>
          </cell>
          <cell r="CK961">
            <v>0</v>
          </cell>
          <cell r="CL961">
            <v>0</v>
          </cell>
          <cell r="CM961">
            <v>0</v>
          </cell>
          <cell r="CN961">
            <v>0</v>
          </cell>
          <cell r="CO961">
            <v>0</v>
          </cell>
          <cell r="CP961">
            <v>0</v>
          </cell>
          <cell r="CQ961">
            <v>0</v>
          </cell>
          <cell r="CR961">
            <v>0</v>
          </cell>
          <cell r="CS961">
            <v>0</v>
          </cell>
          <cell r="CT961">
            <v>0</v>
          </cell>
          <cell r="CU961">
            <v>0</v>
          </cell>
          <cell r="CV961">
            <v>0</v>
          </cell>
          <cell r="CW961">
            <v>0</v>
          </cell>
          <cell r="CX961">
            <v>0</v>
          </cell>
          <cell r="CY961">
            <v>0</v>
          </cell>
          <cell r="CZ961">
            <v>0</v>
          </cell>
          <cell r="DA961" t="e">
            <v>#N/A</v>
          </cell>
          <cell r="DB961">
            <v>0</v>
          </cell>
        </row>
        <row r="962">
          <cell r="B962" t="str">
            <v>EQQ102935</v>
          </cell>
          <cell r="C962" t="str">
            <v>NGUYỄN MINH NHỰT</v>
          </cell>
          <cell r="D962" t="str">
            <v>NAM</v>
          </cell>
          <cell r="E962">
            <v>41985</v>
          </cell>
          <cell r="F962" t="str">
            <v>FSOFT</v>
          </cell>
          <cell r="G962" t="str">
            <v>NHÂN VIÊN BẾP</v>
          </cell>
          <cell r="H962">
            <v>10</v>
          </cell>
          <cell r="I962">
            <v>9</v>
          </cell>
          <cell r="J962">
            <v>1985</v>
          </cell>
          <cell r="K962">
            <v>31300</v>
          </cell>
          <cell r="L962">
            <v>1996</v>
          </cell>
          <cell r="M962">
            <v>35404</v>
          </cell>
          <cell r="N962" t="str">
            <v>023921714</v>
          </cell>
          <cell r="O962">
            <v>37226</v>
          </cell>
          <cell r="P962" t="str">
            <v>TP. HCM</v>
          </cell>
          <cell r="Q962">
            <v>41505</v>
          </cell>
          <cell r="R962" t="str">
            <v>LÂM ĐỒNG</v>
          </cell>
          <cell r="S962" t="str">
            <v>02 HAI BÀ TRƯNG, P. HIỆP PHÚ, Q.9, TP.HCM</v>
          </cell>
          <cell r="T962">
            <v>0</v>
          </cell>
          <cell r="U962" t="str">
            <v>SỐ 12 ĐƯỜNG 12E, KP CHÂU PHÚC CẨN, P. LONG THẠNH MỸ, QUẬN 9, TP. HCM</v>
          </cell>
          <cell r="V962" t="str">
            <v>TP.HCM</v>
          </cell>
          <cell r="W962">
            <v>0</v>
          </cell>
          <cell r="X962">
            <v>0</v>
          </cell>
          <cell r="Y962" t="str">
            <v>0371000422090</v>
          </cell>
          <cell r="Z962" t="str">
            <v>VIETCOMBANK</v>
          </cell>
          <cell r="AA962" t="str">
            <v>101867</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2889000</v>
          </cell>
          <cell r="BJ962">
            <v>111000</v>
          </cell>
          <cell r="BK962">
            <v>0</v>
          </cell>
          <cell r="BL962">
            <v>0</v>
          </cell>
          <cell r="BM962">
            <v>0</v>
          </cell>
          <cell r="BN962">
            <v>0</v>
          </cell>
          <cell r="BO962">
            <v>0</v>
          </cell>
          <cell r="BP962">
            <v>4000</v>
          </cell>
          <cell r="BQ962">
            <v>1</v>
          </cell>
          <cell r="BR962" t="str">
            <v>HTQ HỒ CHÍ MINH</v>
          </cell>
          <cell r="BS962" t="str">
            <v>Fulltime</v>
          </cell>
          <cell r="BT962" t="str">
            <v>Quán Fsoft - Quận 9</v>
          </cell>
          <cell r="BU962" t="str">
            <v>NV. Bếp</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I962" t="str">
            <v>FSOFT</v>
          </cell>
          <cell r="CJ962" t="str">
            <v>NHÂN VIÊN PHỤC VỤ</v>
          </cell>
          <cell r="CK962">
            <v>0</v>
          </cell>
          <cell r="CL962">
            <v>0</v>
          </cell>
          <cell r="CM962">
            <v>0</v>
          </cell>
          <cell r="CN962">
            <v>0</v>
          </cell>
          <cell r="CO962">
            <v>0</v>
          </cell>
          <cell r="CP962">
            <v>0</v>
          </cell>
          <cell r="CQ962">
            <v>0</v>
          </cell>
          <cell r="CR962">
            <v>0</v>
          </cell>
          <cell r="CS962">
            <v>0</v>
          </cell>
          <cell r="CT962">
            <v>0</v>
          </cell>
          <cell r="CU962">
            <v>0</v>
          </cell>
          <cell r="CV962">
            <v>0</v>
          </cell>
          <cell r="CW962">
            <v>0</v>
          </cell>
          <cell r="CX962">
            <v>0</v>
          </cell>
          <cell r="CY962">
            <v>0</v>
          </cell>
          <cell r="CZ962">
            <v>0</v>
          </cell>
          <cell r="DA962" t="e">
            <v>#N/A</v>
          </cell>
          <cell r="DB962">
            <v>0</v>
          </cell>
        </row>
        <row r="963">
          <cell r="B963" t="str">
            <v>EQQ102936</v>
          </cell>
          <cell r="C963" t="str">
            <v>NGUYỄN THỊ UYÊN UYÊN</v>
          </cell>
          <cell r="D963" t="str">
            <v>NỮ</v>
          </cell>
          <cell r="E963">
            <v>41985</v>
          </cell>
          <cell r="F963" t="str">
            <v>FSOFT</v>
          </cell>
          <cell r="G963" t="str">
            <v>NHÂN VIÊN BẾP</v>
          </cell>
          <cell r="H963">
            <v>23</v>
          </cell>
          <cell r="I963">
            <v>3</v>
          </cell>
          <cell r="J963">
            <v>1984</v>
          </cell>
          <cell r="K963">
            <v>30764</v>
          </cell>
          <cell r="L963">
            <v>1985</v>
          </cell>
          <cell r="M963">
            <v>31300</v>
          </cell>
          <cell r="N963" t="str">
            <v>273131690</v>
          </cell>
          <cell r="O963">
            <v>41513</v>
          </cell>
          <cell r="P963" t="str">
            <v>VŨNG TÀU</v>
          </cell>
          <cell r="Q963">
            <v>37226</v>
          </cell>
          <cell r="R963" t="str">
            <v>TP.HCM</v>
          </cell>
          <cell r="S963" t="str">
            <v>SÔNG XOÀI 3, XÃ LÁNG LỚN, CHÂU ĐỨC, BÀ RỊA VŨNG TÀU</v>
          </cell>
          <cell r="T963">
            <v>0</v>
          </cell>
          <cell r="U963" t="str">
            <v>02 HAI BÀ TRƯNG, P. HIỆP PHÚ, Q.9, TP.HCM</v>
          </cell>
          <cell r="V963" t="str">
            <v>TP.HCM</v>
          </cell>
          <cell r="W963">
            <v>0</v>
          </cell>
          <cell r="X963">
            <v>0</v>
          </cell>
          <cell r="Y963" t="str">
            <v>0371000422092</v>
          </cell>
          <cell r="Z963" t="str">
            <v>VIETCOMBANK</v>
          </cell>
          <cell r="AA963" t="str">
            <v>101868</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2889000</v>
          </cell>
          <cell r="BJ963">
            <v>111000</v>
          </cell>
          <cell r="BK963">
            <v>0</v>
          </cell>
          <cell r="BL963">
            <v>0</v>
          </cell>
          <cell r="BM963">
            <v>0</v>
          </cell>
          <cell r="BN963">
            <v>0</v>
          </cell>
          <cell r="BO963">
            <v>0</v>
          </cell>
          <cell r="BP963">
            <v>4000</v>
          </cell>
          <cell r="BQ963">
            <v>1</v>
          </cell>
          <cell r="BR963" t="str">
            <v>HTQ HỒ CHÍ MINH</v>
          </cell>
          <cell r="BS963" t="str">
            <v>Fulltime</v>
          </cell>
          <cell r="BT963" t="str">
            <v>Quán Fsoft - Quận 9</v>
          </cell>
          <cell r="BU963" t="str">
            <v>NV. Bếp</v>
          </cell>
          <cell r="BV963">
            <v>0</v>
          </cell>
          <cell r="BW963">
            <v>0</v>
          </cell>
          <cell r="BX963">
            <v>0</v>
          </cell>
          <cell r="BY963">
            <v>0</v>
          </cell>
          <cell r="BZ963">
            <v>0</v>
          </cell>
          <cell r="CA963">
            <v>0</v>
          </cell>
          <cell r="CB963">
            <v>0</v>
          </cell>
          <cell r="CC963">
            <v>0</v>
          </cell>
          <cell r="CD963">
            <v>0</v>
          </cell>
          <cell r="CE963">
            <v>0</v>
          </cell>
          <cell r="CF963">
            <v>0</v>
          </cell>
          <cell r="CG963">
            <v>0</v>
          </cell>
          <cell r="CH963">
            <v>0</v>
          </cell>
          <cell r="CI963" t="str">
            <v>FSOFT</v>
          </cell>
          <cell r="CJ963" t="str">
            <v>NHÂN VIÊN BẾP</v>
          </cell>
          <cell r="CK963">
            <v>0</v>
          </cell>
          <cell r="CL963">
            <v>0</v>
          </cell>
          <cell r="CM963">
            <v>0</v>
          </cell>
          <cell r="CN963">
            <v>0</v>
          </cell>
          <cell r="CO963">
            <v>0</v>
          </cell>
          <cell r="CP963">
            <v>0</v>
          </cell>
          <cell r="CQ963">
            <v>0</v>
          </cell>
          <cell r="CR963">
            <v>0</v>
          </cell>
          <cell r="CS963">
            <v>0</v>
          </cell>
          <cell r="CT963">
            <v>0</v>
          </cell>
          <cell r="CU963">
            <v>0</v>
          </cell>
          <cell r="CV963">
            <v>0</v>
          </cell>
          <cell r="CW963">
            <v>0</v>
          </cell>
          <cell r="CX963">
            <v>0</v>
          </cell>
          <cell r="CY963">
            <v>0</v>
          </cell>
          <cell r="CZ963">
            <v>0</v>
          </cell>
          <cell r="DA963" t="e">
            <v>#N/A</v>
          </cell>
          <cell r="DB963">
            <v>0</v>
          </cell>
        </row>
        <row r="964">
          <cell r="B964" t="str">
            <v>EQQ102937</v>
          </cell>
          <cell r="C964" t="str">
            <v>NGUYỄN THỊ THẢO PHƯƠNG</v>
          </cell>
          <cell r="D964" t="str">
            <v>NỮ</v>
          </cell>
          <cell r="E964">
            <v>41981</v>
          </cell>
          <cell r="F964" t="str">
            <v>02 BTX</v>
          </cell>
          <cell r="G964" t="str">
            <v>NHÂN VIÊN PHỤC VỤ</v>
          </cell>
          <cell r="H964">
            <v>23</v>
          </cell>
          <cell r="I964">
            <v>12</v>
          </cell>
          <cell r="J964">
            <v>1994</v>
          </cell>
          <cell r="K964">
            <v>34691</v>
          </cell>
          <cell r="L964">
            <v>1984</v>
          </cell>
          <cell r="M964">
            <v>30764</v>
          </cell>
          <cell r="N964" t="str">
            <v>261384632</v>
          </cell>
          <cell r="O964">
            <v>40808</v>
          </cell>
          <cell r="P964" t="str">
            <v>BÌNH THUẬN</v>
          </cell>
          <cell r="Q964">
            <v>41513</v>
          </cell>
          <cell r="R964" t="str">
            <v>VŨNG TÀU</v>
          </cell>
          <cell r="S964" t="str">
            <v>HÀM ĐỨC, HÀM THUẬN BẮC, BÌNH THUẬN</v>
          </cell>
          <cell r="T964">
            <v>0</v>
          </cell>
          <cell r="U964" t="str">
            <v>SÔNG XOÀI 3, XÃ LÁNG LỚN, CHÂU ĐỨC, BÀ RỊA VŨNG TÀU</v>
          </cell>
          <cell r="V964" t="str">
            <v>VŨNG TÀU</v>
          </cell>
          <cell r="W964">
            <v>0</v>
          </cell>
          <cell r="X964">
            <v>0</v>
          </cell>
          <cell r="Y964" t="str">
            <v>0331000439314</v>
          </cell>
          <cell r="Z964" t="str">
            <v>VIETCOMBANK</v>
          </cell>
          <cell r="AA964" t="str">
            <v>101869</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12000</v>
          </cell>
          <cell r="BK964">
            <v>0</v>
          </cell>
          <cell r="BL964">
            <v>0</v>
          </cell>
          <cell r="BM964">
            <v>0</v>
          </cell>
          <cell r="BN964">
            <v>0</v>
          </cell>
          <cell r="BO964">
            <v>0</v>
          </cell>
          <cell r="BP964">
            <v>0</v>
          </cell>
          <cell r="BQ964">
            <v>1</v>
          </cell>
          <cell r="BR964" t="str">
            <v>HTQ HỒ CHÍ MINH</v>
          </cell>
          <cell r="BS964" t="str">
            <v>Partime</v>
          </cell>
          <cell r="BT964" t="str">
            <v>Quán 02 Bùi Thị Xuân</v>
          </cell>
          <cell r="BU964" t="str">
            <v>NV. Phục Vụ</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t="str">
            <v>FSOFT</v>
          </cell>
          <cell r="CJ964" t="str">
            <v>NHÂN VIÊN BẾP</v>
          </cell>
          <cell r="CK964">
            <v>0</v>
          </cell>
          <cell r="CL964">
            <v>0</v>
          </cell>
          <cell r="CM964">
            <v>0</v>
          </cell>
          <cell r="CN964">
            <v>0</v>
          </cell>
          <cell r="CO964">
            <v>0</v>
          </cell>
          <cell r="CP964">
            <v>0</v>
          </cell>
          <cell r="CQ964">
            <v>0</v>
          </cell>
          <cell r="CR964">
            <v>0</v>
          </cell>
          <cell r="CS964">
            <v>0</v>
          </cell>
          <cell r="CT964">
            <v>0</v>
          </cell>
          <cell r="CU964">
            <v>0</v>
          </cell>
          <cell r="CV964">
            <v>0</v>
          </cell>
          <cell r="CW964">
            <v>0</v>
          </cell>
          <cell r="CX964">
            <v>0</v>
          </cell>
          <cell r="CY964">
            <v>0</v>
          </cell>
          <cell r="CZ964">
            <v>0</v>
          </cell>
          <cell r="DA964" t="e">
            <v>#N/A</v>
          </cell>
          <cell r="DB964">
            <v>0</v>
          </cell>
        </row>
        <row r="965">
          <cell r="B965" t="str">
            <v>EVV6000270</v>
          </cell>
          <cell r="C965" t="str">
            <v>LÊ THỊ BẢO TRÚC</v>
          </cell>
          <cell r="D965" t="str">
            <v>NỮ</v>
          </cell>
          <cell r="E965">
            <v>41990</v>
          </cell>
          <cell r="F965" t="str">
            <v>PHÒNG KIỂM SOÁT TUÂN THỦ</v>
          </cell>
          <cell r="G965" t="str">
            <v>TRƯỞNG PHÒNG KIỂM SOÁT TUÂN THỦ</v>
          </cell>
          <cell r="H965">
            <v>16</v>
          </cell>
          <cell r="I965">
            <v>6</v>
          </cell>
          <cell r="J965">
            <v>1973</v>
          </cell>
          <cell r="K965" t="str">
            <v>16/06/1973</v>
          </cell>
          <cell r="L965">
            <v>1994</v>
          </cell>
          <cell r="M965">
            <v>34691</v>
          </cell>
          <cell r="N965" t="str">
            <v>022833168</v>
          </cell>
          <cell r="O965" t="str">
            <v>30/11/2004</v>
          </cell>
          <cell r="P965" t="str">
            <v>TP. HCM</v>
          </cell>
          <cell r="Q965">
            <v>40808</v>
          </cell>
          <cell r="R965" t="str">
            <v>BÌNH THUẬN</v>
          </cell>
          <cell r="S965" t="str">
            <v>140 ĐƯỜNG SÔ 32, PHƯỜNG 10, QUẬN 6, TPHCM</v>
          </cell>
          <cell r="T965">
            <v>0</v>
          </cell>
          <cell r="U965" t="str">
            <v>HÀM ĐỨC, HÀM THUẬN BẮC, BÌNH THUẬN</v>
          </cell>
          <cell r="V965" t="str">
            <v>BÌNH THUẬN</v>
          </cell>
          <cell r="W965">
            <v>0</v>
          </cell>
          <cell r="X965">
            <v>0</v>
          </cell>
          <cell r="Y965" t="str">
            <v>0071000609803</v>
          </cell>
          <cell r="Z965" t="str">
            <v>VIETCOMBANK</v>
          </cell>
          <cell r="AA965" t="str">
            <v>9061</v>
          </cell>
          <cell r="AB965">
            <v>0</v>
          </cell>
          <cell r="AC965">
            <v>0</v>
          </cell>
          <cell r="AD965">
            <v>42052</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6440000</v>
          </cell>
          <cell r="BJ965">
            <v>18560000</v>
          </cell>
          <cell r="BK965">
            <v>0</v>
          </cell>
          <cell r="BL965">
            <v>0</v>
          </cell>
          <cell r="BM965">
            <v>0</v>
          </cell>
          <cell r="BN965">
            <v>0</v>
          </cell>
          <cell r="BO965">
            <v>25000</v>
          </cell>
          <cell r="BP965">
            <v>120000</v>
          </cell>
          <cell r="BQ965">
            <v>0.85</v>
          </cell>
          <cell r="BR965" t="str">
            <v>VP HỒ CHÍ MINH</v>
          </cell>
          <cell r="BS965" t="str">
            <v>Fulltime</v>
          </cell>
          <cell r="BT965" t="str">
            <v>Phòng Kiểm Soát Tuân Thủ</v>
          </cell>
          <cell r="BU965" t="str">
            <v>TP. Kiểm Soát Tuân Thủ</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t="str">
            <v>02 BTX</v>
          </cell>
          <cell r="CJ965" t="str">
            <v>NHÂN VIÊN PHỤC VỤ</v>
          </cell>
          <cell r="CK965">
            <v>0</v>
          </cell>
          <cell r="CL965">
            <v>0</v>
          </cell>
          <cell r="CM965">
            <v>0</v>
          </cell>
          <cell r="CN965">
            <v>0</v>
          </cell>
          <cell r="CO965">
            <v>0</v>
          </cell>
          <cell r="CP965">
            <v>0</v>
          </cell>
          <cell r="CQ965">
            <v>0</v>
          </cell>
          <cell r="CR965">
            <v>0</v>
          </cell>
          <cell r="CS965">
            <v>0</v>
          </cell>
          <cell r="CT965">
            <v>0</v>
          </cell>
          <cell r="CU965">
            <v>0</v>
          </cell>
          <cell r="CV965">
            <v>0</v>
          </cell>
          <cell r="CW965">
            <v>0</v>
          </cell>
          <cell r="CX965">
            <v>0</v>
          </cell>
          <cell r="CY965">
            <v>0</v>
          </cell>
          <cell r="CZ965">
            <v>0</v>
          </cell>
          <cell r="DA965" t="e">
            <v>#N/A</v>
          </cell>
          <cell r="DB965">
            <v>0</v>
          </cell>
        </row>
        <row r="966">
          <cell r="B966" t="str">
            <v>EVV6000271</v>
          </cell>
          <cell r="C966" t="str">
            <v>CHÂU TUẤN HUY</v>
          </cell>
          <cell r="D966" t="str">
            <v>NAM</v>
          </cell>
          <cell r="E966">
            <v>41995</v>
          </cell>
          <cell r="F966" t="str">
            <v>PHÒNG HC-NS</v>
          </cell>
          <cell r="G966" t="str">
            <v>NHÂN VIÊN HÀNH CHÍNH NHÂN SỰ</v>
          </cell>
          <cell r="H966">
            <v>29</v>
          </cell>
          <cell r="I966">
            <v>3</v>
          </cell>
          <cell r="J966">
            <v>1989</v>
          </cell>
          <cell r="K966" t="str">
            <v>29/03/1989</v>
          </cell>
          <cell r="L966">
            <v>1973</v>
          </cell>
          <cell r="M966">
            <v>26831</v>
          </cell>
          <cell r="N966" t="str">
            <v>024242094</v>
          </cell>
          <cell r="O966" t="str">
            <v>11/02/2004</v>
          </cell>
          <cell r="P966" t="str">
            <v>TP. HCM</v>
          </cell>
          <cell r="Q966">
            <v>38321</v>
          </cell>
          <cell r="R966" t="str">
            <v>TP.HCM</v>
          </cell>
          <cell r="S966" t="str">
            <v>14/6/10 NGUYỄN THỊ NGHĨA, QUẬN 1, TPHCM</v>
          </cell>
          <cell r="T966" t="str">
            <v>KHÔNG</v>
          </cell>
          <cell r="U966" t="str">
            <v>140 ĐƯỜNG SÔ 32, PHƯỜNG 10, QUẬN 6, TPHCM</v>
          </cell>
          <cell r="V966" t="str">
            <v>TP.HCM</v>
          </cell>
          <cell r="W966">
            <v>0</v>
          </cell>
          <cell r="X966">
            <v>0</v>
          </cell>
          <cell r="Y966" t="str">
            <v>0071002355578</v>
          </cell>
          <cell r="Z966" t="str">
            <v>VIETCOMBANK</v>
          </cell>
          <cell r="AA966" t="str">
            <v>9062</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3130000</v>
          </cell>
          <cell r="BJ966">
            <v>2870000</v>
          </cell>
          <cell r="BK966">
            <v>0</v>
          </cell>
          <cell r="BL966">
            <v>300000</v>
          </cell>
          <cell r="BM966">
            <v>0</v>
          </cell>
          <cell r="BN966">
            <v>0</v>
          </cell>
          <cell r="BO966">
            <v>25000</v>
          </cell>
          <cell r="BP966">
            <v>120000</v>
          </cell>
          <cell r="BQ966">
            <v>1</v>
          </cell>
          <cell r="BR966" t="str">
            <v>VP HỒ CHÍ MINH</v>
          </cell>
          <cell r="BS966" t="str">
            <v>Fulltime</v>
          </cell>
          <cell r="BT966" t="str">
            <v>Phòng HC-NS</v>
          </cell>
          <cell r="BU966" t="str">
            <v>NV. HC-NS</v>
          </cell>
          <cell r="BV966">
            <v>0</v>
          </cell>
          <cell r="BW966">
            <v>0</v>
          </cell>
          <cell r="BX966">
            <v>0</v>
          </cell>
          <cell r="BY966">
            <v>0</v>
          </cell>
          <cell r="BZ966">
            <v>0</v>
          </cell>
          <cell r="CA966">
            <v>0</v>
          </cell>
          <cell r="CB966">
            <v>0</v>
          </cell>
          <cell r="CC966">
            <v>0</v>
          </cell>
          <cell r="CD966">
            <v>0</v>
          </cell>
          <cell r="CE966">
            <v>0</v>
          </cell>
          <cell r="CF966">
            <v>0</v>
          </cell>
          <cell r="CG966">
            <v>0</v>
          </cell>
          <cell r="CH966">
            <v>0</v>
          </cell>
          <cell r="CI966" t="str">
            <v>PHÒNG KSTT</v>
          </cell>
          <cell r="CJ966" t="str">
            <v>TRƯỞNG PHÒNG KIỂM SOÁT TUÂN THỦ</v>
          </cell>
          <cell r="CK966">
            <v>0</v>
          </cell>
          <cell r="CL966">
            <v>0</v>
          </cell>
          <cell r="CM966">
            <v>0</v>
          </cell>
          <cell r="CN966">
            <v>0</v>
          </cell>
          <cell r="CO966">
            <v>0</v>
          </cell>
          <cell r="CP966">
            <v>0</v>
          </cell>
          <cell r="CQ966">
            <v>0</v>
          </cell>
          <cell r="CR966">
            <v>0</v>
          </cell>
          <cell r="CS966">
            <v>0</v>
          </cell>
          <cell r="CT966">
            <v>0</v>
          </cell>
          <cell r="CU966">
            <v>0</v>
          </cell>
          <cell r="CV966">
            <v>0</v>
          </cell>
          <cell r="CW966">
            <v>0</v>
          </cell>
          <cell r="CX966">
            <v>0</v>
          </cell>
          <cell r="CY966">
            <v>0</v>
          </cell>
          <cell r="CZ966">
            <v>0</v>
          </cell>
          <cell r="DA966" t="e">
            <v>#N/A</v>
          </cell>
          <cell r="DB966">
            <v>0</v>
          </cell>
        </row>
        <row r="967">
          <cell r="B967" t="str">
            <v>EQQ102938</v>
          </cell>
          <cell r="C967" t="str">
            <v>MAI NGỌC PHÚC</v>
          </cell>
          <cell r="D967" t="str">
            <v>NAM</v>
          </cell>
          <cell r="E967">
            <v>41983</v>
          </cell>
          <cell r="F967" t="str">
            <v>262 KH</v>
          </cell>
          <cell r="G967" t="str">
            <v>NHÂN VIÊN PHỤC VỤ</v>
          </cell>
          <cell r="H967">
            <v>2</v>
          </cell>
          <cell r="I967">
            <v>5</v>
          </cell>
          <cell r="J967">
            <v>1990</v>
          </cell>
          <cell r="K967">
            <v>32995</v>
          </cell>
          <cell r="L967">
            <v>1989</v>
          </cell>
          <cell r="M967">
            <v>32596</v>
          </cell>
          <cell r="N967" t="str">
            <v>162944632</v>
          </cell>
          <cell r="O967">
            <v>41854</v>
          </cell>
          <cell r="P967" t="str">
            <v>NAM ĐỊNH</v>
          </cell>
          <cell r="Q967">
            <v>38028</v>
          </cell>
          <cell r="R967" t="str">
            <v>TP.HCM</v>
          </cell>
          <cell r="S967" t="str">
            <v>YÊN CHÍNH, Ý YÊN, NAM ĐỊNH</v>
          </cell>
          <cell r="T967" t="str">
            <v>PHẬT</v>
          </cell>
          <cell r="U967" t="str">
            <v>14/6/10 NGUYỄN THỊ NGHĨA, QUẬN 1, TPHCM</v>
          </cell>
          <cell r="V967" t="str">
            <v>TP.HCM</v>
          </cell>
          <cell r="W967" t="str">
            <v>933/2/24 TỈNH LỘ 10, P.TÂN TẠO, Q. BÌNH TÂN, TP.HCM</v>
          </cell>
          <cell r="X967" t="str">
            <v>TP. HCM</v>
          </cell>
          <cell r="Y967" t="str">
            <v>0721000562953</v>
          </cell>
          <cell r="Z967" t="str">
            <v>VIETCOMBANK</v>
          </cell>
          <cell r="AA967" t="str">
            <v>101870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12000</v>
          </cell>
          <cell r="BK967">
            <v>0</v>
          </cell>
          <cell r="BL967">
            <v>0</v>
          </cell>
          <cell r="BM967">
            <v>0</v>
          </cell>
          <cell r="BN967">
            <v>0</v>
          </cell>
          <cell r="BO967">
            <v>0</v>
          </cell>
          <cell r="BP967">
            <v>0</v>
          </cell>
          <cell r="BQ967">
            <v>1</v>
          </cell>
          <cell r="BR967" t="str">
            <v>HTQ HỒ CHÍ MINH</v>
          </cell>
          <cell r="BS967" t="str">
            <v>Partime</v>
          </cell>
          <cell r="BT967" t="str">
            <v>Quán 262 Khánh Hội</v>
          </cell>
          <cell r="BU967" t="str">
            <v>NV. Phục Vụ</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I967" t="str">
            <v>PHÒNG HC-NS</v>
          </cell>
          <cell r="CJ967" t="str">
            <v>NV. HÀNH CHÍNH NHÂN SỰ</v>
          </cell>
          <cell r="CK967">
            <v>0</v>
          </cell>
          <cell r="CL967">
            <v>0</v>
          </cell>
          <cell r="CM967">
            <v>0</v>
          </cell>
          <cell r="CN967">
            <v>0</v>
          </cell>
          <cell r="CO967">
            <v>0</v>
          </cell>
          <cell r="CP967">
            <v>0</v>
          </cell>
          <cell r="CQ967">
            <v>0</v>
          </cell>
          <cell r="CR967">
            <v>0</v>
          </cell>
          <cell r="CS967">
            <v>0</v>
          </cell>
          <cell r="CT967">
            <v>0</v>
          </cell>
          <cell r="CU967">
            <v>0</v>
          </cell>
          <cell r="CV967">
            <v>0</v>
          </cell>
          <cell r="CW967">
            <v>0</v>
          </cell>
          <cell r="CX967">
            <v>0</v>
          </cell>
          <cell r="CY967">
            <v>0</v>
          </cell>
          <cell r="CZ967">
            <v>0</v>
          </cell>
          <cell r="DA967" t="e">
            <v>#N/A</v>
          </cell>
          <cell r="DB967">
            <v>0</v>
          </cell>
        </row>
        <row r="968">
          <cell r="B968" t="str">
            <v>EQQ102939</v>
          </cell>
          <cell r="C968" t="str">
            <v>VÕ THỊ NGỌC PHƯỢNG</v>
          </cell>
          <cell r="D968" t="str">
            <v>NỮ</v>
          </cell>
          <cell r="E968">
            <v>41983</v>
          </cell>
          <cell r="F968" t="str">
            <v>262 KH</v>
          </cell>
          <cell r="G968" t="str">
            <v>NHÂN VIÊN PHỤC VỤ</v>
          </cell>
          <cell r="H968">
            <v>8</v>
          </cell>
          <cell r="I968">
            <v>12</v>
          </cell>
          <cell r="J968">
            <v>1994</v>
          </cell>
          <cell r="K968">
            <v>34676</v>
          </cell>
          <cell r="L968">
            <v>1990</v>
          </cell>
          <cell r="M968">
            <v>32995</v>
          </cell>
          <cell r="N968" t="str">
            <v>025054282</v>
          </cell>
          <cell r="O968">
            <v>39990</v>
          </cell>
          <cell r="P968" t="str">
            <v>TP. HCM</v>
          </cell>
          <cell r="Q968">
            <v>41854</v>
          </cell>
          <cell r="R968" t="str">
            <v>NAM ĐỊNH</v>
          </cell>
          <cell r="S968" t="str">
            <v>5/56 ẤP 1, NHƠN ĐỨC, NHÀ BÈ, TP.HCM</v>
          </cell>
          <cell r="T968">
            <v>0</v>
          </cell>
          <cell r="U968" t="str">
            <v>YÊN CHÍNH, Ý YÊN, NAM ĐỊNH</v>
          </cell>
          <cell r="V968" t="str">
            <v>NAM ĐỊNH</v>
          </cell>
          <cell r="W968">
            <v>0</v>
          </cell>
          <cell r="X968">
            <v>0</v>
          </cell>
          <cell r="Y968" t="str">
            <v>0181003445595</v>
          </cell>
          <cell r="Z968" t="str">
            <v>VIETCOMBANK</v>
          </cell>
          <cell r="AA968" t="str">
            <v>101871</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12000</v>
          </cell>
          <cell r="BK968">
            <v>0</v>
          </cell>
          <cell r="BL968">
            <v>0</v>
          </cell>
          <cell r="BM968">
            <v>0</v>
          </cell>
          <cell r="BN968">
            <v>0</v>
          </cell>
          <cell r="BO968">
            <v>0</v>
          </cell>
          <cell r="BP968">
            <v>0</v>
          </cell>
          <cell r="BQ968">
            <v>1</v>
          </cell>
          <cell r="BR968" t="str">
            <v>HTQ HỒ CHÍ MINH</v>
          </cell>
          <cell r="BS968" t="str">
            <v>Partime</v>
          </cell>
          <cell r="BT968" t="str">
            <v>Quán 262 Khánh Hội</v>
          </cell>
          <cell r="BU968" t="str">
            <v>NV. Phục Vụ</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t="str">
            <v>262 KH</v>
          </cell>
          <cell r="CJ968" t="str">
            <v>NHÂN VIÊN PHỤC VỤ</v>
          </cell>
          <cell r="CK968">
            <v>0</v>
          </cell>
          <cell r="CL968">
            <v>0</v>
          </cell>
          <cell r="CM968">
            <v>0</v>
          </cell>
          <cell r="CN968">
            <v>0</v>
          </cell>
          <cell r="CO968">
            <v>0</v>
          </cell>
          <cell r="CP968">
            <v>0</v>
          </cell>
          <cell r="CQ968">
            <v>0</v>
          </cell>
          <cell r="CR968">
            <v>0</v>
          </cell>
          <cell r="CS968">
            <v>0</v>
          </cell>
          <cell r="CT968">
            <v>0</v>
          </cell>
          <cell r="CU968">
            <v>0</v>
          </cell>
          <cell r="CV968">
            <v>0</v>
          </cell>
          <cell r="CW968">
            <v>0</v>
          </cell>
          <cell r="CX968">
            <v>0</v>
          </cell>
          <cell r="CY968">
            <v>0</v>
          </cell>
          <cell r="CZ968">
            <v>0</v>
          </cell>
          <cell r="DA968" t="e">
            <v>#N/A</v>
          </cell>
          <cell r="DB968">
            <v>0</v>
          </cell>
        </row>
        <row r="969">
          <cell r="B969" t="str">
            <v>EQQ102940</v>
          </cell>
          <cell r="C969" t="str">
            <v>ĐOÀN THỊ THÚY GIAO</v>
          </cell>
          <cell r="D969" t="str">
            <v>NỮ</v>
          </cell>
          <cell r="E969">
            <v>41983</v>
          </cell>
          <cell r="F969" t="str">
            <v>262 KH</v>
          </cell>
          <cell r="G969" t="str">
            <v>NHÂN VIÊN PHỤC VỤ</v>
          </cell>
          <cell r="H969">
            <v>9</v>
          </cell>
          <cell r="I969">
            <v>3</v>
          </cell>
          <cell r="J969">
            <v>1993</v>
          </cell>
          <cell r="K969">
            <v>34037</v>
          </cell>
          <cell r="L969">
            <v>1994</v>
          </cell>
          <cell r="M969">
            <v>34676</v>
          </cell>
          <cell r="N969" t="str">
            <v>321499586</v>
          </cell>
          <cell r="O969">
            <v>40660</v>
          </cell>
          <cell r="P969" t="str">
            <v>BẾN TRE</v>
          </cell>
          <cell r="Q969">
            <v>39990</v>
          </cell>
          <cell r="R969" t="str">
            <v>TP.HCM</v>
          </cell>
          <cell r="S969" t="str">
            <v>23D ẤP 4 XÃ PHÚ NHUẬN, TP. BẾN TRE</v>
          </cell>
          <cell r="T969">
            <v>0</v>
          </cell>
          <cell r="U969" t="str">
            <v>5/56 ẤP 1, NHƠN ĐỨC, NHÀ BÈ, TP.HCM</v>
          </cell>
          <cell r="V969" t="str">
            <v>TP.HCM</v>
          </cell>
          <cell r="W969">
            <v>0</v>
          </cell>
          <cell r="X969">
            <v>0</v>
          </cell>
          <cell r="Y969" t="str">
            <v>0181003445596</v>
          </cell>
          <cell r="Z969" t="str">
            <v>VIETCOMBANK</v>
          </cell>
          <cell r="AA969" t="str">
            <v>101872</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12000</v>
          </cell>
          <cell r="BK969">
            <v>0</v>
          </cell>
          <cell r="BL969">
            <v>0</v>
          </cell>
          <cell r="BM969">
            <v>0</v>
          </cell>
          <cell r="BN969">
            <v>0</v>
          </cell>
          <cell r="BO969">
            <v>0</v>
          </cell>
          <cell r="BP969">
            <v>0</v>
          </cell>
          <cell r="BQ969">
            <v>1</v>
          </cell>
          <cell r="BR969" t="str">
            <v>HTQ HỒ CHÍ MINH</v>
          </cell>
          <cell r="BS969" t="str">
            <v>Partime</v>
          </cell>
          <cell r="BT969" t="str">
            <v>Quán 262 Khánh Hội</v>
          </cell>
          <cell r="BU969" t="str">
            <v>NV. Phục Vụ</v>
          </cell>
          <cell r="BV969">
            <v>0</v>
          </cell>
          <cell r="BW969">
            <v>0</v>
          </cell>
          <cell r="BX969">
            <v>0</v>
          </cell>
          <cell r="BY969">
            <v>0</v>
          </cell>
          <cell r="BZ969">
            <v>0</v>
          </cell>
          <cell r="CA969">
            <v>0</v>
          </cell>
          <cell r="CB969">
            <v>0</v>
          </cell>
          <cell r="CC969">
            <v>0</v>
          </cell>
          <cell r="CD969">
            <v>0</v>
          </cell>
          <cell r="CE969">
            <v>0</v>
          </cell>
          <cell r="CF969">
            <v>0</v>
          </cell>
          <cell r="CG969">
            <v>0</v>
          </cell>
          <cell r="CH969">
            <v>0</v>
          </cell>
          <cell r="CI969" t="str">
            <v>262 KH</v>
          </cell>
          <cell r="CJ969" t="str">
            <v>NHÂN VIÊN PHỤC VỤ</v>
          </cell>
          <cell r="CK969">
            <v>0</v>
          </cell>
          <cell r="CL969">
            <v>0</v>
          </cell>
          <cell r="CM969">
            <v>0</v>
          </cell>
          <cell r="CN969">
            <v>0</v>
          </cell>
          <cell r="CO969">
            <v>0</v>
          </cell>
          <cell r="CP969">
            <v>0</v>
          </cell>
          <cell r="CQ969">
            <v>0</v>
          </cell>
          <cell r="CR969">
            <v>0</v>
          </cell>
          <cell r="CS969">
            <v>0</v>
          </cell>
          <cell r="CT969">
            <v>0</v>
          </cell>
          <cell r="CU969">
            <v>0</v>
          </cell>
          <cell r="CV969">
            <v>0</v>
          </cell>
          <cell r="CW969">
            <v>0</v>
          </cell>
          <cell r="CX969">
            <v>0</v>
          </cell>
          <cell r="CY969">
            <v>0</v>
          </cell>
          <cell r="CZ969">
            <v>0</v>
          </cell>
          <cell r="DA969" t="e">
            <v>#N/A</v>
          </cell>
          <cell r="DB969">
            <v>0</v>
          </cell>
        </row>
        <row r="970">
          <cell r="B970" t="str">
            <v>EQQ102941</v>
          </cell>
          <cell r="C970" t="str">
            <v>NGUYỄN NGỌC VY</v>
          </cell>
          <cell r="D970" t="str">
            <v>NỮ</v>
          </cell>
          <cell r="E970">
            <v>41985</v>
          </cell>
          <cell r="F970" t="str">
            <v>QUÁN 30 - 04 CẦN THƠ</v>
          </cell>
          <cell r="G970" t="str">
            <v>NHÂN VIÊN LỄ TÂN</v>
          </cell>
          <cell r="H970">
            <v>0</v>
          </cell>
          <cell r="I970">
            <v>1</v>
          </cell>
          <cell r="J970">
            <v>1900</v>
          </cell>
          <cell r="K970">
            <v>0</v>
          </cell>
          <cell r="L970">
            <v>1993</v>
          </cell>
          <cell r="M970">
            <v>34037</v>
          </cell>
          <cell r="N970">
            <v>0</v>
          </cell>
          <cell r="O970">
            <v>0</v>
          </cell>
          <cell r="P970">
            <v>0</v>
          </cell>
          <cell r="Q970">
            <v>40660</v>
          </cell>
          <cell r="R970" t="str">
            <v>BẾN TRE</v>
          </cell>
          <cell r="S970">
            <v>0</v>
          </cell>
          <cell r="T970">
            <v>0</v>
          </cell>
          <cell r="U970" t="str">
            <v>23D ẤP 4 XÃ PHÚ NHUẬN, TP. BẾN TRE</v>
          </cell>
          <cell r="V970" t="str">
            <v>BẾN TRE</v>
          </cell>
          <cell r="W970">
            <v>0</v>
          </cell>
          <cell r="X970">
            <v>0</v>
          </cell>
          <cell r="Y970">
            <v>0</v>
          </cell>
          <cell r="Z970">
            <v>0</v>
          </cell>
          <cell r="AA970" t="str">
            <v>600103</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2889000</v>
          </cell>
          <cell r="BJ970">
            <v>0</v>
          </cell>
          <cell r="BK970">
            <v>0</v>
          </cell>
          <cell r="BL970">
            <v>0</v>
          </cell>
          <cell r="BM970">
            <v>0</v>
          </cell>
          <cell r="BN970">
            <v>0</v>
          </cell>
          <cell r="BO970">
            <v>0</v>
          </cell>
          <cell r="BP970">
            <v>4000</v>
          </cell>
          <cell r="BQ970">
            <v>1</v>
          </cell>
          <cell r="BR970" t="str">
            <v>CN CẦN THƠ</v>
          </cell>
          <cell r="BS970" t="str">
            <v>Fulltime</v>
          </cell>
          <cell r="BT970" t="str">
            <v>Quán 30 - 04 Cần Thơ</v>
          </cell>
          <cell r="BU970" t="str">
            <v>NV. Lễ Tân</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t="str">
            <v>262 KH</v>
          </cell>
          <cell r="CJ970" t="str">
            <v>NHÂN VIÊN PHỤC VỤ</v>
          </cell>
          <cell r="CK970">
            <v>0</v>
          </cell>
          <cell r="CL970">
            <v>0</v>
          </cell>
          <cell r="CM970">
            <v>0</v>
          </cell>
          <cell r="CN970">
            <v>0</v>
          </cell>
          <cell r="CO970">
            <v>0</v>
          </cell>
          <cell r="CP970">
            <v>0</v>
          </cell>
          <cell r="CQ970">
            <v>0</v>
          </cell>
          <cell r="CR970">
            <v>0</v>
          </cell>
          <cell r="CS970">
            <v>0</v>
          </cell>
          <cell r="CT970">
            <v>0</v>
          </cell>
          <cell r="CU970">
            <v>0</v>
          </cell>
          <cell r="CV970">
            <v>0</v>
          </cell>
          <cell r="CW970">
            <v>0</v>
          </cell>
          <cell r="CX970">
            <v>0</v>
          </cell>
          <cell r="CY970">
            <v>0</v>
          </cell>
          <cell r="CZ970">
            <v>0</v>
          </cell>
          <cell r="DA970" t="e">
            <v>#N/A</v>
          </cell>
          <cell r="DB970">
            <v>0</v>
          </cell>
        </row>
        <row r="971">
          <cell r="B971" t="str">
            <v>EQQ102942</v>
          </cell>
          <cell r="C971" t="str">
            <v>NGUYỄN THỊ THU TUYẾT</v>
          </cell>
          <cell r="D971" t="str">
            <v>NỮ</v>
          </cell>
          <cell r="E971">
            <v>41972</v>
          </cell>
          <cell r="F971" t="str">
            <v>QUÁN BIG C BÌNH DƯƠNG</v>
          </cell>
          <cell r="G971" t="str">
            <v>NHÂN VIÊN PHỤC VỤ</v>
          </cell>
          <cell r="H971">
            <v>20</v>
          </cell>
          <cell r="I971">
            <v>5</v>
          </cell>
          <cell r="J971">
            <v>1993</v>
          </cell>
          <cell r="K971">
            <v>34109</v>
          </cell>
          <cell r="L971">
            <v>1994</v>
          </cell>
          <cell r="M971">
            <v>34432</v>
          </cell>
          <cell r="N971" t="str">
            <v>280996193</v>
          </cell>
          <cell r="O971">
            <v>41233</v>
          </cell>
          <cell r="P971" t="str">
            <v>BÌNH DƯƠNG</v>
          </cell>
          <cell r="Q971">
            <v>0</v>
          </cell>
          <cell r="R971">
            <v>0</v>
          </cell>
          <cell r="S971" t="str">
            <v>36/5 ẤP 1,TƯƠNG BÌNH HIỆP, THỦ DẦU MỘT, BÌNH DƯƠNG</v>
          </cell>
          <cell r="T971">
            <v>0</v>
          </cell>
          <cell r="U971">
            <v>0</v>
          </cell>
          <cell r="V971">
            <v>0</v>
          </cell>
          <cell r="W971">
            <v>0</v>
          </cell>
          <cell r="X971">
            <v>0</v>
          </cell>
          <cell r="Y971" t="str">
            <v>0281000321554</v>
          </cell>
          <cell r="Z971" t="str">
            <v>VIETCOMBANK</v>
          </cell>
          <cell r="AA971" t="str">
            <v>500036</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12000</v>
          </cell>
          <cell r="BK971">
            <v>0</v>
          </cell>
          <cell r="BL971">
            <v>0</v>
          </cell>
          <cell r="BM971">
            <v>0</v>
          </cell>
          <cell r="BN971">
            <v>0</v>
          </cell>
          <cell r="BO971">
            <v>0</v>
          </cell>
          <cell r="BP971">
            <v>0</v>
          </cell>
          <cell r="BQ971">
            <v>1</v>
          </cell>
          <cell r="BR971" t="str">
            <v>CN BÌNH DƯƠNG</v>
          </cell>
          <cell r="BS971" t="str">
            <v>Partime</v>
          </cell>
          <cell r="BT971" t="str">
            <v>Quán Big C Bình Dương</v>
          </cell>
          <cell r="BU971" t="str">
            <v>NV. Phục Vụ</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I971" t="str">
            <v>QUÁN 30 - 04 CẦN THƠ</v>
          </cell>
          <cell r="CJ971" t="str">
            <v>NHÂN VIÊN LỄ TÂN</v>
          </cell>
          <cell r="CK971">
            <v>0</v>
          </cell>
          <cell r="CL971">
            <v>0</v>
          </cell>
          <cell r="CM971">
            <v>0</v>
          </cell>
          <cell r="CN971">
            <v>0</v>
          </cell>
          <cell r="CO971">
            <v>0</v>
          </cell>
          <cell r="CP971">
            <v>0</v>
          </cell>
          <cell r="CQ971">
            <v>0</v>
          </cell>
          <cell r="CR971">
            <v>0</v>
          </cell>
          <cell r="CS971">
            <v>0</v>
          </cell>
          <cell r="CT971">
            <v>0</v>
          </cell>
          <cell r="CU971">
            <v>0</v>
          </cell>
          <cell r="CV971">
            <v>0</v>
          </cell>
          <cell r="CW971">
            <v>0</v>
          </cell>
          <cell r="CX971">
            <v>0</v>
          </cell>
          <cell r="CY971">
            <v>0</v>
          </cell>
          <cell r="CZ971">
            <v>0</v>
          </cell>
          <cell r="DA971" t="e">
            <v>#N/A</v>
          </cell>
          <cell r="DB971">
            <v>0</v>
          </cell>
        </row>
        <row r="972">
          <cell r="B972" t="str">
            <v>EVV6000272</v>
          </cell>
          <cell r="C972" t="str">
            <v>TRẦN VĨNH LỘC</v>
          </cell>
          <cell r="D972" t="str">
            <v>NAM</v>
          </cell>
          <cell r="E972">
            <v>41974</v>
          </cell>
          <cell r="F972" t="str">
            <v>PHÒNG ĐIỀU HÀNH</v>
          </cell>
          <cell r="G972" t="str">
            <v>GIÁM ĐỐC LÀNG CÀ PHÊ</v>
          </cell>
          <cell r="H972" t="str">
            <v>Quán Big C Bình Dương</v>
          </cell>
          <cell r="I972" t="str">
            <v>NV. Phục Vụ</v>
          </cell>
          <cell r="J972">
            <v>20</v>
          </cell>
          <cell r="K972">
            <v>5</v>
          </cell>
          <cell r="L972">
            <v>1993</v>
          </cell>
          <cell r="M972">
            <v>34109</v>
          </cell>
          <cell r="N972">
            <v>0</v>
          </cell>
          <cell r="O972">
            <v>0</v>
          </cell>
          <cell r="P972" t="str">
            <v>280996193</v>
          </cell>
          <cell r="Q972">
            <v>41233</v>
          </cell>
          <cell r="R972" t="str">
            <v>BÌNH DƯƠNG</v>
          </cell>
          <cell r="S972">
            <v>0</v>
          </cell>
          <cell r="T972">
            <v>0</v>
          </cell>
          <cell r="U972" t="str">
            <v>36/5 ẤP 1,TƯƠNG BÌNH HIỆP, THỦ DẦU MỘT, BÌNH DƯƠNG</v>
          </cell>
          <cell r="V972" t="str">
            <v>BÌNH DƯƠNG</v>
          </cell>
          <cell r="W972">
            <v>0</v>
          </cell>
          <cell r="X972">
            <v>0</v>
          </cell>
          <cell r="Y972" t="str">
            <v>0231000402298</v>
          </cell>
          <cell r="Z972" t="str">
            <v>VIETCOMBANK</v>
          </cell>
          <cell r="AA972">
            <v>500036</v>
          </cell>
          <cell r="AB972">
            <v>0</v>
          </cell>
          <cell r="AC972">
            <v>2</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12460000</v>
          </cell>
          <cell r="BJ972">
            <v>47540000</v>
          </cell>
          <cell r="BK972">
            <v>0</v>
          </cell>
          <cell r="BL972">
            <v>0</v>
          </cell>
          <cell r="BM972">
            <v>0</v>
          </cell>
          <cell r="BN972">
            <v>0</v>
          </cell>
          <cell r="BO972">
            <v>25000</v>
          </cell>
          <cell r="BP972">
            <v>0</v>
          </cell>
          <cell r="BQ972">
            <v>0.9</v>
          </cell>
          <cell r="BR972" t="str">
            <v>VP HỒ CHÍ MINH</v>
          </cell>
          <cell r="BS972" t="str">
            <v>Fulltime</v>
          </cell>
          <cell r="BT972" t="str">
            <v>Phòng Điều Hành</v>
          </cell>
          <cell r="BU972" t="str">
            <v>GĐ. Làng Cà Phê</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I972" t="str">
            <v>QUÁN BIG C BÌNH DƯƠNG</v>
          </cell>
          <cell r="CJ972" t="str">
            <v>NHÂN VIÊN PHỤC VỤ</v>
          </cell>
          <cell r="CK972">
            <v>0</v>
          </cell>
          <cell r="CL972">
            <v>0</v>
          </cell>
          <cell r="CM972">
            <v>0</v>
          </cell>
          <cell r="CN972">
            <v>0</v>
          </cell>
          <cell r="CO972">
            <v>0</v>
          </cell>
          <cell r="CP972">
            <v>0</v>
          </cell>
          <cell r="CQ972">
            <v>0</v>
          </cell>
          <cell r="CR972">
            <v>0</v>
          </cell>
          <cell r="CS972">
            <v>0</v>
          </cell>
          <cell r="CT972">
            <v>0</v>
          </cell>
          <cell r="CU972">
            <v>0</v>
          </cell>
          <cell r="CV972">
            <v>0</v>
          </cell>
          <cell r="CW972">
            <v>0</v>
          </cell>
          <cell r="CX972">
            <v>0</v>
          </cell>
          <cell r="CY972">
            <v>0</v>
          </cell>
          <cell r="CZ972">
            <v>0</v>
          </cell>
          <cell r="DA972" t="e">
            <v>#N/A</v>
          </cell>
          <cell r="DB972">
            <v>0</v>
          </cell>
        </row>
        <row r="973">
          <cell r="B973" t="str">
            <v>EQQ102943</v>
          </cell>
          <cell r="C973" t="str">
            <v>GIẢNG NGỌC PHƯƠNG TÂN</v>
          </cell>
          <cell r="D973" t="str">
            <v>NAM</v>
          </cell>
          <cell r="E973">
            <v>41988</v>
          </cell>
          <cell r="F973" t="str">
            <v>G7-FSOFT</v>
          </cell>
          <cell r="G973" t="str">
            <v>NHÂN VIÊN KIOSK</v>
          </cell>
          <cell r="H973">
            <v>16</v>
          </cell>
          <cell r="I973">
            <v>6</v>
          </cell>
          <cell r="J973">
            <v>1994</v>
          </cell>
          <cell r="K973">
            <v>34501</v>
          </cell>
          <cell r="L973">
            <v>1994</v>
          </cell>
          <cell r="M973">
            <v>34501</v>
          </cell>
          <cell r="N973" t="str">
            <v>301495763</v>
          </cell>
          <cell r="O973">
            <v>39944</v>
          </cell>
          <cell r="P973" t="str">
            <v>LONG AN</v>
          </cell>
          <cell r="Q973">
            <v>39944</v>
          </cell>
          <cell r="R973" t="str">
            <v>LONG AN</v>
          </cell>
          <cell r="S973" t="str">
            <v>ĐÔNG HÒA, THỦY ĐÔNG, THẠNH HÓA, LONG AN</v>
          </cell>
          <cell r="T973">
            <v>0</v>
          </cell>
          <cell r="U973" t="str">
            <v>ĐÔNG HÒA, THỦY ĐÔNG, THẠNH HÓA, LONG AN</v>
          </cell>
          <cell r="V973" t="str">
            <v>LONG AN</v>
          </cell>
          <cell r="W973">
            <v>0</v>
          </cell>
          <cell r="X973">
            <v>0</v>
          </cell>
          <cell r="Y973" t="str">
            <v>0381000438076</v>
          </cell>
          <cell r="Z973" t="str">
            <v>VIETCOMBANK</v>
          </cell>
          <cell r="AA973">
            <v>101873</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12000</v>
          </cell>
          <cell r="BK973">
            <v>0</v>
          </cell>
          <cell r="BL973">
            <v>0</v>
          </cell>
          <cell r="BM973">
            <v>0</v>
          </cell>
          <cell r="BN973">
            <v>0</v>
          </cell>
          <cell r="BO973">
            <v>0</v>
          </cell>
          <cell r="BP973">
            <v>0</v>
          </cell>
          <cell r="BQ973">
            <v>1</v>
          </cell>
          <cell r="BR973" t="str">
            <v>HTQ HỒ CHÍ MINH</v>
          </cell>
          <cell r="BS973" t="str">
            <v>Partime</v>
          </cell>
          <cell r="BT973" t="str">
            <v>Quán G7 - Fsoft</v>
          </cell>
          <cell r="BU973" t="str">
            <v>NV. Kiosk</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t="str">
            <v>G7-FSOFT</v>
          </cell>
          <cell r="CJ973" t="str">
            <v>NHÂN VIÊN KIOSK</v>
          </cell>
          <cell r="CK973">
            <v>0</v>
          </cell>
          <cell r="CL973">
            <v>0</v>
          </cell>
          <cell r="CM973">
            <v>0</v>
          </cell>
          <cell r="CN973">
            <v>0</v>
          </cell>
          <cell r="CO973">
            <v>0</v>
          </cell>
          <cell r="CP973">
            <v>0</v>
          </cell>
          <cell r="CQ973">
            <v>0</v>
          </cell>
          <cell r="CR973">
            <v>0</v>
          </cell>
          <cell r="CS973">
            <v>0</v>
          </cell>
          <cell r="CT973">
            <v>0</v>
          </cell>
          <cell r="CU973">
            <v>0</v>
          </cell>
          <cell r="CV973">
            <v>0</v>
          </cell>
          <cell r="CW973">
            <v>0</v>
          </cell>
          <cell r="CX973">
            <v>0</v>
          </cell>
          <cell r="CY973">
            <v>0</v>
          </cell>
          <cell r="CZ973">
            <v>0</v>
          </cell>
          <cell r="DA973" t="e">
            <v>#N/A</v>
          </cell>
          <cell r="DB973">
            <v>0</v>
          </cell>
        </row>
        <row r="974">
          <cell r="B974" t="str">
            <v>EQQ102944</v>
          </cell>
          <cell r="C974" t="str">
            <v>NHỈN TẤN PHƯỚC</v>
          </cell>
          <cell r="D974" t="str">
            <v>NAM</v>
          </cell>
          <cell r="E974">
            <v>41986</v>
          </cell>
          <cell r="F974" t="str">
            <v>197 ĐTH</v>
          </cell>
          <cell r="G974" t="str">
            <v>NHÂN VIÊN PHỤC VỤ</v>
          </cell>
          <cell r="H974">
            <v>1</v>
          </cell>
          <cell r="I974">
            <v>7</v>
          </cell>
          <cell r="J974">
            <v>1991</v>
          </cell>
          <cell r="K974">
            <v>33420</v>
          </cell>
          <cell r="L974">
            <v>1991</v>
          </cell>
          <cell r="M974">
            <v>33420</v>
          </cell>
          <cell r="N974" t="str">
            <v>250863251</v>
          </cell>
          <cell r="O974">
            <v>40674</v>
          </cell>
          <cell r="P974" t="str">
            <v>BẢO LỘC</v>
          </cell>
          <cell r="Q974">
            <v>40674</v>
          </cell>
          <cell r="R974" t="str">
            <v>BẢO LỘC</v>
          </cell>
          <cell r="S974" t="str">
            <v>TỔ 4 KHU 8, PHƯỜNG 2, TP. BẢO LỘC, TỈNH LÂM ĐỒNG</v>
          </cell>
          <cell r="T974">
            <v>0</v>
          </cell>
          <cell r="U974" t="str">
            <v>TỔ 4 KHU 8, PHƯỜNG 2, TP. BẢO LỘC, TỈNH LÂM ĐỒNG</v>
          </cell>
          <cell r="V974" t="str">
            <v>LÂM ĐỒNG</v>
          </cell>
          <cell r="W974">
            <v>0</v>
          </cell>
          <cell r="X974">
            <v>0</v>
          </cell>
          <cell r="Y974" t="str">
            <v>0071000947448</v>
          </cell>
          <cell r="Z974" t="str">
            <v>VIETCOMBANK</v>
          </cell>
          <cell r="AA974">
            <v>101874</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12000</v>
          </cell>
          <cell r="BK974">
            <v>0</v>
          </cell>
          <cell r="BL974">
            <v>0</v>
          </cell>
          <cell r="BM974">
            <v>0</v>
          </cell>
          <cell r="BN974">
            <v>0</v>
          </cell>
          <cell r="BO974">
            <v>0</v>
          </cell>
          <cell r="BP974">
            <v>0</v>
          </cell>
          <cell r="BQ974">
            <v>1</v>
          </cell>
          <cell r="BR974" t="str">
            <v>HTQ HỒ CHÍ MINH</v>
          </cell>
          <cell r="BS974" t="str">
            <v>Partime</v>
          </cell>
          <cell r="BT974" t="str">
            <v>Quán 197 Đinh Tiên Hoàng</v>
          </cell>
          <cell r="BU974" t="str">
            <v>NV. Phục Vụ</v>
          </cell>
          <cell r="BV974">
            <v>0</v>
          </cell>
          <cell r="BW974">
            <v>0</v>
          </cell>
          <cell r="BX974">
            <v>0</v>
          </cell>
          <cell r="BY974">
            <v>0</v>
          </cell>
          <cell r="BZ974">
            <v>0</v>
          </cell>
          <cell r="CA974">
            <v>0</v>
          </cell>
          <cell r="CB974">
            <v>0</v>
          </cell>
          <cell r="CC974">
            <v>0</v>
          </cell>
          <cell r="CD974">
            <v>0</v>
          </cell>
          <cell r="CE974">
            <v>0</v>
          </cell>
          <cell r="CF974">
            <v>0</v>
          </cell>
          <cell r="CG974">
            <v>0</v>
          </cell>
          <cell r="CH974">
            <v>0</v>
          </cell>
          <cell r="CI974" t="str">
            <v>197 ĐTH</v>
          </cell>
          <cell r="CJ974" t="str">
            <v>NHÂN VIÊN PHỤC VỤ</v>
          </cell>
          <cell r="CK974">
            <v>0</v>
          </cell>
          <cell r="CL974">
            <v>0</v>
          </cell>
          <cell r="CM974">
            <v>0</v>
          </cell>
          <cell r="CN974">
            <v>0</v>
          </cell>
          <cell r="CO974">
            <v>0</v>
          </cell>
          <cell r="CP974">
            <v>0</v>
          </cell>
          <cell r="CQ974">
            <v>0</v>
          </cell>
          <cell r="CR974">
            <v>0</v>
          </cell>
          <cell r="CS974">
            <v>0</v>
          </cell>
          <cell r="CT974">
            <v>0</v>
          </cell>
          <cell r="CU974">
            <v>0</v>
          </cell>
          <cell r="CV974">
            <v>0</v>
          </cell>
          <cell r="CW974">
            <v>0</v>
          </cell>
          <cell r="CX974">
            <v>0</v>
          </cell>
          <cell r="CY974">
            <v>0</v>
          </cell>
          <cell r="CZ974">
            <v>0</v>
          </cell>
          <cell r="DA974" t="e">
            <v>#N/A</v>
          </cell>
          <cell r="DB974">
            <v>0</v>
          </cell>
        </row>
        <row r="975">
          <cell r="B975" t="str">
            <v>EQQ102945</v>
          </cell>
          <cell r="C975" t="str">
            <v>NGUYỄN THỊ NGỌC OANH</v>
          </cell>
          <cell r="D975" t="str">
            <v>NỮ</v>
          </cell>
          <cell r="E975">
            <v>41989</v>
          </cell>
          <cell r="F975" t="str">
            <v>02 BTX</v>
          </cell>
          <cell r="G975" t="str">
            <v>NHÂN VIÊN PHỤC VỤ</v>
          </cell>
          <cell r="H975">
            <v>24</v>
          </cell>
          <cell r="I975">
            <v>8</v>
          </cell>
          <cell r="J975">
            <v>1994</v>
          </cell>
          <cell r="K975">
            <v>34570</v>
          </cell>
          <cell r="L975">
            <v>1994</v>
          </cell>
          <cell r="M975">
            <v>34570</v>
          </cell>
          <cell r="N975" t="str">
            <v>025127403</v>
          </cell>
          <cell r="O975">
            <v>39981</v>
          </cell>
          <cell r="P975" t="str">
            <v>BÌNH THẠNH</v>
          </cell>
          <cell r="Q975">
            <v>39981</v>
          </cell>
          <cell r="R975" t="str">
            <v>TP.HCM</v>
          </cell>
          <cell r="S975" t="str">
            <v>63/34 BÌNH QUỚI, PHƯỜNG 27, QUẬN BÌNH THẠNH</v>
          </cell>
          <cell r="T975">
            <v>0</v>
          </cell>
          <cell r="U975" t="str">
            <v xml:space="preserve">63/34 BÌNH QUỚI, PHƯỜNG 27, Q. BÌNH THẠNH, TP.HCM </v>
          </cell>
          <cell r="V975" t="str">
            <v>TP.HCM</v>
          </cell>
          <cell r="W975">
            <v>0</v>
          </cell>
          <cell r="X975">
            <v>0</v>
          </cell>
          <cell r="Y975" t="str">
            <v>0531002491708</v>
          </cell>
          <cell r="Z975" t="str">
            <v>VIETCOMBANK</v>
          </cell>
          <cell r="AA975">
            <v>101875</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12000</v>
          </cell>
          <cell r="BK975">
            <v>0</v>
          </cell>
          <cell r="BL975">
            <v>0</v>
          </cell>
          <cell r="BM975">
            <v>0</v>
          </cell>
          <cell r="BN975">
            <v>0</v>
          </cell>
          <cell r="BO975">
            <v>0</v>
          </cell>
          <cell r="BP975">
            <v>0</v>
          </cell>
          <cell r="BQ975">
            <v>1</v>
          </cell>
          <cell r="BR975" t="str">
            <v>HTQ HỒ CHÍ MINH</v>
          </cell>
          <cell r="BS975" t="str">
            <v>Partime</v>
          </cell>
          <cell r="BT975" t="str">
            <v>Quán 02 Bùi Thị Xuân</v>
          </cell>
          <cell r="BU975" t="str">
            <v>NV. Phục Vụ</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t="str">
            <v>02 BTX</v>
          </cell>
          <cell r="CJ975" t="str">
            <v>NHÂN VIÊN PHỤC VỤ</v>
          </cell>
          <cell r="CK975">
            <v>0</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t="e">
            <v>#N/A</v>
          </cell>
          <cell r="DB975">
            <v>0</v>
          </cell>
        </row>
        <row r="976">
          <cell r="B976" t="str">
            <v>EQQ102946</v>
          </cell>
          <cell r="C976" t="str">
            <v>NGUYỄN NGỌC TRƯỜNG</v>
          </cell>
          <cell r="D976" t="str">
            <v>NAM</v>
          </cell>
          <cell r="E976">
            <v>0</v>
          </cell>
          <cell r="F976" t="str">
            <v>274 VTS</v>
          </cell>
          <cell r="G976" t="str">
            <v>NHÂN VIÊN PHỤC VỤ</v>
          </cell>
          <cell r="H976">
            <v>0</v>
          </cell>
          <cell r="I976">
            <v>1</v>
          </cell>
          <cell r="J976">
            <v>1900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t="str">
            <v>0071000897562</v>
          </cell>
          <cell r="Z976" t="str">
            <v>VIETCOMBANK</v>
          </cell>
          <cell r="AA976">
            <v>101876</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12000</v>
          </cell>
          <cell r="BK976">
            <v>0</v>
          </cell>
          <cell r="BL976">
            <v>0</v>
          </cell>
          <cell r="BM976">
            <v>0</v>
          </cell>
          <cell r="BN976">
            <v>0</v>
          </cell>
          <cell r="BO976">
            <v>0</v>
          </cell>
          <cell r="BP976">
            <v>0</v>
          </cell>
          <cell r="BQ976">
            <v>1</v>
          </cell>
          <cell r="BR976" t="str">
            <v>HTQ HỒ CHÍ MINH</v>
          </cell>
          <cell r="BS976" t="str">
            <v>Partime</v>
          </cell>
          <cell r="BT976" t="str">
            <v>Quán 274 Võ Thị Sáu</v>
          </cell>
          <cell r="BU976" t="str">
            <v>NV. Phục Vụ</v>
          </cell>
          <cell r="BV976">
            <v>0</v>
          </cell>
          <cell r="BW976">
            <v>0</v>
          </cell>
          <cell r="BX976">
            <v>0</v>
          </cell>
          <cell r="BY976">
            <v>0</v>
          </cell>
          <cell r="BZ976">
            <v>0</v>
          </cell>
          <cell r="CA976">
            <v>0</v>
          </cell>
          <cell r="CB976">
            <v>0</v>
          </cell>
          <cell r="CC976">
            <v>0</v>
          </cell>
          <cell r="CD976">
            <v>0</v>
          </cell>
          <cell r="CE976">
            <v>0</v>
          </cell>
          <cell r="CF976">
            <v>0</v>
          </cell>
          <cell r="CG976">
            <v>0</v>
          </cell>
          <cell r="CH976">
            <v>0</v>
          </cell>
          <cell r="CI976" t="str">
            <v>274 VTS</v>
          </cell>
          <cell r="CJ976" t="str">
            <v>NHÂN VIÊN PHỤC VỤ</v>
          </cell>
          <cell r="CK976">
            <v>0</v>
          </cell>
          <cell r="CL976">
            <v>0</v>
          </cell>
          <cell r="CM976">
            <v>0</v>
          </cell>
          <cell r="CN976">
            <v>0</v>
          </cell>
          <cell r="CO976">
            <v>0</v>
          </cell>
          <cell r="CP976">
            <v>0</v>
          </cell>
          <cell r="CQ976">
            <v>0</v>
          </cell>
          <cell r="CR976">
            <v>0</v>
          </cell>
          <cell r="CS976">
            <v>0</v>
          </cell>
          <cell r="CT976">
            <v>0</v>
          </cell>
          <cell r="CU976">
            <v>0</v>
          </cell>
          <cell r="CV976">
            <v>0</v>
          </cell>
          <cell r="CW976">
            <v>0</v>
          </cell>
          <cell r="CX976">
            <v>0</v>
          </cell>
          <cell r="CY976">
            <v>0</v>
          </cell>
          <cell r="CZ976">
            <v>0</v>
          </cell>
          <cell r="DA976" t="e">
            <v>#N/A</v>
          </cell>
          <cell r="DB976">
            <v>0</v>
          </cell>
        </row>
        <row r="977">
          <cell r="B977" t="str">
            <v>EQQ102947</v>
          </cell>
          <cell r="C977" t="str">
            <v>VĂN THỊ HOÀI THƯƠNG</v>
          </cell>
          <cell r="D977" t="str">
            <v>NỮ</v>
          </cell>
          <cell r="E977">
            <v>41989</v>
          </cell>
          <cell r="F977" t="str">
            <v>80 ĐK</v>
          </cell>
          <cell r="G977" t="str">
            <v>NHÂN VIÊN PHỤC VỤ</v>
          </cell>
          <cell r="H977">
            <v>11</v>
          </cell>
          <cell r="I977">
            <v>7</v>
          </cell>
          <cell r="J977">
            <v>1992</v>
          </cell>
          <cell r="K977">
            <v>33796</v>
          </cell>
          <cell r="L977">
            <v>1971</v>
          </cell>
          <cell r="M977">
            <v>25979</v>
          </cell>
          <cell r="N977" t="str">
            <v>365912370</v>
          </cell>
          <cell r="O977">
            <v>40065</v>
          </cell>
          <cell r="P977" t="str">
            <v>SÓC TRĂNG</v>
          </cell>
          <cell r="Q977">
            <v>40500</v>
          </cell>
          <cell r="R977" t="str">
            <v>TP.HCM</v>
          </cell>
          <cell r="S977" t="str">
            <v>300 XÂY ĐÁ B, HỒ ĐẮC KIỆM, CHÂU THÀNH, SÓC TRĂNG</v>
          </cell>
          <cell r="T977" t="str">
            <v>KHÔNG</v>
          </cell>
          <cell r="U977" t="str">
            <v>412/14 NHẬT TẢO, P.6, QUẬN 10, TP.HCM</v>
          </cell>
          <cell r="V977" t="str">
            <v>TP. HCM</v>
          </cell>
          <cell r="W977">
            <v>0</v>
          </cell>
          <cell r="X977">
            <v>0</v>
          </cell>
          <cell r="Y977" t="str">
            <v>071000947727</v>
          </cell>
          <cell r="Z977" t="str">
            <v>VIETCOMBANK</v>
          </cell>
          <cell r="AA977" t="e">
            <v>#N/A</v>
          </cell>
          <cell r="AB977">
            <v>0</v>
          </cell>
          <cell r="AC977">
            <v>2</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12000</v>
          </cell>
          <cell r="BK977">
            <v>0</v>
          </cell>
          <cell r="BL977">
            <v>0</v>
          </cell>
          <cell r="BM977">
            <v>0</v>
          </cell>
          <cell r="BN977">
            <v>0</v>
          </cell>
          <cell r="BO977">
            <v>0</v>
          </cell>
          <cell r="BP977">
            <v>0</v>
          </cell>
          <cell r="BQ977">
            <v>1</v>
          </cell>
          <cell r="BR977" t="str">
            <v>HTQ HỒ CHÍ MINH</v>
          </cell>
          <cell r="BS977" t="str">
            <v>Partime</v>
          </cell>
          <cell r="BT977" t="str">
            <v>Quán 80 Đồng Khởi</v>
          </cell>
          <cell r="BU977" t="str">
            <v>NV. Phục Vụ</v>
          </cell>
          <cell r="BV977">
            <v>0</v>
          </cell>
          <cell r="BW977">
            <v>0</v>
          </cell>
          <cell r="BX977">
            <v>0</v>
          </cell>
          <cell r="BY977">
            <v>0</v>
          </cell>
          <cell r="BZ977">
            <v>0</v>
          </cell>
          <cell r="CA977">
            <v>0</v>
          </cell>
          <cell r="CB977">
            <v>0</v>
          </cell>
          <cell r="CC977">
            <v>0</v>
          </cell>
          <cell r="CD977">
            <v>0</v>
          </cell>
          <cell r="CE977">
            <v>0</v>
          </cell>
          <cell r="CF977">
            <v>0</v>
          </cell>
          <cell r="CG977">
            <v>0</v>
          </cell>
          <cell r="CH977">
            <v>0</v>
          </cell>
          <cell r="CI977" t="str">
            <v>PHÒNG ĐIỀU HÀNH</v>
          </cell>
          <cell r="CJ977" t="str">
            <v>GIÁM ĐỐC LÀNG CÀ PHÊ</v>
          </cell>
          <cell r="CK977">
            <v>0</v>
          </cell>
          <cell r="CL977">
            <v>0</v>
          </cell>
          <cell r="CM977">
            <v>0</v>
          </cell>
          <cell r="CN977">
            <v>0</v>
          </cell>
          <cell r="CO977">
            <v>0</v>
          </cell>
          <cell r="CP977">
            <v>0</v>
          </cell>
          <cell r="CQ977">
            <v>0</v>
          </cell>
          <cell r="CR977">
            <v>0</v>
          </cell>
          <cell r="CS977">
            <v>0</v>
          </cell>
          <cell r="CT977">
            <v>0</v>
          </cell>
          <cell r="CU977">
            <v>0</v>
          </cell>
          <cell r="CV977">
            <v>0</v>
          </cell>
          <cell r="CW977">
            <v>0</v>
          </cell>
          <cell r="CX977">
            <v>0</v>
          </cell>
          <cell r="CY977">
            <v>0</v>
          </cell>
          <cell r="CZ977">
            <v>0</v>
          </cell>
          <cell r="DA977" t="e">
            <v>#N/A</v>
          </cell>
          <cell r="DB977">
            <v>0</v>
          </cell>
        </row>
        <row r="978">
          <cell r="B978" t="str">
            <v>EQQ102948</v>
          </cell>
          <cell r="C978" t="str">
            <v>ĐOÀN XUÂN TRÍ</v>
          </cell>
          <cell r="D978" t="str">
            <v>NAM</v>
          </cell>
          <cell r="E978">
            <v>41992</v>
          </cell>
          <cell r="F978" t="str">
            <v>FSOFT</v>
          </cell>
          <cell r="G978" t="str">
            <v>NHÂN VIÊN PHỤC VỤ</v>
          </cell>
          <cell r="H978">
            <v>9</v>
          </cell>
          <cell r="I978">
            <v>10</v>
          </cell>
          <cell r="J978">
            <v>1996</v>
          </cell>
          <cell r="K978">
            <v>35347</v>
          </cell>
          <cell r="L978">
            <v>1992</v>
          </cell>
          <cell r="M978">
            <v>33796</v>
          </cell>
          <cell r="N978" t="str">
            <v>251112305</v>
          </cell>
          <cell r="O978">
            <v>41692</v>
          </cell>
          <cell r="P978" t="str">
            <v>LÂM ĐỒNG</v>
          </cell>
          <cell r="Q978">
            <v>40065</v>
          </cell>
          <cell r="R978" t="str">
            <v>SÓC TRĂNG</v>
          </cell>
          <cell r="S978" t="str">
            <v>TỔ 4, PHƯỜNG 2, TP. BẢO LỘC, LÂM ĐỒNG</v>
          </cell>
          <cell r="T978">
            <v>0</v>
          </cell>
          <cell r="U978" t="str">
            <v>300 XÂY ĐÁ B, HỒ ĐẮC KIỆM, CHÂU THÀNH, SÓC TRĂNG</v>
          </cell>
          <cell r="V978" t="str">
            <v>SÓC TRĂNG</v>
          </cell>
          <cell r="W978">
            <v>0</v>
          </cell>
          <cell r="X978">
            <v>0</v>
          </cell>
          <cell r="Y978" t="str">
            <v>0381000438332</v>
          </cell>
          <cell r="Z978" t="str">
            <v>VIETCOMBANK</v>
          </cell>
          <cell r="AA978">
            <v>101877</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12000</v>
          </cell>
          <cell r="BK978">
            <v>0</v>
          </cell>
          <cell r="BL978">
            <v>0</v>
          </cell>
          <cell r="BM978">
            <v>0</v>
          </cell>
          <cell r="BN978">
            <v>0</v>
          </cell>
          <cell r="BO978">
            <v>0</v>
          </cell>
          <cell r="BP978">
            <v>0</v>
          </cell>
          <cell r="BQ978">
            <v>1</v>
          </cell>
          <cell r="BR978" t="str">
            <v>HTQ HỒ CHÍ MINH</v>
          </cell>
          <cell r="BS978" t="str">
            <v>Partime</v>
          </cell>
          <cell r="BT978" t="str">
            <v>Quán Fsoft - Quận 9</v>
          </cell>
          <cell r="BU978" t="str">
            <v>NV. Phục Vụ</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t="str">
            <v>80 ĐK</v>
          </cell>
          <cell r="CJ978" t="str">
            <v>NHÂN VIÊN PHỤC VỤ</v>
          </cell>
          <cell r="CK978">
            <v>0</v>
          </cell>
          <cell r="CL978">
            <v>0</v>
          </cell>
          <cell r="CM978">
            <v>0</v>
          </cell>
          <cell r="CN978">
            <v>0</v>
          </cell>
          <cell r="CO978">
            <v>0</v>
          </cell>
          <cell r="CP978">
            <v>0</v>
          </cell>
          <cell r="CQ978">
            <v>0</v>
          </cell>
          <cell r="CR978">
            <v>0</v>
          </cell>
          <cell r="CS978">
            <v>0</v>
          </cell>
          <cell r="CT978">
            <v>0</v>
          </cell>
          <cell r="CU978">
            <v>0</v>
          </cell>
          <cell r="CV978">
            <v>0</v>
          </cell>
          <cell r="CW978">
            <v>0</v>
          </cell>
          <cell r="CX978">
            <v>0</v>
          </cell>
          <cell r="CY978">
            <v>0</v>
          </cell>
          <cell r="CZ978">
            <v>0</v>
          </cell>
          <cell r="DA978" t="e">
            <v>#N/A</v>
          </cell>
          <cell r="DB978">
            <v>0</v>
          </cell>
        </row>
        <row r="979">
          <cell r="B979" t="str">
            <v>EQQ102949</v>
          </cell>
          <cell r="C979" t="str">
            <v>NGUYỄN THỊ CHI</v>
          </cell>
          <cell r="D979" t="str">
            <v>NỮ</v>
          </cell>
          <cell r="E979">
            <v>41992</v>
          </cell>
          <cell r="F979" t="str">
            <v>FSOFT</v>
          </cell>
          <cell r="G979" t="str">
            <v>NHÂN VIÊN PHỤC VỤ</v>
          </cell>
          <cell r="H979">
            <v>1</v>
          </cell>
          <cell r="I979">
            <v>10</v>
          </cell>
          <cell r="J979">
            <v>1994</v>
          </cell>
          <cell r="K979">
            <v>34608</v>
          </cell>
          <cell r="L979">
            <v>1996</v>
          </cell>
          <cell r="M979">
            <v>35347</v>
          </cell>
          <cell r="N979" t="str">
            <v>281080899</v>
          </cell>
          <cell r="O979">
            <v>40367</v>
          </cell>
          <cell r="P979" t="str">
            <v>BÌNH DƯƠNG</v>
          </cell>
          <cell r="Q979">
            <v>41692</v>
          </cell>
          <cell r="R979" t="str">
            <v>LÂM ĐỒNG</v>
          </cell>
          <cell r="S979" t="str">
            <v>ẤP 6, HƯNG HÒA, BẾN CÁT, BÌNH DƯƠNG</v>
          </cell>
          <cell r="T979">
            <v>0</v>
          </cell>
          <cell r="U979" t="str">
            <v>TỔ 4, PHƯỜNG 2, TP. BẢO LỘC, LÂM ĐỒNG</v>
          </cell>
          <cell r="V979">
            <v>0</v>
          </cell>
          <cell r="W979">
            <v>0</v>
          </cell>
          <cell r="X979">
            <v>0</v>
          </cell>
          <cell r="Y979" t="str">
            <v>0071000729093</v>
          </cell>
          <cell r="Z979" t="str">
            <v>VIETCOMBANK</v>
          </cell>
          <cell r="AA979">
            <v>101878</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12000</v>
          </cell>
          <cell r="BK979">
            <v>0</v>
          </cell>
          <cell r="BL979">
            <v>0</v>
          </cell>
          <cell r="BM979">
            <v>0</v>
          </cell>
          <cell r="BN979">
            <v>0</v>
          </cell>
          <cell r="BO979">
            <v>0</v>
          </cell>
          <cell r="BP979">
            <v>0</v>
          </cell>
          <cell r="BQ979">
            <v>1</v>
          </cell>
          <cell r="BR979" t="str">
            <v>HTQ HỒ CHÍ MINH</v>
          </cell>
          <cell r="BS979" t="str">
            <v>Partime</v>
          </cell>
          <cell r="BT979" t="str">
            <v>Quán Fsoft - Quận 9</v>
          </cell>
          <cell r="BU979" t="str">
            <v>NV. Phục Vụ</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t="str">
            <v>FSOFT</v>
          </cell>
          <cell r="CJ979" t="str">
            <v>NHÂN VIÊN PHỤC VỤ</v>
          </cell>
          <cell r="CK979">
            <v>0</v>
          </cell>
          <cell r="CL979">
            <v>0</v>
          </cell>
          <cell r="CM979">
            <v>0</v>
          </cell>
          <cell r="CN979">
            <v>0</v>
          </cell>
          <cell r="CO979">
            <v>0</v>
          </cell>
          <cell r="CP979">
            <v>0</v>
          </cell>
          <cell r="CQ979">
            <v>0</v>
          </cell>
          <cell r="CR979">
            <v>0</v>
          </cell>
          <cell r="CS979">
            <v>0</v>
          </cell>
          <cell r="CT979">
            <v>0</v>
          </cell>
          <cell r="CU979">
            <v>0</v>
          </cell>
          <cell r="CV979">
            <v>0</v>
          </cell>
          <cell r="CW979">
            <v>0</v>
          </cell>
          <cell r="CX979">
            <v>0</v>
          </cell>
          <cell r="CY979">
            <v>0</v>
          </cell>
          <cell r="CZ979">
            <v>0</v>
          </cell>
          <cell r="DA979" t="e">
            <v>#N/A</v>
          </cell>
          <cell r="DB979">
            <v>0</v>
          </cell>
        </row>
        <row r="980">
          <cell r="B980" t="str">
            <v>EQQ102950</v>
          </cell>
          <cell r="C980" t="str">
            <v>HOÀN THỊ HÀ</v>
          </cell>
          <cell r="D980" t="str">
            <v>NỮ</v>
          </cell>
          <cell r="E980">
            <v>41992</v>
          </cell>
          <cell r="F980" t="str">
            <v>FSOFT</v>
          </cell>
          <cell r="G980" t="str">
            <v>NHÂN VIÊN PHỤC VỤ</v>
          </cell>
          <cell r="H980">
            <v>3</v>
          </cell>
          <cell r="I980">
            <v>11</v>
          </cell>
          <cell r="J980">
            <v>1993</v>
          </cell>
          <cell r="K980">
            <v>34276</v>
          </cell>
          <cell r="L980">
            <v>1994</v>
          </cell>
          <cell r="M980">
            <v>34608</v>
          </cell>
          <cell r="N980" t="str">
            <v>241320907</v>
          </cell>
          <cell r="O980">
            <v>39925</v>
          </cell>
          <cell r="P980" t="str">
            <v>ĐĂKLĂK</v>
          </cell>
          <cell r="Q980">
            <v>40367</v>
          </cell>
          <cell r="R980" t="str">
            <v>BÌNH DƯƠNG</v>
          </cell>
          <cell r="S980" t="str">
            <v>TÂN AN, BUÔN MA THUỘT, ĐĂKLĂK</v>
          </cell>
          <cell r="T980">
            <v>0</v>
          </cell>
          <cell r="U980" t="str">
            <v>ẤP 6, HƯNG HÒA, BẾN CÁT, BÌNH DƯƠNG</v>
          </cell>
          <cell r="V980">
            <v>0</v>
          </cell>
          <cell r="W980">
            <v>0</v>
          </cell>
          <cell r="X980">
            <v>0</v>
          </cell>
          <cell r="Y980" t="str">
            <v>0071000902371</v>
          </cell>
          <cell r="Z980" t="str">
            <v>VIETCOMBANK</v>
          </cell>
          <cell r="AA980">
            <v>101879</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12000</v>
          </cell>
          <cell r="BK980">
            <v>0</v>
          </cell>
          <cell r="BL980">
            <v>0</v>
          </cell>
          <cell r="BM980">
            <v>0</v>
          </cell>
          <cell r="BN980">
            <v>0</v>
          </cell>
          <cell r="BO980">
            <v>0</v>
          </cell>
          <cell r="BP980">
            <v>0</v>
          </cell>
          <cell r="BQ980">
            <v>1</v>
          </cell>
          <cell r="BR980" t="str">
            <v>HTQ HỒ CHÍ MINH</v>
          </cell>
          <cell r="BS980" t="str">
            <v>Partime</v>
          </cell>
          <cell r="BT980" t="str">
            <v>Quán Fsoft - Quận 9</v>
          </cell>
          <cell r="BU980" t="str">
            <v>NV. Phục Vụ</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t="str">
            <v>FSOFT</v>
          </cell>
          <cell r="CJ980" t="str">
            <v>NHÂN VIÊN PHỤC VỤ</v>
          </cell>
          <cell r="CK980">
            <v>0</v>
          </cell>
          <cell r="CL980">
            <v>0</v>
          </cell>
          <cell r="CM980">
            <v>0</v>
          </cell>
          <cell r="CN980">
            <v>0</v>
          </cell>
          <cell r="CO980">
            <v>0</v>
          </cell>
          <cell r="CP980">
            <v>0</v>
          </cell>
          <cell r="CQ980">
            <v>0</v>
          </cell>
          <cell r="CR980">
            <v>0</v>
          </cell>
          <cell r="CS980">
            <v>0</v>
          </cell>
          <cell r="CT980">
            <v>0</v>
          </cell>
          <cell r="CU980">
            <v>0</v>
          </cell>
          <cell r="CV980">
            <v>0</v>
          </cell>
          <cell r="CW980">
            <v>0</v>
          </cell>
          <cell r="CX980">
            <v>0</v>
          </cell>
          <cell r="CY980">
            <v>0</v>
          </cell>
          <cell r="CZ980">
            <v>0</v>
          </cell>
          <cell r="DA980" t="e">
            <v>#N/A</v>
          </cell>
          <cell r="DB980">
            <v>0</v>
          </cell>
        </row>
        <row r="981">
          <cell r="B981" t="str">
            <v>EQQ102952</v>
          </cell>
          <cell r="C981" t="str">
            <v>NGUYỄN THỊ NGỌC HÀ</v>
          </cell>
          <cell r="D981" t="str">
            <v>NỮ</v>
          </cell>
          <cell r="E981">
            <v>41992</v>
          </cell>
          <cell r="F981" t="str">
            <v>FSOFT</v>
          </cell>
          <cell r="G981" t="str">
            <v>NHÂN VIÊN PHỤC VỤ</v>
          </cell>
          <cell r="H981">
            <v>18</v>
          </cell>
          <cell r="I981">
            <v>8</v>
          </cell>
          <cell r="J981">
            <v>1996</v>
          </cell>
          <cell r="K981">
            <v>35295</v>
          </cell>
          <cell r="L981">
            <v>1993</v>
          </cell>
          <cell r="M981">
            <v>34276</v>
          </cell>
          <cell r="N981" t="str">
            <v>025475179</v>
          </cell>
          <cell r="O981">
            <v>40765</v>
          </cell>
          <cell r="P981" t="str">
            <v>TP. HCM</v>
          </cell>
          <cell r="Q981">
            <v>39925</v>
          </cell>
          <cell r="R981" t="str">
            <v>ĐĂKLĂK</v>
          </cell>
          <cell r="S981" t="str">
            <v>712/4 NGUYỄN XIỂN, ẤP LONG HÒA, P. LONG THẠNH MỸ, Q.9, TP. HCM</v>
          </cell>
          <cell r="T981">
            <v>0</v>
          </cell>
          <cell r="U981" t="str">
            <v>TÂN AN, BUÔN MA THUỘT, ĐĂKLĂK</v>
          </cell>
          <cell r="V981">
            <v>0</v>
          </cell>
          <cell r="W981">
            <v>0</v>
          </cell>
          <cell r="X981">
            <v>0</v>
          </cell>
          <cell r="Y981" t="str">
            <v>0381000438272</v>
          </cell>
          <cell r="Z981" t="str">
            <v>VIETCOMBANK</v>
          </cell>
          <cell r="AA981">
            <v>101880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12000</v>
          </cell>
          <cell r="BK981">
            <v>0</v>
          </cell>
          <cell r="BL981">
            <v>0</v>
          </cell>
          <cell r="BM981">
            <v>0</v>
          </cell>
          <cell r="BN981">
            <v>0</v>
          </cell>
          <cell r="BO981">
            <v>0</v>
          </cell>
          <cell r="BP981">
            <v>0</v>
          </cell>
          <cell r="BQ981">
            <v>1</v>
          </cell>
          <cell r="BR981" t="str">
            <v>HTQ HỒ CHÍ MINH</v>
          </cell>
          <cell r="BS981" t="str">
            <v>Partime</v>
          </cell>
          <cell r="BT981" t="str">
            <v>Quán Fsoft - Quận 9</v>
          </cell>
          <cell r="BU981" t="str">
            <v>NV. Phục Vụ</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t="str">
            <v>FSOFT</v>
          </cell>
          <cell r="CJ981" t="str">
            <v>NHÂN VIÊN PHỤC VỤ</v>
          </cell>
          <cell r="CK981">
            <v>0</v>
          </cell>
          <cell r="CL981">
            <v>0</v>
          </cell>
          <cell r="CM981">
            <v>0</v>
          </cell>
          <cell r="CN981">
            <v>0</v>
          </cell>
          <cell r="CO981">
            <v>0</v>
          </cell>
          <cell r="CP981">
            <v>0</v>
          </cell>
          <cell r="CQ981">
            <v>0</v>
          </cell>
          <cell r="CR981">
            <v>0</v>
          </cell>
          <cell r="CS981">
            <v>0</v>
          </cell>
          <cell r="CT981">
            <v>0</v>
          </cell>
          <cell r="CU981">
            <v>0</v>
          </cell>
          <cell r="CV981">
            <v>0</v>
          </cell>
          <cell r="CW981">
            <v>0</v>
          </cell>
          <cell r="CX981">
            <v>0</v>
          </cell>
          <cell r="CY981">
            <v>0</v>
          </cell>
          <cell r="CZ981">
            <v>0</v>
          </cell>
          <cell r="DA981" t="e">
            <v>#N/A</v>
          </cell>
          <cell r="DB981">
            <v>0</v>
          </cell>
        </row>
        <row r="982">
          <cell r="B982" t="str">
            <v>EQQ102953</v>
          </cell>
          <cell r="C982" t="str">
            <v>DƯƠNG VĂN NU</v>
          </cell>
          <cell r="D982" t="str">
            <v>NAM</v>
          </cell>
          <cell r="E982">
            <v>41992</v>
          </cell>
          <cell r="F982" t="str">
            <v>FSOFT</v>
          </cell>
          <cell r="G982" t="str">
            <v>NHÂN VIÊN PHỤC VỤ</v>
          </cell>
          <cell r="H982">
            <v>4</v>
          </cell>
          <cell r="I982">
            <v>6</v>
          </cell>
          <cell r="J982">
            <v>1905</v>
          </cell>
          <cell r="K982" t="str">
            <v>1982</v>
          </cell>
          <cell r="L982">
            <v>0</v>
          </cell>
          <cell r="M982">
            <v>0</v>
          </cell>
          <cell r="N982" t="str">
            <v>341131999</v>
          </cell>
          <cell r="O982">
            <v>36283</v>
          </cell>
          <cell r="P982" t="str">
            <v>ĐỒNG THÁP</v>
          </cell>
          <cell r="Q982">
            <v>0</v>
          </cell>
          <cell r="R982">
            <v>0</v>
          </cell>
          <cell r="S982" t="str">
            <v>LONG KHÁNH, HỒNG NGỰ, ĐỒNG THÁP</v>
          </cell>
          <cell r="T982">
            <v>0</v>
          </cell>
          <cell r="U982">
            <v>0</v>
          </cell>
          <cell r="V982">
            <v>0</v>
          </cell>
          <cell r="W982">
            <v>0</v>
          </cell>
          <cell r="X982">
            <v>0</v>
          </cell>
          <cell r="Y982" t="str">
            <v>0281000371681</v>
          </cell>
          <cell r="Z982" t="str">
            <v>VIETCOMBANK</v>
          </cell>
          <cell r="AA982" t="e">
            <v>#N/A</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12000</v>
          </cell>
          <cell r="BK982">
            <v>0</v>
          </cell>
          <cell r="BL982">
            <v>0</v>
          </cell>
          <cell r="BM982">
            <v>0</v>
          </cell>
          <cell r="BN982">
            <v>0</v>
          </cell>
          <cell r="BO982">
            <v>0</v>
          </cell>
          <cell r="BP982">
            <v>0</v>
          </cell>
          <cell r="BQ982">
            <v>1</v>
          </cell>
          <cell r="BR982" t="str">
            <v>HTQ HỒ CHÍ MINH</v>
          </cell>
          <cell r="BS982" t="str">
            <v>Partime</v>
          </cell>
          <cell r="BT982" t="str">
            <v>Quán Fsoft - Quận 9</v>
          </cell>
          <cell r="BU982" t="str">
            <v>NV. Phục Vụ</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t="str">
            <v>FSOFT</v>
          </cell>
          <cell r="CJ982" t="str">
            <v>NHÂN VIÊN PHỤC VỤ</v>
          </cell>
          <cell r="CK982">
            <v>0</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t="e">
            <v>#N/A</v>
          </cell>
          <cell r="DB982">
            <v>0</v>
          </cell>
        </row>
        <row r="983">
          <cell r="B983" t="str">
            <v>EQQ102954</v>
          </cell>
          <cell r="C983" t="str">
            <v>NGUYỄN THỊ THÁI</v>
          </cell>
          <cell r="D983" t="str">
            <v>NỮ</v>
          </cell>
          <cell r="E983">
            <v>41992</v>
          </cell>
          <cell r="F983" t="str">
            <v>FSOFT</v>
          </cell>
          <cell r="G983" t="str">
            <v>NHÂN VIÊN PHỤC VỤ</v>
          </cell>
          <cell r="H983">
            <v>17</v>
          </cell>
          <cell r="I983">
            <v>5</v>
          </cell>
          <cell r="J983">
            <v>1985</v>
          </cell>
          <cell r="K983">
            <v>31184</v>
          </cell>
          <cell r="L983">
            <v>1996</v>
          </cell>
          <cell r="M983">
            <v>35295</v>
          </cell>
          <cell r="N983" t="str">
            <v>334244402</v>
          </cell>
          <cell r="O983">
            <v>41194</v>
          </cell>
          <cell r="P983" t="str">
            <v>TRÀ VINH</v>
          </cell>
          <cell r="Q983">
            <v>0</v>
          </cell>
          <cell r="R983">
            <v>0</v>
          </cell>
          <cell r="S983" t="str">
            <v>NHI LONG, CÀNG LONG, TRÀ VINH</v>
          </cell>
          <cell r="T983">
            <v>0</v>
          </cell>
          <cell r="U983">
            <v>0</v>
          </cell>
          <cell r="V983">
            <v>0</v>
          </cell>
          <cell r="W983">
            <v>0</v>
          </cell>
          <cell r="X983">
            <v>0</v>
          </cell>
          <cell r="Y983" t="str">
            <v>0281000374324</v>
          </cell>
          <cell r="Z983" t="str">
            <v>VIETCOMBANK</v>
          </cell>
          <cell r="AA983">
            <v>101882</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12000</v>
          </cell>
          <cell r="BK983">
            <v>0</v>
          </cell>
          <cell r="BL983">
            <v>0</v>
          </cell>
          <cell r="BM983">
            <v>0</v>
          </cell>
          <cell r="BN983">
            <v>0</v>
          </cell>
          <cell r="BO983">
            <v>0</v>
          </cell>
          <cell r="BP983">
            <v>0</v>
          </cell>
          <cell r="BQ983">
            <v>1</v>
          </cell>
          <cell r="BR983" t="str">
            <v>HTQ HỒ CHÍ MINH</v>
          </cell>
          <cell r="BS983" t="str">
            <v>Partime</v>
          </cell>
          <cell r="BT983" t="str">
            <v>Quán Fsoft - Quận 9</v>
          </cell>
          <cell r="BU983" t="str">
            <v>NV. Phục Vụ</v>
          </cell>
          <cell r="BV983">
            <v>0</v>
          </cell>
          <cell r="BW983">
            <v>0</v>
          </cell>
          <cell r="BX983">
            <v>0</v>
          </cell>
          <cell r="BY983">
            <v>0</v>
          </cell>
          <cell r="BZ983">
            <v>0</v>
          </cell>
          <cell r="CA983">
            <v>0</v>
          </cell>
          <cell r="CB983">
            <v>0</v>
          </cell>
          <cell r="CC983">
            <v>0</v>
          </cell>
          <cell r="CD983">
            <v>0</v>
          </cell>
          <cell r="CE983">
            <v>0</v>
          </cell>
          <cell r="CF983">
            <v>0</v>
          </cell>
          <cell r="CG983">
            <v>0</v>
          </cell>
          <cell r="CH983">
            <v>0</v>
          </cell>
          <cell r="CI983" t="str">
            <v>FSOFT</v>
          </cell>
          <cell r="CJ983" t="str">
            <v>NHÂN VIÊN PHỤC VỤ</v>
          </cell>
          <cell r="CK983">
            <v>0</v>
          </cell>
          <cell r="CL983">
            <v>0</v>
          </cell>
          <cell r="CM983">
            <v>0</v>
          </cell>
          <cell r="CN983">
            <v>0</v>
          </cell>
          <cell r="CO983">
            <v>0</v>
          </cell>
          <cell r="CP983">
            <v>0</v>
          </cell>
          <cell r="CQ983">
            <v>0</v>
          </cell>
          <cell r="CR983">
            <v>0</v>
          </cell>
          <cell r="CS983">
            <v>0</v>
          </cell>
          <cell r="CT983">
            <v>0</v>
          </cell>
          <cell r="CU983">
            <v>0</v>
          </cell>
          <cell r="CV983">
            <v>0</v>
          </cell>
          <cell r="CW983">
            <v>0</v>
          </cell>
          <cell r="CX983">
            <v>0</v>
          </cell>
          <cell r="CY983">
            <v>0</v>
          </cell>
          <cell r="CZ983">
            <v>0</v>
          </cell>
          <cell r="DA983" t="e">
            <v>#N/A</v>
          </cell>
          <cell r="DB983">
            <v>0</v>
          </cell>
        </row>
        <row r="984">
          <cell r="B984" t="str">
            <v>EQQ102955</v>
          </cell>
          <cell r="C984" t="str">
            <v>ĐẶNG THỊ NHƯ KIỀU</v>
          </cell>
          <cell r="D984" t="str">
            <v>NỮ</v>
          </cell>
          <cell r="E984">
            <v>41989</v>
          </cell>
          <cell r="F984" t="str">
            <v>02 BTX</v>
          </cell>
          <cell r="G984" t="str">
            <v>NHÂN VIÊN PHỤC VỤ</v>
          </cell>
          <cell r="H984">
            <v>23</v>
          </cell>
          <cell r="I984">
            <v>9</v>
          </cell>
          <cell r="J984">
            <v>1995</v>
          </cell>
          <cell r="K984">
            <v>34965</v>
          </cell>
          <cell r="L984">
            <v>0</v>
          </cell>
          <cell r="M984">
            <v>0</v>
          </cell>
          <cell r="N984" t="str">
            <v>212381583</v>
          </cell>
          <cell r="O984">
            <v>41457</v>
          </cell>
          <cell r="P984" t="str">
            <v>QUẢNG NGÃI</v>
          </cell>
          <cell r="Q984">
            <v>0</v>
          </cell>
          <cell r="R984">
            <v>0</v>
          </cell>
          <cell r="S984" t="str">
            <v>756 QUANG TRUNG, TP. QUẢNG NGÃI</v>
          </cell>
          <cell r="T984">
            <v>0</v>
          </cell>
          <cell r="U984">
            <v>0</v>
          </cell>
          <cell r="V984">
            <v>0</v>
          </cell>
          <cell r="W984">
            <v>0</v>
          </cell>
          <cell r="X984">
            <v>0</v>
          </cell>
          <cell r="Y984" t="str">
            <v>0511000426486</v>
          </cell>
          <cell r="Z984" t="str">
            <v>VIETCOMBANK</v>
          </cell>
          <cell r="AA984">
            <v>101883</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12000</v>
          </cell>
          <cell r="BK984">
            <v>0</v>
          </cell>
          <cell r="BL984">
            <v>0</v>
          </cell>
          <cell r="BM984">
            <v>0</v>
          </cell>
          <cell r="BN984">
            <v>0</v>
          </cell>
          <cell r="BO984">
            <v>0</v>
          </cell>
          <cell r="BP984">
            <v>0</v>
          </cell>
          <cell r="BQ984">
            <v>1</v>
          </cell>
          <cell r="BR984" t="str">
            <v>HTQ HỒ CHÍ MINH</v>
          </cell>
          <cell r="BS984" t="str">
            <v>Partime</v>
          </cell>
          <cell r="BT984" t="str">
            <v>Quán 02 Bùi Thị Xuân</v>
          </cell>
          <cell r="BU984" t="str">
            <v>NV. Phục Vụ</v>
          </cell>
          <cell r="BV984">
            <v>0</v>
          </cell>
          <cell r="BW984">
            <v>0</v>
          </cell>
          <cell r="BX984">
            <v>0</v>
          </cell>
          <cell r="BY984">
            <v>0</v>
          </cell>
          <cell r="BZ984">
            <v>0</v>
          </cell>
          <cell r="CA984">
            <v>0</v>
          </cell>
          <cell r="CB984">
            <v>0</v>
          </cell>
          <cell r="CC984">
            <v>0</v>
          </cell>
          <cell r="CD984">
            <v>0</v>
          </cell>
          <cell r="CE984">
            <v>0</v>
          </cell>
          <cell r="CF984">
            <v>0</v>
          </cell>
          <cell r="CG984">
            <v>0</v>
          </cell>
          <cell r="CH984">
            <v>0</v>
          </cell>
          <cell r="CI984" t="str">
            <v>FSOFT</v>
          </cell>
          <cell r="CJ984" t="str">
            <v>NHÂN VIÊN PHỤC VỤ</v>
          </cell>
          <cell r="CK984">
            <v>0</v>
          </cell>
          <cell r="CL984">
            <v>0</v>
          </cell>
          <cell r="CM984">
            <v>0</v>
          </cell>
          <cell r="CN984">
            <v>0</v>
          </cell>
          <cell r="CO984">
            <v>0</v>
          </cell>
          <cell r="CP984">
            <v>0</v>
          </cell>
          <cell r="CQ984">
            <v>0</v>
          </cell>
          <cell r="CR984">
            <v>0</v>
          </cell>
          <cell r="CS984">
            <v>0</v>
          </cell>
          <cell r="CT984">
            <v>0</v>
          </cell>
          <cell r="CU984">
            <v>0</v>
          </cell>
          <cell r="CV984">
            <v>0</v>
          </cell>
          <cell r="CW984">
            <v>0</v>
          </cell>
          <cell r="CX984">
            <v>0</v>
          </cell>
          <cell r="CY984">
            <v>0</v>
          </cell>
          <cell r="CZ984">
            <v>0</v>
          </cell>
          <cell r="DA984" t="e">
            <v>#N/A</v>
          </cell>
          <cell r="DB984">
            <v>0</v>
          </cell>
        </row>
        <row r="985">
          <cell r="B985" t="str">
            <v>EQQ102956</v>
          </cell>
          <cell r="C985" t="str">
            <v>NGUYỄN TUẤN ĐẠT</v>
          </cell>
          <cell r="D985" t="str">
            <v>NAM</v>
          </cell>
          <cell r="E985">
            <v>41992</v>
          </cell>
          <cell r="F985" t="str">
            <v>FSOFT</v>
          </cell>
          <cell r="G985" t="str">
            <v>NHÂN VIÊN PHỤC VỤ</v>
          </cell>
          <cell r="H985">
            <v>4</v>
          </cell>
          <cell r="I985">
            <v>12</v>
          </cell>
          <cell r="J985">
            <v>1996</v>
          </cell>
          <cell r="K985">
            <v>35403</v>
          </cell>
          <cell r="L985">
            <v>1985</v>
          </cell>
          <cell r="M985">
            <v>31184</v>
          </cell>
          <cell r="N985" t="str">
            <v>241612308</v>
          </cell>
          <cell r="O985">
            <v>41418</v>
          </cell>
          <cell r="P985" t="str">
            <v>ĐAKLAK</v>
          </cell>
          <cell r="Q985">
            <v>0</v>
          </cell>
          <cell r="R985">
            <v>0</v>
          </cell>
          <cell r="S985" t="str">
            <v>KRÔNG BUK, KRÔNG PĂC, ĐĂKLĂK</v>
          </cell>
          <cell r="T985">
            <v>0</v>
          </cell>
          <cell r="U985">
            <v>0</v>
          </cell>
          <cell r="V985">
            <v>0</v>
          </cell>
          <cell r="W985">
            <v>0</v>
          </cell>
          <cell r="X985">
            <v>0</v>
          </cell>
          <cell r="Y985" t="str">
            <v>0381000438315</v>
          </cell>
          <cell r="Z985" t="str">
            <v>VIETCOMBANK</v>
          </cell>
          <cell r="AA985">
            <v>101884</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12000</v>
          </cell>
          <cell r="BK985">
            <v>0</v>
          </cell>
          <cell r="BL985">
            <v>0</v>
          </cell>
          <cell r="BM985">
            <v>0</v>
          </cell>
          <cell r="BN985">
            <v>0</v>
          </cell>
          <cell r="BO985">
            <v>0</v>
          </cell>
          <cell r="BP985">
            <v>0</v>
          </cell>
          <cell r="BQ985">
            <v>1</v>
          </cell>
          <cell r="BR985" t="str">
            <v>HTQ HỒ CHÍ MINH</v>
          </cell>
          <cell r="BS985" t="str">
            <v>Partime</v>
          </cell>
          <cell r="BT985" t="str">
            <v>Quán Fsoft - Quận 9</v>
          </cell>
          <cell r="BU985" t="str">
            <v>NV. Phục Vụ</v>
          </cell>
          <cell r="BV985">
            <v>0</v>
          </cell>
          <cell r="BW985">
            <v>0</v>
          </cell>
          <cell r="BX985">
            <v>0</v>
          </cell>
          <cell r="BY985">
            <v>0</v>
          </cell>
          <cell r="BZ985">
            <v>0</v>
          </cell>
          <cell r="CA985">
            <v>0</v>
          </cell>
          <cell r="CB985">
            <v>0</v>
          </cell>
          <cell r="CC985">
            <v>0</v>
          </cell>
          <cell r="CD985">
            <v>0</v>
          </cell>
          <cell r="CE985">
            <v>0</v>
          </cell>
          <cell r="CF985">
            <v>0</v>
          </cell>
          <cell r="CG985">
            <v>0</v>
          </cell>
          <cell r="CH985">
            <v>0</v>
          </cell>
          <cell r="CI985" t="str">
            <v>FSOFT</v>
          </cell>
          <cell r="CJ985" t="str">
            <v>NHÂN VIÊN PHỤC VỤ</v>
          </cell>
          <cell r="CK985">
            <v>0</v>
          </cell>
          <cell r="CL985">
            <v>0</v>
          </cell>
          <cell r="CM985">
            <v>0</v>
          </cell>
          <cell r="CN985">
            <v>0</v>
          </cell>
          <cell r="CO985">
            <v>0</v>
          </cell>
          <cell r="CP985">
            <v>0</v>
          </cell>
          <cell r="CQ985">
            <v>0</v>
          </cell>
          <cell r="CR985">
            <v>0</v>
          </cell>
          <cell r="CS985">
            <v>0</v>
          </cell>
          <cell r="CT985">
            <v>0</v>
          </cell>
          <cell r="CU985">
            <v>0</v>
          </cell>
          <cell r="CV985">
            <v>0</v>
          </cell>
          <cell r="CW985">
            <v>0</v>
          </cell>
          <cell r="CX985">
            <v>0</v>
          </cell>
          <cell r="CY985">
            <v>0</v>
          </cell>
          <cell r="CZ985">
            <v>0</v>
          </cell>
          <cell r="DA985" t="e">
            <v>#N/A</v>
          </cell>
          <cell r="DB985">
            <v>0</v>
          </cell>
        </row>
        <row r="986">
          <cell r="B986" t="str">
            <v>EQQ102957</v>
          </cell>
          <cell r="C986" t="str">
            <v>TRẦN NGỌC QUANG</v>
          </cell>
          <cell r="D986" t="str">
            <v>NAM</v>
          </cell>
          <cell r="E986">
            <v>41992</v>
          </cell>
          <cell r="F986" t="str">
            <v>FSOFT</v>
          </cell>
          <cell r="G986" t="str">
            <v>NHÂN VIÊN PHỤC VỤ</v>
          </cell>
          <cell r="H986">
            <v>9</v>
          </cell>
          <cell r="I986">
            <v>9</v>
          </cell>
          <cell r="J986">
            <v>1994</v>
          </cell>
          <cell r="K986">
            <v>34586</v>
          </cell>
          <cell r="L986">
            <v>1995</v>
          </cell>
          <cell r="M986">
            <v>34965</v>
          </cell>
          <cell r="N986" t="str">
            <v>281062776</v>
          </cell>
          <cell r="O986">
            <v>41496</v>
          </cell>
          <cell r="P986" t="str">
            <v>BÌNH DƯƠNG</v>
          </cell>
          <cell r="Q986">
            <v>41457</v>
          </cell>
          <cell r="R986" t="str">
            <v>QUẢNG NGÃI</v>
          </cell>
          <cell r="S986" t="str">
            <v>DIỄN CHÂU, NGHỆ AN</v>
          </cell>
          <cell r="T986">
            <v>0</v>
          </cell>
          <cell r="U986" t="str">
            <v>756 QUANG TRUNG, TP. QUẢNG NGÃI</v>
          </cell>
          <cell r="V986">
            <v>0</v>
          </cell>
          <cell r="W986">
            <v>0</v>
          </cell>
          <cell r="X986">
            <v>0</v>
          </cell>
          <cell r="Y986" t="str">
            <v>0381000438313</v>
          </cell>
          <cell r="Z986" t="str">
            <v>VIETCOMBANK</v>
          </cell>
          <cell r="AA986">
            <v>101885</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12000</v>
          </cell>
          <cell r="BK986">
            <v>0</v>
          </cell>
          <cell r="BL986">
            <v>0</v>
          </cell>
          <cell r="BM986">
            <v>0</v>
          </cell>
          <cell r="BN986">
            <v>0</v>
          </cell>
          <cell r="BO986">
            <v>0</v>
          </cell>
          <cell r="BP986">
            <v>0</v>
          </cell>
          <cell r="BQ986">
            <v>1</v>
          </cell>
          <cell r="BR986" t="str">
            <v>HTQ HỒ CHÍ MINH</v>
          </cell>
          <cell r="BS986" t="str">
            <v>Partime</v>
          </cell>
          <cell r="BT986" t="str">
            <v>Quán Fsoft - Quận 9</v>
          </cell>
          <cell r="BU986" t="str">
            <v>NV. Phục Vụ</v>
          </cell>
          <cell r="BV986">
            <v>0</v>
          </cell>
          <cell r="BW986">
            <v>0</v>
          </cell>
          <cell r="BX986">
            <v>0</v>
          </cell>
          <cell r="BY986">
            <v>0</v>
          </cell>
          <cell r="BZ986">
            <v>0</v>
          </cell>
          <cell r="CA986">
            <v>0</v>
          </cell>
          <cell r="CB986">
            <v>0</v>
          </cell>
          <cell r="CC986">
            <v>0</v>
          </cell>
          <cell r="CD986">
            <v>0</v>
          </cell>
          <cell r="CE986">
            <v>0</v>
          </cell>
          <cell r="CF986">
            <v>0</v>
          </cell>
          <cell r="CG986">
            <v>0</v>
          </cell>
          <cell r="CH986">
            <v>0</v>
          </cell>
          <cell r="CI986" t="str">
            <v>02 BTX</v>
          </cell>
          <cell r="CJ986" t="str">
            <v>NHÂN VIÊN PHỤC VỤ</v>
          </cell>
          <cell r="CK986">
            <v>0</v>
          </cell>
          <cell r="CL986">
            <v>0</v>
          </cell>
          <cell r="CM986">
            <v>0</v>
          </cell>
          <cell r="CN986">
            <v>0</v>
          </cell>
          <cell r="CO986">
            <v>0</v>
          </cell>
          <cell r="CP986">
            <v>0</v>
          </cell>
          <cell r="CQ986">
            <v>0</v>
          </cell>
          <cell r="CR986">
            <v>0</v>
          </cell>
          <cell r="CS986">
            <v>0</v>
          </cell>
          <cell r="CT986">
            <v>0</v>
          </cell>
          <cell r="CU986">
            <v>0</v>
          </cell>
          <cell r="CV986">
            <v>0</v>
          </cell>
          <cell r="CW986">
            <v>0</v>
          </cell>
          <cell r="CX986">
            <v>0</v>
          </cell>
          <cell r="DA986" t="e">
            <v>#N/A</v>
          </cell>
          <cell r="DB986" t="e">
            <v>#N/A</v>
          </cell>
        </row>
        <row r="987">
          <cell r="B987" t="str">
            <v>EVV6000273</v>
          </cell>
          <cell r="C987" t="str">
            <v>VŨ NHẬT THÀNH</v>
          </cell>
          <cell r="D987" t="str">
            <v>NAM</v>
          </cell>
          <cell r="E987">
            <v>41995</v>
          </cell>
          <cell r="F987" t="str">
            <v>80 ĐK</v>
          </cell>
          <cell r="G987" t="str">
            <v>TRƯỞNG CA</v>
          </cell>
          <cell r="H987">
            <v>0</v>
          </cell>
          <cell r="I987">
            <v>1</v>
          </cell>
          <cell r="J987">
            <v>1900</v>
          </cell>
          <cell r="K987">
            <v>0</v>
          </cell>
          <cell r="L987">
            <v>1996</v>
          </cell>
          <cell r="M987">
            <v>35403</v>
          </cell>
          <cell r="N987">
            <v>0</v>
          </cell>
          <cell r="O987">
            <v>0</v>
          </cell>
          <cell r="P987">
            <v>0</v>
          </cell>
          <cell r="Q987">
            <v>41418</v>
          </cell>
          <cell r="R987" t="str">
            <v>ĐAKLAK</v>
          </cell>
          <cell r="S987">
            <v>0</v>
          </cell>
          <cell r="T987">
            <v>0</v>
          </cell>
          <cell r="U987" t="str">
            <v>KRÔNG BUK, KRÔNG PĂC, ĐĂKLĂK</v>
          </cell>
          <cell r="V987">
            <v>0</v>
          </cell>
          <cell r="W987">
            <v>0</v>
          </cell>
          <cell r="X987">
            <v>0</v>
          </cell>
          <cell r="Y987">
            <v>0</v>
          </cell>
          <cell r="Z987">
            <v>0</v>
          </cell>
          <cell r="AA987">
            <v>101886</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2889000</v>
          </cell>
          <cell r="BJ987">
            <v>1111000</v>
          </cell>
          <cell r="BK987">
            <v>0</v>
          </cell>
          <cell r="BL987">
            <v>0</v>
          </cell>
          <cell r="BM987">
            <v>0</v>
          </cell>
          <cell r="BN987">
            <v>0</v>
          </cell>
          <cell r="BO987">
            <v>0</v>
          </cell>
          <cell r="BP987">
            <v>4000</v>
          </cell>
          <cell r="BQ987">
            <v>0.85</v>
          </cell>
          <cell r="BR987" t="str">
            <v>HTQ HỒ CHÍ MINH</v>
          </cell>
          <cell r="BS987" t="str">
            <v>Fulltime</v>
          </cell>
          <cell r="BT987" t="str">
            <v>Quán 80 Đồng Khởi</v>
          </cell>
          <cell r="BU987" t="str">
            <v>Trưởng Ca</v>
          </cell>
          <cell r="BV987">
            <v>0</v>
          </cell>
          <cell r="BW987">
            <v>0</v>
          </cell>
          <cell r="BX987">
            <v>0</v>
          </cell>
          <cell r="BY987">
            <v>0</v>
          </cell>
          <cell r="BZ987">
            <v>0</v>
          </cell>
          <cell r="CA987">
            <v>0</v>
          </cell>
          <cell r="CB987">
            <v>0</v>
          </cell>
          <cell r="CC987">
            <v>0</v>
          </cell>
          <cell r="CD987">
            <v>0</v>
          </cell>
          <cell r="CE987">
            <v>0</v>
          </cell>
          <cell r="CF987">
            <v>0</v>
          </cell>
          <cell r="CG987">
            <v>0</v>
          </cell>
          <cell r="CH987">
            <v>0</v>
          </cell>
          <cell r="CI987" t="str">
            <v>FSOFT</v>
          </cell>
          <cell r="CJ987" t="str">
            <v>NHÂN VIÊN PHỤC VỤ</v>
          </cell>
          <cell r="CK987">
            <v>0</v>
          </cell>
          <cell r="CL987">
            <v>0</v>
          </cell>
          <cell r="CM987">
            <v>0</v>
          </cell>
          <cell r="CN987">
            <v>0</v>
          </cell>
          <cell r="CO987">
            <v>0</v>
          </cell>
          <cell r="CP987">
            <v>0</v>
          </cell>
          <cell r="CQ987">
            <v>0</v>
          </cell>
          <cell r="CR987">
            <v>0</v>
          </cell>
          <cell r="CS987">
            <v>0</v>
          </cell>
          <cell r="CT987">
            <v>0</v>
          </cell>
          <cell r="CU987">
            <v>0</v>
          </cell>
          <cell r="CV987">
            <v>0</v>
          </cell>
          <cell r="CW987">
            <v>0</v>
          </cell>
          <cell r="CX987">
            <v>0</v>
          </cell>
          <cell r="DA987" t="e">
            <v>#N/A</v>
          </cell>
          <cell r="DB987" t="e">
            <v>#N/A</v>
          </cell>
        </row>
        <row r="988">
          <cell r="B988" t="str">
            <v>EWW3000592</v>
          </cell>
          <cell r="C988" t="str">
            <v xml:space="preserve">PHẠM THỊ THU HÀ </v>
          </cell>
          <cell r="D988" t="str">
            <v xml:space="preserve">NỮ </v>
          </cell>
          <cell r="E988">
            <v>41967</v>
          </cell>
          <cell r="F988" t="str">
            <v>QUÁN 1A HAI BÀ TRƯNG</v>
          </cell>
          <cell r="G988" t="str">
            <v xml:space="preserve">NHÂN VIÊN THU NGÂN </v>
          </cell>
          <cell r="H988">
            <v>18</v>
          </cell>
          <cell r="I988">
            <v>11</v>
          </cell>
          <cell r="J988">
            <v>1994</v>
          </cell>
          <cell r="K988">
            <v>34656</v>
          </cell>
          <cell r="L988" t="str">
            <v xml:space="preserve">HÀ NỘI </v>
          </cell>
          <cell r="M988" t="str">
            <v>HÀ NỘI</v>
          </cell>
          <cell r="N988" t="str">
            <v>017345430</v>
          </cell>
          <cell r="O988">
            <v>40877</v>
          </cell>
          <cell r="P988" t="str">
            <v xml:space="preserve">HÀ NỘI </v>
          </cell>
          <cell r="Q988" t="str">
            <v xml:space="preserve">KINH </v>
          </cell>
          <cell r="R988" t="str">
            <v xml:space="preserve">KHÔNG </v>
          </cell>
          <cell r="S988" t="str">
            <v xml:space="preserve">ĐẠI CƯỜNG, ỨNG HÒA, HÀ NỘI </v>
          </cell>
          <cell r="T988" t="str">
            <v xml:space="preserve">HÀ NỘI </v>
          </cell>
          <cell r="U988" t="str">
            <v>DIỄN CHÂU, NGHỆ AN</v>
          </cell>
          <cell r="V988" t="str">
            <v>HÀ NỘI</v>
          </cell>
          <cell r="W988">
            <v>0</v>
          </cell>
          <cell r="X988" t="str">
            <v>01632775129</v>
          </cell>
          <cell r="Y988" t="str">
            <v>0011004164810</v>
          </cell>
          <cell r="Z988" t="str">
            <v>VCB/HANOI</v>
          </cell>
          <cell r="AA988" t="str">
            <v>900314</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41967</v>
          </cell>
          <cell r="AW988">
            <v>42042</v>
          </cell>
          <cell r="AX988">
            <v>0</v>
          </cell>
          <cell r="AY988">
            <v>0</v>
          </cell>
          <cell r="AZ988">
            <v>0</v>
          </cell>
          <cell r="BA988">
            <v>0</v>
          </cell>
          <cell r="BB988">
            <v>0</v>
          </cell>
          <cell r="BC988">
            <v>0</v>
          </cell>
          <cell r="BD988">
            <v>0</v>
          </cell>
          <cell r="BE988">
            <v>0</v>
          </cell>
          <cell r="BF988">
            <v>41967</v>
          </cell>
          <cell r="BG988">
            <v>42042</v>
          </cell>
          <cell r="BH988">
            <v>0</v>
          </cell>
          <cell r="BI988">
            <v>0</v>
          </cell>
          <cell r="BJ988">
            <v>12000</v>
          </cell>
          <cell r="BK988">
            <v>0</v>
          </cell>
          <cell r="BL988">
            <v>0</v>
          </cell>
          <cell r="BM988">
            <v>0</v>
          </cell>
          <cell r="BN988">
            <v>0</v>
          </cell>
          <cell r="BO988">
            <v>0</v>
          </cell>
          <cell r="BP988">
            <v>0</v>
          </cell>
          <cell r="BQ988">
            <v>1</v>
          </cell>
          <cell r="BR988" t="str">
            <v>CN HÀ NỘI</v>
          </cell>
          <cell r="BS988" t="str">
            <v>Partime</v>
          </cell>
          <cell r="BT988" t="str">
            <v>Quán 1A Hai Bà Trưng</v>
          </cell>
          <cell r="BU988" t="str">
            <v>NV. Thu Ngân</v>
          </cell>
          <cell r="BV988">
            <v>0</v>
          </cell>
          <cell r="BW988">
            <v>0</v>
          </cell>
          <cell r="BX988">
            <v>0</v>
          </cell>
          <cell r="BY988">
            <v>0</v>
          </cell>
          <cell r="BZ988">
            <v>0</v>
          </cell>
          <cell r="CA988">
            <v>0</v>
          </cell>
          <cell r="CB988">
            <v>0</v>
          </cell>
          <cell r="CC988">
            <v>0</v>
          </cell>
          <cell r="CD988">
            <v>0</v>
          </cell>
          <cell r="CE988">
            <v>0</v>
          </cell>
          <cell r="CF988">
            <v>0</v>
          </cell>
          <cell r="CG988">
            <v>0</v>
          </cell>
          <cell r="CH988">
            <v>0</v>
          </cell>
          <cell r="CI988" t="str">
            <v>FSOFT</v>
          </cell>
          <cell r="CJ988" t="str">
            <v>NHÂN VIÊN PHỤC VỤ</v>
          </cell>
          <cell r="CK988">
            <v>0</v>
          </cell>
          <cell r="CL988">
            <v>0</v>
          </cell>
          <cell r="CM988">
            <v>0</v>
          </cell>
          <cell r="CN988">
            <v>0</v>
          </cell>
          <cell r="CO988">
            <v>0</v>
          </cell>
          <cell r="CP988">
            <v>0</v>
          </cell>
          <cell r="CQ988">
            <v>0</v>
          </cell>
          <cell r="CR988">
            <v>0</v>
          </cell>
          <cell r="CS988">
            <v>0</v>
          </cell>
          <cell r="CT988">
            <v>0</v>
          </cell>
          <cell r="CU988">
            <v>0</v>
          </cell>
          <cell r="CV988">
            <v>0</v>
          </cell>
          <cell r="CW988">
            <v>0</v>
          </cell>
          <cell r="CX988">
            <v>0</v>
          </cell>
          <cell r="DA988" t="e">
            <v>#N/A</v>
          </cell>
          <cell r="DB988" t="e">
            <v>#N/A</v>
          </cell>
        </row>
        <row r="989">
          <cell r="B989" t="str">
            <v>EWW3000593</v>
          </cell>
          <cell r="C989" t="str">
            <v xml:space="preserve">NGHIÊM LAN NHI </v>
          </cell>
          <cell r="D989" t="str">
            <v xml:space="preserve">NỮ </v>
          </cell>
          <cell r="E989">
            <v>41964</v>
          </cell>
          <cell r="F989" t="str">
            <v>QUÁN 1A HAI BÀ TRƯNG</v>
          </cell>
          <cell r="G989" t="str">
            <v>NHÂN VIÊN PHỤC VỤ</v>
          </cell>
          <cell r="H989">
            <v>26</v>
          </cell>
          <cell r="I989">
            <v>8</v>
          </cell>
          <cell r="J989">
            <v>1996</v>
          </cell>
          <cell r="K989">
            <v>35303</v>
          </cell>
          <cell r="L989" t="str">
            <v xml:space="preserve">HÀ NỘI </v>
          </cell>
          <cell r="M989" t="str">
            <v>HÀ NỘI</v>
          </cell>
          <cell r="N989" t="str">
            <v>013263333</v>
          </cell>
          <cell r="O989">
            <v>40198</v>
          </cell>
          <cell r="P989" t="str">
            <v xml:space="preserve">HÀ NỘI </v>
          </cell>
          <cell r="Q989" t="str">
            <v xml:space="preserve">KINH </v>
          </cell>
          <cell r="R989" t="str">
            <v xml:space="preserve">KHÔNG </v>
          </cell>
          <cell r="S989" t="str">
            <v xml:space="preserve">SN26 NGÁCH 109 NGÕ VĂN CHƯƠNG 2, ĐỐNG ĐA, HÀ NỘI </v>
          </cell>
          <cell r="T989" t="str">
            <v xml:space="preserve">HÀ NỘI </v>
          </cell>
          <cell r="U989" t="str">
            <v>34/1 ĐƯỜNG 5, BÌNH TRƯNG ĐÔNG, Q.2, TPHCM</v>
          </cell>
          <cell r="V989" t="str">
            <v>HÀ NỘI</v>
          </cell>
          <cell r="W989">
            <v>0</v>
          </cell>
          <cell r="X989" t="str">
            <v>01648402496</v>
          </cell>
          <cell r="Y989" t="str">
            <v>0011004217377</v>
          </cell>
          <cell r="Z989" t="str">
            <v>VCB/HANOI</v>
          </cell>
          <cell r="AA989" t="str">
            <v>900315</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41964</v>
          </cell>
          <cell r="AW989">
            <v>42039</v>
          </cell>
          <cell r="AX989">
            <v>0</v>
          </cell>
          <cell r="AY989">
            <v>0</v>
          </cell>
          <cell r="AZ989">
            <v>0</v>
          </cell>
          <cell r="BA989">
            <v>0</v>
          </cell>
          <cell r="BB989">
            <v>0</v>
          </cell>
          <cell r="BC989">
            <v>0</v>
          </cell>
          <cell r="BD989">
            <v>0</v>
          </cell>
          <cell r="BE989" t="str">
            <v>ĐH</v>
          </cell>
          <cell r="BF989">
            <v>41964</v>
          </cell>
          <cell r="BG989">
            <v>42039</v>
          </cell>
          <cell r="BH989">
            <v>0</v>
          </cell>
          <cell r="BI989">
            <v>0</v>
          </cell>
          <cell r="BJ989">
            <v>12000</v>
          </cell>
          <cell r="BK989">
            <v>0</v>
          </cell>
          <cell r="BL989">
            <v>0</v>
          </cell>
          <cell r="BM989">
            <v>0</v>
          </cell>
          <cell r="BN989">
            <v>0</v>
          </cell>
          <cell r="BO989">
            <v>0</v>
          </cell>
          <cell r="BP989">
            <v>0</v>
          </cell>
          <cell r="BQ989">
            <v>1</v>
          </cell>
          <cell r="BR989" t="str">
            <v>CN HÀ NỘI</v>
          </cell>
          <cell r="BS989" t="str">
            <v>Partime</v>
          </cell>
          <cell r="BT989" t="str">
            <v>Quán 1A Hai Bà Trưng</v>
          </cell>
          <cell r="BU989" t="str">
            <v>NV. Phục Vụ</v>
          </cell>
          <cell r="BV989">
            <v>0</v>
          </cell>
          <cell r="BW989">
            <v>0</v>
          </cell>
          <cell r="BX989">
            <v>0</v>
          </cell>
          <cell r="BY989">
            <v>0</v>
          </cell>
          <cell r="BZ989">
            <v>0</v>
          </cell>
          <cell r="CA989">
            <v>0</v>
          </cell>
          <cell r="CB989">
            <v>0</v>
          </cell>
          <cell r="CC989">
            <v>0</v>
          </cell>
          <cell r="CD989">
            <v>0</v>
          </cell>
          <cell r="CE989">
            <v>0</v>
          </cell>
          <cell r="CF989">
            <v>0</v>
          </cell>
          <cell r="CG989">
            <v>0</v>
          </cell>
          <cell r="CH989">
            <v>0</v>
          </cell>
          <cell r="CI989" t="str">
            <v>80 ĐK</v>
          </cell>
          <cell r="CJ989" t="str">
            <v>TRƯỞNG CA</v>
          </cell>
          <cell r="CK989">
            <v>0</v>
          </cell>
          <cell r="CL989">
            <v>0</v>
          </cell>
          <cell r="CM989">
            <v>0</v>
          </cell>
          <cell r="CN989">
            <v>0</v>
          </cell>
          <cell r="CO989">
            <v>0</v>
          </cell>
          <cell r="CP989">
            <v>0</v>
          </cell>
          <cell r="CQ989">
            <v>0</v>
          </cell>
          <cell r="CR989">
            <v>0</v>
          </cell>
          <cell r="CS989">
            <v>0</v>
          </cell>
          <cell r="CT989">
            <v>0</v>
          </cell>
          <cell r="CU989">
            <v>0</v>
          </cell>
          <cell r="CV989">
            <v>0</v>
          </cell>
          <cell r="CW989">
            <v>0</v>
          </cell>
          <cell r="CX989">
            <v>0</v>
          </cell>
          <cell r="DA989" t="e">
            <v>#N/A</v>
          </cell>
          <cell r="DB989" t="e">
            <v>#N/A</v>
          </cell>
        </row>
        <row r="990">
          <cell r="B990" t="str">
            <v>EWW3000594</v>
          </cell>
          <cell r="C990" t="str">
            <v xml:space="preserve">LÊ TRÀ MY </v>
          </cell>
          <cell r="D990" t="str">
            <v xml:space="preserve">NỮ </v>
          </cell>
          <cell r="E990">
            <v>41963</v>
          </cell>
          <cell r="F990" t="str">
            <v>QUÁN 1A HAI BÀ TRƯNG</v>
          </cell>
          <cell r="G990" t="str">
            <v>NHÂN VIÊN PHỤC VỤ</v>
          </cell>
          <cell r="H990">
            <v>17</v>
          </cell>
          <cell r="I990">
            <v>7</v>
          </cell>
          <cell r="J990">
            <v>1994</v>
          </cell>
          <cell r="K990">
            <v>34532</v>
          </cell>
          <cell r="L990" t="str">
            <v xml:space="preserve">HÀ NỘI </v>
          </cell>
          <cell r="M990" t="str">
            <v>HÀ NỘI</v>
          </cell>
          <cell r="N990" t="str">
            <v>013080003</v>
          </cell>
          <cell r="O990">
            <v>39560</v>
          </cell>
          <cell r="P990" t="str">
            <v xml:space="preserve">HÀ NỘI </v>
          </cell>
          <cell r="Q990" t="str">
            <v xml:space="preserve">KINH </v>
          </cell>
          <cell r="R990" t="str">
            <v>KHÔNG</v>
          </cell>
          <cell r="S990" t="str">
            <v xml:space="preserve">SỐ 78 TỔ 28 KHƯƠNG THƯỢNG, ĐỐNG ĐA, HÀ NỘI </v>
          </cell>
          <cell r="T990" t="str">
            <v xml:space="preserve">HÀ NỘI </v>
          </cell>
          <cell r="U990" t="str">
            <v>HIỆP AN, ĐỨC TRỌNG, LÂM ĐỒNG</v>
          </cell>
          <cell r="V990" t="str">
            <v>HÀ NỘI</v>
          </cell>
          <cell r="W990" t="str">
            <v>44 LÊ LAI, P. 12, Q. TÂN BÌNH, TP. HCM</v>
          </cell>
          <cell r="X990" t="str">
            <v>0977483538</v>
          </cell>
          <cell r="Y990" t="str">
            <v>0541000233931</v>
          </cell>
          <cell r="Z990" t="str">
            <v>VCB/HANOI</v>
          </cell>
          <cell r="AA990" t="str">
            <v>900316</v>
          </cell>
          <cell r="AB990">
            <v>0</v>
          </cell>
          <cell r="AC990">
            <v>0</v>
          </cell>
          <cell r="AD990">
            <v>0</v>
          </cell>
          <cell r="AE990">
            <v>41993</v>
          </cell>
          <cell r="AF990" t="str">
            <v>BV</v>
          </cell>
          <cell r="AG990" t="str">
            <v>CHƯA BÀN GIAO</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41963</v>
          </cell>
          <cell r="AW990">
            <v>42038</v>
          </cell>
          <cell r="AX990">
            <v>0</v>
          </cell>
          <cell r="AY990">
            <v>0</v>
          </cell>
          <cell r="AZ990">
            <v>0</v>
          </cell>
          <cell r="BA990">
            <v>0</v>
          </cell>
          <cell r="BB990">
            <v>0</v>
          </cell>
          <cell r="BC990">
            <v>0</v>
          </cell>
          <cell r="BD990">
            <v>0</v>
          </cell>
          <cell r="BE990" t="str">
            <v>12/12</v>
          </cell>
          <cell r="BF990">
            <v>41963</v>
          </cell>
          <cell r="BG990">
            <v>42038</v>
          </cell>
          <cell r="BH990">
            <v>0</v>
          </cell>
          <cell r="BI990">
            <v>0</v>
          </cell>
          <cell r="BJ990">
            <v>12000</v>
          </cell>
          <cell r="BK990">
            <v>0</v>
          </cell>
          <cell r="BL990">
            <v>41908</v>
          </cell>
          <cell r="BM990">
            <v>0</v>
          </cell>
          <cell r="BN990">
            <v>0</v>
          </cell>
          <cell r="BO990">
            <v>0</v>
          </cell>
          <cell r="BP990">
            <v>0</v>
          </cell>
          <cell r="BQ990">
            <v>1</v>
          </cell>
          <cell r="BR990" t="str">
            <v>CN HÀ NỘI</v>
          </cell>
          <cell r="BS990" t="str">
            <v>Partime</v>
          </cell>
          <cell r="BT990" t="str">
            <v>Quán 1A Hai Bà Trưng</v>
          </cell>
          <cell r="BU990" t="str">
            <v>NV. Phục Vụ</v>
          </cell>
          <cell r="BV990">
            <v>0</v>
          </cell>
          <cell r="BW990">
            <v>0</v>
          </cell>
          <cell r="BX990">
            <v>0</v>
          </cell>
          <cell r="BY990">
            <v>0</v>
          </cell>
          <cell r="BZ990">
            <v>0</v>
          </cell>
          <cell r="CA990">
            <v>0</v>
          </cell>
          <cell r="CB990">
            <v>0</v>
          </cell>
          <cell r="CC990">
            <v>0</v>
          </cell>
          <cell r="CD990">
            <v>0</v>
          </cell>
          <cell r="CE990">
            <v>0</v>
          </cell>
          <cell r="CF990">
            <v>0</v>
          </cell>
          <cell r="CG990">
            <v>0</v>
          </cell>
          <cell r="CH990">
            <v>0</v>
          </cell>
          <cell r="CI990" t="str">
            <v>PANDORA</v>
          </cell>
          <cell r="CJ990" t="str">
            <v>NHÂN VIÊN BẾP</v>
          </cell>
          <cell r="CK990">
            <v>0</v>
          </cell>
          <cell r="CL990">
            <v>0</v>
          </cell>
          <cell r="CM990">
            <v>0</v>
          </cell>
          <cell r="CN990">
            <v>0</v>
          </cell>
          <cell r="CO990">
            <v>0</v>
          </cell>
          <cell r="CP990">
            <v>0</v>
          </cell>
          <cell r="CQ990">
            <v>0</v>
          </cell>
          <cell r="CR990">
            <v>0</v>
          </cell>
          <cell r="CS990">
            <v>0</v>
          </cell>
          <cell r="CT990">
            <v>0</v>
          </cell>
          <cell r="CU990">
            <v>0</v>
          </cell>
          <cell r="CV990">
            <v>0</v>
          </cell>
          <cell r="CW990">
            <v>0</v>
          </cell>
          <cell r="CX990">
            <v>0</v>
          </cell>
          <cell r="DA990" t="e">
            <v>#N/A</v>
          </cell>
          <cell r="DB990" t="e">
            <v>#N/A</v>
          </cell>
        </row>
        <row r="991">
          <cell r="B991" t="str">
            <v>EWW3000595</v>
          </cell>
          <cell r="C991" t="str">
            <v xml:space="preserve">TRẦN MỸ LINH </v>
          </cell>
          <cell r="D991" t="str">
            <v xml:space="preserve">NỮ </v>
          </cell>
          <cell r="E991">
            <v>41974</v>
          </cell>
          <cell r="F991" t="str">
            <v>QUÁN 07 ĐINH TIÊN HOÀNG</v>
          </cell>
          <cell r="G991" t="str">
            <v>NHÂN VIÊN PHỤC VỤ</v>
          </cell>
          <cell r="H991">
            <v>22</v>
          </cell>
          <cell r="I991">
            <v>2</v>
          </cell>
          <cell r="J991">
            <v>1995</v>
          </cell>
          <cell r="K991">
            <v>34752</v>
          </cell>
          <cell r="L991" t="str">
            <v xml:space="preserve">HÀ NỘI </v>
          </cell>
          <cell r="M991" t="str">
            <v>HÀ NỘI</v>
          </cell>
          <cell r="N991" t="str">
            <v>013302740</v>
          </cell>
          <cell r="O991">
            <v>40327</v>
          </cell>
          <cell r="P991" t="str">
            <v xml:space="preserve">HÀ NỘI </v>
          </cell>
          <cell r="Q991" t="str">
            <v xml:space="preserve">KINH </v>
          </cell>
          <cell r="R991" t="str">
            <v>KHÔNG</v>
          </cell>
          <cell r="S991" t="str">
            <v xml:space="preserve">SỐ 15 NGÁCH 193/1 NGỌC LÂM, LONG BIÊN, HÀ NỘI </v>
          </cell>
          <cell r="T991" t="str">
            <v xml:space="preserve">HÀ NỘI </v>
          </cell>
          <cell r="U991">
            <v>0</v>
          </cell>
          <cell r="V991" t="str">
            <v>HÀ NỘI</v>
          </cell>
          <cell r="W991">
            <v>0</v>
          </cell>
          <cell r="X991" t="str">
            <v>0947309183</v>
          </cell>
          <cell r="Y991" t="str">
            <v>0011004216456</v>
          </cell>
          <cell r="Z991" t="str">
            <v>VCB/HANOI</v>
          </cell>
          <cell r="AA991" t="str">
            <v>900317</v>
          </cell>
          <cell r="AB991">
            <v>0</v>
          </cell>
          <cell r="AC991">
            <v>0</v>
          </cell>
          <cell r="AD991">
            <v>0</v>
          </cell>
          <cell r="AE991">
            <v>41969</v>
          </cell>
          <cell r="AF991" t="str">
            <v>BV</v>
          </cell>
          <cell r="AG991" t="str">
            <v>CHƯA BÀN GIAO</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41974</v>
          </cell>
          <cell r="AW991">
            <v>42050</v>
          </cell>
          <cell r="AX991">
            <v>0</v>
          </cell>
          <cell r="AY991">
            <v>0</v>
          </cell>
          <cell r="AZ991">
            <v>0</v>
          </cell>
          <cell r="BA991">
            <v>0</v>
          </cell>
          <cell r="BB991">
            <v>0</v>
          </cell>
          <cell r="BC991">
            <v>0</v>
          </cell>
          <cell r="BD991">
            <v>0</v>
          </cell>
          <cell r="BE991">
            <v>0</v>
          </cell>
          <cell r="BF991">
            <v>41974</v>
          </cell>
          <cell r="BG991">
            <v>42050</v>
          </cell>
          <cell r="BH991">
            <v>0</v>
          </cell>
          <cell r="BI991">
            <v>0</v>
          </cell>
          <cell r="BJ991">
            <v>12000</v>
          </cell>
          <cell r="BK991">
            <v>0</v>
          </cell>
          <cell r="BL991">
            <v>0</v>
          </cell>
          <cell r="BM991">
            <v>0</v>
          </cell>
          <cell r="BN991">
            <v>0</v>
          </cell>
          <cell r="BO991">
            <v>0</v>
          </cell>
          <cell r="BP991">
            <v>0</v>
          </cell>
          <cell r="BQ991">
            <v>1</v>
          </cell>
          <cell r="BR991" t="str">
            <v>CN HÀ NỘI</v>
          </cell>
          <cell r="BS991" t="str">
            <v>Partime</v>
          </cell>
          <cell r="BT991" t="str">
            <v>Quán 07 Đinh Tiên Hoàng</v>
          </cell>
          <cell r="BU991" t="str">
            <v>NV. Phục Vụ</v>
          </cell>
          <cell r="BV991">
            <v>0</v>
          </cell>
          <cell r="BW991">
            <v>0</v>
          </cell>
          <cell r="BX991">
            <v>0</v>
          </cell>
          <cell r="BY991">
            <v>0</v>
          </cell>
          <cell r="BZ991">
            <v>0</v>
          </cell>
          <cell r="CA991">
            <v>0</v>
          </cell>
          <cell r="CB991">
            <v>0</v>
          </cell>
          <cell r="CC991">
            <v>0</v>
          </cell>
          <cell r="CD991">
            <v>0</v>
          </cell>
          <cell r="CE991">
            <v>0</v>
          </cell>
          <cell r="CF991">
            <v>0</v>
          </cell>
          <cell r="CG991">
            <v>0</v>
          </cell>
          <cell r="CH991">
            <v>0</v>
          </cell>
          <cell r="CI991" t="str">
            <v>01 NT</v>
          </cell>
          <cell r="CJ991" t="str">
            <v>NHÂN VIÊN PHỤC VỤ</v>
          </cell>
          <cell r="CK991">
            <v>0</v>
          </cell>
          <cell r="CL991">
            <v>0</v>
          </cell>
          <cell r="CM991">
            <v>0</v>
          </cell>
          <cell r="CN991">
            <v>0</v>
          </cell>
          <cell r="CO991">
            <v>0</v>
          </cell>
          <cell r="CP991">
            <v>0</v>
          </cell>
          <cell r="CQ991">
            <v>0</v>
          </cell>
          <cell r="CR991">
            <v>0</v>
          </cell>
          <cell r="CS991">
            <v>0</v>
          </cell>
          <cell r="CT991">
            <v>0</v>
          </cell>
          <cell r="CU991">
            <v>0</v>
          </cell>
          <cell r="CV991">
            <v>0</v>
          </cell>
          <cell r="CW991">
            <v>0</v>
          </cell>
          <cell r="CX991">
            <v>0</v>
          </cell>
          <cell r="DA991" t="e">
            <v>#N/A</v>
          </cell>
          <cell r="DB991" t="e">
            <v>#N/A</v>
          </cell>
        </row>
        <row r="992">
          <cell r="B992" t="str">
            <v>EWW3000596</v>
          </cell>
          <cell r="C992" t="str">
            <v>NGUYỄN THỊ TRƯỜNG GIANG</v>
          </cell>
          <cell r="D992" t="str">
            <v xml:space="preserve">NỮ </v>
          </cell>
          <cell r="E992">
            <v>41978</v>
          </cell>
          <cell r="F992" t="str">
            <v>QUÁN 19 HUỲNH THÚC KHÁNG</v>
          </cell>
          <cell r="G992" t="str">
            <v>NHÂN VIÊN PHỤC VỤ</v>
          </cell>
          <cell r="H992">
            <v>19</v>
          </cell>
          <cell r="I992">
            <v>3</v>
          </cell>
          <cell r="J992">
            <v>1991</v>
          </cell>
          <cell r="K992" t="str">
            <v>03/19/1991</v>
          </cell>
          <cell r="L992" t="str">
            <v xml:space="preserve">PHÚ THỌ </v>
          </cell>
          <cell r="M992" t="str">
            <v xml:space="preserve">VĨNH PHÚC </v>
          </cell>
          <cell r="N992" t="str">
            <v>132172009</v>
          </cell>
          <cell r="O992">
            <v>39855</v>
          </cell>
          <cell r="P992" t="str">
            <v xml:space="preserve">PHÚ THỌ </v>
          </cell>
          <cell r="Q992" t="str">
            <v>KINH</v>
          </cell>
          <cell r="R992" t="str">
            <v>KHÔNG</v>
          </cell>
          <cell r="S992" t="str">
            <v xml:space="preserve">KHU 4, XÃ MINH CÔI, HẠ HÒA,PHÚ THỌ </v>
          </cell>
          <cell r="T992" t="str">
            <v xml:space="preserve">PHÚ THỌ </v>
          </cell>
          <cell r="U992" t="str">
            <v>MỄ TRÌ THƯỢNG, TỪ LIÊM, HÀ NỘI</v>
          </cell>
          <cell r="V992" t="str">
            <v>HÀ NỘI</v>
          </cell>
          <cell r="W992">
            <v>0</v>
          </cell>
          <cell r="X992" t="str">
            <v>0943385971</v>
          </cell>
          <cell r="Y992" t="str">
            <v>0451000309040</v>
          </cell>
          <cell r="Z992" t="str">
            <v>VCB/HANOI</v>
          </cell>
          <cell r="AA992" t="str">
            <v>900318</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41967</v>
          </cell>
          <cell r="AS992">
            <v>42042</v>
          </cell>
          <cell r="AT992">
            <v>0</v>
          </cell>
          <cell r="AU992">
            <v>0</v>
          </cell>
          <cell r="AV992">
            <v>41978</v>
          </cell>
          <cell r="AW992">
            <v>42053</v>
          </cell>
          <cell r="AX992">
            <v>0</v>
          </cell>
          <cell r="AY992">
            <v>0</v>
          </cell>
          <cell r="AZ992">
            <v>0</v>
          </cell>
          <cell r="BA992">
            <v>0</v>
          </cell>
          <cell r="BB992">
            <v>41967</v>
          </cell>
          <cell r="BC992">
            <v>42042</v>
          </cell>
          <cell r="BD992">
            <v>0</v>
          </cell>
          <cell r="BE992" t="str">
            <v>12/12</v>
          </cell>
          <cell r="BF992">
            <v>41978</v>
          </cell>
          <cell r="BG992">
            <v>42053</v>
          </cell>
          <cell r="BH992">
            <v>0</v>
          </cell>
          <cell r="BI992">
            <v>0</v>
          </cell>
          <cell r="BJ992">
            <v>12000</v>
          </cell>
          <cell r="BK992">
            <v>0</v>
          </cell>
          <cell r="BL992">
            <v>0</v>
          </cell>
          <cell r="BM992">
            <v>0</v>
          </cell>
          <cell r="BN992">
            <v>0</v>
          </cell>
          <cell r="BO992">
            <v>0</v>
          </cell>
          <cell r="BP992">
            <v>0</v>
          </cell>
          <cell r="BQ992">
            <v>1</v>
          </cell>
          <cell r="BR992" t="str">
            <v>CN HÀ NỘI</v>
          </cell>
          <cell r="BS992" t="str">
            <v>Partime</v>
          </cell>
          <cell r="BT992" t="str">
            <v>Quán 19 Huỳnh Thúc Kháng</v>
          </cell>
          <cell r="BU992" t="str">
            <v>NV. Phục Vụ</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t="str">
            <v>QUÁN 1A HAI BÀ TRƯNG</v>
          </cell>
          <cell r="CJ992" t="str">
            <v xml:space="preserve">NHÂN VIÊN THU NGÂN </v>
          </cell>
          <cell r="CK992">
            <v>0</v>
          </cell>
          <cell r="CL992">
            <v>0</v>
          </cell>
          <cell r="CM992">
            <v>0</v>
          </cell>
          <cell r="CN992">
            <v>0</v>
          </cell>
          <cell r="CO992">
            <v>0</v>
          </cell>
          <cell r="CP992">
            <v>0</v>
          </cell>
          <cell r="CQ992">
            <v>0</v>
          </cell>
          <cell r="CR992">
            <v>0</v>
          </cell>
          <cell r="CS992">
            <v>0</v>
          </cell>
          <cell r="CT992">
            <v>0</v>
          </cell>
          <cell r="CU992">
            <v>0</v>
          </cell>
          <cell r="CV992">
            <v>0</v>
          </cell>
          <cell r="CW992">
            <v>0</v>
          </cell>
          <cell r="CX992">
            <v>0</v>
          </cell>
          <cell r="DA992" t="e">
            <v>#N/A</v>
          </cell>
          <cell r="DB992" t="e">
            <v>#N/A</v>
          </cell>
        </row>
        <row r="993">
          <cell r="B993" t="str">
            <v>EWW3000597</v>
          </cell>
          <cell r="C993" t="str">
            <v>ĐÀO ĐỨC THÀNH</v>
          </cell>
          <cell r="D993" t="str">
            <v xml:space="preserve">NAM </v>
          </cell>
          <cell r="E993">
            <v>41975</v>
          </cell>
          <cell r="F993" t="str">
            <v>QUÁN 03 NGÔ QUYỀN</v>
          </cell>
          <cell r="G993" t="str">
            <v>NHÂN VIÊN PHỤC VỤ</v>
          </cell>
          <cell r="H993">
            <v>16</v>
          </cell>
          <cell r="I993">
            <v>4</v>
          </cell>
          <cell r="J993">
            <v>1994</v>
          </cell>
          <cell r="K993">
            <v>34440</v>
          </cell>
          <cell r="L993" t="str">
            <v>NINH BÌNH</v>
          </cell>
          <cell r="M993" t="str">
            <v>NINH BÌNH</v>
          </cell>
          <cell r="N993" t="str">
            <v>164516504</v>
          </cell>
          <cell r="O993">
            <v>39787</v>
          </cell>
          <cell r="P993" t="str">
            <v xml:space="preserve">NINH BÌNH </v>
          </cell>
          <cell r="Q993" t="str">
            <v xml:space="preserve">KINH </v>
          </cell>
          <cell r="R993" t="str">
            <v>KHÔNG</v>
          </cell>
          <cell r="S993" t="str">
            <v xml:space="preserve">SỐ 17 PHỐ 14 PHƯỜNG VÂN GIANG, TP NINH BÌNH </v>
          </cell>
          <cell r="T993" t="str">
            <v>NINH BÌNH</v>
          </cell>
          <cell r="U993" t="str">
            <v xml:space="preserve">SỐ 4 NGÁCH 43/98/25 NGÕ 110 TRẦN DUY HƯNG, CẦU GIẤY, HÀ NỘI </v>
          </cell>
          <cell r="V993" t="str">
            <v>HÀ NỘI</v>
          </cell>
          <cell r="W993">
            <v>0</v>
          </cell>
          <cell r="X993" t="str">
            <v>0943703724</v>
          </cell>
          <cell r="Y993" t="str">
            <v>0011004216687</v>
          </cell>
          <cell r="Z993" t="str">
            <v>VCB/HANOI</v>
          </cell>
          <cell r="AA993" t="str">
            <v>900319</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41964</v>
          </cell>
          <cell r="AS993">
            <v>42039</v>
          </cell>
          <cell r="AT993">
            <v>0</v>
          </cell>
          <cell r="AU993">
            <v>0</v>
          </cell>
          <cell r="AV993">
            <v>41975</v>
          </cell>
          <cell r="AW993">
            <v>42051</v>
          </cell>
          <cell r="AX993">
            <v>0</v>
          </cell>
          <cell r="AY993">
            <v>0</v>
          </cell>
          <cell r="AZ993">
            <v>0</v>
          </cell>
          <cell r="BA993">
            <v>0</v>
          </cell>
          <cell r="BB993">
            <v>41964</v>
          </cell>
          <cell r="BC993">
            <v>42039</v>
          </cell>
          <cell r="BD993">
            <v>0</v>
          </cell>
          <cell r="BE993" t="str">
            <v>12/12</v>
          </cell>
          <cell r="BF993">
            <v>41975</v>
          </cell>
          <cell r="BG993">
            <v>42051</v>
          </cell>
          <cell r="BH993">
            <v>0</v>
          </cell>
          <cell r="BI993">
            <v>0</v>
          </cell>
          <cell r="BJ993">
            <v>12000</v>
          </cell>
          <cell r="BK993">
            <v>0</v>
          </cell>
          <cell r="BL993">
            <v>0</v>
          </cell>
          <cell r="BM993">
            <v>0</v>
          </cell>
          <cell r="BN993">
            <v>0</v>
          </cell>
          <cell r="BO993">
            <v>0</v>
          </cell>
          <cell r="BP993">
            <v>0</v>
          </cell>
          <cell r="BQ993">
            <v>1</v>
          </cell>
          <cell r="BR993" t="str">
            <v>CN HÀ NỘI</v>
          </cell>
          <cell r="BS993" t="str">
            <v>Partime</v>
          </cell>
          <cell r="BT993" t="str">
            <v>Quán 03 Ngô Quyền</v>
          </cell>
          <cell r="BU993" t="str">
            <v>NV. Phục Vụ</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t="str">
            <v>QUÁN 1A HAI BÀ TRƯNG</v>
          </cell>
          <cell r="CJ993" t="str">
            <v xml:space="preserve">NHÂN VIÊN PHỤC VỤ </v>
          </cell>
          <cell r="CK993">
            <v>0</v>
          </cell>
          <cell r="CL993">
            <v>0</v>
          </cell>
          <cell r="CM993">
            <v>0</v>
          </cell>
          <cell r="CN993">
            <v>0</v>
          </cell>
          <cell r="CO993">
            <v>0</v>
          </cell>
          <cell r="CP993">
            <v>0</v>
          </cell>
          <cell r="CQ993">
            <v>0</v>
          </cell>
          <cell r="CR993">
            <v>0</v>
          </cell>
          <cell r="CS993">
            <v>0</v>
          </cell>
          <cell r="CT993">
            <v>0</v>
          </cell>
          <cell r="CU993">
            <v>0</v>
          </cell>
          <cell r="CV993">
            <v>0</v>
          </cell>
          <cell r="CW993">
            <v>0</v>
          </cell>
          <cell r="CX993">
            <v>0</v>
          </cell>
          <cell r="DA993" t="e">
            <v>#N/A</v>
          </cell>
          <cell r="DB993" t="e">
            <v>#N/A</v>
          </cell>
        </row>
        <row r="994">
          <cell r="B994" t="str">
            <v>EWW3000598</v>
          </cell>
          <cell r="C994" t="str">
            <v xml:space="preserve">LƯU THỊ VÂN ANH </v>
          </cell>
          <cell r="D994" t="str">
            <v xml:space="preserve">NỮ </v>
          </cell>
          <cell r="E994">
            <v>41988</v>
          </cell>
          <cell r="F994" t="str">
            <v xml:space="preserve">VĂN PHÒNG HÀ NỘI </v>
          </cell>
          <cell r="G994" t="str">
            <v xml:space="preserve">CHUYÊN VIÊN KIỂM SOÁT TUÂN THỦ </v>
          </cell>
          <cell r="H994">
            <v>24</v>
          </cell>
          <cell r="I994">
            <v>6</v>
          </cell>
          <cell r="J994">
            <v>1983</v>
          </cell>
          <cell r="K994">
            <v>30491</v>
          </cell>
          <cell r="L994" t="str">
            <v xml:space="preserve">HÀ NỘI </v>
          </cell>
          <cell r="M994" t="str">
            <v xml:space="preserve">HÀ NỘI </v>
          </cell>
          <cell r="N994" t="str">
            <v>012326476</v>
          </cell>
          <cell r="O994">
            <v>36649</v>
          </cell>
          <cell r="P994" t="str">
            <v xml:space="preserve">HÀ NỘI </v>
          </cell>
          <cell r="Q994" t="str">
            <v xml:space="preserve">KINH </v>
          </cell>
          <cell r="R994" t="str">
            <v xml:space="preserve">KHÔNG </v>
          </cell>
          <cell r="S994" t="str">
            <v xml:space="preserve">SỐ 22/121 PHỐ NGHĨA DŨNG, PHÚC XÁ, BA ĐÌNH, HÀ NỘI </v>
          </cell>
          <cell r="T994" t="str">
            <v xml:space="preserve">HÀ NỘI </v>
          </cell>
          <cell r="U994" t="str">
            <v xml:space="preserve">SỐ 78 TỔ 28 KHƯƠNG THƯỢNG, ĐỐNG ĐA, HÀ NỘI </v>
          </cell>
          <cell r="V994" t="str">
            <v>HÀ NỘI</v>
          </cell>
          <cell r="W994">
            <v>0</v>
          </cell>
          <cell r="X994" t="str">
            <v>0988353522</v>
          </cell>
          <cell r="Y994" t="str">
            <v>0011002365248</v>
          </cell>
          <cell r="Z994" t="str">
            <v>VCB/HANOI</v>
          </cell>
          <cell r="AA994" t="str">
            <v>900320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41963</v>
          </cell>
          <cell r="AS994">
            <v>42038</v>
          </cell>
          <cell r="AT994">
            <v>0</v>
          </cell>
          <cell r="AU994">
            <v>0</v>
          </cell>
          <cell r="AV994">
            <v>41988</v>
          </cell>
          <cell r="AW994">
            <v>42049</v>
          </cell>
          <cell r="AX994">
            <v>0</v>
          </cell>
          <cell r="AY994">
            <v>0</v>
          </cell>
          <cell r="AZ994">
            <v>0</v>
          </cell>
          <cell r="BA994">
            <v>0</v>
          </cell>
          <cell r="BB994">
            <v>41963</v>
          </cell>
          <cell r="BC994">
            <v>42038</v>
          </cell>
          <cell r="BD994">
            <v>0</v>
          </cell>
          <cell r="BE994" t="str">
            <v>12/12</v>
          </cell>
          <cell r="BF994">
            <v>41988</v>
          </cell>
          <cell r="BG994">
            <v>42049</v>
          </cell>
          <cell r="BH994">
            <v>0</v>
          </cell>
          <cell r="BI994">
            <v>3880000</v>
          </cell>
          <cell r="BJ994">
            <v>6120000</v>
          </cell>
          <cell r="BK994">
            <v>0</v>
          </cell>
          <cell r="BL994">
            <v>300000</v>
          </cell>
          <cell r="BM994">
            <v>200000</v>
          </cell>
          <cell r="BN994">
            <v>0</v>
          </cell>
          <cell r="BO994">
            <v>25000</v>
          </cell>
          <cell r="BP994">
            <v>120000</v>
          </cell>
          <cell r="BQ994">
            <v>0.85</v>
          </cell>
          <cell r="BR994" t="str">
            <v>VP HÀ NỘI</v>
          </cell>
          <cell r="BS994" t="str">
            <v>Fulltime</v>
          </cell>
          <cell r="BT994" t="str">
            <v>Nhân Viên Văn Phòng</v>
          </cell>
          <cell r="BU994" t="str">
            <v>CV. Kiểm Soát Tuân Thủ</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t="str">
            <v>QUÁN 1A HAI BÀ TRƯNG</v>
          </cell>
          <cell r="CJ994" t="str">
            <v xml:space="preserve">NHÂN VIÊN PHỤC VỤ </v>
          </cell>
          <cell r="CK994">
            <v>0</v>
          </cell>
          <cell r="CL994">
            <v>0</v>
          </cell>
          <cell r="CM994">
            <v>0</v>
          </cell>
          <cell r="CN994">
            <v>0</v>
          </cell>
          <cell r="CO994">
            <v>0</v>
          </cell>
          <cell r="CP994">
            <v>0</v>
          </cell>
          <cell r="CQ994">
            <v>0</v>
          </cell>
          <cell r="CR994">
            <v>0</v>
          </cell>
          <cell r="CS994">
            <v>0</v>
          </cell>
          <cell r="CT994">
            <v>0</v>
          </cell>
          <cell r="CU994">
            <v>0</v>
          </cell>
          <cell r="CV994">
            <v>0</v>
          </cell>
          <cell r="CW994">
            <v>0</v>
          </cell>
          <cell r="CX994">
            <v>0</v>
          </cell>
          <cell r="DA994" t="e">
            <v>#N/A</v>
          </cell>
          <cell r="DB994" t="e">
            <v>#N/A</v>
          </cell>
        </row>
        <row r="995">
          <cell r="B995" t="str">
            <v>EWW3000599</v>
          </cell>
          <cell r="C995" t="str">
            <v xml:space="preserve">NGUYỄN THÀNH ĐẠT </v>
          </cell>
          <cell r="D995" t="str">
            <v xml:space="preserve">NAM </v>
          </cell>
          <cell r="E995">
            <v>41979</v>
          </cell>
          <cell r="F995" t="str">
            <v>QUÁN 07 ĐINH TIÊN HOÀNG</v>
          </cell>
          <cell r="G995" t="str">
            <v>NHÂN VIÊN PHA CHẾ</v>
          </cell>
          <cell r="H995">
            <v>29</v>
          </cell>
          <cell r="I995">
            <v>8</v>
          </cell>
          <cell r="J995">
            <v>1995</v>
          </cell>
          <cell r="K995">
            <v>34940</v>
          </cell>
          <cell r="L995" t="str">
            <v xml:space="preserve">HÀ NỘI </v>
          </cell>
          <cell r="M995" t="str">
            <v>HÀ NỘI</v>
          </cell>
          <cell r="N995" t="str">
            <v>013613159</v>
          </cell>
          <cell r="O995">
            <v>41307</v>
          </cell>
          <cell r="P995" t="str">
            <v xml:space="preserve">HÀ NỘI </v>
          </cell>
          <cell r="Q995" t="str">
            <v xml:space="preserve">KINH </v>
          </cell>
          <cell r="R995" t="str">
            <v xml:space="preserve">KHÔNG </v>
          </cell>
          <cell r="S995" t="str">
            <v xml:space="preserve">1A TỔ 26A PHƯỜNG THANH LƯƠNG, HAI BÀ TRƯNG, HÀ NỘI </v>
          </cell>
          <cell r="T995" t="str">
            <v xml:space="preserve">HÀ NỘI </v>
          </cell>
          <cell r="U995" t="str">
            <v xml:space="preserve">SỐ 15 NGÁCH 193/1 NGỌC LÂM, LONG BIÊN, HÀ NỘI </v>
          </cell>
          <cell r="V995" t="str">
            <v>HÀ NỘI</v>
          </cell>
          <cell r="W995">
            <v>0</v>
          </cell>
          <cell r="X995" t="str">
            <v>0942759234</v>
          </cell>
          <cell r="Y995">
            <v>0</v>
          </cell>
          <cell r="Z995" t="str">
            <v>VCB/HANOI</v>
          </cell>
          <cell r="AA995" t="str">
            <v>900322</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41974</v>
          </cell>
          <cell r="AS995">
            <v>42050</v>
          </cell>
          <cell r="AT995">
            <v>0</v>
          </cell>
          <cell r="AU995">
            <v>0</v>
          </cell>
          <cell r="AV995">
            <v>41979</v>
          </cell>
          <cell r="AW995">
            <v>42054</v>
          </cell>
          <cell r="AX995">
            <v>0</v>
          </cell>
          <cell r="AY995">
            <v>0</v>
          </cell>
          <cell r="AZ995">
            <v>0</v>
          </cell>
          <cell r="BA995">
            <v>0</v>
          </cell>
          <cell r="BB995">
            <v>41974</v>
          </cell>
          <cell r="BC995">
            <v>42050</v>
          </cell>
          <cell r="BD995">
            <v>0</v>
          </cell>
          <cell r="BE995" t="str">
            <v>12/12</v>
          </cell>
          <cell r="BF995">
            <v>41979</v>
          </cell>
          <cell r="BG995">
            <v>42054</v>
          </cell>
          <cell r="BH995">
            <v>0</v>
          </cell>
          <cell r="BI995">
            <v>0</v>
          </cell>
          <cell r="BJ995">
            <v>12000</v>
          </cell>
          <cell r="BK995">
            <v>0</v>
          </cell>
          <cell r="BL995">
            <v>0</v>
          </cell>
          <cell r="BM995">
            <v>0</v>
          </cell>
          <cell r="BN995">
            <v>0</v>
          </cell>
          <cell r="BO995">
            <v>0</v>
          </cell>
          <cell r="BP995">
            <v>0</v>
          </cell>
          <cell r="BQ995">
            <v>1</v>
          </cell>
          <cell r="BR995" t="str">
            <v>CN HÀ NỘI</v>
          </cell>
          <cell r="BS995" t="str">
            <v>Partime</v>
          </cell>
          <cell r="BT995" t="str">
            <v>Quán 07 Đinh Tiên Hoàng</v>
          </cell>
          <cell r="BU995" t="str">
            <v>NV. Pha Chế</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t="str">
            <v>QUÁN 07 ĐINH TIÊN HOÀNG</v>
          </cell>
          <cell r="CJ995" t="str">
            <v xml:space="preserve">NHÂN VIÊN PHỤC VỤ </v>
          </cell>
          <cell r="CK995">
            <v>0</v>
          </cell>
          <cell r="CL995">
            <v>0</v>
          </cell>
          <cell r="CM995">
            <v>0</v>
          </cell>
          <cell r="CN995">
            <v>0</v>
          </cell>
          <cell r="CO995">
            <v>0</v>
          </cell>
          <cell r="CP995">
            <v>0</v>
          </cell>
          <cell r="CQ995">
            <v>0</v>
          </cell>
          <cell r="CR995">
            <v>0</v>
          </cell>
          <cell r="CS995">
            <v>0</v>
          </cell>
          <cell r="CT995">
            <v>0</v>
          </cell>
          <cell r="CU995">
            <v>0</v>
          </cell>
          <cell r="CV995">
            <v>0</v>
          </cell>
          <cell r="CW995">
            <v>0</v>
          </cell>
          <cell r="CX995">
            <v>0</v>
          </cell>
          <cell r="DA995" t="e">
            <v>#N/A</v>
          </cell>
          <cell r="DB995" t="e">
            <v>#N/A</v>
          </cell>
        </row>
        <row r="996">
          <cell r="B996" t="str">
            <v>EWW3000600</v>
          </cell>
          <cell r="C996" t="str">
            <v>TRẦN THỊ PHƯƠNG THẢO</v>
          </cell>
          <cell r="D996" t="str">
            <v xml:space="preserve">NỮ </v>
          </cell>
          <cell r="E996">
            <v>41978</v>
          </cell>
          <cell r="F996" t="str">
            <v>QUÁN 03 NGÔ QUYỀN</v>
          </cell>
          <cell r="G996" t="str">
            <v>NHÂN VIÊN PHA CHẾ</v>
          </cell>
          <cell r="H996">
            <v>29</v>
          </cell>
          <cell r="I996">
            <v>10</v>
          </cell>
          <cell r="J996">
            <v>1996</v>
          </cell>
          <cell r="K996">
            <v>35367</v>
          </cell>
          <cell r="L996" t="str">
            <v>NINH BÌNH</v>
          </cell>
          <cell r="M996" t="str">
            <v>NINH BÌNH</v>
          </cell>
          <cell r="N996" t="str">
            <v>164569782</v>
          </cell>
          <cell r="O996">
            <v>41701</v>
          </cell>
          <cell r="P996" t="str">
            <v xml:space="preserve">NINH BÌNH </v>
          </cell>
          <cell r="Q996" t="str">
            <v xml:space="preserve">KINH </v>
          </cell>
          <cell r="R996" t="str">
            <v xml:space="preserve">KHÔNG </v>
          </cell>
          <cell r="S996" t="str">
            <v xml:space="preserve">371 NAM THÀNH, TP NINH BÌNH, TỈNH NINH BÌNH </v>
          </cell>
          <cell r="T996" t="str">
            <v>NINH BÌNH</v>
          </cell>
          <cell r="U996" t="str">
            <v xml:space="preserve">98/2 NGÕ 169 ĐƯỜNG HOÀNG MAI, HOÀNG MAI, HAI BÀ TRƯNG, HÀ NỘI </v>
          </cell>
          <cell r="V996" t="str">
            <v>HÀ NỘI</v>
          </cell>
          <cell r="W996" t="str">
            <v>MỄ TRÌ THƯỢNG, TỪ LIÊM, HÀ NỘI</v>
          </cell>
          <cell r="X996" t="str">
            <v>0948277487</v>
          </cell>
          <cell r="Y996" t="str">
            <v>0021000324505</v>
          </cell>
          <cell r="Z996" t="str">
            <v>VCB/HANOI</v>
          </cell>
          <cell r="AA996" t="str">
            <v>900323</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41978</v>
          </cell>
          <cell r="AS996">
            <v>42053</v>
          </cell>
          <cell r="AT996">
            <v>0</v>
          </cell>
          <cell r="AU996">
            <v>0</v>
          </cell>
          <cell r="AV996">
            <v>41978</v>
          </cell>
          <cell r="AW996">
            <v>42053</v>
          </cell>
          <cell r="AX996">
            <v>0</v>
          </cell>
          <cell r="AY996">
            <v>0</v>
          </cell>
          <cell r="AZ996">
            <v>0</v>
          </cell>
          <cell r="BA996">
            <v>0</v>
          </cell>
          <cell r="BB996">
            <v>41978</v>
          </cell>
          <cell r="BC996">
            <v>42053</v>
          </cell>
          <cell r="BD996">
            <v>0</v>
          </cell>
          <cell r="BE996" t="str">
            <v>ĐH</v>
          </cell>
          <cell r="BF996">
            <v>41978</v>
          </cell>
          <cell r="BG996">
            <v>42053</v>
          </cell>
          <cell r="BH996">
            <v>0</v>
          </cell>
          <cell r="BI996">
            <v>0</v>
          </cell>
          <cell r="BJ996">
            <v>12000</v>
          </cell>
          <cell r="BK996">
            <v>0</v>
          </cell>
          <cell r="BL996">
            <v>0</v>
          </cell>
          <cell r="BM996">
            <v>0</v>
          </cell>
          <cell r="BN996">
            <v>0</v>
          </cell>
          <cell r="BO996">
            <v>0</v>
          </cell>
          <cell r="BP996">
            <v>0</v>
          </cell>
          <cell r="BQ996">
            <v>1</v>
          </cell>
          <cell r="BR996" t="str">
            <v>CN HÀ NỘI</v>
          </cell>
          <cell r="BS996" t="str">
            <v>Partime</v>
          </cell>
          <cell r="BT996" t="str">
            <v>Quán 03 Ngô Quyền</v>
          </cell>
          <cell r="BU996" t="str">
            <v>NV. Pha Chế</v>
          </cell>
          <cell r="BV996">
            <v>0</v>
          </cell>
          <cell r="BW996">
            <v>0</v>
          </cell>
          <cell r="BX996">
            <v>0</v>
          </cell>
          <cell r="BY996">
            <v>0</v>
          </cell>
          <cell r="BZ996">
            <v>0</v>
          </cell>
          <cell r="CA996">
            <v>0</v>
          </cell>
          <cell r="CB996">
            <v>0</v>
          </cell>
          <cell r="CC996">
            <v>0</v>
          </cell>
          <cell r="CD996">
            <v>0</v>
          </cell>
          <cell r="CE996">
            <v>0</v>
          </cell>
          <cell r="CF996">
            <v>0</v>
          </cell>
          <cell r="CG996">
            <v>0</v>
          </cell>
          <cell r="CH996">
            <v>0</v>
          </cell>
          <cell r="CI996" t="str">
            <v>QUÁN 19 HUỲNH THÚC KHÁNG</v>
          </cell>
          <cell r="CJ996" t="str">
            <v xml:space="preserve">NHÂN VIÊN PHỤC VỤ </v>
          </cell>
          <cell r="CK996">
            <v>0</v>
          </cell>
          <cell r="CL996">
            <v>0</v>
          </cell>
          <cell r="CM996">
            <v>0</v>
          </cell>
          <cell r="CN996">
            <v>0</v>
          </cell>
          <cell r="CO996">
            <v>0</v>
          </cell>
          <cell r="CP996">
            <v>0</v>
          </cell>
          <cell r="CQ996">
            <v>0</v>
          </cell>
          <cell r="CR996">
            <v>0</v>
          </cell>
          <cell r="CS996">
            <v>0</v>
          </cell>
          <cell r="CT996">
            <v>0</v>
          </cell>
          <cell r="CU996">
            <v>0</v>
          </cell>
          <cell r="CV996">
            <v>0</v>
          </cell>
          <cell r="CW996">
            <v>0</v>
          </cell>
          <cell r="CX996">
            <v>0</v>
          </cell>
          <cell r="DA996" t="e">
            <v>#N/A</v>
          </cell>
          <cell r="DB996" t="e">
            <v>#N/A</v>
          </cell>
        </row>
        <row r="997">
          <cell r="B997" t="str">
            <v>EWW3000601</v>
          </cell>
          <cell r="C997" t="str">
            <v xml:space="preserve">NGUYỄN THANH HIỀN </v>
          </cell>
          <cell r="D997" t="str">
            <v xml:space="preserve">NỮ </v>
          </cell>
          <cell r="E997">
            <v>41988</v>
          </cell>
          <cell r="F997" t="str">
            <v>QUÁN 27-29 LÊ HỒNG PHONG</v>
          </cell>
          <cell r="G997" t="str">
            <v>NHÂN VIÊN PHỤC VỤ</v>
          </cell>
          <cell r="H997">
            <v>23</v>
          </cell>
          <cell r="I997">
            <v>7</v>
          </cell>
          <cell r="J997">
            <v>1989</v>
          </cell>
          <cell r="K997">
            <v>32712</v>
          </cell>
          <cell r="L997" t="str">
            <v xml:space="preserve">HÀ NỘI </v>
          </cell>
          <cell r="M997" t="str">
            <v>HÀ NỘI</v>
          </cell>
          <cell r="N997" t="str">
            <v>001189000772</v>
          </cell>
          <cell r="O997">
            <v>41764</v>
          </cell>
          <cell r="P997" t="str">
            <v xml:space="preserve">HÀ NỘI </v>
          </cell>
          <cell r="Q997" t="str">
            <v xml:space="preserve">KINH </v>
          </cell>
          <cell r="R997" t="str">
            <v xml:space="preserve">KHÔNG </v>
          </cell>
          <cell r="S997" t="str">
            <v xml:space="preserve">PHÚC LÝ, MINH KHAI, TỪ LIÊM, HÀ NỘI </v>
          </cell>
          <cell r="T997" t="str">
            <v xml:space="preserve">HÀ NỘI </v>
          </cell>
          <cell r="U997" t="str">
            <v xml:space="preserve">SỐ 17 PHỐ 14 PHƯỜNG VÂN GIANG, TP NINH BÌNH </v>
          </cell>
          <cell r="V997" t="str">
            <v>HÀ NỘI</v>
          </cell>
          <cell r="W997" t="str">
            <v xml:space="preserve">SỐ 4 NGÁCH 43/98/25 NGÕ 110 TRẦN DUY HƯNG, CẦU GIẤY, HÀ NỘI </v>
          </cell>
          <cell r="X997" t="str">
            <v>096502678</v>
          </cell>
          <cell r="Y997" t="str">
            <v>0611001924946</v>
          </cell>
          <cell r="Z997" t="str">
            <v>VCB/HANOI</v>
          </cell>
          <cell r="AA997" t="str">
            <v>900324</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41975</v>
          </cell>
          <cell r="AS997">
            <v>42051</v>
          </cell>
          <cell r="AT997">
            <v>0</v>
          </cell>
          <cell r="AU997">
            <v>0</v>
          </cell>
          <cell r="AV997">
            <v>41988</v>
          </cell>
          <cell r="AW997">
            <v>42065</v>
          </cell>
          <cell r="AX997">
            <v>0</v>
          </cell>
          <cell r="AY997">
            <v>0</v>
          </cell>
          <cell r="AZ997">
            <v>0</v>
          </cell>
          <cell r="BA997">
            <v>0</v>
          </cell>
          <cell r="BB997">
            <v>41975</v>
          </cell>
          <cell r="BC997">
            <v>42051</v>
          </cell>
          <cell r="BD997">
            <v>0</v>
          </cell>
          <cell r="BE997" t="str">
            <v>12/12</v>
          </cell>
          <cell r="BF997">
            <v>41988</v>
          </cell>
          <cell r="BG997">
            <v>42065</v>
          </cell>
          <cell r="BH997">
            <v>0</v>
          </cell>
          <cell r="BI997">
            <v>0</v>
          </cell>
          <cell r="BJ997">
            <v>12000</v>
          </cell>
          <cell r="BK997">
            <v>0</v>
          </cell>
          <cell r="BL997">
            <v>0</v>
          </cell>
          <cell r="BM997">
            <v>0</v>
          </cell>
          <cell r="BN997">
            <v>0</v>
          </cell>
          <cell r="BO997">
            <v>0</v>
          </cell>
          <cell r="BP997">
            <v>0</v>
          </cell>
          <cell r="BQ997">
            <v>1</v>
          </cell>
          <cell r="BR997" t="str">
            <v>CN HÀ NỘI</v>
          </cell>
          <cell r="BS997" t="str">
            <v>Partime</v>
          </cell>
          <cell r="BT997" t="str">
            <v>Quán 27-29 Lê Hồng Phong</v>
          </cell>
          <cell r="BU997" t="str">
            <v>NV. Phục Vụ</v>
          </cell>
          <cell r="BV997">
            <v>0</v>
          </cell>
          <cell r="BW997">
            <v>0</v>
          </cell>
          <cell r="BX997">
            <v>0</v>
          </cell>
          <cell r="BY997">
            <v>0</v>
          </cell>
          <cell r="BZ997">
            <v>0</v>
          </cell>
          <cell r="CA997">
            <v>0</v>
          </cell>
          <cell r="CB997">
            <v>0</v>
          </cell>
          <cell r="CC997">
            <v>0</v>
          </cell>
          <cell r="CD997">
            <v>0</v>
          </cell>
          <cell r="CE997">
            <v>0</v>
          </cell>
          <cell r="CF997">
            <v>0</v>
          </cell>
          <cell r="CG997">
            <v>0</v>
          </cell>
          <cell r="CH997">
            <v>0</v>
          </cell>
          <cell r="CI997" t="str">
            <v>QUÁN 03 NGÔ QUYỀN</v>
          </cell>
          <cell r="CJ997" t="str">
            <v xml:space="preserve">NHÂN VIÊN PHỤC VỤ </v>
          </cell>
          <cell r="CK997">
            <v>0</v>
          </cell>
          <cell r="CL997">
            <v>0</v>
          </cell>
          <cell r="CM997">
            <v>0</v>
          </cell>
          <cell r="CN997">
            <v>0</v>
          </cell>
          <cell r="CO997">
            <v>0</v>
          </cell>
          <cell r="CP997">
            <v>0</v>
          </cell>
          <cell r="CQ997">
            <v>0</v>
          </cell>
          <cell r="CR997">
            <v>0</v>
          </cell>
          <cell r="CS997">
            <v>0</v>
          </cell>
          <cell r="CT997">
            <v>0</v>
          </cell>
          <cell r="CU997">
            <v>0</v>
          </cell>
          <cell r="CV997">
            <v>0</v>
          </cell>
          <cell r="CW997">
            <v>0</v>
          </cell>
          <cell r="CX997">
            <v>0</v>
          </cell>
          <cell r="DA997" t="e">
            <v>#N/A</v>
          </cell>
          <cell r="DB997" t="e">
            <v>#N/A</v>
          </cell>
        </row>
        <row r="998">
          <cell r="B998" t="str">
            <v>EWW3000602</v>
          </cell>
          <cell r="C998" t="str">
            <v>ĐỖ THU PHƯƠNG</v>
          </cell>
          <cell r="D998" t="str">
            <v xml:space="preserve">NỮ </v>
          </cell>
          <cell r="E998">
            <v>41995</v>
          </cell>
          <cell r="F998" t="str">
            <v xml:space="preserve">VĂN PHÒNG HÀ NỘI </v>
          </cell>
          <cell r="G998" t="str">
            <v xml:space="preserve">CHUYÊN VIÊN MARKETING </v>
          </cell>
          <cell r="H998">
            <v>18</v>
          </cell>
          <cell r="I998">
            <v>3</v>
          </cell>
          <cell r="J998">
            <v>1988</v>
          </cell>
          <cell r="K998">
            <v>32220</v>
          </cell>
          <cell r="L998" t="str">
            <v xml:space="preserve">HÀ NỘI </v>
          </cell>
          <cell r="M998" t="str">
            <v>HÀ NỘI</v>
          </cell>
          <cell r="N998" t="str">
            <v>012719628</v>
          </cell>
          <cell r="O998">
            <v>40635</v>
          </cell>
          <cell r="P998" t="str">
            <v xml:space="preserve">HÀ NỘI </v>
          </cell>
          <cell r="Q998" t="str">
            <v xml:space="preserve">KINH </v>
          </cell>
          <cell r="R998" t="str">
            <v xml:space="preserve">KHÔNG </v>
          </cell>
          <cell r="S998" t="str">
            <v xml:space="preserve">SỐ 1 NGÁCH 548/38 NGUYỄN VĂN CỪ, LONG BIÊN, HÀ NỘI </v>
          </cell>
          <cell r="T998" t="str">
            <v xml:space="preserve">HÀ NỘI </v>
          </cell>
          <cell r="U998" t="str">
            <v xml:space="preserve">SỐ 22/121 PHỐ NGHĨA DŨNG, PHÚC XÁ, BA ĐÌNH, HÀ NỘI </v>
          </cell>
          <cell r="V998" t="str">
            <v>HÀ NỘI</v>
          </cell>
          <cell r="W998">
            <v>0</v>
          </cell>
          <cell r="X998" t="str">
            <v>0989879828</v>
          </cell>
          <cell r="Y998">
            <v>0</v>
          </cell>
          <cell r="Z998" t="str">
            <v>VCB/HANOI</v>
          </cell>
          <cell r="AA998" t="str">
            <v>900325</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41988</v>
          </cell>
          <cell r="AS998">
            <v>42049</v>
          </cell>
          <cell r="AT998">
            <v>0</v>
          </cell>
          <cell r="AU998">
            <v>0</v>
          </cell>
          <cell r="AV998">
            <v>41995</v>
          </cell>
          <cell r="AW998">
            <v>42057</v>
          </cell>
          <cell r="AX998">
            <v>0</v>
          </cell>
          <cell r="AY998">
            <v>0</v>
          </cell>
          <cell r="AZ998">
            <v>0</v>
          </cell>
          <cell r="BA998">
            <v>0</v>
          </cell>
          <cell r="BB998">
            <v>41988</v>
          </cell>
          <cell r="BC998">
            <v>42049</v>
          </cell>
          <cell r="BD998">
            <v>0</v>
          </cell>
          <cell r="BE998" t="str">
            <v>ĐH</v>
          </cell>
          <cell r="BF998">
            <v>41995</v>
          </cell>
          <cell r="BG998">
            <v>42057</v>
          </cell>
          <cell r="BH998">
            <v>0</v>
          </cell>
          <cell r="BI998">
            <v>4010000</v>
          </cell>
          <cell r="BJ998">
            <v>6990000</v>
          </cell>
          <cell r="BK998">
            <v>0</v>
          </cell>
          <cell r="BL998">
            <v>200000</v>
          </cell>
          <cell r="BM998">
            <v>200000</v>
          </cell>
          <cell r="BN998">
            <v>0</v>
          </cell>
          <cell r="BO998">
            <v>25000</v>
          </cell>
          <cell r="BP998">
            <v>120000</v>
          </cell>
          <cell r="BQ998">
            <v>0.85</v>
          </cell>
          <cell r="BR998" t="str">
            <v>VP HÀ NỘI</v>
          </cell>
          <cell r="BS998" t="str">
            <v>Fulltime</v>
          </cell>
          <cell r="BT998" t="str">
            <v>Nhân Viên Văn Phòng</v>
          </cell>
          <cell r="BU998" t="str">
            <v>CV. Marketing</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t="str">
            <v xml:space="preserve">VĂN PHÒNG HÀ NỘI </v>
          </cell>
          <cell r="CJ998" t="str">
            <v xml:space="preserve">CHUYÊN VIÊN KIỂM SOÁT TUÂN THỦ </v>
          </cell>
          <cell r="CK998">
            <v>0</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DA998" t="e">
            <v>#N/A</v>
          </cell>
          <cell r="DB998" t="e">
            <v>#N/A</v>
          </cell>
        </row>
        <row r="999">
          <cell r="B999" t="str">
            <v>EWW3000603</v>
          </cell>
          <cell r="C999" t="str">
            <v xml:space="preserve">VŨ MINH HÀ </v>
          </cell>
          <cell r="D999" t="str">
            <v xml:space="preserve">NỮ </v>
          </cell>
          <cell r="E999">
            <v>41990</v>
          </cell>
          <cell r="F999" t="str">
            <v>BẾP TỔNG HÀ NỘI</v>
          </cell>
          <cell r="G999" t="str">
            <v>NHÂN VIÊN BẾP</v>
          </cell>
          <cell r="H999">
            <v>2</v>
          </cell>
          <cell r="I999">
            <v>2</v>
          </cell>
          <cell r="J999">
            <v>1963</v>
          </cell>
          <cell r="K999">
            <v>23044</v>
          </cell>
          <cell r="L999" t="str">
            <v xml:space="preserve">HÀ NỘI </v>
          </cell>
          <cell r="M999" t="str">
            <v>HÀ NỘI</v>
          </cell>
          <cell r="N999" t="str">
            <v>011670453</v>
          </cell>
          <cell r="O999">
            <v>39028</v>
          </cell>
          <cell r="P999" t="str">
            <v xml:space="preserve">HÀ NỘI </v>
          </cell>
          <cell r="Q999" t="str">
            <v xml:space="preserve">KINH </v>
          </cell>
          <cell r="R999" t="str">
            <v>KHÔNG</v>
          </cell>
          <cell r="S999" t="str">
            <v xml:space="preserve">SỐ 5 HẺM 295/53 NGÕ QUỲNH, THANH NHÀN, QUỲNH LÔI, HAI BÀ TRƯNG, HN </v>
          </cell>
          <cell r="T999" t="str">
            <v xml:space="preserve">HÀ NỘI </v>
          </cell>
          <cell r="U999" t="str">
            <v xml:space="preserve">1A TỔ 26A PHƯỜNG THANH LƯƠNG, HAI BÀ TRƯNG, HÀ NỘI </v>
          </cell>
          <cell r="V999" t="str">
            <v>HÀ NỘI</v>
          </cell>
          <cell r="W999">
            <v>0</v>
          </cell>
          <cell r="X999" t="str">
            <v>01675883402</v>
          </cell>
          <cell r="Y999" t="str">
            <v>0021000243472</v>
          </cell>
          <cell r="Z999" t="str">
            <v>VCB/HANOI</v>
          </cell>
          <cell r="AA999" t="str">
            <v>900326</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41979</v>
          </cell>
          <cell r="AS999">
            <v>42054</v>
          </cell>
          <cell r="AT999">
            <v>0</v>
          </cell>
          <cell r="AU999">
            <v>0</v>
          </cell>
          <cell r="AV999">
            <v>41990</v>
          </cell>
          <cell r="AW999">
            <v>42065</v>
          </cell>
          <cell r="AX999">
            <v>0</v>
          </cell>
          <cell r="AY999">
            <v>0</v>
          </cell>
          <cell r="AZ999">
            <v>0</v>
          </cell>
          <cell r="BA999">
            <v>0</v>
          </cell>
          <cell r="BB999">
            <v>41979</v>
          </cell>
          <cell r="BC999">
            <v>42054</v>
          </cell>
          <cell r="BD999">
            <v>0</v>
          </cell>
          <cell r="BE999" t="str">
            <v>12/12</v>
          </cell>
          <cell r="BF999">
            <v>41990</v>
          </cell>
          <cell r="BG999">
            <v>42065</v>
          </cell>
          <cell r="BH999">
            <v>0</v>
          </cell>
          <cell r="BI999">
            <v>2889000</v>
          </cell>
          <cell r="BJ999">
            <v>0</v>
          </cell>
          <cell r="BK999">
            <v>0</v>
          </cell>
          <cell r="BL999">
            <v>0</v>
          </cell>
          <cell r="BM999">
            <v>0</v>
          </cell>
          <cell r="BN999">
            <v>0</v>
          </cell>
          <cell r="BO999">
            <v>0</v>
          </cell>
          <cell r="BP999">
            <v>0</v>
          </cell>
          <cell r="BQ999">
            <v>1</v>
          </cell>
          <cell r="BR999" t="str">
            <v>CN HÀ NỘI</v>
          </cell>
          <cell r="BS999" t="str">
            <v>Fulltime</v>
          </cell>
          <cell r="BT999" t="str">
            <v>Bếp Tổng Hà Nội</v>
          </cell>
          <cell r="BU999" t="str">
            <v>NV. Bếp</v>
          </cell>
          <cell r="BV999">
            <v>0</v>
          </cell>
          <cell r="BW999">
            <v>0</v>
          </cell>
          <cell r="BX999">
            <v>0</v>
          </cell>
          <cell r="BY999">
            <v>0</v>
          </cell>
          <cell r="BZ999">
            <v>0</v>
          </cell>
          <cell r="CA999">
            <v>0</v>
          </cell>
          <cell r="CB999">
            <v>0</v>
          </cell>
          <cell r="CC999">
            <v>0</v>
          </cell>
          <cell r="CD999">
            <v>0</v>
          </cell>
          <cell r="CE999">
            <v>0</v>
          </cell>
          <cell r="CF999">
            <v>0</v>
          </cell>
          <cell r="CG999">
            <v>0</v>
          </cell>
          <cell r="CH999">
            <v>0</v>
          </cell>
          <cell r="CI999" t="str">
            <v>QUÁN 07 ĐINH TIÊN HOÀNG</v>
          </cell>
          <cell r="CJ999" t="str">
            <v xml:space="preserve">NHÂN VIÊN PHA CHẾ </v>
          </cell>
          <cell r="CK999">
            <v>0</v>
          </cell>
          <cell r="CL999">
            <v>0</v>
          </cell>
          <cell r="CM999">
            <v>0</v>
          </cell>
          <cell r="CN999">
            <v>0</v>
          </cell>
          <cell r="CO999">
            <v>0</v>
          </cell>
          <cell r="CP999">
            <v>0</v>
          </cell>
          <cell r="CQ999">
            <v>0</v>
          </cell>
          <cell r="CR999">
            <v>0</v>
          </cell>
          <cell r="CS999">
            <v>0</v>
          </cell>
          <cell r="CT999">
            <v>0</v>
          </cell>
          <cell r="CU999">
            <v>0</v>
          </cell>
          <cell r="CV999">
            <v>0</v>
          </cell>
          <cell r="CW999">
            <v>0</v>
          </cell>
          <cell r="CX999">
            <v>0</v>
          </cell>
          <cell r="DA999" t="e">
            <v>#N/A</v>
          </cell>
          <cell r="DB999" t="e">
            <v>#N/A</v>
          </cell>
        </row>
        <row r="1000">
          <cell r="B1000" t="str">
            <v>EQQ102660</v>
          </cell>
          <cell r="C1000" t="str">
            <v>HOÀNG THỊNH LINH</v>
          </cell>
          <cell r="D1000" t="str">
            <v>NAM</v>
          </cell>
          <cell r="E1000">
            <v>41904</v>
          </cell>
          <cell r="F1000" t="str">
            <v>19B PNT</v>
          </cell>
          <cell r="G1000" t="str">
            <v>QUẢN LÝ QUÁN</v>
          </cell>
          <cell r="H1000">
            <v>26</v>
          </cell>
          <cell r="I1000">
            <v>7</v>
          </cell>
          <cell r="J1000">
            <v>1988</v>
          </cell>
          <cell r="K1000">
            <v>32350</v>
          </cell>
          <cell r="L1000" t="str">
            <v>HẢI PHÒNG</v>
          </cell>
          <cell r="M1000" t="str">
            <v>HẢI PHÒNG</v>
          </cell>
          <cell r="N1000" t="str">
            <v>031413990</v>
          </cell>
          <cell r="O1000">
            <v>37734</v>
          </cell>
          <cell r="P1000" t="str">
            <v>HẢI PHÒNG</v>
          </cell>
          <cell r="Q1000" t="str">
            <v>KINH</v>
          </cell>
          <cell r="R1000" t="str">
            <v>KHÔNG</v>
          </cell>
          <cell r="S1000" t="str">
            <v>68/52 NGUYỄN CÔNG TRỨ, HÀNG KÊNH, LÊ CHÂN, HẢI PHÒNG</v>
          </cell>
          <cell r="T1000" t="str">
            <v>HẢI PHÒNG</v>
          </cell>
          <cell r="U1000" t="str">
            <v>92B/17 TÔN THẤT THUYẾT, Q. 4, TP. HCM</v>
          </cell>
          <cell r="V1000" t="str">
            <v>TP. HCM</v>
          </cell>
          <cell r="W1000" t="str">
            <v xml:space="preserve">98/2 NGÕ 169 ĐƯỜNG HOÀNG MAI, HOÀNG MAI, HAI BÀ TRƯNG, HÀ NỘI </v>
          </cell>
          <cell r="X1000" t="str">
            <v>0979818781</v>
          </cell>
          <cell r="Y1000" t="str">
            <v>0531002485652</v>
          </cell>
          <cell r="Z1000" t="str">
            <v>VIETCOMBANK</v>
          </cell>
          <cell r="AA1000" t="str">
            <v>101633</v>
          </cell>
          <cell r="AB1000">
            <v>0</v>
          </cell>
          <cell r="AC1000">
            <v>0</v>
          </cell>
          <cell r="AD1000">
            <v>41965</v>
          </cell>
          <cell r="AE1000">
            <v>41944</v>
          </cell>
          <cell r="AF1000" t="str">
            <v>TV</v>
          </cell>
          <cell r="AG1000" t="str">
            <v>OK</v>
          </cell>
          <cell r="AH1000">
            <v>0</v>
          </cell>
          <cell r="AI1000">
            <v>0</v>
          </cell>
          <cell r="AJ1000">
            <v>0</v>
          </cell>
          <cell r="AK1000">
            <v>0</v>
          </cell>
          <cell r="AL1000">
            <v>0</v>
          </cell>
          <cell r="AM1000">
            <v>0</v>
          </cell>
          <cell r="AN1000">
            <v>0</v>
          </cell>
          <cell r="AO1000">
            <v>0</v>
          </cell>
          <cell r="AP1000">
            <v>0</v>
          </cell>
          <cell r="AQ1000">
            <v>0</v>
          </cell>
          <cell r="AR1000">
            <v>41978</v>
          </cell>
          <cell r="AS1000">
            <v>42053</v>
          </cell>
          <cell r="AT1000">
            <v>0</v>
          </cell>
          <cell r="AU1000">
            <v>0</v>
          </cell>
          <cell r="AV1000">
            <v>0</v>
          </cell>
          <cell r="AW1000">
            <v>0</v>
          </cell>
          <cell r="AX1000">
            <v>0</v>
          </cell>
          <cell r="AY1000">
            <v>0</v>
          </cell>
          <cell r="AZ1000">
            <v>0</v>
          </cell>
          <cell r="BA1000">
            <v>0</v>
          </cell>
          <cell r="BB1000">
            <v>41978</v>
          </cell>
          <cell r="BC1000">
            <v>42053</v>
          </cell>
          <cell r="BD1000">
            <v>0</v>
          </cell>
          <cell r="BE1000" t="str">
            <v>12/12</v>
          </cell>
          <cell r="BF1000">
            <v>0</v>
          </cell>
          <cell r="BG1000">
            <v>0</v>
          </cell>
          <cell r="BH1000">
            <v>0</v>
          </cell>
          <cell r="BI1000">
            <v>3290000</v>
          </cell>
          <cell r="BJ1000">
            <v>3710000</v>
          </cell>
          <cell r="BK1000">
            <v>0</v>
          </cell>
          <cell r="BL1000">
            <v>200000</v>
          </cell>
          <cell r="BM1000">
            <v>150000</v>
          </cell>
          <cell r="BN1000">
            <v>0</v>
          </cell>
          <cell r="BO1000">
            <v>0</v>
          </cell>
          <cell r="BP1000">
            <v>4000</v>
          </cell>
          <cell r="BQ1000">
            <v>0.85</v>
          </cell>
          <cell r="BR1000" t="str">
            <v>HTQ HỒ CHÍ MINH</v>
          </cell>
          <cell r="BS1000" t="str">
            <v>Fulltime</v>
          </cell>
          <cell r="BT1000" t="str">
            <v>Quán 19B-Phạm Ngọc Thạch</v>
          </cell>
          <cell r="BU1000" t="str">
            <v>Quản Lý Quán</v>
          </cell>
          <cell r="BV1000">
            <v>0</v>
          </cell>
          <cell r="BW1000" t="str">
            <v>CĐ</v>
          </cell>
          <cell r="BX1000" t="str">
            <v>QUẢN TRỊ KINH DOANH DU LỊCH</v>
          </cell>
          <cell r="BY1000">
            <v>0</v>
          </cell>
          <cell r="BZ1000">
            <v>0</v>
          </cell>
          <cell r="CA1000">
            <v>0</v>
          </cell>
          <cell r="CB1000">
            <v>0</v>
          </cell>
          <cell r="CC1000">
            <v>0</v>
          </cell>
          <cell r="CD1000">
            <v>0</v>
          </cell>
          <cell r="CE1000">
            <v>0</v>
          </cell>
          <cell r="CF1000">
            <v>0</v>
          </cell>
          <cell r="CG1000">
            <v>0</v>
          </cell>
          <cell r="CH1000">
            <v>0</v>
          </cell>
          <cell r="CI1000" t="str">
            <v>QUÁN 03 NGÔ QUYỀN</v>
          </cell>
          <cell r="CJ1000" t="str">
            <v>NHÂN VIÊN PHA CHẾ</v>
          </cell>
          <cell r="CK1000">
            <v>0</v>
          </cell>
          <cell r="CL1000">
            <v>0</v>
          </cell>
          <cell r="CM1000" t="str">
            <v>ĐỘC THÂN</v>
          </cell>
          <cell r="CN1000">
            <v>0</v>
          </cell>
          <cell r="CO1000">
            <v>0</v>
          </cell>
          <cell r="CP1000">
            <v>0</v>
          </cell>
          <cell r="CQ1000">
            <v>0</v>
          </cell>
          <cell r="CR1000">
            <v>0</v>
          </cell>
          <cell r="CS1000">
            <v>0</v>
          </cell>
          <cell r="CT1000">
            <v>0</v>
          </cell>
          <cell r="CU1000">
            <v>0</v>
          </cell>
          <cell r="CV1000">
            <v>0</v>
          </cell>
          <cell r="CW1000">
            <v>0</v>
          </cell>
          <cell r="CX1000">
            <v>0</v>
          </cell>
          <cell r="CZ1000" t="e">
            <v>#N/A</v>
          </cell>
          <cell r="DA1000" t="e">
            <v>#N/A</v>
          </cell>
          <cell r="DB1000" t="str">
            <v>01/11/2014</v>
          </cell>
        </row>
        <row r="1001">
          <cell r="B1001" t="str">
            <v>EQQ102237</v>
          </cell>
          <cell r="C1001" t="str">
            <v>TRẦN NGỌC QUANG DUY</v>
          </cell>
          <cell r="D1001" t="str">
            <v>NAM</v>
          </cell>
          <cell r="E1001">
            <v>41734</v>
          </cell>
          <cell r="F1001" t="str">
            <v>07 NVC</v>
          </cell>
          <cell r="G1001" t="str">
            <v>NHÂN VIÊN PHỤC VỤ</v>
          </cell>
          <cell r="H1001">
            <v>19</v>
          </cell>
          <cell r="I1001">
            <v>2</v>
          </cell>
          <cell r="J1001">
            <v>1995</v>
          </cell>
          <cell r="K1001">
            <v>34749</v>
          </cell>
          <cell r="L1001" t="str">
            <v>TP. HCM</v>
          </cell>
          <cell r="M1001" t="str">
            <v>TP. HCM</v>
          </cell>
          <cell r="N1001" t="str">
            <v>025734561</v>
          </cell>
          <cell r="O1001">
            <v>41348</v>
          </cell>
          <cell r="P1001" t="str">
            <v>TP. HCM</v>
          </cell>
          <cell r="Q1001" t="str">
            <v xml:space="preserve">KINH </v>
          </cell>
          <cell r="R1001" t="str">
            <v>KHÔNG</v>
          </cell>
          <cell r="S1001" t="str">
            <v>TAM TÂN, TÂN AN HỘI, CỦ CHI, TP. HCM</v>
          </cell>
          <cell r="T1001" t="str">
            <v>TP. HCM</v>
          </cell>
          <cell r="U1001" t="str">
            <v xml:space="preserve">PHÚC LÝ, MINH KHAI, TỪ LIÊM, HÀ NỘI </v>
          </cell>
          <cell r="V1001" t="str">
            <v>TP. HCM</v>
          </cell>
          <cell r="W1001">
            <v>0</v>
          </cell>
          <cell r="X1001" t="str">
            <v>0906665372</v>
          </cell>
          <cell r="Y1001" t="str">
            <v>0071 000 881 194</v>
          </cell>
          <cell r="Z1001" t="str">
            <v>VIETCOMBANK</v>
          </cell>
          <cell r="AA1001" t="str">
            <v>101258</v>
          </cell>
          <cell r="AB1001">
            <v>0</v>
          </cell>
          <cell r="AC1001">
            <v>0</v>
          </cell>
          <cell r="AD1001">
            <v>0</v>
          </cell>
          <cell r="AE1001">
            <v>41916</v>
          </cell>
          <cell r="AF1001" t="str">
            <v>TV</v>
          </cell>
          <cell r="AG1001">
            <v>0</v>
          </cell>
          <cell r="AH1001">
            <v>0</v>
          </cell>
          <cell r="AI1001">
            <v>0</v>
          </cell>
          <cell r="AJ1001">
            <v>0</v>
          </cell>
          <cell r="AK1001">
            <v>0</v>
          </cell>
          <cell r="AL1001">
            <v>0</v>
          </cell>
          <cell r="AM1001">
            <v>0</v>
          </cell>
          <cell r="AN1001">
            <v>0</v>
          </cell>
          <cell r="AO1001">
            <v>0</v>
          </cell>
          <cell r="AP1001">
            <v>0</v>
          </cell>
          <cell r="AQ1001">
            <v>0</v>
          </cell>
          <cell r="AR1001">
            <v>41988</v>
          </cell>
          <cell r="AS1001">
            <v>42065</v>
          </cell>
          <cell r="AT1001">
            <v>0</v>
          </cell>
          <cell r="AU1001">
            <v>0</v>
          </cell>
          <cell r="AV1001">
            <v>41734</v>
          </cell>
          <cell r="AW1001">
            <v>41816</v>
          </cell>
          <cell r="AX1001">
            <v>0</v>
          </cell>
          <cell r="AY1001">
            <v>0</v>
          </cell>
          <cell r="AZ1001">
            <v>41891</v>
          </cell>
          <cell r="BA1001">
            <v>0</v>
          </cell>
          <cell r="BB1001">
            <v>41988</v>
          </cell>
          <cell r="BC1001">
            <v>42065</v>
          </cell>
          <cell r="BD1001">
            <v>0</v>
          </cell>
          <cell r="BE1001" t="str">
            <v>12/12</v>
          </cell>
          <cell r="BF1001">
            <v>41891</v>
          </cell>
          <cell r="BG1001">
            <v>41816</v>
          </cell>
          <cell r="BH1001">
            <v>0</v>
          </cell>
          <cell r="BI1001">
            <v>0</v>
          </cell>
          <cell r="BJ1001">
            <v>12000</v>
          </cell>
          <cell r="BK1001">
            <v>0</v>
          </cell>
          <cell r="BL1001">
            <v>0</v>
          </cell>
          <cell r="BM1001">
            <v>0</v>
          </cell>
          <cell r="BN1001">
            <v>500000</v>
          </cell>
          <cell r="BO1001">
            <v>0</v>
          </cell>
          <cell r="BP1001">
            <v>0</v>
          </cell>
          <cell r="BQ1001">
            <v>1</v>
          </cell>
          <cell r="BR1001" t="str">
            <v>HTQ HỒ CHÍ MINH</v>
          </cell>
          <cell r="BS1001" t="str">
            <v>Partime</v>
          </cell>
          <cell r="BT1001" t="str">
            <v>Quán Số 7 Nguyễn Văn Chiêm</v>
          </cell>
          <cell r="BU1001" t="str">
            <v>NV. Phục Vụ</v>
          </cell>
          <cell r="BV1001">
            <v>0</v>
          </cell>
          <cell r="BW1001" t="str">
            <v>12/12</v>
          </cell>
          <cell r="BX1001">
            <v>0</v>
          </cell>
          <cell r="BY1001">
            <v>0</v>
          </cell>
          <cell r="BZ1001">
            <v>0</v>
          </cell>
          <cell r="CA1001">
            <v>0</v>
          </cell>
          <cell r="CB1001">
            <v>0</v>
          </cell>
          <cell r="CC1001">
            <v>0</v>
          </cell>
          <cell r="CD1001">
            <v>0</v>
          </cell>
          <cell r="CE1001">
            <v>0</v>
          </cell>
          <cell r="CF1001">
            <v>0</v>
          </cell>
          <cell r="CG1001">
            <v>0</v>
          </cell>
          <cell r="CH1001">
            <v>0</v>
          </cell>
          <cell r="CI1001" t="str">
            <v>QUÁN 27-29 LÊ HỒNG PHONG</v>
          </cell>
          <cell r="CJ1001" t="str">
            <v xml:space="preserve">NHÂN VIÊN PHỤC VỤ </v>
          </cell>
          <cell r="CK1001">
            <v>0</v>
          </cell>
          <cell r="CL1001">
            <v>0</v>
          </cell>
          <cell r="CM1001" t="str">
            <v>ĐỘC THÂN</v>
          </cell>
          <cell r="CN1001">
            <v>0</v>
          </cell>
          <cell r="CO1001">
            <v>0</v>
          </cell>
          <cell r="CP1001">
            <v>0</v>
          </cell>
          <cell r="CQ1001">
            <v>0</v>
          </cell>
          <cell r="CR1001">
            <v>0</v>
          </cell>
          <cell r="CS1001">
            <v>0</v>
          </cell>
          <cell r="CT1001">
            <v>0</v>
          </cell>
          <cell r="CU1001">
            <v>0</v>
          </cell>
          <cell r="CV1001">
            <v>0</v>
          </cell>
          <cell r="CW1001">
            <v>0</v>
          </cell>
          <cell r="CX1001">
            <v>0</v>
          </cell>
          <cell r="CZ1001" t="e">
            <v>#N/A</v>
          </cell>
          <cell r="DA1001" t="e">
            <v>#N/A</v>
          </cell>
          <cell r="DB1001" t="str">
            <v>04/10/2014</v>
          </cell>
        </row>
        <row r="1002">
          <cell r="B1002" t="str">
            <v>EQQ100229</v>
          </cell>
          <cell r="C1002" t="str">
            <v>TRẦN HOÀNG QUÝ PHI</v>
          </cell>
          <cell r="D1002" t="str">
            <v>NỮ</v>
          </cell>
          <cell r="E1002">
            <v>39121</v>
          </cell>
          <cell r="F1002" t="str">
            <v>603 THĐ</v>
          </cell>
          <cell r="G1002" t="str">
            <v>NHÂN VIÊN BÁN HÀNG</v>
          </cell>
          <cell r="H1002">
            <v>15</v>
          </cell>
          <cell r="I1002">
            <v>1</v>
          </cell>
          <cell r="J1002">
            <v>1990</v>
          </cell>
          <cell r="K1002">
            <v>32888</v>
          </cell>
          <cell r="L1002" t="str">
            <v>ĐỒNG NAI</v>
          </cell>
          <cell r="M1002" t="str">
            <v>ĐỒNG NAI</v>
          </cell>
          <cell r="N1002" t="str">
            <v>271903702</v>
          </cell>
          <cell r="O1002">
            <v>38201</v>
          </cell>
          <cell r="P1002" t="str">
            <v>ĐỒNG NAI</v>
          </cell>
          <cell r="Q1002" t="str">
            <v>KINH</v>
          </cell>
          <cell r="R1002" t="str">
            <v>THIÊN CHÚA</v>
          </cell>
          <cell r="S1002" t="str">
            <v>C12, PHƯỚC LÝ, ĐẠI PHƯỚC, NHƠN TRẠCH, ĐỒNG NAI</v>
          </cell>
          <cell r="T1002" t="str">
            <v>ĐỒNG NAI</v>
          </cell>
          <cell r="U1002" t="str">
            <v>110/39A ÂU DƯƠNG LÂN , Q. 8, TP. HCM</v>
          </cell>
          <cell r="V1002" t="str">
            <v>TP. HCM</v>
          </cell>
          <cell r="W1002">
            <v>0</v>
          </cell>
          <cell r="X1002" t="str">
            <v>0937894 978</v>
          </cell>
          <cell r="Y1002" t="str">
            <v>0071004739639</v>
          </cell>
          <cell r="Z1002" t="str">
            <v>VIETCOMBANK</v>
          </cell>
          <cell r="AA1002" t="str">
            <v>100379</v>
          </cell>
          <cell r="AB1002" t="str">
            <v>8090288867</v>
          </cell>
          <cell r="AC1002">
            <v>0</v>
          </cell>
          <cell r="AD1002">
            <v>0</v>
          </cell>
          <cell r="AE1002">
            <v>41948</v>
          </cell>
          <cell r="AF1002" t="str">
            <v>TV</v>
          </cell>
          <cell r="AG1002" t="str">
            <v>OK</v>
          </cell>
          <cell r="AH1002">
            <v>40725</v>
          </cell>
          <cell r="AI1002">
            <v>41091</v>
          </cell>
          <cell r="AJ1002">
            <v>41456</v>
          </cell>
          <cell r="AK1002" t="str">
            <v>01 NĂM</v>
          </cell>
          <cell r="AL1002" t="str">
            <v>01 NĂM</v>
          </cell>
          <cell r="AM1002" t="str">
            <v>KXĐTH</v>
          </cell>
          <cell r="AN1002">
            <v>41456</v>
          </cell>
          <cell r="AO1002" t="str">
            <v>KXĐTH</v>
          </cell>
          <cell r="AP1002">
            <v>0</v>
          </cell>
          <cell r="AQ1002">
            <v>0</v>
          </cell>
          <cell r="AR1002">
            <v>40909</v>
          </cell>
          <cell r="AS1002" t="str">
            <v>7909005037</v>
          </cell>
          <cell r="AT1002" t="str">
            <v>DN7793530600065</v>
          </cell>
          <cell r="AU1002">
            <v>0</v>
          </cell>
          <cell r="AV1002">
            <v>0</v>
          </cell>
          <cell r="AW1002">
            <v>0</v>
          </cell>
          <cell r="AX1002">
            <v>0</v>
          </cell>
          <cell r="AY1002">
            <v>0</v>
          </cell>
          <cell r="AZ1002">
            <v>0</v>
          </cell>
          <cell r="BA1002">
            <v>0</v>
          </cell>
          <cell r="BB1002">
            <v>41995</v>
          </cell>
          <cell r="BC1002">
            <v>42057</v>
          </cell>
          <cell r="BD1002">
            <v>0</v>
          </cell>
          <cell r="BE1002" t="str">
            <v>ĐH</v>
          </cell>
          <cell r="BF1002">
            <v>0</v>
          </cell>
          <cell r="BG1002">
            <v>0</v>
          </cell>
          <cell r="BH1002">
            <v>41696</v>
          </cell>
          <cell r="BI1002">
            <v>2889000</v>
          </cell>
          <cell r="BJ1002">
            <v>191000</v>
          </cell>
          <cell r="BK1002">
            <v>0</v>
          </cell>
          <cell r="BL1002">
            <v>0</v>
          </cell>
          <cell r="BM1002">
            <v>0</v>
          </cell>
          <cell r="BN1002">
            <v>0</v>
          </cell>
          <cell r="BO1002">
            <v>0</v>
          </cell>
          <cell r="BP1002">
            <v>4000</v>
          </cell>
          <cell r="BQ1002">
            <v>1</v>
          </cell>
          <cell r="BR1002" t="str">
            <v>HTQ HỒ CHÍ MINH</v>
          </cell>
          <cell r="BS1002" t="str">
            <v>Fulltime</v>
          </cell>
          <cell r="BT1002" t="str">
            <v>Quán 603 Trần Hưng Đạo</v>
          </cell>
          <cell r="BU1002" t="str">
            <v>NV. Bán Hàng</v>
          </cell>
          <cell r="BV1002" t="str">
            <v>2 HẠT</v>
          </cell>
          <cell r="BW1002" t="str">
            <v>12/12</v>
          </cell>
          <cell r="BX1002">
            <v>0</v>
          </cell>
          <cell r="BY1002">
            <v>0</v>
          </cell>
          <cell r="BZ1002">
            <v>0</v>
          </cell>
          <cell r="CA1002">
            <v>0</v>
          </cell>
          <cell r="CB1002">
            <v>0</v>
          </cell>
          <cell r="CC1002">
            <v>0</v>
          </cell>
          <cell r="CD1002">
            <v>0</v>
          </cell>
          <cell r="CE1002">
            <v>0</v>
          </cell>
          <cell r="CF1002">
            <v>0</v>
          </cell>
          <cell r="CG1002">
            <v>0</v>
          </cell>
          <cell r="CH1002">
            <v>0</v>
          </cell>
          <cell r="CI1002" t="str">
            <v xml:space="preserve">VĂN PHÒNG HÀ NỘI </v>
          </cell>
          <cell r="CJ1002" t="str">
            <v xml:space="preserve">CV. MARKETING </v>
          </cell>
          <cell r="CK1002">
            <v>0</v>
          </cell>
          <cell r="CL1002">
            <v>0</v>
          </cell>
          <cell r="CM1002" t="str">
            <v>ĐỘC THÂN</v>
          </cell>
          <cell r="CN1002">
            <v>0</v>
          </cell>
          <cell r="CO1002">
            <v>0</v>
          </cell>
          <cell r="CP1002">
            <v>0</v>
          </cell>
          <cell r="CQ1002">
            <v>0</v>
          </cell>
          <cell r="CR1002">
            <v>0</v>
          </cell>
          <cell r="CS1002">
            <v>0</v>
          </cell>
          <cell r="CT1002">
            <v>0</v>
          </cell>
          <cell r="CU1002">
            <v>0</v>
          </cell>
          <cell r="CV1002">
            <v>0</v>
          </cell>
          <cell r="CW1002">
            <v>0</v>
          </cell>
          <cell r="CX1002">
            <v>0</v>
          </cell>
          <cell r="CZ1002" t="e">
            <v>#N/A</v>
          </cell>
          <cell r="DA1002" t="e">
            <v>#N/A</v>
          </cell>
          <cell r="DB1002" t="str">
            <v>05/11/2014</v>
          </cell>
        </row>
        <row r="1003">
          <cell r="B1003" t="str">
            <v>EVV6000152</v>
          </cell>
          <cell r="C1003" t="str">
            <v>ĐỖ THÙY HIÊN</v>
          </cell>
          <cell r="D1003" t="str">
            <v>NỮ</v>
          </cell>
          <cell r="E1003">
            <v>41279</v>
          </cell>
          <cell r="F1003" t="str">
            <v>PHÒNG KẾ TOÁN</v>
          </cell>
          <cell r="G1003" t="str">
            <v>KIỂM SOÁT DOANH THU</v>
          </cell>
          <cell r="H1003">
            <v>10</v>
          </cell>
          <cell r="I1003">
            <v>9</v>
          </cell>
          <cell r="J1003">
            <v>1988</v>
          </cell>
          <cell r="K1003">
            <v>32396</v>
          </cell>
          <cell r="L1003" t="str">
            <v xml:space="preserve"> BÌNH THUẬN</v>
          </cell>
          <cell r="M1003" t="str">
            <v>BÌNH THUẬN</v>
          </cell>
          <cell r="N1003" t="str">
            <v>261170608</v>
          </cell>
          <cell r="O1003">
            <v>39910</v>
          </cell>
          <cell r="P1003" t="str">
            <v>BÌNH THUẬN</v>
          </cell>
          <cell r="Q1003" t="str">
            <v>KINH</v>
          </cell>
          <cell r="R1003" t="str">
            <v>KHÔNG</v>
          </cell>
          <cell r="S1003" t="str">
            <v>HÀM HIỆP, HÀM THUẬN BẮC, BÌNH THUẬN</v>
          </cell>
          <cell r="T1003" t="str">
            <v>BÌNH THUẬN</v>
          </cell>
          <cell r="U1003" t="str">
            <v>13/5 TRẦN HUY LIỆU, P. 14, Q. PHÚ NHUẬN, TP. HCM</v>
          </cell>
          <cell r="V1003" t="str">
            <v>TP. HCM</v>
          </cell>
          <cell r="W1003">
            <v>0</v>
          </cell>
          <cell r="X1003" t="str">
            <v>0937093711</v>
          </cell>
          <cell r="Y1003" t="str">
            <v>062 1000 395 293</v>
          </cell>
          <cell r="Z1003" t="str">
            <v>VIETCOMBANK</v>
          </cell>
          <cell r="AA1003" t="str">
            <v>390</v>
          </cell>
          <cell r="AB1003" t="str">
            <v>8108176839</v>
          </cell>
          <cell r="AC1003">
            <v>0</v>
          </cell>
          <cell r="AD1003">
            <v>0</v>
          </cell>
          <cell r="AE1003">
            <v>41963</v>
          </cell>
          <cell r="AF1003" t="str">
            <v>TV</v>
          </cell>
          <cell r="AG1003" t="str">
            <v>OK</v>
          </cell>
          <cell r="AH1003">
            <v>41338</v>
          </cell>
          <cell r="AI1003">
            <v>41703</v>
          </cell>
          <cell r="AJ1003">
            <v>0</v>
          </cell>
          <cell r="AK1003" t="str">
            <v>01 NĂM</v>
          </cell>
          <cell r="AL1003" t="str">
            <v>01 NĂM</v>
          </cell>
          <cell r="AM1003">
            <v>0</v>
          </cell>
          <cell r="AN1003">
            <v>41703</v>
          </cell>
          <cell r="AO1003">
            <v>42067</v>
          </cell>
          <cell r="AP1003">
            <v>0</v>
          </cell>
          <cell r="AQ1003">
            <v>0</v>
          </cell>
          <cell r="AR1003">
            <v>41334</v>
          </cell>
          <cell r="AS1003" t="str">
            <v>6011007715</v>
          </cell>
          <cell r="AT1003" t="str">
            <v>DN7793530600557</v>
          </cell>
          <cell r="AU1003">
            <v>0</v>
          </cell>
          <cell r="AV1003">
            <v>0</v>
          </cell>
          <cell r="AW1003">
            <v>0</v>
          </cell>
          <cell r="AX1003">
            <v>0</v>
          </cell>
          <cell r="AY1003">
            <v>0</v>
          </cell>
          <cell r="AZ1003">
            <v>0</v>
          </cell>
          <cell r="BA1003">
            <v>0</v>
          </cell>
          <cell r="BB1003">
            <v>41990</v>
          </cell>
          <cell r="BC1003">
            <v>42065</v>
          </cell>
          <cell r="BD1003">
            <v>0</v>
          </cell>
          <cell r="BE1003" t="str">
            <v>12/12</v>
          </cell>
          <cell r="BF1003">
            <v>0</v>
          </cell>
          <cell r="BG1003">
            <v>0</v>
          </cell>
          <cell r="BH1003">
            <v>41665</v>
          </cell>
          <cell r="BI1003">
            <v>3500000</v>
          </cell>
          <cell r="BJ1003">
            <v>4560000</v>
          </cell>
          <cell r="BK1003">
            <v>0</v>
          </cell>
          <cell r="BL1003">
            <v>0</v>
          </cell>
          <cell r="BM1003">
            <v>200000</v>
          </cell>
          <cell r="BN1003">
            <v>0</v>
          </cell>
          <cell r="BO1003">
            <v>25000</v>
          </cell>
          <cell r="BP1003">
            <v>120000</v>
          </cell>
          <cell r="BQ1003">
            <v>1</v>
          </cell>
          <cell r="BR1003" t="str">
            <v>VP HỒ CHÍ MINH</v>
          </cell>
          <cell r="BS1003" t="str">
            <v>Fulltime</v>
          </cell>
          <cell r="BT1003" t="str">
            <v>Phòng Kế Toán</v>
          </cell>
          <cell r="BU1003" t="str">
            <v>Kiểm Soát Doanh Thu</v>
          </cell>
          <cell r="BV1003">
            <v>0</v>
          </cell>
          <cell r="BW1003" t="str">
            <v>ĐH</v>
          </cell>
          <cell r="BX1003" t="str">
            <v>KẾ TOÁN</v>
          </cell>
          <cell r="BY1003">
            <v>0</v>
          </cell>
          <cell r="BZ1003">
            <v>0</v>
          </cell>
          <cell r="CA1003">
            <v>0</v>
          </cell>
          <cell r="CB1003">
            <v>0</v>
          </cell>
          <cell r="CC1003">
            <v>0</v>
          </cell>
          <cell r="CD1003">
            <v>0</v>
          </cell>
          <cell r="CE1003">
            <v>0</v>
          </cell>
          <cell r="CF1003">
            <v>0</v>
          </cell>
          <cell r="CG1003">
            <v>0</v>
          </cell>
          <cell r="CH1003">
            <v>0</v>
          </cell>
          <cell r="CI1003" t="str">
            <v>BẾP TỔNG HÀ NỘI</v>
          </cell>
          <cell r="CJ1003" t="str">
            <v xml:space="preserve">NHÂN VIÊN BẾP </v>
          </cell>
          <cell r="CK1003">
            <v>0</v>
          </cell>
          <cell r="CL1003">
            <v>0</v>
          </cell>
          <cell r="CM1003" t="str">
            <v>ĐỘC THÂN</v>
          </cell>
          <cell r="CN1003">
            <v>0</v>
          </cell>
          <cell r="CO1003">
            <v>0</v>
          </cell>
          <cell r="CP1003">
            <v>0</v>
          </cell>
          <cell r="CQ1003">
            <v>0</v>
          </cell>
          <cell r="CR1003">
            <v>0</v>
          </cell>
          <cell r="CS1003">
            <v>0</v>
          </cell>
          <cell r="CT1003">
            <v>0</v>
          </cell>
          <cell r="CU1003">
            <v>0</v>
          </cell>
          <cell r="CV1003">
            <v>0</v>
          </cell>
          <cell r="CW1003">
            <v>0</v>
          </cell>
          <cell r="CX1003">
            <v>0</v>
          </cell>
          <cell r="CZ1003" t="e">
            <v>#N/A</v>
          </cell>
          <cell r="DA1003" t="e">
            <v>#N/A</v>
          </cell>
          <cell r="DB1003" t="str">
            <v>20/11/2014</v>
          </cell>
        </row>
        <row r="1004">
          <cell r="B1004" t="str">
            <v>EWW3000537</v>
          </cell>
          <cell r="C1004" t="str">
            <v>HÀ MINH TIẾN</v>
          </cell>
          <cell r="D1004" t="str">
            <v xml:space="preserve">NAM </v>
          </cell>
          <cell r="E1004">
            <v>41791</v>
          </cell>
          <cell r="F1004" t="str">
            <v>QUÁN 52 HAI BÀ TRƯNG</v>
          </cell>
          <cell r="G1004" t="str">
            <v>NHÂN VIÊN PHỤC VỤ</v>
          </cell>
          <cell r="H1004">
            <v>24</v>
          </cell>
          <cell r="I1004">
            <v>2</v>
          </cell>
          <cell r="J1004">
            <v>1995</v>
          </cell>
          <cell r="K1004">
            <v>34754</v>
          </cell>
          <cell r="L1004" t="str">
            <v xml:space="preserve">HÀ NỘI </v>
          </cell>
          <cell r="M1004" t="str">
            <v>HẢI DƯƠNG</v>
          </cell>
          <cell r="N1004" t="str">
            <v>017341079</v>
          </cell>
          <cell r="O1004">
            <v>40869</v>
          </cell>
          <cell r="P1004" t="str">
            <v xml:space="preserve">HÀ NỘI </v>
          </cell>
          <cell r="Q1004" t="str">
            <v xml:space="preserve">KINH </v>
          </cell>
          <cell r="R1004" t="str">
            <v>KHÔNG</v>
          </cell>
          <cell r="S1004" t="str">
            <v xml:space="preserve">THÔN 9, THẠCH HÒA, THẠCH THẤT, HÀ NỘI </v>
          </cell>
          <cell r="T1004" t="str">
            <v>HÀ NỘI</v>
          </cell>
          <cell r="U1004" t="str">
            <v>28/15 TÂY SƠN, PHƯỜNG 2, BẢO LỘC, LÂM ĐỒNG</v>
          </cell>
          <cell r="V1004" t="str">
            <v>HÀ NỘI</v>
          </cell>
          <cell r="W1004">
            <v>0</v>
          </cell>
          <cell r="X1004" t="str">
            <v>0945277495</v>
          </cell>
          <cell r="Y1004" t="str">
            <v>0011004183477</v>
          </cell>
          <cell r="Z1004" t="str">
            <v>VCB/HANOI</v>
          </cell>
          <cell r="AA1004" t="str">
            <v>900260</v>
          </cell>
          <cell r="AB1004">
            <v>0</v>
          </cell>
          <cell r="AC1004">
            <v>0</v>
          </cell>
          <cell r="AD1004">
            <v>0</v>
          </cell>
          <cell r="AE1004">
            <v>41851</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41791</v>
          </cell>
          <cell r="AW1004">
            <v>41897</v>
          </cell>
          <cell r="AX1004">
            <v>0</v>
          </cell>
          <cell r="AY1004">
            <v>0</v>
          </cell>
          <cell r="AZ1004">
            <v>41972</v>
          </cell>
          <cell r="BA1004" t="str">
            <v>2.5 THÁNG</v>
          </cell>
          <cell r="BB1004">
            <v>0</v>
          </cell>
          <cell r="BC1004">
            <v>0</v>
          </cell>
          <cell r="BD1004">
            <v>0</v>
          </cell>
          <cell r="BE1004">
            <v>0</v>
          </cell>
          <cell r="BF1004">
            <v>0</v>
          </cell>
          <cell r="BG1004">
            <v>0</v>
          </cell>
          <cell r="BH1004">
            <v>0</v>
          </cell>
          <cell r="BI1004">
            <v>0</v>
          </cell>
          <cell r="BJ1004">
            <v>12000</v>
          </cell>
          <cell r="BK1004">
            <v>0</v>
          </cell>
          <cell r="BL1004">
            <v>0</v>
          </cell>
          <cell r="BM1004">
            <v>0</v>
          </cell>
          <cell r="BN1004">
            <v>0</v>
          </cell>
          <cell r="BO1004">
            <v>0</v>
          </cell>
          <cell r="BP1004">
            <v>0</v>
          </cell>
          <cell r="BQ1004">
            <v>1</v>
          </cell>
          <cell r="BR1004" t="str">
            <v>CN HÀ NỘI</v>
          </cell>
          <cell r="BS1004" t="str">
            <v>Partime</v>
          </cell>
          <cell r="BT1004" t="str">
            <v>Quán 52 Hai Bà Trưng</v>
          </cell>
          <cell r="BU1004" t="str">
            <v>NV. Phục Vụ</v>
          </cell>
          <cell r="BV1004">
            <v>0</v>
          </cell>
          <cell r="BW1004" t="str">
            <v>ĐH</v>
          </cell>
          <cell r="BX1004">
            <v>0</v>
          </cell>
          <cell r="BY1004">
            <v>0</v>
          </cell>
          <cell r="BZ1004">
            <v>0</v>
          </cell>
          <cell r="CA1004">
            <v>0</v>
          </cell>
          <cell r="CB1004">
            <v>0</v>
          </cell>
          <cell r="CC1004">
            <v>0</v>
          </cell>
          <cell r="CD1004">
            <v>0</v>
          </cell>
          <cell r="CE1004">
            <v>0</v>
          </cell>
          <cell r="CF1004">
            <v>0</v>
          </cell>
          <cell r="CG1004">
            <v>0</v>
          </cell>
          <cell r="CH1004">
            <v>0</v>
          </cell>
          <cell r="CI1004" t="str">
            <v>219 LTT</v>
          </cell>
          <cell r="CJ1004" t="str">
            <v>NHÂN VIÊN PHỤC VỤ</v>
          </cell>
          <cell r="CK1004">
            <v>0</v>
          </cell>
          <cell r="CL1004">
            <v>0</v>
          </cell>
          <cell r="CM1004" t="str">
            <v>ĐỘC THÂN</v>
          </cell>
          <cell r="CN1004">
            <v>0</v>
          </cell>
          <cell r="CO1004">
            <v>0</v>
          </cell>
          <cell r="CP1004">
            <v>0</v>
          </cell>
          <cell r="CQ1004">
            <v>0</v>
          </cell>
          <cell r="CR1004">
            <v>0</v>
          </cell>
          <cell r="CS1004">
            <v>0</v>
          </cell>
          <cell r="CT1004">
            <v>0</v>
          </cell>
          <cell r="CU1004">
            <v>0</v>
          </cell>
          <cell r="CV1004">
            <v>0</v>
          </cell>
          <cell r="CW1004">
            <v>0</v>
          </cell>
          <cell r="CX1004">
            <v>0</v>
          </cell>
          <cell r="DA1004" t="str">
            <v>EWW3000537</v>
          </cell>
          <cell r="DB1004" t="e">
            <v>#N/A</v>
          </cell>
        </row>
        <row r="1005">
          <cell r="B1005" t="str">
            <v>EWW3000509</v>
          </cell>
          <cell r="C1005" t="str">
            <v>NGUYỄN THỊ THẠNH</v>
          </cell>
          <cell r="D1005" t="str">
            <v xml:space="preserve">NỮ </v>
          </cell>
          <cell r="E1005">
            <v>41719</v>
          </cell>
          <cell r="F1005" t="str">
            <v>QUÁN 1A HAI BÀ TRƯNG</v>
          </cell>
          <cell r="G1005" t="str">
            <v xml:space="preserve">NHÂN VIÊN THU NGÂN </v>
          </cell>
          <cell r="H1005">
            <v>24</v>
          </cell>
          <cell r="I1005">
            <v>3</v>
          </cell>
          <cell r="J1005">
            <v>1989</v>
          </cell>
          <cell r="K1005">
            <v>32591</v>
          </cell>
          <cell r="L1005" t="str">
            <v>THÁI BÌNH</v>
          </cell>
          <cell r="M1005" t="str">
            <v>THÁI BÌNH</v>
          </cell>
          <cell r="N1005" t="str">
            <v>151675079</v>
          </cell>
          <cell r="O1005">
            <v>37914</v>
          </cell>
          <cell r="P1005" t="str">
            <v xml:space="preserve">THÁI BÌNH </v>
          </cell>
          <cell r="Q1005" t="str">
            <v xml:space="preserve">KINH </v>
          </cell>
          <cell r="R1005" t="str">
            <v xml:space="preserve">KHÔNG </v>
          </cell>
          <cell r="S1005" t="str">
            <v>ĐỒNG PHÚ, ĐÔNG ĐÔ, HƯNG HÀ, THÁI BÌNH</v>
          </cell>
          <cell r="T1005" t="str">
            <v xml:space="preserve">THÁI BÌNH </v>
          </cell>
          <cell r="U1005" t="str">
            <v xml:space="preserve">SỐ 43 NGÕ 460 KHƯƠNG ĐÌNH, THANH XUÂN, HÀ NỘI </v>
          </cell>
          <cell r="V1005" t="str">
            <v>HÀ NỘI</v>
          </cell>
          <cell r="W1005">
            <v>0</v>
          </cell>
          <cell r="X1005" t="str">
            <v>01646119363</v>
          </cell>
          <cell r="Y1005" t="str">
            <v>0011004174702</v>
          </cell>
          <cell r="Z1005" t="str">
            <v>VCB/HANOI</v>
          </cell>
          <cell r="AA1005" t="str">
            <v>900221</v>
          </cell>
          <cell r="AB1005">
            <v>0</v>
          </cell>
          <cell r="AC1005">
            <v>0</v>
          </cell>
          <cell r="AD1005">
            <v>0</v>
          </cell>
          <cell r="AE1005">
            <v>41960</v>
          </cell>
          <cell r="AF1005" t="str">
            <v>TV</v>
          </cell>
          <cell r="AG1005" t="str">
            <v>GIỮ LƯƠNG</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41719</v>
          </cell>
          <cell r="AW1005">
            <v>41796</v>
          </cell>
          <cell r="AX1005">
            <v>41796</v>
          </cell>
          <cell r="AY1005" t="str">
            <v>2.5 THÁNG</v>
          </cell>
          <cell r="AZ1005">
            <v>41871</v>
          </cell>
          <cell r="BA1005">
            <v>0</v>
          </cell>
          <cell r="BB1005">
            <v>0</v>
          </cell>
          <cell r="BC1005">
            <v>0</v>
          </cell>
          <cell r="BD1005">
            <v>0</v>
          </cell>
          <cell r="BE1005">
            <v>0</v>
          </cell>
          <cell r="BF1005">
            <v>41871</v>
          </cell>
          <cell r="BG1005" t="str">
            <v>2.5 THÁNG</v>
          </cell>
          <cell r="BH1005">
            <v>0</v>
          </cell>
          <cell r="BI1005">
            <v>0</v>
          </cell>
          <cell r="BJ1005">
            <v>12000</v>
          </cell>
          <cell r="BK1005">
            <v>0</v>
          </cell>
          <cell r="BL1005">
            <v>0</v>
          </cell>
          <cell r="BM1005">
            <v>0</v>
          </cell>
          <cell r="BN1005">
            <v>0</v>
          </cell>
          <cell r="BO1005">
            <v>0</v>
          </cell>
          <cell r="BP1005">
            <v>0</v>
          </cell>
          <cell r="BQ1005">
            <v>1</v>
          </cell>
          <cell r="BR1005" t="str">
            <v>CN HÀ NỘI</v>
          </cell>
          <cell r="BS1005" t="str">
            <v>Partime</v>
          </cell>
          <cell r="BT1005" t="str">
            <v>Quán 1A Hai Bà Trưng</v>
          </cell>
          <cell r="BU1005" t="str">
            <v xml:space="preserve">NV. Thu Ngân </v>
          </cell>
          <cell r="BV1005" t="str">
            <v>1 HẠT</v>
          </cell>
          <cell r="BW1005" t="str">
            <v>12/12</v>
          </cell>
          <cell r="BX1005">
            <v>0</v>
          </cell>
          <cell r="BY1005">
            <v>0</v>
          </cell>
          <cell r="BZ1005">
            <v>0</v>
          </cell>
          <cell r="CA1005">
            <v>0</v>
          </cell>
          <cell r="CB1005">
            <v>0</v>
          </cell>
          <cell r="CC1005">
            <v>0</v>
          </cell>
          <cell r="CD1005">
            <v>0</v>
          </cell>
          <cell r="CE1005">
            <v>0</v>
          </cell>
          <cell r="CF1005">
            <v>0</v>
          </cell>
          <cell r="CG1005">
            <v>0</v>
          </cell>
          <cell r="CH1005">
            <v>0</v>
          </cell>
          <cell r="CI1005" t="str">
            <v>274 VTS</v>
          </cell>
          <cell r="CJ1005" t="str">
            <v>NHÂN VIÊN PHỤC VỤ</v>
          </cell>
          <cell r="CK1005">
            <v>0</v>
          </cell>
          <cell r="CL1005">
            <v>0</v>
          </cell>
          <cell r="CM1005" t="str">
            <v>ĐỘC THÂN</v>
          </cell>
          <cell r="CN1005">
            <v>0</v>
          </cell>
          <cell r="CO1005">
            <v>0</v>
          </cell>
          <cell r="CP1005">
            <v>0</v>
          </cell>
          <cell r="CQ1005">
            <v>0</v>
          </cell>
          <cell r="CR1005">
            <v>0</v>
          </cell>
          <cell r="CS1005">
            <v>0</v>
          </cell>
          <cell r="CT1005">
            <v>0</v>
          </cell>
          <cell r="CU1005">
            <v>0</v>
          </cell>
          <cell r="CV1005">
            <v>0</v>
          </cell>
          <cell r="CW1005">
            <v>0</v>
          </cell>
          <cell r="CX1005">
            <v>0</v>
          </cell>
          <cell r="DA1005" t="str">
            <v>EWW3000509</v>
          </cell>
          <cell r="DB1005" t="e">
            <v>#N/A</v>
          </cell>
        </row>
        <row r="1006">
          <cell r="B1006" t="str">
            <v>EQQ102963</v>
          </cell>
          <cell r="C1006" t="str">
            <v>NHỈN TẤN HÒA</v>
          </cell>
          <cell r="D1006" t="str">
            <v>NAM</v>
          </cell>
          <cell r="E1006" t="str">
            <v>23/12/2014</v>
          </cell>
          <cell r="F1006" t="str">
            <v>HTQ HỒ CHÍ MINH</v>
          </cell>
          <cell r="G1006" t="str">
            <v>Partime</v>
          </cell>
          <cell r="H1006" t="str">
            <v>Quán 197 Đinh Tiên Hoàng</v>
          </cell>
          <cell r="I1006" t="str">
            <v>NV. Phục Vụ</v>
          </cell>
          <cell r="J1006">
            <v>9</v>
          </cell>
          <cell r="K1006">
            <v>4</v>
          </cell>
          <cell r="L1006">
            <v>1993</v>
          </cell>
          <cell r="M1006">
            <v>34068</v>
          </cell>
          <cell r="N1006">
            <v>0</v>
          </cell>
          <cell r="O1006">
            <v>0</v>
          </cell>
          <cell r="P1006" t="str">
            <v>250902071</v>
          </cell>
          <cell r="Q1006">
            <v>40507</v>
          </cell>
          <cell r="R1006" t="str">
            <v>BẢO LỘC</v>
          </cell>
          <cell r="S1006">
            <v>0</v>
          </cell>
          <cell r="T1006">
            <v>0</v>
          </cell>
          <cell r="U1006" t="str">
            <v>34 HOÀNG HOA THÁM. PHƯỜNG 12, Q. TÂN BÌNH, TP. HCM</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cell r="BZ1006">
            <v>0</v>
          </cell>
          <cell r="CA1006">
            <v>0</v>
          </cell>
          <cell r="CB1006">
            <v>0</v>
          </cell>
          <cell r="CC1006">
            <v>0</v>
          </cell>
          <cell r="CD1006">
            <v>0</v>
          </cell>
          <cell r="CE1006">
            <v>0</v>
          </cell>
          <cell r="CF1006">
            <v>0</v>
          </cell>
          <cell r="CG1006">
            <v>0</v>
          </cell>
          <cell r="CH1006">
            <v>0</v>
          </cell>
          <cell r="CI1006" t="str">
            <v>197 ĐTH</v>
          </cell>
          <cell r="CJ1006" t="str">
            <v>NHÂN VIÊN PHỤC VỤ</v>
          </cell>
          <cell r="CK1006">
            <v>0</v>
          </cell>
          <cell r="CL1006">
            <v>0</v>
          </cell>
          <cell r="CM1006">
            <v>0</v>
          </cell>
          <cell r="CN1006">
            <v>0</v>
          </cell>
          <cell r="CO1006">
            <v>0</v>
          </cell>
          <cell r="CP1006">
            <v>0</v>
          </cell>
          <cell r="CQ1006">
            <v>0</v>
          </cell>
          <cell r="CR1006">
            <v>0</v>
          </cell>
          <cell r="CS1006">
            <v>0</v>
          </cell>
          <cell r="CT1006">
            <v>0</v>
          </cell>
          <cell r="CU1006">
            <v>0</v>
          </cell>
          <cell r="CV1006">
            <v>0</v>
          </cell>
          <cell r="CW1006">
            <v>0</v>
          </cell>
          <cell r="CX1006">
            <v>0</v>
          </cell>
        </row>
        <row r="1007">
          <cell r="B1007" t="str">
            <v>EQQ102964</v>
          </cell>
          <cell r="C1007" t="str">
            <v>NGUYỄN MINH TUYỂN</v>
          </cell>
          <cell r="D1007" t="str">
            <v>NAM</v>
          </cell>
          <cell r="E1007" t="str">
            <v>24/12/2014</v>
          </cell>
          <cell r="F1007" t="str">
            <v>HTQ HỒ CHÍ MINH</v>
          </cell>
          <cell r="G1007">
            <v>0</v>
          </cell>
          <cell r="H1007" t="str">
            <v>Quán 6A Đồng Khởi</v>
          </cell>
          <cell r="I1007" t="str">
            <v>NV. Pha Chế</v>
          </cell>
          <cell r="J1007">
            <v>28</v>
          </cell>
          <cell r="K1007">
            <v>9</v>
          </cell>
          <cell r="L1007">
            <v>1994</v>
          </cell>
          <cell r="M1007">
            <v>34605</v>
          </cell>
          <cell r="N1007">
            <v>0</v>
          </cell>
          <cell r="O1007">
            <v>0</v>
          </cell>
          <cell r="P1007" t="str">
            <v>312291929</v>
          </cell>
          <cell r="Q1007">
            <v>40670</v>
          </cell>
          <cell r="R1007" t="str">
            <v>TIỀN GIANG</v>
          </cell>
          <cell r="S1007">
            <v>0</v>
          </cell>
          <cell r="T1007">
            <v>0</v>
          </cell>
          <cell r="U1007" t="str">
            <v>BÌNH AN, XÃ VĨNH HƯU, HUYỆN GÒ CÔNG TÂY, TIỀN GIANG</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t="str">
            <v>06 ĐK</v>
          </cell>
          <cell r="CJ1007" t="str">
            <v>NHÂN VIÊN PHA CHẾ</v>
          </cell>
          <cell r="CK1007">
            <v>0</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row>
        <row r="1008">
          <cell r="B1008" t="str">
            <v>EQQ102965</v>
          </cell>
          <cell r="C1008" t="str">
            <v>LÊ TẤN BẢO ĐỊNH</v>
          </cell>
          <cell r="D1008" t="str">
            <v>NAM</v>
          </cell>
          <cell r="E1008" t="str">
            <v>23/12/2014</v>
          </cell>
          <cell r="F1008" t="str">
            <v>HTQ HỒ CHÍ MINH</v>
          </cell>
          <cell r="G1008" t="str">
            <v>Partime</v>
          </cell>
          <cell r="H1008" t="str">
            <v>Quán 02 Bùi Thị Xuân</v>
          </cell>
          <cell r="I1008" t="str">
            <v>NV. Phục Vụ</v>
          </cell>
          <cell r="J1008">
            <v>26</v>
          </cell>
          <cell r="K1008">
            <v>11</v>
          </cell>
          <cell r="L1008">
            <v>1994</v>
          </cell>
          <cell r="M1008">
            <v>34664</v>
          </cell>
          <cell r="N1008">
            <v>0</v>
          </cell>
          <cell r="O1008">
            <v>0</v>
          </cell>
          <cell r="P1008" t="str">
            <v>025022950</v>
          </cell>
          <cell r="Q1008">
            <v>39779</v>
          </cell>
          <cell r="R1008" t="str">
            <v>TP. HCM</v>
          </cell>
          <cell r="S1008">
            <v>0</v>
          </cell>
          <cell r="T1008">
            <v>0</v>
          </cell>
          <cell r="U1008" t="str">
            <v>59/287 NGÔ QUYỀN, P.6, Q.10, TP.HCM</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t="str">
            <v>02 BTX</v>
          </cell>
          <cell r="CJ1008" t="str">
            <v>NHÂN VIÊN PHỤC VỤ</v>
          </cell>
          <cell r="CK1008">
            <v>0</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row>
        <row r="1009">
          <cell r="B1009" t="str">
            <v>EQQ102966</v>
          </cell>
          <cell r="C1009" t="str">
            <v>PHẠM THỊ MINH HIẾU</v>
          </cell>
          <cell r="D1009" t="str">
            <v>NỮ</v>
          </cell>
          <cell r="E1009" t="str">
            <v>27/12/2014</v>
          </cell>
          <cell r="F1009" t="str">
            <v>HTQ HỒ CHÍ MINH</v>
          </cell>
          <cell r="G1009" t="str">
            <v>Partime</v>
          </cell>
          <cell r="H1009" t="str">
            <v>Quán 80 Đồng Khởi</v>
          </cell>
          <cell r="I1009" t="str">
            <v>NV. Phục Vụ</v>
          </cell>
          <cell r="J1009">
            <v>23</v>
          </cell>
          <cell r="K1009">
            <v>4</v>
          </cell>
          <cell r="L1009">
            <v>1994</v>
          </cell>
          <cell r="M1009">
            <v>34447</v>
          </cell>
          <cell r="N1009">
            <v>0</v>
          </cell>
          <cell r="O1009">
            <v>0</v>
          </cell>
          <cell r="P1009" t="str">
            <v>225478355</v>
          </cell>
          <cell r="Q1009">
            <v>41457</v>
          </cell>
          <cell r="R1009" t="str">
            <v>KHÁNH HÒA</v>
          </cell>
          <cell r="S1009">
            <v>0</v>
          </cell>
          <cell r="T1009">
            <v>0</v>
          </cell>
          <cell r="U1009" t="str">
            <v>47 NGUYỄN TRÃI, NHA TRANG, KHÁNH HÒA</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t="str">
            <v>80 ĐK</v>
          </cell>
          <cell r="CJ1009" t="str">
            <v>NHÂN VIÊN PHỤC VỤ</v>
          </cell>
          <cell r="CK1009">
            <v>0</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row>
        <row r="1010">
          <cell r="B1010" t="str">
            <v>EQQ102967</v>
          </cell>
          <cell r="C1010" t="str">
            <v>PHẠM ĐỨC HẬU</v>
          </cell>
          <cell r="D1010" t="str">
            <v>NAM</v>
          </cell>
          <cell r="E1010" t="str">
            <v>12/12/2014</v>
          </cell>
          <cell r="F1010" t="str">
            <v>HTQ HỒ CHÍ MINH</v>
          </cell>
          <cell r="G1010" t="str">
            <v>Fulltime</v>
          </cell>
          <cell r="H1010" t="str">
            <v>Quán Fsoft - Quận 9</v>
          </cell>
          <cell r="I1010" t="str">
            <v>NV. Bếp</v>
          </cell>
          <cell r="J1010">
            <v>16</v>
          </cell>
          <cell r="K1010">
            <v>5</v>
          </cell>
          <cell r="L1010">
            <v>1992</v>
          </cell>
          <cell r="M1010">
            <v>33740</v>
          </cell>
          <cell r="N1010">
            <v>0</v>
          </cell>
          <cell r="O1010">
            <v>0</v>
          </cell>
          <cell r="P1010" t="str">
            <v>272132313</v>
          </cell>
          <cell r="Q1010" t="str">
            <v>07/11/2013</v>
          </cell>
          <cell r="R1010" t="str">
            <v>ĐỒNG NAI</v>
          </cell>
          <cell r="S1010">
            <v>0</v>
          </cell>
          <cell r="T1010">
            <v>0</v>
          </cell>
          <cell r="U1010" t="str">
            <v>TỔ 1, ẤP SUỐI QUÝ, CẨM ĐƯỜNG, LONG THÀNH, ĐỒNG NAI</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cell r="BZ1010">
            <v>0</v>
          </cell>
          <cell r="CA1010">
            <v>0</v>
          </cell>
          <cell r="CB1010">
            <v>0</v>
          </cell>
          <cell r="CC1010">
            <v>0</v>
          </cell>
          <cell r="CD1010">
            <v>0</v>
          </cell>
          <cell r="CE1010">
            <v>0</v>
          </cell>
          <cell r="CF1010">
            <v>0</v>
          </cell>
          <cell r="CG1010">
            <v>0</v>
          </cell>
          <cell r="CH1010">
            <v>0</v>
          </cell>
          <cell r="CI1010" t="str">
            <v>FSOFT</v>
          </cell>
          <cell r="CJ1010" t="str">
            <v>NHÂN VIÊN BẾP</v>
          </cell>
          <cell r="CK1010">
            <v>0</v>
          </cell>
          <cell r="CL1010">
            <v>0</v>
          </cell>
          <cell r="CM1010">
            <v>0</v>
          </cell>
          <cell r="CN1010">
            <v>0</v>
          </cell>
          <cell r="CO1010">
            <v>0</v>
          </cell>
          <cell r="CP1010">
            <v>0</v>
          </cell>
          <cell r="CQ1010">
            <v>0</v>
          </cell>
          <cell r="CR1010">
            <v>0</v>
          </cell>
          <cell r="CS1010">
            <v>0</v>
          </cell>
          <cell r="CT1010">
            <v>0</v>
          </cell>
          <cell r="CU1010">
            <v>0</v>
          </cell>
          <cell r="CV1010">
            <v>0</v>
          </cell>
          <cell r="CW1010">
            <v>0</v>
          </cell>
          <cell r="CX1010">
            <v>0</v>
          </cell>
        </row>
        <row r="1011">
          <cell r="B1011" t="str">
            <v>EVV6000273</v>
          </cell>
          <cell r="C1011" t="str">
            <v>ĐOÀN DƯƠNG QUỐC</v>
          </cell>
          <cell r="D1011" t="str">
            <v>NAM</v>
          </cell>
          <cell r="E1011" t="str">
            <v>27/12/2014</v>
          </cell>
          <cell r="F1011" t="str">
            <v>VP HỒ CHÍ MINH</v>
          </cell>
          <cell r="G1011" t="str">
            <v>Fulltime</v>
          </cell>
          <cell r="H1011" t="str">
            <v>Kho Vận</v>
          </cell>
          <cell r="I1011" t="str">
            <v>NV. Bảo Trì</v>
          </cell>
          <cell r="J1011">
            <v>26</v>
          </cell>
          <cell r="K1011">
            <v>10</v>
          </cell>
          <cell r="L1011">
            <v>1981</v>
          </cell>
          <cell r="M1011" t="str">
            <v>26/10/1981</v>
          </cell>
          <cell r="N1011" t="str">
            <v>TIỀN GIANG</v>
          </cell>
          <cell r="O1011" t="str">
            <v>TIỀN GIANG</v>
          </cell>
          <cell r="P1011" t="str">
            <v>311628129</v>
          </cell>
          <cell r="Q1011" t="str">
            <v>19/12/2003</v>
          </cell>
          <cell r="R1011" t="str">
            <v>TIỀN GIANG</v>
          </cell>
          <cell r="S1011" t="str">
            <v>KINH</v>
          </cell>
          <cell r="T1011" t="str">
            <v>KHÔNG</v>
          </cell>
          <cell r="U1011" t="str">
            <v>ẤP GÒ TÁO, XÃ TÂN ĐÔNG, GÒ CÔNG ĐÔNG, TIỀN GIANG</v>
          </cell>
          <cell r="V1011" t="str">
            <v>TIỀN GIANG</v>
          </cell>
          <cell r="W1011" t="str">
            <v>134 TRẦN ĐẠI NGHĨA, H.BÌNH CHÁNH, TPHCM</v>
          </cell>
          <cell r="X1011" t="str">
            <v>TP. HCM</v>
          </cell>
          <cell r="Y1011">
            <v>0</v>
          </cell>
          <cell r="Z1011" t="str">
            <v>0947789627</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t="str">
            <v>TC</v>
          </cell>
          <cell r="BF1011" t="str">
            <v>KỸ THUẬT NHIỆT VÀ ĐIỆN</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t="str">
            <v>ĐỘC THÂN</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t="str">
            <v>KHO VẬN</v>
          </cell>
          <cell r="CJ1011" t="str">
            <v>NHÂN VIÊN BẢO TRÌ</v>
          </cell>
          <cell r="CK1011">
            <v>0</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row>
        <row r="1012">
          <cell r="B1012" t="str">
            <v>EQQ102968</v>
          </cell>
          <cell r="C1012" t="str">
            <v>VÕ HÙNG TÀI</v>
          </cell>
          <cell r="D1012" t="str">
            <v>NAM</v>
          </cell>
          <cell r="E1012" t="str">
            <v>25/12/2014</v>
          </cell>
          <cell r="F1012" t="str">
            <v>CN ĐÀ NẴNG</v>
          </cell>
          <cell r="G1012" t="str">
            <v>Fulltime</v>
          </cell>
          <cell r="H1012" t="str">
            <v>Quán 138 Nguyễn Thị Minh Khai</v>
          </cell>
          <cell r="I1012" t="str">
            <v>Trưởng ca</v>
          </cell>
          <cell r="J1012">
            <v>31</v>
          </cell>
          <cell r="K1012">
            <v>5</v>
          </cell>
          <cell r="L1012">
            <v>1988</v>
          </cell>
          <cell r="M1012" t="str">
            <v>31/05/1988</v>
          </cell>
          <cell r="N1012" t="str">
            <v>QUẢNG NAM</v>
          </cell>
          <cell r="O1012" t="str">
            <v>QUẢNG NAM</v>
          </cell>
          <cell r="P1012" t="str">
            <v>205355991</v>
          </cell>
          <cell r="Q1012" t="str">
            <v>25/10/2014</v>
          </cell>
          <cell r="R1012" t="str">
            <v>QUẢNG NAM</v>
          </cell>
          <cell r="S1012" t="str">
            <v>KINH</v>
          </cell>
          <cell r="T1012" t="str">
            <v>KHÔNG</v>
          </cell>
          <cell r="U1012" t="str">
            <v>ĐIỆN PHƯƠNG, ĐIỆN BÀN, QUẢNG NAM</v>
          </cell>
          <cell r="V1012" t="str">
            <v>QUẢNG NAM</v>
          </cell>
          <cell r="W1012">
            <v>0</v>
          </cell>
          <cell r="X1012">
            <v>0</v>
          </cell>
          <cell r="Y1012">
            <v>0</v>
          </cell>
          <cell r="Z1012" t="str">
            <v>0988801406</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t="str">
            <v>CAO ĐẲNG</v>
          </cell>
          <cell r="BF1012" t="str">
            <v>QUẢN TRỊ KHÁCH SẠN</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cell r="BZ1012">
            <v>0</v>
          </cell>
          <cell r="CA1012">
            <v>0</v>
          </cell>
          <cell r="CB1012">
            <v>0</v>
          </cell>
          <cell r="CC1012">
            <v>0</v>
          </cell>
          <cell r="CD1012">
            <v>0</v>
          </cell>
          <cell r="CE1012">
            <v>0</v>
          </cell>
          <cell r="CF1012">
            <v>0</v>
          </cell>
          <cell r="CG1012">
            <v>0</v>
          </cell>
          <cell r="CH1012">
            <v>0</v>
          </cell>
          <cell r="CI1012" t="str">
            <v>QUÁN ĐÀ NẴNG</v>
          </cell>
          <cell r="CJ1012" t="str">
            <v>TRƯỞNG CA</v>
          </cell>
          <cell r="CK1012">
            <v>0</v>
          </cell>
          <cell r="CL1012">
            <v>0</v>
          </cell>
          <cell r="CM1012">
            <v>0</v>
          </cell>
          <cell r="CN1012">
            <v>0</v>
          </cell>
          <cell r="CO1012">
            <v>0</v>
          </cell>
          <cell r="CP1012">
            <v>0</v>
          </cell>
          <cell r="CQ1012">
            <v>0</v>
          </cell>
          <cell r="CR1012">
            <v>0</v>
          </cell>
          <cell r="CS1012">
            <v>0</v>
          </cell>
          <cell r="CT1012">
            <v>0</v>
          </cell>
          <cell r="CU1012">
            <v>0</v>
          </cell>
          <cell r="CV1012">
            <v>0</v>
          </cell>
          <cell r="CW1012">
            <v>0</v>
          </cell>
          <cell r="CX1012">
            <v>0</v>
          </cell>
        </row>
        <row r="1013">
          <cell r="B1013" t="str">
            <v>EQQ102969</v>
          </cell>
          <cell r="C1013" t="str">
            <v>LÝ HỮU CƯỜNG</v>
          </cell>
          <cell r="D1013" t="str">
            <v>NAM</v>
          </cell>
          <cell r="E1013" t="str">
            <v>25/12/2014</v>
          </cell>
          <cell r="F1013" t="str">
            <v>CN ĐÀ NẴNG</v>
          </cell>
          <cell r="G1013" t="str">
            <v>Fulltime</v>
          </cell>
          <cell r="H1013">
            <v>0</v>
          </cell>
          <cell r="I1013" t="str">
            <v>Trưởng ca</v>
          </cell>
          <cell r="J1013">
            <v>9</v>
          </cell>
          <cell r="K1013">
            <v>10</v>
          </cell>
          <cell r="L1013">
            <v>1991</v>
          </cell>
          <cell r="M1013" t="str">
            <v>09/10/1991</v>
          </cell>
          <cell r="N1013" t="str">
            <v>QUẢNG NAM</v>
          </cell>
          <cell r="O1013" t="str">
            <v>QUẢNG NAM</v>
          </cell>
          <cell r="P1013" t="str">
            <v>205635981</v>
          </cell>
          <cell r="Q1013" t="str">
            <v>20/03/2009</v>
          </cell>
          <cell r="R1013" t="str">
            <v>QUẢNG NAM</v>
          </cell>
          <cell r="S1013" t="str">
            <v>KINH</v>
          </cell>
          <cell r="T1013" t="str">
            <v>KHÔNG</v>
          </cell>
          <cell r="U1013" t="str">
            <v>DUY VINH, DUY XUYÊN, QUẢNG NAM</v>
          </cell>
          <cell r="V1013" t="str">
            <v>QUẢNG NAM</v>
          </cell>
          <cell r="W1013">
            <v>0</v>
          </cell>
          <cell r="X1013">
            <v>0</v>
          </cell>
          <cell r="Y1013">
            <v>0</v>
          </cell>
          <cell r="Z1013" t="str">
            <v>0972766875</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t="str">
            <v>CĐ</v>
          </cell>
          <cell r="BF1013" t="str">
            <v>QUẢN TRỊ KINH DOANH</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t="str">
            <v>ĐỘC THÂN</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0</v>
          </cell>
          <cell r="CI1013" t="str">
            <v>QUÁN HỘI AN</v>
          </cell>
          <cell r="CJ1013" t="str">
            <v>TRƯỞNG CA</v>
          </cell>
          <cell r="CK1013">
            <v>0</v>
          </cell>
          <cell r="CL1013">
            <v>0</v>
          </cell>
          <cell r="CM1013">
            <v>0</v>
          </cell>
          <cell r="CN1013">
            <v>0</v>
          </cell>
          <cell r="CO1013">
            <v>0</v>
          </cell>
          <cell r="CP1013">
            <v>0</v>
          </cell>
          <cell r="CQ1013">
            <v>0</v>
          </cell>
          <cell r="CR1013">
            <v>0</v>
          </cell>
          <cell r="CS1013">
            <v>0</v>
          </cell>
          <cell r="CT1013">
            <v>0</v>
          </cell>
          <cell r="CU1013">
            <v>0</v>
          </cell>
          <cell r="CV1013">
            <v>0</v>
          </cell>
          <cell r="CW1013">
            <v>0</v>
          </cell>
          <cell r="CX1013">
            <v>0</v>
          </cell>
        </row>
        <row r="1014">
          <cell r="B1014" t="str">
            <v>EQQ102970</v>
          </cell>
          <cell r="C1014" t="str">
            <v>LÊ NGỌC MỸ TRÂN</v>
          </cell>
          <cell r="D1014" t="str">
            <v>NỮ</v>
          </cell>
          <cell r="E1014" t="str">
            <v>31/12/2014</v>
          </cell>
          <cell r="F1014" t="str">
            <v>HTQ HỒ CHÍ MINH</v>
          </cell>
          <cell r="G1014" t="str">
            <v>Partime</v>
          </cell>
          <cell r="H1014" t="str">
            <v>Quán Số 7 Nguyễn Văn Chiêm</v>
          </cell>
          <cell r="I1014" t="str">
            <v>NV. Phục Vụ</v>
          </cell>
          <cell r="J1014">
            <v>4</v>
          </cell>
          <cell r="K1014">
            <v>4</v>
          </cell>
          <cell r="L1014">
            <v>1995</v>
          </cell>
          <cell r="M1014">
            <v>34793</v>
          </cell>
          <cell r="N1014">
            <v>0</v>
          </cell>
          <cell r="O1014">
            <v>0</v>
          </cell>
          <cell r="P1014" t="str">
            <v>025257286</v>
          </cell>
          <cell r="Q1014">
            <v>40317</v>
          </cell>
          <cell r="R1014" t="str">
            <v>TP. HCM</v>
          </cell>
          <cell r="S1014">
            <v>0</v>
          </cell>
          <cell r="T1014">
            <v>0</v>
          </cell>
          <cell r="U1014" t="str">
            <v>11A/4 CHIẾN THẮNG, P.9, Q. PHÚ NHUẬN, TP. HCM</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t="str">
            <v>07 NVC</v>
          </cell>
          <cell r="CJ1014" t="str">
            <v>NHÂN VIÊN PHỤC VỤ</v>
          </cell>
          <cell r="CK1014">
            <v>0</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row>
        <row r="1015">
          <cell r="B1015" t="str">
            <v>EQQ102971</v>
          </cell>
          <cell r="C1015" t="str">
            <v>NGUYỄN KHẢI NHI</v>
          </cell>
          <cell r="D1015" t="str">
            <v>NỮ</v>
          </cell>
          <cell r="E1015" t="str">
            <v>31/12/2014</v>
          </cell>
          <cell r="F1015" t="str">
            <v>HTQ HỒ CHÍ MINH</v>
          </cell>
          <cell r="G1015" t="str">
            <v>Partime</v>
          </cell>
          <cell r="H1015" t="str">
            <v>Quán Corner - 27 Bầu Cát</v>
          </cell>
          <cell r="I1015" t="str">
            <v>NV. Kiosk</v>
          </cell>
          <cell r="J1015">
            <v>21</v>
          </cell>
          <cell r="K1015">
            <v>2</v>
          </cell>
          <cell r="L1015">
            <v>1995</v>
          </cell>
          <cell r="M1015">
            <v>34751</v>
          </cell>
          <cell r="N1015">
            <v>0</v>
          </cell>
          <cell r="O1015">
            <v>0</v>
          </cell>
          <cell r="P1015" t="str">
            <v>261338371</v>
          </cell>
          <cell r="Q1015">
            <v>40337</v>
          </cell>
          <cell r="R1015" t="str">
            <v>BÌNH THUẬN</v>
          </cell>
          <cell r="S1015">
            <v>0</v>
          </cell>
          <cell r="T1015">
            <v>0</v>
          </cell>
          <cell r="U1015" t="str">
            <v>PHƯỚC HỘI, THỊ XÃ LAGI, BÌNH THUẬN</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t="str">
            <v>Corner- 27 Bàu Cát</v>
          </cell>
          <cell r="CJ1015" t="str">
            <v>NHÂN VIÊN KIOSK</v>
          </cell>
          <cell r="CK1015">
            <v>0</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row>
        <row r="1016">
          <cell r="B1016" t="str">
            <v>EQQ102972</v>
          </cell>
          <cell r="C1016" t="str">
            <v>LÊ THỊ THANH THẢO</v>
          </cell>
          <cell r="D1016" t="str">
            <v>NỮ</v>
          </cell>
          <cell r="E1016" t="str">
            <v>31/12/2014</v>
          </cell>
          <cell r="F1016" t="str">
            <v>HTQ HỒ CHÍ MINH</v>
          </cell>
          <cell r="G1016" t="str">
            <v>Partime</v>
          </cell>
          <cell r="H1016" t="str">
            <v>Quán G7 - Fsoft</v>
          </cell>
          <cell r="I1016" t="str">
            <v>NV. Kiosk</v>
          </cell>
          <cell r="J1016">
            <v>12</v>
          </cell>
          <cell r="K1016">
            <v>11</v>
          </cell>
          <cell r="L1016">
            <v>1993</v>
          </cell>
          <cell r="M1016">
            <v>34285</v>
          </cell>
          <cell r="N1016">
            <v>0</v>
          </cell>
          <cell r="O1016">
            <v>0</v>
          </cell>
          <cell r="P1016" t="str">
            <v>301472642</v>
          </cell>
          <cell r="Q1016">
            <v>39862</v>
          </cell>
          <cell r="R1016" t="str">
            <v>LONG AN</v>
          </cell>
          <cell r="S1016">
            <v>0</v>
          </cell>
          <cell r="T1016">
            <v>0</v>
          </cell>
          <cell r="U1016" t="str">
            <v>ĐỨC LẬP HẠ, ĐỨC HÒA, LONG AN</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t="str">
            <v>G7-FSOFT</v>
          </cell>
          <cell r="CJ1016" t="str">
            <v>NHÂN VIÊN KIOSK</v>
          </cell>
          <cell r="CK1016">
            <v>0</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row>
        <row r="1017">
          <cell r="B1017" t="str">
            <v>EQQ102973</v>
          </cell>
          <cell r="C1017" t="str">
            <v>NGUYỄN HỮU QUỐC</v>
          </cell>
          <cell r="D1017" t="str">
            <v>NAM</v>
          </cell>
          <cell r="E1017" t="str">
            <v>30/12/2014</v>
          </cell>
          <cell r="F1017" t="str">
            <v>HTQ HỒ CHÍ MINH</v>
          </cell>
          <cell r="G1017" t="str">
            <v>Partime</v>
          </cell>
          <cell r="H1017" t="str">
            <v>Quán 02 Bùi Thị Xuân</v>
          </cell>
          <cell r="I1017" t="str">
            <v>NV. Phục Vụ</v>
          </cell>
          <cell r="J1017">
            <v>4</v>
          </cell>
          <cell r="K1017">
            <v>5</v>
          </cell>
          <cell r="L1017">
            <v>1992</v>
          </cell>
          <cell r="M1017">
            <v>33728</v>
          </cell>
          <cell r="N1017">
            <v>0</v>
          </cell>
          <cell r="O1017">
            <v>0</v>
          </cell>
          <cell r="P1017" t="str">
            <v>264367249</v>
          </cell>
          <cell r="Q1017">
            <v>41897</v>
          </cell>
          <cell r="R1017" t="str">
            <v>NINH THUẬN</v>
          </cell>
          <cell r="S1017">
            <v>0</v>
          </cell>
          <cell r="T1017">
            <v>0</v>
          </cell>
          <cell r="U1017" t="str">
            <v>17/9 VÕ THỊ SÁU, KP.6, P. KINH DINH, TP. PHAN RANG- THÁP CHÀM, TỈNH NINH THUẬN</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cell r="BZ1017">
            <v>0</v>
          </cell>
          <cell r="CA1017">
            <v>0</v>
          </cell>
          <cell r="CB1017">
            <v>0</v>
          </cell>
          <cell r="CC1017">
            <v>0</v>
          </cell>
          <cell r="CD1017">
            <v>0</v>
          </cell>
          <cell r="CE1017">
            <v>0</v>
          </cell>
          <cell r="CF1017">
            <v>0</v>
          </cell>
          <cell r="CG1017">
            <v>0</v>
          </cell>
          <cell r="CH1017">
            <v>0</v>
          </cell>
          <cell r="CI1017" t="str">
            <v>02 BTX</v>
          </cell>
          <cell r="CJ1017" t="str">
            <v>NHÂN VIÊN PHỤC VỤ</v>
          </cell>
          <cell r="CK1017">
            <v>0</v>
          </cell>
          <cell r="CL1017">
            <v>0</v>
          </cell>
          <cell r="CM1017">
            <v>0</v>
          </cell>
          <cell r="CN1017">
            <v>0</v>
          </cell>
          <cell r="CO1017">
            <v>0</v>
          </cell>
          <cell r="CP1017">
            <v>0</v>
          </cell>
          <cell r="CQ1017">
            <v>0</v>
          </cell>
          <cell r="CR1017">
            <v>0</v>
          </cell>
          <cell r="CS1017">
            <v>0</v>
          </cell>
          <cell r="CT1017">
            <v>0</v>
          </cell>
          <cell r="CU1017">
            <v>0</v>
          </cell>
          <cell r="CV1017">
            <v>0</v>
          </cell>
          <cell r="CW1017">
            <v>0</v>
          </cell>
          <cell r="CX1017">
            <v>0</v>
          </cell>
        </row>
        <row r="1018">
          <cell r="B1018" t="str">
            <v>EQQ102974</v>
          </cell>
          <cell r="C1018" t="str">
            <v>NGUYỄN MINH TRÍ</v>
          </cell>
          <cell r="D1018" t="str">
            <v>NAM</v>
          </cell>
          <cell r="E1018" t="str">
            <v>29/12/2014</v>
          </cell>
          <cell r="F1018" t="str">
            <v>HTQ HỒ CHÍ MINH</v>
          </cell>
          <cell r="G1018" t="str">
            <v>Partime</v>
          </cell>
          <cell r="H1018" t="str">
            <v>Quán 6A Đồng Khởi</v>
          </cell>
          <cell r="I1018" t="str">
            <v>NV. Phục Vụ</v>
          </cell>
          <cell r="J1018">
            <v>1</v>
          </cell>
          <cell r="K1018">
            <v>6</v>
          </cell>
          <cell r="L1018">
            <v>1990</v>
          </cell>
          <cell r="M1018">
            <v>33025</v>
          </cell>
          <cell r="N1018">
            <v>0</v>
          </cell>
          <cell r="O1018">
            <v>0</v>
          </cell>
          <cell r="P1018" t="str">
            <v>312032634</v>
          </cell>
          <cell r="Q1018">
            <v>38261</v>
          </cell>
          <cell r="R1018" t="str">
            <v>VĨNH HƯU</v>
          </cell>
          <cell r="S1018">
            <v>0</v>
          </cell>
          <cell r="T1018">
            <v>0</v>
          </cell>
          <cell r="U1018" t="str">
            <v>XÃ VĨNH HƯU, GÒ CÔNG TÂY, TIỀN GIANG</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cell r="BZ1018">
            <v>0</v>
          </cell>
          <cell r="CA1018">
            <v>0</v>
          </cell>
          <cell r="CB1018">
            <v>0</v>
          </cell>
          <cell r="CC1018">
            <v>0</v>
          </cell>
          <cell r="CD1018">
            <v>0</v>
          </cell>
          <cell r="CE1018">
            <v>0</v>
          </cell>
          <cell r="CF1018">
            <v>0</v>
          </cell>
          <cell r="CG1018">
            <v>0</v>
          </cell>
          <cell r="CH1018">
            <v>0</v>
          </cell>
          <cell r="CI1018" t="str">
            <v>06 ĐK</v>
          </cell>
          <cell r="CJ1018" t="str">
            <v>NHÂN VIÊN PHỤC VỤ</v>
          </cell>
          <cell r="CK1018">
            <v>0</v>
          </cell>
          <cell r="CL1018">
            <v>0</v>
          </cell>
          <cell r="CM1018">
            <v>0</v>
          </cell>
          <cell r="CN1018">
            <v>0</v>
          </cell>
          <cell r="CO1018">
            <v>0</v>
          </cell>
          <cell r="CP1018">
            <v>0</v>
          </cell>
          <cell r="CQ1018">
            <v>0</v>
          </cell>
          <cell r="CR1018">
            <v>0</v>
          </cell>
          <cell r="CS1018">
            <v>0</v>
          </cell>
          <cell r="CT1018">
            <v>0</v>
          </cell>
          <cell r="CU1018">
            <v>0</v>
          </cell>
          <cell r="CV1018">
            <v>0</v>
          </cell>
          <cell r="CW1018">
            <v>0</v>
          </cell>
          <cell r="CX1018">
            <v>0</v>
          </cell>
        </row>
        <row r="1019">
          <cell r="B1019" t="str">
            <v>EQQ102975</v>
          </cell>
          <cell r="C1019" t="str">
            <v>PHẠM NGUYỄN QUANG NHẬT</v>
          </cell>
          <cell r="D1019" t="str">
            <v>NAM</v>
          </cell>
          <cell r="E1019" t="str">
            <v>28/12/2014</v>
          </cell>
          <cell r="F1019" t="str">
            <v>HTQ HỒ CHÍ MINH</v>
          </cell>
          <cell r="G1019" t="str">
            <v>Partime</v>
          </cell>
          <cell r="H1019" t="str">
            <v>Quán Số 7 Nguyễn Văn Chiêm</v>
          </cell>
          <cell r="I1019" t="str">
            <v>NV. Phục Vụ</v>
          </cell>
          <cell r="J1019">
            <v>0</v>
          </cell>
          <cell r="K1019">
            <v>0</v>
          </cell>
          <cell r="L1019">
            <v>0</v>
          </cell>
          <cell r="M1019">
            <v>0</v>
          </cell>
          <cell r="N1019">
            <v>0</v>
          </cell>
          <cell r="O1019">
            <v>0</v>
          </cell>
          <cell r="P1019" t="str">
            <v>025163777</v>
          </cell>
          <cell r="Q1019">
            <v>41710</v>
          </cell>
          <cell r="R1019" t="str">
            <v>TP. HCM</v>
          </cell>
          <cell r="S1019">
            <v>0</v>
          </cell>
          <cell r="T1019">
            <v>0</v>
          </cell>
          <cell r="U1019" t="str">
            <v>397 NGUYỄN THỊ ĐỊNH, P. CÁT LÁI, Q. 2, TP. HCM</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cell r="BZ1019">
            <v>0</v>
          </cell>
          <cell r="CA1019">
            <v>0</v>
          </cell>
          <cell r="CB1019">
            <v>0</v>
          </cell>
          <cell r="CC1019">
            <v>0</v>
          </cell>
          <cell r="CD1019">
            <v>0</v>
          </cell>
          <cell r="CE1019">
            <v>0</v>
          </cell>
          <cell r="CF1019">
            <v>0</v>
          </cell>
          <cell r="CG1019">
            <v>0</v>
          </cell>
          <cell r="CH1019">
            <v>0</v>
          </cell>
          <cell r="CI1019" t="str">
            <v>07 NVC</v>
          </cell>
          <cell r="CJ1019" t="str">
            <v>NHÂN VIÊN PHỤC VỤ</v>
          </cell>
          <cell r="CK1019">
            <v>0</v>
          </cell>
          <cell r="CL1019">
            <v>0</v>
          </cell>
          <cell r="CM1019">
            <v>0</v>
          </cell>
          <cell r="CN1019">
            <v>0</v>
          </cell>
          <cell r="CO1019">
            <v>0</v>
          </cell>
          <cell r="CP1019">
            <v>0</v>
          </cell>
          <cell r="CQ1019">
            <v>0</v>
          </cell>
          <cell r="CR1019">
            <v>0</v>
          </cell>
          <cell r="CS1019">
            <v>0</v>
          </cell>
          <cell r="CT1019">
            <v>0</v>
          </cell>
          <cell r="CU1019">
            <v>0</v>
          </cell>
          <cell r="CV1019">
            <v>0</v>
          </cell>
          <cell r="CW1019">
            <v>0</v>
          </cell>
          <cell r="CX1019">
            <v>0</v>
          </cell>
        </row>
        <row r="1020">
          <cell r="B1020" t="str">
            <v>EQQ102976</v>
          </cell>
          <cell r="C1020" t="str">
            <v>NGUYỄN THỦY PHƯƠNG</v>
          </cell>
          <cell r="D1020" t="str">
            <v>NỮ</v>
          </cell>
          <cell r="E1020" t="str">
            <v>28/12/2014</v>
          </cell>
          <cell r="F1020" t="str">
            <v>HTQ HỒ CHÍ MINH</v>
          </cell>
          <cell r="G1020" t="str">
            <v>Partime</v>
          </cell>
          <cell r="H1020" t="str">
            <v>Quán Số 7 Nguyễn Văn Chiêm</v>
          </cell>
          <cell r="I1020" t="str">
            <v>NV. Phục Vụ</v>
          </cell>
          <cell r="J1020">
            <v>5</v>
          </cell>
          <cell r="K1020">
            <v>3</v>
          </cell>
          <cell r="L1020">
            <v>1993</v>
          </cell>
          <cell r="M1020">
            <v>34033</v>
          </cell>
          <cell r="N1020">
            <v>0</v>
          </cell>
          <cell r="O1020">
            <v>0</v>
          </cell>
          <cell r="P1020" t="str">
            <v>024757775</v>
          </cell>
          <cell r="Q1020">
            <v>39304</v>
          </cell>
          <cell r="R1020" t="str">
            <v>TP. HCM</v>
          </cell>
          <cell r="S1020">
            <v>0</v>
          </cell>
          <cell r="T1020">
            <v>0</v>
          </cell>
          <cell r="U1020" t="str">
            <v>482/10/28/8 NƠ TRANG LONG, P.13, Q. BÌNH THẠNH</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cell r="BZ1020">
            <v>0</v>
          </cell>
          <cell r="CA1020">
            <v>0</v>
          </cell>
          <cell r="CB1020">
            <v>0</v>
          </cell>
          <cell r="CC1020">
            <v>0</v>
          </cell>
          <cell r="CD1020">
            <v>0</v>
          </cell>
          <cell r="CE1020">
            <v>0</v>
          </cell>
          <cell r="CF1020">
            <v>0</v>
          </cell>
          <cell r="CG1020">
            <v>0</v>
          </cell>
          <cell r="CH1020">
            <v>0</v>
          </cell>
          <cell r="CI1020" t="str">
            <v>07 NVC</v>
          </cell>
          <cell r="CJ1020" t="str">
            <v>NHÂN VIÊN PHỤC VỤ</v>
          </cell>
          <cell r="CK1020">
            <v>0</v>
          </cell>
          <cell r="CL1020">
            <v>0</v>
          </cell>
          <cell r="CM1020">
            <v>0</v>
          </cell>
          <cell r="CN1020">
            <v>0</v>
          </cell>
          <cell r="CO1020">
            <v>0</v>
          </cell>
          <cell r="CP1020">
            <v>0</v>
          </cell>
          <cell r="CQ1020">
            <v>0</v>
          </cell>
          <cell r="CR1020">
            <v>0</v>
          </cell>
          <cell r="CS1020">
            <v>0</v>
          </cell>
          <cell r="CT1020">
            <v>0</v>
          </cell>
          <cell r="CU1020">
            <v>0</v>
          </cell>
          <cell r="CV1020">
            <v>0</v>
          </cell>
          <cell r="CW1020">
            <v>0</v>
          </cell>
          <cell r="CX1020">
            <v>0</v>
          </cell>
        </row>
        <row r="1021">
          <cell r="B1021" t="str">
            <v>EQQ102977</v>
          </cell>
          <cell r="C1021" t="str">
            <v>ĐINH THỊ PHƯƠNG THỦY</v>
          </cell>
          <cell r="D1021" t="str">
            <v>NỮ</v>
          </cell>
          <cell r="E1021" t="str">
            <v>25/12/2014</v>
          </cell>
          <cell r="F1021" t="str">
            <v>CN ĐÀ NẴNG</v>
          </cell>
          <cell r="G1021" t="str">
            <v>Partime</v>
          </cell>
          <cell r="H1021">
            <v>0</v>
          </cell>
          <cell r="I1021" t="str">
            <v>NV. Bán Hàng</v>
          </cell>
          <cell r="J1021">
            <v>30</v>
          </cell>
          <cell r="K1021">
            <v>11</v>
          </cell>
          <cell r="L1021">
            <v>1993</v>
          </cell>
          <cell r="M1021">
            <v>34303</v>
          </cell>
          <cell r="N1021">
            <v>0</v>
          </cell>
          <cell r="O1021">
            <v>0</v>
          </cell>
          <cell r="P1021" t="str">
            <v>151988447</v>
          </cell>
          <cell r="Q1021">
            <v>41138</v>
          </cell>
          <cell r="R1021" t="str">
            <v>HỘI AN</v>
          </cell>
          <cell r="S1021">
            <v>0</v>
          </cell>
          <cell r="T1021">
            <v>0</v>
          </cell>
          <cell r="U1021" t="str">
            <v>THAÍ PHƯƠNG, HƯNG HÀ, THÁI BÌNH</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t="str">
            <v>QUÁN HỘI AN</v>
          </cell>
          <cell r="CJ1021" t="str">
            <v>NHÂN VIÊN BÁN HÀNG</v>
          </cell>
          <cell r="CK1021">
            <v>0</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row>
        <row r="1022">
          <cell r="B1022" t="str">
            <v>EQQ102978</v>
          </cell>
          <cell r="C1022" t="str">
            <v>LÊ THỊ THU HÀ</v>
          </cell>
          <cell r="D1022" t="str">
            <v>NỮ</v>
          </cell>
          <cell r="E1022" t="str">
            <v>25/12/2014</v>
          </cell>
          <cell r="F1022" t="str">
            <v>CN ĐÀ NẴNG</v>
          </cell>
          <cell r="G1022">
            <v>0</v>
          </cell>
          <cell r="H1022">
            <v>0</v>
          </cell>
          <cell r="I1022" t="str">
            <v>NV. Lễ Tân</v>
          </cell>
          <cell r="J1022">
            <v>29</v>
          </cell>
          <cell r="K1022">
            <v>3</v>
          </cell>
          <cell r="L1022">
            <v>1994</v>
          </cell>
          <cell r="M1022">
            <v>34422</v>
          </cell>
          <cell r="N1022">
            <v>0</v>
          </cell>
          <cell r="O1022">
            <v>0</v>
          </cell>
          <cell r="P1022" t="str">
            <v>201659051</v>
          </cell>
          <cell r="Q1022">
            <v>40074</v>
          </cell>
          <cell r="R1022" t="str">
            <v>ĐÀ NẴNG</v>
          </cell>
          <cell r="S1022">
            <v>0</v>
          </cell>
          <cell r="T1022">
            <v>0</v>
          </cell>
          <cell r="U1022" t="str">
            <v>HÒA PHƯỚC, HÒA VANG, TP . ĐÀ NẴNG</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cell r="BZ1022">
            <v>0</v>
          </cell>
          <cell r="CA1022">
            <v>0</v>
          </cell>
          <cell r="CB1022">
            <v>0</v>
          </cell>
          <cell r="CC1022">
            <v>0</v>
          </cell>
          <cell r="CD1022">
            <v>0</v>
          </cell>
          <cell r="CE1022">
            <v>0</v>
          </cell>
          <cell r="CF1022">
            <v>0</v>
          </cell>
          <cell r="CG1022">
            <v>0</v>
          </cell>
          <cell r="CH1022">
            <v>0</v>
          </cell>
          <cell r="CI1022" t="str">
            <v>QUÁN HỘI AN</v>
          </cell>
          <cell r="CJ1022" t="str">
            <v>NHÂN VIÊN LỄ TÂN</v>
          </cell>
          <cell r="CK1022">
            <v>0</v>
          </cell>
          <cell r="CL1022">
            <v>0</v>
          </cell>
          <cell r="CM1022">
            <v>0</v>
          </cell>
          <cell r="CN1022">
            <v>0</v>
          </cell>
          <cell r="CO1022">
            <v>0</v>
          </cell>
          <cell r="CP1022">
            <v>0</v>
          </cell>
          <cell r="CQ1022">
            <v>0</v>
          </cell>
          <cell r="CR1022">
            <v>0</v>
          </cell>
          <cell r="CS1022">
            <v>0</v>
          </cell>
          <cell r="CT1022">
            <v>0</v>
          </cell>
          <cell r="CU1022">
            <v>0</v>
          </cell>
          <cell r="CV1022">
            <v>0</v>
          </cell>
          <cell r="CW1022">
            <v>0</v>
          </cell>
          <cell r="CX1022">
            <v>0</v>
          </cell>
        </row>
        <row r="1023">
          <cell r="B1023" t="str">
            <v>EQQ102979</v>
          </cell>
          <cell r="C1023" t="str">
            <v>TRẦN THỊ BÍCH NHỚ</v>
          </cell>
          <cell r="D1023" t="str">
            <v>NỮ</v>
          </cell>
          <cell r="E1023" t="str">
            <v>25/12/2014</v>
          </cell>
          <cell r="F1023" t="str">
            <v>CN ĐÀ NẴNG</v>
          </cell>
          <cell r="G1023" t="str">
            <v>Partime</v>
          </cell>
          <cell r="H1023">
            <v>0</v>
          </cell>
          <cell r="I1023" t="str">
            <v>NV. Bán Hàng</v>
          </cell>
          <cell r="J1023">
            <v>12</v>
          </cell>
          <cell r="K1023">
            <v>9</v>
          </cell>
          <cell r="L1023">
            <v>1993</v>
          </cell>
          <cell r="M1023">
            <v>34224</v>
          </cell>
          <cell r="N1023">
            <v>0</v>
          </cell>
          <cell r="O1023">
            <v>0</v>
          </cell>
          <cell r="P1023" t="str">
            <v>205828081</v>
          </cell>
          <cell r="Q1023">
            <v>40533</v>
          </cell>
          <cell r="R1023" t="str">
            <v>QUẢNG NAM</v>
          </cell>
          <cell r="S1023">
            <v>0</v>
          </cell>
          <cell r="T1023">
            <v>0</v>
          </cell>
          <cell r="U1023" t="str">
            <v>CẨM AN, HỘI AN, QUẢNG NAM</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t="str">
            <v>QUÁN HỘI AN</v>
          </cell>
          <cell r="CJ1023" t="str">
            <v>NHÂN VIÊN BÁN HÀNG</v>
          </cell>
          <cell r="CK1023">
            <v>0</v>
          </cell>
          <cell r="CL1023">
            <v>0</v>
          </cell>
          <cell r="CM1023">
            <v>0</v>
          </cell>
          <cell r="CN1023">
            <v>0</v>
          </cell>
          <cell r="CO1023">
            <v>0</v>
          </cell>
          <cell r="CP1023">
            <v>0</v>
          </cell>
          <cell r="CQ1023">
            <v>0</v>
          </cell>
          <cell r="CR1023">
            <v>0</v>
          </cell>
          <cell r="CS1023">
            <v>0</v>
          </cell>
          <cell r="CT1023">
            <v>0</v>
          </cell>
          <cell r="CU1023">
            <v>0</v>
          </cell>
          <cell r="CV1023">
            <v>0</v>
          </cell>
          <cell r="CW1023">
            <v>0</v>
          </cell>
          <cell r="CX1023">
            <v>0</v>
          </cell>
        </row>
        <row r="1024">
          <cell r="B1024" t="str">
            <v>EQQ102980</v>
          </cell>
          <cell r="C1024" t="str">
            <v>NGÔ THANH ĐẠI</v>
          </cell>
          <cell r="D1024" t="str">
            <v>NAM</v>
          </cell>
          <cell r="E1024" t="str">
            <v>25/12/2014</v>
          </cell>
          <cell r="F1024" t="str">
            <v>CN ĐÀ NẴNG</v>
          </cell>
          <cell r="G1024" t="str">
            <v>Partime</v>
          </cell>
          <cell r="H1024">
            <v>0</v>
          </cell>
          <cell r="I1024" t="str">
            <v>NV. Phục Vụ</v>
          </cell>
          <cell r="J1024">
            <v>27</v>
          </cell>
          <cell r="K1024">
            <v>1</v>
          </cell>
          <cell r="L1024">
            <v>1992</v>
          </cell>
          <cell r="M1024">
            <v>33630</v>
          </cell>
          <cell r="N1024">
            <v>0</v>
          </cell>
          <cell r="O1024">
            <v>0</v>
          </cell>
          <cell r="P1024" t="str">
            <v>205707569</v>
          </cell>
          <cell r="Q1024">
            <v>40073</v>
          </cell>
          <cell r="R1024" t="str">
            <v>QUẢNG NAM</v>
          </cell>
          <cell r="S1024">
            <v>0</v>
          </cell>
          <cell r="T1024">
            <v>0</v>
          </cell>
          <cell r="U1024" t="str">
            <v>657 HAI BÀ TRƯNG, HỘI AN, QUẢNG NAM</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I1024" t="str">
            <v>QUÁN HỘI AN</v>
          </cell>
          <cell r="CJ1024" t="str">
            <v>NHÂN VIÊN PHỤC VỤ</v>
          </cell>
          <cell r="CK1024">
            <v>0</v>
          </cell>
          <cell r="CL1024">
            <v>0</v>
          </cell>
          <cell r="CM1024">
            <v>0</v>
          </cell>
          <cell r="CN1024">
            <v>0</v>
          </cell>
          <cell r="CO1024">
            <v>0</v>
          </cell>
          <cell r="CP1024">
            <v>0</v>
          </cell>
          <cell r="CQ1024">
            <v>0</v>
          </cell>
          <cell r="CR1024">
            <v>0</v>
          </cell>
          <cell r="CS1024">
            <v>0</v>
          </cell>
          <cell r="CT1024">
            <v>0</v>
          </cell>
          <cell r="CU1024">
            <v>0</v>
          </cell>
          <cell r="CV1024">
            <v>0</v>
          </cell>
          <cell r="CW1024">
            <v>0</v>
          </cell>
          <cell r="CX1024">
            <v>0</v>
          </cell>
        </row>
        <row r="1025">
          <cell r="B1025" t="str">
            <v>EQQ102981</v>
          </cell>
          <cell r="C1025" t="str">
            <v>TRẦN THỊ HỒNG THỊNH</v>
          </cell>
          <cell r="D1025" t="str">
            <v>NỮ</v>
          </cell>
          <cell r="E1025" t="str">
            <v>25/12/2014</v>
          </cell>
          <cell r="F1025" t="str">
            <v>CN ĐÀ NẴNG</v>
          </cell>
          <cell r="G1025">
            <v>0</v>
          </cell>
          <cell r="H1025">
            <v>0</v>
          </cell>
          <cell r="I1025" t="str">
            <v>NV. Pha Chế</v>
          </cell>
          <cell r="J1025">
            <v>13</v>
          </cell>
          <cell r="K1025">
            <v>8</v>
          </cell>
          <cell r="L1025">
            <v>1990</v>
          </cell>
          <cell r="M1025">
            <v>33098</v>
          </cell>
          <cell r="N1025">
            <v>0</v>
          </cell>
          <cell r="O1025">
            <v>0</v>
          </cell>
          <cell r="P1025" t="str">
            <v>205386716</v>
          </cell>
          <cell r="Q1025">
            <v>41453</v>
          </cell>
          <cell r="R1025" t="str">
            <v>QUẢNG NAM</v>
          </cell>
          <cell r="S1025">
            <v>0</v>
          </cell>
          <cell r="T1025">
            <v>0</v>
          </cell>
          <cell r="U1025" t="str">
            <v>THÔN 5, ĐIỆN NAM TRUNG, ĐIỆN BÀN, QUẢNG NAM</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0</v>
          </cell>
          <cell r="CE1025">
            <v>0</v>
          </cell>
          <cell r="CF1025">
            <v>0</v>
          </cell>
          <cell r="CG1025">
            <v>0</v>
          </cell>
          <cell r="CH1025">
            <v>0</v>
          </cell>
          <cell r="CI1025" t="str">
            <v>QUÁN HỘI AN</v>
          </cell>
          <cell r="CJ1025" t="str">
            <v>NHÂN VIÊN PHA CHẾ</v>
          </cell>
          <cell r="CK1025">
            <v>0</v>
          </cell>
          <cell r="CL1025">
            <v>0</v>
          </cell>
          <cell r="CM1025">
            <v>0</v>
          </cell>
          <cell r="CN1025">
            <v>0</v>
          </cell>
          <cell r="CO1025">
            <v>0</v>
          </cell>
          <cell r="CP1025">
            <v>0</v>
          </cell>
          <cell r="CQ1025">
            <v>0</v>
          </cell>
          <cell r="CR1025">
            <v>0</v>
          </cell>
          <cell r="CS1025">
            <v>0</v>
          </cell>
          <cell r="CT1025">
            <v>0</v>
          </cell>
          <cell r="CU1025">
            <v>0</v>
          </cell>
          <cell r="CV1025">
            <v>0</v>
          </cell>
          <cell r="CW1025">
            <v>0</v>
          </cell>
          <cell r="CX1025">
            <v>0</v>
          </cell>
        </row>
        <row r="1026">
          <cell r="B1026" t="str">
            <v>EQQ102982</v>
          </cell>
          <cell r="C1026" t="str">
            <v>TRẦN THANH THẢO</v>
          </cell>
          <cell r="D1026" t="str">
            <v>NỮ</v>
          </cell>
          <cell r="E1026" t="str">
            <v>25/12/2014</v>
          </cell>
          <cell r="F1026" t="str">
            <v>CN ĐÀ NẴNG</v>
          </cell>
          <cell r="G1026">
            <v>0</v>
          </cell>
          <cell r="H1026">
            <v>0</v>
          </cell>
          <cell r="I1026" t="str">
            <v>NV. Pha Chế</v>
          </cell>
          <cell r="J1026">
            <v>12</v>
          </cell>
          <cell r="K1026">
            <v>5</v>
          </cell>
          <cell r="L1026">
            <v>1988</v>
          </cell>
          <cell r="M1026">
            <v>32275</v>
          </cell>
          <cell r="N1026">
            <v>0</v>
          </cell>
          <cell r="O1026">
            <v>0</v>
          </cell>
          <cell r="P1026" t="str">
            <v>363633167</v>
          </cell>
          <cell r="Q1026">
            <v>39156</v>
          </cell>
          <cell r="R1026" t="str">
            <v>HẬU GIANG</v>
          </cell>
          <cell r="S1026">
            <v>0</v>
          </cell>
          <cell r="T1026">
            <v>0</v>
          </cell>
          <cell r="U1026" t="str">
            <v>THỦ THỪA, LONG AN</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cell r="BZ1026">
            <v>0</v>
          </cell>
          <cell r="CA1026">
            <v>0</v>
          </cell>
          <cell r="CB1026">
            <v>0</v>
          </cell>
          <cell r="CC1026">
            <v>0</v>
          </cell>
          <cell r="CD1026">
            <v>0</v>
          </cell>
          <cell r="CE1026">
            <v>0</v>
          </cell>
          <cell r="CF1026">
            <v>0</v>
          </cell>
          <cell r="CG1026">
            <v>0</v>
          </cell>
          <cell r="CH1026">
            <v>0</v>
          </cell>
          <cell r="CI1026" t="str">
            <v>QUÁN HỘI AN</v>
          </cell>
          <cell r="CJ1026" t="str">
            <v>NHÂN VIÊN PHA CHẾ</v>
          </cell>
          <cell r="CK1026">
            <v>0</v>
          </cell>
          <cell r="CL1026">
            <v>0</v>
          </cell>
          <cell r="CM1026">
            <v>0</v>
          </cell>
          <cell r="CN1026">
            <v>0</v>
          </cell>
          <cell r="CO1026">
            <v>0</v>
          </cell>
          <cell r="CP1026">
            <v>0</v>
          </cell>
          <cell r="CQ1026">
            <v>0</v>
          </cell>
          <cell r="CR1026">
            <v>0</v>
          </cell>
          <cell r="CS1026">
            <v>0</v>
          </cell>
          <cell r="CT1026">
            <v>0</v>
          </cell>
          <cell r="CU1026">
            <v>0</v>
          </cell>
          <cell r="CV1026">
            <v>0</v>
          </cell>
          <cell r="CW1026">
            <v>0</v>
          </cell>
          <cell r="CX1026">
            <v>0</v>
          </cell>
        </row>
        <row r="1027">
          <cell r="B1027" t="str">
            <v>EQQ102983</v>
          </cell>
          <cell r="C1027" t="str">
            <v>PHAN THANH PHƯƠNG</v>
          </cell>
          <cell r="D1027" t="str">
            <v>NỮ</v>
          </cell>
          <cell r="E1027" t="str">
            <v>25/12/2014</v>
          </cell>
          <cell r="F1027" t="str">
            <v>CN ĐÀ NẴNG</v>
          </cell>
          <cell r="G1027" t="str">
            <v>Partime</v>
          </cell>
          <cell r="H1027">
            <v>0</v>
          </cell>
          <cell r="I1027" t="str">
            <v>NV. Phục Vụ</v>
          </cell>
          <cell r="J1027">
            <v>13</v>
          </cell>
          <cell r="K1027">
            <v>10</v>
          </cell>
          <cell r="L1027">
            <v>1990</v>
          </cell>
          <cell r="M1027">
            <v>33159</v>
          </cell>
          <cell r="N1027">
            <v>0</v>
          </cell>
          <cell r="O1027">
            <v>0</v>
          </cell>
          <cell r="P1027" t="str">
            <v>205441929</v>
          </cell>
          <cell r="Q1027">
            <v>38954</v>
          </cell>
          <cell r="R1027" t="str">
            <v>QUẢNG NAM</v>
          </cell>
          <cell r="S1027">
            <v>0</v>
          </cell>
          <cell r="T1027">
            <v>0</v>
          </cell>
          <cell r="U1027" t="str">
            <v>XÃ DUY THÀNH, HUYỆN DUY XUYÊN, TỈNH QUẢNG NAM</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t="str">
            <v>QUÁN HỘI AN</v>
          </cell>
          <cell r="CJ1027" t="str">
            <v>NHÂN VIÊN PHỤC VỤ</v>
          </cell>
          <cell r="CK1027">
            <v>0</v>
          </cell>
          <cell r="CL1027">
            <v>0</v>
          </cell>
          <cell r="CM1027">
            <v>0</v>
          </cell>
          <cell r="CN1027">
            <v>0</v>
          </cell>
          <cell r="CO1027">
            <v>0</v>
          </cell>
          <cell r="CP1027">
            <v>0</v>
          </cell>
          <cell r="CQ1027">
            <v>0</v>
          </cell>
          <cell r="CR1027">
            <v>0</v>
          </cell>
          <cell r="CS1027">
            <v>0</v>
          </cell>
          <cell r="CT1027">
            <v>0</v>
          </cell>
          <cell r="CU1027">
            <v>0</v>
          </cell>
          <cell r="CV1027">
            <v>0</v>
          </cell>
          <cell r="CW1027">
            <v>0</v>
          </cell>
          <cell r="CX1027">
            <v>0</v>
          </cell>
        </row>
        <row r="1028">
          <cell r="B1028" t="str">
            <v>EQQ102984</v>
          </cell>
          <cell r="C1028" t="str">
            <v>PHAN THỊ VÂN</v>
          </cell>
          <cell r="D1028" t="str">
            <v>NỮ</v>
          </cell>
          <cell r="E1028" t="str">
            <v>25/12/2014</v>
          </cell>
          <cell r="F1028" t="str">
            <v>CN ĐÀ NẴNG</v>
          </cell>
          <cell r="G1028" t="str">
            <v>Partime</v>
          </cell>
          <cell r="H1028">
            <v>0</v>
          </cell>
          <cell r="I1028" t="str">
            <v>NV. Thu Ngân</v>
          </cell>
          <cell r="J1028">
            <v>5</v>
          </cell>
          <cell r="K1028">
            <v>8</v>
          </cell>
          <cell r="L1028">
            <v>1993</v>
          </cell>
          <cell r="M1028">
            <v>34186</v>
          </cell>
          <cell r="N1028">
            <v>0</v>
          </cell>
          <cell r="O1028">
            <v>0</v>
          </cell>
          <cell r="P1028" t="str">
            <v>205722681</v>
          </cell>
          <cell r="Q1028">
            <v>40354</v>
          </cell>
          <cell r="R1028" t="str">
            <v>DUY XUYÊN</v>
          </cell>
          <cell r="S1028">
            <v>0</v>
          </cell>
          <cell r="T1028">
            <v>0</v>
          </cell>
          <cell r="U1028" t="str">
            <v>THÔN THI THẠI, XÃ DUY THÀNH, HUYỆN DUY XUYÊN, QUẢNG NAM</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cell r="BZ1028">
            <v>0</v>
          </cell>
          <cell r="CA1028">
            <v>0</v>
          </cell>
          <cell r="CB1028">
            <v>0</v>
          </cell>
          <cell r="CC1028">
            <v>0</v>
          </cell>
          <cell r="CD1028">
            <v>0</v>
          </cell>
          <cell r="CE1028">
            <v>0</v>
          </cell>
          <cell r="CF1028">
            <v>0</v>
          </cell>
          <cell r="CG1028">
            <v>0</v>
          </cell>
          <cell r="CH1028">
            <v>0</v>
          </cell>
          <cell r="CI1028" t="str">
            <v>QUÁN HỘI AN</v>
          </cell>
          <cell r="CJ1028" t="str">
            <v>NHÂN VIÊN THU NGÂN</v>
          </cell>
          <cell r="CK1028">
            <v>0</v>
          </cell>
          <cell r="CL1028">
            <v>0</v>
          </cell>
          <cell r="CM1028">
            <v>0</v>
          </cell>
          <cell r="CN1028">
            <v>0</v>
          </cell>
          <cell r="CO1028">
            <v>0</v>
          </cell>
          <cell r="CP1028">
            <v>0</v>
          </cell>
          <cell r="CQ1028">
            <v>0</v>
          </cell>
          <cell r="CR1028">
            <v>0</v>
          </cell>
          <cell r="CS1028">
            <v>0</v>
          </cell>
          <cell r="CT1028">
            <v>0</v>
          </cell>
          <cell r="CU1028">
            <v>0</v>
          </cell>
          <cell r="CV1028">
            <v>0</v>
          </cell>
          <cell r="CW1028">
            <v>0</v>
          </cell>
          <cell r="CX1028">
            <v>0</v>
          </cell>
        </row>
        <row r="1029">
          <cell r="B1029" t="str">
            <v>EQQ102985</v>
          </cell>
          <cell r="C1029" t="str">
            <v>NGUYỄN QUÍ HƯNG</v>
          </cell>
          <cell r="D1029" t="str">
            <v>NAM</v>
          </cell>
          <cell r="E1029" t="str">
            <v>25/12/2014</v>
          </cell>
          <cell r="F1029" t="str">
            <v>CN ĐÀ NẴNG</v>
          </cell>
          <cell r="G1029" t="str">
            <v>Partime</v>
          </cell>
          <cell r="H1029">
            <v>0</v>
          </cell>
          <cell r="I1029" t="str">
            <v>NV. Phục Vụ</v>
          </cell>
          <cell r="J1029">
            <v>14</v>
          </cell>
          <cell r="K1029">
            <v>10</v>
          </cell>
          <cell r="L1029">
            <v>1989</v>
          </cell>
          <cell r="M1029">
            <v>32795</v>
          </cell>
          <cell r="N1029">
            <v>0</v>
          </cell>
          <cell r="O1029">
            <v>0</v>
          </cell>
          <cell r="P1029" t="str">
            <v>205475433</v>
          </cell>
          <cell r="Q1029">
            <v>39174</v>
          </cell>
          <cell r="R1029" t="str">
            <v>QUẢNG NAM</v>
          </cell>
          <cell r="S1029">
            <v>0</v>
          </cell>
          <cell r="T1029">
            <v>0</v>
          </cell>
          <cell r="U1029" t="str">
            <v>TỔ 3, KHỐI 1, P. TRƯỜNG XUÂN, TP. TAM KỲ, QUẢNG NAM</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0</v>
          </cell>
          <cell r="BZ1029">
            <v>0</v>
          </cell>
          <cell r="CA1029">
            <v>0</v>
          </cell>
          <cell r="CB1029">
            <v>0</v>
          </cell>
          <cell r="CC1029">
            <v>0</v>
          </cell>
          <cell r="CD1029">
            <v>0</v>
          </cell>
          <cell r="CE1029">
            <v>0</v>
          </cell>
          <cell r="CF1029">
            <v>0</v>
          </cell>
          <cell r="CG1029">
            <v>0</v>
          </cell>
          <cell r="CH1029">
            <v>0</v>
          </cell>
          <cell r="CI1029" t="str">
            <v>QUÁN HỘI AN</v>
          </cell>
          <cell r="CJ1029" t="str">
            <v>NHÂN VIÊN PHỤC VỤ</v>
          </cell>
          <cell r="CK1029">
            <v>0</v>
          </cell>
          <cell r="CL1029">
            <v>0</v>
          </cell>
          <cell r="CM1029">
            <v>0</v>
          </cell>
          <cell r="CN1029">
            <v>0</v>
          </cell>
          <cell r="CO1029">
            <v>0</v>
          </cell>
          <cell r="CP1029">
            <v>0</v>
          </cell>
          <cell r="CQ1029">
            <v>0</v>
          </cell>
          <cell r="CR1029">
            <v>0</v>
          </cell>
          <cell r="CS1029">
            <v>0</v>
          </cell>
          <cell r="CT1029">
            <v>0</v>
          </cell>
          <cell r="CU1029">
            <v>0</v>
          </cell>
          <cell r="CV1029">
            <v>0</v>
          </cell>
          <cell r="CW1029">
            <v>0</v>
          </cell>
          <cell r="CX1029">
            <v>0</v>
          </cell>
        </row>
        <row r="1030">
          <cell r="B1030" t="str">
            <v>EQQ102986</v>
          </cell>
          <cell r="C1030" t="str">
            <v>KA VĂN VINH</v>
          </cell>
          <cell r="D1030" t="str">
            <v>NAM</v>
          </cell>
          <cell r="E1030" t="str">
            <v>25/12/2014</v>
          </cell>
          <cell r="F1030" t="str">
            <v>CN ĐÀ NẴNG</v>
          </cell>
          <cell r="G1030">
            <v>0</v>
          </cell>
          <cell r="H1030">
            <v>0</v>
          </cell>
          <cell r="I1030" t="str">
            <v>NV. Pha Chế</v>
          </cell>
          <cell r="J1030">
            <v>15</v>
          </cell>
          <cell r="K1030">
            <v>3</v>
          </cell>
          <cell r="L1030">
            <v>1995</v>
          </cell>
          <cell r="M1030">
            <v>34773</v>
          </cell>
          <cell r="N1030">
            <v>0</v>
          </cell>
          <cell r="O1030">
            <v>0</v>
          </cell>
          <cell r="P1030" t="str">
            <v>205746175</v>
          </cell>
          <cell r="Q1030">
            <v>40661</v>
          </cell>
          <cell r="R1030" t="str">
            <v>QUẢNG NAM</v>
          </cell>
          <cell r="S1030">
            <v>0</v>
          </cell>
          <cell r="T1030">
            <v>0</v>
          </cell>
          <cell r="U1030" t="str">
            <v>THÔN CẨM VĂN BẮC, XÃ ĐIỆN HỒNG, HUYỆN ĐIỆN BÀN, TỈNH QUẢNG NAM</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t="str">
            <v>QUÁN HỘI AN</v>
          </cell>
          <cell r="CJ1030" t="str">
            <v>NHÂN VIÊN PHA CHẾ</v>
          </cell>
          <cell r="CK1030">
            <v>0</v>
          </cell>
          <cell r="CL1030">
            <v>0</v>
          </cell>
          <cell r="CM1030">
            <v>0</v>
          </cell>
          <cell r="CN1030">
            <v>0</v>
          </cell>
          <cell r="CO1030">
            <v>0</v>
          </cell>
          <cell r="CP1030">
            <v>0</v>
          </cell>
          <cell r="CQ1030">
            <v>0</v>
          </cell>
          <cell r="CR1030">
            <v>0</v>
          </cell>
          <cell r="CS1030">
            <v>0</v>
          </cell>
          <cell r="CT1030">
            <v>0</v>
          </cell>
          <cell r="CU1030">
            <v>0</v>
          </cell>
          <cell r="CV1030">
            <v>0</v>
          </cell>
          <cell r="CW1030">
            <v>0</v>
          </cell>
          <cell r="CX1030">
            <v>0</v>
          </cell>
        </row>
        <row r="1031">
          <cell r="B1031" t="str">
            <v>EQQ102987</v>
          </cell>
          <cell r="C1031" t="str">
            <v>TRẦN THỊ PHIẾN</v>
          </cell>
          <cell r="D1031" t="str">
            <v>NỮ</v>
          </cell>
          <cell r="E1031" t="str">
            <v>25/12/2014</v>
          </cell>
          <cell r="F1031" t="str">
            <v>CN ĐÀ NẴNG</v>
          </cell>
          <cell r="G1031" t="str">
            <v>Partime</v>
          </cell>
          <cell r="H1031">
            <v>0</v>
          </cell>
          <cell r="I1031" t="str">
            <v>NV. Phục Vụ</v>
          </cell>
          <cell r="J1031">
            <v>20</v>
          </cell>
          <cell r="K1031">
            <v>7</v>
          </cell>
          <cell r="L1031">
            <v>1992</v>
          </cell>
          <cell r="M1031">
            <v>33805</v>
          </cell>
          <cell r="N1031">
            <v>0</v>
          </cell>
          <cell r="O1031">
            <v>0</v>
          </cell>
          <cell r="P1031" t="str">
            <v>205621518</v>
          </cell>
          <cell r="Q1031">
            <v>41096</v>
          </cell>
          <cell r="R1031" t="str">
            <v>QUẢNG NAM</v>
          </cell>
          <cell r="S1031">
            <v>0</v>
          </cell>
          <cell r="T1031">
            <v>0</v>
          </cell>
          <cell r="U1031" t="str">
            <v>HUYỆN BẮC TRÀ MY, QUẢNG NAM</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t="str">
            <v>QUÁN HỘI AN</v>
          </cell>
          <cell r="CJ1031" t="str">
            <v>NHÂN VIÊN PHỤC VỤ</v>
          </cell>
          <cell r="CK1031">
            <v>0</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row>
        <row r="1032">
          <cell r="B1032" t="str">
            <v>EQQ102988</v>
          </cell>
          <cell r="C1032" t="str">
            <v>MAI TRUNG LÂN</v>
          </cell>
          <cell r="D1032" t="str">
            <v>NAM</v>
          </cell>
          <cell r="E1032" t="str">
            <v>25/12/2014</v>
          </cell>
          <cell r="F1032" t="str">
            <v>CN ĐÀ NẴNG</v>
          </cell>
          <cell r="G1032" t="str">
            <v>Partime</v>
          </cell>
          <cell r="H1032">
            <v>0</v>
          </cell>
          <cell r="I1032" t="str">
            <v>NV. Phục Vụ</v>
          </cell>
          <cell r="J1032">
            <v>16</v>
          </cell>
          <cell r="K1032">
            <v>4</v>
          </cell>
          <cell r="L1032">
            <v>1994</v>
          </cell>
          <cell r="M1032">
            <v>34440</v>
          </cell>
          <cell r="N1032">
            <v>0</v>
          </cell>
          <cell r="O1032">
            <v>0</v>
          </cell>
          <cell r="P1032" t="str">
            <v>206057763</v>
          </cell>
          <cell r="Q1032">
            <v>41422</v>
          </cell>
          <cell r="R1032" t="str">
            <v>QUẢNG NAM</v>
          </cell>
          <cell r="S1032">
            <v>0</v>
          </cell>
          <cell r="T1032">
            <v>0</v>
          </cell>
          <cell r="U1032" t="str">
            <v>PHƯỜNG CẨM CHÂU, TP. HỘI AN, QUẢNG NAM</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v>
          </cell>
          <cell r="CE1032">
            <v>0</v>
          </cell>
          <cell r="CF1032">
            <v>0</v>
          </cell>
          <cell r="CG1032">
            <v>0</v>
          </cell>
          <cell r="CH1032">
            <v>0</v>
          </cell>
          <cell r="CI1032" t="str">
            <v>QUÁN HỘI AN</v>
          </cell>
          <cell r="CJ1032" t="str">
            <v>NHÂN VIÊN PHỤC VỤ</v>
          </cell>
          <cell r="CK1032">
            <v>0</v>
          </cell>
          <cell r="CL1032">
            <v>0</v>
          </cell>
          <cell r="CM1032">
            <v>0</v>
          </cell>
          <cell r="CN1032">
            <v>0</v>
          </cell>
          <cell r="CO1032">
            <v>0</v>
          </cell>
          <cell r="CP1032">
            <v>0</v>
          </cell>
          <cell r="CQ1032">
            <v>0</v>
          </cell>
          <cell r="CR1032">
            <v>0</v>
          </cell>
          <cell r="CS1032">
            <v>0</v>
          </cell>
          <cell r="CT1032">
            <v>0</v>
          </cell>
          <cell r="CU1032">
            <v>0</v>
          </cell>
          <cell r="CV1032">
            <v>0</v>
          </cell>
          <cell r="CW1032">
            <v>0</v>
          </cell>
          <cell r="CX1032">
            <v>0</v>
          </cell>
        </row>
        <row r="1033">
          <cell r="B1033" t="str">
            <v>EQQ102989</v>
          </cell>
          <cell r="C1033" t="str">
            <v>NGUYỄN NGỌC SƠN</v>
          </cell>
          <cell r="D1033" t="str">
            <v>NAM</v>
          </cell>
          <cell r="E1033" t="str">
            <v>25/12/2014</v>
          </cell>
          <cell r="F1033" t="str">
            <v>CN ĐÀ NẴNG</v>
          </cell>
          <cell r="G1033">
            <v>0</v>
          </cell>
          <cell r="H1033">
            <v>0</v>
          </cell>
          <cell r="I1033" t="str">
            <v>NV. Pha Chế</v>
          </cell>
          <cell r="J1033">
            <v>23</v>
          </cell>
          <cell r="K1033">
            <v>6</v>
          </cell>
          <cell r="L1033">
            <v>1993</v>
          </cell>
          <cell r="M1033">
            <v>34143</v>
          </cell>
          <cell r="N1033">
            <v>0</v>
          </cell>
          <cell r="O1033">
            <v>0</v>
          </cell>
          <cell r="P1033" t="str">
            <v>205672797</v>
          </cell>
          <cell r="Q1033">
            <v>40081</v>
          </cell>
          <cell r="R1033" t="str">
            <v>QUẢNG NAM</v>
          </cell>
          <cell r="S1033">
            <v>0</v>
          </cell>
          <cell r="T1033">
            <v>0</v>
          </cell>
          <cell r="U1033" t="str">
            <v>55/10 NGUYỄN TRƯỜNG TỘ, TP. HỘI AN, QUẢNG NAM</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cell r="CD1033">
            <v>0</v>
          </cell>
          <cell r="CE1033">
            <v>0</v>
          </cell>
          <cell r="CF1033">
            <v>0</v>
          </cell>
          <cell r="CG1033">
            <v>0</v>
          </cell>
          <cell r="CH1033">
            <v>0</v>
          </cell>
          <cell r="CI1033" t="str">
            <v>QUÁN HỘI AN</v>
          </cell>
          <cell r="CJ1033" t="str">
            <v>NHÂN VIÊN PHA CHẾ</v>
          </cell>
          <cell r="CK1033">
            <v>0</v>
          </cell>
          <cell r="CL1033">
            <v>0</v>
          </cell>
          <cell r="CM1033">
            <v>0</v>
          </cell>
          <cell r="CN1033">
            <v>0</v>
          </cell>
          <cell r="CO1033">
            <v>0</v>
          </cell>
          <cell r="CP1033">
            <v>0</v>
          </cell>
          <cell r="CQ1033">
            <v>0</v>
          </cell>
          <cell r="CR1033">
            <v>0</v>
          </cell>
          <cell r="CS1033">
            <v>0</v>
          </cell>
          <cell r="CT1033">
            <v>0</v>
          </cell>
          <cell r="CU1033">
            <v>0</v>
          </cell>
          <cell r="CV1033">
            <v>0</v>
          </cell>
          <cell r="CW1033">
            <v>0</v>
          </cell>
          <cell r="CX1033">
            <v>0</v>
          </cell>
        </row>
        <row r="1034">
          <cell r="B1034" t="str">
            <v>EQQ102990</v>
          </cell>
          <cell r="C1034" t="str">
            <v>NGUYỄN VĂN THÀNH</v>
          </cell>
          <cell r="D1034" t="str">
            <v>NAM</v>
          </cell>
          <cell r="E1034" t="str">
            <v>25/12/2014</v>
          </cell>
          <cell r="F1034" t="str">
            <v>CN ĐÀ NẴNG</v>
          </cell>
          <cell r="G1034" t="str">
            <v>Partime</v>
          </cell>
          <cell r="H1034">
            <v>0</v>
          </cell>
          <cell r="I1034" t="str">
            <v>NV. Phục Vụ</v>
          </cell>
          <cell r="J1034">
            <v>8</v>
          </cell>
          <cell r="K1034">
            <v>11</v>
          </cell>
          <cell r="L1034">
            <v>1994</v>
          </cell>
          <cell r="M1034">
            <v>34646</v>
          </cell>
          <cell r="N1034">
            <v>0</v>
          </cell>
          <cell r="O1034">
            <v>0</v>
          </cell>
          <cell r="P1034" t="str">
            <v>205922373</v>
          </cell>
          <cell r="Q1034">
            <v>41009</v>
          </cell>
          <cell r="R1034" t="str">
            <v>HỘI AN</v>
          </cell>
          <cell r="S1034">
            <v>0</v>
          </cell>
          <cell r="T1034">
            <v>0</v>
          </cell>
          <cell r="U1034" t="str">
            <v>PHƯỜNG THANH HÀ, TP. HỘI AN, QUẢNG NAM</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cell r="BZ1034">
            <v>0</v>
          </cell>
          <cell r="CA1034">
            <v>0</v>
          </cell>
          <cell r="CB1034">
            <v>0</v>
          </cell>
          <cell r="CC1034">
            <v>0</v>
          </cell>
          <cell r="CD1034">
            <v>0</v>
          </cell>
          <cell r="CE1034">
            <v>0</v>
          </cell>
          <cell r="CF1034">
            <v>0</v>
          </cell>
          <cell r="CG1034">
            <v>0</v>
          </cell>
          <cell r="CH1034">
            <v>0</v>
          </cell>
          <cell r="CI1034" t="str">
            <v>QUÁN HỘI AN</v>
          </cell>
          <cell r="CJ1034" t="str">
            <v>NHÂN VIÊN PHỤC VỤ</v>
          </cell>
          <cell r="CK1034">
            <v>0</v>
          </cell>
          <cell r="CL1034">
            <v>0</v>
          </cell>
          <cell r="CM1034">
            <v>0</v>
          </cell>
          <cell r="CN1034">
            <v>0</v>
          </cell>
          <cell r="CO1034">
            <v>0</v>
          </cell>
          <cell r="CP1034">
            <v>0</v>
          </cell>
          <cell r="CQ1034">
            <v>0</v>
          </cell>
          <cell r="CR1034">
            <v>0</v>
          </cell>
          <cell r="CS1034">
            <v>0</v>
          </cell>
          <cell r="CT1034">
            <v>0</v>
          </cell>
          <cell r="CU1034">
            <v>0</v>
          </cell>
          <cell r="CV1034">
            <v>0</v>
          </cell>
          <cell r="CW1034">
            <v>0</v>
          </cell>
          <cell r="CX1034">
            <v>0</v>
          </cell>
        </row>
        <row r="1035">
          <cell r="B1035" t="str">
            <v>EQQ102991</v>
          </cell>
          <cell r="C1035" t="str">
            <v>VÕ HƯNG ĐẠI</v>
          </cell>
          <cell r="D1035" t="str">
            <v>NAM</v>
          </cell>
          <cell r="E1035" t="str">
            <v>25/12/2014</v>
          </cell>
          <cell r="F1035" t="str">
            <v>CN ĐÀ NẴNG</v>
          </cell>
          <cell r="G1035" t="str">
            <v>Partime</v>
          </cell>
          <cell r="H1035">
            <v>0</v>
          </cell>
          <cell r="I1035" t="str">
            <v>NV. Phục Vụ</v>
          </cell>
          <cell r="J1035">
            <v>3</v>
          </cell>
          <cell r="K1035">
            <v>1</v>
          </cell>
          <cell r="L1035">
            <v>1994</v>
          </cell>
          <cell r="M1035">
            <v>34337</v>
          </cell>
          <cell r="N1035">
            <v>0</v>
          </cell>
          <cell r="O1035">
            <v>0</v>
          </cell>
          <cell r="P1035" t="str">
            <v>205708308</v>
          </cell>
          <cell r="Q1035">
            <v>40136</v>
          </cell>
          <cell r="R1035" t="str">
            <v>HỘI AN</v>
          </cell>
          <cell r="S1035">
            <v>0</v>
          </cell>
          <cell r="T1035">
            <v>0</v>
          </cell>
          <cell r="U1035" t="str">
            <v>TỔ 4, THANH TÂY, CẨM CHÂU, HỘI AN, QUẢNG NAM</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t="str">
            <v>QUÁN HỘI AN</v>
          </cell>
          <cell r="CJ1035" t="str">
            <v>NHÂN VIÊN PHỤC VỤ</v>
          </cell>
          <cell r="CK1035">
            <v>0</v>
          </cell>
          <cell r="CL1035">
            <v>0</v>
          </cell>
          <cell r="CM1035">
            <v>0</v>
          </cell>
          <cell r="CN1035">
            <v>0</v>
          </cell>
          <cell r="CO1035">
            <v>0</v>
          </cell>
          <cell r="CP1035">
            <v>0</v>
          </cell>
          <cell r="CQ1035">
            <v>0</v>
          </cell>
          <cell r="CR1035">
            <v>0</v>
          </cell>
          <cell r="CS1035">
            <v>0</v>
          </cell>
          <cell r="CT1035">
            <v>0</v>
          </cell>
          <cell r="CU1035">
            <v>0</v>
          </cell>
          <cell r="CV1035">
            <v>0</v>
          </cell>
          <cell r="CW1035">
            <v>0</v>
          </cell>
          <cell r="CX1035">
            <v>0</v>
          </cell>
        </row>
        <row r="1036">
          <cell r="B1036" t="str">
            <v>EQQ102992</v>
          </cell>
          <cell r="C1036" t="str">
            <v>HOÀNG VĂN ĐỨC</v>
          </cell>
          <cell r="D1036" t="str">
            <v>NAM</v>
          </cell>
          <cell r="E1036" t="str">
            <v>25/12/2014</v>
          </cell>
          <cell r="F1036" t="str">
            <v>CN ĐÀ NẴNG</v>
          </cell>
          <cell r="G1036" t="str">
            <v>Fulltime</v>
          </cell>
          <cell r="H1036">
            <v>0</v>
          </cell>
          <cell r="I1036" t="str">
            <v>NV. Bếp</v>
          </cell>
          <cell r="J1036">
            <v>1</v>
          </cell>
          <cell r="K1036">
            <v>2</v>
          </cell>
          <cell r="L1036">
            <v>1994</v>
          </cell>
          <cell r="M1036">
            <v>34366</v>
          </cell>
          <cell r="N1036">
            <v>0</v>
          </cell>
          <cell r="O1036">
            <v>0</v>
          </cell>
          <cell r="P1036" t="str">
            <v>205708319</v>
          </cell>
          <cell r="Q1036">
            <v>40136</v>
          </cell>
          <cell r="R1036" t="str">
            <v>HỘI AN</v>
          </cell>
          <cell r="S1036">
            <v>0</v>
          </cell>
          <cell r="T1036">
            <v>0</v>
          </cell>
          <cell r="U1036" t="str">
            <v>HOẰNG HOA, THANH HÓA</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t="str">
            <v>QUÁN HỘI AN</v>
          </cell>
          <cell r="CJ1036" t="str">
            <v>NHÂN VIÊN BẾP</v>
          </cell>
          <cell r="CK1036">
            <v>0</v>
          </cell>
          <cell r="CL1036">
            <v>0</v>
          </cell>
          <cell r="CM1036">
            <v>0</v>
          </cell>
          <cell r="CN1036">
            <v>0</v>
          </cell>
          <cell r="CO1036">
            <v>0</v>
          </cell>
          <cell r="CP1036">
            <v>0</v>
          </cell>
          <cell r="CQ1036">
            <v>0</v>
          </cell>
          <cell r="CR1036">
            <v>0</v>
          </cell>
          <cell r="CS1036">
            <v>0</v>
          </cell>
          <cell r="CT1036">
            <v>0</v>
          </cell>
          <cell r="CU1036">
            <v>0</v>
          </cell>
          <cell r="CV1036">
            <v>0</v>
          </cell>
          <cell r="CW1036">
            <v>0</v>
          </cell>
          <cell r="CX1036">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acebook.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10"/>
  <sheetViews>
    <sheetView workbookViewId="0">
      <selection activeCell="B14" sqref="B14"/>
    </sheetView>
  </sheetViews>
  <sheetFormatPr defaultColWidth="9.21875" defaultRowHeight="13.8"/>
  <cols>
    <col min="1" max="1" width="9.21875" style="17"/>
    <col min="2" max="2" width="100.77734375" style="14" customWidth="1"/>
    <col min="3" max="16384" width="9.21875" style="14"/>
  </cols>
  <sheetData>
    <row r="3" spans="1:2" ht="41.4">
      <c r="B3" s="777" t="s">
        <v>751</v>
      </c>
    </row>
    <row r="4" spans="1:2">
      <c r="B4" s="778" t="s">
        <v>752</v>
      </c>
    </row>
    <row r="5" spans="1:2" ht="21" customHeight="1">
      <c r="B5" s="779" t="s">
        <v>753</v>
      </c>
    </row>
    <row r="6" spans="1:2" ht="27.6">
      <c r="B6" s="780" t="s">
        <v>754</v>
      </c>
    </row>
    <row r="7" spans="1:2">
      <c r="B7" s="780" t="s">
        <v>755</v>
      </c>
    </row>
    <row r="9" spans="1:2">
      <c r="A9" s="17" t="s">
        <v>756</v>
      </c>
      <c r="B9" s="14" t="s">
        <v>757</v>
      </c>
    </row>
    <row r="10" spans="1:2">
      <c r="B10" s="14" t="s">
        <v>758</v>
      </c>
    </row>
  </sheetData>
  <hyperlinks>
    <hyperlink ref="B3" r:id="rId1" display="https://www.facebook.com/"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U215"/>
  <sheetViews>
    <sheetView showGridLines="0" topLeftCell="D58" workbookViewId="0">
      <selection activeCell="P11" sqref="P11"/>
    </sheetView>
  </sheetViews>
  <sheetFormatPr defaultColWidth="9.21875" defaultRowHeight="14.4"/>
  <cols>
    <col min="1" max="1" width="9" customWidth="1"/>
    <col min="2" max="2" width="20.77734375" style="103" customWidth="1"/>
    <col min="3" max="3" width="23.21875" customWidth="1"/>
    <col min="5" max="5" width="6.21875" style="52" customWidth="1"/>
    <col min="6" max="6" width="14" bestFit="1" customWidth="1"/>
    <col min="7" max="7" width="6.21875" customWidth="1"/>
    <col min="8" max="8" width="5.77734375" customWidth="1"/>
    <col min="9" max="9" width="19.21875" bestFit="1" customWidth="1"/>
    <col min="10" max="10" width="12.77734375" bestFit="1" customWidth="1"/>
    <col min="11" max="11" width="5.5546875" customWidth="1"/>
    <col min="12" max="12" width="12.77734375" bestFit="1" customWidth="1"/>
    <col min="13" max="13" width="8.5546875" customWidth="1"/>
    <col min="14" max="14" width="18.77734375" customWidth="1"/>
    <col min="15" max="15" width="15" customWidth="1"/>
    <col min="16" max="16" width="23.88671875" bestFit="1" customWidth="1"/>
    <col min="17" max="17" width="13.5546875" bestFit="1" customWidth="1"/>
    <col min="18" max="18" width="18.21875" bestFit="1" customWidth="1"/>
    <col min="19" max="21" width="12.77734375" bestFit="1" customWidth="1"/>
  </cols>
  <sheetData>
    <row r="1" spans="2:21" ht="28.5" hidden="1" customHeight="1">
      <c r="C1" s="128"/>
      <c r="D1" s="104"/>
      <c r="E1" s="122"/>
      <c r="F1" s="104"/>
      <c r="H1" s="104"/>
      <c r="I1" s="104"/>
      <c r="J1" s="104"/>
      <c r="K1" s="104"/>
      <c r="L1" s="104"/>
      <c r="N1" s="104"/>
      <c r="O1" s="104"/>
      <c r="P1" s="104"/>
      <c r="Q1" s="127"/>
      <c r="R1" s="104"/>
      <c r="S1" s="104"/>
      <c r="T1" s="104"/>
      <c r="U1" s="104"/>
    </row>
    <row r="2" spans="2:21" ht="17.25" hidden="1" customHeight="1">
      <c r="C2" s="128"/>
      <c r="D2" s="104"/>
      <c r="E2" s="122"/>
      <c r="F2" s="104"/>
      <c r="H2" s="104"/>
      <c r="I2" s="104"/>
      <c r="J2" s="104"/>
      <c r="K2" s="104"/>
      <c r="L2" s="104"/>
      <c r="N2" s="104"/>
      <c r="O2" s="104"/>
      <c r="P2" s="104"/>
      <c r="Q2" s="127"/>
      <c r="R2" s="104"/>
      <c r="S2" s="104"/>
      <c r="T2" s="104"/>
      <c r="U2" s="104"/>
    </row>
    <row r="3" spans="2:21" ht="19.5" hidden="1" customHeight="1">
      <c r="C3" s="104"/>
      <c r="D3" s="104"/>
      <c r="E3" s="122"/>
      <c r="F3" s="104"/>
      <c r="H3" s="104"/>
      <c r="I3" s="104"/>
      <c r="J3" s="104"/>
      <c r="K3" s="104"/>
      <c r="L3" s="104"/>
      <c r="N3" s="104"/>
      <c r="O3" s="104"/>
      <c r="P3" s="104"/>
      <c r="Q3" s="126"/>
      <c r="R3" s="104"/>
      <c r="S3" s="104"/>
      <c r="T3" s="104"/>
      <c r="U3" s="104"/>
    </row>
    <row r="4" spans="2:21" ht="19.5" customHeight="1">
      <c r="C4" s="104"/>
      <c r="D4" s="104"/>
      <c r="E4" s="122"/>
      <c r="F4" s="104"/>
      <c r="H4" s="104"/>
      <c r="I4" s="104"/>
      <c r="J4" s="104"/>
      <c r="K4" s="104"/>
      <c r="L4" s="104"/>
      <c r="N4" s="104"/>
      <c r="O4" s="104"/>
      <c r="P4" s="104"/>
      <c r="Q4" s="126"/>
      <c r="R4" s="104"/>
      <c r="S4" s="104"/>
      <c r="T4" s="104"/>
      <c r="U4" s="104"/>
    </row>
    <row r="5" spans="2:21" ht="49.5" customHeight="1">
      <c r="C5" s="125" t="s">
        <v>418</v>
      </c>
      <c r="D5" s="104"/>
      <c r="E5" s="122" t="s">
        <v>316</v>
      </c>
      <c r="F5" s="104"/>
      <c r="H5" s="104"/>
      <c r="I5" s="124" t="s">
        <v>417</v>
      </c>
      <c r="J5" s="123"/>
      <c r="K5" s="122" t="s">
        <v>316</v>
      </c>
      <c r="L5" s="104"/>
      <c r="N5" s="121" t="s">
        <v>416</v>
      </c>
      <c r="O5" s="121" t="s">
        <v>415</v>
      </c>
      <c r="P5" s="20" t="s">
        <v>414</v>
      </c>
      <c r="Q5" s="120" t="s">
        <v>413</v>
      </c>
      <c r="R5" s="120" t="s">
        <v>412</v>
      </c>
      <c r="S5" s="104"/>
      <c r="T5" s="104"/>
      <c r="U5" s="104"/>
    </row>
    <row r="6" spans="2:21" ht="15.6">
      <c r="B6" s="110" t="str">
        <f t="shared" ref="B6:B69" si="0">C6&amp;D6&amp;E6</f>
        <v>Cấp điều hànhG141</v>
      </c>
      <c r="C6" s="115" t="s">
        <v>361</v>
      </c>
      <c r="D6" s="114" t="s">
        <v>403</v>
      </c>
      <c r="E6" s="109">
        <v>1</v>
      </c>
      <c r="F6" s="105">
        <v>79534000</v>
      </c>
      <c r="I6" s="115" t="s">
        <v>361</v>
      </c>
      <c r="J6" s="114" t="s">
        <v>403</v>
      </c>
      <c r="K6" s="106">
        <v>1</v>
      </c>
      <c r="L6" s="105">
        <v>26000000</v>
      </c>
      <c r="N6" s="119" t="str">
        <f t="shared" ref="N6:N38" si="1">O6&amp;Q6</f>
        <v>1602Cấp quản lý</v>
      </c>
      <c r="O6" s="118" t="s">
        <v>411</v>
      </c>
      <c r="P6" s="117" t="s">
        <v>410</v>
      </c>
      <c r="Q6" s="117" t="s">
        <v>357</v>
      </c>
      <c r="R6" s="50">
        <v>500000</v>
      </c>
    </row>
    <row r="7" spans="2:21" ht="15.6">
      <c r="B7" s="110" t="str">
        <f t="shared" si="0"/>
        <v>Cấp điều hànhG131</v>
      </c>
      <c r="C7" s="115" t="s">
        <v>361</v>
      </c>
      <c r="D7" s="114" t="s">
        <v>402</v>
      </c>
      <c r="E7" s="109">
        <v>1</v>
      </c>
      <c r="F7" s="105">
        <v>68160000</v>
      </c>
      <c r="I7" s="115" t="s">
        <v>361</v>
      </c>
      <c r="J7" s="114" t="s">
        <v>402</v>
      </c>
      <c r="K7" s="106">
        <v>1</v>
      </c>
      <c r="L7" s="105">
        <v>26000000</v>
      </c>
      <c r="N7" s="119" t="str">
        <f t="shared" si="1"/>
        <v>1602Cấp nhân viên</v>
      </c>
      <c r="O7" s="118" t="s">
        <v>411</v>
      </c>
      <c r="P7" s="117" t="s">
        <v>410</v>
      </c>
      <c r="Q7" s="117" t="s">
        <v>346</v>
      </c>
      <c r="R7" s="50">
        <v>200000</v>
      </c>
    </row>
    <row r="8" spans="2:21" ht="28.8">
      <c r="B8" s="110" t="str">
        <f t="shared" si="0"/>
        <v>Cấp điều hànhG121</v>
      </c>
      <c r="C8" s="115" t="s">
        <v>361</v>
      </c>
      <c r="D8" s="114" t="s">
        <v>401</v>
      </c>
      <c r="E8" s="109">
        <v>1</v>
      </c>
      <c r="F8" s="105">
        <v>51120000</v>
      </c>
      <c r="I8" s="113" t="s">
        <v>361</v>
      </c>
      <c r="J8" s="112" t="s">
        <v>401</v>
      </c>
      <c r="K8" s="106">
        <v>1</v>
      </c>
      <c r="L8" s="105">
        <v>26000000</v>
      </c>
      <c r="N8" s="119" t="str">
        <f t="shared" si="1"/>
        <v>1602Cấp chuyên viên</v>
      </c>
      <c r="O8" s="118" t="s">
        <v>411</v>
      </c>
      <c r="P8" s="117" t="s">
        <v>410</v>
      </c>
      <c r="Q8" s="117" t="s">
        <v>343</v>
      </c>
      <c r="R8" s="50">
        <v>200000</v>
      </c>
    </row>
    <row r="9" spans="2:21" ht="15.6">
      <c r="B9" s="110" t="str">
        <f t="shared" si="0"/>
        <v>Cấp quản lýG111</v>
      </c>
      <c r="C9" s="113" t="s">
        <v>357</v>
      </c>
      <c r="D9" s="112" t="s">
        <v>360</v>
      </c>
      <c r="E9" s="109">
        <v>1</v>
      </c>
      <c r="F9" s="105">
        <v>39746000</v>
      </c>
      <c r="I9" s="113" t="s">
        <v>357</v>
      </c>
      <c r="J9" s="112" t="s">
        <v>360</v>
      </c>
      <c r="K9" s="106">
        <v>1</v>
      </c>
      <c r="L9" s="105">
        <v>26000000</v>
      </c>
      <c r="N9" s="119" t="str">
        <f t="shared" si="1"/>
        <v>1602Cấp giám sát</v>
      </c>
      <c r="O9" s="118" t="s">
        <v>411</v>
      </c>
      <c r="P9" s="117" t="s">
        <v>410</v>
      </c>
      <c r="Q9" s="117" t="s">
        <v>350</v>
      </c>
      <c r="R9" s="50">
        <v>200000</v>
      </c>
    </row>
    <row r="10" spans="2:21" ht="15.6">
      <c r="B10" s="110" t="str">
        <f t="shared" si="0"/>
        <v>Cấp quản lýG101</v>
      </c>
      <c r="C10" s="113" t="s">
        <v>357</v>
      </c>
      <c r="D10" s="112" t="s">
        <v>356</v>
      </c>
      <c r="E10" s="109">
        <v>1</v>
      </c>
      <c r="F10" s="105">
        <v>28414000</v>
      </c>
      <c r="I10" s="113" t="s">
        <v>357</v>
      </c>
      <c r="J10" s="112" t="s">
        <v>356</v>
      </c>
      <c r="K10" s="106">
        <v>1</v>
      </c>
      <c r="L10" s="105">
        <v>26000000</v>
      </c>
      <c r="N10" s="119" t="str">
        <f t="shared" si="1"/>
        <v>5002Cấp giám sát</v>
      </c>
      <c r="O10" s="118" t="s">
        <v>409</v>
      </c>
      <c r="P10" s="117" t="s">
        <v>383</v>
      </c>
      <c r="Q10" s="117" t="s">
        <v>350</v>
      </c>
      <c r="R10" s="50">
        <v>300000</v>
      </c>
    </row>
    <row r="11" spans="2:21" ht="15.6">
      <c r="B11" s="110" t="str">
        <f t="shared" si="0"/>
        <v>Cấp quản lýG91</v>
      </c>
      <c r="C11" s="113" t="s">
        <v>357</v>
      </c>
      <c r="D11" s="112" t="s">
        <v>353</v>
      </c>
      <c r="E11" s="109">
        <v>1</v>
      </c>
      <c r="F11" s="105">
        <v>19298000</v>
      </c>
      <c r="I11" s="113" t="s">
        <v>357</v>
      </c>
      <c r="J11" s="112" t="s">
        <v>353</v>
      </c>
      <c r="K11" s="106">
        <v>1</v>
      </c>
      <c r="L11" s="105">
        <v>19298000</v>
      </c>
      <c r="N11" s="119" t="str">
        <f t="shared" si="1"/>
        <v>5002Cấp quản lý</v>
      </c>
      <c r="O11" s="118" t="s">
        <v>409</v>
      </c>
      <c r="P11" s="19" t="s">
        <v>383</v>
      </c>
      <c r="Q11" s="117" t="s">
        <v>357</v>
      </c>
      <c r="R11" s="50">
        <v>300000</v>
      </c>
    </row>
    <row r="12" spans="2:21" ht="15.6">
      <c r="B12" s="110" t="str">
        <f t="shared" si="0"/>
        <v>Cấp giám sátG81</v>
      </c>
      <c r="C12" s="113" t="s">
        <v>350</v>
      </c>
      <c r="D12" s="112" t="s">
        <v>349</v>
      </c>
      <c r="E12" s="109">
        <v>1</v>
      </c>
      <c r="F12" s="105">
        <v>14782000</v>
      </c>
      <c r="I12" s="113" t="s">
        <v>350</v>
      </c>
      <c r="J12" s="112" t="s">
        <v>349</v>
      </c>
      <c r="K12" s="106">
        <v>1</v>
      </c>
      <c r="L12" s="105">
        <v>14782000</v>
      </c>
      <c r="N12" s="119" t="str">
        <f t="shared" si="1"/>
        <v>5002Cấp giám sát</v>
      </c>
      <c r="O12" s="118" t="s">
        <v>409</v>
      </c>
      <c r="P12" s="19" t="s">
        <v>383</v>
      </c>
      <c r="Q12" s="117" t="s">
        <v>350</v>
      </c>
      <c r="R12" s="50">
        <v>200000</v>
      </c>
    </row>
    <row r="13" spans="2:21" ht="15.6">
      <c r="B13" s="110" t="str">
        <f t="shared" si="0"/>
        <v>Cấp giám sátG71</v>
      </c>
      <c r="C13" s="113" t="s">
        <v>350</v>
      </c>
      <c r="D13" s="112" t="s">
        <v>345</v>
      </c>
      <c r="E13" s="109">
        <v>1</v>
      </c>
      <c r="F13" s="105">
        <v>11374000</v>
      </c>
      <c r="I13" s="113" t="s">
        <v>350</v>
      </c>
      <c r="J13" s="112" t="s">
        <v>345</v>
      </c>
      <c r="K13" s="106">
        <v>1</v>
      </c>
      <c r="L13" s="105">
        <v>11374000</v>
      </c>
      <c r="N13" s="119" t="str">
        <f t="shared" si="1"/>
        <v>5002Cấp nhân viên</v>
      </c>
      <c r="O13" s="118" t="s">
        <v>409</v>
      </c>
      <c r="P13" s="19" t="s">
        <v>383</v>
      </c>
      <c r="Q13" s="117" t="s">
        <v>346</v>
      </c>
      <c r="R13" s="50">
        <v>200000</v>
      </c>
    </row>
    <row r="14" spans="2:21" ht="15.6">
      <c r="B14" s="110" t="str">
        <f t="shared" si="0"/>
        <v>Cấp chuyên viênG61</v>
      </c>
      <c r="C14" s="111" t="s">
        <v>343</v>
      </c>
      <c r="D14" s="107" t="s">
        <v>342</v>
      </c>
      <c r="E14" s="109">
        <v>1</v>
      </c>
      <c r="F14" s="105">
        <v>7966000</v>
      </c>
      <c r="I14" s="111" t="s">
        <v>343</v>
      </c>
      <c r="J14" s="107" t="s">
        <v>342</v>
      </c>
      <c r="K14" s="106">
        <v>1</v>
      </c>
      <c r="L14" s="105">
        <v>7966000</v>
      </c>
      <c r="N14" s="119" t="str">
        <f t="shared" si="1"/>
        <v>1402Cấp giám sát</v>
      </c>
      <c r="O14" s="118" t="s">
        <v>408</v>
      </c>
      <c r="P14" s="117" t="s">
        <v>375</v>
      </c>
      <c r="Q14" s="117" t="s">
        <v>350</v>
      </c>
      <c r="R14" s="50">
        <v>200000</v>
      </c>
    </row>
    <row r="15" spans="2:21" ht="15.6">
      <c r="B15" s="110" t="str">
        <f t="shared" si="0"/>
        <v>Cấp chuyên viênG51</v>
      </c>
      <c r="C15" s="111" t="s">
        <v>343</v>
      </c>
      <c r="D15" s="107" t="s">
        <v>339</v>
      </c>
      <c r="E15" s="109">
        <v>1</v>
      </c>
      <c r="F15" s="105">
        <v>6816000</v>
      </c>
      <c r="I15" s="111" t="s">
        <v>343</v>
      </c>
      <c r="J15" s="107" t="s">
        <v>339</v>
      </c>
      <c r="K15" s="106">
        <v>1</v>
      </c>
      <c r="L15" s="105">
        <v>6816000</v>
      </c>
      <c r="N15" s="119" t="str">
        <f t="shared" si="1"/>
        <v>1402Cấp quản lý</v>
      </c>
      <c r="O15" s="118" t="s">
        <v>408</v>
      </c>
      <c r="P15" s="117" t="s">
        <v>375</v>
      </c>
      <c r="Q15" s="117" t="s">
        <v>357</v>
      </c>
      <c r="R15" s="50">
        <v>300000</v>
      </c>
    </row>
    <row r="16" spans="2:21" ht="15" customHeight="1">
      <c r="B16" s="110" t="str">
        <f t="shared" si="0"/>
        <v>Cấp nhân viênG41</v>
      </c>
      <c r="C16" s="111" t="s">
        <v>346</v>
      </c>
      <c r="D16" s="107" t="s">
        <v>359</v>
      </c>
      <c r="E16" s="109">
        <v>1</v>
      </c>
      <c r="F16" s="105">
        <v>5112000</v>
      </c>
      <c r="I16" s="111" t="s">
        <v>346</v>
      </c>
      <c r="J16" s="107" t="s">
        <v>359</v>
      </c>
      <c r="K16" s="106">
        <v>1</v>
      </c>
      <c r="L16" s="105">
        <v>5112000</v>
      </c>
      <c r="N16" s="119" t="str">
        <f t="shared" si="1"/>
        <v>1402Cấp nhân viên</v>
      </c>
      <c r="O16" s="118" t="s">
        <v>408</v>
      </c>
      <c r="P16" s="117" t="s">
        <v>375</v>
      </c>
      <c r="Q16" s="117" t="s">
        <v>346</v>
      </c>
      <c r="R16" s="50">
        <v>100000</v>
      </c>
    </row>
    <row r="17" spans="2:21" ht="28.8">
      <c r="B17" s="110" t="str">
        <f t="shared" si="0"/>
        <v>Cấp nhân viênG31</v>
      </c>
      <c r="C17" s="111" t="s">
        <v>346</v>
      </c>
      <c r="D17" s="107" t="s">
        <v>355</v>
      </c>
      <c r="E17" s="109">
        <v>1</v>
      </c>
      <c r="F17" s="105">
        <v>4899000</v>
      </c>
      <c r="I17" s="111" t="s">
        <v>346</v>
      </c>
      <c r="J17" s="107" t="s">
        <v>355</v>
      </c>
      <c r="K17" s="106">
        <v>1</v>
      </c>
      <c r="L17" s="105">
        <v>4899000</v>
      </c>
      <c r="N17" s="119" t="str">
        <f t="shared" si="1"/>
        <v>1402Cấp chuyên viên</v>
      </c>
      <c r="O17" s="118" t="s">
        <v>408</v>
      </c>
      <c r="P17" s="19" t="s">
        <v>375</v>
      </c>
      <c r="Q17" s="117" t="s">
        <v>343</v>
      </c>
      <c r="R17" s="50">
        <v>200000</v>
      </c>
    </row>
    <row r="18" spans="2:21" ht="15.6">
      <c r="B18" s="110" t="str">
        <f t="shared" si="0"/>
        <v>Lao động phổ thôngG21</v>
      </c>
      <c r="C18" s="108" t="s">
        <v>344</v>
      </c>
      <c r="D18" s="107" t="s">
        <v>352</v>
      </c>
      <c r="E18" s="109">
        <v>1</v>
      </c>
      <c r="F18" s="105">
        <v>4558000</v>
      </c>
      <c r="H18" s="116"/>
      <c r="I18" s="108" t="s">
        <v>344</v>
      </c>
      <c r="J18" s="107" t="s">
        <v>352</v>
      </c>
      <c r="K18" s="106">
        <v>1</v>
      </c>
      <c r="L18" s="105">
        <v>4558000</v>
      </c>
      <c r="N18" s="119" t="str">
        <f>O18&amp;Q18</f>
        <v>5004Cấp quản lý</v>
      </c>
      <c r="O18" s="118" t="s">
        <v>160</v>
      </c>
      <c r="P18" s="19" t="s">
        <v>161</v>
      </c>
      <c r="Q18" s="117" t="s">
        <v>357</v>
      </c>
      <c r="R18" s="50">
        <v>300000</v>
      </c>
      <c r="S18" s="116"/>
      <c r="T18" s="116"/>
      <c r="U18" s="116"/>
    </row>
    <row r="19" spans="2:21" ht="15.6">
      <c r="B19" s="110" t="str">
        <f t="shared" si="0"/>
        <v>Lao động phổ thôngG11</v>
      </c>
      <c r="C19" s="108" t="s">
        <v>344</v>
      </c>
      <c r="D19" s="107" t="s">
        <v>348</v>
      </c>
      <c r="E19" s="109">
        <v>1</v>
      </c>
      <c r="F19" s="105">
        <v>4260000</v>
      </c>
      <c r="H19" s="116"/>
      <c r="I19" s="108" t="s">
        <v>344</v>
      </c>
      <c r="J19" s="107" t="s">
        <v>348</v>
      </c>
      <c r="K19" s="106">
        <v>1</v>
      </c>
      <c r="L19" s="105">
        <v>4260000</v>
      </c>
      <c r="N19" s="119" t="str">
        <f t="shared" si="1"/>
        <v>5004Cấp nhân viên</v>
      </c>
      <c r="O19" s="118" t="s">
        <v>160</v>
      </c>
      <c r="P19" s="19" t="s">
        <v>161</v>
      </c>
      <c r="Q19" s="117" t="s">
        <v>346</v>
      </c>
      <c r="R19" s="50">
        <v>100000</v>
      </c>
      <c r="S19" s="116"/>
      <c r="T19" s="116"/>
      <c r="U19" s="116"/>
    </row>
    <row r="20" spans="2:21" ht="15.6">
      <c r="B20" s="110" t="str">
        <f t="shared" si="0"/>
        <v>Cấp điều hànhG142</v>
      </c>
      <c r="C20" s="115" t="s">
        <v>361</v>
      </c>
      <c r="D20" s="114" t="s">
        <v>403</v>
      </c>
      <c r="E20" s="109">
        <v>2</v>
      </c>
      <c r="F20" s="105">
        <v>87487000</v>
      </c>
      <c r="H20" s="116"/>
      <c r="I20" s="115" t="s">
        <v>361</v>
      </c>
      <c r="J20" s="114" t="s">
        <v>403</v>
      </c>
      <c r="K20" s="106">
        <v>2</v>
      </c>
      <c r="L20" s="105">
        <v>26000000</v>
      </c>
      <c r="N20" s="119" t="str">
        <f t="shared" si="1"/>
        <v>5004Cấp giám sát</v>
      </c>
      <c r="O20" s="118" t="s">
        <v>160</v>
      </c>
      <c r="P20" s="19" t="s">
        <v>161</v>
      </c>
      <c r="Q20" s="117" t="s">
        <v>350</v>
      </c>
      <c r="R20" s="50">
        <v>200000</v>
      </c>
      <c r="S20" s="116"/>
      <c r="T20" s="116"/>
      <c r="U20" s="116"/>
    </row>
    <row r="21" spans="2:21" ht="28.8">
      <c r="B21" s="110" t="str">
        <f t="shared" si="0"/>
        <v>Cấp điều hànhG132</v>
      </c>
      <c r="C21" s="115" t="s">
        <v>361</v>
      </c>
      <c r="D21" s="114" t="s">
        <v>402</v>
      </c>
      <c r="E21" s="109">
        <v>2</v>
      </c>
      <c r="F21" s="105">
        <v>74976000</v>
      </c>
      <c r="H21" s="116"/>
      <c r="I21" s="115" t="s">
        <v>361</v>
      </c>
      <c r="J21" s="114" t="s">
        <v>402</v>
      </c>
      <c r="K21" s="106">
        <v>2</v>
      </c>
      <c r="L21" s="105">
        <v>26000000</v>
      </c>
      <c r="N21" s="119" t="str">
        <f t="shared" si="1"/>
        <v>5004Cấp chuyên viên</v>
      </c>
      <c r="O21" s="118" t="s">
        <v>160</v>
      </c>
      <c r="P21" s="19" t="s">
        <v>161</v>
      </c>
      <c r="Q21" s="117" t="s">
        <v>343</v>
      </c>
      <c r="R21" s="50">
        <v>100000</v>
      </c>
      <c r="S21" s="116"/>
      <c r="T21" s="116"/>
      <c r="U21" s="116"/>
    </row>
    <row r="22" spans="2:21" ht="15.6">
      <c r="B22" s="110" t="str">
        <f t="shared" si="0"/>
        <v>Cấp điều hànhG122</v>
      </c>
      <c r="C22" s="115" t="s">
        <v>361</v>
      </c>
      <c r="D22" s="114" t="s">
        <v>401</v>
      </c>
      <c r="E22" s="109">
        <v>2</v>
      </c>
      <c r="F22" s="105">
        <v>56232000</v>
      </c>
      <c r="H22" s="116"/>
      <c r="I22" s="115" t="s">
        <v>361</v>
      </c>
      <c r="J22" s="114" t="s">
        <v>401</v>
      </c>
      <c r="K22" s="106">
        <v>2</v>
      </c>
      <c r="L22" s="105">
        <v>26000000</v>
      </c>
      <c r="N22" s="119" t="str">
        <f t="shared" si="1"/>
        <v>1102Cấp quản lý</v>
      </c>
      <c r="O22" s="118" t="s">
        <v>407</v>
      </c>
      <c r="P22" s="117" t="s">
        <v>380</v>
      </c>
      <c r="Q22" s="117" t="s">
        <v>357</v>
      </c>
      <c r="R22" s="50">
        <v>300000</v>
      </c>
      <c r="S22" s="116"/>
      <c r="T22" s="116"/>
      <c r="U22" s="116"/>
    </row>
    <row r="23" spans="2:21" ht="28.8">
      <c r="B23" s="110" t="str">
        <f t="shared" si="0"/>
        <v>Cấp quản lýG112</v>
      </c>
      <c r="C23" s="113" t="s">
        <v>357</v>
      </c>
      <c r="D23" s="112" t="s">
        <v>360</v>
      </c>
      <c r="E23" s="109">
        <v>2</v>
      </c>
      <c r="F23" s="105">
        <v>43721000</v>
      </c>
      <c r="H23" s="116"/>
      <c r="I23" s="113" t="s">
        <v>357</v>
      </c>
      <c r="J23" s="112" t="s">
        <v>360</v>
      </c>
      <c r="K23" s="106">
        <v>2</v>
      </c>
      <c r="L23" s="105">
        <v>26000000</v>
      </c>
      <c r="N23" s="119" t="str">
        <f t="shared" si="1"/>
        <v>1102Cấp chuyên viên</v>
      </c>
      <c r="O23" s="118" t="s">
        <v>407</v>
      </c>
      <c r="P23" s="117" t="s">
        <v>380</v>
      </c>
      <c r="Q23" s="117" t="s">
        <v>343</v>
      </c>
      <c r="R23" s="50">
        <v>100000</v>
      </c>
      <c r="S23" s="116"/>
      <c r="T23" s="116"/>
      <c r="U23" s="116"/>
    </row>
    <row r="24" spans="2:21" ht="15.6">
      <c r="B24" s="110" t="str">
        <f t="shared" si="0"/>
        <v>Cấp quản lýG102</v>
      </c>
      <c r="C24" s="113" t="s">
        <v>357</v>
      </c>
      <c r="D24" s="112" t="s">
        <v>356</v>
      </c>
      <c r="E24" s="109">
        <v>2</v>
      </c>
      <c r="F24" s="105">
        <v>31255000</v>
      </c>
      <c r="H24" s="116"/>
      <c r="I24" s="113" t="s">
        <v>357</v>
      </c>
      <c r="J24" s="112" t="s">
        <v>356</v>
      </c>
      <c r="K24" s="106">
        <v>2</v>
      </c>
      <c r="L24" s="105">
        <v>26000000</v>
      </c>
      <c r="N24" s="119" t="str">
        <f t="shared" si="1"/>
        <v>1102Cấp giám sát</v>
      </c>
      <c r="O24" s="118" t="s">
        <v>407</v>
      </c>
      <c r="P24" s="117" t="s">
        <v>380</v>
      </c>
      <c r="Q24" s="117" t="s">
        <v>350</v>
      </c>
      <c r="R24" s="50">
        <v>200000</v>
      </c>
      <c r="S24" s="116"/>
      <c r="T24" s="116"/>
      <c r="U24" s="116"/>
    </row>
    <row r="25" spans="2:21" ht="15.6">
      <c r="B25" s="110" t="str">
        <f t="shared" si="0"/>
        <v>Cấp quản lýG92</v>
      </c>
      <c r="C25" s="113" t="s">
        <v>357</v>
      </c>
      <c r="D25" s="112" t="s">
        <v>353</v>
      </c>
      <c r="E25" s="109">
        <v>2</v>
      </c>
      <c r="F25" s="105">
        <v>21228000</v>
      </c>
      <c r="H25" s="116"/>
      <c r="I25" s="113" t="s">
        <v>357</v>
      </c>
      <c r="J25" s="112" t="s">
        <v>353</v>
      </c>
      <c r="K25" s="106">
        <v>2</v>
      </c>
      <c r="L25" s="105">
        <v>21228000</v>
      </c>
      <c r="N25" s="119" t="str">
        <f t="shared" si="1"/>
        <v>1102Cấp nhân viên</v>
      </c>
      <c r="O25" s="118" t="s">
        <v>407</v>
      </c>
      <c r="P25" s="117" t="s">
        <v>380</v>
      </c>
      <c r="Q25" s="117" t="s">
        <v>346</v>
      </c>
      <c r="R25" s="50">
        <v>100000</v>
      </c>
      <c r="S25" s="116"/>
      <c r="T25" s="116"/>
      <c r="U25" s="116"/>
    </row>
    <row r="26" spans="2:21" ht="15.6">
      <c r="B26" s="110" t="str">
        <f t="shared" si="0"/>
        <v>Cấp giám sátG82</v>
      </c>
      <c r="C26" s="113" t="s">
        <v>350</v>
      </c>
      <c r="D26" s="112" t="s">
        <v>349</v>
      </c>
      <c r="E26" s="109">
        <v>2</v>
      </c>
      <c r="F26" s="105">
        <v>16260000</v>
      </c>
      <c r="H26" s="116"/>
      <c r="I26" s="113" t="s">
        <v>350</v>
      </c>
      <c r="J26" s="112" t="s">
        <v>349</v>
      </c>
      <c r="K26" s="106">
        <v>2</v>
      </c>
      <c r="L26" s="105">
        <v>16260000</v>
      </c>
      <c r="N26" s="119" t="str">
        <f t="shared" si="1"/>
        <v>1603Cấp nhân viên</v>
      </c>
      <c r="O26" s="118" t="s">
        <v>406</v>
      </c>
      <c r="P26" s="117" t="s">
        <v>369</v>
      </c>
      <c r="Q26" s="117" t="s">
        <v>346</v>
      </c>
      <c r="R26" s="50">
        <v>100000</v>
      </c>
      <c r="S26" s="116"/>
      <c r="T26" s="116"/>
      <c r="U26" s="116"/>
    </row>
    <row r="27" spans="2:21" ht="15.6">
      <c r="B27" s="110" t="str">
        <f t="shared" si="0"/>
        <v>Cấp giám sátG72</v>
      </c>
      <c r="C27" s="113" t="s">
        <v>350</v>
      </c>
      <c r="D27" s="112" t="s">
        <v>345</v>
      </c>
      <c r="E27" s="109">
        <v>2</v>
      </c>
      <c r="F27" s="105">
        <v>12511000</v>
      </c>
      <c r="H27" s="116"/>
      <c r="I27" s="113" t="s">
        <v>350</v>
      </c>
      <c r="J27" s="112" t="s">
        <v>345</v>
      </c>
      <c r="K27" s="106">
        <v>2</v>
      </c>
      <c r="L27" s="105">
        <v>12511000</v>
      </c>
      <c r="N27" s="119" t="str">
        <f t="shared" si="1"/>
        <v>1603Cấp giám sát</v>
      </c>
      <c r="O27" s="118" t="s">
        <v>406</v>
      </c>
      <c r="P27" s="117" t="s">
        <v>369</v>
      </c>
      <c r="Q27" s="117" t="s">
        <v>350</v>
      </c>
      <c r="R27" s="50">
        <v>200000</v>
      </c>
      <c r="S27" s="116"/>
      <c r="T27" s="116"/>
      <c r="U27" s="116"/>
    </row>
    <row r="28" spans="2:21" ht="15.6">
      <c r="B28" s="110" t="str">
        <f t="shared" si="0"/>
        <v>Cấp chuyên viênG62</v>
      </c>
      <c r="C28" s="111" t="s">
        <v>343</v>
      </c>
      <c r="D28" s="107" t="s">
        <v>342</v>
      </c>
      <c r="E28" s="109">
        <v>2</v>
      </c>
      <c r="F28" s="105">
        <v>8763000</v>
      </c>
      <c r="H28" s="116"/>
      <c r="I28" s="111" t="s">
        <v>343</v>
      </c>
      <c r="J28" s="107" t="s">
        <v>342</v>
      </c>
      <c r="K28" s="106">
        <v>2</v>
      </c>
      <c r="L28" s="105">
        <v>8763000</v>
      </c>
      <c r="N28" s="119" t="str">
        <f t="shared" si="1"/>
        <v>1603Cấp quản lý</v>
      </c>
      <c r="O28" s="118" t="s">
        <v>406</v>
      </c>
      <c r="P28" s="117" t="s">
        <v>369</v>
      </c>
      <c r="Q28" s="117" t="s">
        <v>357</v>
      </c>
      <c r="R28" s="50">
        <v>300000</v>
      </c>
      <c r="S28" s="116"/>
      <c r="T28" s="116"/>
      <c r="U28" s="116"/>
    </row>
    <row r="29" spans="2:21" ht="28.8">
      <c r="B29" s="110" t="str">
        <f t="shared" si="0"/>
        <v>Cấp chuyên viênG52</v>
      </c>
      <c r="C29" s="111" t="s">
        <v>343</v>
      </c>
      <c r="D29" s="107" t="s">
        <v>339</v>
      </c>
      <c r="E29" s="109">
        <v>2</v>
      </c>
      <c r="F29" s="105">
        <v>7498000</v>
      </c>
      <c r="H29" s="116"/>
      <c r="I29" s="111" t="s">
        <v>343</v>
      </c>
      <c r="J29" s="107" t="s">
        <v>339</v>
      </c>
      <c r="K29" s="106">
        <v>2</v>
      </c>
      <c r="L29" s="105">
        <v>7498000</v>
      </c>
      <c r="N29" s="119" t="str">
        <f t="shared" si="1"/>
        <v>1603Cấp chuyên viên</v>
      </c>
      <c r="O29" s="118" t="s">
        <v>406</v>
      </c>
      <c r="P29" s="117" t="s">
        <v>369</v>
      </c>
      <c r="Q29" s="117" t="s">
        <v>343</v>
      </c>
      <c r="R29" s="50">
        <v>100000</v>
      </c>
      <c r="S29" s="116"/>
      <c r="T29" s="116"/>
      <c r="U29" s="116"/>
    </row>
    <row r="30" spans="2:21" ht="0.75" customHeight="1">
      <c r="B30" s="110" t="str">
        <f t="shared" si="0"/>
        <v>Cấp nhân viênG42</v>
      </c>
      <c r="C30" s="111" t="s">
        <v>346</v>
      </c>
      <c r="D30" s="107" t="s">
        <v>359</v>
      </c>
      <c r="E30" s="109">
        <v>2</v>
      </c>
      <c r="F30" s="105">
        <v>5623000</v>
      </c>
      <c r="H30" s="116"/>
      <c r="I30" s="111" t="s">
        <v>346</v>
      </c>
      <c r="J30" s="107" t="s">
        <v>359</v>
      </c>
      <c r="K30" s="106">
        <v>2</v>
      </c>
      <c r="L30" s="105">
        <v>5623000</v>
      </c>
      <c r="N30" s="119" t="str">
        <f t="shared" si="1"/>
        <v>Cấp chuyên viên</v>
      </c>
      <c r="O30" s="119"/>
      <c r="P30" s="117" t="s">
        <v>170</v>
      </c>
      <c r="Q30" s="117" t="s">
        <v>343</v>
      </c>
      <c r="R30" s="50">
        <v>200000</v>
      </c>
      <c r="S30" s="116"/>
      <c r="T30" s="116"/>
      <c r="U30" s="116"/>
    </row>
    <row r="31" spans="2:21" ht="15.6">
      <c r="B31" s="110" t="str">
        <f t="shared" si="0"/>
        <v>Cấp nhân viênG32</v>
      </c>
      <c r="C31" s="111" t="s">
        <v>346</v>
      </c>
      <c r="D31" s="107" t="s">
        <v>355</v>
      </c>
      <c r="E31" s="109">
        <v>2</v>
      </c>
      <c r="F31" s="105">
        <v>5389000</v>
      </c>
      <c r="H31" s="116"/>
      <c r="I31" s="111" t="s">
        <v>346</v>
      </c>
      <c r="J31" s="107" t="s">
        <v>355</v>
      </c>
      <c r="K31" s="106">
        <v>2</v>
      </c>
      <c r="L31" s="105">
        <v>5389000</v>
      </c>
      <c r="N31" s="119" t="str">
        <f t="shared" si="1"/>
        <v>5008Cấp nhân viên</v>
      </c>
      <c r="O31" s="118" t="s">
        <v>169</v>
      </c>
      <c r="P31" s="117" t="s">
        <v>170</v>
      </c>
      <c r="Q31" s="117" t="s">
        <v>346</v>
      </c>
      <c r="R31" s="50">
        <v>200000</v>
      </c>
      <c r="S31" s="116"/>
      <c r="T31" s="116"/>
      <c r="U31" s="116"/>
    </row>
    <row r="32" spans="2:21" ht="15.6">
      <c r="B32" s="110" t="str">
        <f t="shared" si="0"/>
        <v>Lao động phổ thôngG22</v>
      </c>
      <c r="C32" s="108" t="s">
        <v>344</v>
      </c>
      <c r="D32" s="107" t="s">
        <v>352</v>
      </c>
      <c r="E32" s="109">
        <v>2</v>
      </c>
      <c r="F32" s="105">
        <v>5014000</v>
      </c>
      <c r="H32" s="116"/>
      <c r="I32" s="108" t="s">
        <v>344</v>
      </c>
      <c r="J32" s="107" t="s">
        <v>352</v>
      </c>
      <c r="K32" s="106">
        <v>2</v>
      </c>
      <c r="L32" s="105">
        <v>5014000</v>
      </c>
      <c r="N32" s="119" t="str">
        <f t="shared" si="1"/>
        <v>5008Cấp giám sát</v>
      </c>
      <c r="O32" s="118" t="s">
        <v>169</v>
      </c>
      <c r="P32" s="19" t="s">
        <v>170</v>
      </c>
      <c r="Q32" s="117" t="s">
        <v>350</v>
      </c>
      <c r="R32" s="50">
        <v>200000</v>
      </c>
      <c r="S32" s="116"/>
      <c r="T32" s="116"/>
      <c r="U32" s="116"/>
    </row>
    <row r="33" spans="2:21" ht="15.6">
      <c r="B33" s="110" t="str">
        <f t="shared" si="0"/>
        <v>Lao động phổ thôngG12</v>
      </c>
      <c r="C33" s="108" t="s">
        <v>344</v>
      </c>
      <c r="D33" s="107" t="s">
        <v>348</v>
      </c>
      <c r="E33" s="109">
        <v>2</v>
      </c>
      <c r="F33" s="105">
        <v>4686000</v>
      </c>
      <c r="H33" s="116"/>
      <c r="I33" s="108" t="s">
        <v>344</v>
      </c>
      <c r="J33" s="107" t="s">
        <v>348</v>
      </c>
      <c r="K33" s="106">
        <v>2</v>
      </c>
      <c r="L33" s="105">
        <v>4686000</v>
      </c>
      <c r="N33" s="119" t="str">
        <f t="shared" si="1"/>
        <v>5008Cấp quản lý</v>
      </c>
      <c r="O33" s="118" t="s">
        <v>169</v>
      </c>
      <c r="P33" s="19" t="s">
        <v>170</v>
      </c>
      <c r="Q33" s="117" t="s">
        <v>357</v>
      </c>
      <c r="R33" s="50">
        <v>300000</v>
      </c>
      <c r="S33" s="116"/>
      <c r="T33" s="116"/>
      <c r="U33" s="116"/>
    </row>
    <row r="34" spans="2:21" ht="28.8">
      <c r="B34" s="110" t="str">
        <f t="shared" si="0"/>
        <v>Cấp điều hànhG143</v>
      </c>
      <c r="C34" s="115" t="s">
        <v>361</v>
      </c>
      <c r="D34" s="114" t="s">
        <v>403</v>
      </c>
      <c r="E34" s="109">
        <v>3</v>
      </c>
      <c r="F34" s="105">
        <v>96236000</v>
      </c>
      <c r="H34" s="116"/>
      <c r="I34" s="115" t="s">
        <v>361</v>
      </c>
      <c r="J34" s="114" t="s">
        <v>403</v>
      </c>
      <c r="K34" s="106">
        <v>3</v>
      </c>
      <c r="L34" s="105">
        <v>26000000</v>
      </c>
      <c r="N34" s="119" t="str">
        <f t="shared" si="1"/>
        <v>5005Cấp chuyên viên</v>
      </c>
      <c r="O34" s="118" t="s">
        <v>405</v>
      </c>
      <c r="P34" s="117" t="s">
        <v>373</v>
      </c>
      <c r="Q34" s="117" t="s">
        <v>343</v>
      </c>
      <c r="R34" s="50">
        <v>100000</v>
      </c>
      <c r="S34" s="116"/>
      <c r="T34" s="116"/>
      <c r="U34" s="116"/>
    </row>
    <row r="35" spans="2:21" ht="15.6">
      <c r="B35" s="110" t="str">
        <f t="shared" si="0"/>
        <v>Cấp điều hànhG133</v>
      </c>
      <c r="C35" s="115" t="s">
        <v>361</v>
      </c>
      <c r="D35" s="114" t="s">
        <v>402</v>
      </c>
      <c r="E35" s="109">
        <v>3</v>
      </c>
      <c r="F35" s="105">
        <v>82474000</v>
      </c>
      <c r="H35" s="116"/>
      <c r="I35" s="115" t="s">
        <v>361</v>
      </c>
      <c r="J35" s="114" t="s">
        <v>402</v>
      </c>
      <c r="K35" s="106">
        <v>3</v>
      </c>
      <c r="L35" s="105">
        <v>26000000</v>
      </c>
      <c r="N35" s="119" t="str">
        <f t="shared" si="1"/>
        <v>5005Cấp nhân viên</v>
      </c>
      <c r="O35" s="118" t="s">
        <v>405</v>
      </c>
      <c r="P35" s="19" t="s">
        <v>373</v>
      </c>
      <c r="Q35" s="117" t="s">
        <v>346</v>
      </c>
      <c r="R35" s="50">
        <v>100000</v>
      </c>
      <c r="S35" s="116"/>
      <c r="T35" s="116"/>
      <c r="U35" s="116"/>
    </row>
    <row r="36" spans="2:21" ht="28.8">
      <c r="B36" s="110" t="str">
        <f t="shared" si="0"/>
        <v>Cấp điều hànhG123</v>
      </c>
      <c r="C36" s="115" t="s">
        <v>361</v>
      </c>
      <c r="D36" s="114" t="s">
        <v>401</v>
      </c>
      <c r="E36" s="109">
        <v>3</v>
      </c>
      <c r="F36" s="105">
        <v>61855000</v>
      </c>
      <c r="H36" s="116"/>
      <c r="I36" s="115" t="s">
        <v>361</v>
      </c>
      <c r="J36" s="114" t="s">
        <v>401</v>
      </c>
      <c r="K36" s="106">
        <v>3</v>
      </c>
      <c r="L36" s="105">
        <v>26000000</v>
      </c>
      <c r="N36" s="119" t="str">
        <f t="shared" si="1"/>
        <v>5007Cấp giám sát</v>
      </c>
      <c r="O36" s="118" t="s">
        <v>404</v>
      </c>
      <c r="P36" s="117" t="s">
        <v>365</v>
      </c>
      <c r="Q36" s="117" t="s">
        <v>350</v>
      </c>
      <c r="R36" s="50">
        <v>200000</v>
      </c>
      <c r="S36" s="116"/>
      <c r="T36" s="116"/>
      <c r="U36" s="116"/>
    </row>
    <row r="37" spans="2:21" ht="28.8">
      <c r="B37" s="110" t="str">
        <f t="shared" si="0"/>
        <v>Cấp quản lýG113</v>
      </c>
      <c r="C37" s="113" t="s">
        <v>357</v>
      </c>
      <c r="D37" s="112" t="s">
        <v>360</v>
      </c>
      <c r="E37" s="109">
        <v>3</v>
      </c>
      <c r="F37" s="105">
        <v>48093000</v>
      </c>
      <c r="H37" s="116"/>
      <c r="I37" s="113" t="s">
        <v>357</v>
      </c>
      <c r="J37" s="112" t="s">
        <v>360</v>
      </c>
      <c r="K37" s="106">
        <v>3</v>
      </c>
      <c r="L37" s="105">
        <v>26000000</v>
      </c>
      <c r="N37" s="119" t="str">
        <f t="shared" si="1"/>
        <v>5007Cấp chuyên viên</v>
      </c>
      <c r="O37" s="118" t="s">
        <v>404</v>
      </c>
      <c r="P37" s="117" t="s">
        <v>365</v>
      </c>
      <c r="Q37" s="117" t="s">
        <v>343</v>
      </c>
      <c r="R37" s="50">
        <v>100000</v>
      </c>
      <c r="S37" s="116"/>
      <c r="T37" s="116"/>
      <c r="U37" s="116"/>
    </row>
    <row r="38" spans="2:21" ht="28.8">
      <c r="B38" s="110" t="str">
        <f t="shared" si="0"/>
        <v>Cấp quản lýG103</v>
      </c>
      <c r="C38" s="113" t="s">
        <v>357</v>
      </c>
      <c r="D38" s="112" t="s">
        <v>356</v>
      </c>
      <c r="E38" s="109">
        <v>3</v>
      </c>
      <c r="F38" s="105">
        <v>34381000</v>
      </c>
      <c r="H38" s="116"/>
      <c r="I38" s="113" t="s">
        <v>357</v>
      </c>
      <c r="J38" s="112" t="s">
        <v>356</v>
      </c>
      <c r="K38" s="106">
        <v>3</v>
      </c>
      <c r="L38" s="105">
        <v>26000000</v>
      </c>
      <c r="N38" s="119" t="str">
        <f t="shared" si="1"/>
        <v>5007Cấp nhân viên</v>
      </c>
      <c r="O38" s="118" t="s">
        <v>404</v>
      </c>
      <c r="P38" s="117" t="s">
        <v>365</v>
      </c>
      <c r="Q38" s="117" t="s">
        <v>346</v>
      </c>
      <c r="R38" s="50">
        <v>100000</v>
      </c>
      <c r="S38" s="116"/>
      <c r="T38" s="116"/>
      <c r="U38" s="116"/>
    </row>
    <row r="39" spans="2:21">
      <c r="B39" s="110" t="str">
        <f t="shared" si="0"/>
        <v>Cấp quản lýG93</v>
      </c>
      <c r="C39" s="113" t="s">
        <v>357</v>
      </c>
      <c r="D39" s="112" t="s">
        <v>353</v>
      </c>
      <c r="E39" s="109">
        <v>3</v>
      </c>
      <c r="F39" s="105">
        <v>23351000</v>
      </c>
      <c r="H39" s="116"/>
      <c r="I39" s="113" t="s">
        <v>357</v>
      </c>
      <c r="J39" s="112" t="s">
        <v>353</v>
      </c>
      <c r="K39" s="106">
        <v>3</v>
      </c>
      <c r="L39" s="105">
        <v>23351000</v>
      </c>
      <c r="N39" s="116"/>
      <c r="O39" s="116"/>
      <c r="P39" s="116"/>
      <c r="Q39" s="116"/>
      <c r="R39" s="116"/>
      <c r="S39" s="116"/>
      <c r="T39" s="116"/>
      <c r="U39" s="116"/>
    </row>
    <row r="40" spans="2:21">
      <c r="B40" s="110" t="str">
        <f t="shared" si="0"/>
        <v>Cấp giám sátG83</v>
      </c>
      <c r="C40" s="113" t="s">
        <v>350</v>
      </c>
      <c r="D40" s="112" t="s">
        <v>349</v>
      </c>
      <c r="E40" s="109">
        <v>3</v>
      </c>
      <c r="F40" s="105">
        <v>17886000</v>
      </c>
      <c r="H40" s="116"/>
      <c r="I40" s="113" t="s">
        <v>350</v>
      </c>
      <c r="J40" s="112" t="s">
        <v>349</v>
      </c>
      <c r="K40" s="106">
        <v>3</v>
      </c>
      <c r="L40" s="105">
        <v>17886000</v>
      </c>
      <c r="N40" s="116"/>
      <c r="O40" s="116"/>
      <c r="P40" s="116"/>
      <c r="Q40" s="116"/>
      <c r="R40" s="116"/>
      <c r="S40" s="116"/>
      <c r="T40" s="116"/>
      <c r="U40" s="116"/>
    </row>
    <row r="41" spans="2:21">
      <c r="B41" s="110" t="str">
        <f t="shared" si="0"/>
        <v>Cấp giám sátG73</v>
      </c>
      <c r="C41" s="113" t="s">
        <v>350</v>
      </c>
      <c r="D41" s="112" t="s">
        <v>345</v>
      </c>
      <c r="E41" s="109">
        <v>3</v>
      </c>
      <c r="F41" s="105">
        <v>13762000</v>
      </c>
      <c r="H41" s="116"/>
      <c r="I41" s="113" t="s">
        <v>350</v>
      </c>
      <c r="J41" s="112" t="s">
        <v>345</v>
      </c>
      <c r="K41" s="106">
        <v>3</v>
      </c>
      <c r="L41" s="105">
        <v>13762000</v>
      </c>
      <c r="N41" s="116"/>
      <c r="O41" s="116"/>
      <c r="P41" s="116"/>
      <c r="Q41" s="116"/>
      <c r="R41" s="116"/>
      <c r="S41" s="116"/>
      <c r="T41" s="116"/>
      <c r="U41" s="116"/>
    </row>
    <row r="42" spans="2:21" ht="0.75" customHeight="1">
      <c r="B42" s="110" t="str">
        <f t="shared" si="0"/>
        <v>Cấp chuyên viênG63</v>
      </c>
      <c r="C42" s="111" t="s">
        <v>343</v>
      </c>
      <c r="D42" s="107" t="s">
        <v>342</v>
      </c>
      <c r="E42" s="109">
        <v>3</v>
      </c>
      <c r="F42" s="105">
        <v>9639000</v>
      </c>
      <c r="H42" s="116"/>
      <c r="I42" s="111" t="s">
        <v>343</v>
      </c>
      <c r="J42" s="107" t="s">
        <v>342</v>
      </c>
      <c r="K42" s="106">
        <v>3</v>
      </c>
      <c r="L42" s="105">
        <v>9639000</v>
      </c>
      <c r="N42" s="116"/>
      <c r="O42" s="116"/>
      <c r="P42" s="116"/>
      <c r="Q42" s="116"/>
      <c r="R42" s="116"/>
      <c r="S42" s="116"/>
      <c r="T42" s="116"/>
      <c r="U42" s="116"/>
    </row>
    <row r="43" spans="2:21">
      <c r="B43" s="110" t="str">
        <f t="shared" si="0"/>
        <v>Cấp chuyên viênG53</v>
      </c>
      <c r="C43" s="111" t="s">
        <v>343</v>
      </c>
      <c r="D43" s="107" t="s">
        <v>339</v>
      </c>
      <c r="E43" s="109">
        <v>3</v>
      </c>
      <c r="F43" s="105">
        <v>8248000</v>
      </c>
      <c r="H43" s="116"/>
      <c r="I43" s="111" t="s">
        <v>343</v>
      </c>
      <c r="J43" s="107" t="s">
        <v>339</v>
      </c>
      <c r="K43" s="106">
        <v>3</v>
      </c>
      <c r="L43" s="105">
        <v>8248000</v>
      </c>
      <c r="N43" s="116"/>
      <c r="O43" s="116"/>
      <c r="P43" s="116"/>
      <c r="Q43" s="116"/>
      <c r="R43" s="116"/>
      <c r="S43" s="116"/>
      <c r="T43" s="116"/>
      <c r="U43" s="116"/>
    </row>
    <row r="44" spans="2:21">
      <c r="B44" s="110" t="str">
        <f t="shared" si="0"/>
        <v>Cấp nhân viênG43</v>
      </c>
      <c r="C44" s="111" t="s">
        <v>346</v>
      </c>
      <c r="D44" s="107" t="s">
        <v>359</v>
      </c>
      <c r="E44" s="109">
        <v>3</v>
      </c>
      <c r="F44" s="105">
        <v>6185000</v>
      </c>
      <c r="H44" s="116"/>
      <c r="I44" s="111" t="s">
        <v>346</v>
      </c>
      <c r="J44" s="107" t="s">
        <v>359</v>
      </c>
      <c r="K44" s="106">
        <v>3</v>
      </c>
      <c r="L44" s="105">
        <v>6185000</v>
      </c>
      <c r="N44" s="116"/>
      <c r="O44" s="116"/>
      <c r="P44" s="116"/>
      <c r="Q44" s="116"/>
      <c r="R44" s="116"/>
      <c r="S44" s="116"/>
      <c r="T44" s="116"/>
      <c r="U44" s="116"/>
    </row>
    <row r="45" spans="2:21">
      <c r="B45" s="110" t="str">
        <f t="shared" si="0"/>
        <v>Cấp nhân viênG33</v>
      </c>
      <c r="C45" s="111" t="s">
        <v>346</v>
      </c>
      <c r="D45" s="107" t="s">
        <v>355</v>
      </c>
      <c r="E45" s="109">
        <v>3</v>
      </c>
      <c r="F45" s="105">
        <v>5928000</v>
      </c>
      <c r="H45" s="116"/>
      <c r="I45" s="111" t="s">
        <v>346</v>
      </c>
      <c r="J45" s="107" t="s">
        <v>355</v>
      </c>
      <c r="K45" s="106">
        <v>3</v>
      </c>
      <c r="L45" s="105">
        <v>5928000</v>
      </c>
      <c r="N45" s="116"/>
      <c r="O45" s="116"/>
      <c r="P45" s="116"/>
      <c r="Q45" s="116"/>
      <c r="R45" s="116"/>
      <c r="S45" s="116"/>
      <c r="T45" s="116"/>
      <c r="U45" s="116"/>
    </row>
    <row r="46" spans="2:21">
      <c r="B46" s="110" t="str">
        <f t="shared" si="0"/>
        <v>Lao động phổ thôngG23</v>
      </c>
      <c r="C46" s="108" t="s">
        <v>344</v>
      </c>
      <c r="D46" s="107" t="s">
        <v>352</v>
      </c>
      <c r="E46" s="109">
        <v>3</v>
      </c>
      <c r="F46" s="105">
        <v>5515000</v>
      </c>
      <c r="H46" s="116"/>
      <c r="I46" s="108" t="s">
        <v>344</v>
      </c>
      <c r="J46" s="107" t="s">
        <v>352</v>
      </c>
      <c r="K46" s="106">
        <v>3</v>
      </c>
      <c r="L46" s="105">
        <v>5515000</v>
      </c>
      <c r="N46" s="116"/>
      <c r="O46" s="116"/>
      <c r="P46" s="116"/>
      <c r="Q46" s="116"/>
      <c r="R46" s="116"/>
      <c r="S46" s="116"/>
      <c r="T46" s="116"/>
      <c r="U46" s="116"/>
    </row>
    <row r="47" spans="2:21">
      <c r="B47" s="110" t="str">
        <f t="shared" si="0"/>
        <v>Lao động phổ thôngG13</v>
      </c>
      <c r="C47" s="108" t="s">
        <v>344</v>
      </c>
      <c r="D47" s="107" t="s">
        <v>348</v>
      </c>
      <c r="E47" s="109">
        <v>3</v>
      </c>
      <c r="F47" s="105">
        <v>5155000</v>
      </c>
      <c r="H47" s="116"/>
      <c r="I47" s="108" t="s">
        <v>344</v>
      </c>
      <c r="J47" s="107" t="s">
        <v>348</v>
      </c>
      <c r="K47" s="106">
        <v>3</v>
      </c>
      <c r="L47" s="105">
        <v>5155000</v>
      </c>
      <c r="N47" s="116"/>
      <c r="O47" s="116"/>
      <c r="P47" s="116"/>
      <c r="Q47" s="116"/>
      <c r="R47" s="116"/>
      <c r="S47" s="116"/>
      <c r="T47" s="116"/>
      <c r="U47" s="116"/>
    </row>
    <row r="48" spans="2:21">
      <c r="B48" s="110" t="str">
        <f t="shared" si="0"/>
        <v>Cấp điều hànhG144</v>
      </c>
      <c r="C48" s="115" t="s">
        <v>361</v>
      </c>
      <c r="D48" s="114" t="s">
        <v>403</v>
      </c>
      <c r="E48" s="109">
        <v>4</v>
      </c>
      <c r="F48" s="105">
        <v>105860000</v>
      </c>
      <c r="H48" s="116"/>
      <c r="I48" s="115" t="s">
        <v>361</v>
      </c>
      <c r="J48" s="114" t="s">
        <v>403</v>
      </c>
      <c r="K48" s="106">
        <v>4</v>
      </c>
      <c r="L48" s="105">
        <v>26000000</v>
      </c>
      <c r="N48" s="116"/>
      <c r="O48" s="116"/>
      <c r="P48" s="116"/>
      <c r="Q48" s="116"/>
      <c r="R48" s="116"/>
      <c r="S48" s="116"/>
      <c r="T48" s="116"/>
      <c r="U48" s="116"/>
    </row>
    <row r="49" spans="2:21">
      <c r="B49" s="110" t="str">
        <f t="shared" si="0"/>
        <v>Cấp điều hànhG134</v>
      </c>
      <c r="C49" s="115" t="s">
        <v>361</v>
      </c>
      <c r="D49" s="114" t="s">
        <v>402</v>
      </c>
      <c r="E49" s="109">
        <v>4</v>
      </c>
      <c r="F49" s="105">
        <v>90721000</v>
      </c>
      <c r="H49" s="116"/>
      <c r="I49" s="115" t="s">
        <v>361</v>
      </c>
      <c r="J49" s="114" t="s">
        <v>402</v>
      </c>
      <c r="K49" s="106">
        <v>4</v>
      </c>
      <c r="L49" s="105">
        <v>26000000</v>
      </c>
      <c r="N49" s="116"/>
      <c r="O49" s="116"/>
      <c r="P49" s="116"/>
      <c r="Q49" s="116"/>
      <c r="R49" s="116"/>
      <c r="S49" s="116"/>
      <c r="T49" s="116"/>
      <c r="U49" s="116"/>
    </row>
    <row r="50" spans="2:21">
      <c r="B50" s="110" t="str">
        <f t="shared" si="0"/>
        <v>Cấp điều hànhG124</v>
      </c>
      <c r="C50" s="115" t="s">
        <v>361</v>
      </c>
      <c r="D50" s="114" t="s">
        <v>401</v>
      </c>
      <c r="E50" s="109">
        <v>4</v>
      </c>
      <c r="F50" s="105">
        <v>68041000</v>
      </c>
      <c r="H50" s="116"/>
      <c r="I50" s="115" t="s">
        <v>361</v>
      </c>
      <c r="J50" s="114" t="s">
        <v>401</v>
      </c>
      <c r="K50" s="106">
        <v>4</v>
      </c>
      <c r="L50" s="105">
        <v>26000000</v>
      </c>
      <c r="N50" s="116"/>
      <c r="O50" s="116"/>
      <c r="P50" s="116"/>
      <c r="Q50" s="116"/>
      <c r="R50" s="116"/>
      <c r="S50" s="116"/>
      <c r="T50" s="116"/>
      <c r="U50" s="116"/>
    </row>
    <row r="51" spans="2:21">
      <c r="B51" s="110" t="str">
        <f t="shared" si="0"/>
        <v>Cấp quản lýG114</v>
      </c>
      <c r="C51" s="113" t="s">
        <v>357</v>
      </c>
      <c r="D51" s="112" t="s">
        <v>360</v>
      </c>
      <c r="E51" s="109">
        <v>4</v>
      </c>
      <c r="F51" s="105">
        <v>52902000</v>
      </c>
      <c r="H51" s="116"/>
      <c r="I51" s="113" t="s">
        <v>357</v>
      </c>
      <c r="J51" s="112" t="s">
        <v>360</v>
      </c>
      <c r="K51" s="106">
        <v>4</v>
      </c>
      <c r="L51" s="105">
        <v>26000000</v>
      </c>
      <c r="N51" s="116"/>
      <c r="O51" s="116"/>
      <c r="P51" s="116"/>
      <c r="Q51" s="116"/>
      <c r="R51" s="116"/>
      <c r="S51" s="116"/>
      <c r="T51" s="116"/>
      <c r="U51" s="116"/>
    </row>
    <row r="52" spans="2:21">
      <c r="B52" s="110" t="str">
        <f t="shared" si="0"/>
        <v>Cấp quản lýG104</v>
      </c>
      <c r="C52" s="113" t="s">
        <v>357</v>
      </c>
      <c r="D52" s="112" t="s">
        <v>356</v>
      </c>
      <c r="E52" s="109">
        <v>4</v>
      </c>
      <c r="F52" s="105">
        <v>37819000</v>
      </c>
      <c r="H52" s="116"/>
      <c r="I52" s="113" t="s">
        <v>357</v>
      </c>
      <c r="J52" s="112" t="s">
        <v>356</v>
      </c>
      <c r="K52" s="106">
        <v>4</v>
      </c>
      <c r="L52" s="105">
        <v>26000000</v>
      </c>
      <c r="N52" s="116"/>
      <c r="O52" s="116"/>
      <c r="P52" s="116"/>
      <c r="Q52" s="116"/>
      <c r="R52" s="116"/>
      <c r="S52" s="116"/>
      <c r="T52" s="116"/>
      <c r="U52" s="116"/>
    </row>
    <row r="53" spans="2:21" ht="24.75" customHeight="1">
      <c r="B53" s="110" t="str">
        <f t="shared" si="0"/>
        <v>Cấp quản lýG94</v>
      </c>
      <c r="C53" s="113" t="s">
        <v>357</v>
      </c>
      <c r="D53" s="112" t="s">
        <v>353</v>
      </c>
      <c r="E53" s="109">
        <v>4</v>
      </c>
      <c r="F53" s="105">
        <v>25686000</v>
      </c>
      <c r="H53" s="116"/>
      <c r="I53" s="113" t="s">
        <v>357</v>
      </c>
      <c r="J53" s="112" t="s">
        <v>353</v>
      </c>
      <c r="K53" s="106">
        <v>4</v>
      </c>
      <c r="L53" s="105">
        <v>25686000</v>
      </c>
      <c r="N53" s="116"/>
      <c r="O53" s="116"/>
      <c r="P53" s="116"/>
      <c r="Q53" s="116"/>
      <c r="R53" s="116"/>
      <c r="S53" s="116"/>
      <c r="T53" s="116"/>
      <c r="U53" s="116"/>
    </row>
    <row r="54" spans="2:21" hidden="1">
      <c r="B54" s="110" t="str">
        <f t="shared" si="0"/>
        <v>Cấp giám sátG84</v>
      </c>
      <c r="C54" s="113" t="s">
        <v>350</v>
      </c>
      <c r="D54" s="112" t="s">
        <v>349</v>
      </c>
      <c r="E54" s="109">
        <v>4</v>
      </c>
      <c r="F54" s="105">
        <v>19675000</v>
      </c>
      <c r="H54" s="116"/>
      <c r="I54" s="113" t="s">
        <v>350</v>
      </c>
      <c r="J54" s="112" t="s">
        <v>349</v>
      </c>
      <c r="K54" s="106">
        <v>4</v>
      </c>
      <c r="L54" s="105">
        <v>19675000</v>
      </c>
      <c r="N54" s="116"/>
      <c r="O54" s="116"/>
      <c r="P54" s="116"/>
      <c r="Q54" s="116"/>
      <c r="R54" s="116"/>
      <c r="S54" s="116"/>
      <c r="T54" s="116"/>
      <c r="U54" s="116"/>
    </row>
    <row r="55" spans="2:21">
      <c r="B55" s="110" t="str">
        <f t="shared" si="0"/>
        <v>Cấp giám sátG74</v>
      </c>
      <c r="C55" s="113" t="s">
        <v>350</v>
      </c>
      <c r="D55" s="112" t="s">
        <v>345</v>
      </c>
      <c r="E55" s="109">
        <v>4</v>
      </c>
      <c r="F55" s="105">
        <v>15138000</v>
      </c>
      <c r="H55" s="116"/>
      <c r="I55" s="113" t="s">
        <v>350</v>
      </c>
      <c r="J55" s="112" t="s">
        <v>345</v>
      </c>
      <c r="K55" s="106">
        <v>4</v>
      </c>
      <c r="L55" s="105">
        <v>15138000</v>
      </c>
      <c r="N55" s="116"/>
      <c r="O55" s="116"/>
      <c r="P55" s="116"/>
      <c r="Q55" s="116"/>
      <c r="R55" s="116"/>
      <c r="S55" s="116"/>
      <c r="T55" s="116"/>
      <c r="U55" s="116"/>
    </row>
    <row r="56" spans="2:21">
      <c r="B56" s="110" t="str">
        <f t="shared" si="0"/>
        <v>Cấp chuyên viênG64</v>
      </c>
      <c r="C56" s="111" t="s">
        <v>343</v>
      </c>
      <c r="D56" s="107" t="s">
        <v>342</v>
      </c>
      <c r="E56" s="109">
        <v>4</v>
      </c>
      <c r="F56" s="105">
        <v>10603000</v>
      </c>
      <c r="H56" s="116"/>
      <c r="I56" s="111" t="s">
        <v>343</v>
      </c>
      <c r="J56" s="107" t="s">
        <v>342</v>
      </c>
      <c r="K56" s="106">
        <v>4</v>
      </c>
      <c r="L56" s="105">
        <v>10603000</v>
      </c>
      <c r="N56" s="116"/>
      <c r="O56" s="116"/>
      <c r="P56" s="116"/>
      <c r="Q56" s="116"/>
      <c r="R56" s="116"/>
      <c r="S56" s="116"/>
      <c r="T56" s="116"/>
      <c r="U56" s="116"/>
    </row>
    <row r="57" spans="2:21">
      <c r="B57" s="110" t="str">
        <f t="shared" si="0"/>
        <v>Cấp chuyên viênG54</v>
      </c>
      <c r="C57" s="111" t="s">
        <v>343</v>
      </c>
      <c r="D57" s="107" t="s">
        <v>339</v>
      </c>
      <c r="E57" s="109">
        <v>4</v>
      </c>
      <c r="F57" s="105">
        <v>9073000</v>
      </c>
      <c r="H57" s="116"/>
      <c r="I57" s="111" t="s">
        <v>343</v>
      </c>
      <c r="J57" s="107" t="s">
        <v>339</v>
      </c>
      <c r="K57" s="106">
        <v>4</v>
      </c>
      <c r="L57" s="105">
        <v>9073000</v>
      </c>
      <c r="N57" s="116"/>
      <c r="O57" s="116"/>
      <c r="P57" s="116"/>
      <c r="Q57" s="116"/>
      <c r="R57" s="116"/>
      <c r="S57" s="116"/>
      <c r="T57" s="116"/>
      <c r="U57" s="116"/>
    </row>
    <row r="58" spans="2:21">
      <c r="B58" s="110" t="str">
        <f t="shared" si="0"/>
        <v>Cấp nhân viênG44</v>
      </c>
      <c r="C58" s="111" t="s">
        <v>346</v>
      </c>
      <c r="D58" s="107" t="s">
        <v>359</v>
      </c>
      <c r="E58" s="109">
        <v>4</v>
      </c>
      <c r="F58" s="105">
        <v>6804000</v>
      </c>
      <c r="H58" s="116"/>
      <c r="I58" s="111" t="s">
        <v>346</v>
      </c>
      <c r="J58" s="107" t="s">
        <v>359</v>
      </c>
      <c r="K58" s="106">
        <v>4</v>
      </c>
      <c r="L58" s="105">
        <v>6804000</v>
      </c>
      <c r="N58" s="116"/>
      <c r="O58" s="116"/>
      <c r="P58" s="116"/>
      <c r="Q58" s="116"/>
      <c r="R58" s="116"/>
      <c r="S58" s="116"/>
      <c r="T58" s="116"/>
      <c r="U58" s="116"/>
    </row>
    <row r="59" spans="2:21">
      <c r="B59" s="110" t="str">
        <f t="shared" si="0"/>
        <v>Cấp nhân viênG34</v>
      </c>
      <c r="C59" s="111" t="s">
        <v>346</v>
      </c>
      <c r="D59" s="107" t="s">
        <v>355</v>
      </c>
      <c r="E59" s="109">
        <v>4</v>
      </c>
      <c r="F59" s="105">
        <v>6521000</v>
      </c>
      <c r="H59" s="116"/>
      <c r="I59" s="111" t="s">
        <v>346</v>
      </c>
      <c r="J59" s="107" t="s">
        <v>355</v>
      </c>
      <c r="K59" s="106">
        <v>4</v>
      </c>
      <c r="L59" s="105">
        <v>6521000</v>
      </c>
      <c r="N59" s="116"/>
      <c r="O59" s="116"/>
      <c r="P59" s="116"/>
      <c r="Q59" s="116"/>
      <c r="R59" s="116"/>
      <c r="S59" s="116"/>
      <c r="T59" s="116"/>
      <c r="U59" s="116"/>
    </row>
    <row r="60" spans="2:21">
      <c r="B60" s="110" t="str">
        <f t="shared" si="0"/>
        <v>Lao động phổ thôngG24</v>
      </c>
      <c r="C60" s="108" t="s">
        <v>344</v>
      </c>
      <c r="D60" s="107" t="s">
        <v>352</v>
      </c>
      <c r="E60" s="109">
        <v>4</v>
      </c>
      <c r="F60" s="105">
        <v>6067000</v>
      </c>
      <c r="H60" s="116"/>
      <c r="I60" s="108" t="s">
        <v>344</v>
      </c>
      <c r="J60" s="107" t="s">
        <v>352</v>
      </c>
      <c r="K60" s="106">
        <v>4</v>
      </c>
      <c r="L60" s="105">
        <v>6067000</v>
      </c>
      <c r="N60" s="116"/>
      <c r="O60" s="116"/>
      <c r="P60" s="116"/>
      <c r="Q60" s="116"/>
      <c r="R60" s="116"/>
      <c r="S60" s="116"/>
      <c r="T60" s="116"/>
      <c r="U60" s="116"/>
    </row>
    <row r="61" spans="2:21">
      <c r="B61" s="110" t="str">
        <f t="shared" si="0"/>
        <v>Lao động phổ thôngG14</v>
      </c>
      <c r="C61" s="108" t="s">
        <v>344</v>
      </c>
      <c r="D61" s="107" t="s">
        <v>348</v>
      </c>
      <c r="E61" s="109">
        <v>4</v>
      </c>
      <c r="F61" s="105">
        <v>5671000</v>
      </c>
      <c r="H61" s="116"/>
      <c r="I61" s="108" t="s">
        <v>344</v>
      </c>
      <c r="J61" s="107" t="s">
        <v>348</v>
      </c>
      <c r="K61" s="106">
        <v>4</v>
      </c>
      <c r="L61" s="105">
        <v>5671000</v>
      </c>
      <c r="N61" s="116"/>
      <c r="O61" s="116"/>
      <c r="P61" s="116"/>
      <c r="Q61" s="116"/>
      <c r="R61" s="116"/>
      <c r="S61" s="116"/>
      <c r="T61" s="116"/>
      <c r="U61" s="116"/>
    </row>
    <row r="62" spans="2:21">
      <c r="B62" s="110" t="str">
        <f t="shared" si="0"/>
        <v>Cấp điều hànhG145</v>
      </c>
      <c r="C62" s="115" t="s">
        <v>361</v>
      </c>
      <c r="D62" s="114" t="s">
        <v>403</v>
      </c>
      <c r="E62" s="109">
        <v>5</v>
      </c>
      <c r="F62" s="105">
        <v>116446000</v>
      </c>
      <c r="H62" s="116"/>
      <c r="I62" s="115" t="s">
        <v>361</v>
      </c>
      <c r="J62" s="114" t="s">
        <v>403</v>
      </c>
      <c r="K62" s="106">
        <v>5</v>
      </c>
      <c r="L62" s="105">
        <v>26000000</v>
      </c>
      <c r="N62" s="116"/>
      <c r="O62" s="116"/>
      <c r="P62" s="116"/>
      <c r="Q62" s="116"/>
      <c r="R62" s="116"/>
      <c r="S62" s="116"/>
      <c r="T62" s="116"/>
      <c r="U62" s="116"/>
    </row>
    <row r="63" spans="2:21">
      <c r="B63" s="110" t="str">
        <f t="shared" si="0"/>
        <v>Cấp điều hànhG135</v>
      </c>
      <c r="C63" s="115" t="s">
        <v>361</v>
      </c>
      <c r="D63" s="114" t="s">
        <v>402</v>
      </c>
      <c r="E63" s="109">
        <v>5</v>
      </c>
      <c r="F63" s="105">
        <v>99793000</v>
      </c>
      <c r="H63" s="116"/>
      <c r="I63" s="115" t="s">
        <v>361</v>
      </c>
      <c r="J63" s="114" t="s">
        <v>402</v>
      </c>
      <c r="K63" s="106">
        <v>5</v>
      </c>
      <c r="L63" s="105">
        <v>26000000</v>
      </c>
      <c r="N63" s="116"/>
      <c r="O63" s="116"/>
      <c r="P63" s="116"/>
      <c r="Q63" s="116"/>
      <c r="R63" s="116"/>
      <c r="S63" s="116"/>
      <c r="T63" s="116"/>
      <c r="U63" s="116"/>
    </row>
    <row r="64" spans="2:21">
      <c r="B64" s="110" t="str">
        <f t="shared" si="0"/>
        <v>Cấp điều hànhG125</v>
      </c>
      <c r="C64" s="115" t="s">
        <v>361</v>
      </c>
      <c r="D64" s="114" t="s">
        <v>401</v>
      </c>
      <c r="E64" s="109">
        <v>5</v>
      </c>
      <c r="F64" s="105">
        <v>74845000</v>
      </c>
      <c r="H64" s="116"/>
      <c r="I64" s="115" t="s">
        <v>361</v>
      </c>
      <c r="J64" s="114" t="s">
        <v>401</v>
      </c>
      <c r="K64" s="106">
        <v>5</v>
      </c>
      <c r="L64" s="105">
        <v>26000000</v>
      </c>
      <c r="N64" s="116"/>
      <c r="O64" s="116"/>
      <c r="P64" s="116"/>
      <c r="Q64" s="116"/>
      <c r="R64" s="116"/>
      <c r="S64" s="116"/>
      <c r="T64" s="116"/>
      <c r="U64" s="116"/>
    </row>
    <row r="65" spans="2:21" ht="24.75" customHeight="1">
      <c r="B65" s="110" t="str">
        <f t="shared" si="0"/>
        <v>Cấp quản lýG115</v>
      </c>
      <c r="C65" s="113" t="s">
        <v>357</v>
      </c>
      <c r="D65" s="112" t="s">
        <v>360</v>
      </c>
      <c r="E65" s="109">
        <v>5</v>
      </c>
      <c r="F65" s="105">
        <v>58192000</v>
      </c>
      <c r="H65" s="116"/>
      <c r="I65" s="113" t="s">
        <v>357</v>
      </c>
      <c r="J65" s="112" t="s">
        <v>360</v>
      </c>
      <c r="K65" s="106">
        <v>5</v>
      </c>
      <c r="L65" s="105">
        <v>26000000</v>
      </c>
      <c r="N65" s="116"/>
      <c r="O65" s="116"/>
      <c r="P65" s="116"/>
      <c r="Q65" s="116"/>
      <c r="R65" s="116"/>
      <c r="S65" s="116"/>
      <c r="T65" s="116"/>
      <c r="U65" s="116"/>
    </row>
    <row r="66" spans="2:21" hidden="1">
      <c r="B66" s="110" t="str">
        <f t="shared" si="0"/>
        <v>Cấp quản lýG105</v>
      </c>
      <c r="C66" s="113" t="s">
        <v>357</v>
      </c>
      <c r="D66" s="112" t="s">
        <v>356</v>
      </c>
      <c r="E66" s="109">
        <v>5</v>
      </c>
      <c r="F66" s="105">
        <v>41601000</v>
      </c>
      <c r="H66" s="116"/>
      <c r="I66" s="113" t="s">
        <v>357</v>
      </c>
      <c r="J66" s="112" t="s">
        <v>356</v>
      </c>
      <c r="K66" s="106">
        <v>5</v>
      </c>
      <c r="L66" s="105">
        <v>26000000</v>
      </c>
      <c r="N66" s="116"/>
      <c r="O66" s="116"/>
      <c r="P66" s="116"/>
      <c r="Q66" s="116"/>
      <c r="R66" s="116"/>
      <c r="S66" s="116"/>
      <c r="T66" s="116"/>
      <c r="U66" s="116"/>
    </row>
    <row r="67" spans="2:21">
      <c r="B67" s="110" t="str">
        <f t="shared" si="0"/>
        <v>Cấp quản lýG95</v>
      </c>
      <c r="C67" s="113" t="s">
        <v>357</v>
      </c>
      <c r="D67" s="112" t="s">
        <v>353</v>
      </c>
      <c r="E67" s="109">
        <v>5</v>
      </c>
      <c r="F67" s="105">
        <v>28255000</v>
      </c>
      <c r="H67" s="116"/>
      <c r="I67" s="113" t="s">
        <v>357</v>
      </c>
      <c r="J67" s="112" t="s">
        <v>353</v>
      </c>
      <c r="K67" s="106">
        <v>5</v>
      </c>
      <c r="L67" s="105">
        <v>26000000</v>
      </c>
      <c r="N67" s="116"/>
      <c r="O67" s="116"/>
      <c r="P67" s="116"/>
      <c r="Q67" s="116"/>
      <c r="R67" s="116"/>
      <c r="S67" s="116"/>
      <c r="T67" s="116"/>
      <c r="U67" s="116"/>
    </row>
    <row r="68" spans="2:21">
      <c r="B68" s="110" t="str">
        <f t="shared" si="0"/>
        <v>Cấp giám sátG85</v>
      </c>
      <c r="C68" s="113" t="s">
        <v>350</v>
      </c>
      <c r="D68" s="112" t="s">
        <v>349</v>
      </c>
      <c r="E68" s="109">
        <v>5</v>
      </c>
      <c r="F68" s="105">
        <v>21643000</v>
      </c>
      <c r="H68" s="116"/>
      <c r="I68" s="113" t="s">
        <v>350</v>
      </c>
      <c r="J68" s="112" t="s">
        <v>349</v>
      </c>
      <c r="K68" s="106">
        <v>5</v>
      </c>
      <c r="L68" s="105">
        <v>21643000</v>
      </c>
      <c r="N68" s="116"/>
      <c r="O68" s="116"/>
      <c r="P68" s="116"/>
      <c r="Q68" s="116"/>
      <c r="R68" s="116"/>
      <c r="S68" s="116"/>
      <c r="T68" s="116"/>
      <c r="U68" s="116"/>
    </row>
    <row r="69" spans="2:21">
      <c r="B69" s="110" t="str">
        <f t="shared" si="0"/>
        <v>Cấp giám sátG75</v>
      </c>
      <c r="C69" s="113" t="s">
        <v>350</v>
      </c>
      <c r="D69" s="112" t="s">
        <v>345</v>
      </c>
      <c r="E69" s="109">
        <v>5</v>
      </c>
      <c r="F69" s="105">
        <v>16652000</v>
      </c>
      <c r="H69" s="116"/>
      <c r="I69" s="113" t="s">
        <v>350</v>
      </c>
      <c r="J69" s="112" t="s">
        <v>345</v>
      </c>
      <c r="K69" s="106">
        <v>5</v>
      </c>
      <c r="L69" s="105">
        <v>16652000</v>
      </c>
      <c r="N69" s="116"/>
      <c r="O69" s="116"/>
      <c r="P69" s="116"/>
      <c r="Q69" s="116"/>
      <c r="R69" s="116"/>
      <c r="S69" s="116"/>
      <c r="T69" s="116"/>
      <c r="U69" s="116"/>
    </row>
    <row r="70" spans="2:21">
      <c r="B70" s="110" t="str">
        <f t="shared" ref="B70:B133" si="2">C70&amp;D70&amp;E70</f>
        <v>Cấp chuyên viênG65</v>
      </c>
      <c r="C70" s="111" t="s">
        <v>343</v>
      </c>
      <c r="D70" s="107" t="s">
        <v>342</v>
      </c>
      <c r="E70" s="109">
        <v>5</v>
      </c>
      <c r="F70" s="105">
        <v>11663000</v>
      </c>
      <c r="H70" s="116"/>
      <c r="I70" s="111" t="s">
        <v>343</v>
      </c>
      <c r="J70" s="107" t="s">
        <v>342</v>
      </c>
      <c r="K70" s="106">
        <v>5</v>
      </c>
      <c r="L70" s="105">
        <v>11663000</v>
      </c>
      <c r="N70" s="116"/>
      <c r="O70" s="116"/>
      <c r="P70" s="116"/>
      <c r="Q70" s="116"/>
      <c r="R70" s="116"/>
      <c r="S70" s="116"/>
      <c r="T70" s="116"/>
      <c r="U70" s="116"/>
    </row>
    <row r="71" spans="2:21">
      <c r="B71" s="110" t="str">
        <f t="shared" si="2"/>
        <v>Cấp chuyên viênG55</v>
      </c>
      <c r="C71" s="111" t="s">
        <v>343</v>
      </c>
      <c r="D71" s="107" t="s">
        <v>339</v>
      </c>
      <c r="E71" s="109">
        <v>5</v>
      </c>
      <c r="F71" s="105">
        <v>9980000</v>
      </c>
      <c r="H71" s="116"/>
      <c r="I71" s="111" t="s">
        <v>343</v>
      </c>
      <c r="J71" s="107" t="s">
        <v>339</v>
      </c>
      <c r="K71" s="106">
        <v>5</v>
      </c>
      <c r="L71" s="105">
        <v>9980000</v>
      </c>
      <c r="N71" s="116"/>
      <c r="O71" s="116"/>
      <c r="P71" s="116"/>
      <c r="Q71" s="116"/>
      <c r="R71" s="116"/>
      <c r="S71" s="116"/>
      <c r="T71" s="116"/>
      <c r="U71" s="116"/>
    </row>
    <row r="72" spans="2:21">
      <c r="B72" s="110" t="str">
        <f t="shared" si="2"/>
        <v>Cấp nhân viênG45</v>
      </c>
      <c r="C72" s="111" t="s">
        <v>346</v>
      </c>
      <c r="D72" s="107" t="s">
        <v>359</v>
      </c>
      <c r="E72" s="109">
        <v>5</v>
      </c>
      <c r="F72" s="105">
        <v>7484000</v>
      </c>
      <c r="H72" s="116"/>
      <c r="I72" s="111" t="s">
        <v>346</v>
      </c>
      <c r="J72" s="107" t="s">
        <v>359</v>
      </c>
      <c r="K72" s="106">
        <v>5</v>
      </c>
      <c r="L72" s="105">
        <v>7484000</v>
      </c>
      <c r="N72" s="116"/>
      <c r="O72" s="116"/>
      <c r="P72" s="116"/>
      <c r="Q72" s="116"/>
      <c r="R72" s="116"/>
      <c r="S72" s="116"/>
      <c r="T72" s="116"/>
      <c r="U72" s="116"/>
    </row>
    <row r="73" spans="2:21">
      <c r="B73" s="110" t="str">
        <f t="shared" si="2"/>
        <v>Cấp nhân viênG35</v>
      </c>
      <c r="C73" s="111" t="s">
        <v>346</v>
      </c>
      <c r="D73" s="107" t="s">
        <v>355</v>
      </c>
      <c r="E73" s="109">
        <v>5</v>
      </c>
      <c r="F73" s="105">
        <v>7173000</v>
      </c>
      <c r="H73" s="116"/>
      <c r="I73" s="111" t="s">
        <v>346</v>
      </c>
      <c r="J73" s="107" t="s">
        <v>355</v>
      </c>
      <c r="K73" s="106">
        <v>5</v>
      </c>
      <c r="L73" s="105">
        <v>7173000</v>
      </c>
      <c r="N73" s="116"/>
      <c r="O73" s="116"/>
      <c r="P73" s="116"/>
      <c r="Q73" s="116"/>
      <c r="R73" s="116"/>
      <c r="S73" s="116"/>
      <c r="T73" s="116"/>
      <c r="U73" s="116"/>
    </row>
    <row r="74" spans="2:21">
      <c r="B74" s="110" t="str">
        <f t="shared" si="2"/>
        <v>Lao động phổ thôngG25</v>
      </c>
      <c r="C74" s="108" t="s">
        <v>344</v>
      </c>
      <c r="D74" s="107" t="s">
        <v>352</v>
      </c>
      <c r="E74" s="109">
        <v>5</v>
      </c>
      <c r="F74" s="105">
        <v>6674000</v>
      </c>
      <c r="H74" s="116"/>
      <c r="I74" s="108" t="s">
        <v>344</v>
      </c>
      <c r="J74" s="107" t="s">
        <v>352</v>
      </c>
      <c r="K74" s="106">
        <v>5</v>
      </c>
      <c r="L74" s="105">
        <v>6674000</v>
      </c>
      <c r="N74" s="116"/>
      <c r="O74" s="116"/>
      <c r="P74" s="116"/>
      <c r="Q74" s="116"/>
      <c r="R74" s="116"/>
      <c r="S74" s="116"/>
      <c r="T74" s="116"/>
      <c r="U74" s="116"/>
    </row>
    <row r="75" spans="2:21">
      <c r="B75" s="110" t="str">
        <f t="shared" si="2"/>
        <v>Lao động phổ thôngG15</v>
      </c>
      <c r="C75" s="108" t="s">
        <v>344</v>
      </c>
      <c r="D75" s="107" t="s">
        <v>348</v>
      </c>
      <c r="E75" s="109">
        <v>5</v>
      </c>
      <c r="F75" s="105">
        <v>6238000</v>
      </c>
      <c r="H75" s="116"/>
      <c r="I75" s="108" t="s">
        <v>344</v>
      </c>
      <c r="J75" s="107" t="s">
        <v>348</v>
      </c>
      <c r="K75" s="106">
        <v>5</v>
      </c>
      <c r="L75" s="105">
        <v>6238000</v>
      </c>
      <c r="N75" s="116"/>
      <c r="O75" s="116"/>
      <c r="P75" s="116"/>
      <c r="Q75" s="116"/>
      <c r="R75" s="116"/>
      <c r="S75" s="116"/>
      <c r="T75" s="116"/>
      <c r="U75" s="116"/>
    </row>
    <row r="76" spans="2:21">
      <c r="B76" s="110" t="str">
        <f t="shared" si="2"/>
        <v>Cấp điều hànhG146</v>
      </c>
      <c r="C76" s="115" t="s">
        <v>361</v>
      </c>
      <c r="D76" s="114" t="s">
        <v>403</v>
      </c>
      <c r="E76" s="109">
        <v>6</v>
      </c>
      <c r="F76" s="105">
        <v>128091000</v>
      </c>
      <c r="H76" s="116"/>
      <c r="I76" s="115" t="s">
        <v>361</v>
      </c>
      <c r="J76" s="114" t="s">
        <v>403</v>
      </c>
      <c r="K76" s="106">
        <v>6</v>
      </c>
      <c r="L76" s="105">
        <v>26000000</v>
      </c>
      <c r="N76" s="116"/>
      <c r="O76" s="116"/>
      <c r="P76" s="116"/>
      <c r="Q76" s="116"/>
      <c r="R76" s="116"/>
      <c r="S76" s="116"/>
      <c r="T76" s="116"/>
      <c r="U76" s="116"/>
    </row>
    <row r="77" spans="2:21">
      <c r="B77" s="110" t="str">
        <f t="shared" si="2"/>
        <v>Cấp điều hànhG136</v>
      </c>
      <c r="C77" s="115" t="s">
        <v>361</v>
      </c>
      <c r="D77" s="114" t="s">
        <v>402</v>
      </c>
      <c r="E77" s="109">
        <v>6</v>
      </c>
      <c r="F77" s="105">
        <v>109772000</v>
      </c>
      <c r="H77" s="116"/>
      <c r="I77" s="115" t="s">
        <v>361</v>
      </c>
      <c r="J77" s="114" t="s">
        <v>402</v>
      </c>
      <c r="K77" s="106">
        <v>6</v>
      </c>
      <c r="L77" s="105">
        <v>26000000</v>
      </c>
      <c r="N77" s="116"/>
      <c r="O77" s="116"/>
      <c r="P77" s="116"/>
      <c r="Q77" s="116"/>
      <c r="R77" s="116"/>
      <c r="S77" s="116"/>
      <c r="T77" s="116"/>
      <c r="U77" s="116"/>
    </row>
    <row r="78" spans="2:21" ht="0.75" customHeight="1">
      <c r="B78" s="110" t="str">
        <f t="shared" si="2"/>
        <v>Cấp điều hànhG126</v>
      </c>
      <c r="C78" s="115" t="s">
        <v>361</v>
      </c>
      <c r="D78" s="114" t="s">
        <v>401</v>
      </c>
      <c r="E78" s="109">
        <v>6</v>
      </c>
      <c r="F78" s="105">
        <v>82330000</v>
      </c>
      <c r="H78" s="116"/>
      <c r="I78" s="115" t="s">
        <v>361</v>
      </c>
      <c r="J78" s="114" t="s">
        <v>401</v>
      </c>
      <c r="K78" s="106">
        <v>6</v>
      </c>
      <c r="L78" s="105">
        <v>26000000</v>
      </c>
      <c r="N78" s="116"/>
      <c r="O78" s="116"/>
      <c r="P78" s="116"/>
      <c r="Q78" s="116"/>
      <c r="R78" s="116"/>
      <c r="S78" s="116"/>
      <c r="T78" s="116"/>
      <c r="U78" s="116"/>
    </row>
    <row r="79" spans="2:21">
      <c r="B79" s="110" t="str">
        <f t="shared" si="2"/>
        <v>Cấp quản lýG116</v>
      </c>
      <c r="C79" s="113" t="s">
        <v>357</v>
      </c>
      <c r="D79" s="112" t="s">
        <v>360</v>
      </c>
      <c r="E79" s="109">
        <v>6</v>
      </c>
      <c r="F79" s="105">
        <v>64011000</v>
      </c>
      <c r="H79" s="116"/>
      <c r="I79" s="113" t="s">
        <v>357</v>
      </c>
      <c r="J79" s="112" t="s">
        <v>360</v>
      </c>
      <c r="K79" s="106">
        <v>6</v>
      </c>
      <c r="L79" s="105">
        <v>26000000</v>
      </c>
      <c r="N79" s="116"/>
      <c r="O79" s="116"/>
      <c r="P79" s="116"/>
      <c r="Q79" s="116"/>
      <c r="R79" s="116"/>
      <c r="S79" s="116"/>
      <c r="T79" s="116"/>
      <c r="U79" s="116"/>
    </row>
    <row r="80" spans="2:21">
      <c r="B80" s="110" t="str">
        <f t="shared" si="2"/>
        <v>Cấp quản lýG106</v>
      </c>
      <c r="C80" s="113" t="s">
        <v>357</v>
      </c>
      <c r="D80" s="112" t="s">
        <v>356</v>
      </c>
      <c r="E80" s="109">
        <v>6</v>
      </c>
      <c r="F80" s="105">
        <v>45761000</v>
      </c>
      <c r="H80" s="116"/>
      <c r="I80" s="113" t="s">
        <v>357</v>
      </c>
      <c r="J80" s="112" t="s">
        <v>356</v>
      </c>
      <c r="K80" s="106">
        <v>6</v>
      </c>
      <c r="L80" s="105">
        <v>26000000</v>
      </c>
      <c r="N80" s="116"/>
      <c r="O80" s="116"/>
      <c r="P80" s="116"/>
      <c r="Q80" s="116"/>
      <c r="R80" s="116"/>
      <c r="S80" s="116"/>
      <c r="T80" s="116"/>
      <c r="U80" s="116"/>
    </row>
    <row r="81" spans="2:21">
      <c r="B81" s="110" t="str">
        <f t="shared" si="2"/>
        <v>Cấp quản lýG96</v>
      </c>
      <c r="C81" s="113" t="s">
        <v>357</v>
      </c>
      <c r="D81" s="112" t="s">
        <v>353</v>
      </c>
      <c r="E81" s="109">
        <v>6</v>
      </c>
      <c r="F81" s="105">
        <v>31081000</v>
      </c>
      <c r="H81" s="116"/>
      <c r="I81" s="113" t="s">
        <v>357</v>
      </c>
      <c r="J81" s="112" t="s">
        <v>353</v>
      </c>
      <c r="K81" s="106">
        <v>6</v>
      </c>
      <c r="L81" s="105">
        <v>26000000</v>
      </c>
      <c r="N81" s="116"/>
      <c r="O81" s="116"/>
      <c r="P81" s="116"/>
      <c r="Q81" s="116"/>
      <c r="R81" s="116"/>
      <c r="S81" s="116"/>
      <c r="T81" s="116"/>
      <c r="U81" s="116"/>
    </row>
    <row r="82" spans="2:21">
      <c r="B82" s="110" t="str">
        <f t="shared" si="2"/>
        <v>Cấp giám sátG86</v>
      </c>
      <c r="C82" s="113" t="s">
        <v>350</v>
      </c>
      <c r="D82" s="112" t="s">
        <v>349</v>
      </c>
      <c r="E82" s="109">
        <v>6</v>
      </c>
      <c r="F82" s="105">
        <v>23807000</v>
      </c>
      <c r="H82" s="116"/>
      <c r="I82" s="113" t="s">
        <v>350</v>
      </c>
      <c r="J82" s="112" t="s">
        <v>349</v>
      </c>
      <c r="K82" s="106">
        <v>6</v>
      </c>
      <c r="L82" s="105">
        <v>23807000</v>
      </c>
      <c r="N82" s="116"/>
      <c r="O82" s="116"/>
      <c r="P82" s="116"/>
      <c r="Q82" s="116"/>
      <c r="R82" s="116"/>
      <c r="S82" s="116"/>
      <c r="T82" s="116"/>
      <c r="U82" s="116"/>
    </row>
    <row r="83" spans="2:21">
      <c r="B83" s="110" t="str">
        <f t="shared" si="2"/>
        <v>Cấp giám sátG76</v>
      </c>
      <c r="C83" s="113" t="s">
        <v>350</v>
      </c>
      <c r="D83" s="112" t="s">
        <v>345</v>
      </c>
      <c r="E83" s="109">
        <v>6</v>
      </c>
      <c r="F83" s="105">
        <v>18317000</v>
      </c>
      <c r="H83" s="116"/>
      <c r="I83" s="113" t="s">
        <v>350</v>
      </c>
      <c r="J83" s="112" t="s">
        <v>345</v>
      </c>
      <c r="K83" s="106">
        <v>6</v>
      </c>
      <c r="L83" s="105">
        <v>18317000</v>
      </c>
      <c r="N83" s="116"/>
      <c r="O83" s="116"/>
      <c r="P83" s="116"/>
      <c r="Q83" s="116"/>
      <c r="R83" s="116"/>
      <c r="S83" s="116"/>
      <c r="T83" s="116"/>
      <c r="U83" s="116"/>
    </row>
    <row r="84" spans="2:21">
      <c r="B84" s="110" t="str">
        <f t="shared" si="2"/>
        <v>Cấp chuyên viênG66</v>
      </c>
      <c r="C84" s="111" t="s">
        <v>343</v>
      </c>
      <c r="D84" s="107" t="s">
        <v>342</v>
      </c>
      <c r="E84" s="109">
        <v>6</v>
      </c>
      <c r="F84" s="105">
        <v>12829000</v>
      </c>
      <c r="H84" s="116"/>
      <c r="I84" s="111" t="s">
        <v>343</v>
      </c>
      <c r="J84" s="107" t="s">
        <v>342</v>
      </c>
      <c r="K84" s="106">
        <v>6</v>
      </c>
      <c r="L84" s="105">
        <v>12829000</v>
      </c>
      <c r="N84" s="116"/>
      <c r="O84" s="116"/>
      <c r="P84" s="116"/>
      <c r="Q84" s="116"/>
      <c r="R84" s="116"/>
      <c r="S84" s="116"/>
      <c r="T84" s="116"/>
      <c r="U84" s="116"/>
    </row>
    <row r="85" spans="2:21">
      <c r="B85" s="110" t="str">
        <f t="shared" si="2"/>
        <v>Cấp chuyên viênG56</v>
      </c>
      <c r="C85" s="111" t="s">
        <v>343</v>
      </c>
      <c r="D85" s="107" t="s">
        <v>339</v>
      </c>
      <c r="E85" s="109">
        <v>6</v>
      </c>
      <c r="F85" s="105">
        <v>10978000</v>
      </c>
      <c r="H85" s="116"/>
      <c r="I85" s="111" t="s">
        <v>343</v>
      </c>
      <c r="J85" s="107" t="s">
        <v>339</v>
      </c>
      <c r="K85" s="106">
        <v>6</v>
      </c>
      <c r="L85" s="105">
        <v>10978000</v>
      </c>
      <c r="N85" s="116"/>
      <c r="O85" s="116"/>
      <c r="P85" s="116"/>
      <c r="Q85" s="116"/>
      <c r="R85" s="116"/>
      <c r="S85" s="116"/>
      <c r="T85" s="116"/>
      <c r="U85" s="116"/>
    </row>
    <row r="86" spans="2:21">
      <c r="B86" s="110" t="str">
        <f t="shared" si="2"/>
        <v>Cấp nhân viênG46</v>
      </c>
      <c r="C86" s="111" t="s">
        <v>346</v>
      </c>
      <c r="D86" s="107" t="s">
        <v>359</v>
      </c>
      <c r="E86" s="109">
        <v>6</v>
      </c>
      <c r="F86" s="105">
        <v>8232000</v>
      </c>
      <c r="H86" s="116"/>
      <c r="I86" s="111" t="s">
        <v>346</v>
      </c>
      <c r="J86" s="107" t="s">
        <v>359</v>
      </c>
      <c r="K86" s="106">
        <v>6</v>
      </c>
      <c r="L86" s="105">
        <v>8232000</v>
      </c>
      <c r="N86" s="116"/>
      <c r="O86" s="116"/>
      <c r="P86" s="116"/>
      <c r="Q86" s="116"/>
      <c r="R86" s="116"/>
      <c r="S86" s="116"/>
      <c r="T86" s="116"/>
      <c r="U86" s="116"/>
    </row>
    <row r="87" spans="2:21">
      <c r="B87" s="110" t="str">
        <f t="shared" si="2"/>
        <v>Cấp nhân viênG36</v>
      </c>
      <c r="C87" s="111" t="s">
        <v>346</v>
      </c>
      <c r="D87" s="107" t="s">
        <v>355</v>
      </c>
      <c r="E87" s="109">
        <v>6</v>
      </c>
      <c r="F87" s="105">
        <v>7890000</v>
      </c>
      <c r="H87" s="116"/>
      <c r="I87" s="111" t="s">
        <v>346</v>
      </c>
      <c r="J87" s="107" t="s">
        <v>355</v>
      </c>
      <c r="K87" s="106">
        <v>6</v>
      </c>
      <c r="L87" s="105">
        <v>7890000</v>
      </c>
      <c r="N87" s="116"/>
      <c r="O87" s="116"/>
      <c r="P87" s="116"/>
      <c r="Q87" s="116"/>
      <c r="R87" s="116"/>
      <c r="S87" s="116"/>
      <c r="T87" s="116"/>
      <c r="U87" s="116"/>
    </row>
    <row r="88" spans="2:21">
      <c r="B88" s="110" t="str">
        <f t="shared" si="2"/>
        <v>Lao động phổ thôngG26</v>
      </c>
      <c r="C88" s="108" t="s">
        <v>344</v>
      </c>
      <c r="D88" s="107" t="s">
        <v>352</v>
      </c>
      <c r="E88" s="109">
        <v>6</v>
      </c>
      <c r="F88" s="105">
        <v>7341000</v>
      </c>
      <c r="H88" s="116"/>
      <c r="I88" s="108" t="s">
        <v>344</v>
      </c>
      <c r="J88" s="107" t="s">
        <v>352</v>
      </c>
      <c r="K88" s="106">
        <v>6</v>
      </c>
      <c r="L88" s="105">
        <v>7341000</v>
      </c>
      <c r="N88" s="116"/>
      <c r="O88" s="116"/>
      <c r="P88" s="116"/>
      <c r="Q88" s="116"/>
      <c r="R88" s="116"/>
      <c r="S88" s="116"/>
      <c r="T88" s="116"/>
      <c r="U88" s="116"/>
    </row>
    <row r="89" spans="2:21" ht="24.75" customHeight="1">
      <c r="B89" s="110" t="str">
        <f t="shared" si="2"/>
        <v>Lao động phổ thôngG16</v>
      </c>
      <c r="C89" s="108" t="s">
        <v>344</v>
      </c>
      <c r="D89" s="107" t="s">
        <v>348</v>
      </c>
      <c r="E89" s="109">
        <v>6</v>
      </c>
      <c r="F89" s="105">
        <v>6862000</v>
      </c>
      <c r="H89" s="116"/>
      <c r="I89" s="108" t="s">
        <v>344</v>
      </c>
      <c r="J89" s="107" t="s">
        <v>348</v>
      </c>
      <c r="K89" s="106">
        <v>6</v>
      </c>
      <c r="L89" s="105">
        <v>6862000</v>
      </c>
      <c r="N89" s="116"/>
      <c r="O89" s="116"/>
      <c r="P89" s="116"/>
      <c r="Q89" s="116"/>
      <c r="R89" s="116"/>
      <c r="S89" s="116"/>
      <c r="T89" s="116"/>
      <c r="U89" s="116"/>
    </row>
    <row r="90" spans="2:21" hidden="1">
      <c r="B90" s="110" t="str">
        <f t="shared" si="2"/>
        <v>Cấp điều hànhG147</v>
      </c>
      <c r="C90" s="115" t="s">
        <v>361</v>
      </c>
      <c r="D90" s="114" t="s">
        <v>403</v>
      </c>
      <c r="E90" s="109">
        <v>7</v>
      </c>
      <c r="F90" s="105">
        <v>140900000</v>
      </c>
      <c r="H90" s="116"/>
      <c r="I90" s="115" t="s">
        <v>361</v>
      </c>
      <c r="J90" s="114" t="s">
        <v>403</v>
      </c>
      <c r="K90" s="106">
        <v>7</v>
      </c>
      <c r="L90" s="105">
        <v>26000000</v>
      </c>
      <c r="N90" s="116"/>
      <c r="O90" s="116"/>
      <c r="P90" s="116"/>
      <c r="Q90" s="116"/>
      <c r="R90" s="116"/>
      <c r="S90" s="116"/>
      <c r="T90" s="116"/>
      <c r="U90" s="116"/>
    </row>
    <row r="91" spans="2:21">
      <c r="B91" s="110" t="str">
        <f t="shared" si="2"/>
        <v>Cấp điều hànhG137</v>
      </c>
      <c r="C91" s="115" t="s">
        <v>361</v>
      </c>
      <c r="D91" s="114" t="s">
        <v>402</v>
      </c>
      <c r="E91" s="109">
        <v>7</v>
      </c>
      <c r="F91" s="105">
        <v>120749000</v>
      </c>
      <c r="H91" s="116"/>
      <c r="I91" s="115" t="s">
        <v>361</v>
      </c>
      <c r="J91" s="114" t="s">
        <v>402</v>
      </c>
      <c r="K91" s="106">
        <v>7</v>
      </c>
      <c r="L91" s="105">
        <v>26000000</v>
      </c>
      <c r="N91" s="116"/>
      <c r="O91" s="116"/>
      <c r="P91" s="116"/>
      <c r="Q91" s="116"/>
      <c r="R91" s="116"/>
      <c r="S91" s="116"/>
      <c r="T91" s="116"/>
      <c r="U91" s="116"/>
    </row>
    <row r="92" spans="2:21">
      <c r="B92" s="110" t="str">
        <f t="shared" si="2"/>
        <v>Cấp điều hànhG127</v>
      </c>
      <c r="C92" s="115" t="s">
        <v>361</v>
      </c>
      <c r="D92" s="114" t="s">
        <v>401</v>
      </c>
      <c r="E92" s="109">
        <v>7</v>
      </c>
      <c r="F92" s="105">
        <v>90563000</v>
      </c>
      <c r="H92" s="116"/>
      <c r="I92" s="115" t="s">
        <v>361</v>
      </c>
      <c r="J92" s="114" t="s">
        <v>401</v>
      </c>
      <c r="K92" s="106">
        <v>7</v>
      </c>
      <c r="L92" s="105">
        <v>26000000</v>
      </c>
      <c r="N92" s="116"/>
      <c r="O92" s="116"/>
      <c r="P92" s="116"/>
      <c r="Q92" s="116"/>
      <c r="R92" s="116"/>
      <c r="S92" s="116"/>
      <c r="T92" s="116"/>
      <c r="U92" s="116"/>
    </row>
    <row r="93" spans="2:21">
      <c r="B93" s="110" t="str">
        <f t="shared" si="2"/>
        <v>Cấp quản lýG117</v>
      </c>
      <c r="C93" s="113" t="s">
        <v>357</v>
      </c>
      <c r="D93" s="112" t="s">
        <v>360</v>
      </c>
      <c r="E93" s="109">
        <v>7</v>
      </c>
      <c r="F93" s="105">
        <v>70412000</v>
      </c>
      <c r="H93" s="116"/>
      <c r="I93" s="113" t="s">
        <v>357</v>
      </c>
      <c r="J93" s="112" t="s">
        <v>360</v>
      </c>
      <c r="K93" s="106">
        <v>7</v>
      </c>
      <c r="L93" s="105">
        <v>26000000</v>
      </c>
      <c r="N93" s="116"/>
      <c r="O93" s="116"/>
      <c r="P93" s="116"/>
      <c r="Q93" s="116"/>
      <c r="R93" s="116"/>
      <c r="S93" s="116"/>
      <c r="T93" s="116"/>
      <c r="U93" s="116"/>
    </row>
    <row r="94" spans="2:21">
      <c r="B94" s="110" t="str">
        <f t="shared" si="2"/>
        <v>Cấp quản lýG107</v>
      </c>
      <c r="C94" s="113" t="s">
        <v>357</v>
      </c>
      <c r="D94" s="112" t="s">
        <v>356</v>
      </c>
      <c r="E94" s="109">
        <v>7</v>
      </c>
      <c r="F94" s="105">
        <v>50337000</v>
      </c>
      <c r="H94" s="116"/>
      <c r="I94" s="113" t="s">
        <v>357</v>
      </c>
      <c r="J94" s="112" t="s">
        <v>356</v>
      </c>
      <c r="K94" s="106">
        <v>7</v>
      </c>
      <c r="L94" s="105">
        <v>26000000</v>
      </c>
      <c r="N94" s="116"/>
      <c r="O94" s="116"/>
      <c r="P94" s="116"/>
      <c r="Q94" s="116"/>
      <c r="R94" s="116"/>
      <c r="S94" s="116"/>
      <c r="T94" s="116"/>
      <c r="U94" s="116"/>
    </row>
    <row r="95" spans="2:21">
      <c r="B95" s="110" t="str">
        <f t="shared" si="2"/>
        <v>Cấp quản lýG97</v>
      </c>
      <c r="C95" s="113" t="s">
        <v>357</v>
      </c>
      <c r="D95" s="112" t="s">
        <v>353</v>
      </c>
      <c r="E95" s="109">
        <v>7</v>
      </c>
      <c r="F95" s="105">
        <v>34189000</v>
      </c>
      <c r="H95" s="116"/>
      <c r="I95" s="113" t="s">
        <v>357</v>
      </c>
      <c r="J95" s="112" t="s">
        <v>353</v>
      </c>
      <c r="K95" s="106">
        <v>7</v>
      </c>
      <c r="L95" s="105">
        <v>26000000</v>
      </c>
      <c r="N95" s="116"/>
      <c r="O95" s="116"/>
      <c r="P95" s="116"/>
      <c r="Q95" s="116"/>
      <c r="R95" s="116"/>
      <c r="S95" s="116"/>
      <c r="T95" s="116"/>
      <c r="U95" s="116"/>
    </row>
    <row r="96" spans="2:21">
      <c r="B96" s="110" t="str">
        <f t="shared" si="2"/>
        <v>Cấp giám sátG87</v>
      </c>
      <c r="C96" s="113" t="s">
        <v>350</v>
      </c>
      <c r="D96" s="112" t="s">
        <v>349</v>
      </c>
      <c r="E96" s="109">
        <v>7</v>
      </c>
      <c r="F96" s="105">
        <v>26188000</v>
      </c>
      <c r="H96" s="116"/>
      <c r="I96" s="113" t="s">
        <v>350</v>
      </c>
      <c r="J96" s="112" t="s">
        <v>349</v>
      </c>
      <c r="K96" s="106">
        <v>7</v>
      </c>
      <c r="L96" s="105">
        <v>26000000</v>
      </c>
      <c r="N96" s="116"/>
      <c r="O96" s="116"/>
      <c r="P96" s="116"/>
      <c r="Q96" s="116"/>
      <c r="R96" s="116"/>
      <c r="S96" s="116"/>
      <c r="T96" s="116"/>
      <c r="U96" s="116"/>
    </row>
    <row r="97" spans="2:21">
      <c r="B97" s="110" t="str">
        <f t="shared" si="2"/>
        <v>Cấp giám sátG77</v>
      </c>
      <c r="C97" s="113" t="s">
        <v>350</v>
      </c>
      <c r="D97" s="112" t="s">
        <v>345</v>
      </c>
      <c r="E97" s="109">
        <v>7</v>
      </c>
      <c r="F97" s="105">
        <v>20149000</v>
      </c>
      <c r="H97" s="116"/>
      <c r="I97" s="113" t="s">
        <v>350</v>
      </c>
      <c r="J97" s="112" t="s">
        <v>345</v>
      </c>
      <c r="K97" s="106">
        <v>7</v>
      </c>
      <c r="L97" s="105">
        <v>20149000</v>
      </c>
      <c r="N97" s="116"/>
      <c r="O97" s="116"/>
      <c r="P97" s="116"/>
      <c r="Q97" s="116"/>
      <c r="R97" s="116"/>
      <c r="S97" s="116"/>
      <c r="T97" s="116"/>
      <c r="U97" s="116"/>
    </row>
    <row r="98" spans="2:21">
      <c r="B98" s="110" t="str">
        <f t="shared" si="2"/>
        <v>Cấp chuyên viênG67</v>
      </c>
      <c r="C98" s="111" t="s">
        <v>343</v>
      </c>
      <c r="D98" s="107" t="s">
        <v>342</v>
      </c>
      <c r="E98" s="109">
        <v>7</v>
      </c>
      <c r="F98" s="105">
        <v>14112000</v>
      </c>
      <c r="H98" s="116"/>
      <c r="I98" s="111" t="s">
        <v>343</v>
      </c>
      <c r="J98" s="107" t="s">
        <v>342</v>
      </c>
      <c r="K98" s="106">
        <v>7</v>
      </c>
      <c r="L98" s="105">
        <v>14112000</v>
      </c>
      <c r="N98" s="116"/>
      <c r="O98" s="116"/>
      <c r="P98" s="116"/>
      <c r="Q98" s="116"/>
      <c r="R98" s="116"/>
      <c r="S98" s="116"/>
      <c r="T98" s="116"/>
      <c r="U98" s="116"/>
    </row>
    <row r="99" spans="2:21">
      <c r="B99" s="110" t="str">
        <f t="shared" si="2"/>
        <v>Cấp chuyên viênG57</v>
      </c>
      <c r="C99" s="111" t="s">
        <v>343</v>
      </c>
      <c r="D99" s="107" t="s">
        <v>339</v>
      </c>
      <c r="E99" s="109">
        <v>7</v>
      </c>
      <c r="F99" s="105">
        <v>12076000</v>
      </c>
      <c r="H99" s="116"/>
      <c r="I99" s="111" t="s">
        <v>343</v>
      </c>
      <c r="J99" s="107" t="s">
        <v>339</v>
      </c>
      <c r="K99" s="106">
        <v>7</v>
      </c>
      <c r="L99" s="105">
        <v>12076000</v>
      </c>
      <c r="N99" s="116"/>
      <c r="O99" s="116"/>
      <c r="P99" s="116"/>
      <c r="Q99" s="116"/>
      <c r="R99" s="116"/>
      <c r="S99" s="116"/>
      <c r="T99" s="116"/>
      <c r="U99" s="116"/>
    </row>
    <row r="100" spans="2:21">
      <c r="B100" s="110" t="str">
        <f t="shared" si="2"/>
        <v>Cấp nhân viênG47</v>
      </c>
      <c r="C100" s="111" t="s">
        <v>346</v>
      </c>
      <c r="D100" s="107" t="s">
        <v>359</v>
      </c>
      <c r="E100" s="109">
        <v>7</v>
      </c>
      <c r="F100" s="105">
        <v>9055000</v>
      </c>
      <c r="H100" s="116"/>
      <c r="I100" s="111" t="s">
        <v>346</v>
      </c>
      <c r="J100" s="107" t="s">
        <v>359</v>
      </c>
      <c r="K100" s="106">
        <v>7</v>
      </c>
      <c r="L100" s="105">
        <v>9055000</v>
      </c>
      <c r="N100" s="116"/>
      <c r="O100" s="116"/>
      <c r="P100" s="116"/>
      <c r="Q100" s="116"/>
      <c r="R100" s="116"/>
      <c r="S100" s="116"/>
      <c r="T100" s="116"/>
      <c r="U100" s="116"/>
    </row>
    <row r="101" spans="2:21">
      <c r="B101" s="110" t="str">
        <f t="shared" si="2"/>
        <v>Cấp nhân viênG37</v>
      </c>
      <c r="C101" s="111" t="s">
        <v>346</v>
      </c>
      <c r="D101" s="107" t="s">
        <v>355</v>
      </c>
      <c r="E101" s="109">
        <v>7</v>
      </c>
      <c r="F101" s="105">
        <v>8679000</v>
      </c>
      <c r="H101" s="116"/>
      <c r="I101" s="111" t="s">
        <v>346</v>
      </c>
      <c r="J101" s="107" t="s">
        <v>355</v>
      </c>
      <c r="K101" s="106">
        <v>7</v>
      </c>
      <c r="L101" s="105">
        <v>8679000</v>
      </c>
      <c r="N101" s="116"/>
      <c r="O101" s="116"/>
      <c r="P101" s="116"/>
      <c r="Q101" s="116"/>
      <c r="R101" s="116"/>
      <c r="S101" s="116"/>
      <c r="T101" s="116"/>
      <c r="U101" s="116"/>
    </row>
    <row r="102" spans="2:21" hidden="1">
      <c r="B102" s="110" t="str">
        <f t="shared" si="2"/>
        <v>Lao động phổ thôngG27</v>
      </c>
      <c r="C102" s="108" t="s">
        <v>344</v>
      </c>
      <c r="D102" s="107" t="s">
        <v>352</v>
      </c>
      <c r="E102" s="109">
        <v>7</v>
      </c>
      <c r="F102" s="105">
        <v>8075000</v>
      </c>
      <c r="H102" s="116"/>
      <c r="I102" s="108" t="s">
        <v>344</v>
      </c>
      <c r="J102" s="107" t="s">
        <v>352</v>
      </c>
      <c r="K102" s="106">
        <v>7</v>
      </c>
      <c r="L102" s="105">
        <v>8075000</v>
      </c>
      <c r="N102" s="116"/>
      <c r="O102" s="116"/>
      <c r="P102" s="116"/>
      <c r="Q102" s="116"/>
      <c r="R102" s="116"/>
      <c r="S102" s="116"/>
      <c r="T102" s="116"/>
      <c r="U102" s="116"/>
    </row>
    <row r="103" spans="2:21">
      <c r="B103" s="110" t="str">
        <f t="shared" si="2"/>
        <v>Lao động phổ thôngG17</v>
      </c>
      <c r="C103" s="108" t="s">
        <v>344</v>
      </c>
      <c r="D103" s="107" t="s">
        <v>348</v>
      </c>
      <c r="E103" s="109">
        <v>7</v>
      </c>
      <c r="F103" s="105">
        <v>7548000</v>
      </c>
      <c r="H103" s="116"/>
      <c r="I103" s="108" t="s">
        <v>344</v>
      </c>
      <c r="J103" s="107" t="s">
        <v>348</v>
      </c>
      <c r="K103" s="106">
        <v>7</v>
      </c>
      <c r="L103" s="105">
        <v>7548000</v>
      </c>
      <c r="N103" s="116"/>
      <c r="O103" s="116"/>
      <c r="P103" s="116"/>
      <c r="Q103" s="116"/>
      <c r="R103" s="116"/>
      <c r="S103" s="116"/>
      <c r="T103" s="116"/>
      <c r="U103" s="116"/>
    </row>
    <row r="104" spans="2:21">
      <c r="B104" s="110" t="str">
        <f t="shared" si="2"/>
        <v>Cấp điều hànhG148</v>
      </c>
      <c r="C104" s="115" t="s">
        <v>361</v>
      </c>
      <c r="D104" s="114" t="s">
        <v>403</v>
      </c>
      <c r="E104" s="109">
        <v>8</v>
      </c>
      <c r="F104" s="105">
        <v>154990000</v>
      </c>
      <c r="H104" s="116"/>
      <c r="I104" s="115" t="s">
        <v>361</v>
      </c>
      <c r="J104" s="114" t="s">
        <v>403</v>
      </c>
      <c r="K104" s="106">
        <v>8</v>
      </c>
      <c r="L104" s="105">
        <v>26000000</v>
      </c>
      <c r="N104" s="116"/>
      <c r="O104" s="116"/>
      <c r="P104" s="116"/>
      <c r="Q104" s="116"/>
      <c r="R104" s="116"/>
      <c r="S104" s="116"/>
      <c r="T104" s="116"/>
      <c r="U104" s="116"/>
    </row>
    <row r="105" spans="2:21">
      <c r="B105" s="110" t="str">
        <f t="shared" si="2"/>
        <v>Cấp điều hànhG138</v>
      </c>
      <c r="C105" s="115" t="s">
        <v>361</v>
      </c>
      <c r="D105" s="114" t="s">
        <v>402</v>
      </c>
      <c r="E105" s="109">
        <v>8</v>
      </c>
      <c r="F105" s="105">
        <v>132824000</v>
      </c>
      <c r="H105" s="116"/>
      <c r="I105" s="115" t="s">
        <v>361</v>
      </c>
      <c r="J105" s="114" t="s">
        <v>402</v>
      </c>
      <c r="K105" s="106">
        <v>8</v>
      </c>
      <c r="L105" s="105">
        <v>26000000</v>
      </c>
      <c r="N105" s="116"/>
      <c r="O105" s="116"/>
      <c r="P105" s="116"/>
      <c r="Q105" s="116"/>
      <c r="R105" s="116"/>
      <c r="S105" s="116"/>
      <c r="T105" s="116"/>
      <c r="U105" s="116"/>
    </row>
    <row r="106" spans="2:21">
      <c r="B106" s="110" t="str">
        <f t="shared" si="2"/>
        <v>Cấp điều hànhG128</v>
      </c>
      <c r="C106" s="115" t="s">
        <v>361</v>
      </c>
      <c r="D106" s="114" t="s">
        <v>401</v>
      </c>
      <c r="E106" s="109">
        <v>8</v>
      </c>
      <c r="F106" s="105">
        <v>99619000</v>
      </c>
      <c r="H106" s="116"/>
      <c r="I106" s="115" t="s">
        <v>361</v>
      </c>
      <c r="J106" s="114" t="s">
        <v>401</v>
      </c>
      <c r="K106" s="106">
        <v>8</v>
      </c>
      <c r="L106" s="105">
        <v>26000000</v>
      </c>
      <c r="N106" s="116"/>
      <c r="O106" s="116"/>
      <c r="P106" s="116"/>
      <c r="Q106" s="116"/>
      <c r="R106" s="116"/>
      <c r="S106" s="116"/>
      <c r="T106" s="116"/>
      <c r="U106" s="116"/>
    </row>
    <row r="107" spans="2:21">
      <c r="B107" s="110" t="str">
        <f t="shared" si="2"/>
        <v>Cấp quản lýG118</v>
      </c>
      <c r="C107" s="113" t="s">
        <v>357</v>
      </c>
      <c r="D107" s="112" t="s">
        <v>360</v>
      </c>
      <c r="E107" s="109">
        <v>8</v>
      </c>
      <c r="F107" s="105">
        <v>77453000</v>
      </c>
      <c r="H107" s="116"/>
      <c r="I107" s="113" t="s">
        <v>357</v>
      </c>
      <c r="J107" s="112" t="s">
        <v>360</v>
      </c>
      <c r="K107" s="106">
        <v>8</v>
      </c>
      <c r="L107" s="105">
        <v>26000000</v>
      </c>
      <c r="N107" s="116"/>
      <c r="O107" s="116"/>
      <c r="P107" s="116"/>
      <c r="Q107" s="116"/>
      <c r="R107" s="116"/>
      <c r="S107" s="116"/>
      <c r="T107" s="116"/>
      <c r="U107" s="116"/>
    </row>
    <row r="108" spans="2:21">
      <c r="B108" s="110" t="str">
        <f t="shared" si="2"/>
        <v>Cấp quản lýG108</v>
      </c>
      <c r="C108" s="113" t="s">
        <v>357</v>
      </c>
      <c r="D108" s="112" t="s">
        <v>356</v>
      </c>
      <c r="E108" s="109">
        <v>8</v>
      </c>
      <c r="F108" s="105">
        <v>55371000</v>
      </c>
      <c r="H108" s="116"/>
      <c r="I108" s="113" t="s">
        <v>357</v>
      </c>
      <c r="J108" s="112" t="s">
        <v>356</v>
      </c>
      <c r="K108" s="106">
        <v>8</v>
      </c>
      <c r="L108" s="105">
        <v>26000000</v>
      </c>
      <c r="N108" s="116"/>
      <c r="O108" s="116"/>
      <c r="P108" s="116"/>
      <c r="Q108" s="116"/>
      <c r="R108" s="116"/>
      <c r="S108" s="116"/>
      <c r="T108" s="116"/>
      <c r="U108" s="116"/>
    </row>
    <row r="109" spans="2:21">
      <c r="B109" s="110" t="str">
        <f t="shared" si="2"/>
        <v>Cấp quản lýG98</v>
      </c>
      <c r="C109" s="113" t="s">
        <v>357</v>
      </c>
      <c r="D109" s="112" t="s">
        <v>353</v>
      </c>
      <c r="E109" s="109">
        <v>8</v>
      </c>
      <c r="F109" s="105">
        <v>37608000</v>
      </c>
      <c r="H109" s="116"/>
      <c r="I109" s="113" t="s">
        <v>357</v>
      </c>
      <c r="J109" s="112" t="s">
        <v>353</v>
      </c>
      <c r="K109" s="106">
        <v>8</v>
      </c>
      <c r="L109" s="105">
        <v>26000000</v>
      </c>
      <c r="N109" s="116"/>
      <c r="O109" s="116"/>
      <c r="P109" s="116"/>
      <c r="Q109" s="116"/>
      <c r="R109" s="116"/>
      <c r="S109" s="116"/>
      <c r="T109" s="116"/>
      <c r="U109" s="116"/>
    </row>
    <row r="110" spans="2:21">
      <c r="B110" s="110" t="str">
        <f t="shared" si="2"/>
        <v>Cấp giám sátG88</v>
      </c>
      <c r="C110" s="113" t="s">
        <v>350</v>
      </c>
      <c r="D110" s="112" t="s">
        <v>349</v>
      </c>
      <c r="E110" s="109">
        <v>8</v>
      </c>
      <c r="F110" s="105">
        <v>28807000</v>
      </c>
      <c r="H110" s="116"/>
      <c r="I110" s="113" t="s">
        <v>350</v>
      </c>
      <c r="J110" s="112" t="s">
        <v>349</v>
      </c>
      <c r="K110" s="106">
        <v>8</v>
      </c>
      <c r="L110" s="105">
        <v>26000000</v>
      </c>
      <c r="N110" s="116"/>
      <c r="O110" s="116"/>
      <c r="P110" s="116"/>
      <c r="Q110" s="116"/>
      <c r="R110" s="116"/>
      <c r="S110" s="116"/>
      <c r="T110" s="116"/>
      <c r="U110" s="116"/>
    </row>
    <row r="111" spans="2:21">
      <c r="B111" s="110" t="str">
        <f t="shared" si="2"/>
        <v>Cấp giám sátG78</v>
      </c>
      <c r="C111" s="113" t="s">
        <v>350</v>
      </c>
      <c r="D111" s="112" t="s">
        <v>345</v>
      </c>
      <c r="E111" s="109">
        <v>8</v>
      </c>
      <c r="F111" s="105">
        <v>22164000</v>
      </c>
      <c r="H111" s="116"/>
      <c r="I111" s="113" t="s">
        <v>350</v>
      </c>
      <c r="J111" s="112" t="s">
        <v>345</v>
      </c>
      <c r="K111" s="106">
        <v>8</v>
      </c>
      <c r="L111" s="105">
        <v>22164000</v>
      </c>
      <c r="N111" s="116"/>
      <c r="O111" s="116"/>
      <c r="P111" s="116"/>
      <c r="Q111" s="116"/>
      <c r="R111" s="116"/>
      <c r="S111" s="116"/>
      <c r="T111" s="116"/>
      <c r="U111" s="116"/>
    </row>
    <row r="112" spans="2:21">
      <c r="B112" s="110" t="str">
        <f t="shared" si="2"/>
        <v>Cấp chuyên viênG68</v>
      </c>
      <c r="C112" s="111" t="s">
        <v>343</v>
      </c>
      <c r="D112" s="107" t="s">
        <v>342</v>
      </c>
      <c r="E112" s="109">
        <v>8</v>
      </c>
      <c r="F112" s="105">
        <v>15523000</v>
      </c>
      <c r="H112" s="116"/>
      <c r="I112" s="111" t="s">
        <v>343</v>
      </c>
      <c r="J112" s="107" t="s">
        <v>342</v>
      </c>
      <c r="K112" s="106">
        <v>8</v>
      </c>
      <c r="L112" s="105">
        <v>15523000</v>
      </c>
      <c r="N112" s="116"/>
      <c r="O112" s="116"/>
      <c r="P112" s="116"/>
      <c r="Q112" s="116"/>
      <c r="R112" s="116"/>
      <c r="S112" s="116"/>
      <c r="T112" s="116"/>
      <c r="U112" s="116"/>
    </row>
    <row r="113" spans="2:21">
      <c r="B113" s="110" t="str">
        <f t="shared" si="2"/>
        <v>Cấp chuyên viênG58</v>
      </c>
      <c r="C113" s="111" t="s">
        <v>343</v>
      </c>
      <c r="D113" s="107" t="s">
        <v>339</v>
      </c>
      <c r="E113" s="109">
        <v>8</v>
      </c>
      <c r="F113" s="105">
        <v>13284000</v>
      </c>
      <c r="H113" s="116"/>
      <c r="I113" s="111" t="s">
        <v>343</v>
      </c>
      <c r="J113" s="107" t="s">
        <v>339</v>
      </c>
      <c r="K113" s="106">
        <v>8</v>
      </c>
      <c r="L113" s="105">
        <v>13284000</v>
      </c>
      <c r="N113" s="116"/>
      <c r="O113" s="116"/>
      <c r="P113" s="116"/>
      <c r="Q113" s="116"/>
      <c r="R113" s="116"/>
      <c r="S113" s="116"/>
      <c r="T113" s="116"/>
      <c r="U113" s="116"/>
    </row>
    <row r="114" spans="2:21" hidden="1">
      <c r="B114" s="110" t="str">
        <f t="shared" si="2"/>
        <v>Cấp nhân viênG48</v>
      </c>
      <c r="C114" s="111" t="s">
        <v>346</v>
      </c>
      <c r="D114" s="107" t="s">
        <v>359</v>
      </c>
      <c r="E114" s="109">
        <v>8</v>
      </c>
      <c r="F114" s="105">
        <v>9961000</v>
      </c>
      <c r="H114" s="116"/>
      <c r="I114" s="111" t="s">
        <v>346</v>
      </c>
      <c r="J114" s="107" t="s">
        <v>359</v>
      </c>
      <c r="K114" s="106">
        <v>8</v>
      </c>
      <c r="L114" s="105">
        <v>9961000</v>
      </c>
      <c r="N114" s="116"/>
      <c r="O114" s="116"/>
      <c r="P114" s="116"/>
      <c r="Q114" s="116"/>
      <c r="R114" s="116"/>
      <c r="S114" s="116"/>
      <c r="T114" s="116"/>
      <c r="U114" s="116"/>
    </row>
    <row r="115" spans="2:21">
      <c r="B115" s="110" t="str">
        <f t="shared" si="2"/>
        <v>Cấp nhân viênG38</v>
      </c>
      <c r="C115" s="111" t="s">
        <v>346</v>
      </c>
      <c r="D115" s="107" t="s">
        <v>355</v>
      </c>
      <c r="E115" s="109">
        <v>8</v>
      </c>
      <c r="F115" s="105">
        <v>9547000</v>
      </c>
      <c r="H115" s="116"/>
      <c r="I115" s="111" t="s">
        <v>346</v>
      </c>
      <c r="J115" s="107" t="s">
        <v>355</v>
      </c>
      <c r="K115" s="106">
        <v>8</v>
      </c>
      <c r="L115" s="105">
        <v>9547000</v>
      </c>
      <c r="N115" s="116"/>
      <c r="O115" s="116"/>
      <c r="P115" s="116"/>
      <c r="Q115" s="116"/>
      <c r="R115" s="116"/>
      <c r="S115" s="116"/>
      <c r="T115" s="116"/>
      <c r="U115" s="116"/>
    </row>
    <row r="116" spans="2:21">
      <c r="B116" s="110" t="str">
        <f t="shared" si="2"/>
        <v>Lao động phổ thôngG28</v>
      </c>
      <c r="C116" s="108" t="s">
        <v>344</v>
      </c>
      <c r="D116" s="107" t="s">
        <v>352</v>
      </c>
      <c r="E116" s="109">
        <v>8</v>
      </c>
      <c r="F116" s="105">
        <v>8883000</v>
      </c>
      <c r="H116" s="116"/>
      <c r="I116" s="108" t="s">
        <v>344</v>
      </c>
      <c r="J116" s="107" t="s">
        <v>352</v>
      </c>
      <c r="K116" s="106">
        <v>8</v>
      </c>
      <c r="L116" s="105">
        <v>8883000</v>
      </c>
      <c r="N116" s="116"/>
      <c r="O116" s="116"/>
      <c r="P116" s="116"/>
      <c r="Q116" s="116"/>
      <c r="R116" s="116"/>
      <c r="S116" s="116"/>
      <c r="T116" s="116"/>
      <c r="U116" s="116"/>
    </row>
    <row r="117" spans="2:21">
      <c r="B117" s="110" t="str">
        <f t="shared" si="2"/>
        <v>Lao động phổ thôngG18</v>
      </c>
      <c r="C117" s="108" t="s">
        <v>344</v>
      </c>
      <c r="D117" s="107" t="s">
        <v>348</v>
      </c>
      <c r="E117" s="109">
        <v>8</v>
      </c>
      <c r="F117" s="105">
        <v>8303000</v>
      </c>
      <c r="H117" s="116"/>
      <c r="I117" s="108" t="s">
        <v>344</v>
      </c>
      <c r="J117" s="107" t="s">
        <v>348</v>
      </c>
      <c r="K117" s="106">
        <v>8</v>
      </c>
      <c r="L117" s="105">
        <v>8303000</v>
      </c>
      <c r="N117" s="116"/>
      <c r="O117" s="116"/>
      <c r="P117" s="116"/>
      <c r="Q117" s="116"/>
      <c r="R117" s="116"/>
      <c r="S117" s="116"/>
      <c r="T117" s="116"/>
      <c r="U117" s="116"/>
    </row>
    <row r="118" spans="2:21">
      <c r="B118" s="110" t="str">
        <f t="shared" si="2"/>
        <v>Cấp điều hànhG149</v>
      </c>
      <c r="C118" s="115" t="s">
        <v>361</v>
      </c>
      <c r="D118" s="114" t="s">
        <v>403</v>
      </c>
      <c r="E118" s="109">
        <v>9</v>
      </c>
      <c r="F118" s="105">
        <v>170489000</v>
      </c>
      <c r="H118" s="116"/>
      <c r="I118" s="115" t="s">
        <v>361</v>
      </c>
      <c r="J118" s="114" t="s">
        <v>403</v>
      </c>
      <c r="K118" s="106">
        <v>9</v>
      </c>
      <c r="L118" s="105">
        <v>26000000</v>
      </c>
      <c r="N118" s="116"/>
      <c r="O118" s="116"/>
      <c r="P118" s="116"/>
      <c r="Q118" s="116"/>
      <c r="R118" s="116"/>
      <c r="S118" s="116"/>
      <c r="T118" s="116"/>
      <c r="U118" s="116"/>
    </row>
    <row r="119" spans="2:21">
      <c r="B119" s="110" t="str">
        <f t="shared" si="2"/>
        <v>Cấp điều hànhG139</v>
      </c>
      <c r="C119" s="115" t="s">
        <v>361</v>
      </c>
      <c r="D119" s="114" t="s">
        <v>402</v>
      </c>
      <c r="E119" s="109">
        <v>9</v>
      </c>
      <c r="F119" s="105">
        <v>146106000</v>
      </c>
      <c r="H119" s="116"/>
      <c r="I119" s="115" t="s">
        <v>361</v>
      </c>
      <c r="J119" s="114" t="s">
        <v>402</v>
      </c>
      <c r="K119" s="106">
        <v>9</v>
      </c>
      <c r="L119" s="105">
        <v>26000000</v>
      </c>
      <c r="N119" s="116"/>
      <c r="O119" s="116"/>
      <c r="P119" s="116"/>
      <c r="Q119" s="116"/>
      <c r="R119" s="116"/>
      <c r="S119" s="116"/>
      <c r="T119" s="116"/>
      <c r="U119" s="116"/>
    </row>
    <row r="120" spans="2:21">
      <c r="B120" s="110" t="str">
        <f t="shared" si="2"/>
        <v>Cấp điều hànhG129</v>
      </c>
      <c r="C120" s="115" t="s">
        <v>361</v>
      </c>
      <c r="D120" s="114" t="s">
        <v>401</v>
      </c>
      <c r="E120" s="109">
        <v>9</v>
      </c>
      <c r="F120" s="105">
        <v>109581000</v>
      </c>
      <c r="H120" s="116"/>
      <c r="I120" s="115" t="s">
        <v>361</v>
      </c>
      <c r="J120" s="114" t="s">
        <v>401</v>
      </c>
      <c r="K120" s="106">
        <v>9</v>
      </c>
      <c r="L120" s="105">
        <v>26000000</v>
      </c>
      <c r="N120" s="116"/>
      <c r="O120" s="116"/>
      <c r="P120" s="116"/>
      <c r="Q120" s="116"/>
      <c r="R120" s="116"/>
      <c r="S120" s="116"/>
      <c r="T120" s="116"/>
      <c r="U120" s="116"/>
    </row>
    <row r="121" spans="2:21">
      <c r="B121" s="110" t="str">
        <f t="shared" si="2"/>
        <v>Cấp quản lýG119</v>
      </c>
      <c r="C121" s="113" t="s">
        <v>357</v>
      </c>
      <c r="D121" s="112" t="s">
        <v>360</v>
      </c>
      <c r="E121" s="109">
        <v>9</v>
      </c>
      <c r="F121" s="105">
        <v>85198000</v>
      </c>
      <c r="H121" s="116"/>
      <c r="I121" s="113" t="s">
        <v>357</v>
      </c>
      <c r="J121" s="112" t="s">
        <v>360</v>
      </c>
      <c r="K121" s="106">
        <v>9</v>
      </c>
      <c r="L121" s="105">
        <v>26000000</v>
      </c>
      <c r="N121" s="116"/>
      <c r="O121" s="116"/>
      <c r="P121" s="116"/>
      <c r="Q121" s="116"/>
      <c r="R121" s="116"/>
      <c r="S121" s="116"/>
      <c r="T121" s="116"/>
      <c r="U121" s="116"/>
    </row>
    <row r="122" spans="2:21">
      <c r="B122" s="110" t="str">
        <f t="shared" si="2"/>
        <v>Cấp quản lýG109</v>
      </c>
      <c r="C122" s="113" t="s">
        <v>357</v>
      </c>
      <c r="D122" s="112" t="s">
        <v>356</v>
      </c>
      <c r="E122" s="109">
        <v>9</v>
      </c>
      <c r="F122" s="105">
        <v>60908000</v>
      </c>
      <c r="H122" s="116"/>
      <c r="I122" s="113" t="s">
        <v>357</v>
      </c>
      <c r="J122" s="112" t="s">
        <v>356</v>
      </c>
      <c r="K122" s="106">
        <v>9</v>
      </c>
      <c r="L122" s="105">
        <v>26000000</v>
      </c>
      <c r="N122" s="116"/>
      <c r="O122" s="116"/>
      <c r="P122" s="116"/>
      <c r="Q122" s="116"/>
      <c r="R122" s="116"/>
      <c r="S122" s="116"/>
      <c r="T122" s="116"/>
      <c r="U122" s="116"/>
    </row>
    <row r="123" spans="2:21">
      <c r="B123" s="110" t="str">
        <f t="shared" si="2"/>
        <v>Cấp quản lýG99</v>
      </c>
      <c r="C123" s="113" t="s">
        <v>357</v>
      </c>
      <c r="D123" s="112" t="s">
        <v>353</v>
      </c>
      <c r="E123" s="109">
        <v>9</v>
      </c>
      <c r="F123" s="105">
        <v>41369000</v>
      </c>
      <c r="H123" s="116"/>
      <c r="I123" s="113" t="s">
        <v>357</v>
      </c>
      <c r="J123" s="112" t="s">
        <v>353</v>
      </c>
      <c r="K123" s="106">
        <v>9</v>
      </c>
      <c r="L123" s="105">
        <v>26000000</v>
      </c>
      <c r="N123" s="116"/>
      <c r="O123" s="116"/>
      <c r="P123" s="116"/>
      <c r="Q123" s="116"/>
      <c r="R123" s="116"/>
      <c r="S123" s="116"/>
      <c r="T123" s="116"/>
      <c r="U123" s="116"/>
    </row>
    <row r="124" spans="2:21">
      <c r="B124" s="110" t="str">
        <f t="shared" si="2"/>
        <v>Cấp giám sátG89</v>
      </c>
      <c r="C124" s="113" t="s">
        <v>350</v>
      </c>
      <c r="D124" s="112" t="s">
        <v>349</v>
      </c>
      <c r="E124" s="109">
        <v>9</v>
      </c>
      <c r="F124" s="105">
        <v>31688000</v>
      </c>
      <c r="H124" s="116"/>
      <c r="I124" s="113" t="s">
        <v>350</v>
      </c>
      <c r="J124" s="112" t="s">
        <v>349</v>
      </c>
      <c r="K124" s="106">
        <v>9</v>
      </c>
      <c r="L124" s="105">
        <v>26000000</v>
      </c>
      <c r="N124" s="116"/>
      <c r="O124" s="116"/>
      <c r="P124" s="116"/>
      <c r="Q124" s="116"/>
      <c r="R124" s="116"/>
      <c r="S124" s="116"/>
      <c r="T124" s="116"/>
      <c r="U124" s="116"/>
    </row>
    <row r="125" spans="2:21" ht="24.75" customHeight="1">
      <c r="B125" s="110" t="str">
        <f t="shared" si="2"/>
        <v>Cấp giám sátG79</v>
      </c>
      <c r="C125" s="113" t="s">
        <v>350</v>
      </c>
      <c r="D125" s="112" t="s">
        <v>345</v>
      </c>
      <c r="E125" s="109">
        <v>9</v>
      </c>
      <c r="F125" s="105">
        <v>24380000</v>
      </c>
      <c r="H125" s="116"/>
      <c r="I125" s="113" t="s">
        <v>350</v>
      </c>
      <c r="J125" s="112" t="s">
        <v>345</v>
      </c>
      <c r="K125" s="106">
        <v>9</v>
      </c>
      <c r="L125" s="105">
        <v>24380000</v>
      </c>
      <c r="N125" s="116"/>
      <c r="O125" s="116"/>
      <c r="P125" s="116"/>
      <c r="Q125" s="116"/>
      <c r="R125" s="116"/>
      <c r="S125" s="116"/>
      <c r="T125" s="116"/>
      <c r="U125" s="116"/>
    </row>
    <row r="126" spans="2:21" hidden="1">
      <c r="B126" s="110" t="str">
        <f t="shared" si="2"/>
        <v>Cấp chuyên viênG69</v>
      </c>
      <c r="C126" s="111" t="s">
        <v>343</v>
      </c>
      <c r="D126" s="107" t="s">
        <v>342</v>
      </c>
      <c r="E126" s="109">
        <v>9</v>
      </c>
      <c r="F126" s="105">
        <v>17075000</v>
      </c>
      <c r="H126" s="116"/>
      <c r="I126" s="111" t="s">
        <v>343</v>
      </c>
      <c r="J126" s="107" t="s">
        <v>342</v>
      </c>
      <c r="K126" s="106">
        <v>9</v>
      </c>
      <c r="L126" s="105">
        <v>17075000</v>
      </c>
      <c r="N126" s="116"/>
      <c r="O126" s="116"/>
      <c r="P126" s="116"/>
      <c r="Q126" s="116"/>
      <c r="R126" s="116"/>
      <c r="S126" s="116"/>
      <c r="T126" s="116"/>
      <c r="U126" s="116"/>
    </row>
    <row r="127" spans="2:21">
      <c r="B127" s="110" t="str">
        <f t="shared" si="2"/>
        <v>Cấp chuyên viênG59</v>
      </c>
      <c r="C127" s="111" t="s">
        <v>343</v>
      </c>
      <c r="D127" s="107" t="s">
        <v>339</v>
      </c>
      <c r="E127" s="109">
        <v>9</v>
      </c>
      <c r="F127" s="105">
        <v>14612000</v>
      </c>
      <c r="H127" s="116"/>
      <c r="I127" s="111" t="s">
        <v>343</v>
      </c>
      <c r="J127" s="107" t="s">
        <v>339</v>
      </c>
      <c r="K127" s="106">
        <v>9</v>
      </c>
      <c r="L127" s="105">
        <v>14612000</v>
      </c>
      <c r="N127" s="116"/>
      <c r="O127" s="116"/>
      <c r="P127" s="116"/>
      <c r="Q127" s="116"/>
      <c r="R127" s="116"/>
      <c r="S127" s="116"/>
      <c r="T127" s="116"/>
      <c r="U127" s="116"/>
    </row>
    <row r="128" spans="2:21">
      <c r="B128" s="110" t="str">
        <f t="shared" si="2"/>
        <v>Cấp nhân viênG49</v>
      </c>
      <c r="C128" s="111" t="s">
        <v>346</v>
      </c>
      <c r="D128" s="107" t="s">
        <v>359</v>
      </c>
      <c r="E128" s="109">
        <v>9</v>
      </c>
      <c r="F128" s="105">
        <v>10957000</v>
      </c>
      <c r="H128" s="116"/>
      <c r="I128" s="111" t="s">
        <v>346</v>
      </c>
      <c r="J128" s="107" t="s">
        <v>359</v>
      </c>
      <c r="K128" s="106">
        <v>9</v>
      </c>
      <c r="L128" s="105">
        <v>10957000</v>
      </c>
      <c r="N128" s="116"/>
      <c r="O128" s="116"/>
      <c r="P128" s="116"/>
      <c r="Q128" s="116"/>
      <c r="R128" s="116"/>
      <c r="S128" s="116"/>
      <c r="T128" s="116"/>
      <c r="U128" s="116"/>
    </row>
    <row r="129" spans="2:21">
      <c r="B129" s="110" t="str">
        <f t="shared" si="2"/>
        <v>Cấp nhân viênG39</v>
      </c>
      <c r="C129" s="111" t="s">
        <v>346</v>
      </c>
      <c r="D129" s="107" t="s">
        <v>355</v>
      </c>
      <c r="E129" s="109">
        <v>9</v>
      </c>
      <c r="F129" s="105">
        <v>10502000</v>
      </c>
      <c r="H129" s="116"/>
      <c r="I129" s="111" t="s">
        <v>346</v>
      </c>
      <c r="J129" s="107" t="s">
        <v>355</v>
      </c>
      <c r="K129" s="106">
        <v>9</v>
      </c>
      <c r="L129" s="105">
        <v>10502000</v>
      </c>
      <c r="N129" s="116"/>
      <c r="O129" s="116"/>
      <c r="P129" s="116"/>
      <c r="Q129" s="116"/>
      <c r="R129" s="116"/>
      <c r="S129" s="116"/>
      <c r="T129" s="116"/>
      <c r="U129" s="116"/>
    </row>
    <row r="130" spans="2:21">
      <c r="B130" s="110" t="str">
        <f t="shared" si="2"/>
        <v>Lao động phổ thôngG29</v>
      </c>
      <c r="C130" s="108" t="s">
        <v>344</v>
      </c>
      <c r="D130" s="107" t="s">
        <v>352</v>
      </c>
      <c r="E130" s="109">
        <v>9</v>
      </c>
      <c r="F130" s="105">
        <v>9771000</v>
      </c>
      <c r="H130" s="116"/>
      <c r="I130" s="108" t="s">
        <v>344</v>
      </c>
      <c r="J130" s="107" t="s">
        <v>352</v>
      </c>
      <c r="K130" s="106">
        <v>9</v>
      </c>
      <c r="L130" s="105">
        <v>9771000</v>
      </c>
      <c r="N130" s="116"/>
      <c r="O130" s="116"/>
      <c r="P130" s="116"/>
      <c r="Q130" s="116"/>
      <c r="R130" s="116"/>
      <c r="S130" s="116"/>
      <c r="T130" s="116"/>
      <c r="U130" s="116"/>
    </row>
    <row r="131" spans="2:21">
      <c r="B131" s="110" t="str">
        <f t="shared" si="2"/>
        <v>Lao động phổ thôngG19</v>
      </c>
      <c r="C131" s="108" t="s">
        <v>344</v>
      </c>
      <c r="D131" s="107" t="s">
        <v>348</v>
      </c>
      <c r="E131" s="109">
        <v>9</v>
      </c>
      <c r="F131" s="105">
        <v>9133000</v>
      </c>
      <c r="H131" s="116"/>
      <c r="I131" s="108" t="s">
        <v>344</v>
      </c>
      <c r="J131" s="107" t="s">
        <v>348</v>
      </c>
      <c r="K131" s="106">
        <v>9</v>
      </c>
      <c r="L131" s="105">
        <v>9133000</v>
      </c>
      <c r="N131" s="116"/>
      <c r="O131" s="116"/>
      <c r="P131" s="116"/>
      <c r="Q131" s="116"/>
      <c r="R131" s="116"/>
      <c r="S131" s="116"/>
      <c r="T131" s="116"/>
      <c r="U131" s="116"/>
    </row>
    <row r="132" spans="2:21">
      <c r="B132" s="110" t="str">
        <f t="shared" si="2"/>
        <v>Cấp điều hànhG1410</v>
      </c>
      <c r="C132" s="115" t="s">
        <v>361</v>
      </c>
      <c r="D132" s="114" t="s">
        <v>403</v>
      </c>
      <c r="E132" s="109">
        <v>10</v>
      </c>
      <c r="F132" s="105">
        <v>187538000</v>
      </c>
      <c r="H132" s="116"/>
      <c r="I132" s="115" t="s">
        <v>361</v>
      </c>
      <c r="J132" s="114" t="s">
        <v>403</v>
      </c>
      <c r="K132" s="106">
        <v>10</v>
      </c>
      <c r="L132" s="105">
        <v>26000000</v>
      </c>
      <c r="N132" s="116"/>
      <c r="O132" s="116"/>
      <c r="P132" s="116"/>
      <c r="Q132" s="116"/>
      <c r="R132" s="116"/>
      <c r="S132" s="116"/>
      <c r="T132" s="116"/>
      <c r="U132" s="116"/>
    </row>
    <row r="133" spans="2:21">
      <c r="B133" s="110" t="str">
        <f t="shared" si="2"/>
        <v>Cấp điều hànhG1310</v>
      </c>
      <c r="C133" s="115" t="s">
        <v>361</v>
      </c>
      <c r="D133" s="114" t="s">
        <v>402</v>
      </c>
      <c r="E133" s="109">
        <v>10</v>
      </c>
      <c r="F133" s="105">
        <v>160717000</v>
      </c>
      <c r="H133" s="116"/>
      <c r="I133" s="115" t="s">
        <v>361</v>
      </c>
      <c r="J133" s="114" t="s">
        <v>402</v>
      </c>
      <c r="K133" s="106">
        <v>10</v>
      </c>
      <c r="L133" s="105">
        <v>26000000</v>
      </c>
      <c r="N133" s="116"/>
      <c r="O133" s="116"/>
      <c r="P133" s="116"/>
      <c r="Q133" s="116"/>
      <c r="R133" s="116"/>
      <c r="S133" s="116"/>
      <c r="T133" s="116"/>
      <c r="U133" s="116"/>
    </row>
    <row r="134" spans="2:21">
      <c r="B134" s="110" t="str">
        <f t="shared" ref="B134:B197" si="3">C134&amp;D134&amp;E134</f>
        <v>Cấp điều hànhG1210</v>
      </c>
      <c r="C134" s="115" t="s">
        <v>361</v>
      </c>
      <c r="D134" s="114" t="s">
        <v>401</v>
      </c>
      <c r="E134" s="109">
        <v>10</v>
      </c>
      <c r="F134" s="105">
        <v>120539000</v>
      </c>
      <c r="H134" s="116"/>
      <c r="I134" s="115" t="s">
        <v>361</v>
      </c>
      <c r="J134" s="114" t="s">
        <v>401</v>
      </c>
      <c r="K134" s="106">
        <v>10</v>
      </c>
      <c r="L134" s="105">
        <v>26000000</v>
      </c>
      <c r="N134" s="116"/>
      <c r="O134" s="116"/>
      <c r="P134" s="116"/>
      <c r="Q134" s="116"/>
      <c r="R134" s="116"/>
      <c r="S134" s="116"/>
      <c r="T134" s="116"/>
      <c r="U134" s="116"/>
    </row>
    <row r="135" spans="2:21">
      <c r="B135" s="110" t="str">
        <f t="shared" si="3"/>
        <v>Cấp quản lýG1110</v>
      </c>
      <c r="C135" s="113" t="s">
        <v>357</v>
      </c>
      <c r="D135" s="112" t="s">
        <v>360</v>
      </c>
      <c r="E135" s="109">
        <v>10</v>
      </c>
      <c r="F135" s="105">
        <v>93718000</v>
      </c>
      <c r="H135" s="116"/>
      <c r="I135" s="113" t="s">
        <v>357</v>
      </c>
      <c r="J135" s="112" t="s">
        <v>360</v>
      </c>
      <c r="K135" s="106">
        <v>10</v>
      </c>
      <c r="L135" s="105">
        <v>26000000</v>
      </c>
      <c r="N135" s="116"/>
      <c r="O135" s="116"/>
      <c r="P135" s="116"/>
      <c r="Q135" s="116"/>
      <c r="R135" s="116"/>
      <c r="S135" s="116"/>
      <c r="T135" s="116"/>
      <c r="U135" s="116"/>
    </row>
    <row r="136" spans="2:21">
      <c r="B136" s="110" t="str">
        <f t="shared" si="3"/>
        <v>Cấp quản lýG1010</v>
      </c>
      <c r="C136" s="113" t="s">
        <v>357</v>
      </c>
      <c r="D136" s="112" t="s">
        <v>356</v>
      </c>
      <c r="E136" s="109">
        <v>10</v>
      </c>
      <c r="F136" s="105">
        <v>66999000</v>
      </c>
      <c r="H136" s="116"/>
      <c r="I136" s="113" t="s">
        <v>357</v>
      </c>
      <c r="J136" s="112" t="s">
        <v>356</v>
      </c>
      <c r="K136" s="106">
        <v>10</v>
      </c>
      <c r="L136" s="105">
        <v>26000000</v>
      </c>
      <c r="N136" s="116"/>
      <c r="O136" s="116"/>
      <c r="P136" s="116"/>
      <c r="Q136" s="116"/>
      <c r="R136" s="116"/>
      <c r="S136" s="116"/>
      <c r="T136" s="116"/>
      <c r="U136" s="116"/>
    </row>
    <row r="137" spans="2:21">
      <c r="B137" s="110" t="str">
        <f t="shared" si="3"/>
        <v>Cấp quản lýG910</v>
      </c>
      <c r="C137" s="113" t="s">
        <v>357</v>
      </c>
      <c r="D137" s="112" t="s">
        <v>353</v>
      </c>
      <c r="E137" s="109">
        <v>10</v>
      </c>
      <c r="F137" s="105">
        <v>45506000</v>
      </c>
      <c r="H137" s="116"/>
      <c r="I137" s="113" t="s">
        <v>357</v>
      </c>
      <c r="J137" s="112" t="s">
        <v>353</v>
      </c>
      <c r="K137" s="106">
        <v>10</v>
      </c>
      <c r="L137" s="105">
        <v>26000000</v>
      </c>
      <c r="N137" s="116"/>
      <c r="O137" s="116"/>
      <c r="P137" s="116"/>
      <c r="Q137" s="116"/>
      <c r="R137" s="116"/>
      <c r="S137" s="116"/>
      <c r="T137" s="116"/>
      <c r="U137" s="116"/>
    </row>
    <row r="138" spans="2:21" ht="0.75" customHeight="1">
      <c r="B138" s="110" t="str">
        <f t="shared" si="3"/>
        <v>Cấp giám sátG810</v>
      </c>
      <c r="C138" s="113" t="s">
        <v>350</v>
      </c>
      <c r="D138" s="112" t="s">
        <v>349</v>
      </c>
      <c r="E138" s="109">
        <v>10</v>
      </c>
      <c r="F138" s="105">
        <v>34857000</v>
      </c>
      <c r="I138" s="113" t="s">
        <v>350</v>
      </c>
      <c r="J138" s="112" t="s">
        <v>349</v>
      </c>
      <c r="K138" s="106">
        <v>10</v>
      </c>
      <c r="L138" s="105">
        <v>26000000</v>
      </c>
      <c r="N138" s="116"/>
      <c r="O138" s="116"/>
      <c r="P138" s="116"/>
      <c r="Q138" s="116"/>
      <c r="R138" s="116"/>
      <c r="S138" s="116"/>
      <c r="T138" s="116"/>
      <c r="U138" s="116"/>
    </row>
    <row r="139" spans="2:21">
      <c r="B139" s="110" t="str">
        <f t="shared" si="3"/>
        <v>Cấp giám sátG710</v>
      </c>
      <c r="C139" s="113" t="s">
        <v>350</v>
      </c>
      <c r="D139" s="112" t="s">
        <v>345</v>
      </c>
      <c r="E139" s="109">
        <v>10</v>
      </c>
      <c r="F139" s="105">
        <v>26818000</v>
      </c>
      <c r="I139" s="113" t="s">
        <v>350</v>
      </c>
      <c r="J139" s="112" t="s">
        <v>345</v>
      </c>
      <c r="K139" s="106">
        <v>10</v>
      </c>
      <c r="L139" s="105">
        <v>26000000</v>
      </c>
      <c r="N139" s="116"/>
      <c r="O139" s="116"/>
      <c r="P139" s="116"/>
      <c r="Q139" s="116"/>
      <c r="R139" s="116"/>
      <c r="S139" s="116"/>
      <c r="T139" s="116"/>
      <c r="U139" s="116"/>
    </row>
    <row r="140" spans="2:21">
      <c r="B140" s="110" t="str">
        <f t="shared" si="3"/>
        <v>Cấp chuyên viênG610</v>
      </c>
      <c r="C140" s="111" t="s">
        <v>343</v>
      </c>
      <c r="D140" s="107" t="s">
        <v>342</v>
      </c>
      <c r="E140" s="109">
        <v>10</v>
      </c>
      <c r="F140" s="105">
        <v>18783000</v>
      </c>
      <c r="I140" s="111" t="s">
        <v>343</v>
      </c>
      <c r="J140" s="107" t="s">
        <v>342</v>
      </c>
      <c r="K140" s="106">
        <v>10</v>
      </c>
      <c r="L140" s="105">
        <v>18783000</v>
      </c>
      <c r="N140" s="116"/>
      <c r="O140" s="116"/>
      <c r="P140" s="116"/>
      <c r="Q140" s="116"/>
      <c r="R140" s="116"/>
      <c r="S140" s="116"/>
      <c r="T140" s="116"/>
      <c r="U140" s="116"/>
    </row>
    <row r="141" spans="2:21">
      <c r="B141" s="110" t="str">
        <f t="shared" si="3"/>
        <v>Cấp chuyên viênG510</v>
      </c>
      <c r="C141" s="111" t="s">
        <v>343</v>
      </c>
      <c r="D141" s="107" t="s">
        <v>339</v>
      </c>
      <c r="E141" s="109">
        <v>10</v>
      </c>
      <c r="F141" s="105">
        <v>16073000</v>
      </c>
      <c r="I141" s="111" t="s">
        <v>343</v>
      </c>
      <c r="J141" s="107" t="s">
        <v>339</v>
      </c>
      <c r="K141" s="106">
        <v>10</v>
      </c>
      <c r="L141" s="105">
        <v>16073000</v>
      </c>
      <c r="N141" s="116"/>
      <c r="O141" s="116"/>
      <c r="P141" s="116"/>
      <c r="Q141" s="116"/>
      <c r="R141" s="116"/>
      <c r="S141" s="116"/>
      <c r="T141" s="116"/>
      <c r="U141" s="116"/>
    </row>
    <row r="142" spans="2:21">
      <c r="B142" s="110" t="str">
        <f t="shared" si="3"/>
        <v>Cấp nhân viênG410</v>
      </c>
      <c r="C142" s="111" t="s">
        <v>346</v>
      </c>
      <c r="D142" s="107" t="s">
        <v>359</v>
      </c>
      <c r="E142" s="109">
        <v>10</v>
      </c>
      <c r="F142" s="105">
        <v>12053000</v>
      </c>
      <c r="I142" s="111" t="s">
        <v>346</v>
      </c>
      <c r="J142" s="107" t="s">
        <v>359</v>
      </c>
      <c r="K142" s="106">
        <v>10</v>
      </c>
      <c r="L142" s="105">
        <v>12053000</v>
      </c>
      <c r="N142" s="116"/>
      <c r="O142" s="116"/>
      <c r="P142" s="116"/>
      <c r="Q142" s="116"/>
      <c r="R142" s="116"/>
      <c r="S142" s="116"/>
      <c r="T142" s="116"/>
      <c r="U142" s="116"/>
    </row>
    <row r="143" spans="2:21">
      <c r="B143" s="110" t="str">
        <f t="shared" si="3"/>
        <v>Cấp nhân viênG310</v>
      </c>
      <c r="C143" s="111" t="s">
        <v>346</v>
      </c>
      <c r="D143" s="107" t="s">
        <v>355</v>
      </c>
      <c r="E143" s="109">
        <v>10</v>
      </c>
      <c r="F143" s="105">
        <v>11552000</v>
      </c>
      <c r="I143" s="111" t="s">
        <v>346</v>
      </c>
      <c r="J143" s="107" t="s">
        <v>355</v>
      </c>
      <c r="K143" s="106">
        <v>10</v>
      </c>
      <c r="L143" s="105">
        <v>11552000</v>
      </c>
      <c r="N143" s="116"/>
      <c r="O143" s="116"/>
      <c r="P143" s="116"/>
      <c r="Q143" s="116"/>
      <c r="R143" s="116"/>
      <c r="S143" s="116"/>
      <c r="T143" s="116"/>
      <c r="U143" s="116"/>
    </row>
    <row r="144" spans="2:21">
      <c r="B144" s="110" t="str">
        <f t="shared" si="3"/>
        <v>Lao động phổ thôngG210</v>
      </c>
      <c r="C144" s="108" t="s">
        <v>344</v>
      </c>
      <c r="D144" s="107" t="s">
        <v>352</v>
      </c>
      <c r="E144" s="109">
        <v>10</v>
      </c>
      <c r="F144" s="105">
        <v>10748000</v>
      </c>
      <c r="I144" s="108" t="s">
        <v>344</v>
      </c>
      <c r="J144" s="107" t="s">
        <v>352</v>
      </c>
      <c r="K144" s="106">
        <v>10</v>
      </c>
      <c r="L144" s="105">
        <v>10748000</v>
      </c>
      <c r="N144" s="116"/>
      <c r="O144" s="116"/>
      <c r="P144" s="116"/>
      <c r="Q144" s="116"/>
      <c r="R144" s="116"/>
      <c r="S144" s="116"/>
      <c r="T144" s="116"/>
      <c r="U144" s="116"/>
    </row>
    <row r="145" spans="2:21">
      <c r="B145" s="110" t="str">
        <f t="shared" si="3"/>
        <v>Lao động phổ thôngG110</v>
      </c>
      <c r="C145" s="108" t="s">
        <v>344</v>
      </c>
      <c r="D145" s="107" t="s">
        <v>348</v>
      </c>
      <c r="E145" s="109">
        <v>10</v>
      </c>
      <c r="F145" s="105">
        <v>10046000</v>
      </c>
      <c r="I145" s="108" t="s">
        <v>344</v>
      </c>
      <c r="J145" s="107" t="s">
        <v>348</v>
      </c>
      <c r="K145" s="106">
        <v>10</v>
      </c>
      <c r="L145" s="105">
        <v>10046000</v>
      </c>
      <c r="N145" s="116"/>
      <c r="O145" s="116"/>
      <c r="P145" s="116"/>
      <c r="Q145" s="116"/>
      <c r="R145" s="116"/>
      <c r="S145" s="116"/>
      <c r="T145" s="116"/>
      <c r="U145" s="116"/>
    </row>
    <row r="146" spans="2:21">
      <c r="B146" s="110" t="str">
        <f t="shared" si="3"/>
        <v>Cấp điều hànhG1411</v>
      </c>
      <c r="C146" s="115" t="s">
        <v>361</v>
      </c>
      <c r="D146" s="114" t="s">
        <v>403</v>
      </c>
      <c r="E146" s="109">
        <v>11</v>
      </c>
      <c r="F146" s="105">
        <v>206292000</v>
      </c>
      <c r="I146" s="115" t="s">
        <v>361</v>
      </c>
      <c r="J146" s="114" t="s">
        <v>403</v>
      </c>
      <c r="K146" s="106">
        <v>11</v>
      </c>
      <c r="L146" s="105">
        <v>26000000</v>
      </c>
      <c r="N146" s="116"/>
      <c r="O146" s="116"/>
      <c r="P146" s="116"/>
      <c r="Q146" s="116"/>
      <c r="R146" s="116"/>
      <c r="S146" s="116"/>
      <c r="T146" s="116"/>
      <c r="U146" s="116"/>
    </row>
    <row r="147" spans="2:21">
      <c r="B147" s="110" t="str">
        <f t="shared" si="3"/>
        <v>Cấp điều hànhG1311</v>
      </c>
      <c r="C147" s="115" t="s">
        <v>361</v>
      </c>
      <c r="D147" s="114" t="s">
        <v>402</v>
      </c>
      <c r="E147" s="109">
        <v>11</v>
      </c>
      <c r="F147" s="105">
        <v>176789000</v>
      </c>
      <c r="I147" s="115" t="s">
        <v>361</v>
      </c>
      <c r="J147" s="114" t="s">
        <v>402</v>
      </c>
      <c r="K147" s="106">
        <v>11</v>
      </c>
      <c r="L147" s="105">
        <v>26000000</v>
      </c>
      <c r="N147" s="116"/>
      <c r="O147" s="116"/>
      <c r="P147" s="116"/>
      <c r="Q147" s="116"/>
      <c r="R147" s="116"/>
      <c r="S147" s="116"/>
      <c r="T147" s="116"/>
      <c r="U147" s="116"/>
    </row>
    <row r="148" spans="2:21">
      <c r="B148" s="110" t="str">
        <f t="shared" si="3"/>
        <v>Cấp điều hànhG1211</v>
      </c>
      <c r="C148" s="115" t="s">
        <v>361</v>
      </c>
      <c r="D148" s="114" t="s">
        <v>401</v>
      </c>
      <c r="E148" s="109">
        <v>11</v>
      </c>
      <c r="F148" s="105">
        <v>132593000</v>
      </c>
      <c r="I148" s="115" t="s">
        <v>361</v>
      </c>
      <c r="J148" s="114" t="s">
        <v>401</v>
      </c>
      <c r="K148" s="106">
        <v>11</v>
      </c>
      <c r="L148" s="105">
        <v>26000000</v>
      </c>
      <c r="N148" s="116"/>
      <c r="O148" s="116"/>
      <c r="P148" s="116"/>
      <c r="Q148" s="116"/>
      <c r="R148" s="116"/>
      <c r="S148" s="116"/>
      <c r="T148" s="116"/>
      <c r="U148" s="116"/>
    </row>
    <row r="149" spans="2:21">
      <c r="B149" s="110" t="str">
        <f t="shared" si="3"/>
        <v>Cấp quản lýG1111</v>
      </c>
      <c r="C149" s="113" t="s">
        <v>357</v>
      </c>
      <c r="D149" s="112" t="s">
        <v>360</v>
      </c>
      <c r="E149" s="109">
        <v>11</v>
      </c>
      <c r="F149" s="105">
        <v>103090000</v>
      </c>
      <c r="I149" s="113" t="s">
        <v>357</v>
      </c>
      <c r="J149" s="112" t="s">
        <v>360</v>
      </c>
      <c r="K149" s="106">
        <v>11</v>
      </c>
      <c r="L149" s="105">
        <v>26000000</v>
      </c>
      <c r="N149" s="116"/>
      <c r="O149" s="116"/>
      <c r="P149" s="116"/>
      <c r="Q149" s="116"/>
      <c r="R149" s="116"/>
      <c r="S149" s="116"/>
      <c r="T149" s="116"/>
      <c r="U149" s="116"/>
    </row>
    <row r="150" spans="2:21" hidden="1">
      <c r="B150" s="110" t="str">
        <f t="shared" si="3"/>
        <v>Cấp quản lýG1011</v>
      </c>
      <c r="C150" s="113" t="s">
        <v>357</v>
      </c>
      <c r="D150" s="112" t="s">
        <v>356</v>
      </c>
      <c r="E150" s="109">
        <v>11</v>
      </c>
      <c r="F150" s="105">
        <v>73699000</v>
      </c>
      <c r="H150" s="116"/>
      <c r="I150" s="113" t="s">
        <v>357</v>
      </c>
      <c r="J150" s="112" t="s">
        <v>356</v>
      </c>
      <c r="K150" s="106">
        <v>11</v>
      </c>
      <c r="L150" s="105">
        <v>26000000</v>
      </c>
      <c r="N150" s="116"/>
      <c r="O150" s="116"/>
      <c r="P150" s="116"/>
      <c r="Q150" s="116"/>
      <c r="R150" s="116"/>
      <c r="S150" s="116"/>
      <c r="T150" s="116"/>
      <c r="U150" s="116"/>
    </row>
    <row r="151" spans="2:21">
      <c r="B151" s="110" t="str">
        <f t="shared" si="3"/>
        <v>Cấp quản lýG911</v>
      </c>
      <c r="C151" s="113" t="s">
        <v>357</v>
      </c>
      <c r="D151" s="112" t="s">
        <v>353</v>
      </c>
      <c r="E151" s="109">
        <v>11</v>
      </c>
      <c r="F151" s="105">
        <v>50057000</v>
      </c>
      <c r="H151" s="116"/>
      <c r="I151" s="113" t="s">
        <v>357</v>
      </c>
      <c r="J151" s="112" t="s">
        <v>353</v>
      </c>
      <c r="K151" s="106">
        <v>11</v>
      </c>
      <c r="L151" s="105">
        <v>26000000</v>
      </c>
      <c r="N151" s="116"/>
      <c r="O151" s="116"/>
      <c r="P151" s="116"/>
      <c r="Q151" s="116"/>
      <c r="R151" s="116"/>
      <c r="S151" s="116"/>
      <c r="T151" s="116"/>
      <c r="U151" s="116"/>
    </row>
    <row r="152" spans="2:21">
      <c r="B152" s="110" t="str">
        <f t="shared" si="3"/>
        <v>Cấp giám sátG811</v>
      </c>
      <c r="C152" s="113" t="s">
        <v>350</v>
      </c>
      <c r="D152" s="112" t="s">
        <v>349</v>
      </c>
      <c r="E152" s="109">
        <v>11</v>
      </c>
      <c r="F152" s="105">
        <v>38343000</v>
      </c>
      <c r="H152" s="116"/>
      <c r="I152" s="113" t="s">
        <v>350</v>
      </c>
      <c r="J152" s="112" t="s">
        <v>349</v>
      </c>
      <c r="K152" s="106">
        <v>11</v>
      </c>
      <c r="L152" s="105">
        <v>26000000</v>
      </c>
      <c r="N152" s="116"/>
      <c r="O152" s="116"/>
      <c r="P152" s="116"/>
      <c r="Q152" s="116"/>
      <c r="R152" s="116"/>
      <c r="S152" s="116"/>
      <c r="T152" s="116"/>
      <c r="U152" s="116"/>
    </row>
    <row r="153" spans="2:21">
      <c r="B153" s="110" t="str">
        <f t="shared" si="3"/>
        <v>Cấp giám sátG711</v>
      </c>
      <c r="C153" s="113" t="s">
        <v>350</v>
      </c>
      <c r="D153" s="112" t="s">
        <v>345</v>
      </c>
      <c r="E153" s="109">
        <v>11</v>
      </c>
      <c r="F153" s="105">
        <v>29500000</v>
      </c>
      <c r="H153" s="116"/>
      <c r="I153" s="113" t="s">
        <v>350</v>
      </c>
      <c r="J153" s="112" t="s">
        <v>345</v>
      </c>
      <c r="K153" s="106">
        <v>11</v>
      </c>
      <c r="L153" s="105">
        <v>26000000</v>
      </c>
      <c r="N153" s="116"/>
      <c r="O153" s="116"/>
      <c r="P153" s="116"/>
      <c r="Q153" s="116"/>
      <c r="R153" s="116"/>
      <c r="S153" s="116"/>
      <c r="T153" s="116"/>
      <c r="U153" s="116"/>
    </row>
    <row r="154" spans="2:21">
      <c r="B154" s="110" t="str">
        <f t="shared" si="3"/>
        <v>Cấp chuyên viênG611</v>
      </c>
      <c r="C154" s="111" t="s">
        <v>343</v>
      </c>
      <c r="D154" s="107" t="s">
        <v>342</v>
      </c>
      <c r="E154" s="109">
        <v>11</v>
      </c>
      <c r="F154" s="105">
        <v>20661000</v>
      </c>
      <c r="H154" s="116"/>
      <c r="I154" s="111" t="s">
        <v>343</v>
      </c>
      <c r="J154" s="107" t="s">
        <v>342</v>
      </c>
      <c r="K154" s="106">
        <v>11</v>
      </c>
      <c r="L154" s="105">
        <v>20661000</v>
      </c>
      <c r="N154" s="116"/>
      <c r="O154" s="116"/>
      <c r="P154" s="116"/>
      <c r="Q154" s="116"/>
      <c r="R154" s="116"/>
      <c r="S154" s="116"/>
      <c r="T154" s="116"/>
      <c r="U154" s="116"/>
    </row>
    <row r="155" spans="2:21">
      <c r="B155" s="110" t="str">
        <f t="shared" si="3"/>
        <v>Cấp chuyên viênG511</v>
      </c>
      <c r="C155" s="111" t="s">
        <v>343</v>
      </c>
      <c r="D155" s="107" t="s">
        <v>339</v>
      </c>
      <c r="E155" s="109">
        <v>11</v>
      </c>
      <c r="F155" s="105">
        <v>17680000</v>
      </c>
      <c r="H155" s="116"/>
      <c r="I155" s="111" t="s">
        <v>343</v>
      </c>
      <c r="J155" s="107" t="s">
        <v>339</v>
      </c>
      <c r="K155" s="106">
        <v>11</v>
      </c>
      <c r="L155" s="105">
        <v>17680000</v>
      </c>
      <c r="N155" s="116"/>
      <c r="O155" s="116"/>
      <c r="P155" s="116"/>
      <c r="Q155" s="116"/>
      <c r="R155" s="116"/>
      <c r="S155" s="116"/>
      <c r="T155" s="116"/>
      <c r="U155" s="116"/>
    </row>
    <row r="156" spans="2:21">
      <c r="B156" s="110" t="str">
        <f t="shared" si="3"/>
        <v>Cấp nhân viênG411</v>
      </c>
      <c r="C156" s="111" t="s">
        <v>346</v>
      </c>
      <c r="D156" s="107" t="s">
        <v>359</v>
      </c>
      <c r="E156" s="109">
        <v>11</v>
      </c>
      <c r="F156" s="105">
        <v>13258000</v>
      </c>
      <c r="H156" s="116"/>
      <c r="I156" s="111" t="s">
        <v>346</v>
      </c>
      <c r="J156" s="107" t="s">
        <v>359</v>
      </c>
      <c r="K156" s="106">
        <v>11</v>
      </c>
      <c r="L156" s="105">
        <v>13258000</v>
      </c>
      <c r="N156" s="116"/>
      <c r="O156" s="116"/>
      <c r="P156" s="116"/>
      <c r="Q156" s="116"/>
      <c r="R156" s="116"/>
      <c r="S156" s="116"/>
      <c r="T156" s="116"/>
      <c r="U156" s="116"/>
    </row>
    <row r="157" spans="2:21">
      <c r="B157" s="110" t="str">
        <f t="shared" si="3"/>
        <v>Cấp nhân viênG311</v>
      </c>
      <c r="C157" s="111" t="s">
        <v>346</v>
      </c>
      <c r="D157" s="107" t="s">
        <v>355</v>
      </c>
      <c r="E157" s="109">
        <v>11</v>
      </c>
      <c r="F157" s="105">
        <v>12707000</v>
      </c>
      <c r="H157" s="116"/>
      <c r="I157" s="111" t="s">
        <v>346</v>
      </c>
      <c r="J157" s="107" t="s">
        <v>355</v>
      </c>
      <c r="K157" s="106">
        <v>11</v>
      </c>
      <c r="L157" s="105">
        <v>12707000</v>
      </c>
      <c r="N157" s="116"/>
      <c r="O157" s="116"/>
      <c r="P157" s="116"/>
      <c r="Q157" s="116"/>
      <c r="R157" s="116"/>
      <c r="S157" s="116"/>
      <c r="T157" s="116"/>
      <c r="U157" s="116"/>
    </row>
    <row r="158" spans="2:21">
      <c r="B158" s="110" t="str">
        <f t="shared" si="3"/>
        <v>Lao động phổ thôngG211</v>
      </c>
      <c r="C158" s="108" t="s">
        <v>344</v>
      </c>
      <c r="D158" s="107" t="s">
        <v>352</v>
      </c>
      <c r="E158" s="109">
        <v>11</v>
      </c>
      <c r="F158" s="105">
        <v>11823000</v>
      </c>
      <c r="H158" s="116"/>
      <c r="I158" s="108" t="s">
        <v>344</v>
      </c>
      <c r="J158" s="107" t="s">
        <v>352</v>
      </c>
      <c r="K158" s="106">
        <v>11</v>
      </c>
      <c r="L158" s="105">
        <v>11823000</v>
      </c>
      <c r="N158" s="116"/>
      <c r="O158" s="116"/>
      <c r="P158" s="116"/>
      <c r="Q158" s="116"/>
      <c r="R158" s="116"/>
      <c r="S158" s="116"/>
      <c r="T158" s="116"/>
      <c r="U158" s="116"/>
    </row>
    <row r="159" spans="2:21">
      <c r="B159" s="110" t="str">
        <f t="shared" si="3"/>
        <v>Lao động phổ thôngG111</v>
      </c>
      <c r="C159" s="108" t="s">
        <v>344</v>
      </c>
      <c r="D159" s="107" t="s">
        <v>348</v>
      </c>
      <c r="E159" s="109">
        <v>11</v>
      </c>
      <c r="F159" s="105">
        <v>11051000</v>
      </c>
      <c r="H159" s="116"/>
      <c r="I159" s="108" t="s">
        <v>344</v>
      </c>
      <c r="J159" s="107" t="s">
        <v>348</v>
      </c>
      <c r="K159" s="106">
        <v>11</v>
      </c>
      <c r="L159" s="105">
        <v>11051000</v>
      </c>
      <c r="N159" s="116"/>
      <c r="O159" s="116"/>
      <c r="P159" s="116"/>
      <c r="Q159" s="116"/>
      <c r="R159" s="116"/>
      <c r="S159" s="116"/>
      <c r="T159" s="116"/>
      <c r="U159" s="116"/>
    </row>
    <row r="160" spans="2:21">
      <c r="B160" s="110" t="str">
        <f t="shared" si="3"/>
        <v>Cấp điều hànhG1412</v>
      </c>
      <c r="C160" s="115" t="s">
        <v>361</v>
      </c>
      <c r="D160" s="114" t="s">
        <v>403</v>
      </c>
      <c r="E160" s="109">
        <v>12</v>
      </c>
      <c r="F160" s="105">
        <v>226921000</v>
      </c>
      <c r="H160" s="116"/>
      <c r="I160" s="115" t="s">
        <v>361</v>
      </c>
      <c r="J160" s="114" t="s">
        <v>403</v>
      </c>
      <c r="K160" s="106">
        <v>12</v>
      </c>
      <c r="L160" s="105">
        <v>26000000</v>
      </c>
      <c r="N160" s="116"/>
      <c r="O160" s="116"/>
      <c r="P160" s="116"/>
      <c r="Q160" s="116"/>
      <c r="R160" s="116"/>
      <c r="S160" s="116"/>
      <c r="T160" s="116"/>
      <c r="U160" s="116"/>
    </row>
    <row r="161" spans="2:21">
      <c r="B161" s="110" t="str">
        <f t="shared" si="3"/>
        <v>Cấp điều hànhG1312</v>
      </c>
      <c r="C161" s="115" t="s">
        <v>361</v>
      </c>
      <c r="D161" s="114" t="s">
        <v>402</v>
      </c>
      <c r="E161" s="109">
        <v>12</v>
      </c>
      <c r="F161" s="105">
        <v>194468000</v>
      </c>
      <c r="H161" s="116"/>
      <c r="I161" s="115" t="s">
        <v>361</v>
      </c>
      <c r="J161" s="114" t="s">
        <v>402</v>
      </c>
      <c r="K161" s="106">
        <v>12</v>
      </c>
      <c r="L161" s="105">
        <v>26000000</v>
      </c>
      <c r="N161" s="116"/>
      <c r="O161" s="116"/>
      <c r="P161" s="116"/>
      <c r="Q161" s="116"/>
      <c r="R161" s="116"/>
      <c r="S161" s="116"/>
      <c r="T161" s="116"/>
      <c r="U161" s="116"/>
    </row>
    <row r="162" spans="2:21" hidden="1">
      <c r="B162" s="110" t="str">
        <f t="shared" si="3"/>
        <v>Cấp điều hànhG1212</v>
      </c>
      <c r="C162" s="115" t="s">
        <v>361</v>
      </c>
      <c r="D162" s="114" t="s">
        <v>401</v>
      </c>
      <c r="E162" s="109">
        <v>12</v>
      </c>
      <c r="F162" s="105">
        <v>145852000</v>
      </c>
      <c r="H162" s="116"/>
      <c r="I162" s="115" t="s">
        <v>361</v>
      </c>
      <c r="J162" s="114" t="s">
        <v>401</v>
      </c>
      <c r="K162" s="106">
        <v>12</v>
      </c>
      <c r="L162" s="105">
        <v>26000000</v>
      </c>
      <c r="N162" s="116"/>
      <c r="O162" s="116"/>
      <c r="P162" s="116"/>
      <c r="Q162" s="116"/>
      <c r="R162" s="116"/>
      <c r="S162" s="116"/>
      <c r="T162" s="116"/>
      <c r="U162" s="116"/>
    </row>
    <row r="163" spans="2:21">
      <c r="B163" s="110" t="str">
        <f t="shared" si="3"/>
        <v>Cấp quản lýG1112</v>
      </c>
      <c r="C163" s="113" t="s">
        <v>357</v>
      </c>
      <c r="D163" s="112" t="s">
        <v>360</v>
      </c>
      <c r="E163" s="109">
        <v>12</v>
      </c>
      <c r="F163" s="105">
        <v>113399000</v>
      </c>
      <c r="H163" s="116"/>
      <c r="I163" s="113" t="s">
        <v>357</v>
      </c>
      <c r="J163" s="112" t="s">
        <v>360</v>
      </c>
      <c r="K163" s="106">
        <v>12</v>
      </c>
      <c r="L163" s="105">
        <v>26000000</v>
      </c>
      <c r="N163" s="116"/>
      <c r="O163" s="116"/>
      <c r="P163" s="116"/>
      <c r="Q163" s="116"/>
      <c r="R163" s="116"/>
      <c r="S163" s="116"/>
      <c r="T163" s="116"/>
      <c r="U163" s="116"/>
    </row>
    <row r="164" spans="2:21">
      <c r="B164" s="110" t="str">
        <f t="shared" si="3"/>
        <v>Cấp quản lýG1012</v>
      </c>
      <c r="C164" s="113" t="s">
        <v>357</v>
      </c>
      <c r="D164" s="112" t="s">
        <v>356</v>
      </c>
      <c r="E164" s="109">
        <v>12</v>
      </c>
      <c r="F164" s="105">
        <v>81069000</v>
      </c>
      <c r="H164" s="116"/>
      <c r="I164" s="113" t="s">
        <v>357</v>
      </c>
      <c r="J164" s="112" t="s">
        <v>356</v>
      </c>
      <c r="K164" s="106">
        <v>12</v>
      </c>
      <c r="L164" s="105">
        <v>26000000</v>
      </c>
      <c r="N164" s="116"/>
      <c r="O164" s="116"/>
      <c r="P164" s="116"/>
      <c r="Q164" s="116"/>
      <c r="R164" s="116"/>
      <c r="S164" s="116"/>
      <c r="T164" s="116"/>
      <c r="U164" s="116"/>
    </row>
    <row r="165" spans="2:21">
      <c r="B165" s="110" t="str">
        <f t="shared" si="3"/>
        <v>Cấp quản lýG912</v>
      </c>
      <c r="C165" s="113" t="s">
        <v>357</v>
      </c>
      <c r="D165" s="112" t="s">
        <v>353</v>
      </c>
      <c r="E165" s="109">
        <v>12</v>
      </c>
      <c r="F165" s="105">
        <v>55063000</v>
      </c>
      <c r="H165" s="116"/>
      <c r="I165" s="113" t="s">
        <v>357</v>
      </c>
      <c r="J165" s="112" t="s">
        <v>353</v>
      </c>
      <c r="K165" s="106">
        <v>12</v>
      </c>
      <c r="L165" s="105">
        <v>26000000</v>
      </c>
      <c r="N165" s="116"/>
      <c r="O165" s="116"/>
      <c r="P165" s="116"/>
      <c r="Q165" s="116"/>
      <c r="R165" s="116"/>
      <c r="S165" s="116"/>
      <c r="T165" s="116"/>
      <c r="U165" s="116"/>
    </row>
    <row r="166" spans="2:21">
      <c r="B166" s="110" t="str">
        <f t="shared" si="3"/>
        <v>Cấp giám sátG812</v>
      </c>
      <c r="C166" s="113" t="s">
        <v>350</v>
      </c>
      <c r="D166" s="112" t="s">
        <v>349</v>
      </c>
      <c r="E166" s="109">
        <v>12</v>
      </c>
      <c r="F166" s="105">
        <v>42177000</v>
      </c>
      <c r="H166" s="116"/>
      <c r="I166" s="113" t="s">
        <v>350</v>
      </c>
      <c r="J166" s="112" t="s">
        <v>349</v>
      </c>
      <c r="K166" s="106">
        <v>12</v>
      </c>
      <c r="L166" s="105">
        <v>26000000</v>
      </c>
      <c r="N166" s="116"/>
      <c r="O166" s="116"/>
      <c r="P166" s="116"/>
      <c r="Q166" s="116"/>
      <c r="R166" s="116"/>
      <c r="S166" s="116"/>
      <c r="T166" s="116"/>
      <c r="U166" s="116"/>
    </row>
    <row r="167" spans="2:21">
      <c r="B167" s="110" t="str">
        <f t="shared" si="3"/>
        <v>Cấp giám sátG712</v>
      </c>
      <c r="C167" s="113" t="s">
        <v>350</v>
      </c>
      <c r="D167" s="112" t="s">
        <v>345</v>
      </c>
      <c r="E167" s="109">
        <v>12</v>
      </c>
      <c r="F167" s="105">
        <v>32450000</v>
      </c>
      <c r="H167" s="116"/>
      <c r="I167" s="113" t="s">
        <v>350</v>
      </c>
      <c r="J167" s="112" t="s">
        <v>345</v>
      </c>
      <c r="K167" s="106">
        <v>12</v>
      </c>
      <c r="L167" s="105">
        <v>26000000</v>
      </c>
      <c r="N167" s="116"/>
      <c r="O167" s="116"/>
      <c r="P167" s="116"/>
      <c r="Q167" s="116"/>
      <c r="R167" s="116"/>
      <c r="S167" s="116"/>
      <c r="T167" s="116"/>
      <c r="U167" s="116"/>
    </row>
    <row r="168" spans="2:21">
      <c r="B168" s="110" t="str">
        <f t="shared" si="3"/>
        <v>Cấp chuyên viênG612</v>
      </c>
      <c r="C168" s="111" t="s">
        <v>343</v>
      </c>
      <c r="D168" s="107" t="s">
        <v>342</v>
      </c>
      <c r="E168" s="109">
        <v>12</v>
      </c>
      <c r="F168" s="105">
        <v>22727000</v>
      </c>
      <c r="H168" s="116"/>
      <c r="I168" s="111" t="s">
        <v>343</v>
      </c>
      <c r="J168" s="107" t="s">
        <v>342</v>
      </c>
      <c r="K168" s="106">
        <v>12</v>
      </c>
      <c r="L168" s="105">
        <v>22727000</v>
      </c>
      <c r="N168" s="116"/>
      <c r="O168" s="116"/>
      <c r="P168" s="116"/>
      <c r="Q168" s="116"/>
      <c r="R168" s="116"/>
      <c r="S168" s="116"/>
      <c r="T168" s="116"/>
      <c r="U168" s="116"/>
    </row>
    <row r="169" spans="2:21">
      <c r="B169" s="110" t="str">
        <f t="shared" si="3"/>
        <v>Cấp chuyên viênG512</v>
      </c>
      <c r="C169" s="111" t="s">
        <v>343</v>
      </c>
      <c r="D169" s="107" t="s">
        <v>339</v>
      </c>
      <c r="E169" s="109">
        <v>12</v>
      </c>
      <c r="F169" s="105">
        <v>19448000</v>
      </c>
      <c r="H169" s="116"/>
      <c r="I169" s="111" t="s">
        <v>343</v>
      </c>
      <c r="J169" s="107" t="s">
        <v>339</v>
      </c>
      <c r="K169" s="106">
        <v>12</v>
      </c>
      <c r="L169" s="105">
        <v>19448000</v>
      </c>
      <c r="N169" s="116"/>
      <c r="O169" s="116"/>
      <c r="P169" s="116"/>
      <c r="Q169" s="116"/>
      <c r="R169" s="116"/>
      <c r="S169" s="116"/>
      <c r="T169" s="116"/>
      <c r="U169" s="116"/>
    </row>
    <row r="170" spans="2:21">
      <c r="B170" s="110" t="str">
        <f t="shared" si="3"/>
        <v>Cấp nhân viênG412</v>
      </c>
      <c r="C170" s="111" t="s">
        <v>346</v>
      </c>
      <c r="D170" s="107" t="s">
        <v>359</v>
      </c>
      <c r="E170" s="109">
        <v>12</v>
      </c>
      <c r="F170" s="105">
        <v>14584000</v>
      </c>
      <c r="H170" s="116"/>
      <c r="I170" s="111" t="s">
        <v>346</v>
      </c>
      <c r="J170" s="107" t="s">
        <v>359</v>
      </c>
      <c r="K170" s="106">
        <v>12</v>
      </c>
      <c r="L170" s="105">
        <v>14584000</v>
      </c>
      <c r="N170" s="116"/>
      <c r="O170" s="116"/>
      <c r="P170" s="116"/>
      <c r="Q170" s="116"/>
      <c r="R170" s="116"/>
      <c r="S170" s="116"/>
      <c r="T170" s="116"/>
      <c r="U170" s="116"/>
    </row>
    <row r="171" spans="2:21">
      <c r="B171" s="110" t="str">
        <f t="shared" si="3"/>
        <v>Cấp nhân viênG312</v>
      </c>
      <c r="C171" s="111" t="s">
        <v>346</v>
      </c>
      <c r="D171" s="107" t="s">
        <v>355</v>
      </c>
      <c r="E171" s="109">
        <v>12</v>
      </c>
      <c r="F171" s="105">
        <v>13978000</v>
      </c>
      <c r="H171" s="116"/>
      <c r="I171" s="111" t="s">
        <v>346</v>
      </c>
      <c r="J171" s="107" t="s">
        <v>355</v>
      </c>
      <c r="K171" s="106">
        <v>12</v>
      </c>
      <c r="L171" s="105">
        <v>13978000</v>
      </c>
      <c r="N171" s="116"/>
      <c r="O171" s="116"/>
      <c r="P171" s="116"/>
      <c r="Q171" s="116"/>
      <c r="R171" s="116"/>
      <c r="S171" s="116"/>
      <c r="T171" s="116"/>
      <c r="U171" s="116"/>
    </row>
    <row r="172" spans="2:21">
      <c r="B172" s="110" t="str">
        <f t="shared" si="3"/>
        <v>Lao động phổ thôngG212</v>
      </c>
      <c r="C172" s="108" t="s">
        <v>344</v>
      </c>
      <c r="D172" s="107" t="s">
        <v>352</v>
      </c>
      <c r="E172" s="109">
        <v>12</v>
      </c>
      <c r="F172" s="105">
        <v>13005000</v>
      </c>
      <c r="H172" s="116"/>
      <c r="I172" s="108" t="s">
        <v>344</v>
      </c>
      <c r="J172" s="107" t="s">
        <v>352</v>
      </c>
      <c r="K172" s="106">
        <v>12</v>
      </c>
      <c r="L172" s="105">
        <v>13005000</v>
      </c>
      <c r="N172" s="116"/>
      <c r="O172" s="116"/>
      <c r="P172" s="116"/>
      <c r="Q172" s="116"/>
      <c r="R172" s="116"/>
      <c r="S172" s="116"/>
      <c r="T172" s="116"/>
      <c r="U172" s="116"/>
    </row>
    <row r="173" spans="2:21">
      <c r="B173" s="110" t="str">
        <f t="shared" si="3"/>
        <v>Lao động phổ thôngG112</v>
      </c>
      <c r="C173" s="108" t="s">
        <v>344</v>
      </c>
      <c r="D173" s="107" t="s">
        <v>348</v>
      </c>
      <c r="E173" s="109">
        <v>12</v>
      </c>
      <c r="F173" s="105">
        <v>12156000</v>
      </c>
      <c r="H173" s="116"/>
      <c r="I173" s="108" t="s">
        <v>344</v>
      </c>
      <c r="J173" s="107" t="s">
        <v>348</v>
      </c>
      <c r="K173" s="106">
        <v>12</v>
      </c>
      <c r="L173" s="105">
        <v>12156000</v>
      </c>
      <c r="N173" s="116"/>
      <c r="O173" s="116"/>
      <c r="P173" s="116"/>
      <c r="Q173" s="116"/>
      <c r="R173" s="116"/>
      <c r="S173" s="116"/>
      <c r="T173" s="116"/>
      <c r="U173" s="116"/>
    </row>
    <row r="174" spans="2:21" hidden="1">
      <c r="B174" s="110" t="str">
        <f t="shared" si="3"/>
        <v>Cấp điều hànhG1413</v>
      </c>
      <c r="C174" s="115" t="s">
        <v>361</v>
      </c>
      <c r="D174" s="114" t="s">
        <v>403</v>
      </c>
      <c r="E174" s="109">
        <v>13</v>
      </c>
      <c r="F174" s="105">
        <v>249613000</v>
      </c>
      <c r="H174" s="116"/>
      <c r="I174" s="115" t="s">
        <v>361</v>
      </c>
      <c r="J174" s="114" t="s">
        <v>403</v>
      </c>
      <c r="K174" s="106">
        <v>13</v>
      </c>
      <c r="L174" s="105">
        <v>26000000</v>
      </c>
      <c r="N174" s="116"/>
      <c r="O174" s="116"/>
      <c r="P174" s="116"/>
      <c r="Q174" s="116"/>
      <c r="R174" s="116"/>
      <c r="S174" s="116"/>
      <c r="T174" s="116"/>
      <c r="U174" s="116"/>
    </row>
    <row r="175" spans="2:21" ht="28.5" customHeight="1">
      <c r="B175" s="110" t="str">
        <f t="shared" si="3"/>
        <v>Cấp điều hànhG1313</v>
      </c>
      <c r="C175" s="115" t="s">
        <v>361</v>
      </c>
      <c r="D175" s="114" t="s">
        <v>402</v>
      </c>
      <c r="E175" s="109">
        <v>13</v>
      </c>
      <c r="F175" s="105">
        <v>213915000</v>
      </c>
      <c r="H175" s="116"/>
      <c r="I175" s="115" t="s">
        <v>361</v>
      </c>
      <c r="J175" s="114" t="s">
        <v>402</v>
      </c>
      <c r="K175" s="106">
        <v>13</v>
      </c>
      <c r="L175" s="105">
        <v>26000000</v>
      </c>
      <c r="N175" s="116"/>
      <c r="O175" s="116"/>
      <c r="P175" s="116"/>
      <c r="Q175" s="116"/>
      <c r="R175" s="116"/>
      <c r="S175" s="116"/>
      <c r="T175" s="116"/>
      <c r="U175" s="116"/>
    </row>
    <row r="176" spans="2:21">
      <c r="B176" s="110" t="str">
        <f t="shared" si="3"/>
        <v>Cấp điều hànhG1213</v>
      </c>
      <c r="C176" s="115" t="s">
        <v>361</v>
      </c>
      <c r="D176" s="114" t="s">
        <v>401</v>
      </c>
      <c r="E176" s="109">
        <v>13</v>
      </c>
      <c r="F176" s="105">
        <v>160437000</v>
      </c>
      <c r="H176" s="116"/>
      <c r="I176" s="115" t="s">
        <v>361</v>
      </c>
      <c r="J176" s="114" t="s">
        <v>401</v>
      </c>
      <c r="K176" s="106">
        <v>13</v>
      </c>
      <c r="L176" s="105">
        <v>26000000</v>
      </c>
      <c r="N176" s="116"/>
      <c r="O176" s="116"/>
      <c r="P176" s="116"/>
      <c r="Q176" s="116"/>
      <c r="R176" s="116"/>
      <c r="S176" s="116"/>
      <c r="T176" s="116"/>
      <c r="U176" s="116"/>
    </row>
    <row r="177" spans="2:21">
      <c r="B177" s="110" t="str">
        <f t="shared" si="3"/>
        <v>Cấp quản lýG1113</v>
      </c>
      <c r="C177" s="113" t="s">
        <v>357</v>
      </c>
      <c r="D177" s="112" t="s">
        <v>360</v>
      </c>
      <c r="E177" s="109">
        <v>13</v>
      </c>
      <c r="F177" s="105">
        <v>124739000</v>
      </c>
      <c r="H177" s="116"/>
      <c r="I177" s="113" t="s">
        <v>357</v>
      </c>
      <c r="J177" s="112" t="s">
        <v>360</v>
      </c>
      <c r="K177" s="106">
        <v>13</v>
      </c>
      <c r="L177" s="105">
        <v>26000000</v>
      </c>
      <c r="N177" s="116"/>
      <c r="O177" s="116"/>
      <c r="P177" s="116"/>
      <c r="Q177" s="116"/>
      <c r="R177" s="116"/>
      <c r="S177" s="116"/>
      <c r="T177" s="116"/>
      <c r="U177" s="116"/>
    </row>
    <row r="178" spans="2:21">
      <c r="B178" s="110" t="str">
        <f t="shared" si="3"/>
        <v>Cấp quản lýG1013</v>
      </c>
      <c r="C178" s="113" t="s">
        <v>357</v>
      </c>
      <c r="D178" s="112" t="s">
        <v>356</v>
      </c>
      <c r="E178" s="109">
        <v>13</v>
      </c>
      <c r="F178" s="105">
        <v>89176000</v>
      </c>
      <c r="H178" s="116"/>
      <c r="I178" s="113" t="s">
        <v>357</v>
      </c>
      <c r="J178" s="112" t="s">
        <v>356</v>
      </c>
      <c r="K178" s="106">
        <v>13</v>
      </c>
      <c r="L178" s="105">
        <v>26000000</v>
      </c>
      <c r="N178" s="116"/>
      <c r="O178" s="116"/>
      <c r="P178" s="116"/>
      <c r="Q178" s="116"/>
      <c r="R178" s="116"/>
      <c r="S178" s="116"/>
      <c r="T178" s="116"/>
      <c r="U178" s="116"/>
    </row>
    <row r="179" spans="2:21">
      <c r="B179" s="110" t="str">
        <f t="shared" si="3"/>
        <v>Cấp quản lýG913</v>
      </c>
      <c r="C179" s="113" t="s">
        <v>357</v>
      </c>
      <c r="D179" s="112" t="s">
        <v>353</v>
      </c>
      <c r="E179" s="109">
        <v>13</v>
      </c>
      <c r="F179" s="105">
        <v>60569000</v>
      </c>
      <c r="H179" s="116"/>
      <c r="I179" s="113" t="s">
        <v>357</v>
      </c>
      <c r="J179" s="112" t="s">
        <v>353</v>
      </c>
      <c r="K179" s="106">
        <v>13</v>
      </c>
      <c r="L179" s="105">
        <v>26000000</v>
      </c>
      <c r="N179" s="116"/>
      <c r="O179" s="116"/>
      <c r="P179" s="116"/>
      <c r="Q179" s="116"/>
      <c r="R179" s="116"/>
      <c r="S179" s="116"/>
      <c r="T179" s="116"/>
      <c r="U179" s="116"/>
    </row>
    <row r="180" spans="2:21">
      <c r="B180" s="110" t="str">
        <f t="shared" si="3"/>
        <v>Cấp giám sátG813</v>
      </c>
      <c r="C180" s="113" t="s">
        <v>350</v>
      </c>
      <c r="D180" s="112" t="s">
        <v>349</v>
      </c>
      <c r="E180" s="109">
        <v>13</v>
      </c>
      <c r="F180" s="105">
        <v>46395000</v>
      </c>
      <c r="H180" s="116"/>
      <c r="I180" s="113" t="s">
        <v>350</v>
      </c>
      <c r="J180" s="112" t="s">
        <v>349</v>
      </c>
      <c r="K180" s="106">
        <v>13</v>
      </c>
      <c r="L180" s="105">
        <v>26000000</v>
      </c>
      <c r="N180" s="116"/>
      <c r="O180" s="116"/>
      <c r="P180" s="116"/>
      <c r="Q180" s="116"/>
      <c r="R180" s="116"/>
      <c r="S180" s="116"/>
      <c r="T180" s="116"/>
      <c r="U180" s="116"/>
    </row>
    <row r="181" spans="2:21">
      <c r="B181" s="110" t="str">
        <f t="shared" si="3"/>
        <v>Cấp giám sátG713</v>
      </c>
      <c r="C181" s="113" t="s">
        <v>350</v>
      </c>
      <c r="D181" s="112" t="s">
        <v>345</v>
      </c>
      <c r="E181" s="109">
        <v>13</v>
      </c>
      <c r="F181" s="105">
        <v>35695000</v>
      </c>
      <c r="H181" s="116"/>
      <c r="I181" s="113" t="s">
        <v>350</v>
      </c>
      <c r="J181" s="112" t="s">
        <v>345</v>
      </c>
      <c r="K181" s="106">
        <v>13</v>
      </c>
      <c r="L181" s="105">
        <v>26000000</v>
      </c>
      <c r="N181" s="116"/>
      <c r="O181" s="116"/>
      <c r="P181" s="116"/>
      <c r="Q181" s="116"/>
      <c r="R181" s="116"/>
      <c r="S181" s="116"/>
      <c r="T181" s="116"/>
      <c r="U181" s="116"/>
    </row>
    <row r="182" spans="2:21">
      <c r="B182" s="110" t="str">
        <f t="shared" si="3"/>
        <v>Cấp chuyên viênG613</v>
      </c>
      <c r="C182" s="111" t="s">
        <v>343</v>
      </c>
      <c r="D182" s="107" t="s">
        <v>342</v>
      </c>
      <c r="E182" s="109">
        <v>13</v>
      </c>
      <c r="F182" s="105">
        <v>25000000</v>
      </c>
      <c r="H182" s="116"/>
      <c r="I182" s="111" t="s">
        <v>343</v>
      </c>
      <c r="J182" s="107" t="s">
        <v>342</v>
      </c>
      <c r="K182" s="106">
        <v>13</v>
      </c>
      <c r="L182" s="105">
        <v>25000000</v>
      </c>
      <c r="N182" s="116"/>
      <c r="O182" s="116"/>
      <c r="P182" s="116"/>
      <c r="Q182" s="116"/>
      <c r="R182" s="116"/>
      <c r="S182" s="116"/>
      <c r="T182" s="116"/>
      <c r="U182" s="116"/>
    </row>
    <row r="183" spans="2:21">
      <c r="B183" s="110" t="str">
        <f t="shared" si="3"/>
        <v>Cấp chuyên viênG513</v>
      </c>
      <c r="C183" s="111" t="s">
        <v>343</v>
      </c>
      <c r="D183" s="107" t="s">
        <v>339</v>
      </c>
      <c r="E183" s="109">
        <v>13</v>
      </c>
      <c r="F183" s="105">
        <v>21393000</v>
      </c>
      <c r="H183" s="116"/>
      <c r="I183" s="111" t="s">
        <v>343</v>
      </c>
      <c r="J183" s="107" t="s">
        <v>339</v>
      </c>
      <c r="K183" s="106">
        <v>13</v>
      </c>
      <c r="L183" s="105">
        <v>21393000</v>
      </c>
      <c r="N183" s="116"/>
      <c r="O183" s="116"/>
      <c r="P183" s="116"/>
      <c r="Q183" s="116"/>
      <c r="R183" s="116"/>
      <c r="S183" s="116"/>
      <c r="T183" s="116"/>
      <c r="U183" s="116"/>
    </row>
    <row r="184" spans="2:21">
      <c r="B184" s="110" t="str">
        <f t="shared" si="3"/>
        <v>Cấp nhân viênG413</v>
      </c>
      <c r="C184" s="111" t="s">
        <v>346</v>
      </c>
      <c r="D184" s="107" t="s">
        <v>359</v>
      </c>
      <c r="E184" s="109">
        <v>13</v>
      </c>
      <c r="F184" s="105">
        <v>16042000</v>
      </c>
      <c r="H184" s="116"/>
      <c r="I184" s="111" t="s">
        <v>346</v>
      </c>
      <c r="J184" s="107" t="s">
        <v>359</v>
      </c>
      <c r="K184" s="106">
        <v>13</v>
      </c>
      <c r="L184" s="105">
        <v>16042000</v>
      </c>
      <c r="N184" s="116"/>
      <c r="O184" s="116"/>
      <c r="P184" s="116"/>
      <c r="Q184" s="116"/>
      <c r="R184" s="116"/>
      <c r="S184" s="116"/>
      <c r="T184" s="116"/>
      <c r="U184" s="116"/>
    </row>
    <row r="185" spans="2:21">
      <c r="B185" s="110" t="str">
        <f t="shared" si="3"/>
        <v>Cấp nhân viênG313</v>
      </c>
      <c r="C185" s="111" t="s">
        <v>346</v>
      </c>
      <c r="D185" s="107" t="s">
        <v>355</v>
      </c>
      <c r="E185" s="109">
        <v>13</v>
      </c>
      <c r="F185" s="105">
        <v>15376000</v>
      </c>
      <c r="H185" s="116"/>
      <c r="I185" s="111" t="s">
        <v>346</v>
      </c>
      <c r="J185" s="107" t="s">
        <v>355</v>
      </c>
      <c r="K185" s="106">
        <v>13</v>
      </c>
      <c r="L185" s="105">
        <v>15376000</v>
      </c>
      <c r="N185" s="116"/>
      <c r="O185" s="116"/>
      <c r="P185" s="116"/>
      <c r="Q185" s="116"/>
      <c r="R185" s="116"/>
      <c r="S185" s="116"/>
      <c r="T185" s="116"/>
      <c r="U185" s="116"/>
    </row>
    <row r="186" spans="2:21">
      <c r="B186" s="110" t="str">
        <f t="shared" si="3"/>
        <v>Lao động phổ thôngG213</v>
      </c>
      <c r="C186" s="108" t="s">
        <v>344</v>
      </c>
      <c r="D186" s="107" t="s">
        <v>352</v>
      </c>
      <c r="E186" s="109">
        <v>13</v>
      </c>
      <c r="F186" s="105">
        <v>14306000</v>
      </c>
      <c r="I186" s="108" t="s">
        <v>344</v>
      </c>
      <c r="J186" s="107" t="s">
        <v>352</v>
      </c>
      <c r="K186" s="106">
        <v>13</v>
      </c>
      <c r="L186" s="105">
        <v>14306000</v>
      </c>
    </row>
    <row r="187" spans="2:21">
      <c r="B187" s="110" t="str">
        <f t="shared" si="3"/>
        <v>Lao động phổ thôngG113</v>
      </c>
      <c r="C187" s="108" t="s">
        <v>344</v>
      </c>
      <c r="D187" s="107" t="s">
        <v>348</v>
      </c>
      <c r="E187" s="109">
        <v>13</v>
      </c>
      <c r="F187" s="105">
        <v>13372000</v>
      </c>
      <c r="I187" s="108" t="s">
        <v>344</v>
      </c>
      <c r="J187" s="107" t="s">
        <v>348</v>
      </c>
      <c r="K187" s="106">
        <v>13</v>
      </c>
      <c r="L187" s="105">
        <v>13372000</v>
      </c>
    </row>
    <row r="188" spans="2:21">
      <c r="B188" s="110" t="str">
        <f t="shared" si="3"/>
        <v>Cấp điều hànhG1414</v>
      </c>
      <c r="C188" s="115" t="s">
        <v>361</v>
      </c>
      <c r="D188" s="114" t="s">
        <v>403</v>
      </c>
      <c r="E188" s="109">
        <v>14</v>
      </c>
      <c r="F188" s="105">
        <v>274574000</v>
      </c>
      <c r="I188" s="115" t="s">
        <v>361</v>
      </c>
      <c r="J188" s="114" t="s">
        <v>403</v>
      </c>
      <c r="K188" s="106">
        <v>14</v>
      </c>
      <c r="L188" s="105">
        <v>26000000</v>
      </c>
    </row>
    <row r="189" spans="2:21">
      <c r="B189" s="110" t="str">
        <f t="shared" si="3"/>
        <v>Cấp điều hànhG1314</v>
      </c>
      <c r="C189" s="115" t="s">
        <v>361</v>
      </c>
      <c r="D189" s="114" t="s">
        <v>402</v>
      </c>
      <c r="E189" s="109">
        <v>14</v>
      </c>
      <c r="F189" s="105">
        <v>235307000</v>
      </c>
      <c r="I189" s="115" t="s">
        <v>361</v>
      </c>
      <c r="J189" s="114" t="s">
        <v>402</v>
      </c>
      <c r="K189" s="106">
        <v>14</v>
      </c>
      <c r="L189" s="105">
        <v>26000000</v>
      </c>
    </row>
    <row r="190" spans="2:21">
      <c r="B190" s="110" t="str">
        <f t="shared" si="3"/>
        <v>Cấp điều hànhG1214</v>
      </c>
      <c r="C190" s="115" t="s">
        <v>361</v>
      </c>
      <c r="D190" s="114" t="s">
        <v>401</v>
      </c>
      <c r="E190" s="109">
        <v>14</v>
      </c>
      <c r="F190" s="105">
        <v>176481000</v>
      </c>
      <c r="I190" s="115" t="s">
        <v>361</v>
      </c>
      <c r="J190" s="114" t="s">
        <v>401</v>
      </c>
      <c r="K190" s="106">
        <v>14</v>
      </c>
      <c r="L190" s="105">
        <v>26000000</v>
      </c>
    </row>
    <row r="191" spans="2:21">
      <c r="B191" s="110" t="str">
        <f t="shared" si="3"/>
        <v>Cấp quản lýG1114</v>
      </c>
      <c r="C191" s="113" t="s">
        <v>357</v>
      </c>
      <c r="D191" s="112" t="s">
        <v>360</v>
      </c>
      <c r="E191" s="109">
        <v>14</v>
      </c>
      <c r="F191" s="105">
        <v>137213000</v>
      </c>
      <c r="I191" s="113" t="s">
        <v>357</v>
      </c>
      <c r="J191" s="112" t="s">
        <v>360</v>
      </c>
      <c r="K191" s="106">
        <v>14</v>
      </c>
      <c r="L191" s="105">
        <v>26000000</v>
      </c>
    </row>
    <row r="192" spans="2:21">
      <c r="B192" s="110" t="str">
        <f t="shared" si="3"/>
        <v>Cấp quản lýG1014</v>
      </c>
      <c r="C192" s="113" t="s">
        <v>357</v>
      </c>
      <c r="D192" s="112" t="s">
        <v>356</v>
      </c>
      <c r="E192" s="109">
        <v>14</v>
      </c>
      <c r="F192" s="105">
        <v>98094000</v>
      </c>
      <c r="I192" s="113" t="s">
        <v>357</v>
      </c>
      <c r="J192" s="112" t="s">
        <v>356</v>
      </c>
      <c r="K192" s="106">
        <v>14</v>
      </c>
      <c r="L192" s="105">
        <v>26000000</v>
      </c>
    </row>
    <row r="193" spans="2:12">
      <c r="B193" s="110" t="str">
        <f t="shared" si="3"/>
        <v>Cấp quản lýG914</v>
      </c>
      <c r="C193" s="113" t="s">
        <v>357</v>
      </c>
      <c r="D193" s="112" t="s">
        <v>353</v>
      </c>
      <c r="E193" s="109">
        <v>14</v>
      </c>
      <c r="F193" s="105">
        <v>66626000</v>
      </c>
      <c r="I193" s="113" t="s">
        <v>357</v>
      </c>
      <c r="J193" s="112" t="s">
        <v>353</v>
      </c>
      <c r="K193" s="106">
        <v>14</v>
      </c>
      <c r="L193" s="105">
        <v>26000000</v>
      </c>
    </row>
    <row r="194" spans="2:12">
      <c r="B194" s="110" t="str">
        <f t="shared" si="3"/>
        <v>Cấp giám sátG814</v>
      </c>
      <c r="C194" s="113" t="s">
        <v>350</v>
      </c>
      <c r="D194" s="112" t="s">
        <v>349</v>
      </c>
      <c r="E194" s="109">
        <v>14</v>
      </c>
      <c r="F194" s="105">
        <v>51035000</v>
      </c>
      <c r="I194" s="113" t="s">
        <v>350</v>
      </c>
      <c r="J194" s="112" t="s">
        <v>349</v>
      </c>
      <c r="K194" s="106">
        <v>14</v>
      </c>
      <c r="L194" s="105">
        <v>26000000</v>
      </c>
    </row>
    <row r="195" spans="2:12">
      <c r="B195" s="110" t="str">
        <f t="shared" si="3"/>
        <v>Cấp giám sátG714</v>
      </c>
      <c r="C195" s="113" t="s">
        <v>350</v>
      </c>
      <c r="D195" s="112" t="s">
        <v>345</v>
      </c>
      <c r="E195" s="109">
        <v>14</v>
      </c>
      <c r="F195" s="105">
        <v>39265000</v>
      </c>
      <c r="I195" s="113" t="s">
        <v>350</v>
      </c>
      <c r="J195" s="112" t="s">
        <v>345</v>
      </c>
      <c r="K195" s="106">
        <v>14</v>
      </c>
      <c r="L195" s="105">
        <v>26000000</v>
      </c>
    </row>
    <row r="196" spans="2:12">
      <c r="B196" s="110" t="str">
        <f t="shared" si="3"/>
        <v>Cấp chuyên viênG614</v>
      </c>
      <c r="C196" s="111" t="s">
        <v>343</v>
      </c>
      <c r="D196" s="107" t="s">
        <v>342</v>
      </c>
      <c r="E196" s="109">
        <v>14</v>
      </c>
      <c r="F196" s="105">
        <v>27500000</v>
      </c>
      <c r="I196" s="111" t="s">
        <v>343</v>
      </c>
      <c r="J196" s="107" t="s">
        <v>342</v>
      </c>
      <c r="K196" s="106">
        <v>14</v>
      </c>
      <c r="L196" s="105">
        <v>26000000</v>
      </c>
    </row>
    <row r="197" spans="2:12">
      <c r="B197" s="110" t="str">
        <f t="shared" si="3"/>
        <v>Cấp chuyên viênG514</v>
      </c>
      <c r="C197" s="111" t="s">
        <v>343</v>
      </c>
      <c r="D197" s="107" t="s">
        <v>339</v>
      </c>
      <c r="E197" s="109">
        <v>14</v>
      </c>
      <c r="F197" s="105">
        <v>23532000</v>
      </c>
      <c r="I197" s="111" t="s">
        <v>343</v>
      </c>
      <c r="J197" s="107" t="s">
        <v>339</v>
      </c>
      <c r="K197" s="106">
        <v>14</v>
      </c>
      <c r="L197" s="105">
        <v>23532000</v>
      </c>
    </row>
    <row r="198" spans="2:12">
      <c r="B198" s="110" t="str">
        <f t="shared" ref="B198:B215" si="4">C198&amp;D198&amp;E198</f>
        <v>Cấp nhân viênG414</v>
      </c>
      <c r="C198" s="111" t="s">
        <v>346</v>
      </c>
      <c r="D198" s="107" t="s">
        <v>359</v>
      </c>
      <c r="E198" s="109">
        <v>14</v>
      </c>
      <c r="F198" s="105">
        <v>17646000</v>
      </c>
      <c r="I198" s="111" t="s">
        <v>346</v>
      </c>
      <c r="J198" s="107" t="s">
        <v>359</v>
      </c>
      <c r="K198" s="106">
        <v>14</v>
      </c>
      <c r="L198" s="105">
        <v>17646000</v>
      </c>
    </row>
    <row r="199" spans="2:12">
      <c r="B199" s="110" t="str">
        <f t="shared" si="4"/>
        <v>Cấp nhân viênG314</v>
      </c>
      <c r="C199" s="111" t="s">
        <v>346</v>
      </c>
      <c r="D199" s="107" t="s">
        <v>355</v>
      </c>
      <c r="E199" s="109">
        <v>14</v>
      </c>
      <c r="F199" s="105">
        <v>16914000</v>
      </c>
      <c r="I199" s="111" t="s">
        <v>346</v>
      </c>
      <c r="J199" s="107" t="s">
        <v>355</v>
      </c>
      <c r="K199" s="106">
        <v>14</v>
      </c>
      <c r="L199" s="105">
        <v>16914000</v>
      </c>
    </row>
    <row r="200" spans="2:12">
      <c r="B200" s="110" t="str">
        <f t="shared" si="4"/>
        <v>Lao động phổ thôngG214</v>
      </c>
      <c r="C200" s="108" t="s">
        <v>344</v>
      </c>
      <c r="D200" s="107" t="s">
        <v>352</v>
      </c>
      <c r="E200" s="109">
        <v>14</v>
      </c>
      <c r="F200" s="105">
        <v>15737000</v>
      </c>
      <c r="I200" s="108" t="s">
        <v>344</v>
      </c>
      <c r="J200" s="107" t="s">
        <v>352</v>
      </c>
      <c r="K200" s="106">
        <v>14</v>
      </c>
      <c r="L200" s="105">
        <v>15737000</v>
      </c>
    </row>
    <row r="201" spans="2:12">
      <c r="B201" s="110" t="str">
        <f t="shared" si="4"/>
        <v>Lao động phổ thôngG114</v>
      </c>
      <c r="C201" s="108" t="s">
        <v>344</v>
      </c>
      <c r="D201" s="107" t="s">
        <v>348</v>
      </c>
      <c r="E201" s="109">
        <v>14</v>
      </c>
      <c r="F201" s="105">
        <v>14709000</v>
      </c>
      <c r="I201" s="108" t="s">
        <v>344</v>
      </c>
      <c r="J201" s="107" t="s">
        <v>348</v>
      </c>
      <c r="K201" s="106">
        <v>14</v>
      </c>
      <c r="L201" s="105">
        <v>14709000</v>
      </c>
    </row>
    <row r="202" spans="2:12">
      <c r="B202" s="110" t="str">
        <f t="shared" si="4"/>
        <v>Cấp điều hànhG1415</v>
      </c>
      <c r="C202" s="115" t="s">
        <v>361</v>
      </c>
      <c r="D202" s="114" t="s">
        <v>403</v>
      </c>
      <c r="E202" s="109">
        <v>15</v>
      </c>
      <c r="F202" s="105">
        <v>302031000</v>
      </c>
      <c r="I202" s="115" t="s">
        <v>361</v>
      </c>
      <c r="J202" s="114" t="s">
        <v>403</v>
      </c>
      <c r="K202" s="106">
        <v>15</v>
      </c>
      <c r="L202" s="105">
        <v>26000000</v>
      </c>
    </row>
    <row r="203" spans="2:12">
      <c r="B203" s="110" t="str">
        <f t="shared" si="4"/>
        <v>Cấp điều hànhG1315</v>
      </c>
      <c r="C203" s="115" t="s">
        <v>361</v>
      </c>
      <c r="D203" s="114" t="s">
        <v>402</v>
      </c>
      <c r="E203" s="109">
        <v>15</v>
      </c>
      <c r="F203" s="105">
        <v>258838000</v>
      </c>
      <c r="I203" s="115" t="s">
        <v>361</v>
      </c>
      <c r="J203" s="114" t="s">
        <v>402</v>
      </c>
      <c r="K203" s="106">
        <v>15</v>
      </c>
      <c r="L203" s="105">
        <v>26000000</v>
      </c>
    </row>
    <row r="204" spans="2:12">
      <c r="B204" s="110" t="str">
        <f t="shared" si="4"/>
        <v>Cấp điều hànhG1215</v>
      </c>
      <c r="C204" s="115" t="s">
        <v>361</v>
      </c>
      <c r="D204" s="114" t="s">
        <v>401</v>
      </c>
      <c r="E204" s="109">
        <v>15</v>
      </c>
      <c r="F204" s="105">
        <v>194129000</v>
      </c>
      <c r="I204" s="115" t="s">
        <v>361</v>
      </c>
      <c r="J204" s="114" t="s">
        <v>401</v>
      </c>
      <c r="K204" s="106">
        <v>15</v>
      </c>
      <c r="L204" s="105">
        <v>26000000</v>
      </c>
    </row>
    <row r="205" spans="2:12">
      <c r="B205" s="110" t="str">
        <f t="shared" si="4"/>
        <v>Cấp quản lýG1115</v>
      </c>
      <c r="C205" s="113" t="s">
        <v>357</v>
      </c>
      <c r="D205" s="112" t="s">
        <v>360</v>
      </c>
      <c r="E205" s="109">
        <v>15</v>
      </c>
      <c r="F205" s="105">
        <v>150934000</v>
      </c>
      <c r="I205" s="113" t="s">
        <v>357</v>
      </c>
      <c r="J205" s="112" t="s">
        <v>360</v>
      </c>
      <c r="K205" s="106">
        <v>15</v>
      </c>
      <c r="L205" s="105">
        <v>26000000</v>
      </c>
    </row>
    <row r="206" spans="2:12">
      <c r="B206" s="110" t="str">
        <f t="shared" si="4"/>
        <v>Cấp quản lýG1015</v>
      </c>
      <c r="C206" s="113" t="s">
        <v>357</v>
      </c>
      <c r="D206" s="112" t="s">
        <v>356</v>
      </c>
      <c r="E206" s="109">
        <v>15</v>
      </c>
      <c r="F206" s="105">
        <v>107903000</v>
      </c>
      <c r="I206" s="113" t="s">
        <v>357</v>
      </c>
      <c r="J206" s="112" t="s">
        <v>356</v>
      </c>
      <c r="K206" s="106">
        <v>15</v>
      </c>
      <c r="L206" s="105">
        <v>26000000</v>
      </c>
    </row>
    <row r="207" spans="2:12">
      <c r="B207" s="110" t="str">
        <f t="shared" si="4"/>
        <v>Cấp quản lýG915</v>
      </c>
      <c r="C207" s="113" t="s">
        <v>357</v>
      </c>
      <c r="D207" s="112" t="s">
        <v>353</v>
      </c>
      <c r="E207" s="109">
        <v>15</v>
      </c>
      <c r="F207" s="105">
        <v>73289000</v>
      </c>
      <c r="I207" s="113" t="s">
        <v>357</v>
      </c>
      <c r="J207" s="112" t="s">
        <v>353</v>
      </c>
      <c r="K207" s="106">
        <v>15</v>
      </c>
      <c r="L207" s="105">
        <v>26000000</v>
      </c>
    </row>
    <row r="208" spans="2:12">
      <c r="B208" s="110" t="str">
        <f t="shared" si="4"/>
        <v>Cấp giám sátG815</v>
      </c>
      <c r="C208" s="113" t="s">
        <v>350</v>
      </c>
      <c r="D208" s="112" t="s">
        <v>349</v>
      </c>
      <c r="E208" s="109">
        <v>15</v>
      </c>
      <c r="F208" s="105">
        <v>56139000</v>
      </c>
      <c r="I208" s="113" t="s">
        <v>350</v>
      </c>
      <c r="J208" s="112" t="s">
        <v>349</v>
      </c>
      <c r="K208" s="106">
        <v>15</v>
      </c>
      <c r="L208" s="105">
        <v>26000000</v>
      </c>
    </row>
    <row r="209" spans="2:16">
      <c r="B209" s="110" t="str">
        <f t="shared" si="4"/>
        <v>Cấp giám sátG715</v>
      </c>
      <c r="C209" s="113" t="s">
        <v>350</v>
      </c>
      <c r="D209" s="112" t="s">
        <v>345</v>
      </c>
      <c r="E209" s="109">
        <v>15</v>
      </c>
      <c r="F209" s="105">
        <v>43192000</v>
      </c>
      <c r="I209" s="113" t="s">
        <v>350</v>
      </c>
      <c r="J209" s="112" t="s">
        <v>345</v>
      </c>
      <c r="K209" s="106">
        <v>15</v>
      </c>
      <c r="L209" s="105">
        <v>26000000</v>
      </c>
    </row>
    <row r="210" spans="2:16">
      <c r="B210" s="110" t="str">
        <f t="shared" si="4"/>
        <v>Cấp chuyên viênG615</v>
      </c>
      <c r="C210" s="111" t="s">
        <v>343</v>
      </c>
      <c r="D210" s="107" t="s">
        <v>342</v>
      </c>
      <c r="E210" s="109">
        <v>15</v>
      </c>
      <c r="F210" s="105">
        <v>30250000</v>
      </c>
      <c r="I210" s="111" t="s">
        <v>343</v>
      </c>
      <c r="J210" s="107" t="s">
        <v>342</v>
      </c>
      <c r="K210" s="106">
        <v>15</v>
      </c>
      <c r="L210" s="105">
        <v>26000000</v>
      </c>
    </row>
    <row r="211" spans="2:16">
      <c r="B211" s="110" t="str">
        <f t="shared" si="4"/>
        <v>Cấp chuyên viênG515</v>
      </c>
      <c r="C211" s="111" t="s">
        <v>343</v>
      </c>
      <c r="D211" s="107" t="s">
        <v>339</v>
      </c>
      <c r="E211" s="109">
        <v>15</v>
      </c>
      <c r="F211" s="105">
        <v>25885000</v>
      </c>
      <c r="I211" s="111" t="s">
        <v>343</v>
      </c>
      <c r="J211" s="107" t="s">
        <v>339</v>
      </c>
      <c r="K211" s="106">
        <v>15</v>
      </c>
      <c r="L211" s="105">
        <v>25885000</v>
      </c>
    </row>
    <row r="212" spans="2:16">
      <c r="B212" s="110" t="str">
        <f t="shared" si="4"/>
        <v>Cấp nhân viênG415</v>
      </c>
      <c r="C212" s="111" t="s">
        <v>346</v>
      </c>
      <c r="D212" s="107" t="s">
        <v>359</v>
      </c>
      <c r="E212" s="109">
        <v>15</v>
      </c>
      <c r="F212" s="105">
        <v>19411000</v>
      </c>
      <c r="I212" s="111" t="s">
        <v>346</v>
      </c>
      <c r="J212" s="107" t="s">
        <v>359</v>
      </c>
      <c r="K212" s="106">
        <v>15</v>
      </c>
      <c r="L212" s="105">
        <v>19411000</v>
      </c>
    </row>
    <row r="213" spans="2:16">
      <c r="B213" s="110" t="str">
        <f t="shared" si="4"/>
        <v>Cấp nhân viênG315</v>
      </c>
      <c r="C213" s="111" t="s">
        <v>346</v>
      </c>
      <c r="D213" s="107" t="s">
        <v>355</v>
      </c>
      <c r="E213" s="109">
        <v>15</v>
      </c>
      <c r="F213" s="105">
        <v>18605000</v>
      </c>
      <c r="I213" s="111" t="s">
        <v>346</v>
      </c>
      <c r="J213" s="107" t="s">
        <v>355</v>
      </c>
      <c r="K213" s="106">
        <v>15</v>
      </c>
      <c r="L213" s="105">
        <v>18605000</v>
      </c>
    </row>
    <row r="214" spans="2:16">
      <c r="B214" s="110" t="str">
        <f t="shared" si="4"/>
        <v>Lao động phổ thôngG215</v>
      </c>
      <c r="C214" s="108" t="s">
        <v>344</v>
      </c>
      <c r="D214" s="107" t="s">
        <v>352</v>
      </c>
      <c r="E214" s="109">
        <v>15</v>
      </c>
      <c r="F214" s="105">
        <v>17311000</v>
      </c>
      <c r="I214" s="108" t="s">
        <v>344</v>
      </c>
      <c r="J214" s="107" t="s">
        <v>352</v>
      </c>
      <c r="K214" s="106">
        <v>15</v>
      </c>
      <c r="L214" s="105">
        <v>17311000</v>
      </c>
    </row>
    <row r="215" spans="2:16">
      <c r="B215" s="110" t="str">
        <f t="shared" si="4"/>
        <v>Lao động phổ thôngG115</v>
      </c>
      <c r="C215" s="108" t="s">
        <v>344</v>
      </c>
      <c r="D215" s="107" t="s">
        <v>348</v>
      </c>
      <c r="E215" s="109">
        <v>15</v>
      </c>
      <c r="F215" s="105">
        <v>16180000</v>
      </c>
      <c r="I215" s="108" t="s">
        <v>344</v>
      </c>
      <c r="J215" s="107" t="s">
        <v>348</v>
      </c>
      <c r="K215" s="106">
        <v>15</v>
      </c>
      <c r="L215" s="105">
        <v>16180000</v>
      </c>
      <c r="P215" s="104"/>
    </row>
  </sheetData>
  <dataValidations count="2">
    <dataValidation type="list" allowBlank="1" showInputMessage="1" showErrorMessage="1" sqref="Q6:Q38 JM6:JM38 TI6:TI38 ADE6:ADE38 ANA6:ANA38 AWW6:AWW38 BGS6:BGS38 BQO6:BQO38 CAK6:CAK38 CKG6:CKG38 CUC6:CUC38 DDY6:DDY38 DNU6:DNU38 DXQ6:DXQ38 EHM6:EHM38 ERI6:ERI38 FBE6:FBE38 FLA6:FLA38 FUW6:FUW38 GES6:GES38 GOO6:GOO38 GYK6:GYK38 HIG6:HIG38 HSC6:HSC38 IBY6:IBY38 ILU6:ILU38 IVQ6:IVQ38 JFM6:JFM38 JPI6:JPI38 JZE6:JZE38 KJA6:KJA38 KSW6:KSW38 LCS6:LCS38 LMO6:LMO38 LWK6:LWK38 MGG6:MGG38 MQC6:MQC38 MZY6:MZY38 NJU6:NJU38 NTQ6:NTQ38 ODM6:ODM38 ONI6:ONI38 OXE6:OXE38 PHA6:PHA38 PQW6:PQW38 QAS6:QAS38 QKO6:QKO38 QUK6:QUK38 REG6:REG38 ROC6:ROC38 RXY6:RXY38 SHU6:SHU38 SRQ6:SRQ38 TBM6:TBM38 TLI6:TLI38 TVE6:TVE38 UFA6:UFA38 UOW6:UOW38 UYS6:UYS38 VIO6:VIO38 VSK6:VSK38 WCG6:WCG38 WMC6:WMC38 WVY6:WVY38 Q65542:Q65574 JM65542:JM65574 TI65542:TI65574 ADE65542:ADE65574 ANA65542:ANA65574 AWW65542:AWW65574 BGS65542:BGS65574 BQO65542:BQO65574 CAK65542:CAK65574 CKG65542:CKG65574 CUC65542:CUC65574 DDY65542:DDY65574 DNU65542:DNU65574 DXQ65542:DXQ65574 EHM65542:EHM65574 ERI65542:ERI65574 FBE65542:FBE65574 FLA65542:FLA65574 FUW65542:FUW65574 GES65542:GES65574 GOO65542:GOO65574 GYK65542:GYK65574 HIG65542:HIG65574 HSC65542:HSC65574 IBY65542:IBY65574 ILU65542:ILU65574 IVQ65542:IVQ65574 JFM65542:JFM65574 JPI65542:JPI65574 JZE65542:JZE65574 KJA65542:KJA65574 KSW65542:KSW65574 LCS65542:LCS65574 LMO65542:LMO65574 LWK65542:LWK65574 MGG65542:MGG65574 MQC65542:MQC65574 MZY65542:MZY65574 NJU65542:NJU65574 NTQ65542:NTQ65574 ODM65542:ODM65574 ONI65542:ONI65574 OXE65542:OXE65574 PHA65542:PHA65574 PQW65542:PQW65574 QAS65542:QAS65574 QKO65542:QKO65574 QUK65542:QUK65574 REG65542:REG65574 ROC65542:ROC65574 RXY65542:RXY65574 SHU65542:SHU65574 SRQ65542:SRQ65574 TBM65542:TBM65574 TLI65542:TLI65574 TVE65542:TVE65574 UFA65542:UFA65574 UOW65542:UOW65574 UYS65542:UYS65574 VIO65542:VIO65574 VSK65542:VSK65574 WCG65542:WCG65574 WMC65542:WMC65574 WVY65542:WVY65574 Q131078:Q131110 JM131078:JM131110 TI131078:TI131110 ADE131078:ADE131110 ANA131078:ANA131110 AWW131078:AWW131110 BGS131078:BGS131110 BQO131078:BQO131110 CAK131078:CAK131110 CKG131078:CKG131110 CUC131078:CUC131110 DDY131078:DDY131110 DNU131078:DNU131110 DXQ131078:DXQ131110 EHM131078:EHM131110 ERI131078:ERI131110 FBE131078:FBE131110 FLA131078:FLA131110 FUW131078:FUW131110 GES131078:GES131110 GOO131078:GOO131110 GYK131078:GYK131110 HIG131078:HIG131110 HSC131078:HSC131110 IBY131078:IBY131110 ILU131078:ILU131110 IVQ131078:IVQ131110 JFM131078:JFM131110 JPI131078:JPI131110 JZE131078:JZE131110 KJA131078:KJA131110 KSW131078:KSW131110 LCS131078:LCS131110 LMO131078:LMO131110 LWK131078:LWK131110 MGG131078:MGG131110 MQC131078:MQC131110 MZY131078:MZY131110 NJU131078:NJU131110 NTQ131078:NTQ131110 ODM131078:ODM131110 ONI131078:ONI131110 OXE131078:OXE131110 PHA131078:PHA131110 PQW131078:PQW131110 QAS131078:QAS131110 QKO131078:QKO131110 QUK131078:QUK131110 REG131078:REG131110 ROC131078:ROC131110 RXY131078:RXY131110 SHU131078:SHU131110 SRQ131078:SRQ131110 TBM131078:TBM131110 TLI131078:TLI131110 TVE131078:TVE131110 UFA131078:UFA131110 UOW131078:UOW131110 UYS131078:UYS131110 VIO131078:VIO131110 VSK131078:VSK131110 WCG131078:WCG131110 WMC131078:WMC131110 WVY131078:WVY131110 Q196614:Q196646 JM196614:JM196646 TI196614:TI196646 ADE196614:ADE196646 ANA196614:ANA196646 AWW196614:AWW196646 BGS196614:BGS196646 BQO196614:BQO196646 CAK196614:CAK196646 CKG196614:CKG196646 CUC196614:CUC196646 DDY196614:DDY196646 DNU196614:DNU196646 DXQ196614:DXQ196646 EHM196614:EHM196646 ERI196614:ERI196646 FBE196614:FBE196646 FLA196614:FLA196646 FUW196614:FUW196646 GES196614:GES196646 GOO196614:GOO196646 GYK196614:GYK196646 HIG196614:HIG196646 HSC196614:HSC196646 IBY196614:IBY196646 ILU196614:ILU196646 IVQ196614:IVQ196646 JFM196614:JFM196646 JPI196614:JPI196646 JZE196614:JZE196646 KJA196614:KJA196646 KSW196614:KSW196646 LCS196614:LCS196646 LMO196614:LMO196646 LWK196614:LWK196646 MGG196614:MGG196646 MQC196614:MQC196646 MZY196614:MZY196646 NJU196614:NJU196646 NTQ196614:NTQ196646 ODM196614:ODM196646 ONI196614:ONI196646 OXE196614:OXE196646 PHA196614:PHA196646 PQW196614:PQW196646 QAS196614:QAS196646 QKO196614:QKO196646 QUK196614:QUK196646 REG196614:REG196646 ROC196614:ROC196646 RXY196614:RXY196646 SHU196614:SHU196646 SRQ196614:SRQ196646 TBM196614:TBM196646 TLI196614:TLI196646 TVE196614:TVE196646 UFA196614:UFA196646 UOW196614:UOW196646 UYS196614:UYS196646 VIO196614:VIO196646 VSK196614:VSK196646 WCG196614:WCG196646 WMC196614:WMC196646 WVY196614:WVY196646 Q262150:Q262182 JM262150:JM262182 TI262150:TI262182 ADE262150:ADE262182 ANA262150:ANA262182 AWW262150:AWW262182 BGS262150:BGS262182 BQO262150:BQO262182 CAK262150:CAK262182 CKG262150:CKG262182 CUC262150:CUC262182 DDY262150:DDY262182 DNU262150:DNU262182 DXQ262150:DXQ262182 EHM262150:EHM262182 ERI262150:ERI262182 FBE262150:FBE262182 FLA262150:FLA262182 FUW262150:FUW262182 GES262150:GES262182 GOO262150:GOO262182 GYK262150:GYK262182 HIG262150:HIG262182 HSC262150:HSC262182 IBY262150:IBY262182 ILU262150:ILU262182 IVQ262150:IVQ262182 JFM262150:JFM262182 JPI262150:JPI262182 JZE262150:JZE262182 KJA262150:KJA262182 KSW262150:KSW262182 LCS262150:LCS262182 LMO262150:LMO262182 LWK262150:LWK262182 MGG262150:MGG262182 MQC262150:MQC262182 MZY262150:MZY262182 NJU262150:NJU262182 NTQ262150:NTQ262182 ODM262150:ODM262182 ONI262150:ONI262182 OXE262150:OXE262182 PHA262150:PHA262182 PQW262150:PQW262182 QAS262150:QAS262182 QKO262150:QKO262182 QUK262150:QUK262182 REG262150:REG262182 ROC262150:ROC262182 RXY262150:RXY262182 SHU262150:SHU262182 SRQ262150:SRQ262182 TBM262150:TBM262182 TLI262150:TLI262182 TVE262150:TVE262182 UFA262150:UFA262182 UOW262150:UOW262182 UYS262150:UYS262182 VIO262150:VIO262182 VSK262150:VSK262182 WCG262150:WCG262182 WMC262150:WMC262182 WVY262150:WVY262182 Q327686:Q327718 JM327686:JM327718 TI327686:TI327718 ADE327686:ADE327718 ANA327686:ANA327718 AWW327686:AWW327718 BGS327686:BGS327718 BQO327686:BQO327718 CAK327686:CAK327718 CKG327686:CKG327718 CUC327686:CUC327718 DDY327686:DDY327718 DNU327686:DNU327718 DXQ327686:DXQ327718 EHM327686:EHM327718 ERI327686:ERI327718 FBE327686:FBE327718 FLA327686:FLA327718 FUW327686:FUW327718 GES327686:GES327718 GOO327686:GOO327718 GYK327686:GYK327718 HIG327686:HIG327718 HSC327686:HSC327718 IBY327686:IBY327718 ILU327686:ILU327718 IVQ327686:IVQ327718 JFM327686:JFM327718 JPI327686:JPI327718 JZE327686:JZE327718 KJA327686:KJA327718 KSW327686:KSW327718 LCS327686:LCS327718 LMO327686:LMO327718 LWK327686:LWK327718 MGG327686:MGG327718 MQC327686:MQC327718 MZY327686:MZY327718 NJU327686:NJU327718 NTQ327686:NTQ327718 ODM327686:ODM327718 ONI327686:ONI327718 OXE327686:OXE327718 PHA327686:PHA327718 PQW327686:PQW327718 QAS327686:QAS327718 QKO327686:QKO327718 QUK327686:QUK327718 REG327686:REG327718 ROC327686:ROC327718 RXY327686:RXY327718 SHU327686:SHU327718 SRQ327686:SRQ327718 TBM327686:TBM327718 TLI327686:TLI327718 TVE327686:TVE327718 UFA327686:UFA327718 UOW327686:UOW327718 UYS327686:UYS327718 VIO327686:VIO327718 VSK327686:VSK327718 WCG327686:WCG327718 WMC327686:WMC327718 WVY327686:WVY327718 Q393222:Q393254 JM393222:JM393254 TI393222:TI393254 ADE393222:ADE393254 ANA393222:ANA393254 AWW393222:AWW393254 BGS393222:BGS393254 BQO393222:BQO393254 CAK393222:CAK393254 CKG393222:CKG393254 CUC393222:CUC393254 DDY393222:DDY393254 DNU393222:DNU393254 DXQ393222:DXQ393254 EHM393222:EHM393254 ERI393222:ERI393254 FBE393222:FBE393254 FLA393222:FLA393254 FUW393222:FUW393254 GES393222:GES393254 GOO393222:GOO393254 GYK393222:GYK393254 HIG393222:HIG393254 HSC393222:HSC393254 IBY393222:IBY393254 ILU393222:ILU393254 IVQ393222:IVQ393254 JFM393222:JFM393254 JPI393222:JPI393254 JZE393222:JZE393254 KJA393222:KJA393254 KSW393222:KSW393254 LCS393222:LCS393254 LMO393222:LMO393254 LWK393222:LWK393254 MGG393222:MGG393254 MQC393222:MQC393254 MZY393222:MZY393254 NJU393222:NJU393254 NTQ393222:NTQ393254 ODM393222:ODM393254 ONI393222:ONI393254 OXE393222:OXE393254 PHA393222:PHA393254 PQW393222:PQW393254 QAS393222:QAS393254 QKO393222:QKO393254 QUK393222:QUK393254 REG393222:REG393254 ROC393222:ROC393254 RXY393222:RXY393254 SHU393222:SHU393254 SRQ393222:SRQ393254 TBM393222:TBM393254 TLI393222:TLI393254 TVE393222:TVE393254 UFA393222:UFA393254 UOW393222:UOW393254 UYS393222:UYS393254 VIO393222:VIO393254 VSK393222:VSK393254 WCG393222:WCG393254 WMC393222:WMC393254 WVY393222:WVY393254 Q458758:Q458790 JM458758:JM458790 TI458758:TI458790 ADE458758:ADE458790 ANA458758:ANA458790 AWW458758:AWW458790 BGS458758:BGS458790 BQO458758:BQO458790 CAK458758:CAK458790 CKG458758:CKG458790 CUC458758:CUC458790 DDY458758:DDY458790 DNU458758:DNU458790 DXQ458758:DXQ458790 EHM458758:EHM458790 ERI458758:ERI458790 FBE458758:FBE458790 FLA458758:FLA458790 FUW458758:FUW458790 GES458758:GES458790 GOO458758:GOO458790 GYK458758:GYK458790 HIG458758:HIG458790 HSC458758:HSC458790 IBY458758:IBY458790 ILU458758:ILU458790 IVQ458758:IVQ458790 JFM458758:JFM458790 JPI458758:JPI458790 JZE458758:JZE458790 KJA458758:KJA458790 KSW458758:KSW458790 LCS458758:LCS458790 LMO458758:LMO458790 LWK458758:LWK458790 MGG458758:MGG458790 MQC458758:MQC458790 MZY458758:MZY458790 NJU458758:NJU458790 NTQ458758:NTQ458790 ODM458758:ODM458790 ONI458758:ONI458790 OXE458758:OXE458790 PHA458758:PHA458790 PQW458758:PQW458790 QAS458758:QAS458790 QKO458758:QKO458790 QUK458758:QUK458790 REG458758:REG458790 ROC458758:ROC458790 RXY458758:RXY458790 SHU458758:SHU458790 SRQ458758:SRQ458790 TBM458758:TBM458790 TLI458758:TLI458790 TVE458758:TVE458790 UFA458758:UFA458790 UOW458758:UOW458790 UYS458758:UYS458790 VIO458758:VIO458790 VSK458758:VSK458790 WCG458758:WCG458790 WMC458758:WMC458790 WVY458758:WVY458790 Q524294:Q524326 JM524294:JM524326 TI524294:TI524326 ADE524294:ADE524326 ANA524294:ANA524326 AWW524294:AWW524326 BGS524294:BGS524326 BQO524294:BQO524326 CAK524294:CAK524326 CKG524294:CKG524326 CUC524294:CUC524326 DDY524294:DDY524326 DNU524294:DNU524326 DXQ524294:DXQ524326 EHM524294:EHM524326 ERI524294:ERI524326 FBE524294:FBE524326 FLA524294:FLA524326 FUW524294:FUW524326 GES524294:GES524326 GOO524294:GOO524326 GYK524294:GYK524326 HIG524294:HIG524326 HSC524294:HSC524326 IBY524294:IBY524326 ILU524294:ILU524326 IVQ524294:IVQ524326 JFM524294:JFM524326 JPI524294:JPI524326 JZE524294:JZE524326 KJA524294:KJA524326 KSW524294:KSW524326 LCS524294:LCS524326 LMO524294:LMO524326 LWK524294:LWK524326 MGG524294:MGG524326 MQC524294:MQC524326 MZY524294:MZY524326 NJU524294:NJU524326 NTQ524294:NTQ524326 ODM524294:ODM524326 ONI524294:ONI524326 OXE524294:OXE524326 PHA524294:PHA524326 PQW524294:PQW524326 QAS524294:QAS524326 QKO524294:QKO524326 QUK524294:QUK524326 REG524294:REG524326 ROC524294:ROC524326 RXY524294:RXY524326 SHU524294:SHU524326 SRQ524294:SRQ524326 TBM524294:TBM524326 TLI524294:TLI524326 TVE524294:TVE524326 UFA524294:UFA524326 UOW524294:UOW524326 UYS524294:UYS524326 VIO524294:VIO524326 VSK524294:VSK524326 WCG524294:WCG524326 WMC524294:WMC524326 WVY524294:WVY524326 Q589830:Q589862 JM589830:JM589862 TI589830:TI589862 ADE589830:ADE589862 ANA589830:ANA589862 AWW589830:AWW589862 BGS589830:BGS589862 BQO589830:BQO589862 CAK589830:CAK589862 CKG589830:CKG589862 CUC589830:CUC589862 DDY589830:DDY589862 DNU589830:DNU589862 DXQ589830:DXQ589862 EHM589830:EHM589862 ERI589830:ERI589862 FBE589830:FBE589862 FLA589830:FLA589862 FUW589830:FUW589862 GES589830:GES589862 GOO589830:GOO589862 GYK589830:GYK589862 HIG589830:HIG589862 HSC589830:HSC589862 IBY589830:IBY589862 ILU589830:ILU589862 IVQ589830:IVQ589862 JFM589830:JFM589862 JPI589830:JPI589862 JZE589830:JZE589862 KJA589830:KJA589862 KSW589830:KSW589862 LCS589830:LCS589862 LMO589830:LMO589862 LWK589830:LWK589862 MGG589830:MGG589862 MQC589830:MQC589862 MZY589830:MZY589862 NJU589830:NJU589862 NTQ589830:NTQ589862 ODM589830:ODM589862 ONI589830:ONI589862 OXE589830:OXE589862 PHA589830:PHA589862 PQW589830:PQW589862 QAS589830:QAS589862 QKO589830:QKO589862 QUK589830:QUK589862 REG589830:REG589862 ROC589830:ROC589862 RXY589830:RXY589862 SHU589830:SHU589862 SRQ589830:SRQ589862 TBM589830:TBM589862 TLI589830:TLI589862 TVE589830:TVE589862 UFA589830:UFA589862 UOW589830:UOW589862 UYS589830:UYS589862 VIO589830:VIO589862 VSK589830:VSK589862 WCG589830:WCG589862 WMC589830:WMC589862 WVY589830:WVY589862 Q655366:Q655398 JM655366:JM655398 TI655366:TI655398 ADE655366:ADE655398 ANA655366:ANA655398 AWW655366:AWW655398 BGS655366:BGS655398 BQO655366:BQO655398 CAK655366:CAK655398 CKG655366:CKG655398 CUC655366:CUC655398 DDY655366:DDY655398 DNU655366:DNU655398 DXQ655366:DXQ655398 EHM655366:EHM655398 ERI655366:ERI655398 FBE655366:FBE655398 FLA655366:FLA655398 FUW655366:FUW655398 GES655366:GES655398 GOO655366:GOO655398 GYK655366:GYK655398 HIG655366:HIG655398 HSC655366:HSC655398 IBY655366:IBY655398 ILU655366:ILU655398 IVQ655366:IVQ655398 JFM655366:JFM655398 JPI655366:JPI655398 JZE655366:JZE655398 KJA655366:KJA655398 KSW655366:KSW655398 LCS655366:LCS655398 LMO655366:LMO655398 LWK655366:LWK655398 MGG655366:MGG655398 MQC655366:MQC655398 MZY655366:MZY655398 NJU655366:NJU655398 NTQ655366:NTQ655398 ODM655366:ODM655398 ONI655366:ONI655398 OXE655366:OXE655398 PHA655366:PHA655398 PQW655366:PQW655398 QAS655366:QAS655398 QKO655366:QKO655398 QUK655366:QUK655398 REG655366:REG655398 ROC655366:ROC655398 RXY655366:RXY655398 SHU655366:SHU655398 SRQ655366:SRQ655398 TBM655366:TBM655398 TLI655366:TLI655398 TVE655366:TVE655398 UFA655366:UFA655398 UOW655366:UOW655398 UYS655366:UYS655398 VIO655366:VIO655398 VSK655366:VSK655398 WCG655366:WCG655398 WMC655366:WMC655398 WVY655366:WVY655398 Q720902:Q720934 JM720902:JM720934 TI720902:TI720934 ADE720902:ADE720934 ANA720902:ANA720934 AWW720902:AWW720934 BGS720902:BGS720934 BQO720902:BQO720934 CAK720902:CAK720934 CKG720902:CKG720934 CUC720902:CUC720934 DDY720902:DDY720934 DNU720902:DNU720934 DXQ720902:DXQ720934 EHM720902:EHM720934 ERI720902:ERI720934 FBE720902:FBE720934 FLA720902:FLA720934 FUW720902:FUW720934 GES720902:GES720934 GOO720902:GOO720934 GYK720902:GYK720934 HIG720902:HIG720934 HSC720902:HSC720934 IBY720902:IBY720934 ILU720902:ILU720934 IVQ720902:IVQ720934 JFM720902:JFM720934 JPI720902:JPI720934 JZE720902:JZE720934 KJA720902:KJA720934 KSW720902:KSW720934 LCS720902:LCS720934 LMO720902:LMO720934 LWK720902:LWK720934 MGG720902:MGG720934 MQC720902:MQC720934 MZY720902:MZY720934 NJU720902:NJU720934 NTQ720902:NTQ720934 ODM720902:ODM720934 ONI720902:ONI720934 OXE720902:OXE720934 PHA720902:PHA720934 PQW720902:PQW720934 QAS720902:QAS720934 QKO720902:QKO720934 QUK720902:QUK720934 REG720902:REG720934 ROC720902:ROC720934 RXY720902:RXY720934 SHU720902:SHU720934 SRQ720902:SRQ720934 TBM720902:TBM720934 TLI720902:TLI720934 TVE720902:TVE720934 UFA720902:UFA720934 UOW720902:UOW720934 UYS720902:UYS720934 VIO720902:VIO720934 VSK720902:VSK720934 WCG720902:WCG720934 WMC720902:WMC720934 WVY720902:WVY720934 Q786438:Q786470 JM786438:JM786470 TI786438:TI786470 ADE786438:ADE786470 ANA786438:ANA786470 AWW786438:AWW786470 BGS786438:BGS786470 BQO786438:BQO786470 CAK786438:CAK786470 CKG786438:CKG786470 CUC786438:CUC786470 DDY786438:DDY786470 DNU786438:DNU786470 DXQ786438:DXQ786470 EHM786438:EHM786470 ERI786438:ERI786470 FBE786438:FBE786470 FLA786438:FLA786470 FUW786438:FUW786470 GES786438:GES786470 GOO786438:GOO786470 GYK786438:GYK786470 HIG786438:HIG786470 HSC786438:HSC786470 IBY786438:IBY786470 ILU786438:ILU786470 IVQ786438:IVQ786470 JFM786438:JFM786470 JPI786438:JPI786470 JZE786438:JZE786470 KJA786438:KJA786470 KSW786438:KSW786470 LCS786438:LCS786470 LMO786438:LMO786470 LWK786438:LWK786470 MGG786438:MGG786470 MQC786438:MQC786470 MZY786438:MZY786470 NJU786438:NJU786470 NTQ786438:NTQ786470 ODM786438:ODM786470 ONI786438:ONI786470 OXE786438:OXE786470 PHA786438:PHA786470 PQW786438:PQW786470 QAS786438:QAS786470 QKO786438:QKO786470 QUK786438:QUK786470 REG786438:REG786470 ROC786438:ROC786470 RXY786438:RXY786470 SHU786438:SHU786470 SRQ786438:SRQ786470 TBM786438:TBM786470 TLI786438:TLI786470 TVE786438:TVE786470 UFA786438:UFA786470 UOW786438:UOW786470 UYS786438:UYS786470 VIO786438:VIO786470 VSK786438:VSK786470 WCG786438:WCG786470 WMC786438:WMC786470 WVY786438:WVY786470 Q851974:Q852006 JM851974:JM852006 TI851974:TI852006 ADE851974:ADE852006 ANA851974:ANA852006 AWW851974:AWW852006 BGS851974:BGS852006 BQO851974:BQO852006 CAK851974:CAK852006 CKG851974:CKG852006 CUC851974:CUC852006 DDY851974:DDY852006 DNU851974:DNU852006 DXQ851974:DXQ852006 EHM851974:EHM852006 ERI851974:ERI852006 FBE851974:FBE852006 FLA851974:FLA852006 FUW851974:FUW852006 GES851974:GES852006 GOO851974:GOO852006 GYK851974:GYK852006 HIG851974:HIG852006 HSC851974:HSC852006 IBY851974:IBY852006 ILU851974:ILU852006 IVQ851974:IVQ852006 JFM851974:JFM852006 JPI851974:JPI852006 JZE851974:JZE852006 KJA851974:KJA852006 KSW851974:KSW852006 LCS851974:LCS852006 LMO851974:LMO852006 LWK851974:LWK852006 MGG851974:MGG852006 MQC851974:MQC852006 MZY851974:MZY852006 NJU851974:NJU852006 NTQ851974:NTQ852006 ODM851974:ODM852006 ONI851974:ONI852006 OXE851974:OXE852006 PHA851974:PHA852006 PQW851974:PQW852006 QAS851974:QAS852006 QKO851974:QKO852006 QUK851974:QUK852006 REG851974:REG852006 ROC851974:ROC852006 RXY851974:RXY852006 SHU851974:SHU852006 SRQ851974:SRQ852006 TBM851974:TBM852006 TLI851974:TLI852006 TVE851974:TVE852006 UFA851974:UFA852006 UOW851974:UOW852006 UYS851974:UYS852006 VIO851974:VIO852006 VSK851974:VSK852006 WCG851974:WCG852006 WMC851974:WMC852006 WVY851974:WVY852006 Q917510:Q917542 JM917510:JM917542 TI917510:TI917542 ADE917510:ADE917542 ANA917510:ANA917542 AWW917510:AWW917542 BGS917510:BGS917542 BQO917510:BQO917542 CAK917510:CAK917542 CKG917510:CKG917542 CUC917510:CUC917542 DDY917510:DDY917542 DNU917510:DNU917542 DXQ917510:DXQ917542 EHM917510:EHM917542 ERI917510:ERI917542 FBE917510:FBE917542 FLA917510:FLA917542 FUW917510:FUW917542 GES917510:GES917542 GOO917510:GOO917542 GYK917510:GYK917542 HIG917510:HIG917542 HSC917510:HSC917542 IBY917510:IBY917542 ILU917510:ILU917542 IVQ917510:IVQ917542 JFM917510:JFM917542 JPI917510:JPI917542 JZE917510:JZE917542 KJA917510:KJA917542 KSW917510:KSW917542 LCS917510:LCS917542 LMO917510:LMO917542 LWK917510:LWK917542 MGG917510:MGG917542 MQC917510:MQC917542 MZY917510:MZY917542 NJU917510:NJU917542 NTQ917510:NTQ917542 ODM917510:ODM917542 ONI917510:ONI917542 OXE917510:OXE917542 PHA917510:PHA917542 PQW917510:PQW917542 QAS917510:QAS917542 QKO917510:QKO917542 QUK917510:QUK917542 REG917510:REG917542 ROC917510:ROC917542 RXY917510:RXY917542 SHU917510:SHU917542 SRQ917510:SRQ917542 TBM917510:TBM917542 TLI917510:TLI917542 TVE917510:TVE917542 UFA917510:UFA917542 UOW917510:UOW917542 UYS917510:UYS917542 VIO917510:VIO917542 VSK917510:VSK917542 WCG917510:WCG917542 WMC917510:WMC917542 WVY917510:WVY917542 Q983046:Q983078 JM983046:JM983078 TI983046:TI983078 ADE983046:ADE983078 ANA983046:ANA983078 AWW983046:AWW983078 BGS983046:BGS983078 BQO983046:BQO983078 CAK983046:CAK983078 CKG983046:CKG983078 CUC983046:CUC983078 DDY983046:DDY983078 DNU983046:DNU983078 DXQ983046:DXQ983078 EHM983046:EHM983078 ERI983046:ERI983078 FBE983046:FBE983078 FLA983046:FLA983078 FUW983046:FUW983078 GES983046:GES983078 GOO983046:GOO983078 GYK983046:GYK983078 HIG983046:HIG983078 HSC983046:HSC983078 IBY983046:IBY983078 ILU983046:ILU983078 IVQ983046:IVQ983078 JFM983046:JFM983078 JPI983046:JPI983078 JZE983046:JZE983078 KJA983046:KJA983078 KSW983046:KSW983078 LCS983046:LCS983078 LMO983046:LMO983078 LWK983046:LWK983078 MGG983046:MGG983078 MQC983046:MQC983078 MZY983046:MZY983078 NJU983046:NJU983078 NTQ983046:NTQ983078 ODM983046:ODM983078 ONI983046:ONI983078 OXE983046:OXE983078 PHA983046:PHA983078 PQW983046:PQW983078 QAS983046:QAS983078 QKO983046:QKO983078 QUK983046:QUK983078 REG983046:REG983078 ROC983046:ROC983078 RXY983046:RXY983078 SHU983046:SHU983078 SRQ983046:SRQ983078 TBM983046:TBM983078 TLI983046:TLI983078 TVE983046:TVE983078 UFA983046:UFA983078 UOW983046:UOW983078 UYS983046:UYS983078 VIO983046:VIO983078 VSK983046:VSK983078 WCG983046:WCG983078 WMC983046:WMC983078 WVY983046:WVY983078" xr:uid="{00000000-0002-0000-0800-000000000000}">
      <formula1>$G$6:$G$11</formula1>
    </dataValidation>
    <dataValidation type="list" allowBlank="1" showInputMessage="1" showErrorMessage="1" sqref="P6:P38 JL6:JL38 TH6:TH38 ADD6:ADD38 AMZ6:AMZ38 AWV6:AWV38 BGR6:BGR38 BQN6:BQN38 CAJ6:CAJ38 CKF6:CKF38 CUB6:CUB38 DDX6:DDX38 DNT6:DNT38 DXP6:DXP38 EHL6:EHL38 ERH6:ERH38 FBD6:FBD38 FKZ6:FKZ38 FUV6:FUV38 GER6:GER38 GON6:GON38 GYJ6:GYJ38 HIF6:HIF38 HSB6:HSB38 IBX6:IBX38 ILT6:ILT38 IVP6:IVP38 JFL6:JFL38 JPH6:JPH38 JZD6:JZD38 KIZ6:KIZ38 KSV6:KSV38 LCR6:LCR38 LMN6:LMN38 LWJ6:LWJ38 MGF6:MGF38 MQB6:MQB38 MZX6:MZX38 NJT6:NJT38 NTP6:NTP38 ODL6:ODL38 ONH6:ONH38 OXD6:OXD38 PGZ6:PGZ38 PQV6:PQV38 QAR6:QAR38 QKN6:QKN38 QUJ6:QUJ38 REF6:REF38 ROB6:ROB38 RXX6:RXX38 SHT6:SHT38 SRP6:SRP38 TBL6:TBL38 TLH6:TLH38 TVD6:TVD38 UEZ6:UEZ38 UOV6:UOV38 UYR6:UYR38 VIN6:VIN38 VSJ6:VSJ38 WCF6:WCF38 WMB6:WMB38 WVX6:WVX38 P65542:P65574 JL65542:JL65574 TH65542:TH65574 ADD65542:ADD65574 AMZ65542:AMZ65574 AWV65542:AWV65574 BGR65542:BGR65574 BQN65542:BQN65574 CAJ65542:CAJ65574 CKF65542:CKF65574 CUB65542:CUB65574 DDX65542:DDX65574 DNT65542:DNT65574 DXP65542:DXP65574 EHL65542:EHL65574 ERH65542:ERH65574 FBD65542:FBD65574 FKZ65542:FKZ65574 FUV65542:FUV65574 GER65542:GER65574 GON65542:GON65574 GYJ65542:GYJ65574 HIF65542:HIF65574 HSB65542:HSB65574 IBX65542:IBX65574 ILT65542:ILT65574 IVP65542:IVP65574 JFL65542:JFL65574 JPH65542:JPH65574 JZD65542:JZD65574 KIZ65542:KIZ65574 KSV65542:KSV65574 LCR65542:LCR65574 LMN65542:LMN65574 LWJ65542:LWJ65574 MGF65542:MGF65574 MQB65542:MQB65574 MZX65542:MZX65574 NJT65542:NJT65574 NTP65542:NTP65574 ODL65542:ODL65574 ONH65542:ONH65574 OXD65542:OXD65574 PGZ65542:PGZ65574 PQV65542:PQV65574 QAR65542:QAR65574 QKN65542:QKN65574 QUJ65542:QUJ65574 REF65542:REF65574 ROB65542:ROB65574 RXX65542:RXX65574 SHT65542:SHT65574 SRP65542:SRP65574 TBL65542:TBL65574 TLH65542:TLH65574 TVD65542:TVD65574 UEZ65542:UEZ65574 UOV65542:UOV65574 UYR65542:UYR65574 VIN65542:VIN65574 VSJ65542:VSJ65574 WCF65542:WCF65574 WMB65542:WMB65574 WVX65542:WVX65574 P131078:P131110 JL131078:JL131110 TH131078:TH131110 ADD131078:ADD131110 AMZ131078:AMZ131110 AWV131078:AWV131110 BGR131078:BGR131110 BQN131078:BQN131110 CAJ131078:CAJ131110 CKF131078:CKF131110 CUB131078:CUB131110 DDX131078:DDX131110 DNT131078:DNT131110 DXP131078:DXP131110 EHL131078:EHL131110 ERH131078:ERH131110 FBD131078:FBD131110 FKZ131078:FKZ131110 FUV131078:FUV131110 GER131078:GER131110 GON131078:GON131110 GYJ131078:GYJ131110 HIF131078:HIF131110 HSB131078:HSB131110 IBX131078:IBX131110 ILT131078:ILT131110 IVP131078:IVP131110 JFL131078:JFL131110 JPH131078:JPH131110 JZD131078:JZD131110 KIZ131078:KIZ131110 KSV131078:KSV131110 LCR131078:LCR131110 LMN131078:LMN131110 LWJ131078:LWJ131110 MGF131078:MGF131110 MQB131078:MQB131110 MZX131078:MZX131110 NJT131078:NJT131110 NTP131078:NTP131110 ODL131078:ODL131110 ONH131078:ONH131110 OXD131078:OXD131110 PGZ131078:PGZ131110 PQV131078:PQV131110 QAR131078:QAR131110 QKN131078:QKN131110 QUJ131078:QUJ131110 REF131078:REF131110 ROB131078:ROB131110 RXX131078:RXX131110 SHT131078:SHT131110 SRP131078:SRP131110 TBL131078:TBL131110 TLH131078:TLH131110 TVD131078:TVD131110 UEZ131078:UEZ131110 UOV131078:UOV131110 UYR131078:UYR131110 VIN131078:VIN131110 VSJ131078:VSJ131110 WCF131078:WCF131110 WMB131078:WMB131110 WVX131078:WVX131110 P196614:P196646 JL196614:JL196646 TH196614:TH196646 ADD196614:ADD196646 AMZ196614:AMZ196646 AWV196614:AWV196646 BGR196614:BGR196646 BQN196614:BQN196646 CAJ196614:CAJ196646 CKF196614:CKF196646 CUB196614:CUB196646 DDX196614:DDX196646 DNT196614:DNT196646 DXP196614:DXP196646 EHL196614:EHL196646 ERH196614:ERH196646 FBD196614:FBD196646 FKZ196614:FKZ196646 FUV196614:FUV196646 GER196614:GER196646 GON196614:GON196646 GYJ196614:GYJ196646 HIF196614:HIF196646 HSB196614:HSB196646 IBX196614:IBX196646 ILT196614:ILT196646 IVP196614:IVP196646 JFL196614:JFL196646 JPH196614:JPH196646 JZD196614:JZD196646 KIZ196614:KIZ196646 KSV196614:KSV196646 LCR196614:LCR196646 LMN196614:LMN196646 LWJ196614:LWJ196646 MGF196614:MGF196646 MQB196614:MQB196646 MZX196614:MZX196646 NJT196614:NJT196646 NTP196614:NTP196646 ODL196614:ODL196646 ONH196614:ONH196646 OXD196614:OXD196646 PGZ196614:PGZ196646 PQV196614:PQV196646 QAR196614:QAR196646 QKN196614:QKN196646 QUJ196614:QUJ196646 REF196614:REF196646 ROB196614:ROB196646 RXX196614:RXX196646 SHT196614:SHT196646 SRP196614:SRP196646 TBL196614:TBL196646 TLH196614:TLH196646 TVD196614:TVD196646 UEZ196614:UEZ196646 UOV196614:UOV196646 UYR196614:UYR196646 VIN196614:VIN196646 VSJ196614:VSJ196646 WCF196614:WCF196646 WMB196614:WMB196646 WVX196614:WVX196646 P262150:P262182 JL262150:JL262182 TH262150:TH262182 ADD262150:ADD262182 AMZ262150:AMZ262182 AWV262150:AWV262182 BGR262150:BGR262182 BQN262150:BQN262182 CAJ262150:CAJ262182 CKF262150:CKF262182 CUB262150:CUB262182 DDX262150:DDX262182 DNT262150:DNT262182 DXP262150:DXP262182 EHL262150:EHL262182 ERH262150:ERH262182 FBD262150:FBD262182 FKZ262150:FKZ262182 FUV262150:FUV262182 GER262150:GER262182 GON262150:GON262182 GYJ262150:GYJ262182 HIF262150:HIF262182 HSB262150:HSB262182 IBX262150:IBX262182 ILT262150:ILT262182 IVP262150:IVP262182 JFL262150:JFL262182 JPH262150:JPH262182 JZD262150:JZD262182 KIZ262150:KIZ262182 KSV262150:KSV262182 LCR262150:LCR262182 LMN262150:LMN262182 LWJ262150:LWJ262182 MGF262150:MGF262182 MQB262150:MQB262182 MZX262150:MZX262182 NJT262150:NJT262182 NTP262150:NTP262182 ODL262150:ODL262182 ONH262150:ONH262182 OXD262150:OXD262182 PGZ262150:PGZ262182 PQV262150:PQV262182 QAR262150:QAR262182 QKN262150:QKN262182 QUJ262150:QUJ262182 REF262150:REF262182 ROB262150:ROB262182 RXX262150:RXX262182 SHT262150:SHT262182 SRP262150:SRP262182 TBL262150:TBL262182 TLH262150:TLH262182 TVD262150:TVD262182 UEZ262150:UEZ262182 UOV262150:UOV262182 UYR262150:UYR262182 VIN262150:VIN262182 VSJ262150:VSJ262182 WCF262150:WCF262182 WMB262150:WMB262182 WVX262150:WVX262182 P327686:P327718 JL327686:JL327718 TH327686:TH327718 ADD327686:ADD327718 AMZ327686:AMZ327718 AWV327686:AWV327718 BGR327686:BGR327718 BQN327686:BQN327718 CAJ327686:CAJ327718 CKF327686:CKF327718 CUB327686:CUB327718 DDX327686:DDX327718 DNT327686:DNT327718 DXP327686:DXP327718 EHL327686:EHL327718 ERH327686:ERH327718 FBD327686:FBD327718 FKZ327686:FKZ327718 FUV327686:FUV327718 GER327686:GER327718 GON327686:GON327718 GYJ327686:GYJ327718 HIF327686:HIF327718 HSB327686:HSB327718 IBX327686:IBX327718 ILT327686:ILT327718 IVP327686:IVP327718 JFL327686:JFL327718 JPH327686:JPH327718 JZD327686:JZD327718 KIZ327686:KIZ327718 KSV327686:KSV327718 LCR327686:LCR327718 LMN327686:LMN327718 LWJ327686:LWJ327718 MGF327686:MGF327718 MQB327686:MQB327718 MZX327686:MZX327718 NJT327686:NJT327718 NTP327686:NTP327718 ODL327686:ODL327718 ONH327686:ONH327718 OXD327686:OXD327718 PGZ327686:PGZ327718 PQV327686:PQV327718 QAR327686:QAR327718 QKN327686:QKN327718 QUJ327686:QUJ327718 REF327686:REF327718 ROB327686:ROB327718 RXX327686:RXX327718 SHT327686:SHT327718 SRP327686:SRP327718 TBL327686:TBL327718 TLH327686:TLH327718 TVD327686:TVD327718 UEZ327686:UEZ327718 UOV327686:UOV327718 UYR327686:UYR327718 VIN327686:VIN327718 VSJ327686:VSJ327718 WCF327686:WCF327718 WMB327686:WMB327718 WVX327686:WVX327718 P393222:P393254 JL393222:JL393254 TH393222:TH393254 ADD393222:ADD393254 AMZ393222:AMZ393254 AWV393222:AWV393254 BGR393222:BGR393254 BQN393222:BQN393254 CAJ393222:CAJ393254 CKF393222:CKF393254 CUB393222:CUB393254 DDX393222:DDX393254 DNT393222:DNT393254 DXP393222:DXP393254 EHL393222:EHL393254 ERH393222:ERH393254 FBD393222:FBD393254 FKZ393222:FKZ393254 FUV393222:FUV393254 GER393222:GER393254 GON393222:GON393254 GYJ393222:GYJ393254 HIF393222:HIF393254 HSB393222:HSB393254 IBX393222:IBX393254 ILT393222:ILT393254 IVP393222:IVP393254 JFL393222:JFL393254 JPH393222:JPH393254 JZD393222:JZD393254 KIZ393222:KIZ393254 KSV393222:KSV393254 LCR393222:LCR393254 LMN393222:LMN393254 LWJ393222:LWJ393254 MGF393222:MGF393254 MQB393222:MQB393254 MZX393222:MZX393254 NJT393222:NJT393254 NTP393222:NTP393254 ODL393222:ODL393254 ONH393222:ONH393254 OXD393222:OXD393254 PGZ393222:PGZ393254 PQV393222:PQV393254 QAR393222:QAR393254 QKN393222:QKN393254 QUJ393222:QUJ393254 REF393222:REF393254 ROB393222:ROB393254 RXX393222:RXX393254 SHT393222:SHT393254 SRP393222:SRP393254 TBL393222:TBL393254 TLH393222:TLH393254 TVD393222:TVD393254 UEZ393222:UEZ393254 UOV393222:UOV393254 UYR393222:UYR393254 VIN393222:VIN393254 VSJ393222:VSJ393254 WCF393222:WCF393254 WMB393222:WMB393254 WVX393222:WVX393254 P458758:P458790 JL458758:JL458790 TH458758:TH458790 ADD458758:ADD458790 AMZ458758:AMZ458790 AWV458758:AWV458790 BGR458758:BGR458790 BQN458758:BQN458790 CAJ458758:CAJ458790 CKF458758:CKF458790 CUB458758:CUB458790 DDX458758:DDX458790 DNT458758:DNT458790 DXP458758:DXP458790 EHL458758:EHL458790 ERH458758:ERH458790 FBD458758:FBD458790 FKZ458758:FKZ458790 FUV458758:FUV458790 GER458758:GER458790 GON458758:GON458790 GYJ458758:GYJ458790 HIF458758:HIF458790 HSB458758:HSB458790 IBX458758:IBX458790 ILT458758:ILT458790 IVP458758:IVP458790 JFL458758:JFL458790 JPH458758:JPH458790 JZD458758:JZD458790 KIZ458758:KIZ458790 KSV458758:KSV458790 LCR458758:LCR458790 LMN458758:LMN458790 LWJ458758:LWJ458790 MGF458758:MGF458790 MQB458758:MQB458790 MZX458758:MZX458790 NJT458758:NJT458790 NTP458758:NTP458790 ODL458758:ODL458790 ONH458758:ONH458790 OXD458758:OXD458790 PGZ458758:PGZ458790 PQV458758:PQV458790 QAR458758:QAR458790 QKN458758:QKN458790 QUJ458758:QUJ458790 REF458758:REF458790 ROB458758:ROB458790 RXX458758:RXX458790 SHT458758:SHT458790 SRP458758:SRP458790 TBL458758:TBL458790 TLH458758:TLH458790 TVD458758:TVD458790 UEZ458758:UEZ458790 UOV458758:UOV458790 UYR458758:UYR458790 VIN458758:VIN458790 VSJ458758:VSJ458790 WCF458758:WCF458790 WMB458758:WMB458790 WVX458758:WVX458790 P524294:P524326 JL524294:JL524326 TH524294:TH524326 ADD524294:ADD524326 AMZ524294:AMZ524326 AWV524294:AWV524326 BGR524294:BGR524326 BQN524294:BQN524326 CAJ524294:CAJ524326 CKF524294:CKF524326 CUB524294:CUB524326 DDX524294:DDX524326 DNT524294:DNT524326 DXP524294:DXP524326 EHL524294:EHL524326 ERH524294:ERH524326 FBD524294:FBD524326 FKZ524294:FKZ524326 FUV524294:FUV524326 GER524294:GER524326 GON524294:GON524326 GYJ524294:GYJ524326 HIF524294:HIF524326 HSB524294:HSB524326 IBX524294:IBX524326 ILT524294:ILT524326 IVP524294:IVP524326 JFL524294:JFL524326 JPH524294:JPH524326 JZD524294:JZD524326 KIZ524294:KIZ524326 KSV524294:KSV524326 LCR524294:LCR524326 LMN524294:LMN524326 LWJ524294:LWJ524326 MGF524294:MGF524326 MQB524294:MQB524326 MZX524294:MZX524326 NJT524294:NJT524326 NTP524294:NTP524326 ODL524294:ODL524326 ONH524294:ONH524326 OXD524294:OXD524326 PGZ524294:PGZ524326 PQV524294:PQV524326 QAR524294:QAR524326 QKN524294:QKN524326 QUJ524294:QUJ524326 REF524294:REF524326 ROB524294:ROB524326 RXX524294:RXX524326 SHT524294:SHT524326 SRP524294:SRP524326 TBL524294:TBL524326 TLH524294:TLH524326 TVD524294:TVD524326 UEZ524294:UEZ524326 UOV524294:UOV524326 UYR524294:UYR524326 VIN524294:VIN524326 VSJ524294:VSJ524326 WCF524294:WCF524326 WMB524294:WMB524326 WVX524294:WVX524326 P589830:P589862 JL589830:JL589862 TH589830:TH589862 ADD589830:ADD589862 AMZ589830:AMZ589862 AWV589830:AWV589862 BGR589830:BGR589862 BQN589830:BQN589862 CAJ589830:CAJ589862 CKF589830:CKF589862 CUB589830:CUB589862 DDX589830:DDX589862 DNT589830:DNT589862 DXP589830:DXP589862 EHL589830:EHL589862 ERH589830:ERH589862 FBD589830:FBD589862 FKZ589830:FKZ589862 FUV589830:FUV589862 GER589830:GER589862 GON589830:GON589862 GYJ589830:GYJ589862 HIF589830:HIF589862 HSB589830:HSB589862 IBX589830:IBX589862 ILT589830:ILT589862 IVP589830:IVP589862 JFL589830:JFL589862 JPH589830:JPH589862 JZD589830:JZD589862 KIZ589830:KIZ589862 KSV589830:KSV589862 LCR589830:LCR589862 LMN589830:LMN589862 LWJ589830:LWJ589862 MGF589830:MGF589862 MQB589830:MQB589862 MZX589830:MZX589862 NJT589830:NJT589862 NTP589830:NTP589862 ODL589830:ODL589862 ONH589830:ONH589862 OXD589830:OXD589862 PGZ589830:PGZ589862 PQV589830:PQV589862 QAR589830:QAR589862 QKN589830:QKN589862 QUJ589830:QUJ589862 REF589830:REF589862 ROB589830:ROB589862 RXX589830:RXX589862 SHT589830:SHT589862 SRP589830:SRP589862 TBL589830:TBL589862 TLH589830:TLH589862 TVD589830:TVD589862 UEZ589830:UEZ589862 UOV589830:UOV589862 UYR589830:UYR589862 VIN589830:VIN589862 VSJ589830:VSJ589862 WCF589830:WCF589862 WMB589830:WMB589862 WVX589830:WVX589862 P655366:P655398 JL655366:JL655398 TH655366:TH655398 ADD655366:ADD655398 AMZ655366:AMZ655398 AWV655366:AWV655398 BGR655366:BGR655398 BQN655366:BQN655398 CAJ655366:CAJ655398 CKF655366:CKF655398 CUB655366:CUB655398 DDX655366:DDX655398 DNT655366:DNT655398 DXP655366:DXP655398 EHL655366:EHL655398 ERH655366:ERH655398 FBD655366:FBD655398 FKZ655366:FKZ655398 FUV655366:FUV655398 GER655366:GER655398 GON655366:GON655398 GYJ655366:GYJ655398 HIF655366:HIF655398 HSB655366:HSB655398 IBX655366:IBX655398 ILT655366:ILT655398 IVP655366:IVP655398 JFL655366:JFL655398 JPH655366:JPH655398 JZD655366:JZD655398 KIZ655366:KIZ655398 KSV655366:KSV655398 LCR655366:LCR655398 LMN655366:LMN655398 LWJ655366:LWJ655398 MGF655366:MGF655398 MQB655366:MQB655398 MZX655366:MZX655398 NJT655366:NJT655398 NTP655366:NTP655398 ODL655366:ODL655398 ONH655366:ONH655398 OXD655366:OXD655398 PGZ655366:PGZ655398 PQV655366:PQV655398 QAR655366:QAR655398 QKN655366:QKN655398 QUJ655366:QUJ655398 REF655366:REF655398 ROB655366:ROB655398 RXX655366:RXX655398 SHT655366:SHT655398 SRP655366:SRP655398 TBL655366:TBL655398 TLH655366:TLH655398 TVD655366:TVD655398 UEZ655366:UEZ655398 UOV655366:UOV655398 UYR655366:UYR655398 VIN655366:VIN655398 VSJ655366:VSJ655398 WCF655366:WCF655398 WMB655366:WMB655398 WVX655366:WVX655398 P720902:P720934 JL720902:JL720934 TH720902:TH720934 ADD720902:ADD720934 AMZ720902:AMZ720934 AWV720902:AWV720934 BGR720902:BGR720934 BQN720902:BQN720934 CAJ720902:CAJ720934 CKF720902:CKF720934 CUB720902:CUB720934 DDX720902:DDX720934 DNT720902:DNT720934 DXP720902:DXP720934 EHL720902:EHL720934 ERH720902:ERH720934 FBD720902:FBD720934 FKZ720902:FKZ720934 FUV720902:FUV720934 GER720902:GER720934 GON720902:GON720934 GYJ720902:GYJ720934 HIF720902:HIF720934 HSB720902:HSB720934 IBX720902:IBX720934 ILT720902:ILT720934 IVP720902:IVP720934 JFL720902:JFL720934 JPH720902:JPH720934 JZD720902:JZD720934 KIZ720902:KIZ720934 KSV720902:KSV720934 LCR720902:LCR720934 LMN720902:LMN720934 LWJ720902:LWJ720934 MGF720902:MGF720934 MQB720902:MQB720934 MZX720902:MZX720934 NJT720902:NJT720934 NTP720902:NTP720934 ODL720902:ODL720934 ONH720902:ONH720934 OXD720902:OXD720934 PGZ720902:PGZ720934 PQV720902:PQV720934 QAR720902:QAR720934 QKN720902:QKN720934 QUJ720902:QUJ720934 REF720902:REF720934 ROB720902:ROB720934 RXX720902:RXX720934 SHT720902:SHT720934 SRP720902:SRP720934 TBL720902:TBL720934 TLH720902:TLH720934 TVD720902:TVD720934 UEZ720902:UEZ720934 UOV720902:UOV720934 UYR720902:UYR720934 VIN720902:VIN720934 VSJ720902:VSJ720934 WCF720902:WCF720934 WMB720902:WMB720934 WVX720902:WVX720934 P786438:P786470 JL786438:JL786470 TH786438:TH786470 ADD786438:ADD786470 AMZ786438:AMZ786470 AWV786438:AWV786470 BGR786438:BGR786470 BQN786438:BQN786470 CAJ786438:CAJ786470 CKF786438:CKF786470 CUB786438:CUB786470 DDX786438:DDX786470 DNT786438:DNT786470 DXP786438:DXP786470 EHL786438:EHL786470 ERH786438:ERH786470 FBD786438:FBD786470 FKZ786438:FKZ786470 FUV786438:FUV786470 GER786438:GER786470 GON786438:GON786470 GYJ786438:GYJ786470 HIF786438:HIF786470 HSB786438:HSB786470 IBX786438:IBX786470 ILT786438:ILT786470 IVP786438:IVP786470 JFL786438:JFL786470 JPH786438:JPH786470 JZD786438:JZD786470 KIZ786438:KIZ786470 KSV786438:KSV786470 LCR786438:LCR786470 LMN786438:LMN786470 LWJ786438:LWJ786470 MGF786438:MGF786470 MQB786438:MQB786470 MZX786438:MZX786470 NJT786438:NJT786470 NTP786438:NTP786470 ODL786438:ODL786470 ONH786438:ONH786470 OXD786438:OXD786470 PGZ786438:PGZ786470 PQV786438:PQV786470 QAR786438:QAR786470 QKN786438:QKN786470 QUJ786438:QUJ786470 REF786438:REF786470 ROB786438:ROB786470 RXX786438:RXX786470 SHT786438:SHT786470 SRP786438:SRP786470 TBL786438:TBL786470 TLH786438:TLH786470 TVD786438:TVD786470 UEZ786438:UEZ786470 UOV786438:UOV786470 UYR786438:UYR786470 VIN786438:VIN786470 VSJ786438:VSJ786470 WCF786438:WCF786470 WMB786438:WMB786470 WVX786438:WVX786470 P851974:P852006 JL851974:JL852006 TH851974:TH852006 ADD851974:ADD852006 AMZ851974:AMZ852006 AWV851974:AWV852006 BGR851974:BGR852006 BQN851974:BQN852006 CAJ851974:CAJ852006 CKF851974:CKF852006 CUB851974:CUB852006 DDX851974:DDX852006 DNT851974:DNT852006 DXP851974:DXP852006 EHL851974:EHL852006 ERH851974:ERH852006 FBD851974:FBD852006 FKZ851974:FKZ852006 FUV851974:FUV852006 GER851974:GER852006 GON851974:GON852006 GYJ851974:GYJ852006 HIF851974:HIF852006 HSB851974:HSB852006 IBX851974:IBX852006 ILT851974:ILT852006 IVP851974:IVP852006 JFL851974:JFL852006 JPH851974:JPH852006 JZD851974:JZD852006 KIZ851974:KIZ852006 KSV851974:KSV852006 LCR851974:LCR852006 LMN851974:LMN852006 LWJ851974:LWJ852006 MGF851974:MGF852006 MQB851974:MQB852006 MZX851974:MZX852006 NJT851974:NJT852006 NTP851974:NTP852006 ODL851974:ODL852006 ONH851974:ONH852006 OXD851974:OXD852006 PGZ851974:PGZ852006 PQV851974:PQV852006 QAR851974:QAR852006 QKN851974:QKN852006 QUJ851974:QUJ852006 REF851974:REF852006 ROB851974:ROB852006 RXX851974:RXX852006 SHT851974:SHT852006 SRP851974:SRP852006 TBL851974:TBL852006 TLH851974:TLH852006 TVD851974:TVD852006 UEZ851974:UEZ852006 UOV851974:UOV852006 UYR851974:UYR852006 VIN851974:VIN852006 VSJ851974:VSJ852006 WCF851974:WCF852006 WMB851974:WMB852006 WVX851974:WVX852006 P917510:P917542 JL917510:JL917542 TH917510:TH917542 ADD917510:ADD917542 AMZ917510:AMZ917542 AWV917510:AWV917542 BGR917510:BGR917542 BQN917510:BQN917542 CAJ917510:CAJ917542 CKF917510:CKF917542 CUB917510:CUB917542 DDX917510:DDX917542 DNT917510:DNT917542 DXP917510:DXP917542 EHL917510:EHL917542 ERH917510:ERH917542 FBD917510:FBD917542 FKZ917510:FKZ917542 FUV917510:FUV917542 GER917510:GER917542 GON917510:GON917542 GYJ917510:GYJ917542 HIF917510:HIF917542 HSB917510:HSB917542 IBX917510:IBX917542 ILT917510:ILT917542 IVP917510:IVP917542 JFL917510:JFL917542 JPH917510:JPH917542 JZD917510:JZD917542 KIZ917510:KIZ917542 KSV917510:KSV917542 LCR917510:LCR917542 LMN917510:LMN917542 LWJ917510:LWJ917542 MGF917510:MGF917542 MQB917510:MQB917542 MZX917510:MZX917542 NJT917510:NJT917542 NTP917510:NTP917542 ODL917510:ODL917542 ONH917510:ONH917542 OXD917510:OXD917542 PGZ917510:PGZ917542 PQV917510:PQV917542 QAR917510:QAR917542 QKN917510:QKN917542 QUJ917510:QUJ917542 REF917510:REF917542 ROB917510:ROB917542 RXX917510:RXX917542 SHT917510:SHT917542 SRP917510:SRP917542 TBL917510:TBL917542 TLH917510:TLH917542 TVD917510:TVD917542 UEZ917510:UEZ917542 UOV917510:UOV917542 UYR917510:UYR917542 VIN917510:VIN917542 VSJ917510:VSJ917542 WCF917510:WCF917542 WMB917510:WMB917542 WVX917510:WVX917542 P983046:P983078 JL983046:JL983078 TH983046:TH983078 ADD983046:ADD983078 AMZ983046:AMZ983078 AWV983046:AWV983078 BGR983046:BGR983078 BQN983046:BQN983078 CAJ983046:CAJ983078 CKF983046:CKF983078 CUB983046:CUB983078 DDX983046:DDX983078 DNT983046:DNT983078 DXP983046:DXP983078 EHL983046:EHL983078 ERH983046:ERH983078 FBD983046:FBD983078 FKZ983046:FKZ983078 FUV983046:FUV983078 GER983046:GER983078 GON983046:GON983078 GYJ983046:GYJ983078 HIF983046:HIF983078 HSB983046:HSB983078 IBX983046:IBX983078 ILT983046:ILT983078 IVP983046:IVP983078 JFL983046:JFL983078 JPH983046:JPH983078 JZD983046:JZD983078 KIZ983046:KIZ983078 KSV983046:KSV983078 LCR983046:LCR983078 LMN983046:LMN983078 LWJ983046:LWJ983078 MGF983046:MGF983078 MQB983046:MQB983078 MZX983046:MZX983078 NJT983046:NJT983078 NTP983046:NTP983078 ODL983046:ODL983078 ONH983046:ONH983078 OXD983046:OXD983078 PGZ983046:PGZ983078 PQV983046:PQV983078 QAR983046:QAR983078 QKN983046:QKN983078 QUJ983046:QUJ983078 REF983046:REF983078 ROB983046:ROB983078 RXX983046:RXX983078 SHT983046:SHT983078 SRP983046:SRP983078 TBL983046:TBL983078 TLH983046:TLH983078 TVD983046:TVD983078 UEZ983046:UEZ983078 UOV983046:UOV983078 UYR983046:UYR983078 VIN983046:VIN983078 VSJ983046:VSJ983078 WCF983046:WCF983078 WMB983046:WMB983078 WVX983046:WVX983078" xr:uid="{00000000-0002-0000-0800-000001000000}">
      <formula1>$H$6:$H$20</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142"/>
  <sheetViews>
    <sheetView zoomScaleNormal="100" workbookViewId="0">
      <pane xSplit="3" ySplit="3" topLeftCell="D130" activePane="bottomRight" state="frozen"/>
      <selection pane="topRight" activeCell="D1" sqref="D1"/>
      <selection pane="bottomLeft" activeCell="A4" sqref="A4"/>
      <selection pane="bottomRight" activeCell="N143" sqref="N143"/>
    </sheetView>
  </sheetViews>
  <sheetFormatPr defaultColWidth="9.21875" defaultRowHeight="13.8"/>
  <cols>
    <col min="1" max="1" width="9.21875" style="14"/>
    <col min="2" max="2" width="36.44140625" style="14" customWidth="1"/>
    <col min="3" max="3" width="11" style="14" customWidth="1"/>
    <col min="4" max="4" width="15.44140625" style="221" customWidth="1"/>
    <col min="5" max="5" width="8.21875" style="14" hidden="1" customWidth="1"/>
    <col min="6" max="6" width="15.5546875" style="221" customWidth="1"/>
    <col min="7" max="7" width="10.21875" style="14" hidden="1" customWidth="1"/>
    <col min="8" max="8" width="18.44140625" style="221" customWidth="1"/>
    <col min="9" max="9" width="10.21875" style="14" hidden="1" customWidth="1"/>
    <col min="10" max="10" width="16.21875" style="221" customWidth="1"/>
    <col min="11" max="11" width="10.21875" style="14" hidden="1" customWidth="1"/>
    <col min="12" max="12" width="16.5546875" style="221" customWidth="1"/>
    <col min="13" max="13" width="0.21875" style="14" hidden="1" customWidth="1"/>
    <col min="14" max="14" width="16.21875" style="221" customWidth="1"/>
    <col min="15" max="15" width="10.21875" style="14" hidden="1" customWidth="1"/>
    <col min="16" max="16" width="15.77734375" style="221" customWidth="1"/>
    <col min="17" max="17" width="10.21875" style="14" hidden="1" customWidth="1"/>
    <col min="18" max="18" width="16.5546875" style="221" customWidth="1"/>
    <col min="19" max="19" width="10.21875" style="14" hidden="1" customWidth="1"/>
    <col min="20" max="20" width="16.21875" style="221" bestFit="1" customWidth="1"/>
    <col min="21" max="21" width="10.21875" style="14" hidden="1" customWidth="1"/>
    <col min="22" max="22" width="16.77734375" style="221" customWidth="1"/>
    <col min="23" max="23" width="10.21875" style="14" hidden="1" customWidth="1"/>
    <col min="24" max="24" width="15" style="221" customWidth="1"/>
    <col min="25" max="25" width="10.21875" style="14" hidden="1" customWidth="1"/>
    <col min="26" max="26" width="16.21875" style="221" customWidth="1"/>
    <col min="27" max="27" width="8.21875" style="14" hidden="1" customWidth="1"/>
    <col min="28" max="28" width="18.21875" style="14" customWidth="1"/>
    <col min="29" max="16384" width="9.21875" style="14"/>
  </cols>
  <sheetData>
    <row r="1" spans="1:28" ht="30">
      <c r="A1" s="163" t="s">
        <v>520</v>
      </c>
    </row>
    <row r="3" spans="1:28">
      <c r="A3" s="26" t="s">
        <v>29</v>
      </c>
      <c r="B3" s="897" t="s">
        <v>103</v>
      </c>
      <c r="C3" s="898"/>
      <c r="D3" s="58" t="s">
        <v>31</v>
      </c>
      <c r="E3" s="26"/>
      <c r="F3" s="58" t="s">
        <v>32</v>
      </c>
      <c r="G3" s="26"/>
      <c r="H3" s="58" t="s">
        <v>33</v>
      </c>
      <c r="I3" s="26"/>
      <c r="J3" s="58" t="s">
        <v>34</v>
      </c>
      <c r="K3" s="26"/>
      <c r="L3" s="58" t="s">
        <v>35</v>
      </c>
      <c r="M3" s="26"/>
      <c r="N3" s="58" t="s">
        <v>36</v>
      </c>
      <c r="O3" s="26"/>
      <c r="P3" s="58" t="s">
        <v>37</v>
      </c>
      <c r="Q3" s="26"/>
      <c r="R3" s="58" t="s">
        <v>38</v>
      </c>
      <c r="S3" s="26"/>
      <c r="T3" s="58" t="s">
        <v>39</v>
      </c>
      <c r="U3" s="26"/>
      <c r="V3" s="58" t="s">
        <v>40</v>
      </c>
      <c r="W3" s="26"/>
      <c r="X3" s="58" t="s">
        <v>41</v>
      </c>
      <c r="Y3" s="26"/>
      <c r="Z3" s="58" t="s">
        <v>42</v>
      </c>
      <c r="AA3" s="17"/>
      <c r="AB3" s="26" t="s">
        <v>17</v>
      </c>
    </row>
    <row r="4" spans="1:28" ht="33.75" customHeight="1">
      <c r="A4" s="26"/>
      <c r="B4" s="895" t="s">
        <v>17</v>
      </c>
      <c r="C4" s="896"/>
      <c r="D4" s="222">
        <f>D6+D11+D23+D26+D33+D35+D43+D45</f>
        <v>913500000</v>
      </c>
      <c r="E4" s="223"/>
      <c r="F4" s="222">
        <f>F6+F11+F23+F26+F33+F35+F43+F45</f>
        <v>897500000</v>
      </c>
      <c r="G4" s="223"/>
      <c r="H4" s="222">
        <f>H6+H11+H23+H26+H33+H35+H43+H45</f>
        <v>2048500000</v>
      </c>
      <c r="I4" s="224"/>
      <c r="J4" s="222">
        <f t="shared" ref="J4:AA4" si="0">J6+J11+J23+J26+J33+J35+J43+J45</f>
        <v>1189500000</v>
      </c>
      <c r="K4" s="224"/>
      <c r="L4" s="222">
        <f t="shared" si="0"/>
        <v>1006500000</v>
      </c>
      <c r="M4" s="224"/>
      <c r="N4" s="222">
        <f t="shared" si="0"/>
        <v>1170500000</v>
      </c>
      <c r="O4" s="224"/>
      <c r="P4" s="222">
        <f t="shared" si="0"/>
        <v>976500000</v>
      </c>
      <c r="Q4" s="224"/>
      <c r="R4" s="222">
        <f t="shared" si="0"/>
        <v>997100000</v>
      </c>
      <c r="S4" s="224"/>
      <c r="T4" s="222">
        <f t="shared" si="0"/>
        <v>1165500000</v>
      </c>
      <c r="U4" s="224"/>
      <c r="V4" s="222">
        <f t="shared" si="0"/>
        <v>925500000</v>
      </c>
      <c r="W4" s="224"/>
      <c r="X4" s="222">
        <f t="shared" si="0"/>
        <v>976500000</v>
      </c>
      <c r="Y4" s="224"/>
      <c r="Z4" s="222">
        <f t="shared" si="0"/>
        <v>996500000</v>
      </c>
      <c r="AA4" s="224">
        <f t="shared" si="0"/>
        <v>0</v>
      </c>
      <c r="AB4" s="225">
        <f>SUM(D4:Z4)</f>
        <v>13263600000</v>
      </c>
    </row>
    <row r="5" spans="1:28" ht="22.05" customHeight="1">
      <c r="A5" s="26"/>
      <c r="B5" s="208" t="s">
        <v>135</v>
      </c>
      <c r="C5" s="211"/>
      <c r="D5" s="91">
        <f>(D4/1000000)/'DU BAO KQKD'!C$3</f>
        <v>2.1468860164512337E-2</v>
      </c>
      <c r="E5" s="215"/>
      <c r="F5" s="91">
        <f>(F4/1000000)/'DU BAO KQKD'!E$3</f>
        <v>2.149700598802395E-2</v>
      </c>
      <c r="G5" s="215"/>
      <c r="H5" s="91">
        <f>(H4/1000000)/'DU BAO KQKD'!G$3</f>
        <v>4.4244060475161988E-2</v>
      </c>
      <c r="I5" s="215"/>
      <c r="J5" s="91">
        <f>(J4/1000000)/'DU BAO KQKD'!I$3</f>
        <v>2.7126567844925883E-2</v>
      </c>
      <c r="K5" s="215"/>
      <c r="L5" s="91">
        <f>(L4/1000000)/'DU BAO KQKD'!K$3</f>
        <v>2.1324152542372882E-2</v>
      </c>
      <c r="M5" s="215"/>
      <c r="N5" s="91">
        <f>(N4/1000000)/'DU BAO KQKD'!M$3</f>
        <v>2.578193832599119E-2</v>
      </c>
      <c r="O5" s="215"/>
      <c r="P5" s="91">
        <f>(P4/1000000)/'DU BAO KQKD'!O$3</f>
        <v>2.1367614879649891E-2</v>
      </c>
      <c r="Q5" s="215"/>
      <c r="R5" s="91">
        <f>(R4/1000000)/'DU BAO KQKD'!Q$3</f>
        <v>2.2045102807870882E-2</v>
      </c>
      <c r="S5" s="215"/>
      <c r="T5" s="91">
        <f>(T4/1000000)/'DU BAO KQKD'!S$3</f>
        <v>2.7327080890973035E-2</v>
      </c>
      <c r="U5" s="215"/>
      <c r="V5" s="91">
        <f>(V4/1000000)/'DU BAO KQKD'!U$3</f>
        <v>2.1448435689455387E-2</v>
      </c>
      <c r="W5" s="215"/>
      <c r="X5" s="91">
        <f>(X4/1000000)/'DU BAO KQKD'!W$3</f>
        <v>2.1367614879649891E-2</v>
      </c>
      <c r="Y5" s="215"/>
      <c r="Z5" s="91">
        <f>(Z4/1000000)/'DU BAO KQKD'!Y$3</f>
        <v>2.1338329764453962E-2</v>
      </c>
      <c r="AB5" s="215">
        <f>(AB4/1000000)/'DU BAO KQKD'!AA$3</f>
        <v>2.473721511432728E-2</v>
      </c>
    </row>
    <row r="6" spans="1:28" s="221" customFormat="1" ht="22.05" customHeight="1">
      <c r="A6" s="58" t="s">
        <v>134</v>
      </c>
      <c r="B6" s="217" t="s">
        <v>108</v>
      </c>
      <c r="C6" s="218"/>
      <c r="D6" s="219">
        <f>SUM(D8:D10)</f>
        <v>5000000</v>
      </c>
      <c r="E6" s="219"/>
      <c r="F6" s="219">
        <f t="shared" ref="F6:Z6" si="1">SUM(F8:F10)</f>
        <v>5000000</v>
      </c>
      <c r="G6" s="219"/>
      <c r="H6" s="219">
        <f t="shared" si="1"/>
        <v>35000000</v>
      </c>
      <c r="I6" s="219"/>
      <c r="J6" s="219">
        <f t="shared" si="1"/>
        <v>5000000</v>
      </c>
      <c r="K6" s="219"/>
      <c r="L6" s="219">
        <f t="shared" si="1"/>
        <v>5000000</v>
      </c>
      <c r="M6" s="219"/>
      <c r="N6" s="219">
        <f t="shared" si="1"/>
        <v>5000000</v>
      </c>
      <c r="O6" s="219"/>
      <c r="P6" s="219">
        <f t="shared" si="1"/>
        <v>5000000</v>
      </c>
      <c r="Q6" s="219"/>
      <c r="R6" s="219">
        <f t="shared" si="1"/>
        <v>5000000</v>
      </c>
      <c r="S6" s="219"/>
      <c r="T6" s="219">
        <f t="shared" si="1"/>
        <v>5000000</v>
      </c>
      <c r="U6" s="219"/>
      <c r="V6" s="219">
        <f t="shared" si="1"/>
        <v>5000000</v>
      </c>
      <c r="W6" s="219"/>
      <c r="X6" s="219">
        <f t="shared" si="1"/>
        <v>5000000</v>
      </c>
      <c r="Y6" s="219"/>
      <c r="Z6" s="219">
        <f t="shared" si="1"/>
        <v>5000000</v>
      </c>
      <c r="AA6" s="220"/>
      <c r="AB6" s="134"/>
    </row>
    <row r="7" spans="1:28" ht="22.05" customHeight="1">
      <c r="A7" s="26"/>
      <c r="B7" s="208" t="s">
        <v>135</v>
      </c>
      <c r="C7" s="211"/>
      <c r="D7" s="91">
        <f>(D6/1000000)/'DU BAO KQKD'!C$3</f>
        <v>1.1750881316098707E-4</v>
      </c>
      <c r="E7" s="215"/>
      <c r="F7" s="91">
        <f>(F6/1000000)/'DU BAO KQKD'!E$3</f>
        <v>1.1976047904191617E-4</v>
      </c>
      <c r="G7" s="215"/>
      <c r="H7" s="91">
        <f>(H6/1000000)/'DU BAO KQKD'!G$3</f>
        <v>7.5593952483801296E-4</v>
      </c>
      <c r="I7" s="215"/>
      <c r="J7" s="91">
        <f>(J6/1000000)/'DU BAO KQKD'!I$3</f>
        <v>1.1402508551881414E-4</v>
      </c>
      <c r="K7" s="215"/>
      <c r="L7" s="91">
        <f>(L6/1000000)/'DU BAO KQKD'!K$3</f>
        <v>1.0593220338983051E-4</v>
      </c>
      <c r="M7" s="215"/>
      <c r="N7" s="91">
        <f>(N6/1000000)/'DU BAO KQKD'!M$3</f>
        <v>1.1013215859030837E-4</v>
      </c>
      <c r="O7" s="215"/>
      <c r="P7" s="91">
        <f>(P6/1000000)/'DU BAO KQKD'!O$3</f>
        <v>1.0940919037199125E-4</v>
      </c>
      <c r="Q7" s="215"/>
      <c r="R7" s="91">
        <f>(R6/1000000)/'DU BAO KQKD'!Q$3</f>
        <v>1.1054609772275039E-4</v>
      </c>
      <c r="S7" s="215"/>
      <c r="T7" s="91">
        <f>(T6/1000000)/'DU BAO KQKD'!S$3</f>
        <v>1.1723329425556858E-4</v>
      </c>
      <c r="U7" s="215"/>
      <c r="V7" s="91">
        <f>(V6/1000000)/'DU BAO KQKD'!U$3</f>
        <v>1.1587485515643106E-4</v>
      </c>
      <c r="W7" s="215"/>
      <c r="X7" s="91">
        <f>(X6/1000000)/'DU BAO KQKD'!W$3</f>
        <v>1.0940919037199125E-4</v>
      </c>
      <c r="Y7" s="215"/>
      <c r="Z7" s="91">
        <f>(Z6/1000000)/'DU BAO KQKD'!Y$3</f>
        <v>1.0706638115631691E-4</v>
      </c>
      <c r="AB7" s="215">
        <f>(AB6/1000000)/'DU BAO KQKD'!AA$3</f>
        <v>0</v>
      </c>
    </row>
    <row r="8" spans="1:28" ht="22.05" customHeight="1">
      <c r="A8" s="26"/>
      <c r="B8" s="30" t="s">
        <v>109</v>
      </c>
      <c r="C8" s="35"/>
      <c r="D8" s="134">
        <v>5000000</v>
      </c>
      <c r="E8" s="134"/>
      <c r="F8" s="134">
        <v>5000000</v>
      </c>
      <c r="G8" s="134"/>
      <c r="H8" s="134">
        <v>5000000</v>
      </c>
      <c r="I8" s="134"/>
      <c r="J8" s="134">
        <v>5000000</v>
      </c>
      <c r="K8" s="134"/>
      <c r="L8" s="134">
        <v>5000000</v>
      </c>
      <c r="M8" s="134"/>
      <c r="N8" s="134">
        <v>5000000</v>
      </c>
      <c r="O8" s="134"/>
      <c r="P8" s="134">
        <v>5000000</v>
      </c>
      <c r="Q8" s="134"/>
      <c r="R8" s="134">
        <v>5000000</v>
      </c>
      <c r="S8" s="134"/>
      <c r="T8" s="134">
        <v>5000000</v>
      </c>
      <c r="U8" s="134"/>
      <c r="V8" s="134">
        <v>5000000</v>
      </c>
      <c r="W8" s="134"/>
      <c r="X8" s="134">
        <v>5000000</v>
      </c>
      <c r="Y8" s="134"/>
      <c r="Z8" s="134">
        <v>5000000</v>
      </c>
      <c r="AA8" s="196"/>
      <c r="AB8" s="134">
        <f>SUM(D8:Z8)</f>
        <v>60000000</v>
      </c>
    </row>
    <row r="9" spans="1:28" ht="22.05" customHeight="1">
      <c r="A9" s="26"/>
      <c r="B9" s="29" t="s">
        <v>110</v>
      </c>
      <c r="C9" s="34"/>
      <c r="D9" s="134"/>
      <c r="E9" s="134"/>
      <c r="F9" s="134"/>
      <c r="G9" s="134"/>
      <c r="H9" s="134">
        <v>30000000</v>
      </c>
      <c r="I9" s="134"/>
      <c r="J9" s="134"/>
      <c r="K9" s="134"/>
      <c r="L9" s="134"/>
      <c r="M9" s="134"/>
      <c r="N9" s="134"/>
      <c r="O9" s="134"/>
      <c r="P9" s="134"/>
      <c r="Q9" s="134"/>
      <c r="R9" s="134"/>
      <c r="S9" s="134"/>
      <c r="T9" s="134"/>
      <c r="U9" s="134"/>
      <c r="V9" s="134"/>
      <c r="W9" s="134"/>
      <c r="X9" s="134"/>
      <c r="Y9" s="134"/>
      <c r="Z9" s="134"/>
      <c r="AA9" s="196"/>
      <c r="AB9" s="134">
        <f>SUM(D9:Z9)</f>
        <v>30000000</v>
      </c>
    </row>
    <row r="10" spans="1:28" ht="22.05" customHeight="1">
      <c r="A10" s="26"/>
      <c r="B10" s="30" t="s">
        <v>105</v>
      </c>
      <c r="C10" s="35"/>
      <c r="D10" s="134"/>
      <c r="E10" s="15"/>
      <c r="F10" s="134"/>
      <c r="G10" s="15"/>
      <c r="H10" s="134"/>
      <c r="I10" s="15"/>
      <c r="J10" s="134"/>
      <c r="K10" s="15"/>
      <c r="L10" s="134"/>
      <c r="M10" s="15"/>
      <c r="N10" s="134"/>
      <c r="O10" s="15"/>
      <c r="P10" s="134"/>
      <c r="Q10" s="15"/>
      <c r="R10" s="134"/>
      <c r="S10" s="15"/>
      <c r="T10" s="134"/>
      <c r="U10" s="15"/>
      <c r="V10" s="134"/>
      <c r="W10" s="15"/>
      <c r="X10" s="134"/>
      <c r="Y10" s="15"/>
      <c r="Z10" s="134"/>
      <c r="AB10" s="15"/>
    </row>
    <row r="11" spans="1:28" ht="22.05" customHeight="1">
      <c r="A11" s="26" t="s">
        <v>104</v>
      </c>
      <c r="B11" s="201" t="s">
        <v>112</v>
      </c>
      <c r="C11" s="202"/>
      <c r="D11" s="205">
        <f>D13</f>
        <v>27500000</v>
      </c>
      <c r="E11" s="205"/>
      <c r="F11" s="205">
        <f t="shared" ref="F11:Z11" si="2">F13</f>
        <v>27500000</v>
      </c>
      <c r="G11" s="205"/>
      <c r="H11" s="205">
        <f t="shared" si="2"/>
        <v>27500000</v>
      </c>
      <c r="I11" s="205"/>
      <c r="J11" s="205">
        <f t="shared" si="2"/>
        <v>27500000</v>
      </c>
      <c r="K11" s="205"/>
      <c r="L11" s="205">
        <f t="shared" si="2"/>
        <v>27500000</v>
      </c>
      <c r="M11" s="205"/>
      <c r="N11" s="205">
        <f t="shared" si="2"/>
        <v>27500000</v>
      </c>
      <c r="O11" s="205"/>
      <c r="P11" s="205">
        <f t="shared" si="2"/>
        <v>27500000</v>
      </c>
      <c r="Q11" s="205"/>
      <c r="R11" s="205">
        <f t="shared" si="2"/>
        <v>27500000</v>
      </c>
      <c r="S11" s="205"/>
      <c r="T11" s="205">
        <f t="shared" si="2"/>
        <v>27500000</v>
      </c>
      <c r="U11" s="205"/>
      <c r="V11" s="205">
        <f t="shared" si="2"/>
        <v>27500000</v>
      </c>
      <c r="W11" s="205"/>
      <c r="X11" s="205">
        <f t="shared" si="2"/>
        <v>27500000</v>
      </c>
      <c r="Y11" s="205"/>
      <c r="Z11" s="205">
        <f t="shared" si="2"/>
        <v>27500000</v>
      </c>
      <c r="AA11" s="195"/>
      <c r="AB11" s="135">
        <f>SUM(D11:Z11)</f>
        <v>330000000</v>
      </c>
    </row>
    <row r="12" spans="1:28" ht="22.05" customHeight="1">
      <c r="A12" s="26"/>
      <c r="B12" s="208" t="s">
        <v>135</v>
      </c>
      <c r="C12" s="211"/>
      <c r="D12" s="91">
        <f>(D11/1000000)/'DU BAO KQKD'!C$3</f>
        <v>6.4629847238542885E-4</v>
      </c>
      <c r="E12" s="215"/>
      <c r="F12" s="91">
        <f>(F11/1000000)/'DU BAO KQKD'!E$3</f>
        <v>6.5868263473053891E-4</v>
      </c>
      <c r="G12" s="215"/>
      <c r="H12" s="91">
        <f>(H11/1000000)/'DU BAO KQKD'!G$3</f>
        <v>5.9395248380129592E-4</v>
      </c>
      <c r="I12" s="215"/>
      <c r="J12" s="91">
        <f>(J11/1000000)/'DU BAO KQKD'!I$3</f>
        <v>6.2713797035347774E-4</v>
      </c>
      <c r="K12" s="215"/>
      <c r="L12" s="91">
        <f>(L11/1000000)/'DU BAO KQKD'!K$3</f>
        <v>5.8262711864406783E-4</v>
      </c>
      <c r="M12" s="215"/>
      <c r="N12" s="91">
        <f>(N11/1000000)/'DU BAO KQKD'!M$3</f>
        <v>6.0572687224669599E-4</v>
      </c>
      <c r="O12" s="215"/>
      <c r="P12" s="91">
        <f>(P11/1000000)/'DU BAO KQKD'!O$3</f>
        <v>6.017505470459519E-4</v>
      </c>
      <c r="Q12" s="215"/>
      <c r="R12" s="91">
        <f>(R11/1000000)/'DU BAO KQKD'!Q$3</f>
        <v>6.0800353747512709E-4</v>
      </c>
      <c r="S12" s="215"/>
      <c r="T12" s="91">
        <f>(T11/1000000)/'DU BAO KQKD'!S$3</f>
        <v>6.4478311840562722E-4</v>
      </c>
      <c r="U12" s="215"/>
      <c r="V12" s="91">
        <f>(V11/1000000)/'DU BAO KQKD'!U$3</f>
        <v>6.3731170336037081E-4</v>
      </c>
      <c r="W12" s="215"/>
      <c r="X12" s="91">
        <f>(X11/1000000)/'DU BAO KQKD'!W$3</f>
        <v>6.017505470459519E-4</v>
      </c>
      <c r="Y12" s="215"/>
      <c r="Z12" s="91">
        <f>(Z11/1000000)/'DU BAO KQKD'!Y$3</f>
        <v>5.8886509635974304E-4</v>
      </c>
      <c r="AB12" s="215">
        <f>(AB11/1000000)/'DU BAO KQKD'!AA$3</f>
        <v>6.1546495579842589E-4</v>
      </c>
    </row>
    <row r="13" spans="1:28" ht="22.05" customHeight="1">
      <c r="A13" s="26">
        <v>1</v>
      </c>
      <c r="B13" s="29" t="s">
        <v>113</v>
      </c>
      <c r="C13" s="34"/>
      <c r="D13" s="134">
        <f>D14+D17</f>
        <v>27500000</v>
      </c>
      <c r="E13" s="134"/>
      <c r="F13" s="134">
        <f t="shared" ref="F13:Z13" si="3">F14+F17</f>
        <v>27500000</v>
      </c>
      <c r="G13" s="28"/>
      <c r="H13" s="134">
        <f t="shared" si="3"/>
        <v>27500000</v>
      </c>
      <c r="I13" s="28"/>
      <c r="J13" s="134">
        <f t="shared" si="3"/>
        <v>27500000</v>
      </c>
      <c r="K13" s="28"/>
      <c r="L13" s="134">
        <f t="shared" si="3"/>
        <v>27500000</v>
      </c>
      <c r="M13" s="28"/>
      <c r="N13" s="134">
        <f t="shared" si="3"/>
        <v>27500000</v>
      </c>
      <c r="O13" s="28"/>
      <c r="P13" s="134">
        <f t="shared" si="3"/>
        <v>27500000</v>
      </c>
      <c r="Q13" s="28"/>
      <c r="R13" s="134">
        <f t="shared" si="3"/>
        <v>27500000</v>
      </c>
      <c r="S13" s="28"/>
      <c r="T13" s="134">
        <f t="shared" si="3"/>
        <v>27500000</v>
      </c>
      <c r="U13" s="28"/>
      <c r="V13" s="134">
        <f t="shared" si="3"/>
        <v>27500000</v>
      </c>
      <c r="W13" s="28"/>
      <c r="X13" s="134">
        <f t="shared" si="3"/>
        <v>27500000</v>
      </c>
      <c r="Y13" s="28"/>
      <c r="Z13" s="134">
        <f t="shared" si="3"/>
        <v>27500000</v>
      </c>
      <c r="AA13" s="195"/>
      <c r="AB13" s="15"/>
    </row>
    <row r="14" spans="1:28" ht="22.05" customHeight="1">
      <c r="A14" s="26"/>
      <c r="B14" s="30" t="s">
        <v>114</v>
      </c>
      <c r="C14" s="35"/>
      <c r="D14" s="134">
        <f>D15*D16</f>
        <v>2500000</v>
      </c>
      <c r="E14" s="134"/>
      <c r="F14" s="134">
        <f t="shared" ref="F14:Z14" si="4">F15*F16</f>
        <v>2500000</v>
      </c>
      <c r="G14" s="134"/>
      <c r="H14" s="134">
        <f t="shared" si="4"/>
        <v>2500000</v>
      </c>
      <c r="I14" s="134"/>
      <c r="J14" s="134">
        <f t="shared" si="4"/>
        <v>2500000</v>
      </c>
      <c r="K14" s="134"/>
      <c r="L14" s="134">
        <f t="shared" si="4"/>
        <v>2500000</v>
      </c>
      <c r="M14" s="134"/>
      <c r="N14" s="134">
        <f t="shared" si="4"/>
        <v>2500000</v>
      </c>
      <c r="O14" s="134"/>
      <c r="P14" s="134">
        <f t="shared" si="4"/>
        <v>2500000</v>
      </c>
      <c r="Q14" s="134"/>
      <c r="R14" s="134">
        <f t="shared" si="4"/>
        <v>2500000</v>
      </c>
      <c r="S14" s="134"/>
      <c r="T14" s="134">
        <f t="shared" si="4"/>
        <v>2500000</v>
      </c>
      <c r="U14" s="134"/>
      <c r="V14" s="134">
        <f t="shared" si="4"/>
        <v>2500000</v>
      </c>
      <c r="W14" s="134"/>
      <c r="X14" s="134">
        <f t="shared" si="4"/>
        <v>2500000</v>
      </c>
      <c r="Y14" s="134"/>
      <c r="Z14" s="134">
        <f t="shared" si="4"/>
        <v>2500000</v>
      </c>
      <c r="AB14" s="135">
        <f>SUM(D14:Z14)</f>
        <v>30000000</v>
      </c>
    </row>
    <row r="15" spans="1:28" ht="22.05" customHeight="1">
      <c r="A15" s="26"/>
      <c r="B15" s="31" t="s">
        <v>115</v>
      </c>
      <c r="C15" s="36"/>
      <c r="D15" s="134">
        <v>500</v>
      </c>
      <c r="E15" s="134"/>
      <c r="F15" s="134">
        <v>500</v>
      </c>
      <c r="G15" s="134"/>
      <c r="H15" s="134">
        <v>500</v>
      </c>
      <c r="I15" s="134"/>
      <c r="J15" s="134">
        <v>500</v>
      </c>
      <c r="K15" s="134"/>
      <c r="L15" s="134">
        <v>500</v>
      </c>
      <c r="M15" s="134"/>
      <c r="N15" s="134">
        <v>500</v>
      </c>
      <c r="O15" s="134"/>
      <c r="P15" s="134">
        <v>500</v>
      </c>
      <c r="Q15" s="134"/>
      <c r="R15" s="134">
        <v>500</v>
      </c>
      <c r="S15" s="134"/>
      <c r="T15" s="134">
        <v>500</v>
      </c>
      <c r="U15" s="134"/>
      <c r="V15" s="134">
        <v>500</v>
      </c>
      <c r="W15" s="134"/>
      <c r="X15" s="134">
        <v>500</v>
      </c>
      <c r="Y15" s="134"/>
      <c r="Z15" s="134">
        <v>500</v>
      </c>
      <c r="AB15" s="15"/>
    </row>
    <row r="16" spans="1:28" ht="22.05" customHeight="1">
      <c r="A16" s="26"/>
      <c r="B16" s="32" t="s">
        <v>116</v>
      </c>
      <c r="C16" s="37"/>
      <c r="D16" s="134">
        <v>5000</v>
      </c>
      <c r="E16" s="134"/>
      <c r="F16" s="134">
        <v>5000</v>
      </c>
      <c r="G16" s="134"/>
      <c r="H16" s="134">
        <v>5000</v>
      </c>
      <c r="I16" s="134"/>
      <c r="J16" s="134">
        <v>5000</v>
      </c>
      <c r="K16" s="134"/>
      <c r="L16" s="134">
        <v>5000</v>
      </c>
      <c r="M16" s="134"/>
      <c r="N16" s="134">
        <v>5000</v>
      </c>
      <c r="O16" s="134"/>
      <c r="P16" s="134">
        <v>5000</v>
      </c>
      <c r="Q16" s="134"/>
      <c r="R16" s="134">
        <v>5000</v>
      </c>
      <c r="S16" s="134"/>
      <c r="T16" s="134">
        <v>5000</v>
      </c>
      <c r="U16" s="134"/>
      <c r="V16" s="134">
        <v>5000</v>
      </c>
      <c r="W16" s="134"/>
      <c r="X16" s="134">
        <v>5000</v>
      </c>
      <c r="Y16" s="134"/>
      <c r="Z16" s="134">
        <v>5000</v>
      </c>
      <c r="AB16" s="15"/>
    </row>
    <row r="17" spans="1:33" ht="22.05" customHeight="1">
      <c r="A17" s="26"/>
      <c r="B17" s="30" t="s">
        <v>117</v>
      </c>
      <c r="C17" s="35"/>
      <c r="D17" s="134">
        <f>D20</f>
        <v>25000000</v>
      </c>
      <c r="E17" s="15"/>
      <c r="F17" s="134">
        <f t="shared" ref="F17:Z17" si="5">F20</f>
        <v>25000000</v>
      </c>
      <c r="G17" s="135"/>
      <c r="H17" s="134">
        <f t="shared" si="5"/>
        <v>25000000</v>
      </c>
      <c r="I17" s="135"/>
      <c r="J17" s="134">
        <f t="shared" si="5"/>
        <v>25000000</v>
      </c>
      <c r="K17" s="135"/>
      <c r="L17" s="134">
        <f t="shared" si="5"/>
        <v>25000000</v>
      </c>
      <c r="M17" s="135"/>
      <c r="N17" s="134">
        <f t="shared" si="5"/>
        <v>25000000</v>
      </c>
      <c r="O17" s="135"/>
      <c r="P17" s="134">
        <f t="shared" si="5"/>
        <v>25000000</v>
      </c>
      <c r="Q17" s="135"/>
      <c r="R17" s="134">
        <f t="shared" si="5"/>
        <v>25000000</v>
      </c>
      <c r="S17" s="135"/>
      <c r="T17" s="134">
        <f t="shared" si="5"/>
        <v>25000000</v>
      </c>
      <c r="U17" s="135"/>
      <c r="V17" s="134">
        <f t="shared" si="5"/>
        <v>25000000</v>
      </c>
      <c r="W17" s="135"/>
      <c r="X17" s="134">
        <f t="shared" si="5"/>
        <v>25000000</v>
      </c>
      <c r="Y17" s="135"/>
      <c r="Z17" s="134">
        <f t="shared" si="5"/>
        <v>25000000</v>
      </c>
      <c r="AB17" s="135">
        <f>SUM(D17:Z17)</f>
        <v>300000000</v>
      </c>
    </row>
    <row r="18" spans="1:33" ht="22.05" customHeight="1">
      <c r="A18" s="26"/>
      <c r="B18" s="31" t="s">
        <v>115</v>
      </c>
      <c r="C18" s="36"/>
      <c r="D18" s="134">
        <v>250</v>
      </c>
      <c r="E18" s="15"/>
      <c r="F18" s="134">
        <v>250</v>
      </c>
      <c r="G18" s="15"/>
      <c r="H18" s="134">
        <v>250</v>
      </c>
      <c r="I18" s="15"/>
      <c r="J18" s="134">
        <v>250</v>
      </c>
      <c r="K18" s="15"/>
      <c r="L18" s="134">
        <v>250</v>
      </c>
      <c r="M18" s="15"/>
      <c r="N18" s="134">
        <v>250</v>
      </c>
      <c r="O18" s="15"/>
      <c r="P18" s="134">
        <v>250</v>
      </c>
      <c r="Q18" s="15"/>
      <c r="R18" s="134">
        <v>250</v>
      </c>
      <c r="S18" s="15"/>
      <c r="T18" s="134">
        <v>250</v>
      </c>
      <c r="U18" s="15"/>
      <c r="V18" s="134">
        <v>250</v>
      </c>
      <c r="W18" s="15"/>
      <c r="X18" s="134">
        <v>250</v>
      </c>
      <c r="Y18" s="15"/>
      <c r="Z18" s="134">
        <v>250</v>
      </c>
      <c r="AA18" s="196"/>
      <c r="AB18" s="135">
        <f>SUM(D18:Z18)</f>
        <v>3000</v>
      </c>
    </row>
    <row r="19" spans="1:33" ht="22.05" customHeight="1">
      <c r="A19" s="26"/>
      <c r="B19" s="32" t="s">
        <v>118</v>
      </c>
      <c r="C19" s="37"/>
      <c r="D19" s="134">
        <v>100000</v>
      </c>
      <c r="E19" s="15"/>
      <c r="F19" s="134">
        <v>100000</v>
      </c>
      <c r="G19" s="15"/>
      <c r="H19" s="134">
        <v>100000</v>
      </c>
      <c r="I19" s="15"/>
      <c r="J19" s="134">
        <v>100000</v>
      </c>
      <c r="K19" s="15"/>
      <c r="L19" s="134">
        <v>100000</v>
      </c>
      <c r="M19" s="15"/>
      <c r="N19" s="134">
        <v>100000</v>
      </c>
      <c r="O19" s="15"/>
      <c r="P19" s="134">
        <v>100000</v>
      </c>
      <c r="Q19" s="15"/>
      <c r="R19" s="134">
        <v>100000</v>
      </c>
      <c r="S19" s="15"/>
      <c r="T19" s="134">
        <v>100000</v>
      </c>
      <c r="U19" s="15"/>
      <c r="V19" s="134">
        <v>100000</v>
      </c>
      <c r="W19" s="15"/>
      <c r="X19" s="134">
        <v>100000</v>
      </c>
      <c r="Y19" s="15"/>
      <c r="Z19" s="134">
        <v>100000</v>
      </c>
      <c r="AA19" s="196"/>
      <c r="AB19" s="15"/>
    </row>
    <row r="20" spans="1:33" ht="22.05" customHeight="1">
      <c r="A20" s="26"/>
      <c r="B20" s="32" t="s">
        <v>116</v>
      </c>
      <c r="C20" s="37"/>
      <c r="D20" s="134">
        <f>D18*D19</f>
        <v>25000000</v>
      </c>
      <c r="E20" s="15"/>
      <c r="F20" s="134">
        <f>F18*F19</f>
        <v>25000000</v>
      </c>
      <c r="G20" s="15"/>
      <c r="H20" s="134">
        <f>H18*H19</f>
        <v>25000000</v>
      </c>
      <c r="I20" s="15"/>
      <c r="J20" s="134">
        <f>J18*J19</f>
        <v>25000000</v>
      </c>
      <c r="K20" s="15"/>
      <c r="L20" s="134">
        <f>L18*L19</f>
        <v>25000000</v>
      </c>
      <c r="M20" s="15"/>
      <c r="N20" s="134">
        <f>N18*N19</f>
        <v>25000000</v>
      </c>
      <c r="O20" s="15"/>
      <c r="P20" s="134">
        <f>P18*P19</f>
        <v>25000000</v>
      </c>
      <c r="Q20" s="15"/>
      <c r="R20" s="134">
        <f>R18*R19</f>
        <v>25000000</v>
      </c>
      <c r="S20" s="15"/>
      <c r="T20" s="134">
        <f>T18*T19</f>
        <v>25000000</v>
      </c>
      <c r="U20" s="15"/>
      <c r="V20" s="134">
        <f>V18*V19</f>
        <v>25000000</v>
      </c>
      <c r="W20" s="15"/>
      <c r="X20" s="134">
        <f>X18*X19</f>
        <v>25000000</v>
      </c>
      <c r="Y20" s="15"/>
      <c r="Z20" s="134">
        <f>Z18*Z19</f>
        <v>25000000</v>
      </c>
      <c r="AA20" s="196"/>
      <c r="AB20" s="135">
        <f>SUM(D20:Z20)</f>
        <v>300000000</v>
      </c>
    </row>
    <row r="21" spans="1:33" ht="22.05" customHeight="1">
      <c r="A21" s="26" t="s">
        <v>136</v>
      </c>
      <c r="B21" s="30" t="s">
        <v>136</v>
      </c>
      <c r="C21" s="35"/>
      <c r="D21" s="134"/>
      <c r="E21" s="15"/>
      <c r="F21" s="134"/>
      <c r="G21" s="15"/>
      <c r="H21" s="134"/>
      <c r="I21" s="15"/>
      <c r="J21" s="134"/>
      <c r="K21" s="15"/>
      <c r="L21" s="134"/>
      <c r="M21" s="15"/>
      <c r="N21" s="134"/>
      <c r="O21" s="15"/>
      <c r="P21" s="134"/>
      <c r="Q21" s="15"/>
      <c r="R21" s="134"/>
      <c r="S21" s="15"/>
      <c r="T21" s="134"/>
      <c r="U21" s="15"/>
      <c r="V21" s="134"/>
      <c r="W21" s="15"/>
      <c r="X21" s="134"/>
      <c r="Y21" s="15"/>
      <c r="Z21" s="134"/>
      <c r="AB21" s="15"/>
    </row>
    <row r="22" spans="1:33" ht="22.05" customHeight="1">
      <c r="A22" s="26" t="s">
        <v>136</v>
      </c>
      <c r="B22" s="33" t="s">
        <v>136</v>
      </c>
      <c r="C22" s="38"/>
      <c r="D22" s="134"/>
      <c r="E22" s="15"/>
      <c r="F22" s="134"/>
      <c r="G22" s="15"/>
      <c r="H22" s="134"/>
      <c r="I22" s="15"/>
      <c r="J22" s="134"/>
      <c r="K22" s="15"/>
      <c r="L22" s="134"/>
      <c r="M22" s="15"/>
      <c r="N22" s="134"/>
      <c r="O22" s="15"/>
      <c r="P22" s="134"/>
      <c r="Q22" s="15"/>
      <c r="R22" s="134"/>
      <c r="S22" s="15"/>
      <c r="T22" s="134"/>
      <c r="U22" s="15"/>
      <c r="V22" s="134"/>
      <c r="W22" s="15"/>
      <c r="X22" s="134"/>
      <c r="Y22" s="15"/>
      <c r="Z22" s="134"/>
      <c r="AB22" s="15"/>
    </row>
    <row r="23" spans="1:33" ht="22.05" customHeight="1">
      <c r="A23" s="26" t="s">
        <v>106</v>
      </c>
      <c r="B23" s="201" t="s">
        <v>518</v>
      </c>
      <c r="C23" s="202"/>
      <c r="D23" s="205">
        <f>D24*'DU BAO KQKD'!C3*1000000</f>
        <v>851000000</v>
      </c>
      <c r="E23" s="204"/>
      <c r="F23" s="205">
        <f>F24*'DU BAO KQKD'!E3*1000000</f>
        <v>835000000</v>
      </c>
      <c r="G23" s="204"/>
      <c r="H23" s="205">
        <f>H24*'DU BAO KQKD'!G3*1000000</f>
        <v>926000000</v>
      </c>
      <c r="I23" s="203"/>
      <c r="J23" s="205">
        <f>J24*'DU BAO KQKD'!I3*1000000</f>
        <v>877000000</v>
      </c>
      <c r="K23" s="203"/>
      <c r="L23" s="205">
        <f>L24*'DU BAO KQKD'!K3*1000000</f>
        <v>944000000</v>
      </c>
      <c r="M23" s="203"/>
      <c r="N23" s="205">
        <f>N24*'DU BAO KQKD'!M3*1000000</f>
        <v>908000000</v>
      </c>
      <c r="O23" s="203"/>
      <c r="P23" s="205">
        <f>P24*'DU BAO KQKD'!O3*1000000</f>
        <v>914000000</v>
      </c>
      <c r="Q23" s="203"/>
      <c r="R23" s="205">
        <f>R24*'DU BAO KQKD'!Q3*1000000</f>
        <v>904600000</v>
      </c>
      <c r="S23" s="203"/>
      <c r="T23" s="205">
        <f>T24*'DU BAO KQKD'!S3*1000000</f>
        <v>853000000</v>
      </c>
      <c r="U23" s="203"/>
      <c r="V23" s="205">
        <f>V24*'DU BAO KQKD'!U3*1000000</f>
        <v>863000000</v>
      </c>
      <c r="W23" s="203"/>
      <c r="X23" s="205">
        <f>X24*'DU BAO KQKD'!W3*1000000</f>
        <v>914000000</v>
      </c>
      <c r="Y23" s="203"/>
      <c r="Z23" s="205">
        <f>Z24*'DU BAO KQKD'!Y3*1000000</f>
        <v>934000000</v>
      </c>
      <c r="AB23" s="135">
        <f>SUM(D23:Z23)</f>
        <v>10723600000</v>
      </c>
      <c r="AD23" s="14" t="s">
        <v>511</v>
      </c>
      <c r="AG23" s="197">
        <v>0.25</v>
      </c>
    </row>
    <row r="24" spans="1:33" ht="22.05" customHeight="1">
      <c r="A24" s="26"/>
      <c r="B24" s="208" t="s">
        <v>135</v>
      </c>
      <c r="C24" s="209"/>
      <c r="D24" s="91">
        <v>0.02</v>
      </c>
      <c r="E24" s="92"/>
      <c r="F24" s="91">
        <v>0.02</v>
      </c>
      <c r="G24" s="92"/>
      <c r="H24" s="91">
        <v>0.02</v>
      </c>
      <c r="I24" s="210"/>
      <c r="J24" s="91">
        <v>0.02</v>
      </c>
      <c r="K24" s="210"/>
      <c r="L24" s="91">
        <v>0.02</v>
      </c>
      <c r="M24" s="210"/>
      <c r="N24" s="91">
        <v>0.02</v>
      </c>
      <c r="O24" s="210"/>
      <c r="P24" s="91">
        <v>0.02</v>
      </c>
      <c r="Q24" s="210"/>
      <c r="R24" s="91">
        <v>0.02</v>
      </c>
      <c r="S24" s="210"/>
      <c r="T24" s="91">
        <v>0.02</v>
      </c>
      <c r="U24" s="210"/>
      <c r="V24" s="91">
        <v>0.02</v>
      </c>
      <c r="W24" s="210"/>
      <c r="X24" s="91">
        <v>0.02</v>
      </c>
      <c r="Y24" s="210"/>
      <c r="Z24" s="91">
        <v>0.02</v>
      </c>
      <c r="AB24" s="210">
        <v>0.02</v>
      </c>
      <c r="AG24" s="197"/>
    </row>
    <row r="25" spans="1:33" ht="22.05" customHeight="1">
      <c r="A25" s="26"/>
      <c r="B25" s="200" t="s">
        <v>510</v>
      </c>
      <c r="C25" s="35"/>
      <c r="D25" s="134"/>
      <c r="E25" s="15"/>
      <c r="F25" s="134"/>
      <c r="G25" s="15"/>
      <c r="H25" s="134"/>
      <c r="I25" s="15"/>
      <c r="J25" s="134"/>
      <c r="K25" s="15"/>
      <c r="L25" s="134"/>
      <c r="M25" s="15"/>
      <c r="N25" s="134"/>
      <c r="O25" s="15"/>
      <c r="P25" s="134"/>
      <c r="Q25" s="15"/>
      <c r="R25" s="134"/>
      <c r="S25" s="15"/>
      <c r="T25" s="134"/>
      <c r="U25" s="15"/>
      <c r="V25" s="134"/>
      <c r="W25" s="15"/>
      <c r="X25" s="134"/>
      <c r="Y25" s="15"/>
      <c r="Z25" s="134"/>
      <c r="AB25" s="15"/>
      <c r="AD25" s="14" t="s">
        <v>513</v>
      </c>
      <c r="AG25" s="199">
        <f>10%*AG23</f>
        <v>2.5000000000000001E-2</v>
      </c>
    </row>
    <row r="26" spans="1:33" ht="22.05" customHeight="1">
      <c r="A26" s="26" t="s">
        <v>107</v>
      </c>
      <c r="B26" s="206" t="s">
        <v>121</v>
      </c>
      <c r="C26" s="207"/>
      <c r="D26" s="205">
        <f t="shared" ref="D26:X26" si="6">D30+D31</f>
        <v>0</v>
      </c>
      <c r="E26" s="214"/>
      <c r="F26" s="205">
        <f t="shared" si="6"/>
        <v>0</v>
      </c>
      <c r="G26" s="214"/>
      <c r="H26" s="205">
        <f t="shared" si="6"/>
        <v>30000000</v>
      </c>
      <c r="I26" s="214"/>
      <c r="J26" s="205">
        <f t="shared" si="6"/>
        <v>250000000</v>
      </c>
      <c r="K26" s="214"/>
      <c r="L26" s="205">
        <f t="shared" si="6"/>
        <v>0</v>
      </c>
      <c r="M26" s="214"/>
      <c r="N26" s="205">
        <f t="shared" si="6"/>
        <v>0</v>
      </c>
      <c r="O26" s="214"/>
      <c r="P26" s="205">
        <f t="shared" si="6"/>
        <v>0</v>
      </c>
      <c r="Q26" s="214"/>
      <c r="R26" s="205">
        <f t="shared" si="6"/>
        <v>30000000</v>
      </c>
      <c r="S26" s="214"/>
      <c r="T26" s="205">
        <f t="shared" si="6"/>
        <v>250000000</v>
      </c>
      <c r="U26" s="214"/>
      <c r="V26" s="205">
        <f t="shared" si="6"/>
        <v>0</v>
      </c>
      <c r="W26" s="214"/>
      <c r="X26" s="205">
        <f t="shared" si="6"/>
        <v>0</v>
      </c>
      <c r="Y26" s="204"/>
      <c r="Z26" s="205">
        <f>Z30+Z31</f>
        <v>0</v>
      </c>
      <c r="AB26" s="214">
        <f>AB30+AB31</f>
        <v>560000000</v>
      </c>
      <c r="AD26" s="14" t="s">
        <v>512</v>
      </c>
      <c r="AG26" s="198" t="s">
        <v>514</v>
      </c>
    </row>
    <row r="27" spans="1:33" ht="22.05" customHeight="1">
      <c r="A27" s="26"/>
      <c r="B27" s="208" t="s">
        <v>135</v>
      </c>
      <c r="C27" s="211"/>
      <c r="D27" s="91">
        <f>(D26/1000000)/'DU BAO KQKD'!C3</f>
        <v>0</v>
      </c>
      <c r="E27" s="215"/>
      <c r="F27" s="91">
        <f>(F26/1000000)/'DU BAO KQKD'!E3</f>
        <v>0</v>
      </c>
      <c r="G27" s="216"/>
      <c r="H27" s="91">
        <f>(H26/1000000)/'DU BAO KQKD'!G3</f>
        <v>6.4794816414686827E-4</v>
      </c>
      <c r="I27" s="216"/>
      <c r="J27" s="91">
        <f>(J26/1000000)/'DU BAO KQKD'!I3</f>
        <v>5.7012542759407071E-3</v>
      </c>
      <c r="K27" s="216"/>
      <c r="L27" s="91">
        <f>(L26/1000000)/'DU BAO KQKD'!K3</f>
        <v>0</v>
      </c>
      <c r="M27" s="216"/>
      <c r="N27" s="91">
        <f>(N26/1000000)/'DU BAO KQKD'!M3</f>
        <v>0</v>
      </c>
      <c r="O27" s="216"/>
      <c r="P27" s="91">
        <f>(P26/1000000)/'DU BAO KQKD'!O3</f>
        <v>0</v>
      </c>
      <c r="Q27" s="216"/>
      <c r="R27" s="91">
        <f>(R26/1000000)/'DU BAO KQKD'!Q3</f>
        <v>6.6327658633650232E-4</v>
      </c>
      <c r="S27" s="216"/>
      <c r="T27" s="91">
        <f>(T26/1000000)/'DU BAO KQKD'!S3</f>
        <v>5.8616647127784291E-3</v>
      </c>
      <c r="U27" s="216"/>
      <c r="V27" s="91">
        <f>(V26/1000000)/'DU BAO KQKD'!U3</f>
        <v>0</v>
      </c>
      <c r="W27" s="216"/>
      <c r="X27" s="91">
        <f>(X26/1000000)/'DU BAO KQKD'!W3</f>
        <v>0</v>
      </c>
      <c r="Y27" s="216"/>
      <c r="Z27" s="91">
        <f>(Z26/1000000)/'DU BAO KQKD'!Y3</f>
        <v>0</v>
      </c>
      <c r="AA27" s="216">
        <f>(AA26/1000000)/'DU BAO KQKD'!Z3</f>
        <v>0</v>
      </c>
      <c r="AB27" s="216">
        <f>(AB26/1000000)/'DU BAO KQKD'!AA3</f>
        <v>1.0444253795367227E-3</v>
      </c>
      <c r="AG27" s="198"/>
    </row>
    <row r="28" spans="1:33" ht="22.05" customHeight="1">
      <c r="A28" s="26"/>
      <c r="B28" s="213" t="s">
        <v>122</v>
      </c>
      <c r="C28" s="39"/>
      <c r="D28" s="134"/>
      <c r="E28" s="15"/>
      <c r="F28" s="134"/>
      <c r="G28" s="15"/>
      <c r="H28" s="134">
        <v>3</v>
      </c>
      <c r="I28" s="15"/>
      <c r="J28" s="134"/>
      <c r="K28" s="15"/>
      <c r="L28" s="134"/>
      <c r="M28" s="15"/>
      <c r="N28" s="134"/>
      <c r="O28" s="15"/>
      <c r="P28" s="134"/>
      <c r="Q28" s="15"/>
      <c r="R28" s="134">
        <v>3</v>
      </c>
      <c r="S28" s="15"/>
      <c r="T28" s="134"/>
      <c r="U28" s="15"/>
      <c r="V28" s="134"/>
      <c r="W28" s="15"/>
      <c r="X28" s="134"/>
      <c r="Y28" s="15"/>
      <c r="Z28" s="134"/>
      <c r="AB28" s="15"/>
    </row>
    <row r="29" spans="1:33" ht="22.05" customHeight="1">
      <c r="A29" s="26"/>
      <c r="B29" s="33" t="s">
        <v>515</v>
      </c>
      <c r="C29" s="39"/>
      <c r="D29" s="134"/>
      <c r="E29" s="15"/>
      <c r="F29" s="134"/>
      <c r="G29" s="15"/>
      <c r="H29" s="134">
        <v>10000000</v>
      </c>
      <c r="I29" s="15"/>
      <c r="J29" s="134"/>
      <c r="K29" s="15"/>
      <c r="L29" s="134"/>
      <c r="M29" s="15"/>
      <c r="N29" s="134"/>
      <c r="O29" s="15"/>
      <c r="P29" s="134"/>
      <c r="Q29" s="15"/>
      <c r="R29" s="134">
        <v>10000000</v>
      </c>
      <c r="S29" s="15"/>
      <c r="T29" s="134"/>
      <c r="U29" s="15"/>
      <c r="V29" s="134"/>
      <c r="W29" s="15"/>
      <c r="X29" s="134"/>
      <c r="Y29" s="15"/>
      <c r="Z29" s="134"/>
      <c r="AB29" s="15"/>
    </row>
    <row r="30" spans="1:33" ht="22.05" customHeight="1">
      <c r="A30" s="26">
        <v>1</v>
      </c>
      <c r="B30" s="212" t="s">
        <v>517</v>
      </c>
      <c r="C30" s="39"/>
      <c r="D30" s="134"/>
      <c r="E30" s="15"/>
      <c r="F30" s="134"/>
      <c r="G30" s="15"/>
      <c r="H30" s="134">
        <f>H28*H29</f>
        <v>30000000</v>
      </c>
      <c r="I30" s="15"/>
      <c r="J30" s="134"/>
      <c r="K30" s="15"/>
      <c r="L30" s="134"/>
      <c r="M30" s="15"/>
      <c r="N30" s="134"/>
      <c r="O30" s="15"/>
      <c r="P30" s="134"/>
      <c r="Q30" s="15"/>
      <c r="R30" s="134">
        <f>R28*R29</f>
        <v>30000000</v>
      </c>
      <c r="S30" s="15"/>
      <c r="T30" s="134"/>
      <c r="U30" s="15"/>
      <c r="V30" s="134"/>
      <c r="W30" s="15"/>
      <c r="X30" s="134"/>
      <c r="Y30" s="15"/>
      <c r="Z30" s="134"/>
      <c r="AB30" s="135">
        <f>SUM(D30:Z30)</f>
        <v>60000000</v>
      </c>
    </row>
    <row r="31" spans="1:33" ht="22.05" customHeight="1">
      <c r="A31" s="26">
        <v>2</v>
      </c>
      <c r="B31" s="212" t="s">
        <v>516</v>
      </c>
      <c r="C31" s="39"/>
      <c r="D31" s="134"/>
      <c r="E31" s="15"/>
      <c r="F31" s="134"/>
      <c r="G31" s="15"/>
      <c r="H31" s="134"/>
      <c r="I31" s="15"/>
      <c r="J31" s="134">
        <v>250000000</v>
      </c>
      <c r="K31" s="15"/>
      <c r="L31" s="134"/>
      <c r="M31" s="15"/>
      <c r="N31" s="134"/>
      <c r="O31" s="15"/>
      <c r="P31" s="134"/>
      <c r="Q31" s="15"/>
      <c r="R31" s="134"/>
      <c r="S31" s="15"/>
      <c r="T31" s="134">
        <v>250000000</v>
      </c>
      <c r="U31" s="15"/>
      <c r="V31" s="134"/>
      <c r="W31" s="15"/>
      <c r="X31" s="134"/>
      <c r="Y31" s="15"/>
      <c r="Z31" s="134"/>
      <c r="AB31" s="135">
        <f>SUM(D31:Z31)</f>
        <v>500000000</v>
      </c>
    </row>
    <row r="32" spans="1:33" ht="22.05" customHeight="1">
      <c r="A32" s="26"/>
      <c r="B32" s="30"/>
      <c r="C32" s="35"/>
      <c r="D32" s="134"/>
      <c r="E32" s="15"/>
      <c r="F32" s="134"/>
      <c r="G32" s="15"/>
      <c r="H32" s="134"/>
      <c r="I32" s="15"/>
      <c r="J32" s="134"/>
      <c r="K32" s="15"/>
      <c r="L32" s="134"/>
      <c r="M32" s="15"/>
      <c r="N32" s="134"/>
      <c r="O32" s="15"/>
      <c r="P32" s="134"/>
      <c r="Q32" s="15"/>
      <c r="R32" s="134"/>
      <c r="S32" s="15"/>
      <c r="T32" s="134"/>
      <c r="U32" s="15"/>
      <c r="V32" s="134"/>
      <c r="W32" s="15"/>
      <c r="X32" s="134"/>
      <c r="Y32" s="15"/>
      <c r="Z32" s="134"/>
      <c r="AB32" s="15"/>
    </row>
    <row r="33" spans="1:28" ht="34.5" customHeight="1">
      <c r="A33" s="26" t="s">
        <v>111</v>
      </c>
      <c r="B33" s="206" t="s">
        <v>524</v>
      </c>
      <c r="C33" s="207"/>
      <c r="D33" s="205"/>
      <c r="E33" s="214"/>
      <c r="F33" s="205"/>
      <c r="G33" s="214"/>
      <c r="H33" s="205">
        <v>500000000</v>
      </c>
      <c r="I33" s="214"/>
      <c r="J33" s="205"/>
      <c r="K33" s="214"/>
      <c r="L33" s="205"/>
      <c r="M33" s="214"/>
      <c r="N33" s="205"/>
      <c r="O33" s="214"/>
      <c r="P33" s="205"/>
      <c r="Q33" s="214"/>
      <c r="R33" s="205"/>
      <c r="S33" s="214"/>
      <c r="T33" s="205"/>
      <c r="U33" s="214"/>
      <c r="V33" s="205"/>
      <c r="W33" s="214"/>
      <c r="X33" s="205"/>
      <c r="Y33" s="204"/>
      <c r="Z33" s="205"/>
      <c r="AB33" s="214">
        <f>SUM(D33:Z33)</f>
        <v>500000000</v>
      </c>
    </row>
    <row r="34" spans="1:28" ht="22.05" customHeight="1">
      <c r="A34" s="26"/>
      <c r="B34" s="208" t="s">
        <v>135</v>
      </c>
      <c r="C34" s="211"/>
      <c r="D34" s="91">
        <f>(D33/1000000)/'DU BAO KQKD'!C3</f>
        <v>0</v>
      </c>
      <c r="E34" s="215"/>
      <c r="F34" s="91">
        <f>(F33/1000000)/'DU BAO KQKD'!E3</f>
        <v>0</v>
      </c>
      <c r="G34" s="216"/>
      <c r="H34" s="91">
        <f>(H33/1000000)/'DU BAO KQKD'!G3</f>
        <v>1.079913606911447E-2</v>
      </c>
      <c r="I34" s="216"/>
      <c r="J34" s="91">
        <f>(J33/1000000)/'DU BAO KQKD'!I3</f>
        <v>0</v>
      </c>
      <c r="K34" s="216"/>
      <c r="L34" s="91">
        <f>(L33/1000000)/'DU BAO KQKD'!K3</f>
        <v>0</v>
      </c>
      <c r="M34" s="216"/>
      <c r="N34" s="91">
        <f>(N33/1000000)/'DU BAO KQKD'!M3</f>
        <v>0</v>
      </c>
      <c r="O34" s="216"/>
      <c r="P34" s="91">
        <f>(P33/1000000)/'DU BAO KQKD'!O3</f>
        <v>0</v>
      </c>
      <c r="Q34" s="216"/>
      <c r="R34" s="91">
        <f>(R33/1000000)/'DU BAO KQKD'!Q3</f>
        <v>0</v>
      </c>
      <c r="S34" s="216"/>
      <c r="T34" s="91">
        <f>(T33/1000000)/'DU BAO KQKD'!S3</f>
        <v>0</v>
      </c>
      <c r="U34" s="216"/>
      <c r="V34" s="91">
        <f>(V33/1000000)/'DU BAO KQKD'!U3</f>
        <v>0</v>
      </c>
      <c r="W34" s="216"/>
      <c r="X34" s="91">
        <f>(X33/1000000)/'DU BAO KQKD'!W3</f>
        <v>0</v>
      </c>
      <c r="Y34" s="216"/>
      <c r="Z34" s="91">
        <f>(Z33/1000000)/'DU BAO KQKD'!Y3</f>
        <v>0</v>
      </c>
      <c r="AA34" s="216">
        <f>(AA33/1000000)/'DU BAO KQKD'!Z10</f>
        <v>0</v>
      </c>
      <c r="AB34" s="215">
        <f>(AB33/1000000)/'DU BAO KQKD'!AA3</f>
        <v>9.325226603006453E-4</v>
      </c>
    </row>
    <row r="35" spans="1:28" ht="22.05" customHeight="1">
      <c r="A35" s="26" t="s">
        <v>119</v>
      </c>
      <c r="B35" s="206" t="s">
        <v>126</v>
      </c>
      <c r="C35" s="207"/>
      <c r="D35" s="205">
        <f>SUM(D37:D42)</f>
        <v>30000000</v>
      </c>
      <c r="E35" s="214"/>
      <c r="F35" s="205">
        <f t="shared" ref="F35:Z35" si="7">SUM(F37:F42)</f>
        <v>30000000</v>
      </c>
      <c r="G35" s="214"/>
      <c r="H35" s="205">
        <f t="shared" si="7"/>
        <v>30000000</v>
      </c>
      <c r="I35" s="214"/>
      <c r="J35" s="205">
        <f t="shared" si="7"/>
        <v>30000000</v>
      </c>
      <c r="K35" s="214"/>
      <c r="L35" s="205">
        <f t="shared" si="7"/>
        <v>30000000</v>
      </c>
      <c r="M35" s="214"/>
      <c r="N35" s="205">
        <f t="shared" si="7"/>
        <v>30000000</v>
      </c>
      <c r="O35" s="214"/>
      <c r="P35" s="205">
        <f t="shared" si="7"/>
        <v>30000000</v>
      </c>
      <c r="Q35" s="214"/>
      <c r="R35" s="205">
        <f t="shared" si="7"/>
        <v>30000000</v>
      </c>
      <c r="S35" s="214"/>
      <c r="T35" s="205">
        <f t="shared" si="7"/>
        <v>30000000</v>
      </c>
      <c r="U35" s="214"/>
      <c r="V35" s="205">
        <f t="shared" si="7"/>
        <v>30000000</v>
      </c>
      <c r="W35" s="214"/>
      <c r="X35" s="205">
        <f t="shared" si="7"/>
        <v>30000000</v>
      </c>
      <c r="Y35" s="204"/>
      <c r="Z35" s="205">
        <f t="shared" si="7"/>
        <v>30000000</v>
      </c>
      <c r="AB35" s="214">
        <f>SUM(D35:Z35)</f>
        <v>360000000</v>
      </c>
    </row>
    <row r="36" spans="1:28" ht="22.05" customHeight="1">
      <c r="A36" s="26"/>
      <c r="B36" s="208" t="s">
        <v>135</v>
      </c>
      <c r="C36" s="211"/>
      <c r="D36" s="91">
        <f>(D35/1000000)/'DU BAO KQKD'!C$3</f>
        <v>7.0505287896592246E-4</v>
      </c>
      <c r="E36" s="215"/>
      <c r="F36" s="91">
        <f>(F35/1000000)/'DU BAO KQKD'!E3</f>
        <v>7.18562874251497E-4</v>
      </c>
      <c r="G36" s="216"/>
      <c r="H36" s="91">
        <f>(H35/1000000)/'DU BAO KQKD'!G3</f>
        <v>6.4794816414686827E-4</v>
      </c>
      <c r="I36" s="216"/>
      <c r="J36" s="91">
        <f>(J35/1000000)/'DU BAO KQKD'!I3</f>
        <v>6.8415051311288488E-4</v>
      </c>
      <c r="K36" s="216"/>
      <c r="L36" s="91">
        <f>(L35/1000000)/'DU BAO KQKD'!K3</f>
        <v>6.3559322033898301E-4</v>
      </c>
      <c r="M36" s="216"/>
      <c r="N36" s="91">
        <f>(N35/1000000)/'DU BAO KQKD'!M3</f>
        <v>6.6079295154185019E-4</v>
      </c>
      <c r="O36" s="216"/>
      <c r="P36" s="91">
        <f>(P35/1000000)/'DU BAO KQKD'!O3</f>
        <v>6.5645514223194748E-4</v>
      </c>
      <c r="Q36" s="216"/>
      <c r="R36" s="91">
        <f>(R35/1000000)/'DU BAO KQKD'!Q3</f>
        <v>6.6327658633650232E-4</v>
      </c>
      <c r="S36" s="216"/>
      <c r="T36" s="91">
        <f>(T35/1000000)/'DU BAO KQKD'!S3</f>
        <v>7.0339976553341146E-4</v>
      </c>
      <c r="U36" s="216"/>
      <c r="V36" s="91">
        <f>(V35/1000000)/'DU BAO KQKD'!U3</f>
        <v>6.9524913093858636E-4</v>
      </c>
      <c r="W36" s="216"/>
      <c r="X36" s="91">
        <f>(X35/1000000)/'DU BAO KQKD'!W3</f>
        <v>6.5645514223194748E-4</v>
      </c>
      <c r="Y36" s="216"/>
      <c r="Z36" s="91">
        <f>(Z35/1000000)/'DU BAO KQKD'!Y3</f>
        <v>6.4239828693790147E-4</v>
      </c>
      <c r="AA36" s="216" t="e">
        <f>(AA35/1000000)/'DU BAO KQKD'!Z12</f>
        <v>#DIV/0!</v>
      </c>
      <c r="AB36" s="215">
        <f>(AB35/1000000)/'DU BAO KQKD'!AA3</f>
        <v>6.7141631541646463E-4</v>
      </c>
    </row>
    <row r="37" spans="1:28" ht="22.05" customHeight="1">
      <c r="A37" s="26"/>
      <c r="B37" s="30" t="s">
        <v>127</v>
      </c>
      <c r="C37" s="35"/>
      <c r="D37" s="134"/>
      <c r="E37" s="15"/>
      <c r="F37" s="134"/>
      <c r="G37" s="15"/>
      <c r="H37" s="134"/>
      <c r="I37" s="15"/>
      <c r="J37" s="134"/>
      <c r="K37" s="15"/>
      <c r="L37" s="134"/>
      <c r="M37" s="15"/>
      <c r="N37" s="134"/>
      <c r="O37" s="15"/>
      <c r="P37" s="134"/>
      <c r="Q37" s="15"/>
      <c r="R37" s="134"/>
      <c r="S37" s="15"/>
      <c r="T37" s="134"/>
      <c r="U37" s="15"/>
      <c r="V37" s="134"/>
      <c r="W37" s="15"/>
      <c r="X37" s="134"/>
      <c r="Y37" s="15"/>
      <c r="Z37" s="134"/>
      <c r="AB37" s="15"/>
    </row>
    <row r="38" spans="1:28" ht="22.05" customHeight="1">
      <c r="A38" s="26"/>
      <c r="B38" s="30" t="s">
        <v>128</v>
      </c>
      <c r="C38" s="35"/>
      <c r="D38" s="134">
        <v>20000000</v>
      </c>
      <c r="E38" s="15"/>
      <c r="F38" s="134">
        <v>20000000</v>
      </c>
      <c r="G38" s="15"/>
      <c r="H38" s="134">
        <v>20000000</v>
      </c>
      <c r="I38" s="15"/>
      <c r="J38" s="134">
        <v>20000000</v>
      </c>
      <c r="K38" s="15"/>
      <c r="L38" s="134">
        <v>20000000</v>
      </c>
      <c r="M38" s="15"/>
      <c r="N38" s="134">
        <v>20000000</v>
      </c>
      <c r="O38" s="15"/>
      <c r="P38" s="134">
        <v>20000000</v>
      </c>
      <c r="Q38" s="15"/>
      <c r="R38" s="134">
        <v>20000000</v>
      </c>
      <c r="S38" s="15"/>
      <c r="T38" s="134">
        <v>20000000</v>
      </c>
      <c r="U38" s="15"/>
      <c r="V38" s="134">
        <v>20000000</v>
      </c>
      <c r="W38" s="15"/>
      <c r="X38" s="134">
        <v>20000000</v>
      </c>
      <c r="Y38" s="15"/>
      <c r="Z38" s="134">
        <v>20000000</v>
      </c>
      <c r="AB38" s="135">
        <f>SUM(D38:Z38)</f>
        <v>240000000</v>
      </c>
    </row>
    <row r="39" spans="1:28" ht="22.05" customHeight="1">
      <c r="A39" s="26"/>
      <c r="B39" s="30" t="s">
        <v>129</v>
      </c>
      <c r="C39" s="35"/>
      <c r="D39" s="134"/>
      <c r="E39" s="15"/>
      <c r="F39" s="134"/>
      <c r="G39" s="15"/>
      <c r="H39" s="134"/>
      <c r="I39" s="15"/>
      <c r="J39" s="134"/>
      <c r="K39" s="15"/>
      <c r="L39" s="134"/>
      <c r="M39" s="15"/>
      <c r="N39" s="134"/>
      <c r="O39" s="15"/>
      <c r="P39" s="134"/>
      <c r="Q39" s="15"/>
      <c r="R39" s="134"/>
      <c r="S39" s="15"/>
      <c r="T39" s="134"/>
      <c r="U39" s="15"/>
      <c r="V39" s="134"/>
      <c r="W39" s="15"/>
      <c r="X39" s="134"/>
      <c r="Y39" s="15"/>
      <c r="Z39" s="134"/>
      <c r="AB39" s="15"/>
    </row>
    <row r="40" spans="1:28" ht="22.05" customHeight="1">
      <c r="A40" s="26"/>
      <c r="B40" s="30" t="s">
        <v>130</v>
      </c>
      <c r="C40" s="35"/>
      <c r="D40" s="134"/>
      <c r="E40" s="15"/>
      <c r="F40" s="134"/>
      <c r="G40" s="15"/>
      <c r="H40" s="134"/>
      <c r="I40" s="15"/>
      <c r="J40" s="134"/>
      <c r="K40" s="15"/>
      <c r="L40" s="134"/>
      <c r="M40" s="15"/>
      <c r="N40" s="134"/>
      <c r="O40" s="15"/>
      <c r="P40" s="134"/>
      <c r="Q40" s="15"/>
      <c r="R40" s="134"/>
      <c r="S40" s="15"/>
      <c r="T40" s="134"/>
      <c r="U40" s="15"/>
      <c r="V40" s="134"/>
      <c r="W40" s="15"/>
      <c r="X40" s="134"/>
      <c r="Y40" s="15"/>
      <c r="Z40" s="134"/>
      <c r="AB40" s="15"/>
    </row>
    <row r="41" spans="1:28" ht="22.05" customHeight="1">
      <c r="A41" s="26"/>
      <c r="B41" s="30" t="s">
        <v>131</v>
      </c>
      <c r="C41" s="35"/>
      <c r="D41" s="134">
        <v>10000000</v>
      </c>
      <c r="E41" s="15"/>
      <c r="F41" s="134">
        <v>10000000</v>
      </c>
      <c r="G41" s="15"/>
      <c r="H41" s="134">
        <v>10000000</v>
      </c>
      <c r="I41" s="15"/>
      <c r="J41" s="134">
        <v>10000000</v>
      </c>
      <c r="K41" s="15"/>
      <c r="L41" s="134">
        <v>10000000</v>
      </c>
      <c r="M41" s="15"/>
      <c r="N41" s="134">
        <v>10000000</v>
      </c>
      <c r="O41" s="15"/>
      <c r="P41" s="134">
        <v>10000000</v>
      </c>
      <c r="Q41" s="15"/>
      <c r="R41" s="134">
        <v>10000000</v>
      </c>
      <c r="S41" s="15"/>
      <c r="T41" s="134">
        <v>10000000</v>
      </c>
      <c r="U41" s="15"/>
      <c r="V41" s="134">
        <v>10000000</v>
      </c>
      <c r="W41" s="15"/>
      <c r="X41" s="134">
        <v>10000000</v>
      </c>
      <c r="Y41" s="15"/>
      <c r="Z41" s="134">
        <v>10000000</v>
      </c>
      <c r="AB41" s="135">
        <f>SUM(D41:Z41)</f>
        <v>120000000</v>
      </c>
    </row>
    <row r="42" spans="1:28" ht="22.05" customHeight="1">
      <c r="A42" s="26"/>
      <c r="B42" s="30" t="s">
        <v>132</v>
      </c>
      <c r="C42" s="35"/>
      <c r="D42" s="134"/>
      <c r="E42" s="15"/>
      <c r="F42" s="134"/>
      <c r="G42" s="15"/>
      <c r="H42" s="134"/>
      <c r="I42" s="15"/>
      <c r="J42" s="134"/>
      <c r="K42" s="15"/>
      <c r="L42" s="134"/>
      <c r="M42" s="15"/>
      <c r="N42" s="134"/>
      <c r="O42" s="15"/>
      <c r="P42" s="134"/>
      <c r="Q42" s="15"/>
      <c r="R42" s="134"/>
      <c r="S42" s="15"/>
      <c r="T42" s="134"/>
      <c r="U42" s="15"/>
      <c r="V42" s="134"/>
      <c r="W42" s="15"/>
      <c r="X42" s="134"/>
      <c r="Y42" s="15"/>
      <c r="Z42" s="134"/>
      <c r="AB42" s="15"/>
    </row>
    <row r="43" spans="1:28" ht="39.75" customHeight="1">
      <c r="A43" s="26" t="s">
        <v>120</v>
      </c>
      <c r="B43" s="206" t="s">
        <v>523</v>
      </c>
      <c r="C43" s="207"/>
      <c r="D43" s="205"/>
      <c r="E43" s="214"/>
      <c r="F43" s="205"/>
      <c r="G43" s="214"/>
      <c r="H43" s="205"/>
      <c r="I43" s="214"/>
      <c r="J43" s="205"/>
      <c r="K43" s="214"/>
      <c r="L43" s="205"/>
      <c r="M43" s="214"/>
      <c r="N43" s="205">
        <v>200000000</v>
      </c>
      <c r="O43" s="214"/>
      <c r="P43" s="205"/>
      <c r="Q43" s="214"/>
      <c r="R43" s="205"/>
      <c r="S43" s="214"/>
      <c r="T43" s="205"/>
      <c r="U43" s="214"/>
      <c r="V43" s="205"/>
      <c r="W43" s="214"/>
      <c r="X43" s="205"/>
      <c r="Y43" s="204"/>
      <c r="Z43" s="205"/>
      <c r="AB43" s="214">
        <f>SUM(D43:Z43)</f>
        <v>200000000</v>
      </c>
    </row>
    <row r="44" spans="1:28" ht="22.05" customHeight="1">
      <c r="A44" s="26"/>
      <c r="B44" s="208" t="s">
        <v>135</v>
      </c>
      <c r="C44" s="211"/>
      <c r="D44" s="91">
        <f>(D43/1000000)/'DU BAO KQKD'!C$3</f>
        <v>0</v>
      </c>
      <c r="E44" s="215"/>
      <c r="F44" s="91">
        <f>(F43/1000000)/'DU BAO KQKD'!E$3</f>
        <v>0</v>
      </c>
      <c r="G44" s="215"/>
      <c r="H44" s="91">
        <f>(H43/1000000)/'DU BAO KQKD'!G$3</f>
        <v>0</v>
      </c>
      <c r="I44" s="215"/>
      <c r="J44" s="91">
        <f>(J43/1000000)/'DU BAO KQKD'!I$3</f>
        <v>0</v>
      </c>
      <c r="K44" s="215"/>
      <c r="L44" s="91">
        <f>(L43/1000000)/'DU BAO KQKD'!K$3</f>
        <v>0</v>
      </c>
      <c r="M44" s="215"/>
      <c r="N44" s="91">
        <f>(N43/1000000)/'DU BAO KQKD'!M$3</f>
        <v>4.4052863436123352E-3</v>
      </c>
      <c r="O44" s="215"/>
      <c r="P44" s="91">
        <f>(P43/1000000)/'DU BAO KQKD'!O$3</f>
        <v>0</v>
      </c>
      <c r="Q44" s="215"/>
      <c r="R44" s="91">
        <f>(R43/1000000)/'DU BAO KQKD'!Q$3</f>
        <v>0</v>
      </c>
      <c r="S44" s="215"/>
      <c r="T44" s="91">
        <f>(T43/1000000)/'DU BAO KQKD'!S$3</f>
        <v>0</v>
      </c>
      <c r="U44" s="215"/>
      <c r="V44" s="91">
        <f>(V43/1000000)/'DU BAO KQKD'!U$3</f>
        <v>0</v>
      </c>
      <c r="W44" s="215"/>
      <c r="X44" s="91">
        <f>(X43/1000000)/'DU BAO KQKD'!W$3</f>
        <v>0</v>
      </c>
      <c r="Y44" s="215"/>
      <c r="Z44" s="91">
        <f>(Z43/1000000)/'DU BAO KQKD'!Y$3</f>
        <v>0</v>
      </c>
      <c r="AB44" s="215">
        <f>(AB43/1000000)/'DU BAO KQKD'!AA$3</f>
        <v>3.7300906412025814E-4</v>
      </c>
    </row>
    <row r="45" spans="1:28" ht="33.75" customHeight="1">
      <c r="A45" s="26" t="s">
        <v>124</v>
      </c>
      <c r="B45" s="206" t="s">
        <v>525</v>
      </c>
      <c r="C45" s="207"/>
      <c r="D45" s="205"/>
      <c r="E45" s="214"/>
      <c r="F45" s="205"/>
      <c r="G45" s="214"/>
      <c r="H45" s="205">
        <v>500000000</v>
      </c>
      <c r="I45" s="214"/>
      <c r="J45" s="205"/>
      <c r="K45" s="214"/>
      <c r="L45" s="205"/>
      <c r="M45" s="214"/>
      <c r="N45" s="205"/>
      <c r="O45" s="214"/>
      <c r="P45" s="205"/>
      <c r="Q45" s="214"/>
      <c r="R45" s="205"/>
      <c r="S45" s="214"/>
      <c r="T45" s="205"/>
      <c r="U45" s="214"/>
      <c r="V45" s="205"/>
      <c r="W45" s="214"/>
      <c r="X45" s="205"/>
      <c r="Y45" s="204"/>
      <c r="Z45" s="205"/>
      <c r="AB45" s="214">
        <f>SUM(D45:Z45)</f>
        <v>500000000</v>
      </c>
    </row>
    <row r="46" spans="1:28" ht="22.05" customHeight="1">
      <c r="A46" s="26"/>
      <c r="B46" s="208" t="s">
        <v>135</v>
      </c>
      <c r="C46" s="211"/>
      <c r="D46" s="91">
        <f>(D45/1000000)/'DU BAO KQKD'!C$3</f>
        <v>0</v>
      </c>
      <c r="E46" s="215"/>
      <c r="F46" s="91">
        <f>(F45/1000000)/'DU BAO KQKD'!E$3</f>
        <v>0</v>
      </c>
      <c r="G46" s="215"/>
      <c r="H46" s="91">
        <f>(H45/1000000)/'DU BAO KQKD'!G$3</f>
        <v>1.079913606911447E-2</v>
      </c>
      <c r="I46" s="215"/>
      <c r="J46" s="91">
        <f>(J45/1000000)/'DU BAO KQKD'!I$3</f>
        <v>0</v>
      </c>
      <c r="K46" s="215"/>
      <c r="L46" s="91">
        <f>(L45/1000000)/'DU BAO KQKD'!K$3</f>
        <v>0</v>
      </c>
      <c r="M46" s="215"/>
      <c r="N46" s="91">
        <f>(N45/1000000)/'DU BAO KQKD'!M$3</f>
        <v>0</v>
      </c>
      <c r="O46" s="215"/>
      <c r="P46" s="91">
        <f>(P45/1000000)/'DU BAO KQKD'!O$3</f>
        <v>0</v>
      </c>
      <c r="Q46" s="215"/>
      <c r="R46" s="91">
        <f>(R45/1000000)/'DU BAO KQKD'!Q$3</f>
        <v>0</v>
      </c>
      <c r="S46" s="215"/>
      <c r="T46" s="91">
        <f>(T45/1000000)/'DU BAO KQKD'!S$3</f>
        <v>0</v>
      </c>
      <c r="U46" s="215"/>
      <c r="V46" s="91">
        <f>(V45/1000000)/'DU BAO KQKD'!U$3</f>
        <v>0</v>
      </c>
      <c r="W46" s="215"/>
      <c r="X46" s="91">
        <f>(X45/1000000)/'DU BAO KQKD'!W$3</f>
        <v>0</v>
      </c>
      <c r="Y46" s="215"/>
      <c r="Z46" s="91">
        <f>(Z45/1000000)/'DU BAO KQKD'!Y$3</f>
        <v>0</v>
      </c>
      <c r="AB46" s="215">
        <f>(AB45/1000000)/'DU BAO KQKD'!AA$3</f>
        <v>9.325226603006453E-4</v>
      </c>
    </row>
    <row r="50" spans="1:28" ht="30">
      <c r="A50" s="163" t="s">
        <v>521</v>
      </c>
    </row>
    <row r="52" spans="1:28">
      <c r="A52" s="26" t="s">
        <v>29</v>
      </c>
      <c r="B52" s="897" t="s">
        <v>103</v>
      </c>
      <c r="C52" s="898"/>
      <c r="D52" s="58" t="s">
        <v>31</v>
      </c>
      <c r="E52" s="26"/>
      <c r="F52" s="58" t="s">
        <v>32</v>
      </c>
      <c r="G52" s="26"/>
      <c r="H52" s="58" t="s">
        <v>33</v>
      </c>
      <c r="I52" s="26"/>
      <c r="J52" s="58" t="s">
        <v>34</v>
      </c>
      <c r="K52" s="26"/>
      <c r="L52" s="58" t="s">
        <v>35</v>
      </c>
      <c r="M52" s="26"/>
      <c r="N52" s="58" t="s">
        <v>36</v>
      </c>
      <c r="O52" s="26"/>
      <c r="P52" s="58" t="s">
        <v>37</v>
      </c>
      <c r="Q52" s="26"/>
      <c r="R52" s="58" t="s">
        <v>38</v>
      </c>
      <c r="S52" s="26"/>
      <c r="T52" s="58" t="s">
        <v>39</v>
      </c>
      <c r="U52" s="26"/>
      <c r="V52" s="58" t="s">
        <v>40</v>
      </c>
      <c r="W52" s="26"/>
      <c r="X52" s="58" t="s">
        <v>41</v>
      </c>
      <c r="Y52" s="26"/>
      <c r="Z52" s="58" t="s">
        <v>42</v>
      </c>
      <c r="AA52" s="17"/>
      <c r="AB52" s="26" t="s">
        <v>17</v>
      </c>
    </row>
    <row r="53" spans="1:28" ht="33.75" customHeight="1">
      <c r="A53" s="26"/>
      <c r="B53" s="895" t="s">
        <v>17</v>
      </c>
      <c r="C53" s="896"/>
      <c r="D53" s="222">
        <f>D55+D60+D72+D75+D82+D84+D92+D94</f>
        <v>1000000</v>
      </c>
      <c r="E53" s="223"/>
      <c r="F53" s="222">
        <f>F55+F60+F72+F75+F82+F84+F92+F94</f>
        <v>43000000</v>
      </c>
      <c r="G53" s="223"/>
      <c r="H53" s="222">
        <f>H55+H60+H72+H75+H82+H84+H92+H94</f>
        <v>51000000</v>
      </c>
      <c r="I53" s="224"/>
      <c r="J53" s="222">
        <f t="shared" ref="J53:AA53" si="8">J55+J60+J72+J75+J82+J84+J92+J94</f>
        <v>1000000</v>
      </c>
      <c r="K53" s="224"/>
      <c r="L53" s="222">
        <f t="shared" si="8"/>
        <v>1000000</v>
      </c>
      <c r="M53" s="224"/>
      <c r="N53" s="222">
        <f t="shared" si="8"/>
        <v>1000000</v>
      </c>
      <c r="O53" s="224"/>
      <c r="P53" s="222">
        <f t="shared" si="8"/>
        <v>1000000</v>
      </c>
      <c r="Q53" s="224"/>
      <c r="R53" s="222">
        <f t="shared" si="8"/>
        <v>1000000</v>
      </c>
      <c r="S53" s="224"/>
      <c r="T53" s="222">
        <f t="shared" si="8"/>
        <v>1000000</v>
      </c>
      <c r="U53" s="224"/>
      <c r="V53" s="222">
        <f t="shared" si="8"/>
        <v>1000000</v>
      </c>
      <c r="W53" s="224"/>
      <c r="X53" s="222">
        <f t="shared" si="8"/>
        <v>1000000</v>
      </c>
      <c r="Y53" s="224"/>
      <c r="Z53" s="222">
        <f t="shared" si="8"/>
        <v>1000000</v>
      </c>
      <c r="AA53" s="224">
        <f t="shared" si="8"/>
        <v>0</v>
      </c>
      <c r="AB53" s="225">
        <f>SUM(D53:Z53)</f>
        <v>104000000</v>
      </c>
    </row>
    <row r="54" spans="1:28" ht="22.05" hidden="1" customHeight="1">
      <c r="A54" s="26"/>
      <c r="B54" s="208" t="s">
        <v>135</v>
      </c>
      <c r="C54" s="211"/>
      <c r="D54" s="91">
        <f>D5</f>
        <v>2.1468860164512337E-2</v>
      </c>
      <c r="E54" s="215"/>
      <c r="F54" s="91">
        <f>F5</f>
        <v>2.149700598802395E-2</v>
      </c>
      <c r="G54" s="215"/>
      <c r="H54" s="91">
        <f>H5</f>
        <v>4.4244060475161988E-2</v>
      </c>
      <c r="I54" s="215"/>
      <c r="J54" s="91">
        <f>J5</f>
        <v>2.7126567844925883E-2</v>
      </c>
      <c r="K54" s="215"/>
      <c r="L54" s="91">
        <f>L5</f>
        <v>2.1324152542372882E-2</v>
      </c>
      <c r="M54" s="215"/>
      <c r="N54" s="91">
        <f>N5</f>
        <v>2.578193832599119E-2</v>
      </c>
      <c r="O54" s="215"/>
      <c r="P54" s="91">
        <f>P5</f>
        <v>2.1367614879649891E-2</v>
      </c>
      <c r="Q54" s="215"/>
      <c r="R54" s="91">
        <f>R5</f>
        <v>2.2045102807870882E-2</v>
      </c>
      <c r="S54" s="215"/>
      <c r="T54" s="91">
        <f>T5</f>
        <v>2.7327080890973035E-2</v>
      </c>
      <c r="U54" s="215"/>
      <c r="V54" s="91">
        <f>V5</f>
        <v>2.1448435689455387E-2</v>
      </c>
      <c r="W54" s="215"/>
      <c r="X54" s="91">
        <f>X5</f>
        <v>2.1367614879649891E-2</v>
      </c>
      <c r="Y54" s="215"/>
      <c r="Z54" s="91">
        <f>Z5</f>
        <v>2.1338329764453962E-2</v>
      </c>
      <c r="AB54" s="215">
        <f>(AB53/1000000)/'DU BAO KQKD'!AA$3</f>
        <v>1.9396471334253421E-4</v>
      </c>
    </row>
    <row r="55" spans="1:28" s="221" customFormat="1" ht="14.25" customHeight="1">
      <c r="A55" s="58" t="s">
        <v>134</v>
      </c>
      <c r="B55" s="217" t="s">
        <v>108</v>
      </c>
      <c r="C55" s="218"/>
      <c r="D55" s="219">
        <f>SUM(D57:D59)</f>
        <v>0</v>
      </c>
      <c r="E55" s="219"/>
      <c r="F55" s="219">
        <f t="shared" ref="F55:Z55" si="9">SUM(F57:F59)</f>
        <v>9000000</v>
      </c>
      <c r="G55" s="219"/>
      <c r="H55" s="219">
        <f t="shared" si="9"/>
        <v>0</v>
      </c>
      <c r="I55" s="219"/>
      <c r="J55" s="219">
        <f t="shared" si="9"/>
        <v>0</v>
      </c>
      <c r="K55" s="219"/>
      <c r="L55" s="219">
        <f t="shared" si="9"/>
        <v>0</v>
      </c>
      <c r="M55" s="219"/>
      <c r="N55" s="219">
        <f t="shared" si="9"/>
        <v>0</v>
      </c>
      <c r="O55" s="219"/>
      <c r="P55" s="219">
        <f t="shared" si="9"/>
        <v>0</v>
      </c>
      <c r="Q55" s="219"/>
      <c r="R55" s="219">
        <f t="shared" si="9"/>
        <v>0</v>
      </c>
      <c r="S55" s="219"/>
      <c r="T55" s="219">
        <f t="shared" si="9"/>
        <v>0</v>
      </c>
      <c r="U55" s="219"/>
      <c r="V55" s="219">
        <f t="shared" si="9"/>
        <v>0</v>
      </c>
      <c r="W55" s="219"/>
      <c r="X55" s="219">
        <f t="shared" si="9"/>
        <v>0</v>
      </c>
      <c r="Y55" s="219"/>
      <c r="Z55" s="219">
        <f t="shared" si="9"/>
        <v>0</v>
      </c>
      <c r="AA55" s="220"/>
      <c r="AB55" s="134"/>
    </row>
    <row r="56" spans="1:28" hidden="1">
      <c r="A56" s="26"/>
      <c r="B56" s="208" t="s">
        <v>135</v>
      </c>
      <c r="C56" s="211"/>
      <c r="D56" s="91">
        <f>D7</f>
        <v>1.1750881316098707E-4</v>
      </c>
      <c r="E56" s="215"/>
      <c r="F56" s="91">
        <f>F7</f>
        <v>1.1976047904191617E-4</v>
      </c>
      <c r="G56" s="215"/>
      <c r="H56" s="91">
        <f>H7</f>
        <v>7.5593952483801296E-4</v>
      </c>
      <c r="I56" s="215"/>
      <c r="J56" s="91">
        <f>J7</f>
        <v>1.1402508551881414E-4</v>
      </c>
      <c r="K56" s="215"/>
      <c r="L56" s="91">
        <f>L7</f>
        <v>1.0593220338983051E-4</v>
      </c>
      <c r="M56" s="215"/>
      <c r="N56" s="91">
        <f>N7</f>
        <v>1.1013215859030837E-4</v>
      </c>
      <c r="O56" s="215"/>
      <c r="P56" s="91">
        <f>P7</f>
        <v>1.0940919037199125E-4</v>
      </c>
      <c r="Q56" s="215"/>
      <c r="R56" s="91">
        <f>R7</f>
        <v>1.1054609772275039E-4</v>
      </c>
      <c r="S56" s="215"/>
      <c r="T56" s="91">
        <f>T7</f>
        <v>1.1723329425556858E-4</v>
      </c>
      <c r="U56" s="215"/>
      <c r="V56" s="91">
        <f>V7</f>
        <v>1.1587485515643106E-4</v>
      </c>
      <c r="W56" s="215"/>
      <c r="X56" s="91">
        <f>X7</f>
        <v>1.0940919037199125E-4</v>
      </c>
      <c r="Y56" s="215"/>
      <c r="Z56" s="91">
        <f>Z7</f>
        <v>1.0706638115631691E-4</v>
      </c>
      <c r="AB56" s="215">
        <f>(AB55/1000000)/'DU BAO KQKD'!AA$3</f>
        <v>0</v>
      </c>
    </row>
    <row r="57" spans="1:28" ht="22.05" customHeight="1">
      <c r="A57" s="26"/>
      <c r="B57" s="30" t="s">
        <v>109</v>
      </c>
      <c r="C57" s="35"/>
      <c r="D57" s="134"/>
      <c r="E57" s="134"/>
      <c r="F57" s="134">
        <f>SUM($D$8:$Z$8)*10%</f>
        <v>6000000</v>
      </c>
      <c r="G57" s="134"/>
      <c r="H57" s="134"/>
      <c r="I57" s="134"/>
      <c r="J57" s="134"/>
      <c r="K57" s="134"/>
      <c r="L57" s="134"/>
      <c r="M57" s="134"/>
      <c r="N57" s="134"/>
      <c r="O57" s="134"/>
      <c r="P57" s="134"/>
      <c r="Q57" s="134"/>
      <c r="R57" s="134"/>
      <c r="S57" s="134"/>
      <c r="T57" s="134"/>
      <c r="U57" s="134"/>
      <c r="V57" s="134"/>
      <c r="W57" s="134"/>
      <c r="X57" s="134"/>
      <c r="Y57" s="134"/>
      <c r="Z57" s="134"/>
      <c r="AA57" s="196"/>
      <c r="AB57" s="134">
        <f>SUM(D57:Z57)</f>
        <v>6000000</v>
      </c>
    </row>
    <row r="58" spans="1:28" ht="22.05" customHeight="1">
      <c r="A58" s="26"/>
      <c r="B58" s="29" t="s">
        <v>110</v>
      </c>
      <c r="C58" s="34"/>
      <c r="D58" s="134"/>
      <c r="E58" s="134"/>
      <c r="F58" s="134">
        <f>SUM($D$9:$Z$9)*10%</f>
        <v>3000000</v>
      </c>
      <c r="G58" s="134"/>
      <c r="H58" s="134"/>
      <c r="I58" s="134"/>
      <c r="J58" s="134"/>
      <c r="K58" s="134"/>
      <c r="L58" s="134"/>
      <c r="M58" s="134"/>
      <c r="N58" s="134"/>
      <c r="O58" s="134"/>
      <c r="P58" s="134"/>
      <c r="Q58" s="134"/>
      <c r="R58" s="134"/>
      <c r="S58" s="134"/>
      <c r="T58" s="134"/>
      <c r="U58" s="134"/>
      <c r="V58" s="134"/>
      <c r="W58" s="134"/>
      <c r="X58" s="134"/>
      <c r="Y58" s="134"/>
      <c r="Z58" s="134"/>
      <c r="AA58" s="196"/>
      <c r="AB58" s="134">
        <f>SUM(D58:Z58)</f>
        <v>3000000</v>
      </c>
    </row>
    <row r="59" spans="1:28" ht="22.05" customHeight="1">
      <c r="A59" s="26"/>
      <c r="B59" s="30" t="s">
        <v>105</v>
      </c>
      <c r="C59" s="35"/>
      <c r="D59" s="134">
        <f>D10</f>
        <v>0</v>
      </c>
      <c r="E59" s="15"/>
      <c r="F59" s="134">
        <f>F10</f>
        <v>0</v>
      </c>
      <c r="G59" s="15"/>
      <c r="H59" s="134">
        <f>H10</f>
        <v>0</v>
      </c>
      <c r="I59" s="15"/>
      <c r="J59" s="134">
        <f>J10</f>
        <v>0</v>
      </c>
      <c r="K59" s="15"/>
      <c r="L59" s="134">
        <f>L10</f>
        <v>0</v>
      </c>
      <c r="M59" s="15"/>
      <c r="N59" s="134">
        <f>N10</f>
        <v>0</v>
      </c>
      <c r="O59" s="15"/>
      <c r="P59" s="134">
        <f>P10</f>
        <v>0</v>
      </c>
      <c r="Q59" s="15"/>
      <c r="R59" s="134">
        <f>R10</f>
        <v>0</v>
      </c>
      <c r="S59" s="15"/>
      <c r="T59" s="134">
        <f>T10</f>
        <v>0</v>
      </c>
      <c r="U59" s="15"/>
      <c r="V59" s="134">
        <f>V10</f>
        <v>0</v>
      </c>
      <c r="W59" s="15"/>
      <c r="X59" s="134">
        <f>X10</f>
        <v>0</v>
      </c>
      <c r="Y59" s="15"/>
      <c r="Z59" s="134">
        <f>Z10</f>
        <v>0</v>
      </c>
      <c r="AB59" s="15"/>
    </row>
    <row r="60" spans="1:28" ht="22.05" customHeight="1">
      <c r="A60" s="26" t="s">
        <v>104</v>
      </c>
      <c r="B60" s="201" t="s">
        <v>112</v>
      </c>
      <c r="C60" s="202"/>
      <c r="D60" s="205">
        <f>D62</f>
        <v>0</v>
      </c>
      <c r="E60" s="205"/>
      <c r="F60" s="205">
        <f t="shared" ref="F60:Z60" si="10">F62</f>
        <v>33000000</v>
      </c>
      <c r="G60" s="205"/>
      <c r="H60" s="205">
        <f t="shared" si="10"/>
        <v>0</v>
      </c>
      <c r="I60" s="205"/>
      <c r="J60" s="205">
        <f t="shared" si="10"/>
        <v>0</v>
      </c>
      <c r="K60" s="205"/>
      <c r="L60" s="205">
        <f t="shared" si="10"/>
        <v>0</v>
      </c>
      <c r="M60" s="205"/>
      <c r="N60" s="205">
        <f t="shared" si="10"/>
        <v>0</v>
      </c>
      <c r="O60" s="205"/>
      <c r="P60" s="205">
        <f t="shared" si="10"/>
        <v>0</v>
      </c>
      <c r="Q60" s="205"/>
      <c r="R60" s="205">
        <f t="shared" si="10"/>
        <v>0</v>
      </c>
      <c r="S60" s="205"/>
      <c r="T60" s="205">
        <f t="shared" si="10"/>
        <v>0</v>
      </c>
      <c r="U60" s="205"/>
      <c r="V60" s="205">
        <f t="shared" si="10"/>
        <v>0</v>
      </c>
      <c r="W60" s="205"/>
      <c r="X60" s="205">
        <f t="shared" si="10"/>
        <v>0</v>
      </c>
      <c r="Y60" s="205"/>
      <c r="Z60" s="205">
        <f t="shared" si="10"/>
        <v>0</v>
      </c>
      <c r="AA60" s="195"/>
      <c r="AB60" s="135">
        <f>SUM(D60:Z60)</f>
        <v>33000000</v>
      </c>
    </row>
    <row r="61" spans="1:28" ht="22.05" hidden="1" customHeight="1">
      <c r="A61" s="26"/>
      <c r="B61" s="208" t="s">
        <v>135</v>
      </c>
      <c r="C61" s="211"/>
      <c r="D61" s="91">
        <f>D12</f>
        <v>6.4629847238542885E-4</v>
      </c>
      <c r="E61" s="215"/>
      <c r="F61" s="91">
        <f>F12</f>
        <v>6.5868263473053891E-4</v>
      </c>
      <c r="G61" s="215"/>
      <c r="H61" s="91">
        <f>H12</f>
        <v>5.9395248380129592E-4</v>
      </c>
      <c r="I61" s="215"/>
      <c r="J61" s="91">
        <f>J12</f>
        <v>6.2713797035347774E-4</v>
      </c>
      <c r="K61" s="215"/>
      <c r="L61" s="91">
        <f>L12</f>
        <v>5.8262711864406783E-4</v>
      </c>
      <c r="M61" s="215"/>
      <c r="N61" s="91">
        <f>N12</f>
        <v>6.0572687224669599E-4</v>
      </c>
      <c r="O61" s="215"/>
      <c r="P61" s="91">
        <f>P12</f>
        <v>6.017505470459519E-4</v>
      </c>
      <c r="Q61" s="215"/>
      <c r="R61" s="91">
        <f>R12</f>
        <v>6.0800353747512709E-4</v>
      </c>
      <c r="S61" s="215"/>
      <c r="T61" s="91">
        <f>T12</f>
        <v>6.4478311840562722E-4</v>
      </c>
      <c r="U61" s="215"/>
      <c r="V61" s="91">
        <f>V12</f>
        <v>6.3731170336037081E-4</v>
      </c>
      <c r="W61" s="215"/>
      <c r="X61" s="91">
        <f>X12</f>
        <v>6.017505470459519E-4</v>
      </c>
      <c r="Y61" s="215"/>
      <c r="Z61" s="91">
        <f>Z12</f>
        <v>5.8886509635974304E-4</v>
      </c>
      <c r="AB61" s="215">
        <f>(AB60/1000000)/'DU BAO KQKD'!AA$3</f>
        <v>6.1546495579842595E-5</v>
      </c>
    </row>
    <row r="62" spans="1:28" ht="22.05" customHeight="1">
      <c r="A62" s="26">
        <v>1</v>
      </c>
      <c r="B62" s="29" t="s">
        <v>113</v>
      </c>
      <c r="C62" s="34"/>
      <c r="D62" s="134">
        <f>D63+D66</f>
        <v>0</v>
      </c>
      <c r="E62" s="134"/>
      <c r="F62" s="134">
        <f t="shared" ref="F62:Z62" si="11">F63+F66</f>
        <v>33000000</v>
      </c>
      <c r="G62" s="28"/>
      <c r="H62" s="134">
        <f t="shared" si="11"/>
        <v>0</v>
      </c>
      <c r="I62" s="28"/>
      <c r="J62" s="134">
        <f t="shared" si="11"/>
        <v>0</v>
      </c>
      <c r="K62" s="28"/>
      <c r="L62" s="134">
        <f t="shared" si="11"/>
        <v>0</v>
      </c>
      <c r="M62" s="28"/>
      <c r="N62" s="134">
        <f t="shared" si="11"/>
        <v>0</v>
      </c>
      <c r="O62" s="28"/>
      <c r="P62" s="134">
        <f t="shared" si="11"/>
        <v>0</v>
      </c>
      <c r="Q62" s="28"/>
      <c r="R62" s="134">
        <f t="shared" si="11"/>
        <v>0</v>
      </c>
      <c r="S62" s="28"/>
      <c r="T62" s="134">
        <f t="shared" si="11"/>
        <v>0</v>
      </c>
      <c r="U62" s="28"/>
      <c r="V62" s="134">
        <f t="shared" si="11"/>
        <v>0</v>
      </c>
      <c r="W62" s="28"/>
      <c r="X62" s="134">
        <f t="shared" si="11"/>
        <v>0</v>
      </c>
      <c r="Y62" s="28"/>
      <c r="Z62" s="134">
        <f t="shared" si="11"/>
        <v>0</v>
      </c>
      <c r="AA62" s="195"/>
      <c r="AB62" s="15"/>
    </row>
    <row r="63" spans="1:28" ht="22.05" customHeight="1">
      <c r="A63" s="26"/>
      <c r="B63" s="30" t="s">
        <v>114</v>
      </c>
      <c r="C63" s="35"/>
      <c r="D63" s="134"/>
      <c r="E63" s="134"/>
      <c r="F63" s="134">
        <f>SUM($D$14:$Z$14)*10%</f>
        <v>3000000</v>
      </c>
      <c r="G63" s="134"/>
      <c r="H63" s="134"/>
      <c r="I63" s="134"/>
      <c r="J63" s="134"/>
      <c r="K63" s="134"/>
      <c r="L63" s="134"/>
      <c r="M63" s="134"/>
      <c r="N63" s="134"/>
      <c r="O63" s="134"/>
      <c r="P63" s="134"/>
      <c r="Q63" s="134"/>
      <c r="R63" s="134"/>
      <c r="S63" s="134"/>
      <c r="T63" s="134"/>
      <c r="U63" s="134"/>
      <c r="V63" s="134"/>
      <c r="W63" s="134"/>
      <c r="X63" s="134"/>
      <c r="Y63" s="134"/>
      <c r="Z63" s="134"/>
      <c r="AB63" s="135">
        <f>SUM(D63:Z63)</f>
        <v>3000000</v>
      </c>
    </row>
    <row r="64" spans="1:28" ht="22.05" hidden="1" customHeight="1">
      <c r="A64" s="26"/>
      <c r="B64" s="31" t="s">
        <v>115</v>
      </c>
      <c r="C64" s="36"/>
      <c r="D64" s="134">
        <f>D15</f>
        <v>500</v>
      </c>
      <c r="E64" s="134"/>
      <c r="F64" s="134">
        <f>F15</f>
        <v>500</v>
      </c>
      <c r="G64" s="134"/>
      <c r="H64" s="134">
        <f>H15</f>
        <v>500</v>
      </c>
      <c r="I64" s="134"/>
      <c r="J64" s="134">
        <f>J15</f>
        <v>500</v>
      </c>
      <c r="K64" s="134"/>
      <c r="L64" s="134">
        <f>L15</f>
        <v>500</v>
      </c>
      <c r="M64" s="134"/>
      <c r="N64" s="134">
        <f>N15</f>
        <v>500</v>
      </c>
      <c r="O64" s="134"/>
      <c r="P64" s="134">
        <f>P15</f>
        <v>500</v>
      </c>
      <c r="Q64" s="134"/>
      <c r="R64" s="134">
        <f>R15</f>
        <v>500</v>
      </c>
      <c r="S64" s="134"/>
      <c r="T64" s="134">
        <f>T15</f>
        <v>500</v>
      </c>
      <c r="U64" s="134"/>
      <c r="V64" s="134">
        <f>V15</f>
        <v>500</v>
      </c>
      <c r="W64" s="134"/>
      <c r="X64" s="134">
        <f>X15</f>
        <v>500</v>
      </c>
      <c r="Y64" s="134"/>
      <c r="Z64" s="134">
        <f>Z15</f>
        <v>500</v>
      </c>
      <c r="AB64" s="15"/>
    </row>
    <row r="65" spans="1:33" ht="22.05" hidden="1" customHeight="1">
      <c r="A65" s="26"/>
      <c r="B65" s="32" t="s">
        <v>116</v>
      </c>
      <c r="C65" s="37"/>
      <c r="D65" s="134">
        <f>D16</f>
        <v>5000</v>
      </c>
      <c r="E65" s="134"/>
      <c r="F65" s="134">
        <f>F16</f>
        <v>5000</v>
      </c>
      <c r="G65" s="134"/>
      <c r="H65" s="134">
        <f>H16</f>
        <v>5000</v>
      </c>
      <c r="I65" s="134"/>
      <c r="J65" s="134">
        <f>J16</f>
        <v>5000</v>
      </c>
      <c r="K65" s="134"/>
      <c r="L65" s="134">
        <f>L16</f>
        <v>5000</v>
      </c>
      <c r="M65" s="134"/>
      <c r="N65" s="134">
        <f>N16</f>
        <v>5000</v>
      </c>
      <c r="O65" s="134"/>
      <c r="P65" s="134">
        <f>P16</f>
        <v>5000</v>
      </c>
      <c r="Q65" s="134"/>
      <c r="R65" s="134">
        <f>R16</f>
        <v>5000</v>
      </c>
      <c r="S65" s="134"/>
      <c r="T65" s="134">
        <f>T16</f>
        <v>5000</v>
      </c>
      <c r="U65" s="134"/>
      <c r="V65" s="134">
        <f>V16</f>
        <v>5000</v>
      </c>
      <c r="W65" s="134"/>
      <c r="X65" s="134">
        <f>X16</f>
        <v>5000</v>
      </c>
      <c r="Y65" s="134"/>
      <c r="Z65" s="134">
        <f>Z16</f>
        <v>5000</v>
      </c>
      <c r="AB65" s="15"/>
    </row>
    <row r="66" spans="1:33" ht="22.05" customHeight="1">
      <c r="A66" s="26"/>
      <c r="B66" s="30" t="s">
        <v>117</v>
      </c>
      <c r="C66" s="35"/>
      <c r="D66" s="134"/>
      <c r="E66" s="15"/>
      <c r="F66" s="134">
        <f>SUM($D$17:$Z$17)*10%</f>
        <v>30000000</v>
      </c>
      <c r="G66" s="135"/>
      <c r="H66" s="134"/>
      <c r="I66" s="135"/>
      <c r="J66" s="134"/>
      <c r="K66" s="135"/>
      <c r="L66" s="134"/>
      <c r="M66" s="135"/>
      <c r="N66" s="134"/>
      <c r="O66" s="135"/>
      <c r="P66" s="134"/>
      <c r="Q66" s="135"/>
      <c r="R66" s="134"/>
      <c r="S66" s="135"/>
      <c r="T66" s="134"/>
      <c r="U66" s="135"/>
      <c r="V66" s="134"/>
      <c r="W66" s="135"/>
      <c r="X66" s="134"/>
      <c r="Y66" s="135"/>
      <c r="Z66" s="134"/>
      <c r="AB66" s="135">
        <f>SUM(D66:Z66)</f>
        <v>30000000</v>
      </c>
    </row>
    <row r="67" spans="1:33" ht="22.05" hidden="1" customHeight="1">
      <c r="A67" s="26"/>
      <c r="B67" s="31" t="s">
        <v>115</v>
      </c>
      <c r="C67" s="36"/>
      <c r="D67" s="134">
        <f>D18</f>
        <v>250</v>
      </c>
      <c r="E67" s="15"/>
      <c r="F67" s="134">
        <f>F18</f>
        <v>250</v>
      </c>
      <c r="G67" s="15"/>
      <c r="H67" s="134">
        <f>H18</f>
        <v>250</v>
      </c>
      <c r="I67" s="15"/>
      <c r="J67" s="134">
        <f>J18</f>
        <v>250</v>
      </c>
      <c r="K67" s="15"/>
      <c r="L67" s="134">
        <f>L18</f>
        <v>250</v>
      </c>
      <c r="M67" s="15"/>
      <c r="N67" s="134">
        <f>N18</f>
        <v>250</v>
      </c>
      <c r="O67" s="15"/>
      <c r="P67" s="134">
        <f>P18</f>
        <v>250</v>
      </c>
      <c r="Q67" s="15"/>
      <c r="R67" s="134">
        <f>R18</f>
        <v>250</v>
      </c>
      <c r="S67" s="15"/>
      <c r="T67" s="134">
        <f>T18</f>
        <v>250</v>
      </c>
      <c r="U67" s="15"/>
      <c r="V67" s="134">
        <f>V18</f>
        <v>250</v>
      </c>
      <c r="W67" s="15"/>
      <c r="X67" s="134">
        <f>X18</f>
        <v>250</v>
      </c>
      <c r="Y67" s="15"/>
      <c r="Z67" s="134">
        <f>Z18</f>
        <v>250</v>
      </c>
      <c r="AA67" s="196"/>
      <c r="AB67" s="135">
        <f>SUM(D67:Z67)</f>
        <v>3000</v>
      </c>
    </row>
    <row r="68" spans="1:33" ht="22.05" hidden="1" customHeight="1">
      <c r="A68" s="26"/>
      <c r="B68" s="32" t="s">
        <v>118</v>
      </c>
      <c r="C68" s="37"/>
      <c r="D68" s="134">
        <f>D19</f>
        <v>100000</v>
      </c>
      <c r="E68" s="15"/>
      <c r="F68" s="134">
        <f>F19</f>
        <v>100000</v>
      </c>
      <c r="G68" s="15"/>
      <c r="H68" s="134">
        <f>H19</f>
        <v>100000</v>
      </c>
      <c r="I68" s="15"/>
      <c r="J68" s="134">
        <f>J19</f>
        <v>100000</v>
      </c>
      <c r="K68" s="15"/>
      <c r="L68" s="134">
        <f>L19</f>
        <v>100000</v>
      </c>
      <c r="M68" s="15"/>
      <c r="N68" s="134">
        <f>N19</f>
        <v>100000</v>
      </c>
      <c r="O68" s="15"/>
      <c r="P68" s="134">
        <f>P19</f>
        <v>100000</v>
      </c>
      <c r="Q68" s="15"/>
      <c r="R68" s="134">
        <f>R19</f>
        <v>100000</v>
      </c>
      <c r="S68" s="15"/>
      <c r="T68" s="134">
        <f>T19</f>
        <v>100000</v>
      </c>
      <c r="U68" s="15"/>
      <c r="V68" s="134">
        <f>V19</f>
        <v>100000</v>
      </c>
      <c r="W68" s="15"/>
      <c r="X68" s="134">
        <f>X19</f>
        <v>100000</v>
      </c>
      <c r="Y68" s="15"/>
      <c r="Z68" s="134">
        <f>Z19</f>
        <v>100000</v>
      </c>
      <c r="AA68" s="196"/>
      <c r="AB68" s="15"/>
    </row>
    <row r="69" spans="1:33" ht="22.05" hidden="1" customHeight="1">
      <c r="A69" s="26"/>
      <c r="B69" s="32" t="s">
        <v>116</v>
      </c>
      <c r="C69" s="37"/>
      <c r="D69" s="134">
        <f>D20</f>
        <v>25000000</v>
      </c>
      <c r="E69" s="15"/>
      <c r="F69" s="134">
        <f>F20</f>
        <v>25000000</v>
      </c>
      <c r="G69" s="15"/>
      <c r="H69" s="134">
        <f>H20</f>
        <v>25000000</v>
      </c>
      <c r="I69" s="15"/>
      <c r="J69" s="134">
        <f>J20</f>
        <v>25000000</v>
      </c>
      <c r="K69" s="15"/>
      <c r="L69" s="134">
        <f>L20</f>
        <v>25000000</v>
      </c>
      <c r="M69" s="15"/>
      <c r="N69" s="134">
        <f>N20</f>
        <v>25000000</v>
      </c>
      <c r="O69" s="15"/>
      <c r="P69" s="134">
        <f>P20</f>
        <v>25000000</v>
      </c>
      <c r="Q69" s="15"/>
      <c r="R69" s="134">
        <f>R20</f>
        <v>25000000</v>
      </c>
      <c r="S69" s="15"/>
      <c r="T69" s="134">
        <f>T20</f>
        <v>25000000</v>
      </c>
      <c r="U69" s="15"/>
      <c r="V69" s="134">
        <f>V20</f>
        <v>25000000</v>
      </c>
      <c r="W69" s="15"/>
      <c r="X69" s="134">
        <f>X20</f>
        <v>25000000</v>
      </c>
      <c r="Y69" s="15"/>
      <c r="Z69" s="134">
        <f>Z20</f>
        <v>25000000</v>
      </c>
      <c r="AA69" s="196"/>
      <c r="AB69" s="135">
        <f>SUM(D69:Z69)</f>
        <v>300000000</v>
      </c>
    </row>
    <row r="70" spans="1:33" ht="22.05" hidden="1" customHeight="1">
      <c r="A70" s="26" t="s">
        <v>136</v>
      </c>
      <c r="B70" s="30" t="s">
        <v>136</v>
      </c>
      <c r="C70" s="35"/>
      <c r="D70" s="134">
        <f>D21</f>
        <v>0</v>
      </c>
      <c r="E70" s="15"/>
      <c r="F70" s="134">
        <f>F21</f>
        <v>0</v>
      </c>
      <c r="G70" s="15"/>
      <c r="H70" s="134">
        <f>H21</f>
        <v>0</v>
      </c>
      <c r="I70" s="15"/>
      <c r="J70" s="134">
        <f>J21</f>
        <v>0</v>
      </c>
      <c r="K70" s="15"/>
      <c r="L70" s="134">
        <f>L21</f>
        <v>0</v>
      </c>
      <c r="M70" s="15"/>
      <c r="N70" s="134">
        <f>N21</f>
        <v>0</v>
      </c>
      <c r="O70" s="15"/>
      <c r="P70" s="134">
        <f>P21</f>
        <v>0</v>
      </c>
      <c r="Q70" s="15"/>
      <c r="R70" s="134">
        <f>R21</f>
        <v>0</v>
      </c>
      <c r="S70" s="15"/>
      <c r="T70" s="134">
        <f>T21</f>
        <v>0</v>
      </c>
      <c r="U70" s="15"/>
      <c r="V70" s="134">
        <f>V21</f>
        <v>0</v>
      </c>
      <c r="W70" s="15"/>
      <c r="X70" s="134">
        <f>X21</f>
        <v>0</v>
      </c>
      <c r="Y70" s="15"/>
      <c r="Z70" s="134">
        <f>Z21</f>
        <v>0</v>
      </c>
      <c r="AB70" s="15"/>
    </row>
    <row r="71" spans="1:33" ht="22.05" hidden="1" customHeight="1">
      <c r="A71" s="26" t="s">
        <v>136</v>
      </c>
      <c r="B71" s="33" t="s">
        <v>136</v>
      </c>
      <c r="C71" s="38"/>
      <c r="D71" s="134">
        <f>D22</f>
        <v>0</v>
      </c>
      <c r="E71" s="15"/>
      <c r="F71" s="134">
        <f>F22</f>
        <v>0</v>
      </c>
      <c r="G71" s="15"/>
      <c r="H71" s="134">
        <f>H22</f>
        <v>0</v>
      </c>
      <c r="I71" s="15"/>
      <c r="J71" s="134">
        <f>J22</f>
        <v>0</v>
      </c>
      <c r="K71" s="15"/>
      <c r="L71" s="134">
        <f>L22</f>
        <v>0</v>
      </c>
      <c r="M71" s="15"/>
      <c r="N71" s="134">
        <f>N22</f>
        <v>0</v>
      </c>
      <c r="O71" s="15"/>
      <c r="P71" s="134">
        <f>P22</f>
        <v>0</v>
      </c>
      <c r="Q71" s="15"/>
      <c r="R71" s="134">
        <f>R22</f>
        <v>0</v>
      </c>
      <c r="S71" s="15"/>
      <c r="T71" s="134">
        <f>T22</f>
        <v>0</v>
      </c>
      <c r="U71" s="15"/>
      <c r="V71" s="134">
        <f>V22</f>
        <v>0</v>
      </c>
      <c r="W71" s="15"/>
      <c r="X71" s="134">
        <f>X22</f>
        <v>0</v>
      </c>
      <c r="Y71" s="15"/>
      <c r="Z71" s="134">
        <f>Z22</f>
        <v>0</v>
      </c>
      <c r="AB71" s="15"/>
    </row>
    <row r="72" spans="1:33" ht="22.05" customHeight="1">
      <c r="A72" s="26" t="s">
        <v>106</v>
      </c>
      <c r="B72" s="201" t="s">
        <v>518</v>
      </c>
      <c r="C72" s="202"/>
      <c r="D72" s="205">
        <f>D73*'DU BAO KQKD'!C100*1000000</f>
        <v>0</v>
      </c>
      <c r="E72" s="204"/>
      <c r="F72" s="205">
        <f>F73*'DU BAO KQKD'!E100*1000000</f>
        <v>0</v>
      </c>
      <c r="G72" s="204"/>
      <c r="H72" s="205">
        <f>H73*'DU BAO KQKD'!G100*1000000</f>
        <v>0</v>
      </c>
      <c r="I72" s="203"/>
      <c r="J72" s="205">
        <f>J73*'DU BAO KQKD'!I100*1000000</f>
        <v>0</v>
      </c>
      <c r="K72" s="203"/>
      <c r="L72" s="205">
        <f>L73*'DU BAO KQKD'!K100*1000000</f>
        <v>0</v>
      </c>
      <c r="M72" s="203"/>
      <c r="N72" s="205">
        <f>N73*'DU BAO KQKD'!M100*1000000</f>
        <v>0</v>
      </c>
      <c r="O72" s="203"/>
      <c r="P72" s="205">
        <f>P73*'DU BAO KQKD'!O100*1000000</f>
        <v>0</v>
      </c>
      <c r="Q72" s="203"/>
      <c r="R72" s="205">
        <f>R73*'DU BAO KQKD'!Q100*1000000</f>
        <v>0</v>
      </c>
      <c r="S72" s="203"/>
      <c r="T72" s="205">
        <f>T73*'DU BAO KQKD'!S100*1000000</f>
        <v>0</v>
      </c>
      <c r="U72" s="203"/>
      <c r="V72" s="205">
        <f>V73*'DU BAO KQKD'!U100*1000000</f>
        <v>0</v>
      </c>
      <c r="W72" s="203"/>
      <c r="X72" s="205">
        <f>X73*'DU BAO KQKD'!W100*1000000</f>
        <v>0</v>
      </c>
      <c r="Y72" s="203"/>
      <c r="Z72" s="205">
        <f>Z73*'DU BAO KQKD'!Y100*1000000</f>
        <v>0</v>
      </c>
      <c r="AB72" s="135">
        <f>SUM(D72:Z72)</f>
        <v>0</v>
      </c>
      <c r="AD72" s="14" t="s">
        <v>511</v>
      </c>
      <c r="AG72" s="197">
        <v>0.25</v>
      </c>
    </row>
    <row r="73" spans="1:33" ht="22.05" hidden="1" customHeight="1">
      <c r="A73" s="26"/>
      <c r="B73" s="208" t="s">
        <v>135</v>
      </c>
      <c r="C73" s="209"/>
      <c r="D73" s="91">
        <f>D24</f>
        <v>0.02</v>
      </c>
      <c r="E73" s="92"/>
      <c r="F73" s="91">
        <f>F24</f>
        <v>0.02</v>
      </c>
      <c r="G73" s="92"/>
      <c r="H73" s="91">
        <f>H24</f>
        <v>0.02</v>
      </c>
      <c r="I73" s="210"/>
      <c r="J73" s="91">
        <f>J24</f>
        <v>0.02</v>
      </c>
      <c r="K73" s="210"/>
      <c r="L73" s="91">
        <f>L24</f>
        <v>0.02</v>
      </c>
      <c r="M73" s="210"/>
      <c r="N73" s="91">
        <f>N24</f>
        <v>0.02</v>
      </c>
      <c r="O73" s="210"/>
      <c r="P73" s="91">
        <f>P24</f>
        <v>0.02</v>
      </c>
      <c r="Q73" s="210"/>
      <c r="R73" s="91">
        <f>R24</f>
        <v>0.02</v>
      </c>
      <c r="S73" s="210"/>
      <c r="T73" s="91">
        <f>T24</f>
        <v>0.02</v>
      </c>
      <c r="U73" s="210"/>
      <c r="V73" s="91">
        <f>V24</f>
        <v>0.02</v>
      </c>
      <c r="W73" s="210"/>
      <c r="X73" s="91">
        <f>X24</f>
        <v>0.02</v>
      </c>
      <c r="Y73" s="210"/>
      <c r="Z73" s="91">
        <f>Z24</f>
        <v>0.02</v>
      </c>
      <c r="AB73" s="210">
        <v>0.02</v>
      </c>
      <c r="AG73" s="197"/>
    </row>
    <row r="74" spans="1:33" ht="22.05" customHeight="1">
      <c r="A74" s="26"/>
      <c r="B74" s="200" t="s">
        <v>510</v>
      </c>
      <c r="C74" s="35"/>
      <c r="D74" s="134">
        <f>D25</f>
        <v>0</v>
      </c>
      <c r="E74" s="15"/>
      <c r="F74" s="134">
        <f>F25</f>
        <v>0</v>
      </c>
      <c r="G74" s="15"/>
      <c r="H74" s="134">
        <f>H25</f>
        <v>0</v>
      </c>
      <c r="I74" s="15"/>
      <c r="J74" s="134">
        <f>J25</f>
        <v>0</v>
      </c>
      <c r="K74" s="15"/>
      <c r="L74" s="134">
        <f>L25</f>
        <v>0</v>
      </c>
      <c r="M74" s="15"/>
      <c r="N74" s="134">
        <f>N25</f>
        <v>0</v>
      </c>
      <c r="O74" s="15"/>
      <c r="P74" s="134">
        <f>P25</f>
        <v>0</v>
      </c>
      <c r="Q74" s="15"/>
      <c r="R74" s="134">
        <f>R25</f>
        <v>0</v>
      </c>
      <c r="S74" s="15"/>
      <c r="T74" s="134">
        <f>T25</f>
        <v>0</v>
      </c>
      <c r="U74" s="15"/>
      <c r="V74" s="134">
        <f>V25</f>
        <v>0</v>
      </c>
      <c r="W74" s="15"/>
      <c r="X74" s="134">
        <f>X25</f>
        <v>0</v>
      </c>
      <c r="Y74" s="15"/>
      <c r="Z74" s="134">
        <f>Z25</f>
        <v>0</v>
      </c>
      <c r="AB74" s="15"/>
      <c r="AD74" s="14" t="s">
        <v>513</v>
      </c>
      <c r="AG74" s="199">
        <f>10%*AG72</f>
        <v>2.5000000000000001E-2</v>
      </c>
    </row>
    <row r="75" spans="1:33" ht="22.05" customHeight="1">
      <c r="A75" s="26" t="s">
        <v>107</v>
      </c>
      <c r="B75" s="206" t="s">
        <v>121</v>
      </c>
      <c r="C75" s="207"/>
      <c r="D75" s="205">
        <f t="shared" ref="D75:X75" si="12">D79+D80</f>
        <v>0</v>
      </c>
      <c r="E75" s="214"/>
      <c r="F75" s="205">
        <f t="shared" si="12"/>
        <v>0</v>
      </c>
      <c r="G75" s="214"/>
      <c r="H75" s="205">
        <f t="shared" si="12"/>
        <v>0</v>
      </c>
      <c r="I75" s="214"/>
      <c r="J75" s="205">
        <f t="shared" si="12"/>
        <v>0</v>
      </c>
      <c r="K75" s="214"/>
      <c r="L75" s="205">
        <f t="shared" si="12"/>
        <v>0</v>
      </c>
      <c r="M75" s="214"/>
      <c r="N75" s="205">
        <f t="shared" si="12"/>
        <v>0</v>
      </c>
      <c r="O75" s="214"/>
      <c r="P75" s="205">
        <f t="shared" si="12"/>
        <v>0</v>
      </c>
      <c r="Q75" s="214"/>
      <c r="R75" s="205">
        <f t="shared" si="12"/>
        <v>0</v>
      </c>
      <c r="S75" s="214"/>
      <c r="T75" s="205">
        <f t="shared" si="12"/>
        <v>0</v>
      </c>
      <c r="U75" s="214"/>
      <c r="V75" s="205">
        <f t="shared" si="12"/>
        <v>0</v>
      </c>
      <c r="W75" s="214"/>
      <c r="X75" s="205">
        <f t="shared" si="12"/>
        <v>0</v>
      </c>
      <c r="Y75" s="204"/>
      <c r="Z75" s="205">
        <f>Z79+Z80</f>
        <v>0</v>
      </c>
      <c r="AB75" s="214">
        <f>AB79+AB80</f>
        <v>0</v>
      </c>
      <c r="AD75" s="14" t="s">
        <v>512</v>
      </c>
      <c r="AG75" s="198" t="s">
        <v>514</v>
      </c>
    </row>
    <row r="76" spans="1:33" ht="22.05" hidden="1" customHeight="1">
      <c r="A76" s="26"/>
      <c r="B76" s="208" t="s">
        <v>135</v>
      </c>
      <c r="C76" s="211"/>
      <c r="D76" s="91">
        <f t="shared" ref="D76:D81" si="13">D27</f>
        <v>0</v>
      </c>
      <c r="E76" s="215"/>
      <c r="F76" s="91">
        <f t="shared" ref="F76:F81" si="14">F27</f>
        <v>0</v>
      </c>
      <c r="G76" s="216"/>
      <c r="H76" s="91">
        <f>H27</f>
        <v>6.4794816414686827E-4</v>
      </c>
      <c r="I76" s="216"/>
      <c r="J76" s="91">
        <f>J27</f>
        <v>5.7012542759407071E-3</v>
      </c>
      <c r="K76" s="216"/>
      <c r="L76" s="91">
        <f t="shared" ref="L76:L81" si="15">L27</f>
        <v>0</v>
      </c>
      <c r="M76" s="216"/>
      <c r="N76" s="91">
        <f t="shared" ref="N76:N81" si="16">N27</f>
        <v>0</v>
      </c>
      <c r="O76" s="216"/>
      <c r="P76" s="91">
        <f t="shared" ref="P76:P81" si="17">P27</f>
        <v>0</v>
      </c>
      <c r="Q76" s="216"/>
      <c r="R76" s="91">
        <f>R27</f>
        <v>6.6327658633650232E-4</v>
      </c>
      <c r="S76" s="216"/>
      <c r="T76" s="91">
        <f>T27</f>
        <v>5.8616647127784291E-3</v>
      </c>
      <c r="U76" s="216"/>
      <c r="V76" s="91">
        <f t="shared" ref="V76:V81" si="18">V27</f>
        <v>0</v>
      </c>
      <c r="W76" s="216"/>
      <c r="X76" s="91">
        <f t="shared" ref="X76:X81" si="19">X27</f>
        <v>0</v>
      </c>
      <c r="Y76" s="216"/>
      <c r="Z76" s="91">
        <f t="shared" ref="Z76:Z81" si="20">Z27</f>
        <v>0</v>
      </c>
      <c r="AA76" s="216" t="e">
        <f>(AA75/1000000)/'DU BAO KQKD'!Z100</f>
        <v>#DIV/0!</v>
      </c>
      <c r="AB76" s="216" t="e">
        <f>(AB75/1000000)/'DU BAO KQKD'!AA100</f>
        <v>#DIV/0!</v>
      </c>
      <c r="AG76" s="198"/>
    </row>
    <row r="77" spans="1:33" ht="22.05" hidden="1" customHeight="1">
      <c r="A77" s="26"/>
      <c r="B77" s="213" t="s">
        <v>122</v>
      </c>
      <c r="C77" s="39"/>
      <c r="D77" s="134">
        <f t="shared" si="13"/>
        <v>0</v>
      </c>
      <c r="E77" s="15"/>
      <c r="F77" s="134">
        <f t="shared" si="14"/>
        <v>0</v>
      </c>
      <c r="G77" s="15"/>
      <c r="H77" s="134">
        <f>H28</f>
        <v>3</v>
      </c>
      <c r="I77" s="15"/>
      <c r="J77" s="134">
        <f>J28</f>
        <v>0</v>
      </c>
      <c r="K77" s="15"/>
      <c r="L77" s="134">
        <f t="shared" si="15"/>
        <v>0</v>
      </c>
      <c r="M77" s="15"/>
      <c r="N77" s="134">
        <f t="shared" si="16"/>
        <v>0</v>
      </c>
      <c r="O77" s="15"/>
      <c r="P77" s="134">
        <f t="shared" si="17"/>
        <v>0</v>
      </c>
      <c r="Q77" s="15"/>
      <c r="R77" s="134">
        <f>R28</f>
        <v>3</v>
      </c>
      <c r="S77" s="15"/>
      <c r="T77" s="134">
        <f>T28</f>
        <v>0</v>
      </c>
      <c r="U77" s="15"/>
      <c r="V77" s="134">
        <f t="shared" si="18"/>
        <v>0</v>
      </c>
      <c r="W77" s="15"/>
      <c r="X77" s="134">
        <f t="shared" si="19"/>
        <v>0</v>
      </c>
      <c r="Y77" s="15"/>
      <c r="Z77" s="134">
        <f t="shared" si="20"/>
        <v>0</v>
      </c>
      <c r="AB77" s="15"/>
    </row>
    <row r="78" spans="1:33" ht="22.05" hidden="1" customHeight="1">
      <c r="A78" s="26"/>
      <c r="B78" s="33" t="s">
        <v>515</v>
      </c>
      <c r="C78" s="39"/>
      <c r="D78" s="134">
        <f t="shared" si="13"/>
        <v>0</v>
      </c>
      <c r="E78" s="15"/>
      <c r="F78" s="134">
        <f t="shared" si="14"/>
        <v>0</v>
      </c>
      <c r="G78" s="15"/>
      <c r="H78" s="134">
        <f>H29</f>
        <v>10000000</v>
      </c>
      <c r="I78" s="15"/>
      <c r="J78" s="134">
        <f>J29</f>
        <v>0</v>
      </c>
      <c r="K78" s="15"/>
      <c r="L78" s="134">
        <f t="shared" si="15"/>
        <v>0</v>
      </c>
      <c r="M78" s="15"/>
      <c r="N78" s="134">
        <f t="shared" si="16"/>
        <v>0</v>
      </c>
      <c r="O78" s="15"/>
      <c r="P78" s="134">
        <f t="shared" si="17"/>
        <v>0</v>
      </c>
      <c r="Q78" s="15"/>
      <c r="R78" s="134">
        <f>R29</f>
        <v>10000000</v>
      </c>
      <c r="S78" s="15"/>
      <c r="T78" s="134">
        <f>T29</f>
        <v>0</v>
      </c>
      <c r="U78" s="15"/>
      <c r="V78" s="134">
        <f t="shared" si="18"/>
        <v>0</v>
      </c>
      <c r="W78" s="15"/>
      <c r="X78" s="134">
        <f t="shared" si="19"/>
        <v>0</v>
      </c>
      <c r="Y78" s="15"/>
      <c r="Z78" s="134">
        <f t="shared" si="20"/>
        <v>0</v>
      </c>
      <c r="AB78" s="15"/>
    </row>
    <row r="79" spans="1:33" ht="22.05" hidden="1" customHeight="1">
      <c r="A79" s="26">
        <v>1</v>
      </c>
      <c r="B79" s="212" t="s">
        <v>517</v>
      </c>
      <c r="C79" s="39"/>
      <c r="D79" s="134">
        <f t="shared" si="13"/>
        <v>0</v>
      </c>
      <c r="E79" s="15"/>
      <c r="F79" s="134">
        <f t="shared" si="14"/>
        <v>0</v>
      </c>
      <c r="G79" s="15"/>
      <c r="H79" s="134">
        <v>0</v>
      </c>
      <c r="I79" s="15"/>
      <c r="J79" s="134">
        <f>J30</f>
        <v>0</v>
      </c>
      <c r="K79" s="15"/>
      <c r="L79" s="134">
        <f t="shared" si="15"/>
        <v>0</v>
      </c>
      <c r="M79" s="15"/>
      <c r="N79" s="134">
        <f t="shared" si="16"/>
        <v>0</v>
      </c>
      <c r="O79" s="15"/>
      <c r="P79" s="134">
        <f t="shared" si="17"/>
        <v>0</v>
      </c>
      <c r="Q79" s="15"/>
      <c r="R79" s="134">
        <v>0</v>
      </c>
      <c r="S79" s="15"/>
      <c r="T79" s="134">
        <f>T30</f>
        <v>0</v>
      </c>
      <c r="U79" s="15"/>
      <c r="V79" s="134">
        <f t="shared" si="18"/>
        <v>0</v>
      </c>
      <c r="W79" s="15"/>
      <c r="X79" s="134">
        <f t="shared" si="19"/>
        <v>0</v>
      </c>
      <c r="Y79" s="15"/>
      <c r="Z79" s="134">
        <f t="shared" si="20"/>
        <v>0</v>
      </c>
      <c r="AB79" s="135">
        <f>SUM(D79:Z79)</f>
        <v>0</v>
      </c>
    </row>
    <row r="80" spans="1:33" ht="22.05" hidden="1" customHeight="1">
      <c r="A80" s="26">
        <v>2</v>
      </c>
      <c r="B80" s="212" t="s">
        <v>516</v>
      </c>
      <c r="C80" s="39"/>
      <c r="D80" s="134">
        <f t="shared" si="13"/>
        <v>0</v>
      </c>
      <c r="E80" s="15"/>
      <c r="F80" s="134">
        <f t="shared" si="14"/>
        <v>0</v>
      </c>
      <c r="G80" s="15"/>
      <c r="H80" s="134">
        <f>H31</f>
        <v>0</v>
      </c>
      <c r="I80" s="15"/>
      <c r="J80" s="134">
        <v>0</v>
      </c>
      <c r="K80" s="15"/>
      <c r="L80" s="134">
        <f t="shared" si="15"/>
        <v>0</v>
      </c>
      <c r="M80" s="15"/>
      <c r="N80" s="134">
        <f t="shared" si="16"/>
        <v>0</v>
      </c>
      <c r="O80" s="15"/>
      <c r="P80" s="134">
        <f t="shared" si="17"/>
        <v>0</v>
      </c>
      <c r="Q80" s="15"/>
      <c r="R80" s="134">
        <f>R31</f>
        <v>0</v>
      </c>
      <c r="S80" s="15"/>
      <c r="T80" s="134">
        <v>0</v>
      </c>
      <c r="U80" s="15"/>
      <c r="V80" s="134">
        <f t="shared" si="18"/>
        <v>0</v>
      </c>
      <c r="W80" s="15"/>
      <c r="X80" s="134">
        <f t="shared" si="19"/>
        <v>0</v>
      </c>
      <c r="Y80" s="15"/>
      <c r="Z80" s="134">
        <f t="shared" si="20"/>
        <v>0</v>
      </c>
      <c r="AB80" s="135">
        <f>SUM(D80:Z80)</f>
        <v>0</v>
      </c>
    </row>
    <row r="81" spans="1:28" ht="22.05" hidden="1" customHeight="1">
      <c r="A81" s="26"/>
      <c r="B81" s="30"/>
      <c r="C81" s="35"/>
      <c r="D81" s="134">
        <f t="shared" si="13"/>
        <v>0</v>
      </c>
      <c r="E81" s="15"/>
      <c r="F81" s="134">
        <f t="shared" si="14"/>
        <v>0</v>
      </c>
      <c r="G81" s="15"/>
      <c r="H81" s="134">
        <f>H32</f>
        <v>0</v>
      </c>
      <c r="I81" s="15"/>
      <c r="J81" s="134">
        <f>J32</f>
        <v>0</v>
      </c>
      <c r="K81" s="15"/>
      <c r="L81" s="134">
        <f t="shared" si="15"/>
        <v>0</v>
      </c>
      <c r="M81" s="15"/>
      <c r="N81" s="134">
        <f t="shared" si="16"/>
        <v>0</v>
      </c>
      <c r="O81" s="15"/>
      <c r="P81" s="134">
        <f t="shared" si="17"/>
        <v>0</v>
      </c>
      <c r="Q81" s="15"/>
      <c r="R81" s="134">
        <f>R32</f>
        <v>0</v>
      </c>
      <c r="S81" s="15"/>
      <c r="T81" s="134">
        <f>T32</f>
        <v>0</v>
      </c>
      <c r="U81" s="15"/>
      <c r="V81" s="134">
        <f t="shared" si="18"/>
        <v>0</v>
      </c>
      <c r="W81" s="15"/>
      <c r="X81" s="134">
        <f t="shared" si="19"/>
        <v>0</v>
      </c>
      <c r="Y81" s="15"/>
      <c r="Z81" s="134">
        <f t="shared" si="20"/>
        <v>0</v>
      </c>
      <c r="AB81" s="15"/>
    </row>
    <row r="82" spans="1:28" ht="22.05" customHeight="1">
      <c r="A82" s="26" t="s">
        <v>111</v>
      </c>
      <c r="B82" s="206" t="s">
        <v>125</v>
      </c>
      <c r="C82" s="207"/>
      <c r="D82" s="205"/>
      <c r="E82" s="214"/>
      <c r="F82" s="205"/>
      <c r="G82" s="214"/>
      <c r="H82" s="205">
        <f>H33*10%</f>
        <v>50000000</v>
      </c>
      <c r="I82" s="214"/>
      <c r="J82" s="205"/>
      <c r="K82" s="214"/>
      <c r="L82" s="205"/>
      <c r="M82" s="214"/>
      <c r="N82" s="205"/>
      <c r="O82" s="214"/>
      <c r="P82" s="205"/>
      <c r="Q82" s="214"/>
      <c r="R82" s="205"/>
      <c r="S82" s="214"/>
      <c r="T82" s="205"/>
      <c r="U82" s="214"/>
      <c r="V82" s="205"/>
      <c r="W82" s="214"/>
      <c r="X82" s="205"/>
      <c r="Y82" s="204"/>
      <c r="Z82" s="205"/>
      <c r="AB82" s="214">
        <f>SUM(D82:Z82)</f>
        <v>50000000</v>
      </c>
    </row>
    <row r="83" spans="1:28" ht="22.05" hidden="1" customHeight="1">
      <c r="A83" s="26"/>
      <c r="B83" s="208" t="s">
        <v>135</v>
      </c>
      <c r="C83" s="211"/>
      <c r="D83" s="91">
        <f>D34</f>
        <v>0</v>
      </c>
      <c r="E83" s="215"/>
      <c r="F83" s="91">
        <f>F34</f>
        <v>0</v>
      </c>
      <c r="G83" s="216"/>
      <c r="H83" s="91">
        <f>H34</f>
        <v>1.079913606911447E-2</v>
      </c>
      <c r="I83" s="216"/>
      <c r="J83" s="91">
        <f>J34</f>
        <v>0</v>
      </c>
      <c r="K83" s="216"/>
      <c r="L83" s="91">
        <f>L34</f>
        <v>0</v>
      </c>
      <c r="M83" s="216"/>
      <c r="N83" s="91">
        <f>N34</f>
        <v>0</v>
      </c>
      <c r="O83" s="216"/>
      <c r="P83" s="91">
        <f>P34</f>
        <v>0</v>
      </c>
      <c r="Q83" s="216"/>
      <c r="R83" s="91">
        <f>R34</f>
        <v>0</v>
      </c>
      <c r="S83" s="216"/>
      <c r="T83" s="91">
        <f>T34</f>
        <v>0</v>
      </c>
      <c r="U83" s="216"/>
      <c r="V83" s="91">
        <f>V34</f>
        <v>0</v>
      </c>
      <c r="W83" s="216"/>
      <c r="X83" s="91">
        <f>X34</f>
        <v>0</v>
      </c>
      <c r="Y83" s="216"/>
      <c r="Z83" s="91">
        <f>Z34</f>
        <v>0</v>
      </c>
      <c r="AA83" s="216">
        <f ca="1">(AA82/1000000)/'DU BAO KQKD'!Z107</f>
        <v>0</v>
      </c>
      <c r="AB83" s="215" t="e">
        <f>(AB82/1000000)/'DU BAO KQKD'!AA100</f>
        <v>#DIV/0!</v>
      </c>
    </row>
    <row r="84" spans="1:28" ht="22.05" customHeight="1">
      <c r="A84" s="26" t="s">
        <v>119</v>
      </c>
      <c r="B84" s="206" t="s">
        <v>126</v>
      </c>
      <c r="C84" s="207"/>
      <c r="D84" s="205">
        <f>SUM(D86:D91)</f>
        <v>1000000</v>
      </c>
      <c r="E84" s="214"/>
      <c r="F84" s="205">
        <f>SUM(F86:F91)</f>
        <v>1000000</v>
      </c>
      <c r="G84" s="214"/>
      <c r="H84" s="205">
        <f t="shared" ref="H84:Z84" si="21">SUM(H86:H91)</f>
        <v>1000000</v>
      </c>
      <c r="I84" s="214"/>
      <c r="J84" s="205">
        <f t="shared" si="21"/>
        <v>1000000</v>
      </c>
      <c r="K84" s="214"/>
      <c r="L84" s="205">
        <f t="shared" si="21"/>
        <v>1000000</v>
      </c>
      <c r="M84" s="214"/>
      <c r="N84" s="205">
        <f t="shared" si="21"/>
        <v>1000000</v>
      </c>
      <c r="O84" s="214"/>
      <c r="P84" s="205">
        <f t="shared" si="21"/>
        <v>1000000</v>
      </c>
      <c r="Q84" s="214"/>
      <c r="R84" s="205">
        <f t="shared" si="21"/>
        <v>1000000</v>
      </c>
      <c r="S84" s="214"/>
      <c r="T84" s="205">
        <f t="shared" si="21"/>
        <v>1000000</v>
      </c>
      <c r="U84" s="214"/>
      <c r="V84" s="205">
        <f t="shared" si="21"/>
        <v>1000000</v>
      </c>
      <c r="W84" s="214"/>
      <c r="X84" s="205">
        <f t="shared" si="21"/>
        <v>1000000</v>
      </c>
      <c r="Y84" s="204"/>
      <c r="Z84" s="205">
        <f t="shared" si="21"/>
        <v>1000000</v>
      </c>
      <c r="AB84" s="214">
        <f>SUM(D84:Z84)</f>
        <v>12000000</v>
      </c>
    </row>
    <row r="85" spans="1:28" ht="22.05" hidden="1" customHeight="1">
      <c r="A85" s="26"/>
      <c r="B85" s="208" t="s">
        <v>135</v>
      </c>
      <c r="C85" s="211"/>
      <c r="D85" s="91">
        <f>D36</f>
        <v>7.0505287896592246E-4</v>
      </c>
      <c r="E85" s="215"/>
      <c r="F85" s="91">
        <f>F36</f>
        <v>7.18562874251497E-4</v>
      </c>
      <c r="G85" s="216"/>
      <c r="H85" s="91">
        <f>H36</f>
        <v>6.4794816414686827E-4</v>
      </c>
      <c r="I85" s="216"/>
      <c r="J85" s="91">
        <f>J36</f>
        <v>6.8415051311288488E-4</v>
      </c>
      <c r="K85" s="216"/>
      <c r="L85" s="91">
        <f>L36</f>
        <v>6.3559322033898301E-4</v>
      </c>
      <c r="M85" s="216"/>
      <c r="N85" s="91">
        <f>N36</f>
        <v>6.6079295154185019E-4</v>
      </c>
      <c r="O85" s="216"/>
      <c r="P85" s="91">
        <f>P36</f>
        <v>6.5645514223194748E-4</v>
      </c>
      <c r="Q85" s="216"/>
      <c r="R85" s="91">
        <f>R36</f>
        <v>6.6327658633650232E-4</v>
      </c>
      <c r="S85" s="216"/>
      <c r="T85" s="91">
        <f>T36</f>
        <v>7.0339976553341146E-4</v>
      </c>
      <c r="U85" s="216"/>
      <c r="V85" s="91">
        <f>V36</f>
        <v>6.9524913093858636E-4</v>
      </c>
      <c r="W85" s="216"/>
      <c r="X85" s="91">
        <f>X36</f>
        <v>6.5645514223194748E-4</v>
      </c>
      <c r="Y85" s="216"/>
      <c r="Z85" s="91">
        <f>Z36</f>
        <v>6.4239828693790147E-4</v>
      </c>
      <c r="AA85" s="216" t="e">
        <f>(AA84/1000000)/'DU BAO KQKD'!Z109</f>
        <v>#DIV/0!</v>
      </c>
      <c r="AB85" s="215" t="e">
        <f>(AB84/1000000)/'DU BAO KQKD'!AA100</f>
        <v>#DIV/0!</v>
      </c>
    </row>
    <row r="86" spans="1:28" ht="22.05" customHeight="1">
      <c r="A86" s="26"/>
      <c r="B86" s="30" t="s">
        <v>127</v>
      </c>
      <c r="C86" s="35"/>
      <c r="D86" s="134">
        <f>D37</f>
        <v>0</v>
      </c>
      <c r="E86" s="15"/>
      <c r="F86" s="134">
        <f>F37</f>
        <v>0</v>
      </c>
      <c r="G86" s="15"/>
      <c r="H86" s="134">
        <f>H37</f>
        <v>0</v>
      </c>
      <c r="I86" s="15"/>
      <c r="J86" s="134">
        <f>J37</f>
        <v>0</v>
      </c>
      <c r="K86" s="15"/>
      <c r="L86" s="134">
        <f>L37</f>
        <v>0</v>
      </c>
      <c r="M86" s="15"/>
      <c r="N86" s="134">
        <f>N37</f>
        <v>0</v>
      </c>
      <c r="O86" s="15"/>
      <c r="P86" s="134">
        <f>P37</f>
        <v>0</v>
      </c>
      <c r="Q86" s="15"/>
      <c r="R86" s="134">
        <f>R37</f>
        <v>0</v>
      </c>
      <c r="S86" s="15"/>
      <c r="T86" s="134">
        <f>T37</f>
        <v>0</v>
      </c>
      <c r="U86" s="15"/>
      <c r="V86" s="134">
        <f>V37</f>
        <v>0</v>
      </c>
      <c r="W86" s="15"/>
      <c r="X86" s="134">
        <f>X37</f>
        <v>0</v>
      </c>
      <c r="Y86" s="15"/>
      <c r="Z86" s="134">
        <f>Z37</f>
        <v>0</v>
      </c>
      <c r="AB86" s="15"/>
    </row>
    <row r="87" spans="1:28" ht="22.05" customHeight="1">
      <c r="A87" s="26"/>
      <c r="B87" s="30" t="s">
        <v>128</v>
      </c>
      <c r="C87" s="35"/>
      <c r="D87" s="134">
        <v>0</v>
      </c>
      <c r="E87" s="15"/>
      <c r="F87" s="134">
        <v>0</v>
      </c>
      <c r="G87" s="15"/>
      <c r="H87" s="134">
        <v>0</v>
      </c>
      <c r="I87" s="15"/>
      <c r="J87" s="134">
        <v>0</v>
      </c>
      <c r="K87" s="15"/>
      <c r="L87" s="134">
        <v>0</v>
      </c>
      <c r="M87" s="15"/>
      <c r="N87" s="134">
        <v>0</v>
      </c>
      <c r="O87" s="15"/>
      <c r="P87" s="134">
        <v>0</v>
      </c>
      <c r="Q87" s="15"/>
      <c r="R87" s="134">
        <v>0</v>
      </c>
      <c r="S87" s="15"/>
      <c r="T87" s="134">
        <v>0</v>
      </c>
      <c r="U87" s="15"/>
      <c r="V87" s="134">
        <v>0</v>
      </c>
      <c r="W87" s="15"/>
      <c r="X87" s="134">
        <v>0</v>
      </c>
      <c r="Y87" s="15"/>
      <c r="Z87" s="134">
        <v>0</v>
      </c>
      <c r="AB87" s="135">
        <f>SUM(D87:Z87)</f>
        <v>0</v>
      </c>
    </row>
    <row r="88" spans="1:28" ht="22.05" customHeight="1">
      <c r="A88" s="26"/>
      <c r="B88" s="30" t="s">
        <v>129</v>
      </c>
      <c r="C88" s="35"/>
      <c r="D88" s="134">
        <f>D39</f>
        <v>0</v>
      </c>
      <c r="E88" s="15"/>
      <c r="F88" s="134">
        <f>F39</f>
        <v>0</v>
      </c>
      <c r="G88" s="15"/>
      <c r="H88" s="134">
        <f>H39</f>
        <v>0</v>
      </c>
      <c r="I88" s="15"/>
      <c r="J88" s="134">
        <f>J39</f>
        <v>0</v>
      </c>
      <c r="K88" s="15"/>
      <c r="L88" s="134">
        <f>L39</f>
        <v>0</v>
      </c>
      <c r="M88" s="15"/>
      <c r="N88" s="134">
        <f>N39</f>
        <v>0</v>
      </c>
      <c r="O88" s="15"/>
      <c r="P88" s="134">
        <f>P39</f>
        <v>0</v>
      </c>
      <c r="Q88" s="15"/>
      <c r="R88" s="134">
        <f>R39</f>
        <v>0</v>
      </c>
      <c r="S88" s="15"/>
      <c r="T88" s="134">
        <f>T39</f>
        <v>0</v>
      </c>
      <c r="U88" s="15"/>
      <c r="V88" s="134">
        <f>V39</f>
        <v>0</v>
      </c>
      <c r="W88" s="15"/>
      <c r="X88" s="134">
        <f>X39</f>
        <v>0</v>
      </c>
      <c r="Y88" s="15"/>
      <c r="Z88" s="134">
        <f>Z39</f>
        <v>0</v>
      </c>
      <c r="AB88" s="15"/>
    </row>
    <row r="89" spans="1:28" ht="22.05" customHeight="1">
      <c r="A89" s="26"/>
      <c r="B89" s="30" t="s">
        <v>130</v>
      </c>
      <c r="C89" s="35"/>
      <c r="D89" s="134">
        <f>D40</f>
        <v>0</v>
      </c>
      <c r="E89" s="15"/>
      <c r="F89" s="134">
        <f>F40</f>
        <v>0</v>
      </c>
      <c r="G89" s="15"/>
      <c r="H89" s="134">
        <f>H40</f>
        <v>0</v>
      </c>
      <c r="I89" s="15"/>
      <c r="J89" s="134">
        <f>J40</f>
        <v>0</v>
      </c>
      <c r="K89" s="15"/>
      <c r="L89" s="134">
        <f>L40</f>
        <v>0</v>
      </c>
      <c r="M89" s="15"/>
      <c r="N89" s="134">
        <f>N40</f>
        <v>0</v>
      </c>
      <c r="O89" s="15"/>
      <c r="P89" s="134">
        <f>P40</f>
        <v>0</v>
      </c>
      <c r="Q89" s="15"/>
      <c r="R89" s="134">
        <f>R40</f>
        <v>0</v>
      </c>
      <c r="S89" s="15"/>
      <c r="T89" s="134">
        <f>T40</f>
        <v>0</v>
      </c>
      <c r="U89" s="15"/>
      <c r="V89" s="134">
        <f>V40</f>
        <v>0</v>
      </c>
      <c r="W89" s="15"/>
      <c r="X89" s="134">
        <f>X40</f>
        <v>0</v>
      </c>
      <c r="Y89" s="15"/>
      <c r="Z89" s="134">
        <f>Z40</f>
        <v>0</v>
      </c>
      <c r="AB89" s="15"/>
    </row>
    <row r="90" spans="1:28" ht="22.05" customHeight="1">
      <c r="A90" s="26"/>
      <c r="B90" s="30" t="s">
        <v>131</v>
      </c>
      <c r="C90" s="35"/>
      <c r="D90" s="134">
        <f>D$41*10%</f>
        <v>1000000</v>
      </c>
      <c r="E90" s="15"/>
      <c r="F90" s="134">
        <f>F$41*10%</f>
        <v>1000000</v>
      </c>
      <c r="G90" s="15"/>
      <c r="H90" s="134">
        <f>H$41*10%</f>
        <v>1000000</v>
      </c>
      <c r="I90" s="15"/>
      <c r="J90" s="134">
        <f>J$41*10%</f>
        <v>1000000</v>
      </c>
      <c r="K90" s="15"/>
      <c r="L90" s="134">
        <f>L$41*10%</f>
        <v>1000000</v>
      </c>
      <c r="M90" s="15"/>
      <c r="N90" s="134">
        <f>N$41*10%</f>
        <v>1000000</v>
      </c>
      <c r="O90" s="15"/>
      <c r="P90" s="134">
        <f>P$41*10%</f>
        <v>1000000</v>
      </c>
      <c r="Q90" s="15"/>
      <c r="R90" s="134">
        <f>R$41*10%</f>
        <v>1000000</v>
      </c>
      <c r="S90" s="15"/>
      <c r="T90" s="134">
        <f>T$41*10%</f>
        <v>1000000</v>
      </c>
      <c r="U90" s="15"/>
      <c r="V90" s="134">
        <f>V$41*10%</f>
        <v>1000000</v>
      </c>
      <c r="W90" s="15"/>
      <c r="X90" s="134">
        <f>X$41*10%</f>
        <v>1000000</v>
      </c>
      <c r="Y90" s="15"/>
      <c r="Z90" s="134">
        <f>Z$41*10%</f>
        <v>1000000</v>
      </c>
      <c r="AB90" s="135">
        <f>SUM(D90:Z90)</f>
        <v>12000000</v>
      </c>
    </row>
    <row r="91" spans="1:28" ht="22.05" customHeight="1">
      <c r="A91" s="26"/>
      <c r="B91" s="30" t="s">
        <v>132</v>
      </c>
      <c r="C91" s="35"/>
      <c r="D91" s="134">
        <f>D42</f>
        <v>0</v>
      </c>
      <c r="E91" s="15"/>
      <c r="F91" s="134">
        <f>F42</f>
        <v>0</v>
      </c>
      <c r="G91" s="15"/>
      <c r="H91" s="134">
        <f>H42</f>
        <v>0</v>
      </c>
      <c r="I91" s="15"/>
      <c r="J91" s="134">
        <f>J42</f>
        <v>0</v>
      </c>
      <c r="K91" s="15"/>
      <c r="L91" s="134">
        <f>L42</f>
        <v>0</v>
      </c>
      <c r="M91" s="15"/>
      <c r="N91" s="134">
        <f>N42</f>
        <v>0</v>
      </c>
      <c r="O91" s="15"/>
      <c r="P91" s="134">
        <f>P42</f>
        <v>0</v>
      </c>
      <c r="Q91" s="15"/>
      <c r="R91" s="134">
        <f>R42</f>
        <v>0</v>
      </c>
      <c r="S91" s="15"/>
      <c r="T91" s="134">
        <f>T42</f>
        <v>0</v>
      </c>
      <c r="U91" s="15"/>
      <c r="V91" s="134">
        <f>V42</f>
        <v>0</v>
      </c>
      <c r="W91" s="15"/>
      <c r="X91" s="134">
        <f>X42</f>
        <v>0</v>
      </c>
      <c r="Y91" s="15"/>
      <c r="Z91" s="134">
        <f>Z42</f>
        <v>0</v>
      </c>
      <c r="AB91" s="15"/>
    </row>
    <row r="92" spans="1:28" ht="22.05" customHeight="1">
      <c r="A92" s="26" t="s">
        <v>120</v>
      </c>
      <c r="B92" s="206" t="s">
        <v>133</v>
      </c>
      <c r="C92" s="207"/>
      <c r="D92" s="205"/>
      <c r="E92" s="214"/>
      <c r="F92" s="205"/>
      <c r="G92" s="214"/>
      <c r="H92" s="205"/>
      <c r="I92" s="214"/>
      <c r="J92" s="205"/>
      <c r="K92" s="214"/>
      <c r="L92" s="205"/>
      <c r="M92" s="214"/>
      <c r="N92" s="205"/>
      <c r="O92" s="214"/>
      <c r="P92" s="205"/>
      <c r="Q92" s="214"/>
      <c r="R92" s="205"/>
      <c r="S92" s="214"/>
      <c r="T92" s="205"/>
      <c r="U92" s="214"/>
      <c r="V92" s="205"/>
      <c r="W92" s="214"/>
      <c r="X92" s="205"/>
      <c r="Y92" s="204"/>
      <c r="Z92" s="205"/>
      <c r="AB92" s="214">
        <f>SUM(D92:Z92)</f>
        <v>0</v>
      </c>
    </row>
    <row r="93" spans="1:28" ht="22.05" hidden="1" customHeight="1">
      <c r="A93" s="26"/>
      <c r="B93" s="208" t="s">
        <v>135</v>
      </c>
      <c r="C93" s="211"/>
      <c r="D93" s="91"/>
      <c r="E93" s="215"/>
      <c r="F93" s="91"/>
      <c r="G93" s="215"/>
      <c r="H93" s="91"/>
      <c r="I93" s="215"/>
      <c r="J93" s="91"/>
      <c r="K93" s="215"/>
      <c r="L93" s="91"/>
      <c r="M93" s="215"/>
      <c r="N93" s="91"/>
      <c r="O93" s="215"/>
      <c r="P93" s="91"/>
      <c r="Q93" s="215"/>
      <c r="R93" s="91"/>
      <c r="S93" s="215"/>
      <c r="T93" s="91"/>
      <c r="U93" s="215"/>
      <c r="V93" s="91"/>
      <c r="W93" s="215"/>
      <c r="X93" s="91"/>
      <c r="Y93" s="215"/>
      <c r="Z93" s="91"/>
      <c r="AB93" s="215">
        <f>(AB92/1000000)/'DU BAO KQKD'!AA$3</f>
        <v>0</v>
      </c>
    </row>
    <row r="94" spans="1:28" ht="22.05" customHeight="1">
      <c r="A94" s="26" t="s">
        <v>124</v>
      </c>
      <c r="B94" s="206" t="s">
        <v>519</v>
      </c>
      <c r="C94" s="207"/>
      <c r="D94" s="205"/>
      <c r="E94" s="214"/>
      <c r="F94" s="205"/>
      <c r="G94" s="214"/>
      <c r="H94" s="205"/>
      <c r="I94" s="214"/>
      <c r="J94" s="205"/>
      <c r="K94" s="214"/>
      <c r="L94" s="205"/>
      <c r="M94" s="214"/>
      <c r="N94" s="205"/>
      <c r="O94" s="214"/>
      <c r="P94" s="205"/>
      <c r="Q94" s="214"/>
      <c r="R94" s="205"/>
      <c r="S94" s="214"/>
      <c r="T94" s="205"/>
      <c r="U94" s="214"/>
      <c r="V94" s="205"/>
      <c r="W94" s="214"/>
      <c r="X94" s="205"/>
      <c r="Y94" s="204"/>
      <c r="Z94" s="205"/>
      <c r="AB94" s="214">
        <f>SUM(D94:Z94)</f>
        <v>0</v>
      </c>
    </row>
    <row r="95" spans="1:28" ht="22.05" hidden="1" customHeight="1">
      <c r="A95" s="26"/>
      <c r="B95" s="208" t="s">
        <v>135</v>
      </c>
      <c r="C95" s="211"/>
      <c r="D95" s="91">
        <f>D46</f>
        <v>0</v>
      </c>
      <c r="E95" s="215"/>
      <c r="F95" s="91">
        <f>F46</f>
        <v>0</v>
      </c>
      <c r="G95" s="215"/>
      <c r="H95" s="91">
        <f>H46</f>
        <v>1.079913606911447E-2</v>
      </c>
      <c r="I95" s="215"/>
      <c r="J95" s="91">
        <f>J46</f>
        <v>0</v>
      </c>
      <c r="K95" s="215"/>
      <c r="L95" s="91">
        <f>L46</f>
        <v>0</v>
      </c>
      <c r="M95" s="215"/>
      <c r="N95" s="91">
        <f>N46</f>
        <v>0</v>
      </c>
      <c r="O95" s="215"/>
      <c r="P95" s="91">
        <f>P46</f>
        <v>0</v>
      </c>
      <c r="Q95" s="215"/>
      <c r="R95" s="91">
        <f>R46</f>
        <v>0</v>
      </c>
      <c r="S95" s="215"/>
      <c r="T95" s="91">
        <f>T46</f>
        <v>0</v>
      </c>
      <c r="U95" s="215"/>
      <c r="V95" s="91">
        <f>V46</f>
        <v>0</v>
      </c>
      <c r="W95" s="215"/>
      <c r="X95" s="91">
        <f>X46</f>
        <v>0</v>
      </c>
      <c r="Y95" s="215"/>
      <c r="Z95" s="91">
        <f>Z46</f>
        <v>0</v>
      </c>
      <c r="AB95" s="215">
        <f>(AB94/1000000)/'DU BAO KQKD'!AA$3</f>
        <v>0</v>
      </c>
    </row>
    <row r="98" spans="1:28" ht="30">
      <c r="A98" s="163" t="s">
        <v>137</v>
      </c>
    </row>
    <row r="100" spans="1:28" ht="24.75" customHeight="1">
      <c r="A100" s="26" t="s">
        <v>29</v>
      </c>
      <c r="B100" s="897" t="s">
        <v>103</v>
      </c>
      <c r="C100" s="898"/>
      <c r="D100" s="58" t="s">
        <v>31</v>
      </c>
      <c r="E100" s="26"/>
      <c r="F100" s="58" t="s">
        <v>32</v>
      </c>
      <c r="G100" s="26"/>
      <c r="H100" s="58" t="s">
        <v>33</v>
      </c>
      <c r="I100" s="26"/>
      <c r="J100" s="58" t="s">
        <v>34</v>
      </c>
      <c r="K100" s="26"/>
      <c r="L100" s="58" t="s">
        <v>35</v>
      </c>
      <c r="M100" s="26"/>
      <c r="N100" s="58" t="s">
        <v>36</v>
      </c>
      <c r="O100" s="26"/>
      <c r="P100" s="58" t="s">
        <v>37</v>
      </c>
      <c r="Q100" s="26"/>
      <c r="R100" s="58" t="s">
        <v>38</v>
      </c>
      <c r="S100" s="26"/>
      <c r="T100" s="58" t="s">
        <v>39</v>
      </c>
      <c r="U100" s="26"/>
      <c r="V100" s="58" t="s">
        <v>40</v>
      </c>
      <c r="W100" s="26"/>
      <c r="X100" s="58" t="s">
        <v>41</v>
      </c>
      <c r="Y100" s="26"/>
      <c r="Z100" s="58" t="s">
        <v>42</v>
      </c>
      <c r="AA100" s="17"/>
      <c r="AB100" s="26" t="s">
        <v>17</v>
      </c>
    </row>
    <row r="101" spans="1:28" ht="33.75" customHeight="1">
      <c r="A101" s="26"/>
      <c r="B101" s="895" t="s">
        <v>17</v>
      </c>
      <c r="C101" s="896"/>
      <c r="D101" s="222">
        <f>D103+D108+D120+D123+D130+D132+D140+D142</f>
        <v>11000000.000705052</v>
      </c>
      <c r="E101" s="223"/>
      <c r="F101" s="222">
        <f>F103+F108+F120+F123+F130+F132+F140+F142</f>
        <v>473000000.00071859</v>
      </c>
      <c r="G101" s="223"/>
      <c r="H101" s="222">
        <f>H103+H108+H120+H123+H130+H132+H140+H142</f>
        <v>1091000000.000648</v>
      </c>
      <c r="I101" s="224"/>
      <c r="J101" s="222">
        <f t="shared" ref="J101" si="22">J103+J108+J120+J123+J130+J132+J140+J142</f>
        <v>261000000.00068414</v>
      </c>
      <c r="K101" s="224"/>
      <c r="L101" s="222">
        <f t="shared" ref="L101" si="23">L103+L108+L120+L123+L130+L132+L140+L142</f>
        <v>11000000.000635594</v>
      </c>
      <c r="M101" s="224"/>
      <c r="N101" s="222">
        <f t="shared" ref="N101" si="24">N103+N108+N120+N123+N130+N132+N140+N142</f>
        <v>5552000000.0006609</v>
      </c>
      <c r="O101" s="224"/>
      <c r="P101" s="222">
        <f t="shared" ref="P101" si="25">P103+P108+P120+P123+P130+P132+P140+P142</f>
        <v>11000000.000656456</v>
      </c>
      <c r="Q101" s="224"/>
      <c r="R101" s="222">
        <f t="shared" ref="R101" si="26">R103+R108+R120+R123+R130+R132+R140+R142</f>
        <v>41000000.00066328</v>
      </c>
      <c r="S101" s="224"/>
      <c r="T101" s="222">
        <f t="shared" ref="T101" si="27">T103+T108+T120+T123+T130+T132+T140+T142</f>
        <v>261000000.00070339</v>
      </c>
      <c r="U101" s="224"/>
      <c r="V101" s="222">
        <f t="shared" ref="V101" si="28">V103+V108+V120+V123+V130+V132+V140+V142</f>
        <v>11000000.000695249</v>
      </c>
      <c r="W101" s="224"/>
      <c r="X101" s="222">
        <f t="shared" ref="X101" si="29">X103+X108+X120+X123+X130+X132+X140+X142</f>
        <v>11000000.000656456</v>
      </c>
      <c r="Y101" s="224"/>
      <c r="Z101" s="222">
        <f t="shared" ref="Z101:AA101" si="30">Z103+Z108+Z120+Z123+Z130+Z132+Z140+Z142</f>
        <v>5393600000.0006428</v>
      </c>
      <c r="AA101" s="224">
        <f t="shared" si="30"/>
        <v>0</v>
      </c>
      <c r="AB101" s="225">
        <f>SUM(D101:Z101)</f>
        <v>13127600000.008068</v>
      </c>
    </row>
    <row r="102" spans="1:28" ht="22.05" hidden="1" customHeight="1">
      <c r="A102" s="26"/>
      <c r="B102" s="208" t="s">
        <v>135</v>
      </c>
      <c r="C102" s="211"/>
      <c r="D102" s="91">
        <f>D53</f>
        <v>1000000</v>
      </c>
      <c r="E102" s="215"/>
      <c r="F102" s="91">
        <f>F53</f>
        <v>43000000</v>
      </c>
      <c r="G102" s="215"/>
      <c r="H102" s="91">
        <f>H53</f>
        <v>51000000</v>
      </c>
      <c r="I102" s="215"/>
      <c r="J102" s="91">
        <f>J53</f>
        <v>1000000</v>
      </c>
      <c r="K102" s="215"/>
      <c r="L102" s="91">
        <f>L53</f>
        <v>1000000</v>
      </c>
      <c r="M102" s="215"/>
      <c r="N102" s="91">
        <f>N53</f>
        <v>1000000</v>
      </c>
      <c r="O102" s="215"/>
      <c r="P102" s="91">
        <f>P53</f>
        <v>1000000</v>
      </c>
      <c r="Q102" s="215"/>
      <c r="R102" s="91">
        <f>R53</f>
        <v>1000000</v>
      </c>
      <c r="S102" s="215"/>
      <c r="T102" s="91">
        <f>T53</f>
        <v>1000000</v>
      </c>
      <c r="U102" s="215"/>
      <c r="V102" s="91">
        <f>V53</f>
        <v>1000000</v>
      </c>
      <c r="W102" s="215"/>
      <c r="X102" s="91">
        <f>X53</f>
        <v>1000000</v>
      </c>
      <c r="Y102" s="215"/>
      <c r="Z102" s="91">
        <f>Z53</f>
        <v>1000000</v>
      </c>
      <c r="AB102" s="215">
        <f>(AB101/1000000)/'DU BAO KQKD'!AA$3</f>
        <v>2.4483568950740549E-2</v>
      </c>
    </row>
    <row r="103" spans="1:28" s="221" customFormat="1" ht="14.25" customHeight="1">
      <c r="A103" s="58" t="s">
        <v>134</v>
      </c>
      <c r="B103" s="217" t="s">
        <v>108</v>
      </c>
      <c r="C103" s="218"/>
      <c r="D103" s="219">
        <f>SUM(D105:D107)</f>
        <v>0</v>
      </c>
      <c r="E103" s="219"/>
      <c r="F103" s="219">
        <f t="shared" ref="F103" si="31">SUM(F105:F107)</f>
        <v>99000000</v>
      </c>
      <c r="G103" s="219"/>
      <c r="H103" s="219">
        <f t="shared" ref="H103" si="32">SUM(H105:H107)</f>
        <v>0</v>
      </c>
      <c r="I103" s="219"/>
      <c r="J103" s="219">
        <f t="shared" ref="J103" si="33">SUM(J105:J107)</f>
        <v>0</v>
      </c>
      <c r="K103" s="219"/>
      <c r="L103" s="219">
        <f t="shared" ref="L103" si="34">SUM(L105:L107)</f>
        <v>0</v>
      </c>
      <c r="M103" s="219"/>
      <c r="N103" s="219">
        <f t="shared" ref="N103" si="35">SUM(N105:N107)</f>
        <v>0</v>
      </c>
      <c r="O103" s="219"/>
      <c r="P103" s="219">
        <f t="shared" ref="P103" si="36">SUM(P105:P107)</f>
        <v>0</v>
      </c>
      <c r="Q103" s="219"/>
      <c r="R103" s="219">
        <f t="shared" ref="R103" si="37">SUM(R105:R107)</f>
        <v>0</v>
      </c>
      <c r="S103" s="219"/>
      <c r="T103" s="219">
        <f t="shared" ref="T103" si="38">SUM(T105:T107)</f>
        <v>0</v>
      </c>
      <c r="U103" s="219"/>
      <c r="V103" s="219">
        <f t="shared" ref="V103" si="39">SUM(V105:V107)</f>
        <v>0</v>
      </c>
      <c r="W103" s="219"/>
      <c r="X103" s="219">
        <f t="shared" ref="X103" si="40">SUM(X105:X107)</f>
        <v>0</v>
      </c>
      <c r="Y103" s="219"/>
      <c r="Z103" s="219">
        <f t="shared" ref="Z103" si="41">SUM(Z105:Z107)</f>
        <v>0</v>
      </c>
      <c r="AA103" s="220"/>
      <c r="AB103" s="134"/>
    </row>
    <row r="104" spans="1:28" hidden="1">
      <c r="A104" s="26"/>
      <c r="B104" s="208" t="s">
        <v>135</v>
      </c>
      <c r="C104" s="211"/>
      <c r="D104" s="91">
        <f>D55</f>
        <v>0</v>
      </c>
      <c r="E104" s="215"/>
      <c r="F104" s="91">
        <f>F55</f>
        <v>9000000</v>
      </c>
      <c r="G104" s="215"/>
      <c r="H104" s="91">
        <f>H55</f>
        <v>0</v>
      </c>
      <c r="I104" s="215"/>
      <c r="J104" s="91">
        <f>J55</f>
        <v>0</v>
      </c>
      <c r="K104" s="215"/>
      <c r="L104" s="91">
        <f>L55</f>
        <v>0</v>
      </c>
      <c r="M104" s="215"/>
      <c r="N104" s="91">
        <f>N55</f>
        <v>0</v>
      </c>
      <c r="O104" s="215"/>
      <c r="P104" s="91">
        <f>P55</f>
        <v>0</v>
      </c>
      <c r="Q104" s="215"/>
      <c r="R104" s="91">
        <f>R55</f>
        <v>0</v>
      </c>
      <c r="S104" s="215"/>
      <c r="T104" s="91">
        <f>T55</f>
        <v>0</v>
      </c>
      <c r="U104" s="215"/>
      <c r="V104" s="91">
        <f>V55</f>
        <v>0</v>
      </c>
      <c r="W104" s="215"/>
      <c r="X104" s="91">
        <f>X55</f>
        <v>0</v>
      </c>
      <c r="Y104" s="215"/>
      <c r="Z104" s="91">
        <f>Z55</f>
        <v>0</v>
      </c>
      <c r="AB104" s="215">
        <f>(AB103/1000000)/'DU BAO KQKD'!AA$3</f>
        <v>0</v>
      </c>
    </row>
    <row r="105" spans="1:28" ht="22.05" customHeight="1">
      <c r="A105" s="26"/>
      <c r="B105" s="30" t="s">
        <v>109</v>
      </c>
      <c r="C105" s="35"/>
      <c r="D105" s="134"/>
      <c r="E105" s="134"/>
      <c r="F105" s="134">
        <f>SUM($D$8:$Z$8)*10%+SUM($D$8:$Z$8)</f>
        <v>66000000</v>
      </c>
      <c r="G105" s="134"/>
      <c r="H105" s="134"/>
      <c r="I105" s="134"/>
      <c r="J105" s="134"/>
      <c r="K105" s="134"/>
      <c r="L105" s="134"/>
      <c r="M105" s="134"/>
      <c r="N105" s="134"/>
      <c r="O105" s="134"/>
      <c r="P105" s="134"/>
      <c r="Q105" s="134"/>
      <c r="R105" s="134"/>
      <c r="S105" s="134"/>
      <c r="T105" s="134"/>
      <c r="U105" s="134"/>
      <c r="V105" s="134"/>
      <c r="W105" s="134"/>
      <c r="X105" s="134"/>
      <c r="Y105" s="134"/>
      <c r="Z105" s="134"/>
      <c r="AA105" s="196"/>
      <c r="AB105" s="134">
        <f>SUM(D105:Z105)</f>
        <v>66000000</v>
      </c>
    </row>
    <row r="106" spans="1:28" ht="22.05" customHeight="1">
      <c r="A106" s="26"/>
      <c r="B106" s="29" t="s">
        <v>110</v>
      </c>
      <c r="C106" s="34"/>
      <c r="D106" s="134"/>
      <c r="E106" s="134"/>
      <c r="F106" s="134">
        <f>SUM($D$9:$Z$9)*10%+SUM($D$9:$Z$9)</f>
        <v>33000000</v>
      </c>
      <c r="G106" s="134"/>
      <c r="H106" s="134"/>
      <c r="I106" s="134"/>
      <c r="J106" s="134"/>
      <c r="K106" s="134"/>
      <c r="L106" s="134"/>
      <c r="M106" s="134"/>
      <c r="N106" s="134"/>
      <c r="O106" s="134"/>
      <c r="P106" s="134"/>
      <c r="Q106" s="134"/>
      <c r="R106" s="134"/>
      <c r="S106" s="134"/>
      <c r="T106" s="134"/>
      <c r="U106" s="134"/>
      <c r="V106" s="134"/>
      <c r="W106" s="134"/>
      <c r="X106" s="134"/>
      <c r="Y106" s="134"/>
      <c r="Z106" s="134"/>
      <c r="AA106" s="196"/>
      <c r="AB106" s="134">
        <f>SUM(D106:Z106)</f>
        <v>33000000</v>
      </c>
    </row>
    <row r="107" spans="1:28" ht="22.05" customHeight="1">
      <c r="A107" s="26"/>
      <c r="B107" s="30" t="s">
        <v>105</v>
      </c>
      <c r="C107" s="35"/>
      <c r="D107" s="134">
        <f>D58</f>
        <v>0</v>
      </c>
      <c r="E107" s="15"/>
      <c r="F107" s="134"/>
      <c r="G107" s="15"/>
      <c r="H107" s="134">
        <f>H58</f>
        <v>0</v>
      </c>
      <c r="I107" s="15"/>
      <c r="J107" s="134">
        <f>J58</f>
        <v>0</v>
      </c>
      <c r="K107" s="15"/>
      <c r="L107" s="134">
        <f>L58</f>
        <v>0</v>
      </c>
      <c r="M107" s="15"/>
      <c r="N107" s="134">
        <f>N58</f>
        <v>0</v>
      </c>
      <c r="O107" s="15"/>
      <c r="P107" s="134">
        <f>P58</f>
        <v>0</v>
      </c>
      <c r="Q107" s="15"/>
      <c r="R107" s="134">
        <f>R58</f>
        <v>0</v>
      </c>
      <c r="S107" s="15"/>
      <c r="T107" s="134">
        <f>T58</f>
        <v>0</v>
      </c>
      <c r="U107" s="15"/>
      <c r="V107" s="134">
        <f>V58</f>
        <v>0</v>
      </c>
      <c r="W107" s="15"/>
      <c r="X107" s="134">
        <f>X58</f>
        <v>0</v>
      </c>
      <c r="Y107" s="15"/>
      <c r="Z107" s="134">
        <f>Z58</f>
        <v>0</v>
      </c>
      <c r="AB107" s="15"/>
    </row>
    <row r="108" spans="1:28" ht="22.05" customHeight="1">
      <c r="A108" s="26" t="s">
        <v>104</v>
      </c>
      <c r="B108" s="201" t="s">
        <v>112</v>
      </c>
      <c r="C108" s="202"/>
      <c r="D108" s="205">
        <f>D110</f>
        <v>0</v>
      </c>
      <c r="E108" s="205"/>
      <c r="F108" s="205">
        <f t="shared" ref="F108:Z108" si="42">F110</f>
        <v>363000000</v>
      </c>
      <c r="G108" s="205"/>
      <c r="H108" s="205">
        <f t="shared" si="42"/>
        <v>0</v>
      </c>
      <c r="I108" s="205"/>
      <c r="J108" s="205">
        <f t="shared" si="42"/>
        <v>0</v>
      </c>
      <c r="K108" s="205"/>
      <c r="L108" s="205">
        <f t="shared" si="42"/>
        <v>0</v>
      </c>
      <c r="M108" s="205"/>
      <c r="N108" s="205">
        <f t="shared" si="42"/>
        <v>0</v>
      </c>
      <c r="O108" s="205"/>
      <c r="P108" s="205">
        <f t="shared" si="42"/>
        <v>0</v>
      </c>
      <c r="Q108" s="205"/>
      <c r="R108" s="205">
        <f t="shared" si="42"/>
        <v>0</v>
      </c>
      <c r="S108" s="205"/>
      <c r="T108" s="205">
        <f t="shared" si="42"/>
        <v>0</v>
      </c>
      <c r="U108" s="205"/>
      <c r="V108" s="205">
        <f t="shared" si="42"/>
        <v>0</v>
      </c>
      <c r="W108" s="205"/>
      <c r="X108" s="205">
        <f t="shared" si="42"/>
        <v>0</v>
      </c>
      <c r="Y108" s="205"/>
      <c r="Z108" s="205">
        <f t="shared" si="42"/>
        <v>0</v>
      </c>
      <c r="AA108" s="195"/>
      <c r="AB108" s="135">
        <f>SUM(D108:Z108)</f>
        <v>363000000</v>
      </c>
    </row>
    <row r="109" spans="1:28" ht="22.05" hidden="1" customHeight="1">
      <c r="A109" s="26"/>
      <c r="B109" s="208" t="s">
        <v>135</v>
      </c>
      <c r="C109" s="211"/>
      <c r="D109" s="91">
        <f>D60</f>
        <v>0</v>
      </c>
      <c r="E109" s="215"/>
      <c r="F109" s="91">
        <f>F60</f>
        <v>33000000</v>
      </c>
      <c r="G109" s="215"/>
      <c r="H109" s="91">
        <f>H60</f>
        <v>0</v>
      </c>
      <c r="I109" s="215"/>
      <c r="J109" s="91">
        <f>J60</f>
        <v>0</v>
      </c>
      <c r="K109" s="215"/>
      <c r="L109" s="91">
        <f>L60</f>
        <v>0</v>
      </c>
      <c r="M109" s="215"/>
      <c r="N109" s="91">
        <f>N60</f>
        <v>0</v>
      </c>
      <c r="O109" s="215"/>
      <c r="P109" s="91">
        <f>P60</f>
        <v>0</v>
      </c>
      <c r="Q109" s="215"/>
      <c r="R109" s="91">
        <f>R60</f>
        <v>0</v>
      </c>
      <c r="S109" s="215"/>
      <c r="T109" s="91">
        <f>T60</f>
        <v>0</v>
      </c>
      <c r="U109" s="215"/>
      <c r="V109" s="91">
        <f>V60</f>
        <v>0</v>
      </c>
      <c r="W109" s="215"/>
      <c r="X109" s="91">
        <f>X60</f>
        <v>0</v>
      </c>
      <c r="Y109" s="215"/>
      <c r="Z109" s="91">
        <f>Z60</f>
        <v>0</v>
      </c>
      <c r="AB109" s="215">
        <f>(AB108/1000000)/'DU BAO KQKD'!AA$3</f>
        <v>6.7701145137826846E-4</v>
      </c>
    </row>
    <row r="110" spans="1:28" ht="22.05" customHeight="1">
      <c r="A110" s="26">
        <v>1</v>
      </c>
      <c r="B110" s="29" t="s">
        <v>113</v>
      </c>
      <c r="C110" s="34"/>
      <c r="D110" s="134">
        <f>D111+D114</f>
        <v>0</v>
      </c>
      <c r="E110" s="134"/>
      <c r="F110" s="134">
        <f t="shared" ref="F110" si="43">F111+F114</f>
        <v>363000000</v>
      </c>
      <c r="G110" s="28"/>
      <c r="H110" s="134">
        <f t="shared" ref="H110" si="44">H111+H114</f>
        <v>0</v>
      </c>
      <c r="I110" s="28"/>
      <c r="J110" s="134">
        <f t="shared" ref="J110" si="45">J111+J114</f>
        <v>0</v>
      </c>
      <c r="K110" s="28"/>
      <c r="L110" s="134">
        <f t="shared" ref="L110" si="46">L111+L114</f>
        <v>0</v>
      </c>
      <c r="M110" s="28"/>
      <c r="N110" s="134">
        <f t="shared" ref="N110" si="47">N111+N114</f>
        <v>0</v>
      </c>
      <c r="O110" s="28"/>
      <c r="P110" s="134">
        <f t="shared" ref="P110" si="48">P111+P114</f>
        <v>0</v>
      </c>
      <c r="Q110" s="28"/>
      <c r="R110" s="134">
        <f t="shared" ref="R110" si="49">R111+R114</f>
        <v>0</v>
      </c>
      <c r="S110" s="28"/>
      <c r="T110" s="134">
        <f t="shared" ref="T110" si="50">T111+T114</f>
        <v>0</v>
      </c>
      <c r="U110" s="28"/>
      <c r="V110" s="134">
        <f t="shared" ref="V110" si="51">V111+V114</f>
        <v>0</v>
      </c>
      <c r="W110" s="28"/>
      <c r="X110" s="134">
        <f t="shared" ref="X110" si="52">X111+X114</f>
        <v>0</v>
      </c>
      <c r="Y110" s="28"/>
      <c r="Z110" s="134">
        <f t="shared" ref="Z110" si="53">Z111+Z114</f>
        <v>0</v>
      </c>
      <c r="AA110" s="195"/>
      <c r="AB110" s="15"/>
    </row>
    <row r="111" spans="1:28" ht="22.05" customHeight="1">
      <c r="A111" s="26"/>
      <c r="B111" s="30" t="s">
        <v>114</v>
      </c>
      <c r="C111" s="35"/>
      <c r="D111" s="134"/>
      <c r="E111" s="134"/>
      <c r="F111" s="134">
        <f>SUM($D$14:$Z$14)*10%+SUM($D$14:$Z$14)</f>
        <v>33000000</v>
      </c>
      <c r="G111" s="134"/>
      <c r="H111" s="134"/>
      <c r="I111" s="134"/>
      <c r="J111" s="134"/>
      <c r="K111" s="134"/>
      <c r="L111" s="134"/>
      <c r="M111" s="134"/>
      <c r="N111" s="134"/>
      <c r="O111" s="134"/>
      <c r="P111" s="134"/>
      <c r="Q111" s="134"/>
      <c r="R111" s="134"/>
      <c r="S111" s="134"/>
      <c r="T111" s="134"/>
      <c r="U111" s="134"/>
      <c r="V111" s="134"/>
      <c r="W111" s="134"/>
      <c r="X111" s="134"/>
      <c r="Y111" s="134"/>
      <c r="Z111" s="134"/>
      <c r="AB111" s="135">
        <f>SUM(D111:Z111)</f>
        <v>33000000</v>
      </c>
    </row>
    <row r="112" spans="1:28" ht="22.05" hidden="1" customHeight="1">
      <c r="A112" s="26"/>
      <c r="B112" s="31" t="s">
        <v>115</v>
      </c>
      <c r="C112" s="36"/>
      <c r="D112" s="134">
        <f>D63</f>
        <v>0</v>
      </c>
      <c r="E112" s="134"/>
      <c r="F112" s="134">
        <f>F63</f>
        <v>3000000</v>
      </c>
      <c r="G112" s="134"/>
      <c r="H112" s="134">
        <f>H63</f>
        <v>0</v>
      </c>
      <c r="I112" s="134"/>
      <c r="J112" s="134">
        <f>J63</f>
        <v>0</v>
      </c>
      <c r="K112" s="134"/>
      <c r="L112" s="134">
        <f>L63</f>
        <v>0</v>
      </c>
      <c r="M112" s="134"/>
      <c r="N112" s="134">
        <f>N63</f>
        <v>0</v>
      </c>
      <c r="O112" s="134"/>
      <c r="P112" s="134">
        <f>P63</f>
        <v>0</v>
      </c>
      <c r="Q112" s="134"/>
      <c r="R112" s="134">
        <f>R63</f>
        <v>0</v>
      </c>
      <c r="S112" s="134"/>
      <c r="T112" s="134">
        <f>T63</f>
        <v>0</v>
      </c>
      <c r="U112" s="134"/>
      <c r="V112" s="134">
        <f>V63</f>
        <v>0</v>
      </c>
      <c r="W112" s="134"/>
      <c r="X112" s="134">
        <f>X63</f>
        <v>0</v>
      </c>
      <c r="Y112" s="134"/>
      <c r="Z112" s="134">
        <f>Z63</f>
        <v>0</v>
      </c>
      <c r="AB112" s="15"/>
    </row>
    <row r="113" spans="1:33" ht="22.05" hidden="1" customHeight="1">
      <c r="A113" s="26"/>
      <c r="B113" s="32" t="s">
        <v>116</v>
      </c>
      <c r="C113" s="37"/>
      <c r="D113" s="134">
        <f>D64</f>
        <v>500</v>
      </c>
      <c r="E113" s="134"/>
      <c r="F113" s="134">
        <f>F64</f>
        <v>500</v>
      </c>
      <c r="G113" s="134"/>
      <c r="H113" s="134">
        <f>H64</f>
        <v>500</v>
      </c>
      <c r="I113" s="134"/>
      <c r="J113" s="134">
        <f>J64</f>
        <v>500</v>
      </c>
      <c r="K113" s="134"/>
      <c r="L113" s="134">
        <f>L64</f>
        <v>500</v>
      </c>
      <c r="M113" s="134"/>
      <c r="N113" s="134">
        <f>N64</f>
        <v>500</v>
      </c>
      <c r="O113" s="134"/>
      <c r="P113" s="134">
        <f>P64</f>
        <v>500</v>
      </c>
      <c r="Q113" s="134"/>
      <c r="R113" s="134">
        <f>R64</f>
        <v>500</v>
      </c>
      <c r="S113" s="134"/>
      <c r="T113" s="134">
        <f>T64</f>
        <v>500</v>
      </c>
      <c r="U113" s="134"/>
      <c r="V113" s="134">
        <f>V64</f>
        <v>500</v>
      </c>
      <c r="W113" s="134"/>
      <c r="X113" s="134">
        <f>X64</f>
        <v>500</v>
      </c>
      <c r="Y113" s="134"/>
      <c r="Z113" s="134">
        <f>Z64</f>
        <v>500</v>
      </c>
      <c r="AB113" s="15"/>
    </row>
    <row r="114" spans="1:33" ht="22.05" customHeight="1">
      <c r="A114" s="26"/>
      <c r="B114" s="30" t="s">
        <v>117</v>
      </c>
      <c r="C114" s="35"/>
      <c r="D114" s="134"/>
      <c r="E114" s="15"/>
      <c r="F114" s="134">
        <f>SUM($D$17:$Z$17)*10%+SUM($D$17:$Z$17)</f>
        <v>330000000</v>
      </c>
      <c r="G114" s="135"/>
      <c r="H114" s="134"/>
      <c r="I114" s="135"/>
      <c r="J114" s="134"/>
      <c r="K114" s="135"/>
      <c r="L114" s="134"/>
      <c r="M114" s="135"/>
      <c r="N114" s="134"/>
      <c r="O114" s="135"/>
      <c r="P114" s="134"/>
      <c r="Q114" s="135"/>
      <c r="R114" s="134"/>
      <c r="S114" s="135"/>
      <c r="T114" s="134"/>
      <c r="U114" s="135"/>
      <c r="V114" s="134"/>
      <c r="W114" s="135"/>
      <c r="X114" s="134"/>
      <c r="Y114" s="135"/>
      <c r="Z114" s="134"/>
      <c r="AB114" s="135">
        <f>SUM(D114:Z114)</f>
        <v>330000000</v>
      </c>
    </row>
    <row r="115" spans="1:33" ht="22.05" hidden="1" customHeight="1">
      <c r="A115" s="26"/>
      <c r="B115" s="31" t="s">
        <v>115</v>
      </c>
      <c r="C115" s="36"/>
      <c r="D115" s="134">
        <f>D66</f>
        <v>0</v>
      </c>
      <c r="E115" s="15"/>
      <c r="F115" s="134">
        <f>F66</f>
        <v>30000000</v>
      </c>
      <c r="G115" s="15"/>
      <c r="H115" s="134">
        <f>H66</f>
        <v>0</v>
      </c>
      <c r="I115" s="15"/>
      <c r="J115" s="134">
        <f>J66</f>
        <v>0</v>
      </c>
      <c r="K115" s="15"/>
      <c r="L115" s="134">
        <f>L66</f>
        <v>0</v>
      </c>
      <c r="M115" s="15"/>
      <c r="N115" s="134">
        <f>N66</f>
        <v>0</v>
      </c>
      <c r="O115" s="15"/>
      <c r="P115" s="134">
        <f>P66</f>
        <v>0</v>
      </c>
      <c r="Q115" s="15"/>
      <c r="R115" s="134">
        <f>R66</f>
        <v>0</v>
      </c>
      <c r="S115" s="15"/>
      <c r="T115" s="134">
        <f>T66</f>
        <v>0</v>
      </c>
      <c r="U115" s="15"/>
      <c r="V115" s="134">
        <f>V66</f>
        <v>0</v>
      </c>
      <c r="W115" s="15"/>
      <c r="X115" s="134">
        <f>X66</f>
        <v>0</v>
      </c>
      <c r="Y115" s="15"/>
      <c r="Z115" s="134">
        <f>Z66</f>
        <v>0</v>
      </c>
      <c r="AA115" s="196"/>
      <c r="AB115" s="135">
        <f>SUM(D115:Z115)</f>
        <v>30000000</v>
      </c>
    </row>
    <row r="116" spans="1:33" ht="22.05" hidden="1" customHeight="1">
      <c r="A116" s="26"/>
      <c r="B116" s="32" t="s">
        <v>118</v>
      </c>
      <c r="C116" s="37"/>
      <c r="D116" s="134">
        <f>D67</f>
        <v>250</v>
      </c>
      <c r="E116" s="15"/>
      <c r="F116" s="134">
        <f>F67</f>
        <v>250</v>
      </c>
      <c r="G116" s="15"/>
      <c r="H116" s="134">
        <f>H67</f>
        <v>250</v>
      </c>
      <c r="I116" s="15"/>
      <c r="J116" s="134">
        <f>J67</f>
        <v>250</v>
      </c>
      <c r="K116" s="15"/>
      <c r="L116" s="134">
        <f>L67</f>
        <v>250</v>
      </c>
      <c r="M116" s="15"/>
      <c r="N116" s="134">
        <f>N67</f>
        <v>250</v>
      </c>
      <c r="O116" s="15"/>
      <c r="P116" s="134">
        <f>P67</f>
        <v>250</v>
      </c>
      <c r="Q116" s="15"/>
      <c r="R116" s="134">
        <f>R67</f>
        <v>250</v>
      </c>
      <c r="S116" s="15"/>
      <c r="T116" s="134">
        <f>T67</f>
        <v>250</v>
      </c>
      <c r="U116" s="15"/>
      <c r="V116" s="134">
        <f>V67</f>
        <v>250</v>
      </c>
      <c r="W116" s="15"/>
      <c r="X116" s="134">
        <f>X67</f>
        <v>250</v>
      </c>
      <c r="Y116" s="15"/>
      <c r="Z116" s="134">
        <f>Z67</f>
        <v>250</v>
      </c>
      <c r="AA116" s="196"/>
      <c r="AB116" s="15"/>
    </row>
    <row r="117" spans="1:33" ht="22.05" hidden="1" customHeight="1">
      <c r="A117" s="26"/>
      <c r="B117" s="32" t="s">
        <v>116</v>
      </c>
      <c r="C117" s="37"/>
      <c r="D117" s="134">
        <f>D68</f>
        <v>100000</v>
      </c>
      <c r="E117" s="15"/>
      <c r="F117" s="134">
        <f>F68</f>
        <v>100000</v>
      </c>
      <c r="G117" s="15"/>
      <c r="H117" s="134">
        <f>H68</f>
        <v>100000</v>
      </c>
      <c r="I117" s="15"/>
      <c r="J117" s="134">
        <f>J68</f>
        <v>100000</v>
      </c>
      <c r="K117" s="15"/>
      <c r="L117" s="134">
        <f>L68</f>
        <v>100000</v>
      </c>
      <c r="M117" s="15"/>
      <c r="N117" s="134">
        <f>N68</f>
        <v>100000</v>
      </c>
      <c r="O117" s="15"/>
      <c r="P117" s="134">
        <f>P68</f>
        <v>100000</v>
      </c>
      <c r="Q117" s="15"/>
      <c r="R117" s="134">
        <f>R68</f>
        <v>100000</v>
      </c>
      <c r="S117" s="15"/>
      <c r="T117" s="134">
        <f>T68</f>
        <v>100000</v>
      </c>
      <c r="U117" s="15"/>
      <c r="V117" s="134">
        <f>V68</f>
        <v>100000</v>
      </c>
      <c r="W117" s="15"/>
      <c r="X117" s="134">
        <f>X68</f>
        <v>100000</v>
      </c>
      <c r="Y117" s="15"/>
      <c r="Z117" s="134">
        <f>Z68</f>
        <v>100000</v>
      </c>
      <c r="AA117" s="196"/>
      <c r="AB117" s="135">
        <f>SUM(D117:Z117)</f>
        <v>1200000</v>
      </c>
    </row>
    <row r="118" spans="1:33" ht="22.05" hidden="1" customHeight="1">
      <c r="A118" s="26" t="s">
        <v>136</v>
      </c>
      <c r="B118" s="30" t="s">
        <v>136</v>
      </c>
      <c r="C118" s="35"/>
      <c r="D118" s="134">
        <f>D69</f>
        <v>25000000</v>
      </c>
      <c r="E118" s="15"/>
      <c r="F118" s="134">
        <f>F69</f>
        <v>25000000</v>
      </c>
      <c r="G118" s="15"/>
      <c r="H118" s="134">
        <f>H69</f>
        <v>25000000</v>
      </c>
      <c r="I118" s="15"/>
      <c r="J118" s="134">
        <f>J69</f>
        <v>25000000</v>
      </c>
      <c r="K118" s="15"/>
      <c r="L118" s="134">
        <f>L69</f>
        <v>25000000</v>
      </c>
      <c r="M118" s="15"/>
      <c r="N118" s="134">
        <f>N69</f>
        <v>25000000</v>
      </c>
      <c r="O118" s="15"/>
      <c r="P118" s="134">
        <f>P69</f>
        <v>25000000</v>
      </c>
      <c r="Q118" s="15"/>
      <c r="R118" s="134">
        <f>R69</f>
        <v>25000000</v>
      </c>
      <c r="S118" s="15"/>
      <c r="T118" s="134">
        <f>T69</f>
        <v>25000000</v>
      </c>
      <c r="U118" s="15"/>
      <c r="V118" s="134">
        <f>V69</f>
        <v>25000000</v>
      </c>
      <c r="W118" s="15"/>
      <c r="X118" s="134">
        <f>X69</f>
        <v>25000000</v>
      </c>
      <c r="Y118" s="15"/>
      <c r="Z118" s="134">
        <f>Z69</f>
        <v>25000000</v>
      </c>
      <c r="AB118" s="15"/>
    </row>
    <row r="119" spans="1:33" ht="22.05" hidden="1" customHeight="1">
      <c r="A119" s="26" t="s">
        <v>136</v>
      </c>
      <c r="B119" s="33" t="s">
        <v>136</v>
      </c>
      <c r="C119" s="38"/>
      <c r="D119" s="134">
        <f>D70</f>
        <v>0</v>
      </c>
      <c r="E119" s="15"/>
      <c r="F119" s="134">
        <f>F70</f>
        <v>0</v>
      </c>
      <c r="G119" s="15"/>
      <c r="H119" s="134">
        <f>H70</f>
        <v>0</v>
      </c>
      <c r="I119" s="15"/>
      <c r="J119" s="134">
        <f>J70</f>
        <v>0</v>
      </c>
      <c r="K119" s="15"/>
      <c r="L119" s="134">
        <f>L70</f>
        <v>0</v>
      </c>
      <c r="M119" s="15"/>
      <c r="N119" s="134">
        <f>N70</f>
        <v>0</v>
      </c>
      <c r="O119" s="15"/>
      <c r="P119" s="134">
        <f>P70</f>
        <v>0</v>
      </c>
      <c r="Q119" s="15"/>
      <c r="R119" s="134">
        <f>R70</f>
        <v>0</v>
      </c>
      <c r="S119" s="15"/>
      <c r="T119" s="134">
        <f>T70</f>
        <v>0</v>
      </c>
      <c r="U119" s="15"/>
      <c r="V119" s="134">
        <f>V70</f>
        <v>0</v>
      </c>
      <c r="W119" s="15"/>
      <c r="X119" s="134">
        <f>X70</f>
        <v>0</v>
      </c>
      <c r="Y119" s="15"/>
      <c r="Z119" s="134">
        <f>Z70</f>
        <v>0</v>
      </c>
      <c r="AB119" s="15"/>
    </row>
    <row r="120" spans="1:33" ht="22.05" customHeight="1">
      <c r="A120" s="26" t="s">
        <v>106</v>
      </c>
      <c r="B120" s="201" t="s">
        <v>518</v>
      </c>
      <c r="C120" s="202"/>
      <c r="D120" s="205">
        <f>D121*'DU BAO KQKD'!C148*1000000</f>
        <v>0</v>
      </c>
      <c r="E120" s="204"/>
      <c r="F120" s="205">
        <f>F121*'DU BAO KQKD'!E148*1000000</f>
        <v>0</v>
      </c>
      <c r="G120" s="204"/>
      <c r="H120" s="205">
        <f>H121*'DU BAO KQKD'!G148*1000000</f>
        <v>0</v>
      </c>
      <c r="I120" s="203"/>
      <c r="J120" s="205">
        <f>J121*'DU BAO KQKD'!I148*1000000</f>
        <v>0</v>
      </c>
      <c r="K120" s="203"/>
      <c r="L120" s="205">
        <f>L121*'DU BAO KQKD'!K148*1000000</f>
        <v>0</v>
      </c>
      <c r="M120" s="203"/>
      <c r="N120" s="205">
        <f>SUM(D23:N23)</f>
        <v>5341000000</v>
      </c>
      <c r="O120" s="203"/>
      <c r="P120" s="205">
        <f>P121*'DU BAO KQKD'!O148*1000000</f>
        <v>0</v>
      </c>
      <c r="Q120" s="203"/>
      <c r="R120" s="205">
        <f>R121*'DU BAO KQKD'!Q148*1000000</f>
        <v>0</v>
      </c>
      <c r="S120" s="203"/>
      <c r="T120" s="205">
        <f>T121*'DU BAO KQKD'!S148*1000000</f>
        <v>0</v>
      </c>
      <c r="U120" s="203"/>
      <c r="V120" s="205">
        <f>V121*'DU BAO KQKD'!U148*1000000</f>
        <v>0</v>
      </c>
      <c r="W120" s="203"/>
      <c r="X120" s="205">
        <f>X121*'DU BAO KQKD'!W148*1000000</f>
        <v>0</v>
      </c>
      <c r="Y120" s="203"/>
      <c r="Z120" s="205">
        <f>SUM(P23:Z23)</f>
        <v>5382600000</v>
      </c>
      <c r="AB120" s="135">
        <f>SUM(D120:Z120)</f>
        <v>10723600000</v>
      </c>
      <c r="AD120" s="14" t="s">
        <v>511</v>
      </c>
      <c r="AG120" s="197">
        <v>0.25</v>
      </c>
    </row>
    <row r="121" spans="1:33" ht="22.05" hidden="1" customHeight="1">
      <c r="A121" s="26"/>
      <c r="B121" s="208" t="s">
        <v>135</v>
      </c>
      <c r="C121" s="209"/>
      <c r="D121" s="91">
        <f>D72</f>
        <v>0</v>
      </c>
      <c r="E121" s="92"/>
      <c r="F121" s="91">
        <f>F72</f>
        <v>0</v>
      </c>
      <c r="G121" s="92"/>
      <c r="H121" s="91">
        <f>H72</f>
        <v>0</v>
      </c>
      <c r="I121" s="210"/>
      <c r="J121" s="91">
        <f>J72</f>
        <v>0</v>
      </c>
      <c r="K121" s="210"/>
      <c r="L121" s="91">
        <f>L72</f>
        <v>0</v>
      </c>
      <c r="M121" s="210"/>
      <c r="N121" s="91">
        <f>N72</f>
        <v>0</v>
      </c>
      <c r="O121" s="210"/>
      <c r="P121" s="91">
        <f>P72</f>
        <v>0</v>
      </c>
      <c r="Q121" s="210"/>
      <c r="R121" s="91">
        <f>R72</f>
        <v>0</v>
      </c>
      <c r="S121" s="210"/>
      <c r="T121" s="91">
        <f>T72</f>
        <v>0</v>
      </c>
      <c r="U121" s="210"/>
      <c r="V121" s="91">
        <f>V72</f>
        <v>0</v>
      </c>
      <c r="W121" s="210"/>
      <c r="X121" s="91">
        <f>X72</f>
        <v>0</v>
      </c>
      <c r="Y121" s="210"/>
      <c r="Z121" s="91">
        <f>Z72</f>
        <v>0</v>
      </c>
      <c r="AB121" s="210">
        <v>0.02</v>
      </c>
      <c r="AG121" s="197"/>
    </row>
    <row r="122" spans="1:33" ht="22.05" customHeight="1">
      <c r="A122" s="26"/>
      <c r="B122" s="200" t="s">
        <v>510</v>
      </c>
      <c r="C122" s="35"/>
      <c r="D122" s="134">
        <f>D73</f>
        <v>0.02</v>
      </c>
      <c r="E122" s="15"/>
      <c r="F122" s="134">
        <f>F73</f>
        <v>0.02</v>
      </c>
      <c r="G122" s="15"/>
      <c r="H122" s="134">
        <f>H73</f>
        <v>0.02</v>
      </c>
      <c r="I122" s="15"/>
      <c r="J122" s="134">
        <f>J73</f>
        <v>0.02</v>
      </c>
      <c r="K122" s="15"/>
      <c r="L122" s="134">
        <f>L73</f>
        <v>0.02</v>
      </c>
      <c r="M122" s="15"/>
      <c r="N122" s="134">
        <f>N73</f>
        <v>0.02</v>
      </c>
      <c r="O122" s="15"/>
      <c r="P122" s="134">
        <f>P73</f>
        <v>0.02</v>
      </c>
      <c r="Q122" s="15"/>
      <c r="R122" s="134">
        <f>R73</f>
        <v>0.02</v>
      </c>
      <c r="S122" s="15"/>
      <c r="T122" s="134">
        <f>T73</f>
        <v>0.02</v>
      </c>
      <c r="U122" s="15"/>
      <c r="V122" s="134">
        <f>V73</f>
        <v>0.02</v>
      </c>
      <c r="W122" s="15"/>
      <c r="X122" s="134">
        <f>X73</f>
        <v>0.02</v>
      </c>
      <c r="Y122" s="15"/>
      <c r="Z122" s="134">
        <f>Z73</f>
        <v>0.02</v>
      </c>
      <c r="AB122" s="15"/>
      <c r="AD122" s="14" t="s">
        <v>513</v>
      </c>
      <c r="AG122" s="199">
        <f>10%*AG120</f>
        <v>2.5000000000000001E-2</v>
      </c>
    </row>
    <row r="123" spans="1:33" ht="22.05" customHeight="1">
      <c r="A123" s="26" t="s">
        <v>107</v>
      </c>
      <c r="B123" s="206" t="s">
        <v>121</v>
      </c>
      <c r="C123" s="207"/>
      <c r="D123" s="205">
        <f>D26+D75</f>
        <v>0</v>
      </c>
      <c r="E123" s="214"/>
      <c r="F123" s="205">
        <f>F26+F75</f>
        <v>0</v>
      </c>
      <c r="G123" s="214"/>
      <c r="H123" s="205">
        <f>H26+H75</f>
        <v>30000000</v>
      </c>
      <c r="I123" s="214"/>
      <c r="J123" s="205">
        <f>J26+J75</f>
        <v>250000000</v>
      </c>
      <c r="K123" s="214"/>
      <c r="L123" s="205">
        <f>L26+L75</f>
        <v>0</v>
      </c>
      <c r="M123" s="214"/>
      <c r="N123" s="205">
        <f>N26+N75</f>
        <v>0</v>
      </c>
      <c r="O123" s="214"/>
      <c r="P123" s="205">
        <f>P26+P75</f>
        <v>0</v>
      </c>
      <c r="Q123" s="214"/>
      <c r="R123" s="205">
        <f>R26+R75</f>
        <v>30000000</v>
      </c>
      <c r="S123" s="214"/>
      <c r="T123" s="205">
        <f>T26+T75</f>
        <v>250000000</v>
      </c>
      <c r="U123" s="214"/>
      <c r="V123" s="205">
        <f>V26+V75</f>
        <v>0</v>
      </c>
      <c r="W123" s="214"/>
      <c r="X123" s="205">
        <f>X26+X75</f>
        <v>0</v>
      </c>
      <c r="Y123" s="204"/>
      <c r="Z123" s="205">
        <f>Z26+Z75</f>
        <v>0</v>
      </c>
      <c r="AB123" s="214">
        <f>SUM(D123:Z123)</f>
        <v>560000000</v>
      </c>
      <c r="AD123" s="14" t="s">
        <v>512</v>
      </c>
      <c r="AG123" s="198" t="s">
        <v>514</v>
      </c>
    </row>
    <row r="124" spans="1:33" ht="22.05" hidden="1" customHeight="1">
      <c r="A124" s="26"/>
      <c r="B124" s="208" t="s">
        <v>135</v>
      </c>
      <c r="C124" s="211"/>
      <c r="D124" s="91">
        <f t="shared" ref="D124:D129" si="54">D75</f>
        <v>0</v>
      </c>
      <c r="E124" s="215"/>
      <c r="F124" s="91">
        <f t="shared" ref="F124:F129" si="55">F75</f>
        <v>0</v>
      </c>
      <c r="G124" s="216"/>
      <c r="H124" s="91">
        <f>H75</f>
        <v>0</v>
      </c>
      <c r="I124" s="216"/>
      <c r="J124" s="91">
        <f>J75</f>
        <v>0</v>
      </c>
      <c r="K124" s="216"/>
      <c r="L124" s="91">
        <f t="shared" ref="L124:L129" si="56">L75</f>
        <v>0</v>
      </c>
      <c r="M124" s="216"/>
      <c r="N124" s="91">
        <f t="shared" ref="N124:N129" si="57">N75</f>
        <v>0</v>
      </c>
      <c r="O124" s="216"/>
      <c r="P124" s="91">
        <f t="shared" ref="P124:P129" si="58">P75</f>
        <v>0</v>
      </c>
      <c r="Q124" s="216"/>
      <c r="R124" s="91">
        <f>R75</f>
        <v>0</v>
      </c>
      <c r="S124" s="216"/>
      <c r="T124" s="91">
        <f>T75</f>
        <v>0</v>
      </c>
      <c r="U124" s="216"/>
      <c r="V124" s="91">
        <f t="shared" ref="V124:V129" si="59">V75</f>
        <v>0</v>
      </c>
      <c r="W124" s="216"/>
      <c r="X124" s="91">
        <f t="shared" ref="X124:X129" si="60">X75</f>
        <v>0</v>
      </c>
      <c r="Y124" s="216"/>
      <c r="Z124" s="91">
        <f t="shared" ref="Z124:Z129" si="61">Z75</f>
        <v>0</v>
      </c>
      <c r="AA124" s="216" t="e">
        <f>(AA123/1000000)/'DU BAO KQKD'!Z148</f>
        <v>#DIV/0!</v>
      </c>
      <c r="AB124" s="216" t="e">
        <f>(AB123/1000000)/'DU BAO KQKD'!AA148</f>
        <v>#DIV/0!</v>
      </c>
      <c r="AG124" s="198"/>
    </row>
    <row r="125" spans="1:33" ht="22.05" hidden="1" customHeight="1">
      <c r="A125" s="26"/>
      <c r="B125" s="213" t="s">
        <v>122</v>
      </c>
      <c r="C125" s="39"/>
      <c r="D125" s="134">
        <f t="shared" si="54"/>
        <v>0</v>
      </c>
      <c r="E125" s="15"/>
      <c r="F125" s="134">
        <f t="shared" si="55"/>
        <v>0</v>
      </c>
      <c r="G125" s="15"/>
      <c r="H125" s="134">
        <f>H76</f>
        <v>6.4794816414686827E-4</v>
      </c>
      <c r="I125" s="15"/>
      <c r="J125" s="134">
        <f>J76</f>
        <v>5.7012542759407071E-3</v>
      </c>
      <c r="K125" s="15"/>
      <c r="L125" s="134">
        <f t="shared" si="56"/>
        <v>0</v>
      </c>
      <c r="M125" s="15"/>
      <c r="N125" s="134">
        <f t="shared" si="57"/>
        <v>0</v>
      </c>
      <c r="O125" s="15"/>
      <c r="P125" s="134">
        <f t="shared" si="58"/>
        <v>0</v>
      </c>
      <c r="Q125" s="15"/>
      <c r="R125" s="134">
        <f>R76</f>
        <v>6.6327658633650232E-4</v>
      </c>
      <c r="S125" s="15"/>
      <c r="T125" s="134">
        <f>T76</f>
        <v>5.8616647127784291E-3</v>
      </c>
      <c r="U125" s="15"/>
      <c r="V125" s="134">
        <f t="shared" si="59"/>
        <v>0</v>
      </c>
      <c r="W125" s="15"/>
      <c r="X125" s="134">
        <f t="shared" si="60"/>
        <v>0</v>
      </c>
      <c r="Y125" s="15"/>
      <c r="Z125" s="134">
        <f t="shared" si="61"/>
        <v>0</v>
      </c>
      <c r="AB125" s="15"/>
    </row>
    <row r="126" spans="1:33" ht="22.05" hidden="1" customHeight="1">
      <c r="A126" s="26"/>
      <c r="B126" s="33" t="s">
        <v>515</v>
      </c>
      <c r="C126" s="39"/>
      <c r="D126" s="134">
        <f t="shared" si="54"/>
        <v>0</v>
      </c>
      <c r="E126" s="15"/>
      <c r="F126" s="134">
        <f t="shared" si="55"/>
        <v>0</v>
      </c>
      <c r="G126" s="15"/>
      <c r="H126" s="134">
        <f>H77</f>
        <v>3</v>
      </c>
      <c r="I126" s="15"/>
      <c r="J126" s="134">
        <f>J77</f>
        <v>0</v>
      </c>
      <c r="K126" s="15"/>
      <c r="L126" s="134">
        <f t="shared" si="56"/>
        <v>0</v>
      </c>
      <c r="M126" s="15"/>
      <c r="N126" s="134">
        <f t="shared" si="57"/>
        <v>0</v>
      </c>
      <c r="O126" s="15"/>
      <c r="P126" s="134">
        <f t="shared" si="58"/>
        <v>0</v>
      </c>
      <c r="Q126" s="15"/>
      <c r="R126" s="134">
        <f>R77</f>
        <v>3</v>
      </c>
      <c r="S126" s="15"/>
      <c r="T126" s="134">
        <f>T77</f>
        <v>0</v>
      </c>
      <c r="U126" s="15"/>
      <c r="V126" s="134">
        <f t="shared" si="59"/>
        <v>0</v>
      </c>
      <c r="W126" s="15"/>
      <c r="X126" s="134">
        <f t="shared" si="60"/>
        <v>0</v>
      </c>
      <c r="Y126" s="15"/>
      <c r="Z126" s="134">
        <f t="shared" si="61"/>
        <v>0</v>
      </c>
      <c r="AB126" s="15"/>
    </row>
    <row r="127" spans="1:33" ht="22.05" hidden="1" customHeight="1">
      <c r="A127" s="26">
        <v>1</v>
      </c>
      <c r="B127" s="212" t="s">
        <v>517</v>
      </c>
      <c r="C127" s="39"/>
      <c r="D127" s="134">
        <f t="shared" si="54"/>
        <v>0</v>
      </c>
      <c r="E127" s="15"/>
      <c r="F127" s="134">
        <f t="shared" si="55"/>
        <v>0</v>
      </c>
      <c r="G127" s="15"/>
      <c r="H127" s="134">
        <v>0</v>
      </c>
      <c r="I127" s="15"/>
      <c r="J127" s="134">
        <f>J78</f>
        <v>0</v>
      </c>
      <c r="K127" s="15"/>
      <c r="L127" s="134">
        <f t="shared" si="56"/>
        <v>0</v>
      </c>
      <c r="M127" s="15"/>
      <c r="N127" s="134">
        <f t="shared" si="57"/>
        <v>0</v>
      </c>
      <c r="O127" s="15"/>
      <c r="P127" s="134">
        <f t="shared" si="58"/>
        <v>0</v>
      </c>
      <c r="Q127" s="15"/>
      <c r="R127" s="134">
        <v>0</v>
      </c>
      <c r="S127" s="15"/>
      <c r="T127" s="134">
        <f>T78</f>
        <v>0</v>
      </c>
      <c r="U127" s="15"/>
      <c r="V127" s="134">
        <f t="shared" si="59"/>
        <v>0</v>
      </c>
      <c r="W127" s="15"/>
      <c r="X127" s="134">
        <f t="shared" si="60"/>
        <v>0</v>
      </c>
      <c r="Y127" s="15"/>
      <c r="Z127" s="134">
        <f t="shared" si="61"/>
        <v>0</v>
      </c>
      <c r="AB127" s="135">
        <f>SUM(D127:Z127)</f>
        <v>0</v>
      </c>
    </row>
    <row r="128" spans="1:33" ht="22.05" hidden="1" customHeight="1">
      <c r="A128" s="26">
        <v>2</v>
      </c>
      <c r="B128" s="212" t="s">
        <v>516</v>
      </c>
      <c r="C128" s="39"/>
      <c r="D128" s="134">
        <f t="shared" si="54"/>
        <v>0</v>
      </c>
      <c r="E128" s="15"/>
      <c r="F128" s="134">
        <f t="shared" si="55"/>
        <v>0</v>
      </c>
      <c r="G128" s="15"/>
      <c r="H128" s="134">
        <f>H79</f>
        <v>0</v>
      </c>
      <c r="I128" s="15"/>
      <c r="J128" s="134">
        <v>0</v>
      </c>
      <c r="K128" s="15"/>
      <c r="L128" s="134">
        <f t="shared" si="56"/>
        <v>0</v>
      </c>
      <c r="M128" s="15"/>
      <c r="N128" s="134">
        <f t="shared" si="57"/>
        <v>0</v>
      </c>
      <c r="O128" s="15"/>
      <c r="P128" s="134">
        <f t="shared" si="58"/>
        <v>0</v>
      </c>
      <c r="Q128" s="15"/>
      <c r="R128" s="134">
        <f>R79</f>
        <v>0</v>
      </c>
      <c r="S128" s="15"/>
      <c r="T128" s="134">
        <v>0</v>
      </c>
      <c r="U128" s="15"/>
      <c r="V128" s="134">
        <f t="shared" si="59"/>
        <v>0</v>
      </c>
      <c r="W128" s="15"/>
      <c r="X128" s="134">
        <f t="shared" si="60"/>
        <v>0</v>
      </c>
      <c r="Y128" s="15"/>
      <c r="Z128" s="134">
        <f t="shared" si="61"/>
        <v>0</v>
      </c>
      <c r="AB128" s="135">
        <f>SUM(D128:Z128)</f>
        <v>0</v>
      </c>
    </row>
    <row r="129" spans="1:28" ht="22.05" hidden="1" customHeight="1">
      <c r="A129" s="26"/>
      <c r="B129" s="30"/>
      <c r="C129" s="35"/>
      <c r="D129" s="134">
        <f t="shared" si="54"/>
        <v>0</v>
      </c>
      <c r="E129" s="15"/>
      <c r="F129" s="134">
        <f t="shared" si="55"/>
        <v>0</v>
      </c>
      <c r="G129" s="15"/>
      <c r="H129" s="134">
        <f>H80</f>
        <v>0</v>
      </c>
      <c r="I129" s="15"/>
      <c r="J129" s="134">
        <f>J80</f>
        <v>0</v>
      </c>
      <c r="K129" s="15"/>
      <c r="L129" s="134">
        <f t="shared" si="56"/>
        <v>0</v>
      </c>
      <c r="M129" s="15"/>
      <c r="N129" s="134">
        <f t="shared" si="57"/>
        <v>0</v>
      </c>
      <c r="O129" s="15"/>
      <c r="P129" s="134">
        <f t="shared" si="58"/>
        <v>0</v>
      </c>
      <c r="Q129" s="15"/>
      <c r="R129" s="134">
        <f>R80</f>
        <v>0</v>
      </c>
      <c r="S129" s="15"/>
      <c r="T129" s="134">
        <f>T80</f>
        <v>0</v>
      </c>
      <c r="U129" s="15"/>
      <c r="V129" s="134">
        <f t="shared" si="59"/>
        <v>0</v>
      </c>
      <c r="W129" s="15"/>
      <c r="X129" s="134">
        <f t="shared" si="60"/>
        <v>0</v>
      </c>
      <c r="Y129" s="15"/>
      <c r="Z129" s="134">
        <f t="shared" si="61"/>
        <v>0</v>
      </c>
      <c r="AB129" s="15"/>
    </row>
    <row r="130" spans="1:28" ht="22.05" customHeight="1">
      <c r="A130" s="26" t="s">
        <v>111</v>
      </c>
      <c r="B130" s="206" t="s">
        <v>125</v>
      </c>
      <c r="C130" s="207"/>
      <c r="D130" s="205">
        <f>D33+D82</f>
        <v>0</v>
      </c>
      <c r="E130" s="214"/>
      <c r="F130" s="205">
        <f>F33+F82</f>
        <v>0</v>
      </c>
      <c r="G130" s="214"/>
      <c r="H130" s="205">
        <f>H33+H82</f>
        <v>550000000</v>
      </c>
      <c r="I130" s="214"/>
      <c r="J130" s="205">
        <f>J33+J82</f>
        <v>0</v>
      </c>
      <c r="K130" s="214"/>
      <c r="L130" s="205">
        <f>L33+L82</f>
        <v>0</v>
      </c>
      <c r="M130" s="214"/>
      <c r="N130" s="205">
        <f>N33+N82</f>
        <v>0</v>
      </c>
      <c r="O130" s="214"/>
      <c r="P130" s="205">
        <f>P33+P82</f>
        <v>0</v>
      </c>
      <c r="Q130" s="214"/>
      <c r="R130" s="205">
        <f>R33+R82</f>
        <v>0</v>
      </c>
      <c r="S130" s="214"/>
      <c r="T130" s="205">
        <f>T33+T82</f>
        <v>0</v>
      </c>
      <c r="U130" s="214"/>
      <c r="V130" s="205">
        <f>V33+V82</f>
        <v>0</v>
      </c>
      <c r="W130" s="214"/>
      <c r="X130" s="205">
        <f>X33+X82</f>
        <v>0</v>
      </c>
      <c r="Y130" s="204"/>
      <c r="Z130" s="205">
        <f>Z33+Z82</f>
        <v>0</v>
      </c>
      <c r="AB130" s="214">
        <f>SUM(D130:Z130)</f>
        <v>550000000</v>
      </c>
    </row>
    <row r="131" spans="1:28" ht="22.05" hidden="1" customHeight="1">
      <c r="A131" s="26"/>
      <c r="B131" s="208" t="s">
        <v>135</v>
      </c>
      <c r="C131" s="211"/>
      <c r="D131" s="91">
        <f>D82</f>
        <v>0</v>
      </c>
      <c r="E131" s="215"/>
      <c r="F131" s="91">
        <f>F82</f>
        <v>0</v>
      </c>
      <c r="G131" s="216"/>
      <c r="H131" s="91">
        <f>H82</f>
        <v>50000000</v>
      </c>
      <c r="I131" s="216"/>
      <c r="J131" s="91">
        <f>J82</f>
        <v>0</v>
      </c>
      <c r="K131" s="216"/>
      <c r="L131" s="91">
        <f>L82</f>
        <v>0</v>
      </c>
      <c r="M131" s="216"/>
      <c r="N131" s="91">
        <f>N82</f>
        <v>0</v>
      </c>
      <c r="O131" s="216"/>
      <c r="P131" s="91">
        <f>P82</f>
        <v>0</v>
      </c>
      <c r="Q131" s="216"/>
      <c r="R131" s="91">
        <f>R82</f>
        <v>0</v>
      </c>
      <c r="S131" s="216"/>
      <c r="T131" s="91">
        <f>T82</f>
        <v>0</v>
      </c>
      <c r="U131" s="216"/>
      <c r="V131" s="91">
        <f>V82</f>
        <v>0</v>
      </c>
      <c r="W131" s="216"/>
      <c r="X131" s="91">
        <f>X82</f>
        <v>0</v>
      </c>
      <c r="Y131" s="216"/>
      <c r="Z131" s="91">
        <f>Z82</f>
        <v>0</v>
      </c>
      <c r="AA131" s="216" t="e">
        <f>(AA130/1000000)/'DU BAO KQKD'!Z155</f>
        <v>#DIV/0!</v>
      </c>
      <c r="AB131" s="215" t="e">
        <f>(AB130/1000000)/'DU BAO KQKD'!AA148</f>
        <v>#DIV/0!</v>
      </c>
    </row>
    <row r="132" spans="1:28" ht="22.05" customHeight="1">
      <c r="A132" s="26" t="s">
        <v>119</v>
      </c>
      <c r="B132" s="206" t="s">
        <v>126</v>
      </c>
      <c r="C132" s="207"/>
      <c r="D132" s="205">
        <f>SUM(D134:D139)</f>
        <v>11000000.000705052</v>
      </c>
      <c r="E132" s="214"/>
      <c r="F132" s="205">
        <f t="shared" ref="F132" si="62">SUM(F134:F139)</f>
        <v>11000000.000718564</v>
      </c>
      <c r="G132" s="214"/>
      <c r="H132" s="205">
        <f t="shared" ref="H132" si="63">SUM(H134:H139)</f>
        <v>11000000.000647949</v>
      </c>
      <c r="I132" s="214"/>
      <c r="J132" s="205">
        <f t="shared" ref="J132" si="64">SUM(J134:J139)</f>
        <v>11000000.000684151</v>
      </c>
      <c r="K132" s="214"/>
      <c r="L132" s="205">
        <f t="shared" ref="L132" si="65">SUM(L134:L139)</f>
        <v>11000000.000635594</v>
      </c>
      <c r="M132" s="214"/>
      <c r="N132" s="205">
        <f t="shared" ref="N132" si="66">SUM(N134:N139)</f>
        <v>11000000.000660794</v>
      </c>
      <c r="O132" s="214"/>
      <c r="P132" s="205">
        <f t="shared" ref="P132" si="67">SUM(P134:P139)</f>
        <v>11000000.000656456</v>
      </c>
      <c r="Q132" s="214"/>
      <c r="R132" s="205">
        <f t="shared" ref="R132" si="68">SUM(R134:R139)</f>
        <v>11000000.000663277</v>
      </c>
      <c r="S132" s="214"/>
      <c r="T132" s="205">
        <f t="shared" ref="T132" si="69">SUM(T134:T139)</f>
        <v>11000000.0007034</v>
      </c>
      <c r="U132" s="214"/>
      <c r="V132" s="205">
        <f t="shared" ref="V132" si="70">SUM(V134:V139)</f>
        <v>11000000.000695249</v>
      </c>
      <c r="W132" s="214"/>
      <c r="X132" s="205">
        <f t="shared" ref="X132" si="71">SUM(X134:X139)</f>
        <v>11000000.000656456</v>
      </c>
      <c r="Y132" s="204"/>
      <c r="Z132" s="205">
        <f t="shared" ref="Z132" si="72">SUM(Z134:Z139)</f>
        <v>11000000.000642398</v>
      </c>
      <c r="AB132" s="214">
        <f>SUM(D132:Z132)</f>
        <v>132000000.00806934</v>
      </c>
    </row>
    <row r="133" spans="1:28" ht="22.05" hidden="1" customHeight="1">
      <c r="A133" s="26"/>
      <c r="B133" s="208" t="s">
        <v>135</v>
      </c>
      <c r="C133" s="211"/>
      <c r="D133" s="91">
        <f>D84</f>
        <v>1000000</v>
      </c>
      <c r="E133" s="215"/>
      <c r="F133" s="91">
        <f>F84</f>
        <v>1000000</v>
      </c>
      <c r="G133" s="216"/>
      <c r="H133" s="91">
        <f>H84</f>
        <v>1000000</v>
      </c>
      <c r="I133" s="216"/>
      <c r="J133" s="91">
        <f>J84</f>
        <v>1000000</v>
      </c>
      <c r="K133" s="216"/>
      <c r="L133" s="91">
        <f>L84</f>
        <v>1000000</v>
      </c>
      <c r="M133" s="216"/>
      <c r="N133" s="91">
        <f>N84</f>
        <v>1000000</v>
      </c>
      <c r="O133" s="216"/>
      <c r="P133" s="91">
        <f>P84</f>
        <v>1000000</v>
      </c>
      <c r="Q133" s="216"/>
      <c r="R133" s="91">
        <f>R84</f>
        <v>1000000</v>
      </c>
      <c r="S133" s="216"/>
      <c r="T133" s="91">
        <f>T84</f>
        <v>1000000</v>
      </c>
      <c r="U133" s="216"/>
      <c r="V133" s="91">
        <f>V84</f>
        <v>1000000</v>
      </c>
      <c r="W133" s="216"/>
      <c r="X133" s="91">
        <f>X84</f>
        <v>1000000</v>
      </c>
      <c r="Y133" s="216"/>
      <c r="Z133" s="91">
        <f>Z84</f>
        <v>1000000</v>
      </c>
      <c r="AA133" s="216" t="e">
        <f>(AA132/1000000)/'DU BAO KQKD'!Z157</f>
        <v>#DIV/0!</v>
      </c>
      <c r="AB133" s="215" t="e">
        <f>(AB132/1000000)/'DU BAO KQKD'!AA148</f>
        <v>#DIV/0!</v>
      </c>
    </row>
    <row r="134" spans="1:28" ht="22.05" customHeight="1">
      <c r="A134" s="26"/>
      <c r="B134" s="30" t="s">
        <v>127</v>
      </c>
      <c r="C134" s="35"/>
      <c r="D134" s="134">
        <f>D85</f>
        <v>7.0505287896592246E-4</v>
      </c>
      <c r="E134" s="15"/>
      <c r="F134" s="134">
        <f>F85</f>
        <v>7.18562874251497E-4</v>
      </c>
      <c r="G134" s="15"/>
      <c r="H134" s="134">
        <f>H85</f>
        <v>6.4794816414686827E-4</v>
      </c>
      <c r="I134" s="15"/>
      <c r="J134" s="134">
        <f>J85</f>
        <v>6.8415051311288488E-4</v>
      </c>
      <c r="K134" s="15"/>
      <c r="L134" s="134">
        <f>L85</f>
        <v>6.3559322033898301E-4</v>
      </c>
      <c r="M134" s="15"/>
      <c r="N134" s="134">
        <f>N85</f>
        <v>6.6079295154185019E-4</v>
      </c>
      <c r="O134" s="15"/>
      <c r="P134" s="134">
        <f>P85</f>
        <v>6.5645514223194748E-4</v>
      </c>
      <c r="Q134" s="15"/>
      <c r="R134" s="134">
        <f>R85</f>
        <v>6.6327658633650232E-4</v>
      </c>
      <c r="S134" s="15"/>
      <c r="T134" s="134">
        <f>T85</f>
        <v>7.0339976553341146E-4</v>
      </c>
      <c r="U134" s="15"/>
      <c r="V134" s="134">
        <f>V85</f>
        <v>6.9524913093858636E-4</v>
      </c>
      <c r="W134" s="15"/>
      <c r="X134" s="134">
        <f>X85</f>
        <v>6.5645514223194748E-4</v>
      </c>
      <c r="Y134" s="15"/>
      <c r="Z134" s="134">
        <f>Z85</f>
        <v>6.4239828693790147E-4</v>
      </c>
      <c r="AB134" s="15"/>
    </row>
    <row r="135" spans="1:28" ht="22.05" customHeight="1">
      <c r="A135" s="26"/>
      <c r="B135" s="30" t="s">
        <v>128</v>
      </c>
      <c r="C135" s="35"/>
      <c r="D135" s="134">
        <v>0</v>
      </c>
      <c r="E135" s="15"/>
      <c r="F135" s="134">
        <v>0</v>
      </c>
      <c r="G135" s="15"/>
      <c r="H135" s="134">
        <v>0</v>
      </c>
      <c r="I135" s="15"/>
      <c r="J135" s="134">
        <v>0</v>
      </c>
      <c r="K135" s="15"/>
      <c r="L135" s="134">
        <v>0</v>
      </c>
      <c r="M135" s="15"/>
      <c r="N135" s="134">
        <v>0</v>
      </c>
      <c r="O135" s="15"/>
      <c r="P135" s="134">
        <v>0</v>
      </c>
      <c r="Q135" s="15"/>
      <c r="R135" s="134">
        <v>0</v>
      </c>
      <c r="S135" s="15"/>
      <c r="T135" s="134">
        <v>0</v>
      </c>
      <c r="U135" s="15"/>
      <c r="V135" s="134">
        <v>0</v>
      </c>
      <c r="W135" s="15"/>
      <c r="X135" s="134">
        <v>0</v>
      </c>
      <c r="Y135" s="15"/>
      <c r="Z135" s="134">
        <v>0</v>
      </c>
      <c r="AB135" s="135">
        <f>SUM(D135:Z135)</f>
        <v>0</v>
      </c>
    </row>
    <row r="136" spans="1:28" ht="22.05" customHeight="1">
      <c r="A136" s="26"/>
      <c r="B136" s="30" t="s">
        <v>129</v>
      </c>
      <c r="C136" s="35"/>
      <c r="D136" s="134">
        <f>D87</f>
        <v>0</v>
      </c>
      <c r="E136" s="15"/>
      <c r="F136" s="134">
        <f>F87</f>
        <v>0</v>
      </c>
      <c r="G136" s="15"/>
      <c r="H136" s="134">
        <f>H87</f>
        <v>0</v>
      </c>
      <c r="I136" s="15"/>
      <c r="J136" s="134">
        <f>J87</f>
        <v>0</v>
      </c>
      <c r="K136" s="15"/>
      <c r="L136" s="134">
        <f>L87</f>
        <v>0</v>
      </c>
      <c r="M136" s="15"/>
      <c r="N136" s="134">
        <f>N87</f>
        <v>0</v>
      </c>
      <c r="O136" s="15"/>
      <c r="P136" s="134">
        <f>P87</f>
        <v>0</v>
      </c>
      <c r="Q136" s="15"/>
      <c r="R136" s="134">
        <f>R87</f>
        <v>0</v>
      </c>
      <c r="S136" s="15"/>
      <c r="T136" s="134">
        <f>T87</f>
        <v>0</v>
      </c>
      <c r="U136" s="15"/>
      <c r="V136" s="134">
        <f>V87</f>
        <v>0</v>
      </c>
      <c r="W136" s="15"/>
      <c r="X136" s="134">
        <f>X87</f>
        <v>0</v>
      </c>
      <c r="Y136" s="15"/>
      <c r="Z136" s="134">
        <f>Z87</f>
        <v>0</v>
      </c>
      <c r="AB136" s="15"/>
    </row>
    <row r="137" spans="1:28" ht="22.05" customHeight="1">
      <c r="A137" s="26"/>
      <c r="B137" s="30" t="s">
        <v>130</v>
      </c>
      <c r="C137" s="35"/>
      <c r="D137" s="134">
        <f>D88</f>
        <v>0</v>
      </c>
      <c r="E137" s="15"/>
      <c r="F137" s="134">
        <f>F88</f>
        <v>0</v>
      </c>
      <c r="G137" s="15"/>
      <c r="H137" s="134">
        <f>H88</f>
        <v>0</v>
      </c>
      <c r="I137" s="15"/>
      <c r="J137" s="134">
        <f>J88</f>
        <v>0</v>
      </c>
      <c r="K137" s="15"/>
      <c r="L137" s="134">
        <f>L88</f>
        <v>0</v>
      </c>
      <c r="M137" s="15"/>
      <c r="N137" s="134">
        <f>N88</f>
        <v>0</v>
      </c>
      <c r="O137" s="15"/>
      <c r="P137" s="134">
        <f>P88</f>
        <v>0</v>
      </c>
      <c r="Q137" s="15"/>
      <c r="R137" s="134">
        <f>R88</f>
        <v>0</v>
      </c>
      <c r="S137" s="15"/>
      <c r="T137" s="134">
        <f>T88</f>
        <v>0</v>
      </c>
      <c r="U137" s="15"/>
      <c r="V137" s="134">
        <f>V88</f>
        <v>0</v>
      </c>
      <c r="W137" s="15"/>
      <c r="X137" s="134">
        <f>X88</f>
        <v>0</v>
      </c>
      <c r="Y137" s="15"/>
      <c r="Z137" s="134">
        <f>Z88</f>
        <v>0</v>
      </c>
      <c r="AB137" s="15"/>
    </row>
    <row r="138" spans="1:28" ht="22.05" customHeight="1">
      <c r="A138" s="26"/>
      <c r="B138" s="30" t="s">
        <v>131</v>
      </c>
      <c r="C138" s="35"/>
      <c r="D138" s="134">
        <f>D89*10%</f>
        <v>0</v>
      </c>
      <c r="E138" s="15"/>
      <c r="F138" s="134">
        <f>F89*10%</f>
        <v>0</v>
      </c>
      <c r="G138" s="15"/>
      <c r="H138" s="134">
        <f>H89*10%</f>
        <v>0</v>
      </c>
      <c r="I138" s="15"/>
      <c r="J138" s="134">
        <f>J89*10%</f>
        <v>0</v>
      </c>
      <c r="K138" s="15"/>
      <c r="L138" s="134">
        <f>L89*10%</f>
        <v>0</v>
      </c>
      <c r="M138" s="15"/>
      <c r="N138" s="134">
        <f>N89*10%</f>
        <v>0</v>
      </c>
      <c r="O138" s="15"/>
      <c r="P138" s="134">
        <f>P89*10%</f>
        <v>0</v>
      </c>
      <c r="Q138" s="15"/>
      <c r="R138" s="134">
        <f>R89*10%</f>
        <v>0</v>
      </c>
      <c r="S138" s="15"/>
      <c r="T138" s="134">
        <f>T89*10%</f>
        <v>0</v>
      </c>
      <c r="U138" s="15"/>
      <c r="V138" s="134">
        <f>V89*10%</f>
        <v>0</v>
      </c>
      <c r="W138" s="15"/>
      <c r="X138" s="134">
        <f>X89*10%</f>
        <v>0</v>
      </c>
      <c r="Y138" s="15"/>
      <c r="Z138" s="134">
        <f>Z89*10%</f>
        <v>0</v>
      </c>
      <c r="AB138" s="135">
        <f>SUM(D138:Z138)</f>
        <v>0</v>
      </c>
    </row>
    <row r="139" spans="1:28" ht="22.05" customHeight="1">
      <c r="A139" s="26"/>
      <c r="B139" s="30" t="s">
        <v>132</v>
      </c>
      <c r="C139" s="35"/>
      <c r="D139" s="134">
        <f>D$41*10%+D$41</f>
        <v>11000000</v>
      </c>
      <c r="E139" s="15"/>
      <c r="F139" s="134">
        <f>F$41*10%+F$41</f>
        <v>11000000</v>
      </c>
      <c r="G139" s="15"/>
      <c r="H139" s="134">
        <f>H$41*10%+H$41</f>
        <v>11000000</v>
      </c>
      <c r="I139" s="15"/>
      <c r="J139" s="134">
        <f>J$41*10%+J$41</f>
        <v>11000000</v>
      </c>
      <c r="K139" s="15"/>
      <c r="L139" s="134">
        <f>L$41*10%+L$41</f>
        <v>11000000</v>
      </c>
      <c r="M139" s="15"/>
      <c r="N139" s="134">
        <f>N$41*10%+N$41</f>
        <v>11000000</v>
      </c>
      <c r="O139" s="15"/>
      <c r="P139" s="134">
        <f>P$41*10%+P$41</f>
        <v>11000000</v>
      </c>
      <c r="Q139" s="15"/>
      <c r="R139" s="134">
        <f>R$41*10%+R$41</f>
        <v>11000000</v>
      </c>
      <c r="S139" s="15"/>
      <c r="T139" s="134">
        <f>T$41*10%+T$41</f>
        <v>11000000</v>
      </c>
      <c r="U139" s="15"/>
      <c r="V139" s="134">
        <f>V$41*10%+V$41</f>
        <v>11000000</v>
      </c>
      <c r="W139" s="15"/>
      <c r="X139" s="134">
        <f>X$41*10%+X$41</f>
        <v>11000000</v>
      </c>
      <c r="Y139" s="15"/>
      <c r="Z139" s="134">
        <f>Z$41*10%+Z$41</f>
        <v>11000000</v>
      </c>
      <c r="AB139" s="135">
        <f>SUM(D139:Z139)</f>
        <v>132000000</v>
      </c>
    </row>
    <row r="140" spans="1:28" ht="22.05" customHeight="1">
      <c r="A140" s="26" t="s">
        <v>120</v>
      </c>
      <c r="B140" s="206" t="s">
        <v>133</v>
      </c>
      <c r="C140" s="207"/>
      <c r="D140" s="205">
        <f>D43+D92</f>
        <v>0</v>
      </c>
      <c r="E140" s="214"/>
      <c r="F140" s="205">
        <f>F43+F92</f>
        <v>0</v>
      </c>
      <c r="G140" s="214"/>
      <c r="H140" s="205">
        <f>H43+H92</f>
        <v>0</v>
      </c>
      <c r="I140" s="214"/>
      <c r="J140" s="205">
        <f>J43+J92</f>
        <v>0</v>
      </c>
      <c r="K140" s="214"/>
      <c r="L140" s="205">
        <f>L43+L92</f>
        <v>0</v>
      </c>
      <c r="M140" s="214"/>
      <c r="N140" s="205">
        <f>N43+N92</f>
        <v>200000000</v>
      </c>
      <c r="O140" s="214"/>
      <c r="P140" s="205">
        <f>P43+P92</f>
        <v>0</v>
      </c>
      <c r="Q140" s="214"/>
      <c r="R140" s="205">
        <f>R43+R92</f>
        <v>0</v>
      </c>
      <c r="S140" s="214"/>
      <c r="T140" s="205">
        <f>T43+T92</f>
        <v>0</v>
      </c>
      <c r="U140" s="214"/>
      <c r="V140" s="205">
        <f>V43+V92</f>
        <v>0</v>
      </c>
      <c r="W140" s="214"/>
      <c r="X140" s="205">
        <f>X43+X92</f>
        <v>0</v>
      </c>
      <c r="Y140" s="204"/>
      <c r="Z140" s="205">
        <f>Z43+Z92</f>
        <v>0</v>
      </c>
      <c r="AB140" s="214">
        <f>SUM(D140:Z140)</f>
        <v>200000000</v>
      </c>
    </row>
    <row r="141" spans="1:28" ht="22.05" hidden="1" customHeight="1">
      <c r="A141" s="26"/>
      <c r="B141" s="208" t="s">
        <v>135</v>
      </c>
      <c r="C141" s="211"/>
      <c r="D141" s="91"/>
      <c r="E141" s="215"/>
      <c r="F141" s="91"/>
      <c r="G141" s="215"/>
      <c r="H141" s="91"/>
      <c r="I141" s="215"/>
      <c r="J141" s="91"/>
      <c r="K141" s="215"/>
      <c r="L141" s="91"/>
      <c r="M141" s="215"/>
      <c r="N141" s="91"/>
      <c r="O141" s="215"/>
      <c r="P141" s="91"/>
      <c r="Q141" s="215"/>
      <c r="R141" s="91"/>
      <c r="S141" s="215"/>
      <c r="T141" s="91"/>
      <c r="U141" s="215"/>
      <c r="V141" s="91"/>
      <c r="W141" s="215"/>
      <c r="X141" s="91"/>
      <c r="Y141" s="215"/>
      <c r="Z141" s="91"/>
      <c r="AB141" s="91"/>
    </row>
    <row r="142" spans="1:28" ht="22.05" customHeight="1">
      <c r="A142" s="26" t="s">
        <v>124</v>
      </c>
      <c r="B142" s="206" t="s">
        <v>519</v>
      </c>
      <c r="C142" s="207"/>
      <c r="D142" s="205">
        <f>D45+D94</f>
        <v>0</v>
      </c>
      <c r="E142" s="214"/>
      <c r="F142" s="205">
        <f>F45+F94</f>
        <v>0</v>
      </c>
      <c r="G142" s="214"/>
      <c r="H142" s="205">
        <f>H45+H94</f>
        <v>500000000</v>
      </c>
      <c r="I142" s="214"/>
      <c r="J142" s="205">
        <f>J45+J94</f>
        <v>0</v>
      </c>
      <c r="K142" s="214"/>
      <c r="L142" s="205">
        <f>L45+L94</f>
        <v>0</v>
      </c>
      <c r="M142" s="214"/>
      <c r="N142" s="205">
        <f>N45+N94</f>
        <v>0</v>
      </c>
      <c r="O142" s="214"/>
      <c r="P142" s="205">
        <f>P45+P94</f>
        <v>0</v>
      </c>
      <c r="Q142" s="214"/>
      <c r="R142" s="205">
        <f>R45+R94</f>
        <v>0</v>
      </c>
      <c r="S142" s="214"/>
      <c r="T142" s="205">
        <f>T45+T94</f>
        <v>0</v>
      </c>
      <c r="U142" s="214"/>
      <c r="V142" s="205">
        <f>V45+V94</f>
        <v>0</v>
      </c>
      <c r="W142" s="214"/>
      <c r="X142" s="205">
        <f>X45+X94</f>
        <v>0</v>
      </c>
      <c r="Y142" s="204"/>
      <c r="Z142" s="205">
        <f>Z45+Z94</f>
        <v>0</v>
      </c>
      <c r="AB142" s="214">
        <f>SUM(D142:Z142)</f>
        <v>500000000</v>
      </c>
    </row>
  </sheetData>
  <protectedRanges>
    <protectedRange sqref="AA5 AA7 AB39:AB40 D37:AA43 AA46 D45:AA45 AA44 AA12 AA54 AA56 AB88:AB89 AA95 AA93 AA61 D94:AA94 AA102 AA104 AB136:AB137 AA109 D86:AA92 D134:AA139 E140 G140 I140 K140 M140 O140 Q140 S140 U140 W140 Y140 AA140:AA142 E142 G142 I142 K142 M142 O142 Q142 S142 U142 W142 Y142" name="Range5"/>
    <protectedRange sqref="D8:AA10 F63 D57:AA59 F66 F111 D105:AA107 F114" name="Range3"/>
    <protectedRange sqref="AB24 D14:AA25 Y26 AA26 D27:AB27 D28:AA33 D34:AB34 D36:AB36 D46:Z46 AB46 D44:Z44 AB44 D12:Z12 AB12 D5:Z5 D7:Z7 AB7 AB4:AB5 D85:AB85 D95:Z95 AB95 D93:Z93 AB93 D61:Z61 AB61 D54:Z54 D56:Z56 AB56 G63:AA63 AB53:AB54 Y75 AA75 D77:AA82 D63:E63 AB73 D76:AB76 D83:AB83 D64:AA65 D67:AA74 D66:E66 G66:AA66 D133:AB133 D109:Z109 AB109 D102:Z102 D104:Z104 AB104 G111:AA111 AB101:AB102 Y123 AA123 D125:AA129 D111:E111 AB121 D124:AB124 D131:AB131 D112:AA113 D114:E114 G114:AA114 D115:AA122 E130 G130 I130 K130 M130 O130 Q130 S130 U130 W130 Y130 AA130 D141:Z141 AB141" name="Range4"/>
  </protectedRanges>
  <mergeCells count="6">
    <mergeCell ref="B53:C53"/>
    <mergeCell ref="B100:C100"/>
    <mergeCell ref="B101:C101"/>
    <mergeCell ref="B3:C3"/>
    <mergeCell ref="B52:C52"/>
    <mergeCell ref="B4:C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F40"/>
  <sheetViews>
    <sheetView workbookViewId="0">
      <selection activeCell="F23" sqref="F23"/>
    </sheetView>
  </sheetViews>
  <sheetFormatPr defaultRowHeight="14.4"/>
  <cols>
    <col min="2" max="2" width="31.5546875" bestFit="1" customWidth="1"/>
    <col min="3" max="3" width="11.21875" bestFit="1" customWidth="1"/>
    <col min="4" max="4" width="17.77734375" bestFit="1" customWidth="1"/>
    <col min="5" max="5" width="15.77734375" bestFit="1" customWidth="1"/>
  </cols>
  <sheetData>
    <row r="2" spans="1:6">
      <c r="A2" s="900" t="s">
        <v>486</v>
      </c>
      <c r="B2" s="900"/>
      <c r="C2" s="901" t="s">
        <v>487</v>
      </c>
      <c r="D2" s="901"/>
      <c r="E2" s="901"/>
      <c r="F2" s="902" t="s">
        <v>17</v>
      </c>
    </row>
    <row r="3" spans="1:6" ht="55.2">
      <c r="A3" s="179" t="s">
        <v>488</v>
      </c>
      <c r="B3" s="179" t="s">
        <v>489</v>
      </c>
      <c r="C3" s="179" t="s">
        <v>490</v>
      </c>
      <c r="D3" s="179" t="s">
        <v>491</v>
      </c>
      <c r="E3" s="180" t="s">
        <v>217</v>
      </c>
      <c r="F3" s="903"/>
    </row>
    <row r="4" spans="1:6">
      <c r="A4" s="904" t="s">
        <v>492</v>
      </c>
      <c r="B4" s="904"/>
      <c r="C4" s="181">
        <f>SUM(C5:C20)</f>
        <v>1286333</v>
      </c>
      <c r="D4" s="181">
        <f>SUM(D5:D20)</f>
        <v>149046874508</v>
      </c>
      <c r="E4" s="181">
        <f>SUM(E5:E20)</f>
        <v>5297301159</v>
      </c>
      <c r="F4" s="182">
        <f>E4/D4</f>
        <v>3.5541175730697191E-2</v>
      </c>
    </row>
    <row r="5" spans="1:6">
      <c r="A5" s="183">
        <v>0</v>
      </c>
      <c r="B5" s="183"/>
      <c r="C5" s="184">
        <v>973350</v>
      </c>
      <c r="D5" s="185">
        <v>115637226926</v>
      </c>
      <c r="E5" s="181"/>
      <c r="F5" s="186">
        <v>0</v>
      </c>
    </row>
    <row r="6" spans="1:6">
      <c r="A6" s="187">
        <v>0.1</v>
      </c>
      <c r="B6" s="21" t="s">
        <v>496</v>
      </c>
      <c r="C6" s="188">
        <v>104691</v>
      </c>
      <c r="D6" s="189">
        <v>11381525918</v>
      </c>
      <c r="E6" s="189">
        <v>1257874428</v>
      </c>
      <c r="F6" s="182"/>
    </row>
    <row r="7" spans="1:6">
      <c r="A7" s="187">
        <v>0.15</v>
      </c>
      <c r="B7" s="21" t="s">
        <v>497</v>
      </c>
      <c r="C7" s="188">
        <v>200079</v>
      </c>
      <c r="D7" s="189">
        <v>21209886306</v>
      </c>
      <c r="E7" s="189">
        <v>3718583558</v>
      </c>
      <c r="F7" s="182"/>
    </row>
    <row r="8" spans="1:6">
      <c r="A8" s="187">
        <v>0.2</v>
      </c>
      <c r="B8" s="21" t="s">
        <v>500</v>
      </c>
      <c r="C8" s="188">
        <v>1695</v>
      </c>
      <c r="D8" s="189">
        <v>183507443</v>
      </c>
      <c r="E8" s="189">
        <v>38058818</v>
      </c>
      <c r="F8" s="182"/>
    </row>
    <row r="9" spans="1:6">
      <c r="A9" s="187">
        <v>0.2</v>
      </c>
      <c r="B9" s="21" t="s">
        <v>499</v>
      </c>
      <c r="C9" s="188">
        <v>844</v>
      </c>
      <c r="D9" s="189">
        <v>119790357</v>
      </c>
      <c r="E9" s="189">
        <v>24904182</v>
      </c>
      <c r="F9" s="182"/>
    </row>
    <row r="10" spans="1:6">
      <c r="A10" s="187">
        <v>0.2</v>
      </c>
      <c r="B10" s="21" t="s">
        <v>498</v>
      </c>
      <c r="C10" s="188">
        <v>352</v>
      </c>
      <c r="D10" s="189">
        <v>36155056</v>
      </c>
      <c r="E10" s="189">
        <v>7534909</v>
      </c>
      <c r="F10" s="182"/>
    </row>
    <row r="11" spans="1:6">
      <c r="A11" s="187">
        <v>0.2</v>
      </c>
      <c r="B11" s="21" t="s">
        <v>508</v>
      </c>
      <c r="C11" s="188">
        <v>461</v>
      </c>
      <c r="D11" s="189">
        <v>53354476</v>
      </c>
      <c r="E11" s="189">
        <v>9655491</v>
      </c>
      <c r="F11" s="182"/>
    </row>
    <row r="12" spans="1:6">
      <c r="A12" s="187">
        <v>0.2</v>
      </c>
      <c r="B12" s="21" t="s">
        <v>509</v>
      </c>
      <c r="C12" s="188">
        <v>17</v>
      </c>
      <c r="D12" s="189">
        <v>3316910</v>
      </c>
      <c r="E12" s="189">
        <v>613091</v>
      </c>
      <c r="F12" s="182"/>
    </row>
    <row r="13" spans="1:6">
      <c r="A13" s="187">
        <v>0.3</v>
      </c>
      <c r="B13" s="21" t="s">
        <v>501</v>
      </c>
      <c r="C13" s="188">
        <v>278</v>
      </c>
      <c r="D13" s="189">
        <v>24906266</v>
      </c>
      <c r="E13" s="189">
        <v>9045545</v>
      </c>
      <c r="F13" s="182"/>
    </row>
    <row r="14" spans="1:6">
      <c r="A14" s="187">
        <v>0.4</v>
      </c>
      <c r="B14" s="21" t="s">
        <v>502</v>
      </c>
      <c r="C14" s="188">
        <v>361</v>
      </c>
      <c r="D14" s="189">
        <v>39893627</v>
      </c>
      <c r="E14" s="189">
        <v>17958182</v>
      </c>
      <c r="F14" s="182"/>
    </row>
    <row r="15" spans="1:6">
      <c r="A15" s="187">
        <v>0.4</v>
      </c>
      <c r="B15" s="21" t="s">
        <v>502</v>
      </c>
      <c r="C15" s="188">
        <v>1558</v>
      </c>
      <c r="D15" s="189">
        <v>149851194</v>
      </c>
      <c r="E15" s="189">
        <v>72701455</v>
      </c>
      <c r="F15" s="182"/>
    </row>
    <row r="16" spans="1:6">
      <c r="A16" s="187">
        <v>0.4</v>
      </c>
      <c r="B16" s="21" t="s">
        <v>504</v>
      </c>
      <c r="C16" s="188">
        <v>1239</v>
      </c>
      <c r="D16" s="189">
        <v>70913295</v>
      </c>
      <c r="E16" s="189">
        <v>33550181.999999996</v>
      </c>
      <c r="F16" s="182"/>
    </row>
    <row r="17" spans="1:6">
      <c r="A17" s="187">
        <v>0.4</v>
      </c>
      <c r="B17" s="21" t="s">
        <v>503</v>
      </c>
      <c r="C17" s="188">
        <v>3</v>
      </c>
      <c r="D17" s="189">
        <v>100363</v>
      </c>
      <c r="E17" s="189">
        <v>66909</v>
      </c>
      <c r="F17" s="182"/>
    </row>
    <row r="18" spans="1:6">
      <c r="A18" s="187">
        <v>0.4</v>
      </c>
      <c r="B18" s="21" t="s">
        <v>505</v>
      </c>
      <c r="C18" s="188">
        <v>171</v>
      </c>
      <c r="D18" s="189">
        <v>14568720</v>
      </c>
      <c r="E18" s="189">
        <v>7655818</v>
      </c>
      <c r="F18" s="182"/>
    </row>
    <row r="19" spans="1:6">
      <c r="A19" s="187">
        <v>0.5</v>
      </c>
      <c r="B19" s="21" t="s">
        <v>506</v>
      </c>
      <c r="C19" s="188">
        <v>195</v>
      </c>
      <c r="D19" s="189">
        <v>16314979.000000002</v>
      </c>
      <c r="E19" s="189">
        <v>13707727</v>
      </c>
      <c r="F19" s="182"/>
    </row>
    <row r="20" spans="1:6">
      <c r="A20" s="187">
        <v>0.5</v>
      </c>
      <c r="B20" s="21" t="s">
        <v>507</v>
      </c>
      <c r="C20" s="188">
        <v>1039</v>
      </c>
      <c r="D20" s="189">
        <v>105562672</v>
      </c>
      <c r="E20" s="189">
        <v>85390864</v>
      </c>
      <c r="F20" s="182"/>
    </row>
    <row r="21" spans="1:6" ht="17.399999999999999">
      <c r="A21" s="900" t="s">
        <v>493</v>
      </c>
      <c r="B21" s="900"/>
      <c r="C21" s="190">
        <f>C22+C29</f>
        <v>398826</v>
      </c>
      <c r="D21" s="190">
        <f t="shared" ref="D21:E21" si="0">D22+D29</f>
        <v>87818926702</v>
      </c>
      <c r="E21" s="190">
        <f t="shared" si="0"/>
        <v>4189728042</v>
      </c>
      <c r="F21" s="182">
        <f>E21/D21</f>
        <v>4.7708713819939942E-2</v>
      </c>
    </row>
    <row r="22" spans="1:6">
      <c r="A22" s="899" t="s">
        <v>494</v>
      </c>
      <c r="B22" s="899"/>
      <c r="C22" s="191">
        <f>SUM(C23:C28)</f>
        <v>372</v>
      </c>
      <c r="D22" s="191">
        <f t="shared" ref="D22:E22" si="1">SUM(D23:D28)</f>
        <v>1270247341</v>
      </c>
      <c r="E22" s="191">
        <f t="shared" si="1"/>
        <v>251157558</v>
      </c>
      <c r="F22" s="182">
        <f>E22/D22</f>
        <v>0.19772334874739958</v>
      </c>
    </row>
    <row r="23" spans="1:6">
      <c r="A23" s="187">
        <v>0.06</v>
      </c>
      <c r="B23" s="21"/>
      <c r="C23" s="192">
        <v>32</v>
      </c>
      <c r="D23" s="192">
        <v>8967088</v>
      </c>
      <c r="E23" s="192">
        <v>572367</v>
      </c>
      <c r="F23" s="21"/>
    </row>
    <row r="24" spans="1:6">
      <c r="A24" s="187">
        <v>0.08</v>
      </c>
      <c r="B24" s="21"/>
      <c r="C24" s="192">
        <v>50</v>
      </c>
      <c r="D24" s="192">
        <v>33791594</v>
      </c>
      <c r="E24" s="192">
        <v>2938400</v>
      </c>
      <c r="F24" s="21"/>
    </row>
    <row r="25" spans="1:6">
      <c r="A25" s="187">
        <v>0.1</v>
      </c>
      <c r="B25" s="21"/>
      <c r="C25" s="192">
        <v>94</v>
      </c>
      <c r="D25" s="192">
        <v>195418638</v>
      </c>
      <c r="E25" s="192">
        <v>21713182</v>
      </c>
      <c r="F25" s="21"/>
    </row>
    <row r="26" spans="1:6">
      <c r="A26" s="187">
        <v>0.12</v>
      </c>
      <c r="B26" s="21"/>
      <c r="C26" s="192">
        <v>29</v>
      </c>
      <c r="D26" s="192">
        <v>4134400</v>
      </c>
      <c r="E26" s="192">
        <v>563782</v>
      </c>
      <c r="F26" s="21"/>
    </row>
    <row r="27" spans="1:6">
      <c r="A27" s="187">
        <v>0.15</v>
      </c>
      <c r="B27" s="21"/>
      <c r="C27" s="192">
        <v>66</v>
      </c>
      <c r="D27" s="192">
        <v>429951476</v>
      </c>
      <c r="E27" s="192">
        <v>75873791</v>
      </c>
      <c r="F27" s="21"/>
    </row>
    <row r="28" spans="1:6">
      <c r="A28" s="187">
        <v>0.2</v>
      </c>
      <c r="B28" s="21"/>
      <c r="C28" s="192">
        <v>101</v>
      </c>
      <c r="D28" s="192">
        <v>597984145</v>
      </c>
      <c r="E28" s="192">
        <v>149496036</v>
      </c>
      <c r="F28" s="21"/>
    </row>
    <row r="29" spans="1:6">
      <c r="A29" s="899" t="s">
        <v>495</v>
      </c>
      <c r="B29" s="899"/>
      <c r="C29" s="191">
        <f>SUM(C30:C40)</f>
        <v>398454</v>
      </c>
      <c r="D29" s="191">
        <f>SUM(D30:D40)</f>
        <v>86548679361</v>
      </c>
      <c r="E29" s="191">
        <f>SUM(E30:E40)</f>
        <v>3938570484</v>
      </c>
      <c r="F29" s="182">
        <f>E29/D29</f>
        <v>4.55069969071622E-2</v>
      </c>
    </row>
    <row r="30" spans="1:6">
      <c r="A30" s="193">
        <v>0</v>
      </c>
      <c r="B30" s="194"/>
      <c r="C30" s="189">
        <v>379860</v>
      </c>
      <c r="D30" s="189">
        <v>37522804552</v>
      </c>
      <c r="E30" s="191"/>
      <c r="F30" s="21"/>
    </row>
    <row r="31" spans="1:6">
      <c r="A31" s="187">
        <v>0.03</v>
      </c>
      <c r="B31" s="192"/>
      <c r="C31" s="192">
        <v>8591</v>
      </c>
      <c r="D31" s="192">
        <v>6268309860.000001</v>
      </c>
      <c r="E31" s="189">
        <v>193865393</v>
      </c>
      <c r="F31" s="21"/>
    </row>
    <row r="32" spans="1:6">
      <c r="A32" s="187">
        <v>0.05</v>
      </c>
      <c r="B32" s="192"/>
      <c r="C32" s="192">
        <v>8748</v>
      </c>
      <c r="D32" s="192">
        <v>21596538774</v>
      </c>
      <c r="E32" s="189">
        <v>1136660126</v>
      </c>
      <c r="F32" s="21"/>
    </row>
    <row r="33" spans="1:6">
      <c r="A33" s="187">
        <v>0.06</v>
      </c>
      <c r="B33" s="192"/>
      <c r="C33" s="192">
        <v>20</v>
      </c>
      <c r="D33" s="192">
        <v>9371774</v>
      </c>
      <c r="E33" s="189">
        <v>590044</v>
      </c>
      <c r="F33" s="21"/>
    </row>
    <row r="34" spans="1:6">
      <c r="A34" s="187">
        <v>7.0000000000000007E-2</v>
      </c>
      <c r="B34" s="192"/>
      <c r="C34" s="192">
        <v>3</v>
      </c>
      <c r="D34" s="192">
        <v>5114026</v>
      </c>
      <c r="E34" s="189">
        <v>367245</v>
      </c>
      <c r="F34" s="21"/>
    </row>
    <row r="35" spans="1:6">
      <c r="A35" s="187">
        <v>0.08</v>
      </c>
      <c r="B35" s="192"/>
      <c r="C35" s="192">
        <v>883</v>
      </c>
      <c r="D35" s="192">
        <v>9340360579</v>
      </c>
      <c r="E35" s="189">
        <v>812331410</v>
      </c>
      <c r="F35" s="21"/>
    </row>
    <row r="36" spans="1:6">
      <c r="A36" s="187">
        <v>0.09</v>
      </c>
      <c r="B36" s="192"/>
      <c r="C36" s="192">
        <v>25</v>
      </c>
      <c r="D36" s="192">
        <v>28414076</v>
      </c>
      <c r="E36" s="189">
        <v>2686470</v>
      </c>
      <c r="F36" s="21"/>
    </row>
    <row r="37" spans="1:6">
      <c r="A37" s="187">
        <v>0.1</v>
      </c>
      <c r="B37" s="192"/>
      <c r="C37" s="192">
        <v>79</v>
      </c>
      <c r="D37" s="192">
        <v>2972444782</v>
      </c>
      <c r="E37" s="189">
        <v>330271642</v>
      </c>
      <c r="F37" s="21"/>
    </row>
    <row r="38" spans="1:6">
      <c r="A38" s="187">
        <v>0.13</v>
      </c>
      <c r="B38" s="192"/>
      <c r="C38" s="192">
        <v>76</v>
      </c>
      <c r="D38" s="192">
        <v>3549375967.0000005</v>
      </c>
      <c r="E38" s="189">
        <v>530366525</v>
      </c>
      <c r="F38" s="21"/>
    </row>
    <row r="39" spans="1:6">
      <c r="A39" s="187">
        <v>0.15</v>
      </c>
      <c r="B39" s="192"/>
      <c r="C39" s="192">
        <v>46</v>
      </c>
      <c r="D39" s="192">
        <v>5200381344.999999</v>
      </c>
      <c r="E39" s="189">
        <v>917714356</v>
      </c>
      <c r="F39" s="21"/>
    </row>
    <row r="40" spans="1:6">
      <c r="A40" s="187">
        <v>0.2</v>
      </c>
      <c r="B40" s="192"/>
      <c r="C40" s="192">
        <v>123</v>
      </c>
      <c r="D40" s="192">
        <v>55563626</v>
      </c>
      <c r="E40" s="189">
        <v>13717273</v>
      </c>
      <c r="F40" s="21"/>
    </row>
  </sheetData>
  <mergeCells count="7">
    <mergeCell ref="A29:B29"/>
    <mergeCell ref="A2:B2"/>
    <mergeCell ref="C2:E2"/>
    <mergeCell ref="F2:F3"/>
    <mergeCell ref="A4:B4"/>
    <mergeCell ref="A21:B21"/>
    <mergeCell ref="A22:B2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6"/>
  <sheetViews>
    <sheetView workbookViewId="0">
      <pane xSplit="4" ySplit="2" topLeftCell="E3" activePane="bottomRight" state="frozen"/>
      <selection pane="topRight" activeCell="E1" sqref="E1"/>
      <selection pane="bottomLeft" activeCell="A3" sqref="A3"/>
      <selection pane="bottomRight" activeCell="C5" sqref="C5"/>
    </sheetView>
  </sheetViews>
  <sheetFormatPr defaultColWidth="9.21875" defaultRowHeight="15.6"/>
  <cols>
    <col min="1" max="1" width="9.21875" style="10"/>
    <col min="2" max="2" width="9.21875" style="10" hidden="1" customWidth="1"/>
    <col min="3" max="3" width="30.21875" style="10" customWidth="1"/>
    <col min="4" max="4" width="20.21875" style="10" customWidth="1"/>
    <col min="5" max="5" width="16" style="10" bestFit="1" customWidth="1"/>
    <col min="6" max="6" width="0" style="10" hidden="1" customWidth="1"/>
    <col min="7" max="7" width="16" style="10" bestFit="1" customWidth="1"/>
    <col min="8" max="8" width="0" style="10" hidden="1" customWidth="1"/>
    <col min="9" max="9" width="16" style="10" bestFit="1" customWidth="1"/>
    <col min="10" max="10" width="0" style="10" hidden="1" customWidth="1"/>
    <col min="11" max="11" width="16" style="10" bestFit="1" customWidth="1"/>
    <col min="12" max="12" width="0" style="10" hidden="1" customWidth="1"/>
    <col min="13" max="13" width="16" style="10" bestFit="1" customWidth="1"/>
    <col min="14" max="14" width="0" style="10" hidden="1" customWidth="1"/>
    <col min="15" max="15" width="16" style="10" bestFit="1" customWidth="1"/>
    <col min="16" max="16" width="0" style="10" hidden="1" customWidth="1"/>
    <col min="17" max="17" width="16" style="10" bestFit="1" customWidth="1"/>
    <col min="18" max="18" width="0" style="10" hidden="1" customWidth="1"/>
    <col min="19" max="19" width="16" style="10" bestFit="1" customWidth="1"/>
    <col min="20" max="20" width="0" style="10" hidden="1" customWidth="1"/>
    <col min="21" max="21" width="16" style="10" bestFit="1" customWidth="1"/>
    <col min="22" max="22" width="0" style="10" hidden="1" customWidth="1"/>
    <col min="23" max="23" width="16" style="10" bestFit="1" customWidth="1"/>
    <col min="24" max="24" width="0" style="10" hidden="1" customWidth="1"/>
    <col min="25" max="25" width="16" style="10" bestFit="1" customWidth="1"/>
    <col min="26" max="26" width="0" style="10" hidden="1" customWidth="1"/>
    <col min="27" max="27" width="16" style="10" bestFit="1" customWidth="1"/>
    <col min="28" max="28" width="0" style="10" hidden="1" customWidth="1"/>
    <col min="29" max="29" width="19.77734375" style="10" bestFit="1" customWidth="1"/>
    <col min="30" max="31" width="0" style="10" hidden="1" customWidth="1"/>
    <col min="32" max="16384" width="9.21875" style="10"/>
  </cols>
  <sheetData>
    <row r="1" spans="1:31">
      <c r="A1" s="87" t="s">
        <v>445</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row>
    <row r="2" spans="1:31" s="23" customFormat="1" ht="31.2">
      <c r="A2" s="240" t="s">
        <v>386</v>
      </c>
      <c r="B2" s="240" t="s">
        <v>446</v>
      </c>
      <c r="C2" s="174" t="s">
        <v>447</v>
      </c>
      <c r="D2" s="174" t="s">
        <v>671</v>
      </c>
      <c r="E2" s="174" t="s">
        <v>448</v>
      </c>
      <c r="F2" s="174"/>
      <c r="G2" s="174" t="s">
        <v>449</v>
      </c>
      <c r="H2" s="174"/>
      <c r="I2" s="174" t="s">
        <v>450</v>
      </c>
      <c r="J2" s="174"/>
      <c r="K2" s="174" t="s">
        <v>451</v>
      </c>
      <c r="L2" s="174"/>
      <c r="M2" s="174" t="s">
        <v>452</v>
      </c>
      <c r="N2" s="174"/>
      <c r="O2" s="174" t="s">
        <v>453</v>
      </c>
      <c r="P2" s="174"/>
      <c r="Q2" s="174" t="s">
        <v>454</v>
      </c>
      <c r="R2" s="174"/>
      <c r="S2" s="174" t="s">
        <v>455</v>
      </c>
      <c r="T2" s="174"/>
      <c r="U2" s="174" t="s">
        <v>456</v>
      </c>
      <c r="V2" s="174"/>
      <c r="W2" s="174" t="s">
        <v>457</v>
      </c>
      <c r="X2" s="174"/>
      <c r="Y2" s="174" t="s">
        <v>458</v>
      </c>
      <c r="Z2" s="174"/>
      <c r="AA2" s="174" t="s">
        <v>459</v>
      </c>
      <c r="AB2" s="174"/>
      <c r="AC2" s="174" t="s">
        <v>460</v>
      </c>
      <c r="AD2" s="174"/>
      <c r="AE2" s="174"/>
    </row>
    <row r="3" spans="1:31" ht="22.05" customHeight="1">
      <c r="A3" s="175" t="s">
        <v>407</v>
      </c>
      <c r="B3" s="236" t="s">
        <v>22</v>
      </c>
      <c r="C3" s="237" t="s">
        <v>380</v>
      </c>
      <c r="D3" s="238">
        <v>20181816</v>
      </c>
      <c r="E3" s="176">
        <v>840909</v>
      </c>
      <c r="F3" s="176"/>
      <c r="G3" s="176">
        <v>840909</v>
      </c>
      <c r="H3" s="176"/>
      <c r="I3" s="176">
        <v>840909</v>
      </c>
      <c r="J3" s="176"/>
      <c r="K3" s="176">
        <v>840909</v>
      </c>
      <c r="L3" s="176"/>
      <c r="M3" s="176">
        <v>840909</v>
      </c>
      <c r="N3" s="176"/>
      <c r="O3" s="176">
        <v>840909</v>
      </c>
      <c r="P3" s="176"/>
      <c r="Q3" s="176">
        <v>840909</v>
      </c>
      <c r="R3" s="176"/>
      <c r="S3" s="176">
        <v>840909</v>
      </c>
      <c r="T3" s="176"/>
      <c r="U3" s="176">
        <v>840909</v>
      </c>
      <c r="V3" s="176"/>
      <c r="W3" s="176">
        <v>840909</v>
      </c>
      <c r="X3" s="176"/>
      <c r="Y3" s="176">
        <v>840909</v>
      </c>
      <c r="Z3" s="176"/>
      <c r="AA3" s="176">
        <v>840909</v>
      </c>
      <c r="AB3" s="176"/>
      <c r="AC3" s="176">
        <v>10090908</v>
      </c>
      <c r="AD3" s="176"/>
      <c r="AE3" s="176"/>
    </row>
    <row r="4" spans="1:31" ht="22.05" customHeight="1">
      <c r="A4" s="175" t="s">
        <v>169</v>
      </c>
      <c r="B4" s="239" t="s">
        <v>22</v>
      </c>
      <c r="C4" s="237" t="s">
        <v>367</v>
      </c>
      <c r="D4" s="238">
        <v>40085449.20000001</v>
      </c>
      <c r="E4" s="176">
        <v>1670227.05</v>
      </c>
      <c r="F4" s="176"/>
      <c r="G4" s="176">
        <v>1670227.05</v>
      </c>
      <c r="H4" s="176"/>
      <c r="I4" s="176">
        <v>1670227.05</v>
      </c>
      <c r="J4" s="176"/>
      <c r="K4" s="176">
        <v>1670227.05</v>
      </c>
      <c r="L4" s="176"/>
      <c r="M4" s="176">
        <v>1670227.05</v>
      </c>
      <c r="N4" s="176"/>
      <c r="O4" s="176">
        <v>1670227.05</v>
      </c>
      <c r="P4" s="176"/>
      <c r="Q4" s="176">
        <v>1670227.05</v>
      </c>
      <c r="R4" s="176"/>
      <c r="S4" s="176">
        <v>1670227.05</v>
      </c>
      <c r="T4" s="176"/>
      <c r="U4" s="176">
        <v>1670227.05</v>
      </c>
      <c r="V4" s="176"/>
      <c r="W4" s="176">
        <v>1670227.05</v>
      </c>
      <c r="X4" s="176"/>
      <c r="Y4" s="176">
        <v>1670227.05</v>
      </c>
      <c r="Z4" s="176"/>
      <c r="AA4" s="176">
        <v>1670227.05</v>
      </c>
      <c r="AB4" s="176"/>
      <c r="AC4" s="176">
        <v>20042724.600000005</v>
      </c>
      <c r="AD4" s="176"/>
      <c r="AE4" s="176"/>
    </row>
    <row r="5" spans="1:31" ht="22.05" customHeight="1">
      <c r="A5" s="175" t="s">
        <v>464</v>
      </c>
      <c r="B5" s="175" t="s">
        <v>22</v>
      </c>
      <c r="C5" s="175" t="s">
        <v>362</v>
      </c>
      <c r="D5" s="238">
        <v>1997691866</v>
      </c>
      <c r="E5" s="176">
        <v>95102154</v>
      </c>
      <c r="F5" s="176"/>
      <c r="G5" s="176">
        <v>95102154</v>
      </c>
      <c r="H5" s="176"/>
      <c r="I5" s="176">
        <v>95102154</v>
      </c>
      <c r="J5" s="176"/>
      <c r="K5" s="176">
        <v>93741043</v>
      </c>
      <c r="L5" s="176"/>
      <c r="M5" s="176">
        <v>93741043</v>
      </c>
      <c r="N5" s="176"/>
      <c r="O5" s="176">
        <v>90924679</v>
      </c>
      <c r="P5" s="176"/>
      <c r="Q5" s="176">
        <v>89516496</v>
      </c>
      <c r="R5" s="176"/>
      <c r="S5" s="176">
        <v>72016496</v>
      </c>
      <c r="T5" s="176"/>
      <c r="U5" s="176">
        <v>69456065</v>
      </c>
      <c r="V5" s="176"/>
      <c r="W5" s="176">
        <v>69456065</v>
      </c>
      <c r="X5" s="176"/>
      <c r="Y5" s="176">
        <v>69456065</v>
      </c>
      <c r="Z5" s="176"/>
      <c r="AA5" s="176">
        <v>65231519</v>
      </c>
      <c r="AB5" s="176"/>
      <c r="AC5" s="176">
        <v>998845933</v>
      </c>
      <c r="AD5" s="176"/>
      <c r="AE5" s="176"/>
    </row>
    <row r="6" spans="1:31" ht="22.05" customHeight="1">
      <c r="A6" s="177"/>
      <c r="B6" s="177"/>
      <c r="C6" s="177"/>
      <c r="D6" s="178">
        <f>SUM(D3:D5)</f>
        <v>2057959131.2</v>
      </c>
      <c r="E6" s="178">
        <f>SUM(E3:E5)</f>
        <v>97613290.049999997</v>
      </c>
      <c r="F6" s="178"/>
      <c r="G6" s="178">
        <f>SUM(G3:G5)</f>
        <v>97613290.049999997</v>
      </c>
      <c r="H6" s="178"/>
      <c r="I6" s="178">
        <f>SUM(I3:I5)</f>
        <v>97613290.049999997</v>
      </c>
      <c r="J6" s="178"/>
      <c r="K6" s="178">
        <f>SUM(K3:K5)</f>
        <v>96252179.049999997</v>
      </c>
      <c r="L6" s="178"/>
      <c r="M6" s="178">
        <f>SUM(M3:M5)</f>
        <v>96252179.049999997</v>
      </c>
      <c r="N6" s="178"/>
      <c r="O6" s="178">
        <f>SUM(O3:O5)</f>
        <v>93435815.049999997</v>
      </c>
      <c r="P6" s="178"/>
      <c r="Q6" s="178">
        <f>SUM(Q3:Q5)</f>
        <v>92027632.049999997</v>
      </c>
      <c r="R6" s="178"/>
      <c r="S6" s="178">
        <f>SUM(S3:S5)</f>
        <v>74527632.049999997</v>
      </c>
      <c r="T6" s="178"/>
      <c r="U6" s="178">
        <f>SUM(U3:U5)</f>
        <v>71967201.049999997</v>
      </c>
      <c r="V6" s="178"/>
      <c r="W6" s="178">
        <f>SUM(W3:W5)</f>
        <v>71967201.049999997</v>
      </c>
      <c r="X6" s="178"/>
      <c r="Y6" s="178">
        <f>SUM(Y3:Y5)</f>
        <v>71967201.049999997</v>
      </c>
      <c r="Z6" s="178"/>
      <c r="AA6" s="178">
        <f>SUM(AA3:AA5)</f>
        <v>67742655.049999997</v>
      </c>
      <c r="AB6" s="178"/>
      <c r="AC6" s="178">
        <f>SUM(AC3:AC5)</f>
        <v>1028979565.6</v>
      </c>
      <c r="AD6" s="178"/>
      <c r="AE6" s="178">
        <v>211</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D6"/>
  <sheetViews>
    <sheetView workbookViewId="0">
      <pane xSplit="5" ySplit="2" topLeftCell="F3" activePane="bottomRight" state="frozen"/>
      <selection pane="topRight" activeCell="F1" sqref="F1"/>
      <selection pane="bottomLeft" activeCell="A3" sqref="A3"/>
      <selection pane="bottomRight" activeCell="E3" sqref="E3"/>
    </sheetView>
  </sheetViews>
  <sheetFormatPr defaultRowHeight="18" customHeight="1"/>
  <cols>
    <col min="3" max="3" width="24.44140625" bestFit="1" customWidth="1"/>
    <col min="4" max="4" width="0" hidden="1" customWidth="1"/>
    <col min="5" max="5" width="12" bestFit="1" customWidth="1"/>
    <col min="6" max="6" width="11" bestFit="1" customWidth="1"/>
    <col min="7" max="7" width="0" hidden="1" customWidth="1"/>
    <col min="8" max="8" width="11" bestFit="1" customWidth="1"/>
    <col min="9" max="9" width="0" hidden="1" customWidth="1"/>
    <col min="10" max="10" width="11" bestFit="1" customWidth="1"/>
    <col min="11" max="11" width="0" hidden="1" customWidth="1"/>
    <col min="12" max="12" width="12" bestFit="1" customWidth="1"/>
    <col min="13" max="13" width="0" hidden="1" customWidth="1"/>
    <col min="14" max="14" width="11" bestFit="1" customWidth="1"/>
    <col min="15" max="15" width="0" hidden="1" customWidth="1"/>
    <col min="16" max="16" width="11" bestFit="1" customWidth="1"/>
    <col min="17" max="17" width="0" hidden="1" customWidth="1"/>
    <col min="18" max="18" width="11" bestFit="1" customWidth="1"/>
    <col min="19" max="19" width="0" hidden="1" customWidth="1"/>
    <col min="20" max="20" width="11" bestFit="1" customWidth="1"/>
    <col min="21" max="21" width="0" hidden="1" customWidth="1"/>
    <col min="22" max="22" width="11" bestFit="1" customWidth="1"/>
    <col min="23" max="23" width="0" hidden="1" customWidth="1"/>
    <col min="24" max="24" width="11" bestFit="1" customWidth="1"/>
    <col min="25" max="25" width="0" hidden="1" customWidth="1"/>
    <col min="26" max="26" width="11" bestFit="1" customWidth="1"/>
    <col min="27" max="27" width="0" hidden="1" customWidth="1"/>
    <col min="28" max="28" width="10.21875" bestFit="1" customWidth="1"/>
    <col min="29" max="29" width="0" hidden="1" customWidth="1"/>
    <col min="30" max="30" width="12" bestFit="1" customWidth="1"/>
  </cols>
  <sheetData>
    <row r="1" spans="1:30" ht="18" customHeight="1">
      <c r="A1" s="143" t="s">
        <v>672</v>
      </c>
      <c r="B1" s="137"/>
      <c r="C1" s="136"/>
      <c r="D1" s="136"/>
      <c r="E1" s="136"/>
      <c r="F1" s="167"/>
      <c r="G1" s="167"/>
      <c r="H1" s="167"/>
      <c r="I1" s="167"/>
      <c r="J1" s="167"/>
      <c r="K1" s="167"/>
      <c r="L1" s="167"/>
      <c r="M1" s="167"/>
      <c r="N1" s="167"/>
      <c r="O1" s="167"/>
      <c r="P1" s="167"/>
      <c r="Q1" s="167"/>
      <c r="R1" s="167"/>
      <c r="S1" s="167"/>
      <c r="T1" s="167"/>
      <c r="U1" s="167"/>
      <c r="V1" s="167"/>
      <c r="W1" s="167"/>
      <c r="X1" s="167"/>
      <c r="Y1" s="167"/>
      <c r="Z1" s="167"/>
      <c r="AA1" s="167"/>
      <c r="AB1" s="167"/>
      <c r="AC1" s="167"/>
      <c r="AD1" s="168"/>
    </row>
    <row r="2" spans="1:30" ht="18" customHeight="1">
      <c r="A2" s="144" t="s">
        <v>386</v>
      </c>
      <c r="B2" s="144" t="s">
        <v>446</v>
      </c>
      <c r="C2" s="144" t="s">
        <v>447</v>
      </c>
      <c r="D2" s="144"/>
      <c r="E2" s="144" t="s">
        <v>21</v>
      </c>
      <c r="F2" s="144" t="s">
        <v>448</v>
      </c>
      <c r="G2" s="144"/>
      <c r="H2" s="144" t="s">
        <v>449</v>
      </c>
      <c r="I2" s="144"/>
      <c r="J2" s="144" t="s">
        <v>450</v>
      </c>
      <c r="K2" s="144"/>
      <c r="L2" s="144" t="s">
        <v>451</v>
      </c>
      <c r="M2" s="144"/>
      <c r="N2" s="144" t="s">
        <v>452</v>
      </c>
      <c r="O2" s="144"/>
      <c r="P2" s="144" t="s">
        <v>453</v>
      </c>
      <c r="Q2" s="144"/>
      <c r="R2" s="144" t="s">
        <v>454</v>
      </c>
      <c r="S2" s="144"/>
      <c r="T2" s="144" t="s">
        <v>455</v>
      </c>
      <c r="U2" s="144"/>
      <c r="V2" s="144" t="s">
        <v>456</v>
      </c>
      <c r="W2" s="144"/>
      <c r="X2" s="144" t="s">
        <v>457</v>
      </c>
      <c r="Y2" s="144"/>
      <c r="Z2" s="144" t="s">
        <v>458</v>
      </c>
      <c r="AA2" s="144"/>
      <c r="AB2" s="144" t="s">
        <v>459</v>
      </c>
      <c r="AC2" s="144"/>
      <c r="AD2" s="169" t="s">
        <v>460</v>
      </c>
    </row>
    <row r="3" spans="1:30" ht="18" customHeight="1">
      <c r="A3" s="138" t="s">
        <v>461</v>
      </c>
      <c r="B3" s="244" t="s">
        <v>22</v>
      </c>
      <c r="C3" s="244" t="s">
        <v>462</v>
      </c>
      <c r="D3" s="244"/>
      <c r="E3" s="245">
        <v>47328642.5</v>
      </c>
      <c r="F3" s="246">
        <v>1721041.5454545454</v>
      </c>
      <c r="G3" s="246"/>
      <c r="H3" s="246">
        <v>1721041.5454545454</v>
      </c>
      <c r="I3" s="246"/>
      <c r="J3" s="246">
        <v>1721041.5454545454</v>
      </c>
      <c r="K3" s="246"/>
      <c r="L3" s="246">
        <v>1721041.5454545454</v>
      </c>
      <c r="M3" s="246"/>
      <c r="N3" s="246">
        <v>1721041.5454545454</v>
      </c>
      <c r="O3" s="246"/>
      <c r="P3" s="246">
        <v>1721041.5454545454</v>
      </c>
      <c r="Q3" s="246"/>
      <c r="R3" s="246">
        <v>1721041.5454545454</v>
      </c>
      <c r="S3" s="246"/>
      <c r="T3" s="246">
        <v>1721041.5454545454</v>
      </c>
      <c r="U3" s="246"/>
      <c r="V3" s="246">
        <v>1721041.5454545454</v>
      </c>
      <c r="W3" s="246"/>
      <c r="X3" s="246">
        <v>1721041.5454545454</v>
      </c>
      <c r="Y3" s="246"/>
      <c r="Z3" s="246">
        <v>1721041.5454545454</v>
      </c>
      <c r="AA3" s="246"/>
      <c r="AB3" s="246">
        <v>0</v>
      </c>
      <c r="AC3" s="246"/>
      <c r="AD3" s="247">
        <v>18931457</v>
      </c>
    </row>
    <row r="4" spans="1:30" ht="18" customHeight="1">
      <c r="A4" s="138" t="s">
        <v>406</v>
      </c>
      <c r="B4" s="138" t="s">
        <v>22</v>
      </c>
      <c r="C4" s="138" t="s">
        <v>369</v>
      </c>
      <c r="D4" s="138"/>
      <c r="E4" s="241">
        <v>144258613.03809527</v>
      </c>
      <c r="F4" s="170">
        <v>6511423.6064550262</v>
      </c>
      <c r="G4" s="170"/>
      <c r="H4" s="170">
        <v>6511423.6064550262</v>
      </c>
      <c r="I4" s="170"/>
      <c r="J4" s="170">
        <v>6511423.6064550262</v>
      </c>
      <c r="K4" s="170"/>
      <c r="L4" s="170">
        <v>6511423.6064550262</v>
      </c>
      <c r="M4" s="170"/>
      <c r="N4" s="170">
        <v>6511423.6064550262</v>
      </c>
      <c r="O4" s="170"/>
      <c r="P4" s="170">
        <v>4754757.2064550268</v>
      </c>
      <c r="Q4" s="170"/>
      <c r="R4" s="170">
        <v>4754757.2064550268</v>
      </c>
      <c r="S4" s="170"/>
      <c r="T4" s="170">
        <v>4754757.2064550268</v>
      </c>
      <c r="U4" s="170"/>
      <c r="V4" s="170">
        <v>3379888.7064550268</v>
      </c>
      <c r="W4" s="170"/>
      <c r="X4" s="170">
        <v>2500722.2857142859</v>
      </c>
      <c r="Y4" s="170"/>
      <c r="Z4" s="170">
        <v>2500722.2857142859</v>
      </c>
      <c r="AA4" s="170"/>
      <c r="AB4" s="170">
        <v>2500722.2857142859</v>
      </c>
      <c r="AC4" s="170"/>
      <c r="AD4" s="171">
        <v>57703445.215238102</v>
      </c>
    </row>
    <row r="5" spans="1:30" ht="18" customHeight="1">
      <c r="A5" s="138" t="s">
        <v>160</v>
      </c>
      <c r="B5" s="138" t="s">
        <v>22</v>
      </c>
      <c r="C5" s="138" t="s">
        <v>161</v>
      </c>
      <c r="D5" s="138"/>
      <c r="E5" s="241">
        <v>193900130.88744587</v>
      </c>
      <c r="F5" s="170">
        <v>6463337.6962481961</v>
      </c>
      <c r="G5" s="170"/>
      <c r="H5" s="170">
        <v>6463337.6962481961</v>
      </c>
      <c r="I5" s="170"/>
      <c r="J5" s="170">
        <v>6463337.6962481961</v>
      </c>
      <c r="K5" s="170"/>
      <c r="L5" s="170">
        <v>6463337.6962481961</v>
      </c>
      <c r="M5" s="170"/>
      <c r="N5" s="170">
        <v>6463337.6962481961</v>
      </c>
      <c r="O5" s="170"/>
      <c r="P5" s="170">
        <v>6463337.6962481961</v>
      </c>
      <c r="Q5" s="170"/>
      <c r="R5" s="170">
        <v>6463337.6962481961</v>
      </c>
      <c r="S5" s="170"/>
      <c r="T5" s="170">
        <v>6463337.6962481961</v>
      </c>
      <c r="U5" s="170"/>
      <c r="V5" s="170">
        <v>6463337.6962481961</v>
      </c>
      <c r="W5" s="170"/>
      <c r="X5" s="170">
        <v>6463337.6962481961</v>
      </c>
      <c r="Y5" s="170"/>
      <c r="Z5" s="170">
        <v>6463337.6962481961</v>
      </c>
      <c r="AA5" s="170"/>
      <c r="AB5" s="170">
        <v>6463337.6962481961</v>
      </c>
      <c r="AC5" s="170"/>
      <c r="AD5" s="171">
        <v>77560052.354978353</v>
      </c>
    </row>
    <row r="6" spans="1:30" ht="18" customHeight="1">
      <c r="A6" s="226"/>
      <c r="B6" s="248"/>
      <c r="C6" s="248" t="s">
        <v>20</v>
      </c>
      <c r="D6" s="248"/>
      <c r="E6" s="249">
        <f>SUM(E3:E5)</f>
        <v>385487386.42554116</v>
      </c>
      <c r="F6" s="249">
        <f>SUM(F3:F5)</f>
        <v>14695802.848157767</v>
      </c>
      <c r="G6" s="248"/>
      <c r="H6" s="249">
        <f>SUM(H3:H5)</f>
        <v>14695802.848157767</v>
      </c>
      <c r="I6" s="248"/>
      <c r="J6" s="249">
        <f>SUM(J3:J5)</f>
        <v>14695802.848157767</v>
      </c>
      <c r="K6" s="248"/>
      <c r="L6" s="249">
        <f>SUM(L3:L5)</f>
        <v>14695802.848157767</v>
      </c>
      <c r="M6" s="248"/>
      <c r="N6" s="249">
        <f>SUM(N3:N5)</f>
        <v>14695802.848157767</v>
      </c>
      <c r="O6" s="248"/>
      <c r="P6" s="249">
        <f>SUM(P3:P5)</f>
        <v>12939136.448157769</v>
      </c>
      <c r="Q6" s="248"/>
      <c r="R6" s="249">
        <f>SUM(R3:R5)</f>
        <v>12939136.448157769</v>
      </c>
      <c r="S6" s="248"/>
      <c r="T6" s="249">
        <f>SUM(T3:T5)</f>
        <v>12939136.448157769</v>
      </c>
      <c r="U6" s="248"/>
      <c r="V6" s="249">
        <f>SUM(V3:V5)</f>
        <v>11564267.948157769</v>
      </c>
      <c r="W6" s="248"/>
      <c r="X6" s="249">
        <f>SUM(X3:X5)</f>
        <v>10685101.527417026</v>
      </c>
      <c r="Y6" s="248"/>
      <c r="Z6" s="249">
        <f>SUM(Z3:Z5)</f>
        <v>10685101.527417026</v>
      </c>
      <c r="AA6" s="248"/>
      <c r="AB6" s="249">
        <f>SUM(AB3:AB5)</f>
        <v>8964059.9819624815</v>
      </c>
      <c r="AC6" s="248"/>
      <c r="AD6" s="249">
        <f>SUM(AD3:AD5)</f>
        <v>154194954.57021645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D14"/>
  <sheetViews>
    <sheetView workbookViewId="0">
      <pane xSplit="4" ySplit="3" topLeftCell="E4" activePane="bottomRight" state="frozen"/>
      <selection pane="topRight" activeCell="E1" sqref="E1"/>
      <selection pane="bottomLeft" activeCell="A4" sqref="A4"/>
      <selection pane="bottomRight" activeCell="G4" sqref="G4"/>
    </sheetView>
  </sheetViews>
  <sheetFormatPr defaultRowHeight="14.4"/>
  <cols>
    <col min="3" max="3" width="35" bestFit="1" customWidth="1"/>
    <col min="4" max="4" width="15.21875" customWidth="1"/>
    <col min="5" max="5" width="11" bestFit="1" customWidth="1"/>
    <col min="6" max="6" width="0" hidden="1" customWidth="1"/>
    <col min="7" max="7" width="11" bestFit="1" customWidth="1"/>
    <col min="8" max="8" width="0" hidden="1" customWidth="1"/>
    <col min="9" max="9" width="11" bestFit="1" customWidth="1"/>
    <col min="10" max="10" width="0" hidden="1" customWidth="1"/>
    <col min="11" max="11" width="11" bestFit="1" customWidth="1"/>
    <col min="12" max="12" width="0" hidden="1" customWidth="1"/>
    <col min="13" max="13" width="11" bestFit="1" customWidth="1"/>
    <col min="14" max="14" width="0" hidden="1" customWidth="1"/>
    <col min="15" max="15" width="11" bestFit="1" customWidth="1"/>
    <col min="16" max="16" width="0" hidden="1" customWidth="1"/>
    <col min="17" max="17" width="11" bestFit="1" customWidth="1"/>
    <col min="18" max="18" width="0" hidden="1" customWidth="1"/>
    <col min="19" max="19" width="10" bestFit="1" customWidth="1"/>
    <col min="20" max="20" width="0" hidden="1" customWidth="1"/>
    <col min="21" max="21" width="10" bestFit="1" customWidth="1"/>
    <col min="22" max="22" width="0" hidden="1" customWidth="1"/>
    <col min="23" max="23" width="10" bestFit="1" customWidth="1"/>
    <col min="24" max="24" width="0" hidden="1" customWidth="1"/>
    <col min="25" max="25" width="10" bestFit="1" customWidth="1"/>
    <col min="26" max="26" width="0" hidden="1" customWidth="1"/>
    <col min="28" max="28" width="0" hidden="1" customWidth="1"/>
    <col min="29" max="29" width="12" bestFit="1" customWidth="1"/>
  </cols>
  <sheetData>
    <row r="2" spans="1:30" ht="18.600000000000001">
      <c r="A2" s="143" t="s">
        <v>673</v>
      </c>
      <c r="B2" s="137"/>
      <c r="C2" s="136"/>
      <c r="D2" s="136"/>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row>
    <row r="3" spans="1:30">
      <c r="A3" s="144" t="s">
        <v>386</v>
      </c>
      <c r="B3" s="144" t="s">
        <v>446</v>
      </c>
      <c r="C3" s="144" t="s">
        <v>447</v>
      </c>
      <c r="D3" s="243" t="s">
        <v>21</v>
      </c>
      <c r="E3" s="144" t="s">
        <v>448</v>
      </c>
      <c r="F3" s="144"/>
      <c r="G3" s="144" t="s">
        <v>449</v>
      </c>
      <c r="H3" s="144"/>
      <c r="I3" s="144" t="s">
        <v>450</v>
      </c>
      <c r="J3" s="144"/>
      <c r="K3" s="144" t="s">
        <v>451</v>
      </c>
      <c r="L3" s="144"/>
      <c r="M3" s="144" t="s">
        <v>452</v>
      </c>
      <c r="N3" s="144"/>
      <c r="O3" s="144" t="s">
        <v>453</v>
      </c>
      <c r="P3" s="144"/>
      <c r="Q3" s="144" t="s">
        <v>454</v>
      </c>
      <c r="R3" s="144"/>
      <c r="S3" s="144" t="s">
        <v>455</v>
      </c>
      <c r="T3" s="144"/>
      <c r="U3" s="144" t="s">
        <v>456</v>
      </c>
      <c r="V3" s="144"/>
      <c r="W3" s="144" t="s">
        <v>457</v>
      </c>
      <c r="X3" s="144"/>
      <c r="Y3" s="144" t="s">
        <v>458</v>
      </c>
      <c r="Z3" s="144"/>
      <c r="AA3" s="144" t="s">
        <v>459</v>
      </c>
      <c r="AB3" s="144"/>
      <c r="AC3" s="243" t="s">
        <v>460</v>
      </c>
      <c r="AD3" s="145"/>
    </row>
    <row r="4" spans="1:30">
      <c r="A4" s="138" t="s">
        <v>407</v>
      </c>
      <c r="B4" s="138" t="s">
        <v>22</v>
      </c>
      <c r="C4" s="138" t="s">
        <v>380</v>
      </c>
      <c r="D4" s="241">
        <f>SUM(E4:U4)*3</f>
        <v>87448394.999999985</v>
      </c>
      <c r="E4" s="139">
        <v>5983218.333333334</v>
      </c>
      <c r="F4" s="139"/>
      <c r="G4" s="139">
        <v>4083218.3333333335</v>
      </c>
      <c r="H4" s="139"/>
      <c r="I4" s="139">
        <v>4083218.3333333335</v>
      </c>
      <c r="J4" s="139"/>
      <c r="K4" s="139">
        <v>4083218.3333333335</v>
      </c>
      <c r="L4" s="139"/>
      <c r="M4" s="139">
        <v>4083218.3333333335</v>
      </c>
      <c r="N4" s="139"/>
      <c r="O4" s="139">
        <v>4083218.3333333335</v>
      </c>
      <c r="P4" s="139"/>
      <c r="Q4" s="139">
        <v>916718.33333333337</v>
      </c>
      <c r="R4" s="139"/>
      <c r="S4" s="139">
        <v>916718.33333333337</v>
      </c>
      <c r="T4" s="139"/>
      <c r="U4" s="139">
        <v>916718.33333333337</v>
      </c>
      <c r="V4" s="139"/>
      <c r="W4" s="139">
        <v>0</v>
      </c>
      <c r="X4" s="139"/>
      <c r="Y4" s="139">
        <v>0</v>
      </c>
      <c r="Z4" s="139"/>
      <c r="AA4" s="139">
        <v>0</v>
      </c>
      <c r="AB4" s="139"/>
      <c r="AC4" s="139">
        <v>29149464.999999996</v>
      </c>
      <c r="AD4" s="137"/>
    </row>
    <row r="5" spans="1:30">
      <c r="A5" s="138" t="s">
        <v>461</v>
      </c>
      <c r="B5" s="138" t="s">
        <v>22</v>
      </c>
      <c r="C5" s="138" t="s">
        <v>462</v>
      </c>
      <c r="D5" s="241">
        <f t="shared" ref="D5:D12" si="0">SUM(E5:U5)*3</f>
        <v>252505323</v>
      </c>
      <c r="E5" s="139">
        <v>16962132</v>
      </c>
      <c r="F5" s="139"/>
      <c r="G5" s="139">
        <v>16844935</v>
      </c>
      <c r="H5" s="139"/>
      <c r="I5" s="139">
        <v>16844935</v>
      </c>
      <c r="J5" s="139"/>
      <c r="K5" s="139">
        <v>16844935</v>
      </c>
      <c r="L5" s="139"/>
      <c r="M5" s="139">
        <v>16671504.000000002</v>
      </c>
      <c r="N5" s="139"/>
      <c r="O5" s="139">
        <v>0</v>
      </c>
      <c r="P5" s="139"/>
      <c r="Q5" s="139">
        <v>0</v>
      </c>
      <c r="R5" s="139"/>
      <c r="S5" s="139">
        <v>0</v>
      </c>
      <c r="T5" s="139"/>
      <c r="U5" s="139">
        <v>0</v>
      </c>
      <c r="V5" s="139"/>
      <c r="W5" s="139">
        <v>0</v>
      </c>
      <c r="X5" s="139"/>
      <c r="Y5" s="139">
        <v>0</v>
      </c>
      <c r="Z5" s="139"/>
      <c r="AA5" s="139">
        <v>0</v>
      </c>
      <c r="AB5" s="139"/>
      <c r="AC5" s="139">
        <v>84168441</v>
      </c>
      <c r="AD5" s="137"/>
    </row>
    <row r="6" spans="1:30">
      <c r="A6" s="138" t="s">
        <v>408</v>
      </c>
      <c r="B6" s="138" t="s">
        <v>22</v>
      </c>
      <c r="C6" s="138" t="s">
        <v>375</v>
      </c>
      <c r="D6" s="241">
        <f t="shared" si="0"/>
        <v>52425323.25</v>
      </c>
      <c r="E6" s="139">
        <v>2360317.75</v>
      </c>
      <c r="F6" s="139"/>
      <c r="G6" s="139">
        <v>2360317.75</v>
      </c>
      <c r="H6" s="139"/>
      <c r="I6" s="139">
        <v>2360317.75</v>
      </c>
      <c r="J6" s="139"/>
      <c r="K6" s="139">
        <v>2360317.75</v>
      </c>
      <c r="L6" s="139"/>
      <c r="M6" s="139">
        <v>2360317.75</v>
      </c>
      <c r="N6" s="139"/>
      <c r="O6" s="139">
        <v>1903091.75</v>
      </c>
      <c r="P6" s="139"/>
      <c r="Q6" s="139">
        <v>1864586.75</v>
      </c>
      <c r="R6" s="139"/>
      <c r="S6" s="139">
        <v>1402503.75</v>
      </c>
      <c r="T6" s="139"/>
      <c r="U6" s="139">
        <v>503336.75</v>
      </c>
      <c r="V6" s="139"/>
      <c r="W6" s="139">
        <v>503336.75</v>
      </c>
      <c r="X6" s="139"/>
      <c r="Y6" s="139">
        <v>190511.16666666666</v>
      </c>
      <c r="Z6" s="139"/>
      <c r="AA6" s="139">
        <v>0</v>
      </c>
      <c r="AB6" s="139"/>
      <c r="AC6" s="139">
        <v>18168955.666666668</v>
      </c>
      <c r="AD6" s="137"/>
    </row>
    <row r="7" spans="1:30">
      <c r="A7" s="138" t="s">
        <v>411</v>
      </c>
      <c r="B7" s="138" t="s">
        <v>22</v>
      </c>
      <c r="C7" s="138" t="s">
        <v>371</v>
      </c>
      <c r="D7" s="241">
        <f t="shared" si="0"/>
        <v>554547</v>
      </c>
      <c r="E7" s="139">
        <v>134849</v>
      </c>
      <c r="F7" s="139"/>
      <c r="G7" s="139">
        <v>50000</v>
      </c>
      <c r="H7" s="139"/>
      <c r="I7" s="139">
        <v>0</v>
      </c>
      <c r="J7" s="139"/>
      <c r="K7" s="139">
        <v>0</v>
      </c>
      <c r="L7" s="139"/>
      <c r="M7" s="139">
        <v>0</v>
      </c>
      <c r="N7" s="139"/>
      <c r="O7" s="139">
        <v>0</v>
      </c>
      <c r="P7" s="139"/>
      <c r="Q7" s="139">
        <v>0</v>
      </c>
      <c r="R7" s="139"/>
      <c r="S7" s="139">
        <v>0</v>
      </c>
      <c r="T7" s="139"/>
      <c r="U7" s="139">
        <v>0</v>
      </c>
      <c r="V7" s="139"/>
      <c r="W7" s="139">
        <v>0</v>
      </c>
      <c r="X7" s="139"/>
      <c r="Y7" s="139">
        <v>0</v>
      </c>
      <c r="Z7" s="139"/>
      <c r="AA7" s="139">
        <v>0</v>
      </c>
      <c r="AB7" s="139"/>
      <c r="AC7" s="139">
        <v>184849</v>
      </c>
      <c r="AD7" s="137"/>
    </row>
    <row r="8" spans="1:30">
      <c r="A8" s="138" t="s">
        <v>406</v>
      </c>
      <c r="B8" s="138" t="s">
        <v>22</v>
      </c>
      <c r="C8" s="138" t="s">
        <v>369</v>
      </c>
      <c r="D8" s="241">
        <f t="shared" si="0"/>
        <v>139959880.50000006</v>
      </c>
      <c r="E8" s="139">
        <v>7220400.833333334</v>
      </c>
      <c r="F8" s="139"/>
      <c r="G8" s="139">
        <v>6147900.833333334</v>
      </c>
      <c r="H8" s="139"/>
      <c r="I8" s="139">
        <v>6147900.833333334</v>
      </c>
      <c r="J8" s="139"/>
      <c r="K8" s="139">
        <v>6147900.833333334</v>
      </c>
      <c r="L8" s="139"/>
      <c r="M8" s="139">
        <v>6147900.833333334</v>
      </c>
      <c r="N8" s="139"/>
      <c r="O8" s="139">
        <v>4098317.833333334</v>
      </c>
      <c r="P8" s="139"/>
      <c r="Q8" s="139">
        <v>4098317.833333334</v>
      </c>
      <c r="R8" s="139"/>
      <c r="S8" s="139">
        <v>3670817.8333333335</v>
      </c>
      <c r="T8" s="139"/>
      <c r="U8" s="139">
        <v>2973835.8333333335</v>
      </c>
      <c r="V8" s="139"/>
      <c r="W8" s="139">
        <v>2973835.8333333335</v>
      </c>
      <c r="X8" s="139"/>
      <c r="Y8" s="139">
        <v>2899868.3333333335</v>
      </c>
      <c r="Z8" s="139"/>
      <c r="AA8" s="139">
        <v>0</v>
      </c>
      <c r="AB8" s="139"/>
      <c r="AC8" s="139">
        <v>52526997.666666687</v>
      </c>
      <c r="AD8" s="137"/>
    </row>
    <row r="9" spans="1:30">
      <c r="A9" s="138" t="s">
        <v>463</v>
      </c>
      <c r="B9" s="138" t="s">
        <v>22</v>
      </c>
      <c r="C9" s="138" t="s">
        <v>367</v>
      </c>
      <c r="D9" s="241">
        <f t="shared" si="0"/>
        <v>0</v>
      </c>
      <c r="E9" s="139">
        <v>0</v>
      </c>
      <c r="F9" s="139"/>
      <c r="G9" s="139">
        <v>0</v>
      </c>
      <c r="H9" s="139"/>
      <c r="I9" s="139">
        <v>0</v>
      </c>
      <c r="J9" s="139"/>
      <c r="K9" s="139">
        <v>0</v>
      </c>
      <c r="L9" s="139"/>
      <c r="M9" s="139">
        <v>0</v>
      </c>
      <c r="N9" s="139"/>
      <c r="O9" s="139">
        <v>0</v>
      </c>
      <c r="P9" s="139"/>
      <c r="Q9" s="139">
        <v>0</v>
      </c>
      <c r="R9" s="139"/>
      <c r="S9" s="139">
        <v>0</v>
      </c>
      <c r="T9" s="139"/>
      <c r="U9" s="139">
        <v>0</v>
      </c>
      <c r="V9" s="139"/>
      <c r="W9" s="139">
        <v>0</v>
      </c>
      <c r="X9" s="139"/>
      <c r="Y9" s="139">
        <v>0</v>
      </c>
      <c r="Z9" s="139"/>
      <c r="AA9" s="139">
        <v>0</v>
      </c>
      <c r="AB9" s="139"/>
      <c r="AC9" s="139">
        <v>0</v>
      </c>
      <c r="AD9" s="137"/>
    </row>
    <row r="10" spans="1:30">
      <c r="A10" s="138" t="s">
        <v>160</v>
      </c>
      <c r="B10" s="138" t="s">
        <v>22</v>
      </c>
      <c r="C10" s="138" t="s">
        <v>161</v>
      </c>
      <c r="D10" s="241">
        <f t="shared" si="0"/>
        <v>229685107.5</v>
      </c>
      <c r="E10" s="139">
        <v>34465058.5</v>
      </c>
      <c r="F10" s="139"/>
      <c r="G10" s="139">
        <v>12633366.5</v>
      </c>
      <c r="H10" s="139"/>
      <c r="I10" s="139">
        <v>7293366.5000000009</v>
      </c>
      <c r="J10" s="139"/>
      <c r="K10" s="139">
        <v>6147912</v>
      </c>
      <c r="L10" s="139"/>
      <c r="M10" s="139">
        <v>6040412</v>
      </c>
      <c r="N10" s="139"/>
      <c r="O10" s="139">
        <v>4661412</v>
      </c>
      <c r="P10" s="139"/>
      <c r="Q10" s="139">
        <v>4661412</v>
      </c>
      <c r="R10" s="139"/>
      <c r="S10" s="139">
        <v>658763.00000000023</v>
      </c>
      <c r="T10" s="139"/>
      <c r="U10" s="139">
        <v>0</v>
      </c>
      <c r="V10" s="139"/>
      <c r="W10" s="139">
        <v>0</v>
      </c>
      <c r="X10" s="139"/>
      <c r="Y10" s="139">
        <v>0</v>
      </c>
      <c r="Z10" s="139"/>
      <c r="AA10" s="139">
        <v>0</v>
      </c>
      <c r="AB10" s="139"/>
      <c r="AC10" s="139">
        <v>76561702.49999997</v>
      </c>
      <c r="AD10" s="137"/>
    </row>
    <row r="11" spans="1:30">
      <c r="A11" s="138" t="s">
        <v>405</v>
      </c>
      <c r="B11" s="138" t="s">
        <v>22</v>
      </c>
      <c r="C11" s="138" t="s">
        <v>373</v>
      </c>
      <c r="D11" s="241">
        <f t="shared" si="0"/>
        <v>9450000</v>
      </c>
      <c r="E11" s="139">
        <v>350000</v>
      </c>
      <c r="F11" s="139"/>
      <c r="G11" s="139">
        <v>350000</v>
      </c>
      <c r="H11" s="139"/>
      <c r="I11" s="139">
        <v>350000</v>
      </c>
      <c r="J11" s="139"/>
      <c r="K11" s="139">
        <v>350000</v>
      </c>
      <c r="L11" s="139"/>
      <c r="M11" s="139">
        <v>350000</v>
      </c>
      <c r="N11" s="139"/>
      <c r="O11" s="139">
        <v>350000</v>
      </c>
      <c r="P11" s="139"/>
      <c r="Q11" s="139">
        <v>350000</v>
      </c>
      <c r="R11" s="139"/>
      <c r="S11" s="139">
        <v>350000</v>
      </c>
      <c r="T11" s="139"/>
      <c r="U11" s="139">
        <v>350000</v>
      </c>
      <c r="V11" s="139"/>
      <c r="W11" s="139">
        <v>0</v>
      </c>
      <c r="X11" s="139"/>
      <c r="Y11" s="139">
        <v>0</v>
      </c>
      <c r="Z11" s="139"/>
      <c r="AA11" s="139">
        <v>0</v>
      </c>
      <c r="AB11" s="139"/>
      <c r="AC11" s="139">
        <v>3150000</v>
      </c>
      <c r="AD11" s="137"/>
    </row>
    <row r="12" spans="1:30">
      <c r="A12" s="138" t="s">
        <v>464</v>
      </c>
      <c r="B12" s="138" t="s">
        <v>22</v>
      </c>
      <c r="C12" s="138" t="s">
        <v>362</v>
      </c>
      <c r="D12" s="241">
        <f t="shared" si="0"/>
        <v>4044852</v>
      </c>
      <c r="E12" s="139">
        <v>237071</v>
      </c>
      <c r="F12" s="139"/>
      <c r="G12" s="139">
        <v>237071</v>
      </c>
      <c r="H12" s="139"/>
      <c r="I12" s="139">
        <v>237071</v>
      </c>
      <c r="J12" s="139"/>
      <c r="K12" s="139">
        <v>237071</v>
      </c>
      <c r="L12" s="139"/>
      <c r="M12" s="139">
        <v>200000</v>
      </c>
      <c r="N12" s="139"/>
      <c r="O12" s="139">
        <v>200000</v>
      </c>
      <c r="P12" s="139"/>
      <c r="Q12" s="139">
        <v>0</v>
      </c>
      <c r="R12" s="139"/>
      <c r="S12" s="139">
        <v>0</v>
      </c>
      <c r="T12" s="139"/>
      <c r="U12" s="139">
        <v>0</v>
      </c>
      <c r="V12" s="139"/>
      <c r="W12" s="139">
        <v>0</v>
      </c>
      <c r="X12" s="139"/>
      <c r="Y12" s="139">
        <v>0</v>
      </c>
      <c r="Z12" s="139"/>
      <c r="AA12" s="139">
        <v>0</v>
      </c>
      <c r="AB12" s="139"/>
      <c r="AC12" s="139">
        <v>1348284</v>
      </c>
      <c r="AD12" s="137"/>
    </row>
    <row r="13" spans="1:30">
      <c r="A13" s="138"/>
      <c r="B13" s="138"/>
      <c r="C13" s="138"/>
      <c r="D13" s="138"/>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7"/>
    </row>
    <row r="14" spans="1:30" ht="15.6">
      <c r="A14" s="140"/>
      <c r="B14" s="140"/>
      <c r="C14" s="141"/>
      <c r="D14" s="242">
        <v>776073428.25</v>
      </c>
      <c r="E14" s="142">
        <f>SUM(E4:E12)</f>
        <v>67713047.416666672</v>
      </c>
      <c r="F14" s="142"/>
      <c r="G14" s="142">
        <f>SUM(G4:G12)</f>
        <v>42706809.416666664</v>
      </c>
      <c r="H14" s="142"/>
      <c r="I14" s="142">
        <f>SUM(I4:I12)</f>
        <v>37316809.416666664</v>
      </c>
      <c r="J14" s="142"/>
      <c r="K14" s="142">
        <f>SUM(K4:K12)</f>
        <v>36171354.916666664</v>
      </c>
      <c r="L14" s="142"/>
      <c r="M14" s="142">
        <f>SUM(M4:M12)</f>
        <v>35853352.916666672</v>
      </c>
      <c r="N14" s="142"/>
      <c r="O14" s="142">
        <f>SUM(O4:O12)</f>
        <v>15296039.916666668</v>
      </c>
      <c r="P14" s="142"/>
      <c r="Q14" s="142">
        <f>SUM(Q4:Q12)</f>
        <v>11891034.916666668</v>
      </c>
      <c r="R14" s="142"/>
      <c r="S14" s="142">
        <f>SUM(S4:S12)</f>
        <v>6998802.916666667</v>
      </c>
      <c r="T14" s="142"/>
      <c r="U14" s="142">
        <f>SUM(U4:U12)</f>
        <v>4743890.916666667</v>
      </c>
      <c r="V14" s="142"/>
      <c r="W14" s="142">
        <f>SUM(W4:W12)</f>
        <v>3477172.5833333335</v>
      </c>
      <c r="X14" s="142"/>
      <c r="Y14" s="142">
        <f>SUM(Y4:Y12)</f>
        <v>3090379.5</v>
      </c>
      <c r="Z14" s="142"/>
      <c r="AA14" s="142">
        <f>SUM(AA4:AA12)</f>
        <v>0</v>
      </c>
      <c r="AB14" s="142"/>
      <c r="AC14" s="142">
        <f>SUM(AC4:AC12)</f>
        <v>265258694.83333334</v>
      </c>
      <c r="AD14" s="13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AG40"/>
  <sheetViews>
    <sheetView topLeftCell="B1" zoomScale="70" zoomScaleNormal="70" workbookViewId="0">
      <pane xSplit="9" ySplit="5" topLeftCell="K6" activePane="bottomRight" state="frozen"/>
      <selection activeCell="B1" sqref="B1"/>
      <selection pane="topRight" activeCell="K1" sqref="K1"/>
      <selection pane="bottomLeft" activeCell="B6" sqref="B6"/>
      <selection pane="bottomRight" activeCell="N7" sqref="N7"/>
    </sheetView>
  </sheetViews>
  <sheetFormatPr defaultColWidth="9.21875" defaultRowHeight="13.8"/>
  <cols>
    <col min="1" max="1" width="35.77734375" style="67" bestFit="1" customWidth="1"/>
    <col min="2" max="2" width="6.5546875" style="17" customWidth="1"/>
    <col min="3" max="3" width="13" style="14" customWidth="1"/>
    <col min="4" max="4" width="35.21875" style="14" customWidth="1"/>
    <col min="5" max="5" width="17" style="14" bestFit="1" customWidth="1"/>
    <col min="6" max="6" width="8.77734375" style="14" customWidth="1"/>
    <col min="7" max="8" width="9.21875" style="14" hidden="1" customWidth="1"/>
    <col min="9" max="9" width="9.21875" style="14" bestFit="1" customWidth="1"/>
    <col min="10" max="10" width="14.44140625" style="14" bestFit="1" customWidth="1"/>
    <col min="11" max="11" width="9.21875" style="14" customWidth="1"/>
    <col min="12" max="12" width="0.21875" style="14" customWidth="1"/>
    <col min="13" max="13" width="9.21875" style="14" customWidth="1"/>
    <col min="14" max="14" width="0.21875" style="14" customWidth="1"/>
    <col min="15" max="15" width="14" style="14" customWidth="1"/>
    <col min="16" max="16" width="5.44140625" style="14" hidden="1" customWidth="1"/>
    <col min="17" max="17" width="13.77734375" style="14" customWidth="1"/>
    <col min="18" max="18" width="5.44140625" style="14" hidden="1" customWidth="1"/>
    <col min="19" max="19" width="13.5546875" style="14" customWidth="1"/>
    <col min="20" max="20" width="0.21875" style="14" hidden="1" customWidth="1"/>
    <col min="21" max="21" width="12.77734375" style="14" customWidth="1"/>
    <col min="22" max="22" width="0.21875" style="14" hidden="1" customWidth="1"/>
    <col min="23" max="23" width="12.77734375" style="14" bestFit="1" customWidth="1"/>
    <col min="24" max="24" width="0.21875" style="14" customWidth="1"/>
    <col min="25" max="25" width="12.77734375" style="14" customWidth="1"/>
    <col min="26" max="26" width="14" style="14" hidden="1" customWidth="1"/>
    <col min="27" max="27" width="12.77734375" style="14" bestFit="1" customWidth="1"/>
    <col min="28" max="28" width="14" style="14" hidden="1" customWidth="1"/>
    <col min="29" max="29" width="13.77734375" style="14" customWidth="1"/>
    <col min="30" max="30" width="14" style="14" hidden="1" customWidth="1"/>
    <col min="31" max="31" width="13.5546875" style="14" customWidth="1"/>
    <col min="32" max="32" width="14" style="14" hidden="1" customWidth="1"/>
    <col min="33" max="33" width="13.77734375" style="14" customWidth="1"/>
    <col min="34" max="16384" width="9.21875" style="14"/>
  </cols>
  <sheetData>
    <row r="1" spans="1:33" ht="22.05" customHeight="1">
      <c r="B1" s="697" t="s">
        <v>465</v>
      </c>
      <c r="C1" s="46"/>
      <c r="D1" s="149"/>
      <c r="E1" s="150"/>
      <c r="F1" s="151"/>
      <c r="G1" s="46"/>
      <c r="H1" s="152"/>
      <c r="I1" s="151"/>
      <c r="J1" s="151"/>
      <c r="K1" s="46"/>
      <c r="L1" s="46"/>
      <c r="M1" s="46"/>
      <c r="N1" s="46"/>
      <c r="O1" s="46"/>
      <c r="P1" s="46"/>
      <c r="Q1" s="46"/>
      <c r="R1" s="46"/>
      <c r="S1" s="46"/>
      <c r="T1" s="46"/>
      <c r="U1" s="46"/>
      <c r="V1" s="46"/>
      <c r="W1" s="46"/>
      <c r="X1" s="46"/>
      <c r="Y1" s="46"/>
      <c r="Z1" s="46"/>
      <c r="AA1" s="46"/>
      <c r="AB1" s="46"/>
      <c r="AC1" s="46"/>
      <c r="AD1" s="46"/>
      <c r="AE1" s="46"/>
      <c r="AF1" s="46"/>
      <c r="AG1" s="46"/>
    </row>
    <row r="2" spans="1:33" ht="22.05" customHeight="1">
      <c r="C2" s="153" t="s">
        <v>466</v>
      </c>
      <c r="D2" s="154"/>
      <c r="G2" s="153"/>
      <c r="H2" s="155"/>
    </row>
    <row r="3" spans="1:33" ht="22.05" customHeight="1">
      <c r="C3" s="156"/>
      <c r="D3" s="156"/>
      <c r="H3" s="67"/>
    </row>
    <row r="4" spans="1:33" ht="49.5" customHeight="1">
      <c r="B4" s="56" t="s">
        <v>29</v>
      </c>
      <c r="C4" s="61" t="s">
        <v>750</v>
      </c>
      <c r="D4" s="61" t="s">
        <v>468</v>
      </c>
      <c r="E4" s="56" t="s">
        <v>123</v>
      </c>
      <c r="F4" s="61" t="s">
        <v>145</v>
      </c>
      <c r="G4" s="56" t="s">
        <v>146</v>
      </c>
      <c r="H4" s="61" t="s">
        <v>147</v>
      </c>
      <c r="I4" s="61" t="s">
        <v>158</v>
      </c>
      <c r="J4" s="61" t="s">
        <v>469</v>
      </c>
      <c r="K4" s="56" t="s">
        <v>148</v>
      </c>
      <c r="L4" s="56"/>
      <c r="M4" s="56" t="s">
        <v>149</v>
      </c>
      <c r="N4" s="56"/>
      <c r="O4" s="56" t="s">
        <v>150</v>
      </c>
      <c r="P4" s="56"/>
      <c r="Q4" s="56" t="s">
        <v>151</v>
      </c>
      <c r="R4" s="56"/>
      <c r="S4" s="56" t="s">
        <v>152</v>
      </c>
      <c r="T4" s="56"/>
      <c r="U4" s="56" t="s">
        <v>153</v>
      </c>
      <c r="V4" s="56"/>
      <c r="W4" s="56" t="s">
        <v>154</v>
      </c>
      <c r="X4" s="56"/>
      <c r="Y4" s="56" t="s">
        <v>155</v>
      </c>
      <c r="Z4" s="56"/>
      <c r="AA4" s="56" t="s">
        <v>156</v>
      </c>
      <c r="AB4" s="56"/>
      <c r="AC4" s="56" t="s">
        <v>12</v>
      </c>
      <c r="AD4" s="56"/>
      <c r="AE4" s="56" t="s">
        <v>13</v>
      </c>
      <c r="AF4" s="56"/>
      <c r="AG4" s="56" t="s">
        <v>14</v>
      </c>
    </row>
    <row r="5" spans="1:33" ht="22.05" customHeight="1">
      <c r="B5" s="56"/>
      <c r="C5" s="56"/>
      <c r="D5" s="61" t="s">
        <v>20</v>
      </c>
      <c r="E5" s="160">
        <f>SUM(E6:E18)</f>
        <v>1329000000</v>
      </c>
      <c r="F5" s="61"/>
      <c r="G5" s="56"/>
      <c r="H5" s="61"/>
      <c r="I5" s="61"/>
      <c r="J5" s="160">
        <f>SUM(J6:J18)</f>
        <v>87500000.000000015</v>
      </c>
      <c r="K5" s="160">
        <f>SUM(K6:K18)</f>
        <v>0</v>
      </c>
      <c r="L5" s="56"/>
      <c r="M5" s="160">
        <f>SUM(M6:M18)</f>
        <v>0</v>
      </c>
      <c r="N5" s="160"/>
      <c r="O5" s="160">
        <f t="shared" ref="O5:AG5" si="0">SUM(O6:O18)</f>
        <v>364000000</v>
      </c>
      <c r="P5" s="160">
        <f t="shared" si="0"/>
        <v>0</v>
      </c>
      <c r="Q5" s="160">
        <f t="shared" si="0"/>
        <v>45000000</v>
      </c>
      <c r="R5" s="160">
        <f t="shared" si="0"/>
        <v>0</v>
      </c>
      <c r="S5" s="160">
        <f t="shared" si="0"/>
        <v>6000000</v>
      </c>
      <c r="T5" s="160">
        <f t="shared" si="0"/>
        <v>0</v>
      </c>
      <c r="U5" s="160">
        <f t="shared" si="0"/>
        <v>0</v>
      </c>
      <c r="V5" s="160">
        <f t="shared" si="0"/>
        <v>0</v>
      </c>
      <c r="W5" s="160">
        <f t="shared" si="0"/>
        <v>0</v>
      </c>
      <c r="X5" s="160">
        <f t="shared" si="0"/>
        <v>0</v>
      </c>
      <c r="Y5" s="160">
        <f t="shared" si="0"/>
        <v>6000000</v>
      </c>
      <c r="Z5" s="160">
        <f t="shared" si="0"/>
        <v>0</v>
      </c>
      <c r="AA5" s="160">
        <f t="shared" si="0"/>
        <v>2000000</v>
      </c>
      <c r="AB5" s="160">
        <f t="shared" si="0"/>
        <v>0</v>
      </c>
      <c r="AC5" s="160">
        <f t="shared" si="0"/>
        <v>900000000</v>
      </c>
      <c r="AD5" s="160">
        <f t="shared" si="0"/>
        <v>0</v>
      </c>
      <c r="AE5" s="160">
        <f t="shared" si="0"/>
        <v>6000000</v>
      </c>
      <c r="AF5" s="160">
        <f t="shared" si="0"/>
        <v>0</v>
      </c>
      <c r="AG5" s="160">
        <f t="shared" si="0"/>
        <v>0</v>
      </c>
    </row>
    <row r="6" spans="1:33" ht="35.25" customHeight="1">
      <c r="A6" s="67" t="str">
        <f>D6&amp;F6</f>
        <v>Sửa chữa, bảo trì nhà cửa, văn phòng T3</v>
      </c>
      <c r="B6" s="348">
        <v>1</v>
      </c>
      <c r="C6" s="649"/>
      <c r="D6" s="650" t="s">
        <v>248</v>
      </c>
      <c r="E6" s="651">
        <v>300000000</v>
      </c>
      <c r="F6" s="348" t="s">
        <v>150</v>
      </c>
      <c r="G6" s="349" t="s">
        <v>406</v>
      </c>
      <c r="H6" s="652" t="s">
        <v>470</v>
      </c>
      <c r="I6" s="348">
        <v>60</v>
      </c>
      <c r="J6" s="349">
        <f>IFERROR(E6/I6,0)</f>
        <v>5000000</v>
      </c>
      <c r="K6" s="416">
        <f>IF($F6=K$4,$E6,0)</f>
        <v>0</v>
      </c>
      <c r="L6" s="416"/>
      <c r="M6" s="416">
        <f>IF($F6=M$4,$E6,0)</f>
        <v>0</v>
      </c>
      <c r="N6" s="416"/>
      <c r="O6" s="416">
        <f>IF($F6=O$4,$E6,0)</f>
        <v>300000000</v>
      </c>
      <c r="P6" s="416"/>
      <c r="Q6" s="416">
        <f>IF($F6=Q$4,$E6,0)</f>
        <v>0</v>
      </c>
      <c r="R6" s="416"/>
      <c r="S6" s="416">
        <f>IF($F6=S$4,$E6,0)</f>
        <v>0</v>
      </c>
      <c r="T6" s="416"/>
      <c r="U6" s="416">
        <f>IF($F6=U$4,$E6,0)</f>
        <v>0</v>
      </c>
      <c r="V6" s="416"/>
      <c r="W6" s="416">
        <f>IF($F6=W$4,$E6,0)</f>
        <v>0</v>
      </c>
      <c r="X6" s="416"/>
      <c r="Y6" s="416">
        <f>IF($F6=Y$4,$E6,0)</f>
        <v>0</v>
      </c>
      <c r="Z6" s="416"/>
      <c r="AA6" s="416">
        <f>IF($F6=AA$4,$E6,0)</f>
        <v>0</v>
      </c>
      <c r="AB6" s="416"/>
      <c r="AC6" s="416">
        <f>IF($F6=AC$4,$E6,0)</f>
        <v>0</v>
      </c>
      <c r="AD6" s="416"/>
      <c r="AE6" s="416">
        <f>IF($F6=AE$4,$E6,0)</f>
        <v>0</v>
      </c>
      <c r="AF6" s="416"/>
      <c r="AG6" s="416">
        <f>IF($F6=AG$4,$E6,0)</f>
        <v>0</v>
      </c>
    </row>
    <row r="7" spans="1:33" ht="22.05" customHeight="1">
      <c r="A7" s="67" t="str">
        <f t="shared" ref="A7:A18" si="1">D7&amp;F7</f>
        <v>Sửa chữa phương tiện vận tảiT5</v>
      </c>
      <c r="B7" s="350">
        <v>2</v>
      </c>
      <c r="C7" s="653"/>
      <c r="D7" s="654" t="s">
        <v>250</v>
      </c>
      <c r="E7" s="655">
        <v>6000000</v>
      </c>
      <c r="F7" s="350" t="s">
        <v>152</v>
      </c>
      <c r="G7" s="351" t="s">
        <v>406</v>
      </c>
      <c r="H7" s="656" t="s">
        <v>470</v>
      </c>
      <c r="I7" s="350">
        <v>12</v>
      </c>
      <c r="J7" s="351">
        <f t="shared" ref="J7:J14" si="2">IFERROR(E7/I7,0)</f>
        <v>500000</v>
      </c>
      <c r="K7" s="423">
        <f t="shared" ref="K7:K18" si="3">IF($F7=K$4,$E7,0)</f>
        <v>0</v>
      </c>
      <c r="L7" s="423"/>
      <c r="M7" s="423">
        <f t="shared" ref="M7:M18" si="4">IF($F7=M$4,$E7,0)</f>
        <v>0</v>
      </c>
      <c r="N7" s="423"/>
      <c r="O7" s="423">
        <f t="shared" ref="O7:O18" si="5">IF($F7=O$4,$E7,0)</f>
        <v>0</v>
      </c>
      <c r="P7" s="423"/>
      <c r="Q7" s="423">
        <f t="shared" ref="Q7:Q18" si="6">IF($F7=Q$4,$E7,0)</f>
        <v>0</v>
      </c>
      <c r="R7" s="423"/>
      <c r="S7" s="423">
        <f t="shared" ref="S7:S18" si="7">IF($F7=S$4,$E7,0)</f>
        <v>6000000</v>
      </c>
      <c r="T7" s="423"/>
      <c r="U7" s="423">
        <f t="shared" ref="U7:U18" si="8">IF($F7=U$4,$E7,0)</f>
        <v>0</v>
      </c>
      <c r="V7" s="423"/>
      <c r="W7" s="423">
        <f t="shared" ref="W7:W18" si="9">IF($F7=W$4,$E7,0)</f>
        <v>0</v>
      </c>
      <c r="X7" s="423"/>
      <c r="Y7" s="423">
        <f t="shared" ref="Y7:Y18" si="10">IF($F7=Y$4,$E7,0)</f>
        <v>0</v>
      </c>
      <c r="Z7" s="423"/>
      <c r="AA7" s="423">
        <f t="shared" ref="AA7:AA18" si="11">IF($F7=AA$4,$E7,0)</f>
        <v>0</v>
      </c>
      <c r="AB7" s="423"/>
      <c r="AC7" s="423">
        <f t="shared" ref="AC7:AC18" si="12">IF($F7=AC$4,$E7,0)</f>
        <v>0</v>
      </c>
      <c r="AD7" s="423"/>
      <c r="AE7" s="423">
        <f t="shared" ref="AE7:AE18" si="13">IF($F7=AE$4,$E7,0)</f>
        <v>0</v>
      </c>
      <c r="AF7" s="423"/>
      <c r="AG7" s="423">
        <f t="shared" ref="AG7:AG18" si="14">IF($F7=AG$4,$E7,0)</f>
        <v>0</v>
      </c>
    </row>
    <row r="8" spans="1:33" ht="22.05" customHeight="1">
      <c r="A8" s="67" t="str">
        <f t="shared" si="1"/>
        <v>Sửa chữa phương tiện vận tảiT8</v>
      </c>
      <c r="B8" s="350">
        <v>3</v>
      </c>
      <c r="C8" s="653"/>
      <c r="D8" s="654" t="s">
        <v>250</v>
      </c>
      <c r="E8" s="655">
        <v>6000000</v>
      </c>
      <c r="F8" s="350" t="s">
        <v>155</v>
      </c>
      <c r="G8" s="351" t="s">
        <v>406</v>
      </c>
      <c r="H8" s="656" t="s">
        <v>470</v>
      </c>
      <c r="I8" s="350">
        <v>24</v>
      </c>
      <c r="J8" s="351">
        <f t="shared" si="2"/>
        <v>250000</v>
      </c>
      <c r="K8" s="423">
        <f t="shared" si="3"/>
        <v>0</v>
      </c>
      <c r="L8" s="423"/>
      <c r="M8" s="423">
        <f t="shared" si="4"/>
        <v>0</v>
      </c>
      <c r="N8" s="423"/>
      <c r="O8" s="423">
        <f t="shared" si="5"/>
        <v>0</v>
      </c>
      <c r="P8" s="423"/>
      <c r="Q8" s="423">
        <f t="shared" si="6"/>
        <v>0</v>
      </c>
      <c r="R8" s="423"/>
      <c r="S8" s="423">
        <f t="shared" si="7"/>
        <v>0</v>
      </c>
      <c r="T8" s="423"/>
      <c r="U8" s="423">
        <f t="shared" si="8"/>
        <v>0</v>
      </c>
      <c r="V8" s="423"/>
      <c r="W8" s="423">
        <f t="shared" si="9"/>
        <v>0</v>
      </c>
      <c r="X8" s="423"/>
      <c r="Y8" s="423">
        <f t="shared" si="10"/>
        <v>6000000</v>
      </c>
      <c r="Z8" s="423"/>
      <c r="AA8" s="423">
        <f t="shared" si="11"/>
        <v>0</v>
      </c>
      <c r="AB8" s="423"/>
      <c r="AC8" s="423">
        <f t="shared" si="12"/>
        <v>0</v>
      </c>
      <c r="AD8" s="423"/>
      <c r="AE8" s="423">
        <f t="shared" si="13"/>
        <v>0</v>
      </c>
      <c r="AF8" s="423"/>
      <c r="AG8" s="423">
        <f t="shared" si="14"/>
        <v>0</v>
      </c>
    </row>
    <row r="9" spans="1:33" ht="22.05" customHeight="1">
      <c r="A9" s="67" t="str">
        <f t="shared" si="1"/>
        <v>Sửa chữa phương tiện vận tảiT11</v>
      </c>
      <c r="B9" s="350">
        <v>4</v>
      </c>
      <c r="C9" s="653"/>
      <c r="D9" s="654" t="s">
        <v>250</v>
      </c>
      <c r="E9" s="655">
        <v>6000000</v>
      </c>
      <c r="F9" s="350" t="s">
        <v>13</v>
      </c>
      <c r="G9" s="351" t="s">
        <v>406</v>
      </c>
      <c r="H9" s="656" t="s">
        <v>470</v>
      </c>
      <c r="I9" s="350">
        <v>12</v>
      </c>
      <c r="J9" s="351">
        <f t="shared" si="2"/>
        <v>500000</v>
      </c>
      <c r="K9" s="423">
        <f t="shared" si="3"/>
        <v>0</v>
      </c>
      <c r="L9" s="423"/>
      <c r="M9" s="423">
        <f t="shared" si="4"/>
        <v>0</v>
      </c>
      <c r="N9" s="423"/>
      <c r="O9" s="423">
        <f t="shared" si="5"/>
        <v>0</v>
      </c>
      <c r="P9" s="423"/>
      <c r="Q9" s="423">
        <f t="shared" si="6"/>
        <v>0</v>
      </c>
      <c r="R9" s="423"/>
      <c r="S9" s="423">
        <f t="shared" si="7"/>
        <v>0</v>
      </c>
      <c r="T9" s="423"/>
      <c r="U9" s="423">
        <f t="shared" si="8"/>
        <v>0</v>
      </c>
      <c r="V9" s="423"/>
      <c r="W9" s="423">
        <f t="shared" si="9"/>
        <v>0</v>
      </c>
      <c r="X9" s="423"/>
      <c r="Y9" s="423">
        <f t="shared" si="10"/>
        <v>0</v>
      </c>
      <c r="Z9" s="423"/>
      <c r="AA9" s="423">
        <f t="shared" si="11"/>
        <v>0</v>
      </c>
      <c r="AB9" s="423"/>
      <c r="AC9" s="423">
        <f t="shared" si="12"/>
        <v>0</v>
      </c>
      <c r="AD9" s="423"/>
      <c r="AE9" s="423">
        <f t="shared" si="13"/>
        <v>6000000</v>
      </c>
      <c r="AF9" s="423"/>
      <c r="AG9" s="423">
        <f t="shared" si="14"/>
        <v>0</v>
      </c>
    </row>
    <row r="10" spans="1:33" ht="22.05" customHeight="1">
      <c r="A10" s="67" t="str">
        <f t="shared" si="1"/>
        <v>Sửa chữa phương tiện vận tảiT9</v>
      </c>
      <c r="B10" s="350">
        <v>5</v>
      </c>
      <c r="C10" s="653"/>
      <c r="D10" s="654" t="s">
        <v>250</v>
      </c>
      <c r="E10" s="655">
        <v>2000000</v>
      </c>
      <c r="F10" s="350" t="s">
        <v>156</v>
      </c>
      <c r="G10" s="351" t="s">
        <v>406</v>
      </c>
      <c r="H10" s="656" t="s">
        <v>470</v>
      </c>
      <c r="I10" s="350">
        <v>12</v>
      </c>
      <c r="J10" s="351">
        <f t="shared" si="2"/>
        <v>166666.66666666666</v>
      </c>
      <c r="K10" s="423">
        <f t="shared" si="3"/>
        <v>0</v>
      </c>
      <c r="L10" s="423"/>
      <c r="M10" s="423">
        <f t="shared" si="4"/>
        <v>0</v>
      </c>
      <c r="N10" s="423"/>
      <c r="O10" s="423">
        <f t="shared" si="5"/>
        <v>0</v>
      </c>
      <c r="P10" s="423"/>
      <c r="Q10" s="423">
        <f t="shared" si="6"/>
        <v>0</v>
      </c>
      <c r="R10" s="423"/>
      <c r="S10" s="423">
        <f t="shared" si="7"/>
        <v>0</v>
      </c>
      <c r="T10" s="423"/>
      <c r="U10" s="423">
        <f t="shared" si="8"/>
        <v>0</v>
      </c>
      <c r="V10" s="423"/>
      <c r="W10" s="423">
        <f t="shared" si="9"/>
        <v>0</v>
      </c>
      <c r="X10" s="423"/>
      <c r="Y10" s="423">
        <f t="shared" si="10"/>
        <v>0</v>
      </c>
      <c r="Z10" s="423"/>
      <c r="AA10" s="423">
        <f t="shared" si="11"/>
        <v>2000000</v>
      </c>
      <c r="AB10" s="423"/>
      <c r="AC10" s="423">
        <f t="shared" si="12"/>
        <v>0</v>
      </c>
      <c r="AD10" s="423"/>
      <c r="AE10" s="423">
        <f t="shared" si="13"/>
        <v>0</v>
      </c>
      <c r="AF10" s="423"/>
      <c r="AG10" s="423">
        <f t="shared" si="14"/>
        <v>0</v>
      </c>
    </row>
    <row r="11" spans="1:33" ht="22.05" customHeight="1">
      <c r="A11" s="67" t="str">
        <f t="shared" si="1"/>
        <v>Sửa chữa, bảo trì nhà cửa, văn phòng T4</v>
      </c>
      <c r="B11" s="350">
        <v>6</v>
      </c>
      <c r="C11" s="653"/>
      <c r="D11" s="654" t="s">
        <v>248</v>
      </c>
      <c r="E11" s="655">
        <v>10000000</v>
      </c>
      <c r="F11" s="350" t="s">
        <v>151</v>
      </c>
      <c r="G11" s="351" t="s">
        <v>160</v>
      </c>
      <c r="H11" s="656" t="s">
        <v>161</v>
      </c>
      <c r="I11" s="350">
        <v>60</v>
      </c>
      <c r="J11" s="351">
        <f t="shared" si="2"/>
        <v>166666.66666666666</v>
      </c>
      <c r="K11" s="423">
        <f t="shared" si="3"/>
        <v>0</v>
      </c>
      <c r="L11" s="423"/>
      <c r="M11" s="423">
        <f t="shared" si="4"/>
        <v>0</v>
      </c>
      <c r="N11" s="423"/>
      <c r="O11" s="423">
        <f t="shared" si="5"/>
        <v>0</v>
      </c>
      <c r="P11" s="423"/>
      <c r="Q11" s="423">
        <f t="shared" si="6"/>
        <v>10000000</v>
      </c>
      <c r="R11" s="423"/>
      <c r="S11" s="423">
        <f t="shared" si="7"/>
        <v>0</v>
      </c>
      <c r="T11" s="423"/>
      <c r="U11" s="423">
        <f t="shared" si="8"/>
        <v>0</v>
      </c>
      <c r="V11" s="423"/>
      <c r="W11" s="423">
        <f t="shared" si="9"/>
        <v>0</v>
      </c>
      <c r="X11" s="423"/>
      <c r="Y11" s="423">
        <f t="shared" si="10"/>
        <v>0</v>
      </c>
      <c r="Z11" s="423"/>
      <c r="AA11" s="423">
        <f t="shared" si="11"/>
        <v>0</v>
      </c>
      <c r="AB11" s="423"/>
      <c r="AC11" s="423">
        <f t="shared" si="12"/>
        <v>0</v>
      </c>
      <c r="AD11" s="423"/>
      <c r="AE11" s="423">
        <f t="shared" si="13"/>
        <v>0</v>
      </c>
      <c r="AF11" s="423"/>
      <c r="AG11" s="423">
        <f t="shared" si="14"/>
        <v>0</v>
      </c>
    </row>
    <row r="12" spans="1:33" ht="22.05" customHeight="1">
      <c r="A12" s="67" t="str">
        <f t="shared" si="1"/>
        <v>Sửa chữa, bảo trì nhà cửa, văn phòng T4</v>
      </c>
      <c r="B12" s="350">
        <v>7</v>
      </c>
      <c r="C12" s="653"/>
      <c r="D12" s="654" t="s">
        <v>248</v>
      </c>
      <c r="E12" s="655">
        <v>5000000</v>
      </c>
      <c r="F12" s="350" t="s">
        <v>151</v>
      </c>
      <c r="G12" s="351" t="s">
        <v>160</v>
      </c>
      <c r="H12" s="656" t="s">
        <v>161</v>
      </c>
      <c r="I12" s="350">
        <v>60</v>
      </c>
      <c r="J12" s="354">
        <f t="shared" si="2"/>
        <v>83333.333333333328</v>
      </c>
      <c r="K12" s="423">
        <f t="shared" si="3"/>
        <v>0</v>
      </c>
      <c r="L12" s="423"/>
      <c r="M12" s="423">
        <f t="shared" si="4"/>
        <v>0</v>
      </c>
      <c r="N12" s="423"/>
      <c r="O12" s="423">
        <f t="shared" si="5"/>
        <v>0</v>
      </c>
      <c r="P12" s="423"/>
      <c r="Q12" s="423">
        <f>IF($F12=Q$4,$E12,0)</f>
        <v>5000000</v>
      </c>
      <c r="R12" s="423"/>
      <c r="S12" s="423">
        <f t="shared" si="7"/>
        <v>0</v>
      </c>
      <c r="T12" s="423"/>
      <c r="U12" s="423">
        <f t="shared" si="8"/>
        <v>0</v>
      </c>
      <c r="V12" s="423"/>
      <c r="W12" s="423">
        <f t="shared" si="9"/>
        <v>0</v>
      </c>
      <c r="X12" s="423"/>
      <c r="Y12" s="423">
        <f t="shared" si="10"/>
        <v>0</v>
      </c>
      <c r="Z12" s="423"/>
      <c r="AA12" s="423">
        <f t="shared" si="11"/>
        <v>0</v>
      </c>
      <c r="AB12" s="423"/>
      <c r="AC12" s="423">
        <f t="shared" si="12"/>
        <v>0</v>
      </c>
      <c r="AD12" s="423"/>
      <c r="AE12" s="423">
        <f t="shared" si="13"/>
        <v>0</v>
      </c>
      <c r="AF12" s="423"/>
      <c r="AG12" s="423">
        <f t="shared" si="14"/>
        <v>0</v>
      </c>
    </row>
    <row r="13" spans="1:33" ht="22.05" customHeight="1">
      <c r="A13" s="67" t="str">
        <f t="shared" si="1"/>
        <v>Sửa chữa, bảo trì nhà cửa, văn phòng T4</v>
      </c>
      <c r="B13" s="350">
        <v>8</v>
      </c>
      <c r="C13" s="653"/>
      <c r="D13" s="654" t="s">
        <v>248</v>
      </c>
      <c r="E13" s="655">
        <v>15000000</v>
      </c>
      <c r="F13" s="350" t="s">
        <v>151</v>
      </c>
      <c r="G13" s="351" t="s">
        <v>160</v>
      </c>
      <c r="H13" s="656" t="s">
        <v>161</v>
      </c>
      <c r="I13" s="350">
        <v>60</v>
      </c>
      <c r="J13" s="354">
        <f t="shared" si="2"/>
        <v>250000</v>
      </c>
      <c r="K13" s="423">
        <f t="shared" si="3"/>
        <v>0</v>
      </c>
      <c r="L13" s="423"/>
      <c r="M13" s="423">
        <f t="shared" si="4"/>
        <v>0</v>
      </c>
      <c r="N13" s="423"/>
      <c r="O13" s="423">
        <f t="shared" si="5"/>
        <v>0</v>
      </c>
      <c r="P13" s="423"/>
      <c r="Q13" s="423">
        <f t="shared" si="6"/>
        <v>15000000</v>
      </c>
      <c r="R13" s="423"/>
      <c r="S13" s="423">
        <f t="shared" si="7"/>
        <v>0</v>
      </c>
      <c r="T13" s="423"/>
      <c r="U13" s="423">
        <f t="shared" si="8"/>
        <v>0</v>
      </c>
      <c r="V13" s="423"/>
      <c r="W13" s="423">
        <f t="shared" si="9"/>
        <v>0</v>
      </c>
      <c r="X13" s="423"/>
      <c r="Y13" s="423">
        <f t="shared" si="10"/>
        <v>0</v>
      </c>
      <c r="Z13" s="423"/>
      <c r="AA13" s="423">
        <f t="shared" si="11"/>
        <v>0</v>
      </c>
      <c r="AB13" s="423"/>
      <c r="AC13" s="423">
        <f t="shared" si="12"/>
        <v>0</v>
      </c>
      <c r="AD13" s="423"/>
      <c r="AE13" s="423">
        <f t="shared" si="13"/>
        <v>0</v>
      </c>
      <c r="AF13" s="423"/>
      <c r="AG13" s="423">
        <f t="shared" si="14"/>
        <v>0</v>
      </c>
    </row>
    <row r="14" spans="1:33" ht="22.05" customHeight="1">
      <c r="A14" s="67" t="str">
        <f t="shared" si="1"/>
        <v>Sửa chữa, bảo trì nhà cửa, văn phòng T4</v>
      </c>
      <c r="B14" s="350">
        <v>9</v>
      </c>
      <c r="C14" s="653"/>
      <c r="D14" s="654" t="s">
        <v>248</v>
      </c>
      <c r="E14" s="655">
        <v>15000000</v>
      </c>
      <c r="F14" s="350" t="s">
        <v>151</v>
      </c>
      <c r="G14" s="351" t="s">
        <v>160</v>
      </c>
      <c r="H14" s="656" t="s">
        <v>161</v>
      </c>
      <c r="I14" s="350">
        <v>60</v>
      </c>
      <c r="J14" s="354">
        <f t="shared" si="2"/>
        <v>250000</v>
      </c>
      <c r="K14" s="423">
        <f t="shared" si="3"/>
        <v>0</v>
      </c>
      <c r="L14" s="423"/>
      <c r="M14" s="423">
        <f t="shared" si="4"/>
        <v>0</v>
      </c>
      <c r="N14" s="423"/>
      <c r="O14" s="423">
        <f t="shared" si="5"/>
        <v>0</v>
      </c>
      <c r="P14" s="423"/>
      <c r="Q14" s="423">
        <f t="shared" si="6"/>
        <v>15000000</v>
      </c>
      <c r="R14" s="423"/>
      <c r="S14" s="423">
        <f t="shared" si="7"/>
        <v>0</v>
      </c>
      <c r="T14" s="423"/>
      <c r="U14" s="423">
        <f t="shared" si="8"/>
        <v>0</v>
      </c>
      <c r="V14" s="423"/>
      <c r="W14" s="423">
        <f t="shared" si="9"/>
        <v>0</v>
      </c>
      <c r="X14" s="423"/>
      <c r="Y14" s="423">
        <f t="shared" si="10"/>
        <v>0</v>
      </c>
      <c r="Z14" s="423"/>
      <c r="AA14" s="423">
        <f t="shared" si="11"/>
        <v>0</v>
      </c>
      <c r="AB14" s="423"/>
      <c r="AC14" s="423">
        <f t="shared" si="12"/>
        <v>0</v>
      </c>
      <c r="AD14" s="423"/>
      <c r="AE14" s="423">
        <f t="shared" si="13"/>
        <v>0</v>
      </c>
      <c r="AF14" s="423"/>
      <c r="AG14" s="423">
        <f t="shared" si="14"/>
        <v>0</v>
      </c>
    </row>
    <row r="15" spans="1:33" ht="22.05" customHeight="1">
      <c r="A15" s="67" t="str">
        <f t="shared" si="1"/>
        <v>Sửa chữa, bảo trì software T10</v>
      </c>
      <c r="B15" s="350">
        <v>10</v>
      </c>
      <c r="C15" s="657"/>
      <c r="D15" s="654" t="s">
        <v>471</v>
      </c>
      <c r="E15" s="655">
        <v>900000000</v>
      </c>
      <c r="F15" s="350" t="s">
        <v>12</v>
      </c>
      <c r="G15" s="350" t="s">
        <v>461</v>
      </c>
      <c r="H15" s="658" t="s">
        <v>462</v>
      </c>
      <c r="I15" s="350">
        <v>12</v>
      </c>
      <c r="J15" s="354">
        <f>IFERROR(E15/I15,0)</f>
        <v>75000000</v>
      </c>
      <c r="K15" s="423">
        <f t="shared" si="3"/>
        <v>0</v>
      </c>
      <c r="L15" s="423"/>
      <c r="M15" s="423">
        <f t="shared" si="4"/>
        <v>0</v>
      </c>
      <c r="N15" s="423"/>
      <c r="O15" s="423">
        <f t="shared" si="5"/>
        <v>0</v>
      </c>
      <c r="P15" s="423"/>
      <c r="Q15" s="423">
        <f t="shared" si="6"/>
        <v>0</v>
      </c>
      <c r="R15" s="423"/>
      <c r="S15" s="423">
        <f t="shared" si="7"/>
        <v>0</v>
      </c>
      <c r="T15" s="423"/>
      <c r="U15" s="423">
        <f t="shared" si="8"/>
        <v>0</v>
      </c>
      <c r="V15" s="423"/>
      <c r="W15" s="423">
        <f t="shared" si="9"/>
        <v>0</v>
      </c>
      <c r="X15" s="423"/>
      <c r="Y15" s="423">
        <f t="shared" si="10"/>
        <v>0</v>
      </c>
      <c r="Z15" s="423"/>
      <c r="AA15" s="423">
        <f t="shared" si="11"/>
        <v>0</v>
      </c>
      <c r="AB15" s="423"/>
      <c r="AC15" s="423">
        <f t="shared" si="12"/>
        <v>900000000</v>
      </c>
      <c r="AD15" s="423"/>
      <c r="AE15" s="423">
        <f t="shared" si="13"/>
        <v>0</v>
      </c>
      <c r="AF15" s="423"/>
      <c r="AG15" s="423">
        <f t="shared" si="14"/>
        <v>0</v>
      </c>
    </row>
    <row r="16" spans="1:33" ht="22.05" customHeight="1">
      <c r="A16" s="67" t="str">
        <f t="shared" si="1"/>
        <v>Sửa chữa máy móc thiết bịT3</v>
      </c>
      <c r="B16" s="350">
        <v>11</v>
      </c>
      <c r="C16" s="657"/>
      <c r="D16" s="654" t="s">
        <v>249</v>
      </c>
      <c r="E16" s="655">
        <v>20000000</v>
      </c>
      <c r="F16" s="350" t="s">
        <v>150</v>
      </c>
      <c r="G16" s="350" t="s">
        <v>461</v>
      </c>
      <c r="H16" s="658" t="s">
        <v>462</v>
      </c>
      <c r="I16" s="350">
        <v>12</v>
      </c>
      <c r="J16" s="354">
        <f>IFERROR(E16/I16,0)</f>
        <v>1666666.6666666667</v>
      </c>
      <c r="K16" s="423">
        <f t="shared" si="3"/>
        <v>0</v>
      </c>
      <c r="L16" s="423"/>
      <c r="M16" s="423">
        <f t="shared" si="4"/>
        <v>0</v>
      </c>
      <c r="N16" s="423"/>
      <c r="O16" s="423">
        <f t="shared" si="5"/>
        <v>20000000</v>
      </c>
      <c r="P16" s="423"/>
      <c r="Q16" s="423">
        <f t="shared" si="6"/>
        <v>0</v>
      </c>
      <c r="R16" s="423"/>
      <c r="S16" s="423">
        <f t="shared" si="7"/>
        <v>0</v>
      </c>
      <c r="T16" s="423"/>
      <c r="U16" s="423">
        <f t="shared" si="8"/>
        <v>0</v>
      </c>
      <c r="V16" s="423"/>
      <c r="W16" s="423">
        <f t="shared" si="9"/>
        <v>0</v>
      </c>
      <c r="X16" s="423"/>
      <c r="Y16" s="423">
        <f t="shared" si="10"/>
        <v>0</v>
      </c>
      <c r="Z16" s="423"/>
      <c r="AA16" s="423">
        <f t="shared" si="11"/>
        <v>0</v>
      </c>
      <c r="AB16" s="423"/>
      <c r="AC16" s="423">
        <f t="shared" si="12"/>
        <v>0</v>
      </c>
      <c r="AD16" s="423"/>
      <c r="AE16" s="423">
        <f t="shared" si="13"/>
        <v>0</v>
      </c>
      <c r="AF16" s="423"/>
      <c r="AG16" s="423">
        <f t="shared" si="14"/>
        <v>0</v>
      </c>
    </row>
    <row r="17" spans="1:33" ht="22.05" customHeight="1">
      <c r="A17" s="67" t="str">
        <f t="shared" si="1"/>
        <v>Sửa chữa máy móc thiết bịT3</v>
      </c>
      <c r="B17" s="350">
        <v>12</v>
      </c>
      <c r="C17" s="653"/>
      <c r="D17" s="654" t="s">
        <v>249</v>
      </c>
      <c r="E17" s="655">
        <v>20000000</v>
      </c>
      <c r="F17" s="350" t="s">
        <v>150</v>
      </c>
      <c r="G17" s="350" t="s">
        <v>461</v>
      </c>
      <c r="H17" s="658" t="s">
        <v>462</v>
      </c>
      <c r="I17" s="350">
        <v>12</v>
      </c>
      <c r="J17" s="354">
        <f>IFERROR(E17/I17,0)</f>
        <v>1666666.6666666667</v>
      </c>
      <c r="K17" s="423">
        <f t="shared" si="3"/>
        <v>0</v>
      </c>
      <c r="L17" s="423"/>
      <c r="M17" s="423">
        <f t="shared" si="4"/>
        <v>0</v>
      </c>
      <c r="N17" s="423"/>
      <c r="O17" s="423">
        <f t="shared" si="5"/>
        <v>20000000</v>
      </c>
      <c r="P17" s="423"/>
      <c r="Q17" s="423">
        <f t="shared" si="6"/>
        <v>0</v>
      </c>
      <c r="R17" s="423"/>
      <c r="S17" s="423">
        <f t="shared" si="7"/>
        <v>0</v>
      </c>
      <c r="T17" s="423"/>
      <c r="U17" s="423">
        <f t="shared" si="8"/>
        <v>0</v>
      </c>
      <c r="V17" s="423"/>
      <c r="W17" s="423">
        <f t="shared" si="9"/>
        <v>0</v>
      </c>
      <c r="X17" s="423"/>
      <c r="Y17" s="423">
        <f t="shared" si="10"/>
        <v>0</v>
      </c>
      <c r="Z17" s="423"/>
      <c r="AA17" s="423">
        <f t="shared" si="11"/>
        <v>0</v>
      </c>
      <c r="AB17" s="423"/>
      <c r="AC17" s="423">
        <f t="shared" si="12"/>
        <v>0</v>
      </c>
      <c r="AD17" s="423"/>
      <c r="AE17" s="423">
        <f t="shared" si="13"/>
        <v>0</v>
      </c>
      <c r="AF17" s="423"/>
      <c r="AG17" s="423">
        <f t="shared" si="14"/>
        <v>0</v>
      </c>
    </row>
    <row r="18" spans="1:33" ht="22.05" customHeight="1">
      <c r="A18" s="67" t="str">
        <f t="shared" si="1"/>
        <v>Sửa chữa máy móc thiết bịT3</v>
      </c>
      <c r="B18" s="355">
        <v>13</v>
      </c>
      <c r="C18" s="659"/>
      <c r="D18" s="660" t="s">
        <v>249</v>
      </c>
      <c r="E18" s="661">
        <v>24000000</v>
      </c>
      <c r="F18" s="355" t="s">
        <v>150</v>
      </c>
      <c r="G18" s="355" t="s">
        <v>461</v>
      </c>
      <c r="H18" s="662" t="s">
        <v>462</v>
      </c>
      <c r="I18" s="355">
        <v>12</v>
      </c>
      <c r="J18" s="663">
        <f>IFERROR(E18/I18,0)</f>
        <v>2000000</v>
      </c>
      <c r="K18" s="430">
        <f t="shared" si="3"/>
        <v>0</v>
      </c>
      <c r="L18" s="430"/>
      <c r="M18" s="430">
        <f t="shared" si="4"/>
        <v>0</v>
      </c>
      <c r="N18" s="430"/>
      <c r="O18" s="430">
        <f t="shared" si="5"/>
        <v>24000000</v>
      </c>
      <c r="P18" s="430"/>
      <c r="Q18" s="430">
        <f t="shared" si="6"/>
        <v>0</v>
      </c>
      <c r="R18" s="430"/>
      <c r="S18" s="430">
        <f t="shared" si="7"/>
        <v>0</v>
      </c>
      <c r="T18" s="430"/>
      <c r="U18" s="430">
        <f t="shared" si="8"/>
        <v>0</v>
      </c>
      <c r="V18" s="430"/>
      <c r="W18" s="430">
        <f t="shared" si="9"/>
        <v>0</v>
      </c>
      <c r="X18" s="430"/>
      <c r="Y18" s="430">
        <f t="shared" si="10"/>
        <v>0</v>
      </c>
      <c r="Z18" s="430"/>
      <c r="AA18" s="430">
        <f t="shared" si="11"/>
        <v>0</v>
      </c>
      <c r="AB18" s="430"/>
      <c r="AC18" s="430">
        <f t="shared" si="12"/>
        <v>0</v>
      </c>
      <c r="AD18" s="430"/>
      <c r="AE18" s="430">
        <f t="shared" si="13"/>
        <v>0</v>
      </c>
      <c r="AF18" s="430"/>
      <c r="AG18" s="430">
        <f t="shared" si="14"/>
        <v>0</v>
      </c>
    </row>
    <row r="20" spans="1:33" ht="24" customHeight="1">
      <c r="D20" s="13" t="s">
        <v>674</v>
      </c>
      <c r="E20" s="908">
        <f>SUM(E21:E25)</f>
        <v>342000000</v>
      </c>
      <c r="F20" s="909"/>
      <c r="G20" s="909"/>
      <c r="H20" s="909"/>
      <c r="I20" s="909"/>
      <c r="J20" s="910"/>
      <c r="K20" s="12">
        <f>SUM(K21:K25)</f>
        <v>0</v>
      </c>
      <c r="L20" s="15"/>
      <c r="M20" s="12">
        <f>SUM(M21:M25)</f>
        <v>0</v>
      </c>
      <c r="N20" s="15"/>
      <c r="O20" s="12">
        <f>SUM(O21:O25)</f>
        <v>10333333.333333334</v>
      </c>
      <c r="P20" s="15"/>
      <c r="Q20" s="12">
        <f>SUM(Q21:Q25)</f>
        <v>11083333.333333334</v>
      </c>
      <c r="R20" s="15"/>
      <c r="S20" s="12">
        <f>SUM(S21:S25)</f>
        <v>11583333.333333334</v>
      </c>
      <c r="T20" s="15"/>
      <c r="U20" s="12">
        <f>SUM(U21:U25)</f>
        <v>11583333.333333334</v>
      </c>
      <c r="V20" s="15"/>
      <c r="W20" s="12">
        <f>SUM(W21:W25)</f>
        <v>11583333.333333334</v>
      </c>
      <c r="X20" s="15"/>
      <c r="Y20" s="12">
        <f>SUM(Y21:Y25)</f>
        <v>11833333.333333334</v>
      </c>
      <c r="Z20" s="15"/>
      <c r="AA20" s="12">
        <f>SUM(AA21:AA25)</f>
        <v>12000000</v>
      </c>
      <c r="AB20" s="15"/>
      <c r="AC20" s="12">
        <f>SUM(AC21:AC25)</f>
        <v>87000000</v>
      </c>
      <c r="AD20" s="15"/>
      <c r="AE20" s="12">
        <f>SUM(AE21:AE25)</f>
        <v>87500000</v>
      </c>
      <c r="AF20" s="15"/>
      <c r="AG20" s="12">
        <f>SUM(AG21:AG25)</f>
        <v>87500000</v>
      </c>
    </row>
    <row r="21" spans="1:33" ht="22.05" customHeight="1">
      <c r="D21" s="664" t="s">
        <v>248</v>
      </c>
      <c r="E21" s="911">
        <f>SUM(K21:AG21)</f>
        <v>56750000</v>
      </c>
      <c r="F21" s="912"/>
      <c r="G21" s="912"/>
      <c r="H21" s="912"/>
      <c r="I21" s="912"/>
      <c r="J21" s="913"/>
      <c r="K21" s="419">
        <f>SUMIF($A$6:$A$18,$D21&amp;K$4,$J$6:$J$18)</f>
        <v>0</v>
      </c>
      <c r="L21" s="419"/>
      <c r="M21" s="419">
        <f>SUMIF($A$6:$A$18,$D21&amp;M$4,$J$6:$J$18)+K21</f>
        <v>0</v>
      </c>
      <c r="N21" s="419"/>
      <c r="O21" s="419">
        <f>SUMIF($A$6:$A$18,$D21&amp;O$4,$J$6:$J$18)+M21</f>
        <v>5000000</v>
      </c>
      <c r="P21" s="419"/>
      <c r="Q21" s="419">
        <f>SUMIF($A$6:$A$18,$D21&amp;Q$4,$J$6:$J$18)+O21</f>
        <v>5750000</v>
      </c>
      <c r="R21" s="419"/>
      <c r="S21" s="419">
        <f>SUMIF($A$6:$A$18,$D21&amp;S$4,$J$6:$J$18)+Q21</f>
        <v>5750000</v>
      </c>
      <c r="T21" s="419"/>
      <c r="U21" s="419">
        <f>SUMIF($A$6:$A$18,$D21&amp;U$4,$J$6:$J$18)+S21</f>
        <v>5750000</v>
      </c>
      <c r="V21" s="419"/>
      <c r="W21" s="419">
        <f>SUMIF($A$6:$A$18,$D21&amp;W$4,$J$6:$J$18)+U21</f>
        <v>5750000</v>
      </c>
      <c r="X21" s="419"/>
      <c r="Y21" s="419">
        <f>SUMIF($A$6:$A$18,$D21&amp;Y$4,$J$6:$J$18)+W21</f>
        <v>5750000</v>
      </c>
      <c r="Z21" s="419"/>
      <c r="AA21" s="419">
        <f>SUMIF($A$6:$A$18,$D21&amp;AA$4,$J$6:$J$18)+Y21</f>
        <v>5750000</v>
      </c>
      <c r="AB21" s="419"/>
      <c r="AC21" s="419">
        <f>SUMIF($A$6:$A$18,$D21&amp;AC$4,$J$6:$J$18)+AA21</f>
        <v>5750000</v>
      </c>
      <c r="AD21" s="419"/>
      <c r="AE21" s="419">
        <f>SUMIF($A$6:$A$18,$D21&amp;AE$4,$J$6:$J$18)+AC21</f>
        <v>5750000</v>
      </c>
      <c r="AF21" s="419"/>
      <c r="AG21" s="419">
        <f t="shared" ref="AG21" si="15">SUMIF($A$6:$A$18,$D21&amp;AG$4,$J$6:$J$18)+AE21</f>
        <v>5750000</v>
      </c>
    </row>
    <row r="22" spans="1:33" ht="22.05" customHeight="1">
      <c r="D22" s="665" t="s">
        <v>249</v>
      </c>
      <c r="E22" s="914">
        <f t="shared" ref="E22:E25" si="16">SUM(K22:AG22)</f>
        <v>53333333.333333351</v>
      </c>
      <c r="F22" s="915"/>
      <c r="G22" s="915"/>
      <c r="H22" s="915"/>
      <c r="I22" s="915"/>
      <c r="J22" s="916"/>
      <c r="K22" s="426">
        <f t="shared" ref="K22:K25" si="17">SUMIF($A$6:$A$18,$D22&amp;K$4,$J$6:$J$18)</f>
        <v>0</v>
      </c>
      <c r="L22" s="426"/>
      <c r="M22" s="426">
        <f>SUMIF($A$6:$A$18,$D22&amp;M$4,$J$6:$J$18)+K22</f>
        <v>0</v>
      </c>
      <c r="N22" s="426"/>
      <c r="O22" s="426">
        <f>SUMIF($A$6:$A$18,$D22&amp;O$4,$J$6:$J$18)+M22</f>
        <v>5333333.333333334</v>
      </c>
      <c r="P22" s="426"/>
      <c r="Q22" s="426">
        <f>SUMIF($A$6:$A$18,$D22&amp;Q$4,$J$6:$J$18)+O22</f>
        <v>5333333.333333334</v>
      </c>
      <c r="R22" s="426"/>
      <c r="S22" s="426">
        <f>SUMIF($A$6:$A$18,$D22&amp;S$4,$J$6:$J$18)+Q22</f>
        <v>5333333.333333334</v>
      </c>
      <c r="T22" s="426"/>
      <c r="U22" s="426">
        <f>SUMIF($A$6:$A$18,$D22&amp;U$4,$J$6:$J$18)+S22</f>
        <v>5333333.333333334</v>
      </c>
      <c r="V22" s="426"/>
      <c r="W22" s="426">
        <f>SUMIF($A$6:$A$18,$D22&amp;W$4,$J$6:$J$18)+U22</f>
        <v>5333333.333333334</v>
      </c>
      <c r="X22" s="426"/>
      <c r="Y22" s="426">
        <f>SUMIF($A$6:$A$18,$D22&amp;Y$4,$J$6:$J$18)+W22</f>
        <v>5333333.333333334</v>
      </c>
      <c r="Z22" s="426"/>
      <c r="AA22" s="426">
        <f>SUMIF($A$6:$A$18,$D22&amp;AA$4,$J$6:$J$18)+Y22</f>
        <v>5333333.333333334</v>
      </c>
      <c r="AB22" s="426"/>
      <c r="AC22" s="426">
        <f>SUMIF($A$6:$A$18,$D22&amp;AC$4,$J$6:$J$18)+AA22</f>
        <v>5333333.333333334</v>
      </c>
      <c r="AD22" s="426"/>
      <c r="AE22" s="426">
        <f>SUMIF($A$6:$A$18,$D22&amp;AE$4,$J$6:$J$18)+AC22</f>
        <v>5333333.333333334</v>
      </c>
      <c r="AF22" s="426"/>
      <c r="AG22" s="426">
        <f t="shared" ref="AG22" si="18">SUMIF($A$6:$A$18,$D22&amp;AG$4,$J$6:$J$18)+AE22</f>
        <v>5333333.333333334</v>
      </c>
    </row>
    <row r="23" spans="1:33" ht="22.05" customHeight="1">
      <c r="D23" s="665" t="s">
        <v>250</v>
      </c>
      <c r="E23" s="914">
        <f t="shared" si="16"/>
        <v>6916666.666666666</v>
      </c>
      <c r="F23" s="915"/>
      <c r="G23" s="915"/>
      <c r="H23" s="915"/>
      <c r="I23" s="915"/>
      <c r="J23" s="916"/>
      <c r="K23" s="426">
        <f t="shared" si="17"/>
        <v>0</v>
      </c>
      <c r="L23" s="426"/>
      <c r="M23" s="426">
        <f>SUMIF($A$6:$A$18,$D23&amp;M$4,$J$6:$J$18)+K23</f>
        <v>0</v>
      </c>
      <c r="N23" s="426"/>
      <c r="O23" s="426">
        <f>SUMIF($A$6:$A$18,$D23&amp;O$4,$J$6:$J$18)+M23</f>
        <v>0</v>
      </c>
      <c r="P23" s="426"/>
      <c r="Q23" s="426">
        <f>SUMIF($A$6:$A$18,$D23&amp;Q$4,$J$6:$J$18)+O23</f>
        <v>0</v>
      </c>
      <c r="R23" s="426"/>
      <c r="S23" s="426">
        <f>SUMIF($A$6:$A$18,$D23&amp;S$4,$J$6:$J$18)+Q23</f>
        <v>500000</v>
      </c>
      <c r="T23" s="426"/>
      <c r="U23" s="426">
        <f>SUMIF($A$6:$A$18,$D23&amp;U$4,$J$6:$J$18)+S23</f>
        <v>500000</v>
      </c>
      <c r="V23" s="426"/>
      <c r="W23" s="426">
        <f>SUMIF($A$6:$A$18,$D23&amp;W$4,$J$6:$J$18)+U23</f>
        <v>500000</v>
      </c>
      <c r="X23" s="426"/>
      <c r="Y23" s="426">
        <f>SUMIF($A$6:$A$18,$D23&amp;Y$4,$J$6:$J$18)+W23</f>
        <v>750000</v>
      </c>
      <c r="Z23" s="426"/>
      <c r="AA23" s="426">
        <f>SUMIF($A$6:$A$18,$D23&amp;AA$4,$J$6:$J$18)+Y23</f>
        <v>916666.66666666663</v>
      </c>
      <c r="AB23" s="426"/>
      <c r="AC23" s="426">
        <f>SUMIF($A$6:$A$18,$D23&amp;AC$4,$J$6:$J$18)+AA23</f>
        <v>916666.66666666663</v>
      </c>
      <c r="AD23" s="426"/>
      <c r="AE23" s="426">
        <f>SUMIF($A$6:$A$18,$D23&amp;AE$4,$J$6:$J$18)+AC23</f>
        <v>1416666.6666666665</v>
      </c>
      <c r="AF23" s="426"/>
      <c r="AG23" s="426">
        <f t="shared" ref="AG23" si="19">SUMIF($A$6:$A$18,$D23&amp;AG$4,$J$6:$J$18)+AE23</f>
        <v>1416666.6666666665</v>
      </c>
    </row>
    <row r="24" spans="1:33" ht="22.05" customHeight="1">
      <c r="D24" s="665" t="s">
        <v>471</v>
      </c>
      <c r="E24" s="914">
        <f t="shared" si="16"/>
        <v>225000000</v>
      </c>
      <c r="F24" s="915"/>
      <c r="G24" s="915"/>
      <c r="H24" s="915"/>
      <c r="I24" s="915"/>
      <c r="J24" s="916"/>
      <c r="K24" s="426">
        <f t="shared" si="17"/>
        <v>0</v>
      </c>
      <c r="L24" s="426"/>
      <c r="M24" s="426">
        <f>SUMIF($A$6:$A$18,$D24&amp;M$4,$J$6:$J$18)+K24</f>
        <v>0</v>
      </c>
      <c r="N24" s="426"/>
      <c r="O24" s="426">
        <f>SUMIF($A$6:$A$18,$D24&amp;O$4,$J$6:$J$18)+M24</f>
        <v>0</v>
      </c>
      <c r="P24" s="426"/>
      <c r="Q24" s="426">
        <f>SUMIF($A$6:$A$18,$D24&amp;Q$4,$J$6:$J$18)+O24</f>
        <v>0</v>
      </c>
      <c r="R24" s="426"/>
      <c r="S24" s="426">
        <f>SUMIF($A$6:$A$18,$D24&amp;S$4,$J$6:$J$18)+Q24</f>
        <v>0</v>
      </c>
      <c r="T24" s="426"/>
      <c r="U24" s="426">
        <f>SUMIF($A$6:$A$18,$D24&amp;U$4,$J$6:$J$18)+S24</f>
        <v>0</v>
      </c>
      <c r="V24" s="426"/>
      <c r="W24" s="426">
        <f>SUMIF($A$6:$A$18,$D24&amp;W$4,$J$6:$J$18)+U24</f>
        <v>0</v>
      </c>
      <c r="X24" s="426"/>
      <c r="Y24" s="426">
        <f>SUMIF($A$6:$A$18,$D24&amp;Y$4,$J$6:$J$18)+W24</f>
        <v>0</v>
      </c>
      <c r="Z24" s="426"/>
      <c r="AA24" s="426">
        <f>SUMIF($A$6:$A$18,$D24&amp;AA$4,$J$6:$J$18)+Y24</f>
        <v>0</v>
      </c>
      <c r="AB24" s="426"/>
      <c r="AC24" s="426">
        <f>SUMIF($A$6:$A$18,$D24&amp;AC$4,$J$6:$J$18)+AA24</f>
        <v>75000000</v>
      </c>
      <c r="AD24" s="426"/>
      <c r="AE24" s="426">
        <f>SUMIF($A$6:$A$18,$D24&amp;AE$4,$J$6:$J$18)+AC24</f>
        <v>75000000</v>
      </c>
      <c r="AF24" s="426"/>
      <c r="AG24" s="426">
        <f t="shared" ref="AG24" si="20">SUMIF($A$6:$A$18,$D24&amp;AG$4,$J$6:$J$18)+AE24</f>
        <v>75000000</v>
      </c>
    </row>
    <row r="25" spans="1:33" ht="22.05" customHeight="1">
      <c r="D25" s="666" t="s">
        <v>251</v>
      </c>
      <c r="E25" s="905">
        <f t="shared" si="16"/>
        <v>0</v>
      </c>
      <c r="F25" s="906"/>
      <c r="G25" s="906"/>
      <c r="H25" s="906"/>
      <c r="I25" s="906"/>
      <c r="J25" s="907"/>
      <c r="K25" s="432">
        <f t="shared" si="17"/>
        <v>0</v>
      </c>
      <c r="L25" s="432"/>
      <c r="M25" s="432">
        <f>SUMIF($A$6:$A$18,$D25&amp;M$4,$J$6:$J$18)+K25</f>
        <v>0</v>
      </c>
      <c r="N25" s="432"/>
      <c r="O25" s="432">
        <f>SUMIF($A$6:$A$18,$D25&amp;O$4,$J$6:$J$18)+M25</f>
        <v>0</v>
      </c>
      <c r="P25" s="432"/>
      <c r="Q25" s="432">
        <f>SUMIF($A$6:$A$18,$D25&amp;Q$4,$J$6:$J$18)+O25</f>
        <v>0</v>
      </c>
      <c r="R25" s="432"/>
      <c r="S25" s="432">
        <f>SUMIF($A$6:$A$18,$D25&amp;S$4,$J$6:$J$18)+Q25</f>
        <v>0</v>
      </c>
      <c r="T25" s="432"/>
      <c r="U25" s="432">
        <f>SUMIF($A$6:$A$18,$D25&amp;U$4,$J$6:$J$18)+S25</f>
        <v>0</v>
      </c>
      <c r="V25" s="432"/>
      <c r="W25" s="432">
        <f>SUMIF($A$6:$A$18,$D25&amp;W$4,$J$6:$J$18)+U25</f>
        <v>0</v>
      </c>
      <c r="X25" s="432"/>
      <c r="Y25" s="432">
        <f>SUMIF($A$6:$A$18,$D25&amp;Y$4,$J$6:$J$18)+W25</f>
        <v>0</v>
      </c>
      <c r="Z25" s="432"/>
      <c r="AA25" s="432">
        <f>SUMIF($A$6:$A$18,$D25&amp;AA$4,$J$6:$J$18)+Y25</f>
        <v>0</v>
      </c>
      <c r="AB25" s="432"/>
      <c r="AC25" s="432">
        <f>SUMIF($A$6:$A$18,$D25&amp;AC$4,$J$6:$J$18)+AA25</f>
        <v>0</v>
      </c>
      <c r="AD25" s="432"/>
      <c r="AE25" s="432">
        <f>SUMIF($A$6:$A$18,$D25&amp;AE$4,$J$6:$J$18)+AC25</f>
        <v>0</v>
      </c>
      <c r="AF25" s="432"/>
      <c r="AG25" s="432">
        <f t="shared" ref="AG25" si="21">SUMIF($A$6:$A$18,$D25&amp;AG$4,$J$6:$J$18)+AE25</f>
        <v>0</v>
      </c>
    </row>
    <row r="28" spans="1:33" ht="22.8">
      <c r="K28" s="89" t="s">
        <v>476</v>
      </c>
    </row>
    <row r="29" spans="1:33">
      <c r="K29" s="56" t="s">
        <v>148</v>
      </c>
      <c r="L29" s="56"/>
      <c r="M29" s="56" t="s">
        <v>149</v>
      </c>
      <c r="N29" s="56"/>
      <c r="O29" s="56" t="s">
        <v>150</v>
      </c>
      <c r="P29" s="56"/>
      <c r="Q29" s="56" t="s">
        <v>151</v>
      </c>
      <c r="R29" s="56"/>
      <c r="S29" s="56" t="s">
        <v>152</v>
      </c>
      <c r="T29" s="56"/>
      <c r="U29" s="56" t="s">
        <v>153</v>
      </c>
      <c r="V29" s="56"/>
      <c r="W29" s="56" t="s">
        <v>154</v>
      </c>
      <c r="X29" s="56"/>
      <c r="Y29" s="56" t="s">
        <v>155</v>
      </c>
      <c r="Z29" s="56"/>
      <c r="AA29" s="56" t="s">
        <v>156</v>
      </c>
      <c r="AB29" s="56"/>
      <c r="AC29" s="56" t="s">
        <v>12</v>
      </c>
      <c r="AD29" s="56"/>
      <c r="AE29" s="56" t="s">
        <v>13</v>
      </c>
      <c r="AF29" s="56"/>
      <c r="AG29" s="56" t="s">
        <v>14</v>
      </c>
    </row>
    <row r="30" spans="1:33">
      <c r="K30" s="160">
        <f>30%*K5*10%</f>
        <v>0</v>
      </c>
      <c r="L30" s="56"/>
      <c r="M30" s="160">
        <f>(30%*M5+40%*K5)*10%</f>
        <v>0</v>
      </c>
      <c r="N30" s="160"/>
      <c r="O30" s="160">
        <f>(30%*O5+40%*M5+30%*K5)*10%</f>
        <v>10920000</v>
      </c>
      <c r="P30" s="160"/>
      <c r="Q30" s="160">
        <f>(30%*Q5+40%*O5+30%*M5)*10%</f>
        <v>15910000</v>
      </c>
      <c r="R30" s="160"/>
      <c r="S30" s="160">
        <f>(30%*S5+40%*Q5+30%*O5)*10%</f>
        <v>12900000</v>
      </c>
      <c r="T30" s="160"/>
      <c r="U30" s="160">
        <f>(30%*U5+40%*S5+30%*Q5)*10%</f>
        <v>1590000</v>
      </c>
      <c r="V30" s="160"/>
      <c r="W30" s="160">
        <f>(30%*W5+40%*U5+30%*S5)*10%</f>
        <v>180000</v>
      </c>
      <c r="X30" s="160"/>
      <c r="Y30" s="160">
        <f>(30%*Y5+40%*W5+30%*U5)*10%</f>
        <v>180000</v>
      </c>
      <c r="Z30" s="160"/>
      <c r="AA30" s="160">
        <f>(30%*AA5+40%*Y5+30%*W5)*10%</f>
        <v>300000</v>
      </c>
      <c r="AB30" s="160"/>
      <c r="AC30" s="160">
        <f>(30%*AC5+40%*AA5+30%*Y5)*10%</f>
        <v>27260000</v>
      </c>
      <c r="AD30" s="160"/>
      <c r="AE30" s="160">
        <f>(30%*AE5+40%*AC5+30%*AA5)*10%</f>
        <v>36240000</v>
      </c>
      <c r="AF30" s="160"/>
      <c r="AG30" s="160">
        <f>(30%*AG5+40%*AE5+30%*AC5)*10%</f>
        <v>27240000</v>
      </c>
    </row>
    <row r="31" spans="1:33">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row>
    <row r="32" spans="1:33">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row>
    <row r="33" spans="11:33" ht="22.8">
      <c r="K33" s="89" t="s">
        <v>477</v>
      </c>
    </row>
    <row r="34" spans="11:33">
      <c r="K34" s="56" t="s">
        <v>148</v>
      </c>
      <c r="L34" s="56"/>
      <c r="M34" s="56" t="s">
        <v>149</v>
      </c>
      <c r="N34" s="56"/>
      <c r="O34" s="56" t="s">
        <v>150</v>
      </c>
      <c r="P34" s="56"/>
      <c r="Q34" s="56" t="s">
        <v>151</v>
      </c>
      <c r="R34" s="56"/>
      <c r="S34" s="56" t="s">
        <v>152</v>
      </c>
      <c r="T34" s="56"/>
      <c r="U34" s="56" t="s">
        <v>153</v>
      </c>
      <c r="V34" s="56"/>
      <c r="W34" s="56" t="s">
        <v>154</v>
      </c>
      <c r="X34" s="56"/>
      <c r="Y34" s="56" t="s">
        <v>155</v>
      </c>
      <c r="Z34" s="56"/>
      <c r="AA34" s="56" t="s">
        <v>156</v>
      </c>
      <c r="AB34" s="56"/>
      <c r="AC34" s="56" t="s">
        <v>12</v>
      </c>
      <c r="AD34" s="56"/>
      <c r="AE34" s="56" t="s">
        <v>13</v>
      </c>
      <c r="AF34" s="56"/>
      <c r="AG34" s="56" t="s">
        <v>14</v>
      </c>
    </row>
    <row r="35" spans="11:33">
      <c r="K35" s="160">
        <f>K5+K30</f>
        <v>0</v>
      </c>
      <c r="L35" s="56"/>
      <c r="M35" s="160">
        <f t="shared" ref="M35:AG35" si="22">M5+M30</f>
        <v>0</v>
      </c>
      <c r="N35" s="160">
        <f t="shared" si="22"/>
        <v>0</v>
      </c>
      <c r="O35" s="160">
        <f>O5+O30</f>
        <v>374920000</v>
      </c>
      <c r="P35" s="160">
        <f t="shared" si="22"/>
        <v>0</v>
      </c>
      <c r="Q35" s="160">
        <f t="shared" si="22"/>
        <v>60910000</v>
      </c>
      <c r="R35" s="160">
        <f t="shared" si="22"/>
        <v>0</v>
      </c>
      <c r="S35" s="160">
        <f t="shared" si="22"/>
        <v>18900000</v>
      </c>
      <c r="T35" s="160">
        <f t="shared" si="22"/>
        <v>0</v>
      </c>
      <c r="U35" s="160">
        <f t="shared" si="22"/>
        <v>1590000</v>
      </c>
      <c r="V35" s="160">
        <f t="shared" si="22"/>
        <v>0</v>
      </c>
      <c r="W35" s="160">
        <f t="shared" si="22"/>
        <v>180000</v>
      </c>
      <c r="X35" s="160">
        <f t="shared" si="22"/>
        <v>0</v>
      </c>
      <c r="Y35" s="160">
        <f t="shared" si="22"/>
        <v>6180000</v>
      </c>
      <c r="Z35" s="160">
        <f t="shared" si="22"/>
        <v>0</v>
      </c>
      <c r="AA35" s="160">
        <f t="shared" si="22"/>
        <v>2300000</v>
      </c>
      <c r="AB35" s="160">
        <f t="shared" si="22"/>
        <v>0</v>
      </c>
      <c r="AC35" s="160">
        <f t="shared" si="22"/>
        <v>927260000</v>
      </c>
      <c r="AD35" s="160">
        <f t="shared" si="22"/>
        <v>0</v>
      </c>
      <c r="AE35" s="160">
        <f t="shared" si="22"/>
        <v>42240000</v>
      </c>
      <c r="AF35" s="160">
        <f t="shared" si="22"/>
        <v>0</v>
      </c>
      <c r="AG35" s="160">
        <f t="shared" si="22"/>
        <v>27240000</v>
      </c>
    </row>
    <row r="36" spans="11:33">
      <c r="K36" s="162"/>
      <c r="L36" s="161"/>
      <c r="M36" s="162"/>
      <c r="N36" s="162"/>
      <c r="O36" s="162"/>
      <c r="P36" s="162"/>
      <c r="Q36" s="162"/>
      <c r="R36" s="162"/>
      <c r="S36" s="162"/>
      <c r="T36" s="162"/>
      <c r="U36" s="162"/>
      <c r="V36" s="162"/>
      <c r="W36" s="162"/>
      <c r="X36" s="162"/>
      <c r="Y36" s="162"/>
      <c r="Z36" s="162"/>
      <c r="AA36" s="162"/>
      <c r="AB36" s="162"/>
      <c r="AC36" s="162"/>
      <c r="AD36" s="162"/>
      <c r="AE36" s="162"/>
      <c r="AF36" s="162"/>
      <c r="AG36" s="162"/>
    </row>
    <row r="37" spans="11:33" ht="22.8">
      <c r="K37" s="89" t="s">
        <v>475</v>
      </c>
    </row>
    <row r="39" spans="11:33">
      <c r="K39" s="56" t="s">
        <v>148</v>
      </c>
      <c r="L39" s="56"/>
      <c r="M39" s="56" t="s">
        <v>149</v>
      </c>
      <c r="N39" s="56"/>
      <c r="O39" s="56" t="s">
        <v>150</v>
      </c>
      <c r="P39" s="56"/>
      <c r="Q39" s="56" t="s">
        <v>151</v>
      </c>
      <c r="R39" s="56"/>
      <c r="S39" s="56" t="s">
        <v>152</v>
      </c>
      <c r="T39" s="56"/>
      <c r="U39" s="56" t="s">
        <v>153</v>
      </c>
      <c r="V39" s="56"/>
      <c r="W39" s="56" t="s">
        <v>154</v>
      </c>
      <c r="X39" s="56"/>
      <c r="Y39" s="56" t="s">
        <v>155</v>
      </c>
      <c r="Z39" s="56"/>
      <c r="AA39" s="56" t="s">
        <v>156</v>
      </c>
      <c r="AB39" s="56"/>
      <c r="AC39" s="56" t="s">
        <v>12</v>
      </c>
      <c r="AD39" s="56"/>
      <c r="AE39" s="56" t="s">
        <v>13</v>
      </c>
      <c r="AF39" s="56"/>
      <c r="AG39" s="56" t="s">
        <v>14</v>
      </c>
    </row>
    <row r="40" spans="11:33" ht="21.75" customHeight="1">
      <c r="K40" s="160">
        <f>30%*K35</f>
        <v>0</v>
      </c>
      <c r="L40" s="56"/>
      <c r="M40" s="160">
        <f>30%*M35+40%*K35</f>
        <v>0</v>
      </c>
      <c r="N40" s="160"/>
      <c r="O40" s="160">
        <f>30%*O35+40%*M35+30%*K35</f>
        <v>112476000</v>
      </c>
      <c r="P40" s="160"/>
      <c r="Q40" s="160">
        <f>30%*Q35+40%*O35+30%*M35</f>
        <v>168241000</v>
      </c>
      <c r="R40" s="160"/>
      <c r="S40" s="160">
        <f t="shared" ref="S40:AG40" si="23">30%*S35+40%*Q35+30%*O35</f>
        <v>142510000</v>
      </c>
      <c r="T40" s="160">
        <f t="shared" si="23"/>
        <v>0</v>
      </c>
      <c r="U40" s="160">
        <f t="shared" si="23"/>
        <v>26310000</v>
      </c>
      <c r="V40" s="160">
        <f t="shared" si="23"/>
        <v>0</v>
      </c>
      <c r="W40" s="160">
        <f t="shared" si="23"/>
        <v>6360000</v>
      </c>
      <c r="X40" s="160">
        <f t="shared" si="23"/>
        <v>0</v>
      </c>
      <c r="Y40" s="160">
        <f t="shared" si="23"/>
        <v>2403000</v>
      </c>
      <c r="Z40" s="160">
        <f t="shared" si="23"/>
        <v>0</v>
      </c>
      <c r="AA40" s="160">
        <f t="shared" si="23"/>
        <v>3216000</v>
      </c>
      <c r="AB40" s="160">
        <f t="shared" si="23"/>
        <v>0</v>
      </c>
      <c r="AC40" s="160">
        <f t="shared" si="23"/>
        <v>280952000</v>
      </c>
      <c r="AD40" s="160">
        <f t="shared" si="23"/>
        <v>0</v>
      </c>
      <c r="AE40" s="160">
        <f t="shared" si="23"/>
        <v>384266000</v>
      </c>
      <c r="AF40" s="160">
        <f t="shared" si="23"/>
        <v>0</v>
      </c>
      <c r="AG40" s="160">
        <f t="shared" si="23"/>
        <v>303246000</v>
      </c>
    </row>
  </sheetData>
  <protectedRanges>
    <protectedRange sqref="C3 G6:H14" name="Range1"/>
    <protectedRange sqref="C6" name="Range1_5"/>
    <protectedRange sqref="D6 D11:D14" name="Range1_4_1"/>
    <protectedRange sqref="E6" name="Range1_1_1_1"/>
    <protectedRange sqref="I6" name="Range1_3_1_1"/>
    <protectedRange sqref="F6" name="Range1_2_1_2"/>
    <protectedRange sqref="C11:C14" name="Range1_5_1"/>
    <protectedRange sqref="E11:E14" name="Range1_1_1"/>
    <protectedRange sqref="F11:F14" name="Range1_2_1"/>
    <protectedRange sqref="I11:I14" name="Range1_3_1"/>
    <protectedRange sqref="C15:C16 C18" name="Range1_5_1_1"/>
    <protectedRange sqref="E15:E17" name="Range2"/>
    <protectedRange sqref="F15" name="Range1_2_1_1"/>
    <protectedRange sqref="G15:H18" name="Range1_2_1_3"/>
    <protectedRange sqref="I15" name="Range1_3_1_2"/>
    <protectedRange sqref="I16:I18" name="Range1_3_1_4"/>
    <protectedRange sqref="F16:F18" name="Range1_2_1_6"/>
    <protectedRange sqref="C17" name="Range1_5_2"/>
    <protectedRange sqref="D16:D17" name="Range1_4_1_2"/>
    <protectedRange sqref="D18" name="Range1_4_1_3"/>
    <protectedRange sqref="E18" name="Range1_1_1_2"/>
    <protectedRange sqref="C7:C10" name="Range1_5_5"/>
    <protectedRange sqref="D7:D10" name="Range1_4_1_5"/>
    <protectedRange sqref="E7:E10" name="Range1_1_1_6"/>
    <protectedRange sqref="F7:F10" name="Range1_2_1_4"/>
    <protectedRange sqref="I7:I10" name="Range1_3_1_3"/>
  </protectedRanges>
  <mergeCells count="6">
    <mergeCell ref="E25:J25"/>
    <mergeCell ref="E20:J20"/>
    <mergeCell ref="E21:J21"/>
    <mergeCell ref="E22:J22"/>
    <mergeCell ref="E23:J23"/>
    <mergeCell ref="E24:J24"/>
  </mergeCells>
  <dataValidations count="6">
    <dataValidation type="list" allowBlank="1" showInputMessage="1" showErrorMessage="1" sqref="D7:D10" xr:uid="{00000000-0002-0000-0E00-000000000000}">
      <formula1>$F$153:$F$161</formula1>
    </dataValidation>
    <dataValidation type="list" allowBlank="1" showInputMessage="1" showErrorMessage="1" sqref="D16:D18" xr:uid="{00000000-0002-0000-0E00-000001000000}">
      <formula1>$F$11:$F$17</formula1>
    </dataValidation>
    <dataValidation type="list" allowBlank="1" showInputMessage="1" showErrorMessage="1" sqref="F15 H15:H18" xr:uid="{00000000-0002-0000-0E00-000002000000}">
      <formula1>$AC$6:$AY$6</formula1>
    </dataValidation>
    <dataValidation type="list" allowBlank="1" showInputMessage="1" showErrorMessage="1" sqref="F7:F14 F16:F18" xr:uid="{00000000-0002-0000-0E00-000003000000}">
      <formula1>$W$6:$AV$6</formula1>
    </dataValidation>
    <dataValidation type="list" allowBlank="1" showInputMessage="1" showErrorMessage="1" sqref="F6" xr:uid="{00000000-0002-0000-0E00-000004000000}">
      <formula1>$AA$6:$AX$6</formula1>
    </dataValidation>
    <dataValidation type="list" allowBlank="1" showInputMessage="1" showErrorMessage="1" sqref="G14" xr:uid="{00000000-0002-0000-0E00-000005000000}">
      <formula1>$E$159:$E$163</formula1>
    </dataValidation>
  </dataValidation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38"/>
  <sheetViews>
    <sheetView workbookViewId="0">
      <selection activeCell="I7" sqref="I7"/>
    </sheetView>
  </sheetViews>
  <sheetFormatPr defaultColWidth="9.21875" defaultRowHeight="13.8"/>
  <cols>
    <col min="1" max="1" width="18.44140625" style="67" customWidth="1"/>
    <col min="2" max="2" width="9.21875" style="14" bestFit="1" customWidth="1"/>
    <col min="3" max="3" width="33.21875" style="14" customWidth="1"/>
    <col min="4" max="4" width="40.77734375" style="14" customWidth="1"/>
    <col min="5" max="5" width="17" style="14" bestFit="1" customWidth="1"/>
    <col min="6" max="6" width="8.77734375" style="14" customWidth="1"/>
    <col min="7" max="8" width="9.21875" style="14" hidden="1" customWidth="1"/>
    <col min="9" max="9" width="9.21875" style="14" bestFit="1" customWidth="1"/>
    <col min="10" max="10" width="14.44140625" style="14" bestFit="1" customWidth="1"/>
    <col min="11" max="11" width="9.21875" style="14" customWidth="1"/>
    <col min="12" max="12" width="0.21875" style="14" hidden="1" customWidth="1"/>
    <col min="13" max="13" width="9.21875" style="14" customWidth="1"/>
    <col min="14" max="14" width="0.21875" style="14" hidden="1" customWidth="1"/>
    <col min="15" max="15" width="15.77734375" style="14" bestFit="1" customWidth="1"/>
    <col min="16" max="16" width="5.44140625" style="14" hidden="1" customWidth="1"/>
    <col min="17" max="17" width="13.77734375" style="14" customWidth="1"/>
    <col min="18" max="18" width="5.44140625" style="14" hidden="1" customWidth="1"/>
    <col min="19" max="19" width="13.5546875" style="14" customWidth="1"/>
    <col min="20" max="20" width="0.21875" style="14" hidden="1" customWidth="1"/>
    <col min="21" max="21" width="12.77734375" style="14" customWidth="1"/>
    <col min="22" max="22" width="0.21875" style="14" hidden="1" customWidth="1"/>
    <col min="23" max="23" width="12.77734375" style="14" bestFit="1" customWidth="1"/>
    <col min="24" max="24" width="0.21875" style="14" customWidth="1"/>
    <col min="25" max="25" width="12.77734375" style="14" customWidth="1"/>
    <col min="26" max="26" width="14" style="14" hidden="1" customWidth="1"/>
    <col min="27" max="27" width="12.77734375" style="14" bestFit="1" customWidth="1"/>
    <col min="28" max="28" width="14" style="14" hidden="1" customWidth="1"/>
    <col min="29" max="29" width="13.77734375" style="14" customWidth="1"/>
    <col min="30" max="30" width="14" style="14" hidden="1" customWidth="1"/>
    <col min="31" max="31" width="13.5546875" style="14" customWidth="1"/>
    <col min="32" max="32" width="14" style="14" hidden="1" customWidth="1"/>
    <col min="33" max="33" width="14.5546875" style="14" customWidth="1"/>
    <col min="34" max="16384" width="9.21875" style="14"/>
  </cols>
  <sheetData>
    <row r="1" spans="1:33" ht="22.05" customHeight="1">
      <c r="B1" s="89" t="s">
        <v>522</v>
      </c>
      <c r="C1" s="46"/>
      <c r="D1" s="149"/>
      <c r="E1" s="150"/>
      <c r="F1" s="151"/>
      <c r="G1" s="46"/>
      <c r="H1" s="152"/>
      <c r="I1" s="151"/>
      <c r="J1" s="151"/>
      <c r="K1" s="46"/>
      <c r="L1" s="46"/>
      <c r="M1" s="46"/>
      <c r="N1" s="46"/>
      <c r="O1" s="46"/>
      <c r="P1" s="46"/>
      <c r="Q1" s="46"/>
      <c r="R1" s="46"/>
      <c r="S1" s="46"/>
      <c r="T1" s="46"/>
      <c r="U1" s="46"/>
      <c r="V1" s="46"/>
      <c r="W1" s="46"/>
      <c r="X1" s="46"/>
      <c r="Y1" s="46"/>
      <c r="Z1" s="46"/>
      <c r="AA1" s="46"/>
      <c r="AB1" s="46"/>
      <c r="AC1" s="46"/>
      <c r="AD1" s="46"/>
      <c r="AE1" s="46"/>
      <c r="AF1" s="46"/>
      <c r="AG1" s="46"/>
    </row>
    <row r="2" spans="1:33" ht="22.05" customHeight="1">
      <c r="C2" s="153" t="s">
        <v>466</v>
      </c>
      <c r="D2" s="154"/>
      <c r="G2" s="153"/>
      <c r="H2" s="155"/>
    </row>
    <row r="3" spans="1:33" ht="22.05" customHeight="1">
      <c r="C3" s="156"/>
      <c r="D3" s="156"/>
      <c r="H3" s="67"/>
    </row>
    <row r="4" spans="1:33" ht="49.5" customHeight="1">
      <c r="B4" s="56" t="s">
        <v>29</v>
      </c>
      <c r="C4" s="56" t="s">
        <v>467</v>
      </c>
      <c r="D4" s="61" t="s">
        <v>468</v>
      </c>
      <c r="E4" s="56" t="s">
        <v>123</v>
      </c>
      <c r="F4" s="61" t="s">
        <v>145</v>
      </c>
      <c r="G4" s="56" t="s">
        <v>146</v>
      </c>
      <c r="H4" s="61" t="s">
        <v>147</v>
      </c>
      <c r="I4" s="61" t="s">
        <v>158</v>
      </c>
      <c r="J4" s="61" t="s">
        <v>469</v>
      </c>
      <c r="K4" s="56" t="s">
        <v>148</v>
      </c>
      <c r="L4" s="56"/>
      <c r="M4" s="56" t="s">
        <v>149</v>
      </c>
      <c r="N4" s="56"/>
      <c r="O4" s="56" t="s">
        <v>150</v>
      </c>
      <c r="P4" s="56"/>
      <c r="Q4" s="56" t="s">
        <v>151</v>
      </c>
      <c r="R4" s="56"/>
      <c r="S4" s="56" t="s">
        <v>152</v>
      </c>
      <c r="T4" s="56"/>
      <c r="U4" s="56" t="s">
        <v>153</v>
      </c>
      <c r="V4" s="56"/>
      <c r="W4" s="56" t="s">
        <v>154</v>
      </c>
      <c r="X4" s="56"/>
      <c r="Y4" s="56" t="s">
        <v>155</v>
      </c>
      <c r="Z4" s="56"/>
      <c r="AA4" s="56" t="s">
        <v>156</v>
      </c>
      <c r="AB4" s="56"/>
      <c r="AC4" s="56" t="s">
        <v>12</v>
      </c>
      <c r="AD4" s="56"/>
      <c r="AE4" s="56" t="s">
        <v>13</v>
      </c>
      <c r="AF4" s="56"/>
      <c r="AG4" s="56" t="s">
        <v>14</v>
      </c>
    </row>
    <row r="5" spans="1:33" ht="22.05" customHeight="1">
      <c r="B5" s="56"/>
      <c r="C5" s="56"/>
      <c r="D5" s="61" t="s">
        <v>20</v>
      </c>
      <c r="E5" s="160">
        <f>SUM(E6:E18)</f>
        <v>1200000000</v>
      </c>
      <c r="F5" s="61"/>
      <c r="G5" s="56"/>
      <c r="H5" s="61"/>
      <c r="I5" s="61"/>
      <c r="J5" s="160">
        <f>SUM(J6:J18)</f>
        <v>50000000</v>
      </c>
      <c r="K5" s="160">
        <f>SUM(K6:K18)</f>
        <v>0</v>
      </c>
      <c r="L5" s="56"/>
      <c r="M5" s="160">
        <f>SUM(M6:M18)</f>
        <v>0</v>
      </c>
      <c r="N5" s="160"/>
      <c r="O5" s="160">
        <f t="shared" ref="O5:AG5" si="0">SUM(O6:O18)</f>
        <v>1000000000</v>
      </c>
      <c r="P5" s="160">
        <f t="shared" si="0"/>
        <v>0</v>
      </c>
      <c r="Q5" s="160">
        <f t="shared" si="0"/>
        <v>0</v>
      </c>
      <c r="R5" s="160">
        <f t="shared" si="0"/>
        <v>0</v>
      </c>
      <c r="S5" s="160">
        <f t="shared" si="0"/>
        <v>0</v>
      </c>
      <c r="T5" s="160">
        <f t="shared" si="0"/>
        <v>0</v>
      </c>
      <c r="U5" s="160">
        <f t="shared" si="0"/>
        <v>200000000</v>
      </c>
      <c r="V5" s="160">
        <f t="shared" si="0"/>
        <v>0</v>
      </c>
      <c r="W5" s="160">
        <f t="shared" si="0"/>
        <v>0</v>
      </c>
      <c r="X5" s="160">
        <f t="shared" si="0"/>
        <v>0</v>
      </c>
      <c r="Y5" s="160">
        <f t="shared" si="0"/>
        <v>0</v>
      </c>
      <c r="Z5" s="160">
        <f t="shared" si="0"/>
        <v>0</v>
      </c>
      <c r="AA5" s="160">
        <f t="shared" si="0"/>
        <v>0</v>
      </c>
      <c r="AB5" s="160">
        <f t="shared" si="0"/>
        <v>0</v>
      </c>
      <c r="AC5" s="160">
        <f t="shared" si="0"/>
        <v>0</v>
      </c>
      <c r="AD5" s="160">
        <f t="shared" si="0"/>
        <v>0</v>
      </c>
      <c r="AE5" s="160">
        <f t="shared" si="0"/>
        <v>0</v>
      </c>
      <c r="AF5" s="160">
        <f t="shared" si="0"/>
        <v>0</v>
      </c>
      <c r="AG5" s="160">
        <f t="shared" si="0"/>
        <v>0</v>
      </c>
    </row>
    <row r="6" spans="1:33" ht="33.75" customHeight="1">
      <c r="A6" s="67" t="str">
        <f>D6&amp;F6</f>
        <v>Nghiên cứu thị trườngT3</v>
      </c>
      <c r="B6" s="15">
        <v>1</v>
      </c>
      <c r="C6" s="148"/>
      <c r="D6" s="75" t="s">
        <v>125</v>
      </c>
      <c r="E6" s="146">
        <v>500000000</v>
      </c>
      <c r="F6" s="26" t="s">
        <v>150</v>
      </c>
      <c r="G6" s="58" t="s">
        <v>406</v>
      </c>
      <c r="H6" s="158" t="s">
        <v>470</v>
      </c>
      <c r="I6" s="26">
        <v>24</v>
      </c>
      <c r="J6" s="58">
        <f>IFERROR(E6/I6,0)</f>
        <v>20833333.333333332</v>
      </c>
      <c r="K6" s="134">
        <f>IF($F6=K$4,$E6,0)</f>
        <v>0</v>
      </c>
      <c r="L6" s="134"/>
      <c r="M6" s="134">
        <f>IF($F6=M$4,$E6,0)</f>
        <v>0</v>
      </c>
      <c r="N6" s="134"/>
      <c r="O6" s="134">
        <f>IF($F6=O$4,$E6,0)</f>
        <v>500000000</v>
      </c>
      <c r="P6" s="134"/>
      <c r="Q6" s="134">
        <f>IF($F6=Q$4,$E6,0)</f>
        <v>0</v>
      </c>
      <c r="R6" s="134"/>
      <c r="S6" s="134">
        <f>IF($F6=S$4,$E6,0)</f>
        <v>0</v>
      </c>
      <c r="T6" s="134"/>
      <c r="U6" s="134">
        <f>IF($F6=U$4,$E6,0)</f>
        <v>0</v>
      </c>
      <c r="V6" s="134"/>
      <c r="W6" s="134">
        <f>IF($F6=W$4,$E6,0)</f>
        <v>0</v>
      </c>
      <c r="X6" s="134"/>
      <c r="Y6" s="134">
        <f>IF($F6=Y$4,$E6,0)</f>
        <v>0</v>
      </c>
      <c r="Z6" s="134"/>
      <c r="AA6" s="134">
        <f>IF($F6=AA$4,$E6,0)</f>
        <v>0</v>
      </c>
      <c r="AB6" s="134"/>
      <c r="AC6" s="134">
        <f>IF($F6=AC$4,$E6,0)</f>
        <v>0</v>
      </c>
      <c r="AD6" s="134"/>
      <c r="AE6" s="134">
        <f>IF($F6=AE$4,$E6,0)</f>
        <v>0</v>
      </c>
      <c r="AF6" s="134"/>
      <c r="AG6" s="134">
        <f>IF($F6=AG$4,$E6,0)</f>
        <v>0</v>
      </c>
    </row>
    <row r="7" spans="1:33" ht="29.25" customHeight="1">
      <c r="A7" s="67" t="str">
        <f t="shared" ref="A7:A18" si="1">D7&amp;F7</f>
        <v>Chi phí hội chợ, triển lãmT6</v>
      </c>
      <c r="B7" s="15">
        <v>2</v>
      </c>
      <c r="C7" s="148"/>
      <c r="D7" s="75" t="s">
        <v>287</v>
      </c>
      <c r="E7" s="146">
        <v>200000000</v>
      </c>
      <c r="F7" s="26" t="s">
        <v>153</v>
      </c>
      <c r="G7" s="58"/>
      <c r="H7" s="158"/>
      <c r="I7" s="26">
        <v>24</v>
      </c>
      <c r="J7" s="58">
        <f>IFERROR(E7/I7,0)</f>
        <v>8333333.333333333</v>
      </c>
      <c r="K7" s="134">
        <f t="shared" ref="K7:K18" si="2">IF($F7=K$4,$E7,0)</f>
        <v>0</v>
      </c>
      <c r="L7" s="134"/>
      <c r="M7" s="134">
        <f t="shared" ref="M7:M18" si="3">IF($F7=M$4,$E7,0)</f>
        <v>0</v>
      </c>
      <c r="N7" s="134"/>
      <c r="O7" s="134">
        <f>IF($F7=O$4,$E7,0)</f>
        <v>0</v>
      </c>
      <c r="P7" s="134"/>
      <c r="Q7" s="134">
        <f t="shared" ref="Q7:Q18" si="4">IF($F7=Q$4,$E7,0)</f>
        <v>0</v>
      </c>
      <c r="R7" s="134"/>
      <c r="S7" s="134">
        <f t="shared" ref="S7:S18" si="5">IF($F7=S$4,$E7,0)</f>
        <v>0</v>
      </c>
      <c r="T7" s="134"/>
      <c r="U7" s="134">
        <f t="shared" ref="U7:U18" si="6">IF($F7=U$4,$E7,0)</f>
        <v>200000000</v>
      </c>
      <c r="V7" s="134"/>
      <c r="W7" s="134">
        <f t="shared" ref="W7:W18" si="7">IF($F7=W$4,$E7,0)</f>
        <v>0</v>
      </c>
      <c r="X7" s="134"/>
      <c r="Y7" s="134">
        <f t="shared" ref="Y7:Y18" si="8">IF($F7=Y$4,$E7,0)</f>
        <v>0</v>
      </c>
      <c r="Z7" s="134"/>
      <c r="AA7" s="134">
        <f t="shared" ref="AA7:AA18" si="9">IF($F7=AA$4,$E7,0)</f>
        <v>0</v>
      </c>
      <c r="AB7" s="134"/>
      <c r="AC7" s="134">
        <f t="shared" ref="AC7:AC18" si="10">IF($F7=AC$4,$E7,0)</f>
        <v>0</v>
      </c>
      <c r="AD7" s="134"/>
      <c r="AE7" s="134">
        <f t="shared" ref="AE7:AE18" si="11">IF($F7=AE$4,$E7,0)</f>
        <v>0</v>
      </c>
      <c r="AF7" s="134"/>
      <c r="AG7" s="134">
        <f t="shared" ref="AG7:AG18" si="12">IF($F7=AG$4,$E7,0)</f>
        <v>0</v>
      </c>
    </row>
    <row r="8" spans="1:33" ht="26.25" customHeight="1">
      <c r="A8" s="67" t="str">
        <f t="shared" si="1"/>
        <v>Chi phí sự kiệnT3</v>
      </c>
      <c r="B8" s="15">
        <v>3</v>
      </c>
      <c r="C8" s="148"/>
      <c r="D8" s="75" t="s">
        <v>294</v>
      </c>
      <c r="E8" s="146">
        <v>500000000</v>
      </c>
      <c r="F8" s="26" t="s">
        <v>150</v>
      </c>
      <c r="G8" s="58" t="s">
        <v>406</v>
      </c>
      <c r="H8" s="158" t="s">
        <v>470</v>
      </c>
      <c r="I8" s="26">
        <v>24</v>
      </c>
      <c r="J8" s="58">
        <f>IFERROR(E8/I8,0)</f>
        <v>20833333.333333332</v>
      </c>
      <c r="K8" s="134">
        <f t="shared" si="2"/>
        <v>0</v>
      </c>
      <c r="L8" s="134"/>
      <c r="M8" s="134">
        <f t="shared" si="3"/>
        <v>0</v>
      </c>
      <c r="N8" s="134"/>
      <c r="O8" s="134">
        <f t="shared" ref="O8:O18" si="13">IF($F8=O$4,$E8,0)</f>
        <v>500000000</v>
      </c>
      <c r="P8" s="134"/>
      <c r="Q8" s="134">
        <f t="shared" si="4"/>
        <v>0</v>
      </c>
      <c r="R8" s="134"/>
      <c r="S8" s="134">
        <f t="shared" si="5"/>
        <v>0</v>
      </c>
      <c r="T8" s="134"/>
      <c r="U8" s="134">
        <f t="shared" si="6"/>
        <v>0</v>
      </c>
      <c r="V8" s="134"/>
      <c r="W8" s="134">
        <f t="shared" si="7"/>
        <v>0</v>
      </c>
      <c r="X8" s="134"/>
      <c r="Y8" s="134">
        <f t="shared" si="8"/>
        <v>0</v>
      </c>
      <c r="Z8" s="134"/>
      <c r="AA8" s="134">
        <f t="shared" si="9"/>
        <v>0</v>
      </c>
      <c r="AB8" s="134"/>
      <c r="AC8" s="134">
        <f t="shared" si="10"/>
        <v>0</v>
      </c>
      <c r="AD8" s="134"/>
      <c r="AE8" s="134">
        <f t="shared" si="11"/>
        <v>0</v>
      </c>
      <c r="AF8" s="134"/>
      <c r="AG8" s="134">
        <f t="shared" si="12"/>
        <v>0</v>
      </c>
    </row>
    <row r="9" spans="1:33" ht="22.05" customHeight="1">
      <c r="A9" s="67" t="str">
        <f t="shared" si="1"/>
        <v/>
      </c>
      <c r="B9" s="15">
        <v>4</v>
      </c>
      <c r="C9" s="148"/>
      <c r="D9" s="157"/>
      <c r="E9" s="146"/>
      <c r="F9" s="26"/>
      <c r="G9" s="58"/>
      <c r="H9" s="158"/>
      <c r="I9" s="26"/>
      <c r="J9" s="58"/>
      <c r="K9" s="134">
        <f t="shared" si="2"/>
        <v>0</v>
      </c>
      <c r="L9" s="134"/>
      <c r="M9" s="134">
        <f t="shared" si="3"/>
        <v>0</v>
      </c>
      <c r="N9" s="134"/>
      <c r="O9" s="134">
        <f t="shared" si="13"/>
        <v>0</v>
      </c>
      <c r="P9" s="134"/>
      <c r="Q9" s="134">
        <f t="shared" si="4"/>
        <v>0</v>
      </c>
      <c r="R9" s="134"/>
      <c r="S9" s="134">
        <f t="shared" si="5"/>
        <v>0</v>
      </c>
      <c r="T9" s="134"/>
      <c r="U9" s="134">
        <f t="shared" si="6"/>
        <v>0</v>
      </c>
      <c r="V9" s="134"/>
      <c r="W9" s="134">
        <f t="shared" si="7"/>
        <v>0</v>
      </c>
      <c r="X9" s="134"/>
      <c r="Y9" s="134">
        <f t="shared" si="8"/>
        <v>0</v>
      </c>
      <c r="Z9" s="134"/>
      <c r="AA9" s="134">
        <f t="shared" si="9"/>
        <v>0</v>
      </c>
      <c r="AB9" s="134"/>
      <c r="AC9" s="134">
        <f t="shared" si="10"/>
        <v>0</v>
      </c>
      <c r="AD9" s="134"/>
      <c r="AE9" s="134">
        <f t="shared" si="11"/>
        <v>0</v>
      </c>
      <c r="AF9" s="134"/>
      <c r="AG9" s="134">
        <f t="shared" si="12"/>
        <v>0</v>
      </c>
    </row>
    <row r="10" spans="1:33" ht="22.05" customHeight="1">
      <c r="A10" s="67" t="str">
        <f t="shared" si="1"/>
        <v/>
      </c>
      <c r="B10" s="15">
        <v>5</v>
      </c>
      <c r="C10" s="148"/>
      <c r="D10" s="157"/>
      <c r="E10" s="146"/>
      <c r="F10" s="26"/>
      <c r="G10" s="58"/>
      <c r="H10" s="158"/>
      <c r="I10" s="26"/>
      <c r="J10" s="58"/>
      <c r="K10" s="134">
        <f t="shared" si="2"/>
        <v>0</v>
      </c>
      <c r="L10" s="134"/>
      <c r="M10" s="134">
        <f t="shared" si="3"/>
        <v>0</v>
      </c>
      <c r="N10" s="134"/>
      <c r="O10" s="134">
        <f t="shared" si="13"/>
        <v>0</v>
      </c>
      <c r="P10" s="134"/>
      <c r="Q10" s="134">
        <f t="shared" si="4"/>
        <v>0</v>
      </c>
      <c r="R10" s="134"/>
      <c r="S10" s="134">
        <f t="shared" si="5"/>
        <v>0</v>
      </c>
      <c r="T10" s="134"/>
      <c r="U10" s="134">
        <f t="shared" si="6"/>
        <v>0</v>
      </c>
      <c r="V10" s="134"/>
      <c r="W10" s="134">
        <f t="shared" si="7"/>
        <v>0</v>
      </c>
      <c r="X10" s="134"/>
      <c r="Y10" s="134">
        <f t="shared" si="8"/>
        <v>0</v>
      </c>
      <c r="Z10" s="134"/>
      <c r="AA10" s="134">
        <f t="shared" si="9"/>
        <v>0</v>
      </c>
      <c r="AB10" s="134"/>
      <c r="AC10" s="134">
        <f t="shared" si="10"/>
        <v>0</v>
      </c>
      <c r="AD10" s="134"/>
      <c r="AE10" s="134">
        <f t="shared" si="11"/>
        <v>0</v>
      </c>
      <c r="AF10" s="134"/>
      <c r="AG10" s="134">
        <f t="shared" si="12"/>
        <v>0</v>
      </c>
    </row>
    <row r="11" spans="1:33" ht="22.05" customHeight="1">
      <c r="A11" s="67" t="str">
        <f t="shared" si="1"/>
        <v/>
      </c>
      <c r="B11" s="15">
        <v>6</v>
      </c>
      <c r="C11" s="148"/>
      <c r="D11" s="157"/>
      <c r="E11" s="146"/>
      <c r="F11" s="26"/>
      <c r="G11" s="58"/>
      <c r="H11" s="158"/>
      <c r="I11" s="26"/>
      <c r="J11" s="58"/>
      <c r="K11" s="134">
        <f t="shared" si="2"/>
        <v>0</v>
      </c>
      <c r="L11" s="134"/>
      <c r="M11" s="134">
        <f t="shared" si="3"/>
        <v>0</v>
      </c>
      <c r="N11" s="134"/>
      <c r="O11" s="134">
        <f t="shared" si="13"/>
        <v>0</v>
      </c>
      <c r="P11" s="134"/>
      <c r="Q11" s="134">
        <f t="shared" si="4"/>
        <v>0</v>
      </c>
      <c r="R11" s="134"/>
      <c r="S11" s="134">
        <f t="shared" si="5"/>
        <v>0</v>
      </c>
      <c r="T11" s="134"/>
      <c r="U11" s="134">
        <f t="shared" si="6"/>
        <v>0</v>
      </c>
      <c r="V11" s="134"/>
      <c r="W11" s="134">
        <f t="shared" si="7"/>
        <v>0</v>
      </c>
      <c r="X11" s="134"/>
      <c r="Y11" s="134">
        <f t="shared" si="8"/>
        <v>0</v>
      </c>
      <c r="Z11" s="134"/>
      <c r="AA11" s="134">
        <f t="shared" si="9"/>
        <v>0</v>
      </c>
      <c r="AB11" s="134"/>
      <c r="AC11" s="134">
        <f t="shared" si="10"/>
        <v>0</v>
      </c>
      <c r="AD11" s="134"/>
      <c r="AE11" s="134">
        <f t="shared" si="11"/>
        <v>0</v>
      </c>
      <c r="AF11" s="134"/>
      <c r="AG11" s="134">
        <f t="shared" si="12"/>
        <v>0</v>
      </c>
    </row>
    <row r="12" spans="1:33" ht="22.05" customHeight="1">
      <c r="A12" s="67" t="str">
        <f t="shared" si="1"/>
        <v/>
      </c>
      <c r="B12" s="15">
        <v>7</v>
      </c>
      <c r="C12" s="148"/>
      <c r="D12" s="157"/>
      <c r="E12" s="146"/>
      <c r="F12" s="26"/>
      <c r="G12" s="58"/>
      <c r="H12" s="158"/>
      <c r="I12" s="26"/>
      <c r="J12" s="159"/>
      <c r="K12" s="134">
        <f t="shared" si="2"/>
        <v>0</v>
      </c>
      <c r="L12" s="134"/>
      <c r="M12" s="134">
        <f t="shared" si="3"/>
        <v>0</v>
      </c>
      <c r="N12" s="134"/>
      <c r="O12" s="134">
        <f t="shared" si="13"/>
        <v>0</v>
      </c>
      <c r="P12" s="134"/>
      <c r="Q12" s="134">
        <f t="shared" si="4"/>
        <v>0</v>
      </c>
      <c r="R12" s="134"/>
      <c r="S12" s="134">
        <f t="shared" si="5"/>
        <v>0</v>
      </c>
      <c r="T12" s="134"/>
      <c r="U12" s="134">
        <f t="shared" si="6"/>
        <v>0</v>
      </c>
      <c r="V12" s="134"/>
      <c r="W12" s="134">
        <f t="shared" si="7"/>
        <v>0</v>
      </c>
      <c r="X12" s="134"/>
      <c r="Y12" s="134">
        <f t="shared" si="8"/>
        <v>0</v>
      </c>
      <c r="Z12" s="134"/>
      <c r="AA12" s="134">
        <f t="shared" si="9"/>
        <v>0</v>
      </c>
      <c r="AB12" s="134"/>
      <c r="AC12" s="134">
        <f t="shared" si="10"/>
        <v>0</v>
      </c>
      <c r="AD12" s="134"/>
      <c r="AE12" s="134">
        <f t="shared" si="11"/>
        <v>0</v>
      </c>
      <c r="AF12" s="134"/>
      <c r="AG12" s="134">
        <f t="shared" si="12"/>
        <v>0</v>
      </c>
    </row>
    <row r="13" spans="1:33" ht="22.05" customHeight="1">
      <c r="A13" s="67" t="str">
        <f t="shared" si="1"/>
        <v/>
      </c>
      <c r="B13" s="15">
        <v>8</v>
      </c>
      <c r="C13" s="148"/>
      <c r="D13" s="157"/>
      <c r="E13" s="146"/>
      <c r="F13" s="26"/>
      <c r="G13" s="58"/>
      <c r="H13" s="158"/>
      <c r="I13" s="26"/>
      <c r="J13" s="159"/>
      <c r="K13" s="134">
        <f t="shared" si="2"/>
        <v>0</v>
      </c>
      <c r="L13" s="134"/>
      <c r="M13" s="134">
        <f t="shared" si="3"/>
        <v>0</v>
      </c>
      <c r="N13" s="134"/>
      <c r="O13" s="134">
        <f t="shared" si="13"/>
        <v>0</v>
      </c>
      <c r="P13" s="134"/>
      <c r="Q13" s="134">
        <f t="shared" si="4"/>
        <v>0</v>
      </c>
      <c r="R13" s="134"/>
      <c r="S13" s="134">
        <f t="shared" si="5"/>
        <v>0</v>
      </c>
      <c r="T13" s="134"/>
      <c r="U13" s="134">
        <f t="shared" si="6"/>
        <v>0</v>
      </c>
      <c r="V13" s="134"/>
      <c r="W13" s="134">
        <f t="shared" si="7"/>
        <v>0</v>
      </c>
      <c r="X13" s="134"/>
      <c r="Y13" s="134">
        <f t="shared" si="8"/>
        <v>0</v>
      </c>
      <c r="Z13" s="134"/>
      <c r="AA13" s="134">
        <f t="shared" si="9"/>
        <v>0</v>
      </c>
      <c r="AB13" s="134"/>
      <c r="AC13" s="134">
        <f t="shared" si="10"/>
        <v>0</v>
      </c>
      <c r="AD13" s="134"/>
      <c r="AE13" s="134">
        <f t="shared" si="11"/>
        <v>0</v>
      </c>
      <c r="AF13" s="134"/>
      <c r="AG13" s="134">
        <f t="shared" si="12"/>
        <v>0</v>
      </c>
    </row>
    <row r="14" spans="1:33" ht="22.05" customHeight="1">
      <c r="A14" s="67" t="str">
        <f t="shared" si="1"/>
        <v/>
      </c>
      <c r="B14" s="15">
        <v>9</v>
      </c>
      <c r="C14" s="148"/>
      <c r="D14" s="157"/>
      <c r="E14" s="146"/>
      <c r="F14" s="26"/>
      <c r="G14" s="58"/>
      <c r="H14" s="158"/>
      <c r="I14" s="26"/>
      <c r="J14" s="159"/>
      <c r="K14" s="134">
        <f t="shared" si="2"/>
        <v>0</v>
      </c>
      <c r="L14" s="134"/>
      <c r="M14" s="134">
        <f t="shared" si="3"/>
        <v>0</v>
      </c>
      <c r="N14" s="134"/>
      <c r="O14" s="134">
        <f t="shared" si="13"/>
        <v>0</v>
      </c>
      <c r="P14" s="134"/>
      <c r="Q14" s="134">
        <f t="shared" si="4"/>
        <v>0</v>
      </c>
      <c r="R14" s="134"/>
      <c r="S14" s="134">
        <f t="shared" si="5"/>
        <v>0</v>
      </c>
      <c r="T14" s="134"/>
      <c r="U14" s="134">
        <f t="shared" si="6"/>
        <v>0</v>
      </c>
      <c r="V14" s="134"/>
      <c r="W14" s="134">
        <f t="shared" si="7"/>
        <v>0</v>
      </c>
      <c r="X14" s="134"/>
      <c r="Y14" s="134">
        <f t="shared" si="8"/>
        <v>0</v>
      </c>
      <c r="Z14" s="134"/>
      <c r="AA14" s="134">
        <f t="shared" si="9"/>
        <v>0</v>
      </c>
      <c r="AB14" s="134"/>
      <c r="AC14" s="134">
        <f t="shared" si="10"/>
        <v>0</v>
      </c>
      <c r="AD14" s="134"/>
      <c r="AE14" s="134">
        <f t="shared" si="11"/>
        <v>0</v>
      </c>
      <c r="AF14" s="134"/>
      <c r="AG14" s="134">
        <f t="shared" si="12"/>
        <v>0</v>
      </c>
    </row>
    <row r="15" spans="1:33" ht="22.05" customHeight="1">
      <c r="A15" s="67" t="str">
        <f t="shared" si="1"/>
        <v/>
      </c>
      <c r="B15" s="15">
        <v>10</v>
      </c>
      <c r="C15" s="147"/>
      <c r="D15" s="157"/>
      <c r="E15" s="146"/>
      <c r="F15" s="26"/>
      <c r="G15" s="26"/>
      <c r="H15" s="27"/>
      <c r="I15" s="26"/>
      <c r="J15" s="159"/>
      <c r="K15" s="134">
        <f t="shared" si="2"/>
        <v>0</v>
      </c>
      <c r="L15" s="134"/>
      <c r="M15" s="134">
        <f t="shared" si="3"/>
        <v>0</v>
      </c>
      <c r="N15" s="134"/>
      <c r="O15" s="134">
        <f t="shared" si="13"/>
        <v>0</v>
      </c>
      <c r="P15" s="134"/>
      <c r="Q15" s="134">
        <f t="shared" si="4"/>
        <v>0</v>
      </c>
      <c r="R15" s="134"/>
      <c r="S15" s="134">
        <f t="shared" si="5"/>
        <v>0</v>
      </c>
      <c r="T15" s="134"/>
      <c r="U15" s="134">
        <f t="shared" si="6"/>
        <v>0</v>
      </c>
      <c r="V15" s="134"/>
      <c r="W15" s="134">
        <f t="shared" si="7"/>
        <v>0</v>
      </c>
      <c r="X15" s="134"/>
      <c r="Y15" s="134">
        <f t="shared" si="8"/>
        <v>0</v>
      </c>
      <c r="Z15" s="134"/>
      <c r="AA15" s="134">
        <f t="shared" si="9"/>
        <v>0</v>
      </c>
      <c r="AB15" s="134"/>
      <c r="AC15" s="134">
        <f t="shared" si="10"/>
        <v>0</v>
      </c>
      <c r="AD15" s="134"/>
      <c r="AE15" s="134">
        <f t="shared" si="11"/>
        <v>0</v>
      </c>
      <c r="AF15" s="134"/>
      <c r="AG15" s="134">
        <f t="shared" si="12"/>
        <v>0</v>
      </c>
    </row>
    <row r="16" spans="1:33" ht="22.05" customHeight="1">
      <c r="A16" s="67" t="str">
        <f t="shared" si="1"/>
        <v/>
      </c>
      <c r="B16" s="15">
        <v>11</v>
      </c>
      <c r="C16" s="147"/>
      <c r="D16" s="157"/>
      <c r="E16" s="146"/>
      <c r="F16" s="26"/>
      <c r="G16" s="26"/>
      <c r="H16" s="27"/>
      <c r="I16" s="26"/>
      <c r="J16" s="159"/>
      <c r="K16" s="134">
        <f t="shared" si="2"/>
        <v>0</v>
      </c>
      <c r="L16" s="134"/>
      <c r="M16" s="134">
        <f t="shared" si="3"/>
        <v>0</v>
      </c>
      <c r="N16" s="134"/>
      <c r="O16" s="134">
        <f t="shared" si="13"/>
        <v>0</v>
      </c>
      <c r="P16" s="134"/>
      <c r="Q16" s="134">
        <f t="shared" si="4"/>
        <v>0</v>
      </c>
      <c r="R16" s="134"/>
      <c r="S16" s="134">
        <f t="shared" si="5"/>
        <v>0</v>
      </c>
      <c r="T16" s="134"/>
      <c r="U16" s="134">
        <f t="shared" si="6"/>
        <v>0</v>
      </c>
      <c r="V16" s="134"/>
      <c r="W16" s="134">
        <f t="shared" si="7"/>
        <v>0</v>
      </c>
      <c r="X16" s="134"/>
      <c r="Y16" s="134">
        <f t="shared" si="8"/>
        <v>0</v>
      </c>
      <c r="Z16" s="134"/>
      <c r="AA16" s="134">
        <f t="shared" si="9"/>
        <v>0</v>
      </c>
      <c r="AB16" s="134"/>
      <c r="AC16" s="134">
        <f t="shared" si="10"/>
        <v>0</v>
      </c>
      <c r="AD16" s="134"/>
      <c r="AE16" s="134">
        <f t="shared" si="11"/>
        <v>0</v>
      </c>
      <c r="AF16" s="134"/>
      <c r="AG16" s="134">
        <f t="shared" si="12"/>
        <v>0</v>
      </c>
    </row>
    <row r="17" spans="1:33" ht="22.05" customHeight="1">
      <c r="A17" s="67" t="str">
        <f t="shared" si="1"/>
        <v/>
      </c>
      <c r="B17" s="15">
        <v>12</v>
      </c>
      <c r="C17" s="148"/>
      <c r="D17" s="157"/>
      <c r="E17" s="146"/>
      <c r="F17" s="26"/>
      <c r="G17" s="26"/>
      <c r="H17" s="27"/>
      <c r="I17" s="26"/>
      <c r="J17" s="159"/>
      <c r="K17" s="134">
        <f t="shared" si="2"/>
        <v>0</v>
      </c>
      <c r="L17" s="134"/>
      <c r="M17" s="134">
        <f t="shared" si="3"/>
        <v>0</v>
      </c>
      <c r="N17" s="134"/>
      <c r="O17" s="134">
        <f t="shared" si="13"/>
        <v>0</v>
      </c>
      <c r="P17" s="134"/>
      <c r="Q17" s="134">
        <f t="shared" si="4"/>
        <v>0</v>
      </c>
      <c r="R17" s="134"/>
      <c r="S17" s="134">
        <f t="shared" si="5"/>
        <v>0</v>
      </c>
      <c r="T17" s="134"/>
      <c r="U17" s="134">
        <f t="shared" si="6"/>
        <v>0</v>
      </c>
      <c r="V17" s="134"/>
      <c r="W17" s="134">
        <f t="shared" si="7"/>
        <v>0</v>
      </c>
      <c r="X17" s="134"/>
      <c r="Y17" s="134">
        <f t="shared" si="8"/>
        <v>0</v>
      </c>
      <c r="Z17" s="134"/>
      <c r="AA17" s="134">
        <f t="shared" si="9"/>
        <v>0</v>
      </c>
      <c r="AB17" s="134"/>
      <c r="AC17" s="134">
        <f t="shared" si="10"/>
        <v>0</v>
      </c>
      <c r="AD17" s="134"/>
      <c r="AE17" s="134">
        <f t="shared" si="11"/>
        <v>0</v>
      </c>
      <c r="AF17" s="134"/>
      <c r="AG17" s="134">
        <f t="shared" si="12"/>
        <v>0</v>
      </c>
    </row>
    <row r="18" spans="1:33" ht="22.05" customHeight="1">
      <c r="A18" s="67" t="str">
        <f t="shared" si="1"/>
        <v/>
      </c>
      <c r="B18" s="15">
        <v>13</v>
      </c>
      <c r="C18" s="148"/>
      <c r="D18" s="157"/>
      <c r="E18" s="146"/>
      <c r="F18" s="26"/>
      <c r="G18" s="26"/>
      <c r="H18" s="27"/>
      <c r="I18" s="26"/>
      <c r="J18" s="159"/>
      <c r="K18" s="134">
        <f t="shared" si="2"/>
        <v>0</v>
      </c>
      <c r="L18" s="134"/>
      <c r="M18" s="134">
        <f t="shared" si="3"/>
        <v>0</v>
      </c>
      <c r="N18" s="134"/>
      <c r="O18" s="134">
        <f t="shared" si="13"/>
        <v>0</v>
      </c>
      <c r="P18" s="134"/>
      <c r="Q18" s="134">
        <f t="shared" si="4"/>
        <v>0</v>
      </c>
      <c r="R18" s="134"/>
      <c r="S18" s="134">
        <f t="shared" si="5"/>
        <v>0</v>
      </c>
      <c r="T18" s="134"/>
      <c r="U18" s="134">
        <f t="shared" si="6"/>
        <v>0</v>
      </c>
      <c r="V18" s="134"/>
      <c r="W18" s="134">
        <f t="shared" si="7"/>
        <v>0</v>
      </c>
      <c r="X18" s="134"/>
      <c r="Y18" s="134">
        <f t="shared" si="8"/>
        <v>0</v>
      </c>
      <c r="Z18" s="134"/>
      <c r="AA18" s="134">
        <f t="shared" si="9"/>
        <v>0</v>
      </c>
      <c r="AB18" s="134"/>
      <c r="AC18" s="134">
        <f t="shared" si="10"/>
        <v>0</v>
      </c>
      <c r="AD18" s="134"/>
      <c r="AE18" s="134">
        <f t="shared" si="11"/>
        <v>0</v>
      </c>
      <c r="AF18" s="134"/>
      <c r="AG18" s="134">
        <f t="shared" si="12"/>
        <v>0</v>
      </c>
    </row>
    <row r="20" spans="1:33" s="46" customFormat="1" ht="24.75" customHeight="1">
      <c r="A20" s="152"/>
      <c r="D20" s="13" t="s">
        <v>674</v>
      </c>
      <c r="E20" s="908">
        <f>SUM(E21:E23)</f>
        <v>475000000</v>
      </c>
      <c r="F20" s="909"/>
      <c r="G20" s="909"/>
      <c r="H20" s="909"/>
      <c r="I20" s="909"/>
      <c r="J20" s="910"/>
      <c r="K20" s="12">
        <f>SUM(K21:K23)</f>
        <v>0</v>
      </c>
      <c r="L20" s="13"/>
      <c r="M20" s="12">
        <f>SUM(M21:M23)</f>
        <v>0</v>
      </c>
      <c r="N20" s="13"/>
      <c r="O20" s="12">
        <f>SUM(O21:O23)</f>
        <v>41666666.666666664</v>
      </c>
      <c r="P20" s="13"/>
      <c r="Q20" s="12">
        <f>SUM(Q21:Q23)</f>
        <v>41666666.666666664</v>
      </c>
      <c r="R20" s="13"/>
      <c r="S20" s="12">
        <f>SUM(S21:S23)</f>
        <v>41666666.666666664</v>
      </c>
      <c r="T20" s="13"/>
      <c r="U20" s="12">
        <f>SUM(U21:U23)</f>
        <v>50000000</v>
      </c>
      <c r="V20" s="13"/>
      <c r="W20" s="12">
        <f>SUM(W21:W23)</f>
        <v>50000000</v>
      </c>
      <c r="X20" s="13"/>
      <c r="Y20" s="12">
        <f>SUM(Y21:Y23)</f>
        <v>50000000</v>
      </c>
      <c r="Z20" s="13"/>
      <c r="AA20" s="12">
        <f>SUM(AA21:AA23)</f>
        <v>50000000</v>
      </c>
      <c r="AB20" s="13"/>
      <c r="AC20" s="12">
        <f>SUM(AC21:AC23)</f>
        <v>50000000</v>
      </c>
      <c r="AD20" s="13"/>
      <c r="AE20" s="12">
        <f>SUM(AE21:AE23)</f>
        <v>50000000</v>
      </c>
      <c r="AF20" s="13"/>
      <c r="AG20" s="250">
        <f>SUM(AG21:AG23)</f>
        <v>50000000</v>
      </c>
    </row>
    <row r="21" spans="1:33" ht="22.05" customHeight="1">
      <c r="D21" s="75" t="s">
        <v>125</v>
      </c>
      <c r="E21" s="917">
        <f>SUM(K21:AG21)</f>
        <v>208333333.33333334</v>
      </c>
      <c r="F21" s="918"/>
      <c r="G21" s="918"/>
      <c r="H21" s="918"/>
      <c r="I21" s="918"/>
      <c r="J21" s="919"/>
      <c r="K21" s="44">
        <f>SUMIF($A$6:$A$18,$D21&amp;K$4,$J$6:$J$18)</f>
        <v>0</v>
      </c>
      <c r="L21" s="44"/>
      <c r="M21" s="44">
        <f>SUMIF($A$6:$A$18,$D21&amp;M$4,$J$6:$J$18)+K21</f>
        <v>0</v>
      </c>
      <c r="N21" s="44"/>
      <c r="O21" s="44">
        <f>SUMIF($A$6:$A$18,$D21&amp;O$4,$J$6:$J$18)+M21</f>
        <v>20833333.333333332</v>
      </c>
      <c r="P21" s="44"/>
      <c r="Q21" s="44">
        <f>SUMIF($A$6:$A$18,$D21&amp;Q$4,$J$6:$J$18)+O21</f>
        <v>20833333.333333332</v>
      </c>
      <c r="R21" s="44"/>
      <c r="S21" s="44">
        <f>SUMIF($A$6:$A$18,$D21&amp;S$4,$J$6:$J$18)+Q21</f>
        <v>20833333.333333332</v>
      </c>
      <c r="T21" s="44"/>
      <c r="U21" s="44">
        <f>SUMIF($A$6:$A$18,$D21&amp;U$4,$J$6:$J$18)+S21</f>
        <v>20833333.333333332</v>
      </c>
      <c r="V21" s="44"/>
      <c r="W21" s="44">
        <f>SUMIF($A$6:$A$18,$D21&amp;W$4,$J$6:$J$18)+U21</f>
        <v>20833333.333333332</v>
      </c>
      <c r="X21" s="44"/>
      <c r="Y21" s="44">
        <f>SUMIF($A$6:$A$18,$D21&amp;Y$4,$J$6:$J$18)+W21</f>
        <v>20833333.333333332</v>
      </c>
      <c r="Z21" s="44"/>
      <c r="AA21" s="44">
        <f>SUMIF($A$6:$A$18,$D21&amp;AA$4,$J$6:$J$18)+Y21</f>
        <v>20833333.333333332</v>
      </c>
      <c r="AB21" s="44"/>
      <c r="AC21" s="44">
        <f>SUMIF($A$6:$A$18,$D21&amp;AC$4,$J$6:$J$18)+AA21</f>
        <v>20833333.333333332</v>
      </c>
      <c r="AD21" s="44"/>
      <c r="AE21" s="44">
        <f>SUMIF($A$6:$A$18,$D21&amp;AE$4,$J$6:$J$18)+AC21</f>
        <v>20833333.333333332</v>
      </c>
      <c r="AF21" s="44"/>
      <c r="AG21" s="44">
        <f t="shared" ref="AG21:AG23" si="14">SUMIF($A$6:$A$18,$D21&amp;AG$4,$J$6:$J$18)+AE21</f>
        <v>20833333.333333332</v>
      </c>
    </row>
    <row r="22" spans="1:33" ht="22.05" customHeight="1">
      <c r="D22" s="75" t="s">
        <v>287</v>
      </c>
      <c r="E22" s="917">
        <f t="shared" ref="E22:E23" si="15">SUM(K22:AG22)</f>
        <v>58333333.333333336</v>
      </c>
      <c r="F22" s="918"/>
      <c r="G22" s="918"/>
      <c r="H22" s="918"/>
      <c r="I22" s="918"/>
      <c r="J22" s="919"/>
      <c r="K22" s="44">
        <f t="shared" ref="K22:K23" si="16">SUMIF($A$6:$A$18,$D22&amp;K$4,$J$6:$J$18)</f>
        <v>0</v>
      </c>
      <c r="L22" s="44"/>
      <c r="M22" s="44">
        <f>SUMIF($A$6:$A$18,$D22&amp;M$4,$J$6:$J$18)+K22</f>
        <v>0</v>
      </c>
      <c r="N22" s="44"/>
      <c r="O22" s="44">
        <f>SUMIF($A$6:$A$18,$D22&amp;O$4,$J$6:$J$18)+M22</f>
        <v>0</v>
      </c>
      <c r="P22" s="44"/>
      <c r="Q22" s="44">
        <f>SUMIF($A$6:$A$18,$D22&amp;Q$4,$J$6:$J$18)+O22</f>
        <v>0</v>
      </c>
      <c r="R22" s="44"/>
      <c r="S22" s="44">
        <f>SUMIF($A$6:$A$18,$D22&amp;S$4,$J$6:$J$18)+Q22</f>
        <v>0</v>
      </c>
      <c r="T22" s="44"/>
      <c r="U22" s="44">
        <f>SUMIF($A$6:$A$18,$D22&amp;U$4,$J$6:$J$18)+S22</f>
        <v>8333333.333333333</v>
      </c>
      <c r="V22" s="44"/>
      <c r="W22" s="44">
        <f>SUMIF($A$6:$A$18,$D22&amp;W$4,$J$6:$J$18)+U22</f>
        <v>8333333.333333333</v>
      </c>
      <c r="X22" s="44"/>
      <c r="Y22" s="44">
        <f>SUMIF($A$6:$A$18,$D22&amp;Y$4,$J$6:$J$18)+W22</f>
        <v>8333333.333333333</v>
      </c>
      <c r="Z22" s="44"/>
      <c r="AA22" s="44">
        <f>SUMIF($A$6:$A$18,$D22&amp;AA$4,$J$6:$J$18)+Y22</f>
        <v>8333333.333333333</v>
      </c>
      <c r="AB22" s="44"/>
      <c r="AC22" s="44">
        <f>SUMIF($A$6:$A$18,$D22&amp;AC$4,$J$6:$J$18)+AA22</f>
        <v>8333333.333333333</v>
      </c>
      <c r="AD22" s="44"/>
      <c r="AE22" s="44">
        <f>SUMIF($A$6:$A$18,$D22&amp;AE$4,$J$6:$J$18)+AC22</f>
        <v>8333333.333333333</v>
      </c>
      <c r="AF22" s="44"/>
      <c r="AG22" s="44">
        <f t="shared" si="14"/>
        <v>8333333.333333333</v>
      </c>
    </row>
    <row r="23" spans="1:33" ht="22.05" customHeight="1">
      <c r="D23" s="75" t="s">
        <v>294</v>
      </c>
      <c r="E23" s="917">
        <f t="shared" si="15"/>
        <v>208333333.33333334</v>
      </c>
      <c r="F23" s="918"/>
      <c r="G23" s="918"/>
      <c r="H23" s="918"/>
      <c r="I23" s="918"/>
      <c r="J23" s="919"/>
      <c r="K23" s="44">
        <f t="shared" si="16"/>
        <v>0</v>
      </c>
      <c r="L23" s="44"/>
      <c r="M23" s="44">
        <f>SUMIF($A$6:$A$18,$D23&amp;M$4,$J$6:$J$18)+K23</f>
        <v>0</v>
      </c>
      <c r="N23" s="44"/>
      <c r="O23" s="44">
        <f>SUMIF($A$6:$A$18,$D23&amp;O$4,$J$6:$J$18)+M23</f>
        <v>20833333.333333332</v>
      </c>
      <c r="P23" s="44"/>
      <c r="Q23" s="44">
        <f>SUMIF($A$6:$A$18,$D23&amp;Q$4,$J$6:$J$18)+O23</f>
        <v>20833333.333333332</v>
      </c>
      <c r="R23" s="44"/>
      <c r="S23" s="44">
        <f>SUMIF($A$6:$A$18,$D23&amp;S$4,$J$6:$J$18)+Q23</f>
        <v>20833333.333333332</v>
      </c>
      <c r="T23" s="44"/>
      <c r="U23" s="44">
        <f>SUMIF($A$6:$A$18,$D23&amp;U$4,$J$6:$J$18)+S23</f>
        <v>20833333.333333332</v>
      </c>
      <c r="V23" s="44"/>
      <c r="W23" s="44">
        <f>SUMIF($A$6:$A$18,$D23&amp;W$4,$J$6:$J$18)+U23</f>
        <v>20833333.333333332</v>
      </c>
      <c r="X23" s="44"/>
      <c r="Y23" s="44">
        <f>SUMIF($A$6:$A$18,$D23&amp;Y$4,$J$6:$J$18)+W23</f>
        <v>20833333.333333332</v>
      </c>
      <c r="Z23" s="44"/>
      <c r="AA23" s="44">
        <f>SUMIF($A$6:$A$18,$D23&amp;AA$4,$J$6:$J$18)+Y23</f>
        <v>20833333.333333332</v>
      </c>
      <c r="AB23" s="44"/>
      <c r="AC23" s="44">
        <f>SUMIF($A$6:$A$18,$D23&amp;AC$4,$J$6:$J$18)+AA23</f>
        <v>20833333.333333332</v>
      </c>
      <c r="AD23" s="44"/>
      <c r="AE23" s="44">
        <f>SUMIF($A$6:$A$18,$D23&amp;AE$4,$J$6:$J$18)+AC23</f>
        <v>20833333.333333332</v>
      </c>
      <c r="AF23" s="44"/>
      <c r="AG23" s="44">
        <f t="shared" si="14"/>
        <v>20833333.333333332</v>
      </c>
    </row>
    <row r="26" spans="1:33" ht="22.8">
      <c r="K26" s="89" t="s">
        <v>476</v>
      </c>
    </row>
    <row r="27" spans="1:33" ht="22.05" customHeight="1">
      <c r="K27" s="56" t="s">
        <v>148</v>
      </c>
      <c r="L27" s="56"/>
      <c r="M27" s="56" t="s">
        <v>149</v>
      </c>
      <c r="N27" s="56"/>
      <c r="O27" s="56" t="s">
        <v>150</v>
      </c>
      <c r="P27" s="56"/>
      <c r="Q27" s="56" t="s">
        <v>151</v>
      </c>
      <c r="R27" s="56"/>
      <c r="S27" s="56" t="s">
        <v>152</v>
      </c>
      <c r="T27" s="56"/>
      <c r="U27" s="56" t="s">
        <v>153</v>
      </c>
      <c r="V27" s="56"/>
      <c r="W27" s="56" t="s">
        <v>154</v>
      </c>
      <c r="X27" s="56"/>
      <c r="Y27" s="56" t="s">
        <v>155</v>
      </c>
      <c r="Z27" s="56"/>
      <c r="AA27" s="56" t="s">
        <v>156</v>
      </c>
      <c r="AB27" s="56"/>
      <c r="AC27" s="56" t="s">
        <v>12</v>
      </c>
      <c r="AD27" s="56"/>
      <c r="AE27" s="56" t="s">
        <v>13</v>
      </c>
      <c r="AF27" s="56"/>
      <c r="AG27" s="56" t="s">
        <v>14</v>
      </c>
    </row>
    <row r="28" spans="1:33" ht="22.05" customHeight="1">
      <c r="K28" s="160">
        <f>30%*K5*10%</f>
        <v>0</v>
      </c>
      <c r="L28" s="56"/>
      <c r="M28" s="160">
        <f>(30%*M5+40%*K5)*10%</f>
        <v>0</v>
      </c>
      <c r="N28" s="160"/>
      <c r="O28" s="160">
        <f>(30%*O5+40%*M5+30%*K5)*10%</f>
        <v>30000000</v>
      </c>
      <c r="P28" s="160"/>
      <c r="Q28" s="160">
        <f>(30%*Q5+40%*O5+30%*M5)*10%</f>
        <v>40000000</v>
      </c>
      <c r="R28" s="160"/>
      <c r="S28" s="160">
        <f>(30%*S5+40%*Q5+30%*O5)*10%</f>
        <v>30000000</v>
      </c>
      <c r="T28" s="160"/>
      <c r="U28" s="160">
        <f>(30%*U5+40%*S5+30%*Q5)*10%</f>
        <v>6000000</v>
      </c>
      <c r="V28" s="160"/>
      <c r="W28" s="160">
        <f>(30%*W5+40%*U5+30%*S5)*10%</f>
        <v>8000000</v>
      </c>
      <c r="X28" s="160"/>
      <c r="Y28" s="160">
        <f>(30%*Y5+40%*W5+30%*U5)*10%</f>
        <v>6000000</v>
      </c>
      <c r="Z28" s="160"/>
      <c r="AA28" s="160">
        <f>(30%*AA5+40%*Y5+30%*W5)*10%</f>
        <v>0</v>
      </c>
      <c r="AB28" s="160"/>
      <c r="AC28" s="160">
        <f>(30%*AC5+40%*AA5+30%*Y5)*10%</f>
        <v>0</v>
      </c>
      <c r="AD28" s="160"/>
      <c r="AE28" s="160">
        <f>(30%*AE5+40%*AC5+30%*AA5)*10%</f>
        <v>0</v>
      </c>
      <c r="AF28" s="160"/>
      <c r="AG28" s="160">
        <f>(30%*AG5+40%*AE5+30%*AC5)*10%</f>
        <v>0</v>
      </c>
    </row>
    <row r="29" spans="1:33">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row>
    <row r="30" spans="1:33">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row>
    <row r="31" spans="1:33" ht="22.8">
      <c r="K31" s="89" t="s">
        <v>477</v>
      </c>
    </row>
    <row r="32" spans="1:33">
      <c r="K32" s="56" t="s">
        <v>148</v>
      </c>
      <c r="L32" s="56"/>
      <c r="M32" s="56" t="s">
        <v>149</v>
      </c>
      <c r="N32" s="56"/>
      <c r="O32" s="56" t="s">
        <v>150</v>
      </c>
      <c r="P32" s="56"/>
      <c r="Q32" s="56" t="s">
        <v>151</v>
      </c>
      <c r="R32" s="56"/>
      <c r="S32" s="56" t="s">
        <v>152</v>
      </c>
      <c r="T32" s="56"/>
      <c r="U32" s="56" t="s">
        <v>153</v>
      </c>
      <c r="V32" s="56"/>
      <c r="W32" s="56" t="s">
        <v>154</v>
      </c>
      <c r="X32" s="56"/>
      <c r="Y32" s="56" t="s">
        <v>155</v>
      </c>
      <c r="Z32" s="56"/>
      <c r="AA32" s="56" t="s">
        <v>156</v>
      </c>
      <c r="AB32" s="56"/>
      <c r="AC32" s="56" t="s">
        <v>12</v>
      </c>
      <c r="AD32" s="56"/>
      <c r="AE32" s="56" t="s">
        <v>13</v>
      </c>
      <c r="AF32" s="56"/>
      <c r="AG32" s="56" t="s">
        <v>14</v>
      </c>
    </row>
    <row r="33" spans="11:33">
      <c r="K33" s="160">
        <f>K5+K28</f>
        <v>0</v>
      </c>
      <c r="L33" s="56"/>
      <c r="M33" s="160">
        <f t="shared" ref="M33:AG33" si="17">M5+M28</f>
        <v>0</v>
      </c>
      <c r="N33" s="160">
        <f t="shared" si="17"/>
        <v>0</v>
      </c>
      <c r="O33" s="160">
        <f>O5+O28</f>
        <v>1030000000</v>
      </c>
      <c r="P33" s="160">
        <f t="shared" si="17"/>
        <v>0</v>
      </c>
      <c r="Q33" s="160">
        <f t="shared" si="17"/>
        <v>40000000</v>
      </c>
      <c r="R33" s="160">
        <f t="shared" si="17"/>
        <v>0</v>
      </c>
      <c r="S33" s="160">
        <f t="shared" si="17"/>
        <v>30000000</v>
      </c>
      <c r="T33" s="160">
        <f t="shared" si="17"/>
        <v>0</v>
      </c>
      <c r="U33" s="160">
        <f t="shared" si="17"/>
        <v>206000000</v>
      </c>
      <c r="V33" s="160">
        <f t="shared" si="17"/>
        <v>0</v>
      </c>
      <c r="W33" s="160">
        <f t="shared" si="17"/>
        <v>8000000</v>
      </c>
      <c r="X33" s="160">
        <f t="shared" si="17"/>
        <v>0</v>
      </c>
      <c r="Y33" s="160">
        <f t="shared" si="17"/>
        <v>6000000</v>
      </c>
      <c r="Z33" s="160">
        <f t="shared" si="17"/>
        <v>0</v>
      </c>
      <c r="AA33" s="160">
        <f t="shared" si="17"/>
        <v>0</v>
      </c>
      <c r="AB33" s="160">
        <f t="shared" si="17"/>
        <v>0</v>
      </c>
      <c r="AC33" s="160">
        <f t="shared" si="17"/>
        <v>0</v>
      </c>
      <c r="AD33" s="160">
        <f t="shared" si="17"/>
        <v>0</v>
      </c>
      <c r="AE33" s="160">
        <f t="shared" si="17"/>
        <v>0</v>
      </c>
      <c r="AF33" s="160">
        <f t="shared" si="17"/>
        <v>0</v>
      </c>
      <c r="AG33" s="160">
        <f t="shared" si="17"/>
        <v>0</v>
      </c>
    </row>
    <row r="34" spans="11:33">
      <c r="K34" s="162"/>
      <c r="L34" s="161"/>
      <c r="M34" s="162"/>
      <c r="N34" s="162"/>
      <c r="O34" s="162"/>
      <c r="P34" s="162"/>
      <c r="Q34" s="162"/>
      <c r="R34" s="162"/>
      <c r="S34" s="162"/>
      <c r="T34" s="162"/>
      <c r="U34" s="162"/>
      <c r="V34" s="162"/>
      <c r="W34" s="162"/>
      <c r="X34" s="162"/>
      <c r="Y34" s="162"/>
      <c r="Z34" s="162"/>
      <c r="AA34" s="162"/>
      <c r="AB34" s="162"/>
      <c r="AC34" s="162"/>
      <c r="AD34" s="162"/>
      <c r="AE34" s="162"/>
      <c r="AF34" s="162"/>
      <c r="AG34" s="162"/>
    </row>
    <row r="35" spans="11:33" ht="22.8">
      <c r="K35" s="89" t="s">
        <v>475</v>
      </c>
    </row>
    <row r="37" spans="11:33">
      <c r="K37" s="56" t="s">
        <v>148</v>
      </c>
      <c r="L37" s="56"/>
      <c r="M37" s="56" t="s">
        <v>149</v>
      </c>
      <c r="N37" s="56"/>
      <c r="O37" s="56" t="s">
        <v>150</v>
      </c>
      <c r="P37" s="56"/>
      <c r="Q37" s="56" t="s">
        <v>151</v>
      </c>
      <c r="R37" s="56"/>
      <c r="S37" s="56" t="s">
        <v>152</v>
      </c>
      <c r="T37" s="56"/>
      <c r="U37" s="56" t="s">
        <v>153</v>
      </c>
      <c r="V37" s="56"/>
      <c r="W37" s="56" t="s">
        <v>154</v>
      </c>
      <c r="X37" s="56"/>
      <c r="Y37" s="56" t="s">
        <v>155</v>
      </c>
      <c r="Z37" s="56"/>
      <c r="AA37" s="56" t="s">
        <v>156</v>
      </c>
      <c r="AB37" s="56"/>
      <c r="AC37" s="56" t="s">
        <v>12</v>
      </c>
      <c r="AD37" s="56"/>
      <c r="AE37" s="56" t="s">
        <v>13</v>
      </c>
      <c r="AF37" s="56"/>
      <c r="AG37" s="56" t="s">
        <v>14</v>
      </c>
    </row>
    <row r="38" spans="11:33" ht="21.75" customHeight="1">
      <c r="K38" s="160">
        <f>30%*K33</f>
        <v>0</v>
      </c>
      <c r="L38" s="56"/>
      <c r="M38" s="160">
        <f>30%*M33+40%*K33</f>
        <v>0</v>
      </c>
      <c r="N38" s="160"/>
      <c r="O38" s="160">
        <f>30%*O33+40%*M33+30%*K33</f>
        <v>309000000</v>
      </c>
      <c r="P38" s="160"/>
      <c r="Q38" s="160">
        <f>30%*Q33+40%*O33+30%*M33</f>
        <v>424000000</v>
      </c>
      <c r="R38" s="160"/>
      <c r="S38" s="160">
        <f t="shared" ref="S38:AG38" si="18">30%*S33+40%*Q33+30%*O33</f>
        <v>334000000</v>
      </c>
      <c r="T38" s="160">
        <f t="shared" si="18"/>
        <v>0</v>
      </c>
      <c r="U38" s="160">
        <f t="shared" si="18"/>
        <v>85800000</v>
      </c>
      <c r="V38" s="160">
        <f t="shared" si="18"/>
        <v>0</v>
      </c>
      <c r="W38" s="160">
        <f t="shared" si="18"/>
        <v>93800000</v>
      </c>
      <c r="X38" s="160">
        <f t="shared" si="18"/>
        <v>0</v>
      </c>
      <c r="Y38" s="160">
        <f t="shared" si="18"/>
        <v>66800000</v>
      </c>
      <c r="Z38" s="160">
        <f t="shared" si="18"/>
        <v>0</v>
      </c>
      <c r="AA38" s="160">
        <f t="shared" si="18"/>
        <v>4800000</v>
      </c>
      <c r="AB38" s="160">
        <f t="shared" si="18"/>
        <v>0</v>
      </c>
      <c r="AC38" s="160">
        <f t="shared" si="18"/>
        <v>1800000</v>
      </c>
      <c r="AD38" s="160">
        <f t="shared" si="18"/>
        <v>0</v>
      </c>
      <c r="AE38" s="160">
        <f t="shared" si="18"/>
        <v>0</v>
      </c>
      <c r="AF38" s="160">
        <f t="shared" si="18"/>
        <v>0</v>
      </c>
      <c r="AG38" s="160">
        <f t="shared" si="18"/>
        <v>0</v>
      </c>
    </row>
  </sheetData>
  <protectedRanges>
    <protectedRange sqref="C3 G6:H14" name="Range1"/>
    <protectedRange sqref="C6" name="Range1_5"/>
    <protectedRange sqref="D6 D11:D14 D21" name="Range1_4_1"/>
    <protectedRange sqref="E6" name="Range1_1_1_1"/>
    <protectedRange sqref="I6 I8" name="Range1_3_1_1"/>
    <protectedRange sqref="F6 F8" name="Range1_2_1_2"/>
    <protectedRange sqref="C11:C14" name="Range1_5_1"/>
    <protectedRange sqref="E11:E14" name="Range1_1_1"/>
    <protectedRange sqref="F11:F14" name="Range1_2_1"/>
    <protectedRange sqref="I11:I14" name="Range1_3_1"/>
    <protectedRange sqref="C15:C16 C18" name="Range1_5_1_1"/>
    <protectedRange sqref="E15:E17" name="Range2"/>
    <protectedRange sqref="F15" name="Range1_2_1_1"/>
    <protectedRange sqref="G15:H18" name="Range1_2_1_3"/>
    <protectedRange sqref="I15" name="Range1_3_1_2"/>
    <protectedRange sqref="I16:I18" name="Range1_3_1_4"/>
    <protectedRange sqref="F16:F18" name="Range1_2_1_6"/>
    <protectedRange sqref="C17" name="Range1_5_2"/>
    <protectedRange sqref="D16:D17" name="Range1_4_1_2"/>
    <protectedRange sqref="D18" name="Range1_4_1_3"/>
    <protectedRange sqref="E18" name="Range1_1_1_2"/>
    <protectedRange sqref="C7:C10" name="Range1_5_5"/>
    <protectedRange sqref="D7:D10 D22:D23" name="Range1_4_1_5"/>
    <protectedRange sqref="E7:E10" name="Range1_1_1_6"/>
    <protectedRange sqref="F7 F9:F10" name="Range1_2_1_4"/>
    <protectedRange sqref="I7 I9:I10" name="Range1_3_1_3"/>
  </protectedRanges>
  <mergeCells count="4">
    <mergeCell ref="E20:J20"/>
    <mergeCell ref="E21:J21"/>
    <mergeCell ref="E22:J22"/>
    <mergeCell ref="E23:J23"/>
  </mergeCells>
  <dataValidations count="7">
    <dataValidation type="list" allowBlank="1" showInputMessage="1" showErrorMessage="1" sqref="G14" xr:uid="{00000000-0002-0000-0F00-000000000000}">
      <formula1>$E$157:$E$161</formula1>
    </dataValidation>
    <dataValidation type="list" allowBlank="1" showInputMessage="1" showErrorMessage="1" sqref="F6 F8" xr:uid="{00000000-0002-0000-0F00-000001000000}">
      <formula1>$AA$6:$AX$6</formula1>
    </dataValidation>
    <dataValidation type="list" allowBlank="1" showInputMessage="1" showErrorMessage="1" sqref="F16:F18 F9:F14" xr:uid="{00000000-0002-0000-0F00-000002000000}">
      <formula1>$W$6:$AV$6</formula1>
    </dataValidation>
    <dataValidation type="list" allowBlank="1" showInputMessage="1" showErrorMessage="1" sqref="F15 H15:H18" xr:uid="{00000000-0002-0000-0F00-000003000000}">
      <formula1>$AC$6:$AY$6</formula1>
    </dataValidation>
    <dataValidation type="list" allowBlank="1" showInputMessage="1" showErrorMessage="1" sqref="D16:D18" xr:uid="{00000000-0002-0000-0F00-000004000000}">
      <formula1>$F$11:$F$17</formula1>
    </dataValidation>
    <dataValidation type="list" allowBlank="1" showInputMessage="1" showErrorMessage="1" sqref="D7:D10 D22:D23" xr:uid="{00000000-0002-0000-0F00-000005000000}">
      <formula1>$F$151:$F$159</formula1>
    </dataValidation>
    <dataValidation type="list" allowBlank="1" showInputMessage="1" showErrorMessage="1" sqref="F7" xr:uid="{00000000-0002-0000-0F00-000006000000}">
      <formula1>$K$4:$AG$4</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B1:AB66"/>
  <sheetViews>
    <sheetView workbookViewId="0">
      <pane xSplit="4" ySplit="3" topLeftCell="E4" activePane="bottomRight" state="frozen"/>
      <selection pane="topRight" activeCell="E1" sqref="E1"/>
      <selection pane="bottomLeft" activeCell="A4" sqref="A4"/>
      <selection pane="bottomRight" activeCell="G49" sqref="G49"/>
    </sheetView>
  </sheetViews>
  <sheetFormatPr defaultColWidth="9.21875" defaultRowHeight="18" customHeight="1"/>
  <cols>
    <col min="1" max="1" width="9.21875" style="14"/>
    <col min="2" max="2" width="6.44140625" style="17" customWidth="1"/>
    <col min="3" max="3" width="32.21875" style="14" customWidth="1"/>
    <col min="4" max="4" width="6.44140625" style="14" customWidth="1"/>
    <col min="5" max="5" width="10.21875" style="680" customWidth="1"/>
    <col min="6" max="6" width="9.21875" style="680" hidden="1" customWidth="1"/>
    <col min="7" max="7" width="8.77734375" style="680" customWidth="1"/>
    <col min="8" max="8" width="9.21875" style="680" hidden="1" customWidth="1"/>
    <col min="9" max="9" width="8.77734375" style="680" customWidth="1"/>
    <col min="10" max="10" width="9.21875" style="680" hidden="1" customWidth="1"/>
    <col min="11" max="11" width="8.77734375" style="680" customWidth="1"/>
    <col min="12" max="12" width="9.21875" style="680" hidden="1" customWidth="1"/>
    <col min="13" max="13" width="9.21875" style="680" customWidth="1"/>
    <col min="14" max="14" width="9.21875" style="680" hidden="1" customWidth="1"/>
    <col min="15" max="15" width="9" style="680" customWidth="1"/>
    <col min="16" max="16" width="9.21875" style="680" hidden="1" customWidth="1"/>
    <col min="17" max="17" width="9" style="680" customWidth="1"/>
    <col min="18" max="18" width="0.21875" style="680" hidden="1" customWidth="1"/>
    <col min="19" max="19" width="9" style="680" customWidth="1"/>
    <col min="20" max="20" width="0.21875" style="680" hidden="1" customWidth="1"/>
    <col min="21" max="21" width="9.21875" style="680" bestFit="1" customWidth="1"/>
    <col min="22" max="22" width="9.21875" style="680" hidden="1" customWidth="1"/>
    <col min="23" max="23" width="9.21875" style="680" bestFit="1" customWidth="1"/>
    <col min="24" max="24" width="9.21875" style="680" hidden="1" customWidth="1"/>
    <col min="25" max="25" width="9.21875" style="680" bestFit="1" customWidth="1"/>
    <col min="26" max="26" width="9.21875" style="680" hidden="1" customWidth="1"/>
    <col min="27" max="27" width="9.21875" style="680" bestFit="1" customWidth="1"/>
    <col min="28" max="28" width="10.44140625" style="680" bestFit="1" customWidth="1"/>
    <col min="29" max="16384" width="9.21875" style="14"/>
  </cols>
  <sheetData>
    <row r="1" spans="2:28" s="46" customFormat="1" ht="18" customHeight="1">
      <c r="B1" s="63"/>
      <c r="C1" s="46" t="s">
        <v>438</v>
      </c>
      <c r="E1" s="674"/>
      <c r="F1" s="674"/>
      <c r="G1" s="674"/>
      <c r="H1" s="674"/>
      <c r="I1" s="674"/>
      <c r="J1" s="674"/>
      <c r="K1" s="674"/>
      <c r="L1" s="674"/>
      <c r="M1" s="674"/>
      <c r="N1" s="674"/>
      <c r="O1" s="674"/>
      <c r="P1" s="674"/>
      <c r="Q1" s="674"/>
      <c r="R1" s="674"/>
      <c r="S1" s="674"/>
      <c r="T1" s="674"/>
      <c r="U1" s="674"/>
      <c r="V1" s="674"/>
      <c r="W1" s="674"/>
      <c r="X1" s="674"/>
      <c r="Y1" s="674"/>
      <c r="Z1" s="674"/>
      <c r="AA1" s="674"/>
      <c r="AB1" s="674"/>
    </row>
    <row r="3" spans="2:28" s="46" customFormat="1" ht="18" customHeight="1">
      <c r="B3" s="85" t="s">
        <v>29</v>
      </c>
      <c r="C3" s="667" t="s">
        <v>399</v>
      </c>
      <c r="D3" s="13"/>
      <c r="E3" s="675" t="s">
        <v>148</v>
      </c>
      <c r="F3" s="675"/>
      <c r="G3" s="675" t="s">
        <v>149</v>
      </c>
      <c r="H3" s="675"/>
      <c r="I3" s="675" t="s">
        <v>150</v>
      </c>
      <c r="J3" s="675"/>
      <c r="K3" s="675" t="s">
        <v>151</v>
      </c>
      <c r="L3" s="675"/>
      <c r="M3" s="675" t="s">
        <v>152</v>
      </c>
      <c r="N3" s="675"/>
      <c r="O3" s="675" t="s">
        <v>153</v>
      </c>
      <c r="P3" s="675"/>
      <c r="Q3" s="675" t="s">
        <v>154</v>
      </c>
      <c r="R3" s="675"/>
      <c r="S3" s="675" t="s">
        <v>155</v>
      </c>
      <c r="T3" s="675"/>
      <c r="U3" s="675" t="s">
        <v>156</v>
      </c>
      <c r="V3" s="675"/>
      <c r="W3" s="675" t="s">
        <v>12</v>
      </c>
      <c r="X3" s="675"/>
      <c r="Y3" s="675" t="s">
        <v>13</v>
      </c>
      <c r="Z3" s="675"/>
      <c r="AA3" s="675" t="s">
        <v>14</v>
      </c>
      <c r="AB3" s="675" t="s">
        <v>17</v>
      </c>
    </row>
    <row r="4" spans="2:28" ht="18" customHeight="1">
      <c r="B4" s="348">
        <v>1</v>
      </c>
      <c r="C4" s="668" t="s">
        <v>245</v>
      </c>
      <c r="D4" s="668"/>
      <c r="E4" s="676">
        <v>10</v>
      </c>
      <c r="F4" s="676"/>
      <c r="G4" s="676">
        <v>10</v>
      </c>
      <c r="H4" s="676"/>
      <c r="I4" s="676">
        <v>10</v>
      </c>
      <c r="J4" s="676"/>
      <c r="K4" s="676">
        <v>10</v>
      </c>
      <c r="L4" s="676"/>
      <c r="M4" s="676">
        <v>10</v>
      </c>
      <c r="N4" s="676"/>
      <c r="O4" s="676">
        <v>10</v>
      </c>
      <c r="P4" s="676"/>
      <c r="Q4" s="676">
        <v>10</v>
      </c>
      <c r="R4" s="676"/>
      <c r="S4" s="676">
        <v>10</v>
      </c>
      <c r="T4" s="676"/>
      <c r="U4" s="676">
        <v>10</v>
      </c>
      <c r="V4" s="676"/>
      <c r="W4" s="676">
        <v>10</v>
      </c>
      <c r="X4" s="676"/>
      <c r="Y4" s="676">
        <v>10</v>
      </c>
      <c r="Z4" s="676"/>
      <c r="AA4" s="676">
        <v>10</v>
      </c>
      <c r="AB4" s="693">
        <f>SUM(E4:AA4)</f>
        <v>120</v>
      </c>
    </row>
    <row r="5" spans="2:28" ht="18" customHeight="1">
      <c r="B5" s="350">
        <v>2</v>
      </c>
      <c r="C5" s="669" t="s">
        <v>253</v>
      </c>
      <c r="D5" s="669"/>
      <c r="E5" s="677">
        <v>100</v>
      </c>
      <c r="F5" s="677"/>
      <c r="G5" s="677">
        <v>100</v>
      </c>
      <c r="H5" s="677"/>
      <c r="I5" s="677">
        <v>100</v>
      </c>
      <c r="J5" s="677"/>
      <c r="K5" s="677">
        <v>100</v>
      </c>
      <c r="L5" s="677"/>
      <c r="M5" s="677">
        <v>100</v>
      </c>
      <c r="N5" s="677"/>
      <c r="O5" s="677">
        <v>100</v>
      </c>
      <c r="P5" s="677"/>
      <c r="Q5" s="677">
        <v>100</v>
      </c>
      <c r="R5" s="677"/>
      <c r="S5" s="677">
        <v>100</v>
      </c>
      <c r="T5" s="677"/>
      <c r="U5" s="677">
        <v>100</v>
      </c>
      <c r="V5" s="677"/>
      <c r="W5" s="677">
        <v>100</v>
      </c>
      <c r="X5" s="677"/>
      <c r="Y5" s="677">
        <v>100</v>
      </c>
      <c r="Z5" s="677"/>
      <c r="AA5" s="677">
        <v>100</v>
      </c>
      <c r="AB5" s="694">
        <f t="shared" ref="AB5:AB9" si="0">SUM(E5:AA5)</f>
        <v>1200</v>
      </c>
    </row>
    <row r="6" spans="2:28" ht="18" customHeight="1">
      <c r="B6" s="350">
        <v>3</v>
      </c>
      <c r="C6" s="669" t="s">
        <v>254</v>
      </c>
      <c r="D6" s="669"/>
      <c r="E6" s="677">
        <v>15</v>
      </c>
      <c r="F6" s="677"/>
      <c r="G6" s="677">
        <v>15</v>
      </c>
      <c r="H6" s="677"/>
      <c r="I6" s="677">
        <v>15</v>
      </c>
      <c r="J6" s="677"/>
      <c r="K6" s="677">
        <v>15</v>
      </c>
      <c r="L6" s="677"/>
      <c r="M6" s="677">
        <v>15</v>
      </c>
      <c r="N6" s="677"/>
      <c r="O6" s="677">
        <v>15</v>
      </c>
      <c r="P6" s="677"/>
      <c r="Q6" s="677">
        <v>15</v>
      </c>
      <c r="R6" s="677"/>
      <c r="S6" s="677">
        <v>15</v>
      </c>
      <c r="T6" s="677"/>
      <c r="U6" s="677">
        <v>15</v>
      </c>
      <c r="V6" s="677"/>
      <c r="W6" s="677">
        <v>15</v>
      </c>
      <c r="X6" s="677"/>
      <c r="Y6" s="677">
        <v>15</v>
      </c>
      <c r="Z6" s="677"/>
      <c r="AA6" s="677">
        <v>15</v>
      </c>
      <c r="AB6" s="694">
        <f t="shared" si="0"/>
        <v>180</v>
      </c>
    </row>
    <row r="7" spans="2:28" ht="18" customHeight="1">
      <c r="B7" s="350">
        <v>4</v>
      </c>
      <c r="C7" s="669" t="s">
        <v>54</v>
      </c>
      <c r="D7" s="669"/>
      <c r="E7" s="677">
        <v>15</v>
      </c>
      <c r="F7" s="677"/>
      <c r="G7" s="677">
        <v>15</v>
      </c>
      <c r="H7" s="677"/>
      <c r="I7" s="677">
        <v>15</v>
      </c>
      <c r="J7" s="677"/>
      <c r="K7" s="677">
        <v>15</v>
      </c>
      <c r="L7" s="677"/>
      <c r="M7" s="677">
        <v>15</v>
      </c>
      <c r="N7" s="677"/>
      <c r="O7" s="677">
        <v>15</v>
      </c>
      <c r="P7" s="677"/>
      <c r="Q7" s="677">
        <v>15</v>
      </c>
      <c r="R7" s="677"/>
      <c r="S7" s="677">
        <v>15</v>
      </c>
      <c r="T7" s="677"/>
      <c r="U7" s="677">
        <v>15</v>
      </c>
      <c r="V7" s="677"/>
      <c r="W7" s="677">
        <v>15</v>
      </c>
      <c r="X7" s="677"/>
      <c r="Y7" s="677">
        <v>15</v>
      </c>
      <c r="Z7" s="677"/>
      <c r="AA7" s="677">
        <v>15</v>
      </c>
      <c r="AB7" s="694">
        <f t="shared" si="0"/>
        <v>180</v>
      </c>
    </row>
    <row r="8" spans="2:28" ht="18" customHeight="1">
      <c r="B8" s="350">
        <v>5</v>
      </c>
      <c r="C8" s="669" t="s">
        <v>55</v>
      </c>
      <c r="D8" s="669"/>
      <c r="E8" s="677">
        <v>5</v>
      </c>
      <c r="F8" s="677"/>
      <c r="G8" s="677">
        <v>5</v>
      </c>
      <c r="H8" s="677"/>
      <c r="I8" s="677">
        <v>5</v>
      </c>
      <c r="J8" s="677"/>
      <c r="K8" s="677">
        <v>5</v>
      </c>
      <c r="L8" s="677"/>
      <c r="M8" s="677">
        <v>5</v>
      </c>
      <c r="N8" s="677"/>
      <c r="O8" s="677">
        <v>5</v>
      </c>
      <c r="P8" s="677"/>
      <c r="Q8" s="677">
        <v>5</v>
      </c>
      <c r="R8" s="677"/>
      <c r="S8" s="677">
        <v>5</v>
      </c>
      <c r="T8" s="677"/>
      <c r="U8" s="677">
        <v>5</v>
      </c>
      <c r="V8" s="677"/>
      <c r="W8" s="677">
        <v>5</v>
      </c>
      <c r="X8" s="677"/>
      <c r="Y8" s="677">
        <v>5</v>
      </c>
      <c r="Z8" s="677"/>
      <c r="AA8" s="677">
        <v>5</v>
      </c>
      <c r="AB8" s="694">
        <f t="shared" si="0"/>
        <v>60</v>
      </c>
    </row>
    <row r="9" spans="2:28" ht="18" customHeight="1">
      <c r="B9" s="350">
        <v>6</v>
      </c>
      <c r="C9" s="669" t="s">
        <v>257</v>
      </c>
      <c r="D9" s="669"/>
      <c r="E9" s="677">
        <v>5</v>
      </c>
      <c r="F9" s="677"/>
      <c r="G9" s="677">
        <v>5</v>
      </c>
      <c r="H9" s="677"/>
      <c r="I9" s="677">
        <v>5</v>
      </c>
      <c r="J9" s="677"/>
      <c r="K9" s="677">
        <v>5</v>
      </c>
      <c r="L9" s="677"/>
      <c r="M9" s="677">
        <v>5</v>
      </c>
      <c r="N9" s="677"/>
      <c r="O9" s="677">
        <v>5</v>
      </c>
      <c r="P9" s="677"/>
      <c r="Q9" s="677">
        <v>5</v>
      </c>
      <c r="R9" s="677"/>
      <c r="S9" s="677">
        <v>5</v>
      </c>
      <c r="T9" s="677"/>
      <c r="U9" s="677">
        <v>5</v>
      </c>
      <c r="V9" s="677"/>
      <c r="W9" s="677">
        <v>5</v>
      </c>
      <c r="X9" s="677"/>
      <c r="Y9" s="677">
        <v>5</v>
      </c>
      <c r="Z9" s="677"/>
      <c r="AA9" s="677">
        <v>5</v>
      </c>
      <c r="AB9" s="694">
        <f t="shared" si="0"/>
        <v>60</v>
      </c>
    </row>
    <row r="10" spans="2:28" ht="18" customHeight="1">
      <c r="B10" s="350">
        <v>7</v>
      </c>
      <c r="C10" s="669" t="s">
        <v>259</v>
      </c>
      <c r="D10" s="669"/>
      <c r="E10" s="677">
        <v>15</v>
      </c>
      <c r="F10" s="677"/>
      <c r="G10" s="677"/>
      <c r="H10" s="677"/>
      <c r="I10" s="677"/>
      <c r="J10" s="677"/>
      <c r="K10" s="677"/>
      <c r="L10" s="677"/>
      <c r="M10" s="677">
        <v>30</v>
      </c>
      <c r="N10" s="677"/>
      <c r="O10" s="677"/>
      <c r="P10" s="677"/>
      <c r="Q10" s="677"/>
      <c r="R10" s="677"/>
      <c r="S10" s="677"/>
      <c r="T10" s="677"/>
      <c r="U10" s="677"/>
      <c r="V10" s="677"/>
      <c r="W10" s="677">
        <v>20</v>
      </c>
      <c r="X10" s="677"/>
      <c r="Y10" s="677"/>
      <c r="Z10" s="677"/>
      <c r="AA10" s="677"/>
      <c r="AB10" s="694">
        <f>SUM(E10:AA10)</f>
        <v>65</v>
      </c>
    </row>
    <row r="11" spans="2:28" ht="18" customHeight="1">
      <c r="B11" s="350">
        <v>8</v>
      </c>
      <c r="C11" s="669" t="s">
        <v>260</v>
      </c>
      <c r="D11" s="669"/>
      <c r="E11" s="677"/>
      <c r="F11" s="677"/>
      <c r="G11" s="677">
        <v>20</v>
      </c>
      <c r="H11" s="677"/>
      <c r="I11" s="677"/>
      <c r="J11" s="677"/>
      <c r="K11" s="677"/>
      <c r="L11" s="677"/>
      <c r="M11" s="677"/>
      <c r="N11" s="677"/>
      <c r="O11" s="677">
        <v>20</v>
      </c>
      <c r="P11" s="677"/>
      <c r="Q11" s="677"/>
      <c r="R11" s="677"/>
      <c r="S11" s="677"/>
      <c r="T11" s="677"/>
      <c r="U11" s="677"/>
      <c r="V11" s="677"/>
      <c r="W11" s="677"/>
      <c r="X11" s="677"/>
      <c r="Y11" s="677">
        <v>20</v>
      </c>
      <c r="Z11" s="677"/>
      <c r="AA11" s="677"/>
      <c r="AB11" s="694">
        <f>SUM(E11:AA11)</f>
        <v>60</v>
      </c>
    </row>
    <row r="12" spans="2:28" ht="18" customHeight="1">
      <c r="B12" s="350">
        <v>9</v>
      </c>
      <c r="C12" s="669" t="s">
        <v>262</v>
      </c>
      <c r="D12" s="669"/>
      <c r="E12" s="677">
        <v>7</v>
      </c>
      <c r="F12" s="677"/>
      <c r="G12" s="677">
        <v>7</v>
      </c>
      <c r="H12" s="677"/>
      <c r="I12" s="677">
        <v>7</v>
      </c>
      <c r="J12" s="677"/>
      <c r="K12" s="677">
        <v>7</v>
      </c>
      <c r="L12" s="677"/>
      <c r="M12" s="677">
        <v>7</v>
      </c>
      <c r="N12" s="677"/>
      <c r="O12" s="677">
        <v>7</v>
      </c>
      <c r="P12" s="677"/>
      <c r="Q12" s="677">
        <v>7</v>
      </c>
      <c r="R12" s="677"/>
      <c r="S12" s="677">
        <v>7</v>
      </c>
      <c r="T12" s="677"/>
      <c r="U12" s="677">
        <v>7</v>
      </c>
      <c r="V12" s="677"/>
      <c r="W12" s="677">
        <v>7</v>
      </c>
      <c r="X12" s="677"/>
      <c r="Y12" s="677">
        <v>7</v>
      </c>
      <c r="Z12" s="677"/>
      <c r="AA12" s="677">
        <v>7</v>
      </c>
      <c r="AB12" s="694">
        <f t="shared" ref="AB12:AB16" si="1">SUM(E12:AA12)</f>
        <v>84</v>
      </c>
    </row>
    <row r="13" spans="2:28" ht="18" customHeight="1">
      <c r="B13" s="350">
        <v>10</v>
      </c>
      <c r="C13" s="669" t="s">
        <v>263</v>
      </c>
      <c r="D13" s="669"/>
      <c r="E13" s="677">
        <v>10</v>
      </c>
      <c r="F13" s="677"/>
      <c r="G13" s="677">
        <v>10</v>
      </c>
      <c r="H13" s="677"/>
      <c r="I13" s="677">
        <v>10</v>
      </c>
      <c r="J13" s="677"/>
      <c r="K13" s="677">
        <v>10</v>
      </c>
      <c r="L13" s="677"/>
      <c r="M13" s="677">
        <v>10</v>
      </c>
      <c r="N13" s="677"/>
      <c r="O13" s="677">
        <v>10</v>
      </c>
      <c r="P13" s="677"/>
      <c r="Q13" s="677">
        <v>10</v>
      </c>
      <c r="R13" s="677"/>
      <c r="S13" s="677">
        <v>10</v>
      </c>
      <c r="T13" s="677"/>
      <c r="U13" s="677">
        <v>10</v>
      </c>
      <c r="V13" s="677"/>
      <c r="W13" s="677">
        <v>10</v>
      </c>
      <c r="X13" s="677"/>
      <c r="Y13" s="677">
        <v>10</v>
      </c>
      <c r="Z13" s="677"/>
      <c r="AA13" s="677">
        <v>10</v>
      </c>
      <c r="AB13" s="694">
        <f t="shared" si="1"/>
        <v>120</v>
      </c>
    </row>
    <row r="14" spans="2:28" ht="18" customHeight="1">
      <c r="B14" s="350">
        <v>11</v>
      </c>
      <c r="C14" s="669" t="s">
        <v>264</v>
      </c>
      <c r="D14" s="669"/>
      <c r="E14" s="677">
        <v>20</v>
      </c>
      <c r="F14" s="677"/>
      <c r="G14" s="677">
        <v>20</v>
      </c>
      <c r="H14" s="677"/>
      <c r="I14" s="677">
        <v>20</v>
      </c>
      <c r="J14" s="677"/>
      <c r="K14" s="677">
        <v>20</v>
      </c>
      <c r="L14" s="677"/>
      <c r="M14" s="677">
        <v>20</v>
      </c>
      <c r="N14" s="677"/>
      <c r="O14" s="677">
        <v>20</v>
      </c>
      <c r="P14" s="677"/>
      <c r="Q14" s="677">
        <v>20</v>
      </c>
      <c r="R14" s="677"/>
      <c r="S14" s="677">
        <v>20</v>
      </c>
      <c r="T14" s="677"/>
      <c r="U14" s="677">
        <v>20</v>
      </c>
      <c r="V14" s="677"/>
      <c r="W14" s="677">
        <v>20</v>
      </c>
      <c r="X14" s="677"/>
      <c r="Y14" s="677">
        <v>20</v>
      </c>
      <c r="Z14" s="677"/>
      <c r="AA14" s="677">
        <v>20</v>
      </c>
      <c r="AB14" s="694">
        <f t="shared" si="1"/>
        <v>240</v>
      </c>
    </row>
    <row r="15" spans="2:28" ht="18" customHeight="1">
      <c r="B15" s="350">
        <v>12</v>
      </c>
      <c r="C15" s="669" t="s">
        <v>265</v>
      </c>
      <c r="D15" s="669"/>
      <c r="E15" s="677">
        <v>45</v>
      </c>
      <c r="F15" s="677"/>
      <c r="G15" s="677">
        <v>45</v>
      </c>
      <c r="H15" s="677"/>
      <c r="I15" s="677">
        <v>45</v>
      </c>
      <c r="J15" s="677"/>
      <c r="K15" s="677">
        <v>45</v>
      </c>
      <c r="L15" s="677"/>
      <c r="M15" s="677">
        <v>45</v>
      </c>
      <c r="N15" s="677"/>
      <c r="O15" s="677">
        <v>45</v>
      </c>
      <c r="P15" s="677"/>
      <c r="Q15" s="677">
        <v>45</v>
      </c>
      <c r="R15" s="677"/>
      <c r="S15" s="677">
        <v>45</v>
      </c>
      <c r="T15" s="677"/>
      <c r="U15" s="677">
        <v>45</v>
      </c>
      <c r="V15" s="677"/>
      <c r="W15" s="677">
        <v>45</v>
      </c>
      <c r="X15" s="677"/>
      <c r="Y15" s="677">
        <v>45</v>
      </c>
      <c r="Z15" s="677"/>
      <c r="AA15" s="677">
        <v>45</v>
      </c>
      <c r="AB15" s="694">
        <f t="shared" si="1"/>
        <v>540</v>
      </c>
    </row>
    <row r="16" spans="2:28" ht="18" customHeight="1">
      <c r="B16" s="350">
        <v>13</v>
      </c>
      <c r="C16" s="669" t="s">
        <v>272</v>
      </c>
      <c r="D16" s="669"/>
      <c r="E16" s="677">
        <v>10</v>
      </c>
      <c r="F16" s="677"/>
      <c r="G16" s="677">
        <v>10</v>
      </c>
      <c r="H16" s="677"/>
      <c r="I16" s="677">
        <v>10</v>
      </c>
      <c r="J16" s="677"/>
      <c r="K16" s="677">
        <v>10</v>
      </c>
      <c r="L16" s="677"/>
      <c r="M16" s="677">
        <v>10</v>
      </c>
      <c r="N16" s="677"/>
      <c r="O16" s="677">
        <v>10</v>
      </c>
      <c r="P16" s="677"/>
      <c r="Q16" s="677">
        <v>10</v>
      </c>
      <c r="R16" s="677"/>
      <c r="S16" s="677">
        <v>10</v>
      </c>
      <c r="T16" s="677"/>
      <c r="U16" s="677">
        <v>10</v>
      </c>
      <c r="V16" s="677"/>
      <c r="W16" s="677">
        <v>10</v>
      </c>
      <c r="X16" s="677"/>
      <c r="Y16" s="677">
        <v>10</v>
      </c>
      <c r="Z16" s="677"/>
      <c r="AA16" s="677">
        <v>10</v>
      </c>
      <c r="AB16" s="694">
        <f t="shared" si="1"/>
        <v>120</v>
      </c>
    </row>
    <row r="17" spans="2:28" ht="18" customHeight="1">
      <c r="B17" s="350">
        <v>14</v>
      </c>
      <c r="C17" s="669" t="s">
        <v>479</v>
      </c>
      <c r="D17" s="669"/>
      <c r="E17" s="677"/>
      <c r="F17" s="677"/>
      <c r="G17" s="677"/>
      <c r="H17" s="677"/>
      <c r="I17" s="677"/>
      <c r="J17" s="677"/>
      <c r="K17" s="677"/>
      <c r="L17" s="677"/>
      <c r="M17" s="677"/>
      <c r="N17" s="677"/>
      <c r="O17" s="677"/>
      <c r="P17" s="677"/>
      <c r="Q17" s="677"/>
      <c r="R17" s="677"/>
      <c r="S17" s="677"/>
      <c r="T17" s="677"/>
      <c r="U17" s="677"/>
      <c r="V17" s="677"/>
      <c r="W17" s="677"/>
      <c r="X17" s="677"/>
      <c r="Y17" s="677"/>
      <c r="Z17" s="677"/>
      <c r="AA17" s="677"/>
      <c r="AB17" s="694"/>
    </row>
    <row r="18" spans="2:28" ht="18" customHeight="1">
      <c r="B18" s="350"/>
      <c r="C18" s="669" t="str">
        <f>'DU BAO KQKD'!B71</f>
        <v>Vé máy bay, tàu lửa, taxi, cầu đường…</v>
      </c>
      <c r="D18" s="669"/>
      <c r="E18" s="677">
        <f>'DU BAO KQKD'!C71</f>
        <v>3.6030000000000002</v>
      </c>
      <c r="F18" s="677"/>
      <c r="G18" s="677">
        <f>'DU BAO KQKD'!E71</f>
        <v>0</v>
      </c>
      <c r="H18" s="677"/>
      <c r="I18" s="677">
        <f>'DU BAO KQKD'!G71</f>
        <v>0.3</v>
      </c>
      <c r="J18" s="677"/>
      <c r="K18" s="677">
        <f>'DU BAO KQKD'!I71</f>
        <v>0</v>
      </c>
      <c r="L18" s="677"/>
      <c r="M18" s="677">
        <f>'DU BAO KQKD'!K71</f>
        <v>0</v>
      </c>
      <c r="N18" s="677"/>
      <c r="O18" s="677">
        <f>'DU BAO KQKD'!M71</f>
        <v>0</v>
      </c>
      <c r="P18" s="677"/>
      <c r="Q18" s="677">
        <f>'DU BAO KQKD'!O71</f>
        <v>0</v>
      </c>
      <c r="R18" s="677"/>
      <c r="S18" s="677">
        <f>'DU BAO KQKD'!Q71</f>
        <v>0</v>
      </c>
      <c r="T18" s="677"/>
      <c r="U18" s="677">
        <f>'DU BAO KQKD'!S71</f>
        <v>0</v>
      </c>
      <c r="V18" s="677"/>
      <c r="W18" s="677">
        <f>'DU BAO KQKD'!U71</f>
        <v>0</v>
      </c>
      <c r="X18" s="677"/>
      <c r="Y18" s="677">
        <f>'DU BAO KQKD'!W71</f>
        <v>0</v>
      </c>
      <c r="Z18" s="677"/>
      <c r="AA18" s="677">
        <f>'DU BAO KQKD'!Y71</f>
        <v>0</v>
      </c>
      <c r="AB18" s="694">
        <f>'DU BAO KQKD'!Z71</f>
        <v>0</v>
      </c>
    </row>
    <row r="19" spans="2:28" ht="18" customHeight="1">
      <c r="B19" s="350"/>
      <c r="C19" s="669" t="str">
        <f>'DU BAO KQKD'!B72</f>
        <v>Lưu trú</v>
      </c>
      <c r="D19" s="669"/>
      <c r="E19" s="677">
        <f>'DU BAO KQKD'!C72</f>
        <v>1.6</v>
      </c>
      <c r="F19" s="677"/>
      <c r="G19" s="677">
        <f>'DU BAO KQKD'!E72</f>
        <v>0.8</v>
      </c>
      <c r="H19" s="677"/>
      <c r="I19" s="677">
        <f>'DU BAO KQKD'!G72</f>
        <v>0</v>
      </c>
      <c r="J19" s="677"/>
      <c r="K19" s="677">
        <f>'DU BAO KQKD'!I72</f>
        <v>0</v>
      </c>
      <c r="L19" s="677"/>
      <c r="M19" s="677">
        <f>'DU BAO KQKD'!K72</f>
        <v>0</v>
      </c>
      <c r="N19" s="677"/>
      <c r="O19" s="677">
        <f>'DU BAO KQKD'!M72</f>
        <v>0</v>
      </c>
      <c r="P19" s="677"/>
      <c r="Q19" s="677">
        <f>'DU BAO KQKD'!O72</f>
        <v>0</v>
      </c>
      <c r="R19" s="677"/>
      <c r="S19" s="677">
        <f>'DU BAO KQKD'!Q72</f>
        <v>0</v>
      </c>
      <c r="T19" s="677"/>
      <c r="U19" s="677">
        <f>'DU BAO KQKD'!S72</f>
        <v>0</v>
      </c>
      <c r="V19" s="677"/>
      <c r="W19" s="677">
        <f>'DU BAO KQKD'!U72</f>
        <v>0</v>
      </c>
      <c r="X19" s="677"/>
      <c r="Y19" s="677">
        <f>'DU BAO KQKD'!W72</f>
        <v>0</v>
      </c>
      <c r="Z19" s="677"/>
      <c r="AA19" s="677">
        <f>'DU BAO KQKD'!Y72</f>
        <v>0</v>
      </c>
      <c r="AB19" s="694">
        <f>'DU BAO KQKD'!Z72</f>
        <v>0</v>
      </c>
    </row>
    <row r="20" spans="2:28" ht="18" customHeight="1">
      <c r="B20" s="350"/>
      <c r="C20" s="669" t="str">
        <f>'DU BAO KQKD'!B73</f>
        <v>Sinh hoạt phí</v>
      </c>
      <c r="D20" s="669"/>
      <c r="E20" s="677">
        <f>'DU BAO KQKD'!C73</f>
        <v>1.05</v>
      </c>
      <c r="F20" s="677"/>
      <c r="G20" s="677">
        <f>'DU BAO KQKD'!E73</f>
        <v>0.7</v>
      </c>
      <c r="H20" s="677"/>
      <c r="I20" s="677">
        <f>'DU BAO KQKD'!G73</f>
        <v>0.35</v>
      </c>
      <c r="J20" s="677"/>
      <c r="K20" s="677">
        <f>'DU BAO KQKD'!I73</f>
        <v>0</v>
      </c>
      <c r="L20" s="677"/>
      <c r="M20" s="677">
        <f>'DU BAO KQKD'!K73</f>
        <v>0</v>
      </c>
      <c r="N20" s="677"/>
      <c r="O20" s="677">
        <f>'DU BAO KQKD'!M73</f>
        <v>0</v>
      </c>
      <c r="P20" s="677"/>
      <c r="Q20" s="677">
        <f>'DU BAO KQKD'!O73</f>
        <v>0</v>
      </c>
      <c r="R20" s="677"/>
      <c r="S20" s="677">
        <f>'DU BAO KQKD'!Q73</f>
        <v>0</v>
      </c>
      <c r="T20" s="677"/>
      <c r="U20" s="677">
        <f>'DU BAO KQKD'!S73</f>
        <v>0</v>
      </c>
      <c r="V20" s="677"/>
      <c r="W20" s="677">
        <f>'DU BAO KQKD'!U73</f>
        <v>0</v>
      </c>
      <c r="X20" s="677"/>
      <c r="Y20" s="677">
        <f>'DU BAO KQKD'!W73</f>
        <v>0</v>
      </c>
      <c r="Z20" s="677"/>
      <c r="AA20" s="677">
        <f>'DU BAO KQKD'!Y73</f>
        <v>0</v>
      </c>
      <c r="AB20" s="694">
        <f>'DU BAO KQKD'!Z73</f>
        <v>0</v>
      </c>
    </row>
    <row r="21" spans="2:28" ht="18" customHeight="1">
      <c r="B21" s="355"/>
      <c r="C21" s="671" t="str">
        <f>'DU BAO KQKD'!B74</f>
        <v>Công tác phí khác</v>
      </c>
      <c r="D21" s="671"/>
      <c r="E21" s="678">
        <f>'DU BAO KQKD'!C74</f>
        <v>2</v>
      </c>
      <c r="F21" s="678"/>
      <c r="G21" s="678">
        <f>'DU BAO KQKD'!E74</f>
        <v>1</v>
      </c>
      <c r="H21" s="678"/>
      <c r="I21" s="678">
        <f>'DU BAO KQKD'!G74</f>
        <v>5</v>
      </c>
      <c r="J21" s="678"/>
      <c r="K21" s="678">
        <f>'DU BAO KQKD'!I74</f>
        <v>0</v>
      </c>
      <c r="L21" s="678"/>
      <c r="M21" s="678">
        <f>'DU BAO KQKD'!K74</f>
        <v>0</v>
      </c>
      <c r="N21" s="678"/>
      <c r="O21" s="678">
        <f>'DU BAO KQKD'!M74</f>
        <v>0</v>
      </c>
      <c r="P21" s="678"/>
      <c r="Q21" s="678">
        <f>'DU BAO KQKD'!O74</f>
        <v>0</v>
      </c>
      <c r="R21" s="678"/>
      <c r="S21" s="678">
        <f>'DU BAO KQKD'!Q74</f>
        <v>0</v>
      </c>
      <c r="T21" s="678"/>
      <c r="U21" s="678">
        <f>'DU BAO KQKD'!S74</f>
        <v>0</v>
      </c>
      <c r="V21" s="678"/>
      <c r="W21" s="678">
        <f>'DU BAO KQKD'!U74</f>
        <v>0</v>
      </c>
      <c r="X21" s="678"/>
      <c r="Y21" s="678">
        <f>'DU BAO KQKD'!W74</f>
        <v>0</v>
      </c>
      <c r="Z21" s="678"/>
      <c r="AA21" s="678">
        <f>'DU BAO KQKD'!Y74</f>
        <v>0</v>
      </c>
      <c r="AB21" s="695">
        <f>'DU BAO KQKD'!Z74</f>
        <v>0</v>
      </c>
    </row>
    <row r="22" spans="2:28" ht="18" customHeight="1">
      <c r="C22" s="10"/>
      <c r="D22" s="10"/>
      <c r="E22" s="679"/>
      <c r="F22" s="679"/>
      <c r="G22" s="679"/>
      <c r="H22" s="679"/>
      <c r="I22" s="679"/>
      <c r="J22" s="679"/>
      <c r="K22" s="679"/>
      <c r="L22" s="679"/>
      <c r="M22" s="679"/>
      <c r="N22" s="679"/>
      <c r="O22" s="679"/>
      <c r="P22" s="679"/>
      <c r="Q22" s="679"/>
      <c r="R22" s="679"/>
      <c r="S22" s="679"/>
      <c r="T22" s="679"/>
      <c r="U22" s="679"/>
      <c r="V22" s="679"/>
      <c r="W22" s="679"/>
      <c r="X22" s="679"/>
      <c r="Y22" s="679"/>
      <c r="Z22" s="679"/>
      <c r="AA22" s="679"/>
      <c r="AB22" s="679"/>
    </row>
    <row r="24" spans="2:28" s="46" customFormat="1" ht="18" customHeight="1">
      <c r="B24" s="63"/>
      <c r="C24" s="166" t="s">
        <v>439</v>
      </c>
      <c r="D24" s="166"/>
      <c r="E24" s="674"/>
      <c r="F24" s="674"/>
      <c r="G24" s="674"/>
      <c r="H24" s="674"/>
      <c r="I24" s="674"/>
      <c r="J24" s="674"/>
      <c r="K24" s="674"/>
      <c r="L24" s="674"/>
      <c r="M24" s="674"/>
      <c r="N24" s="674"/>
      <c r="O24" s="674"/>
      <c r="P24" s="674"/>
      <c r="Q24" s="674"/>
      <c r="R24" s="674"/>
      <c r="S24" s="674"/>
      <c r="T24" s="674"/>
      <c r="U24" s="674"/>
      <c r="V24" s="674"/>
      <c r="W24" s="674"/>
      <c r="X24" s="674"/>
      <c r="Y24" s="674"/>
      <c r="Z24" s="674"/>
      <c r="AA24" s="674"/>
      <c r="AB24" s="674"/>
    </row>
    <row r="25" spans="2:28" s="46" customFormat="1" ht="18" customHeight="1">
      <c r="B25" s="85" t="s">
        <v>29</v>
      </c>
      <c r="C25" s="667" t="s">
        <v>399</v>
      </c>
      <c r="D25" s="13" t="s">
        <v>440</v>
      </c>
      <c r="E25" s="675" t="s">
        <v>148</v>
      </c>
      <c r="F25" s="675"/>
      <c r="G25" s="675" t="s">
        <v>149</v>
      </c>
      <c r="H25" s="675"/>
      <c r="I25" s="675" t="s">
        <v>150</v>
      </c>
      <c r="J25" s="675"/>
      <c r="K25" s="675" t="s">
        <v>151</v>
      </c>
      <c r="L25" s="675"/>
      <c r="M25" s="675" t="s">
        <v>152</v>
      </c>
      <c r="N25" s="675"/>
      <c r="O25" s="675" t="s">
        <v>153</v>
      </c>
      <c r="P25" s="675"/>
      <c r="Q25" s="675" t="s">
        <v>154</v>
      </c>
      <c r="R25" s="675"/>
      <c r="S25" s="675" t="s">
        <v>155</v>
      </c>
      <c r="T25" s="675"/>
      <c r="U25" s="675" t="s">
        <v>156</v>
      </c>
      <c r="V25" s="675"/>
      <c r="W25" s="675" t="s">
        <v>12</v>
      </c>
      <c r="X25" s="675"/>
      <c r="Y25" s="675" t="s">
        <v>13</v>
      </c>
      <c r="Z25" s="675"/>
      <c r="AA25" s="675" t="s">
        <v>14</v>
      </c>
      <c r="AB25" s="675" t="s">
        <v>17</v>
      </c>
    </row>
    <row r="26" spans="2:28" ht="18" customHeight="1">
      <c r="B26" s="26"/>
      <c r="C26" s="49" t="s">
        <v>20</v>
      </c>
      <c r="D26" s="15"/>
      <c r="E26" s="675">
        <f>SUM(E27:E44)</f>
        <v>12.2</v>
      </c>
      <c r="F26" s="675"/>
      <c r="G26" s="675">
        <f t="shared" ref="G26:AA26" si="2">SUM(G27:G44)</f>
        <v>12.2</v>
      </c>
      <c r="H26" s="675">
        <f t="shared" si="2"/>
        <v>0</v>
      </c>
      <c r="I26" s="675">
        <f t="shared" si="2"/>
        <v>12.2</v>
      </c>
      <c r="J26" s="675">
        <f t="shared" si="2"/>
        <v>0</v>
      </c>
      <c r="K26" s="675">
        <f t="shared" si="2"/>
        <v>12.2</v>
      </c>
      <c r="L26" s="675">
        <f t="shared" si="2"/>
        <v>0</v>
      </c>
      <c r="M26" s="675">
        <f t="shared" si="2"/>
        <v>12.2</v>
      </c>
      <c r="N26" s="675">
        <f t="shared" si="2"/>
        <v>0</v>
      </c>
      <c r="O26" s="675">
        <f t="shared" si="2"/>
        <v>12.2</v>
      </c>
      <c r="P26" s="675">
        <f t="shared" si="2"/>
        <v>0</v>
      </c>
      <c r="Q26" s="675">
        <f t="shared" si="2"/>
        <v>12.2</v>
      </c>
      <c r="R26" s="675">
        <f t="shared" si="2"/>
        <v>0</v>
      </c>
      <c r="S26" s="675">
        <f t="shared" si="2"/>
        <v>12.2</v>
      </c>
      <c r="T26" s="675">
        <f t="shared" si="2"/>
        <v>0</v>
      </c>
      <c r="U26" s="675">
        <f t="shared" si="2"/>
        <v>12.2</v>
      </c>
      <c r="V26" s="675">
        <f t="shared" si="2"/>
        <v>0</v>
      </c>
      <c r="W26" s="675">
        <f t="shared" si="2"/>
        <v>12.2</v>
      </c>
      <c r="X26" s="675">
        <f t="shared" si="2"/>
        <v>0</v>
      </c>
      <c r="Y26" s="675">
        <f t="shared" si="2"/>
        <v>12.2</v>
      </c>
      <c r="Z26" s="675">
        <f t="shared" si="2"/>
        <v>0</v>
      </c>
      <c r="AA26" s="675">
        <f t="shared" si="2"/>
        <v>12.2</v>
      </c>
      <c r="AB26" s="696">
        <f t="shared" ref="AB26" si="3">SUM(AB28:AB44)</f>
        <v>134.4</v>
      </c>
    </row>
    <row r="27" spans="2:28" ht="18" customHeight="1">
      <c r="B27" s="348">
        <v>1</v>
      </c>
      <c r="C27" s="668" t="s">
        <v>245</v>
      </c>
      <c r="D27" s="681">
        <v>0.1</v>
      </c>
      <c r="E27" s="676">
        <f>$D27*E4</f>
        <v>1</v>
      </c>
      <c r="F27" s="676"/>
      <c r="G27" s="676">
        <f t="shared" ref="G27:G39" si="4">$D27*G4</f>
        <v>1</v>
      </c>
      <c r="H27" s="676"/>
      <c r="I27" s="676">
        <f t="shared" ref="I27:I39" si="5">$D27*I4</f>
        <v>1</v>
      </c>
      <c r="J27" s="676"/>
      <c r="K27" s="676">
        <f t="shared" ref="K27:K39" si="6">$D27*K4</f>
        <v>1</v>
      </c>
      <c r="L27" s="676"/>
      <c r="M27" s="676">
        <f t="shared" ref="M27:M39" si="7">$D27*M4</f>
        <v>1</v>
      </c>
      <c r="N27" s="676"/>
      <c r="O27" s="676">
        <f t="shared" ref="O27:AA27" si="8">$D27*O4</f>
        <v>1</v>
      </c>
      <c r="P27" s="676">
        <f t="shared" si="8"/>
        <v>0</v>
      </c>
      <c r="Q27" s="676">
        <f t="shared" si="8"/>
        <v>1</v>
      </c>
      <c r="R27" s="676">
        <f t="shared" si="8"/>
        <v>0</v>
      </c>
      <c r="S27" s="676">
        <f t="shared" si="8"/>
        <v>1</v>
      </c>
      <c r="T27" s="676">
        <f t="shared" si="8"/>
        <v>0</v>
      </c>
      <c r="U27" s="676">
        <f t="shared" si="8"/>
        <v>1</v>
      </c>
      <c r="V27" s="676">
        <f t="shared" si="8"/>
        <v>0</v>
      </c>
      <c r="W27" s="676">
        <f t="shared" si="8"/>
        <v>1</v>
      </c>
      <c r="X27" s="676">
        <f t="shared" si="8"/>
        <v>0</v>
      </c>
      <c r="Y27" s="676">
        <f t="shared" si="8"/>
        <v>1</v>
      </c>
      <c r="Z27" s="676">
        <f t="shared" si="8"/>
        <v>0</v>
      </c>
      <c r="AA27" s="676">
        <f t="shared" si="8"/>
        <v>1</v>
      </c>
      <c r="AB27" s="693">
        <f>SUM(E27:AA27)</f>
        <v>12</v>
      </c>
    </row>
    <row r="28" spans="2:28" ht="18" customHeight="1">
      <c r="B28" s="350">
        <v>2</v>
      </c>
      <c r="C28" s="669" t="s">
        <v>253</v>
      </c>
      <c r="D28" s="669"/>
      <c r="E28" s="677">
        <f>$D28*E5</f>
        <v>0</v>
      </c>
      <c r="F28" s="677"/>
      <c r="G28" s="677">
        <f t="shared" si="4"/>
        <v>0</v>
      </c>
      <c r="H28" s="677"/>
      <c r="I28" s="677">
        <f t="shared" si="5"/>
        <v>0</v>
      </c>
      <c r="J28" s="677"/>
      <c r="K28" s="677">
        <f t="shared" si="6"/>
        <v>0</v>
      </c>
      <c r="L28" s="677"/>
      <c r="M28" s="677">
        <f t="shared" si="7"/>
        <v>0</v>
      </c>
      <c r="N28" s="677"/>
      <c r="O28" s="677">
        <f t="shared" ref="O28:AA28" si="9">$D28*O5</f>
        <v>0</v>
      </c>
      <c r="P28" s="677">
        <f t="shared" si="9"/>
        <v>0</v>
      </c>
      <c r="Q28" s="677">
        <f t="shared" si="9"/>
        <v>0</v>
      </c>
      <c r="R28" s="677">
        <f t="shared" si="9"/>
        <v>0</v>
      </c>
      <c r="S28" s="677">
        <f t="shared" si="9"/>
        <v>0</v>
      </c>
      <c r="T28" s="677">
        <f t="shared" si="9"/>
        <v>0</v>
      </c>
      <c r="U28" s="677">
        <f t="shared" si="9"/>
        <v>0</v>
      </c>
      <c r="V28" s="677">
        <f t="shared" si="9"/>
        <v>0</v>
      </c>
      <c r="W28" s="677">
        <f t="shared" si="9"/>
        <v>0</v>
      </c>
      <c r="X28" s="677">
        <f t="shared" si="9"/>
        <v>0</v>
      </c>
      <c r="Y28" s="677">
        <f t="shared" si="9"/>
        <v>0</v>
      </c>
      <c r="Z28" s="677">
        <f t="shared" si="9"/>
        <v>0</v>
      </c>
      <c r="AA28" s="677">
        <f t="shared" si="9"/>
        <v>0</v>
      </c>
      <c r="AB28" s="694">
        <f t="shared" ref="AB28:AB32" si="10">SUM(E28:AA28)</f>
        <v>0</v>
      </c>
    </row>
    <row r="29" spans="2:28" ht="18" customHeight="1">
      <c r="B29" s="350">
        <v>3</v>
      </c>
      <c r="C29" s="669" t="s">
        <v>254</v>
      </c>
      <c r="D29" s="682">
        <v>0.1</v>
      </c>
      <c r="E29" s="692">
        <f>$D29*E6</f>
        <v>1.5</v>
      </c>
      <c r="F29" s="677"/>
      <c r="G29" s="677">
        <f t="shared" si="4"/>
        <v>1.5</v>
      </c>
      <c r="H29" s="677"/>
      <c r="I29" s="677">
        <f t="shared" si="5"/>
        <v>1.5</v>
      </c>
      <c r="J29" s="677"/>
      <c r="K29" s="677">
        <f t="shared" si="6"/>
        <v>1.5</v>
      </c>
      <c r="L29" s="677"/>
      <c r="M29" s="677">
        <f t="shared" si="7"/>
        <v>1.5</v>
      </c>
      <c r="N29" s="677"/>
      <c r="O29" s="677">
        <f t="shared" ref="O29:AA29" si="11">$D29*O6</f>
        <v>1.5</v>
      </c>
      <c r="P29" s="677">
        <f t="shared" si="11"/>
        <v>0</v>
      </c>
      <c r="Q29" s="677">
        <f t="shared" si="11"/>
        <v>1.5</v>
      </c>
      <c r="R29" s="677">
        <f t="shared" si="11"/>
        <v>0</v>
      </c>
      <c r="S29" s="677">
        <f t="shared" si="11"/>
        <v>1.5</v>
      </c>
      <c r="T29" s="677">
        <f t="shared" si="11"/>
        <v>0</v>
      </c>
      <c r="U29" s="677">
        <f t="shared" si="11"/>
        <v>1.5</v>
      </c>
      <c r="V29" s="677">
        <f t="shared" si="11"/>
        <v>0</v>
      </c>
      <c r="W29" s="677">
        <f t="shared" si="11"/>
        <v>1.5</v>
      </c>
      <c r="X29" s="677">
        <f t="shared" si="11"/>
        <v>0</v>
      </c>
      <c r="Y29" s="677">
        <f t="shared" si="11"/>
        <v>1.5</v>
      </c>
      <c r="Z29" s="677">
        <f t="shared" si="11"/>
        <v>0</v>
      </c>
      <c r="AA29" s="677">
        <f t="shared" si="11"/>
        <v>1.5</v>
      </c>
      <c r="AB29" s="694">
        <f t="shared" si="10"/>
        <v>18</v>
      </c>
    </row>
    <row r="30" spans="2:28" ht="18" customHeight="1">
      <c r="B30" s="350">
        <v>4</v>
      </c>
      <c r="C30" s="669" t="s">
        <v>54</v>
      </c>
      <c r="D30" s="682">
        <v>0.1</v>
      </c>
      <c r="E30" s="677">
        <f t="shared" ref="E30:E39" si="12">$D30*E7</f>
        <v>1.5</v>
      </c>
      <c r="F30" s="677"/>
      <c r="G30" s="677">
        <f t="shared" si="4"/>
        <v>1.5</v>
      </c>
      <c r="H30" s="677"/>
      <c r="I30" s="677">
        <f t="shared" si="5"/>
        <v>1.5</v>
      </c>
      <c r="J30" s="677"/>
      <c r="K30" s="677">
        <f t="shared" si="6"/>
        <v>1.5</v>
      </c>
      <c r="L30" s="677"/>
      <c r="M30" s="677">
        <f t="shared" si="7"/>
        <v>1.5</v>
      </c>
      <c r="N30" s="677"/>
      <c r="O30" s="677">
        <f t="shared" ref="O30:AA30" si="13">$D30*O7</f>
        <v>1.5</v>
      </c>
      <c r="P30" s="677">
        <f t="shared" si="13"/>
        <v>0</v>
      </c>
      <c r="Q30" s="677">
        <f t="shared" si="13"/>
        <v>1.5</v>
      </c>
      <c r="R30" s="677">
        <f t="shared" si="13"/>
        <v>0</v>
      </c>
      <c r="S30" s="677">
        <f t="shared" si="13"/>
        <v>1.5</v>
      </c>
      <c r="T30" s="677">
        <f t="shared" si="13"/>
        <v>0</v>
      </c>
      <c r="U30" s="677">
        <f t="shared" si="13"/>
        <v>1.5</v>
      </c>
      <c r="V30" s="677">
        <f t="shared" si="13"/>
        <v>0</v>
      </c>
      <c r="W30" s="677">
        <f t="shared" si="13"/>
        <v>1.5</v>
      </c>
      <c r="X30" s="677">
        <f t="shared" si="13"/>
        <v>0</v>
      </c>
      <c r="Y30" s="677">
        <f t="shared" si="13"/>
        <v>1.5</v>
      </c>
      <c r="Z30" s="677">
        <f t="shared" si="13"/>
        <v>0</v>
      </c>
      <c r="AA30" s="677">
        <f t="shared" si="13"/>
        <v>1.5</v>
      </c>
      <c r="AB30" s="694">
        <f t="shared" si="10"/>
        <v>18</v>
      </c>
    </row>
    <row r="31" spans="2:28" ht="18" customHeight="1">
      <c r="B31" s="350">
        <v>5</v>
      </c>
      <c r="C31" s="669" t="s">
        <v>55</v>
      </c>
      <c r="D31" s="682">
        <v>0.1</v>
      </c>
      <c r="E31" s="677">
        <f t="shared" si="12"/>
        <v>0.5</v>
      </c>
      <c r="F31" s="677"/>
      <c r="G31" s="677">
        <f t="shared" si="4"/>
        <v>0.5</v>
      </c>
      <c r="H31" s="677"/>
      <c r="I31" s="677">
        <f t="shared" si="5"/>
        <v>0.5</v>
      </c>
      <c r="J31" s="677"/>
      <c r="K31" s="677">
        <f t="shared" si="6"/>
        <v>0.5</v>
      </c>
      <c r="L31" s="677"/>
      <c r="M31" s="677">
        <f t="shared" si="7"/>
        <v>0.5</v>
      </c>
      <c r="N31" s="677"/>
      <c r="O31" s="677">
        <f t="shared" ref="O31:AA31" si="14">$D31*O8</f>
        <v>0.5</v>
      </c>
      <c r="P31" s="677">
        <f t="shared" si="14"/>
        <v>0</v>
      </c>
      <c r="Q31" s="677">
        <f t="shared" si="14"/>
        <v>0.5</v>
      </c>
      <c r="R31" s="677">
        <f t="shared" si="14"/>
        <v>0</v>
      </c>
      <c r="S31" s="677">
        <f t="shared" si="14"/>
        <v>0.5</v>
      </c>
      <c r="T31" s="677">
        <f t="shared" si="14"/>
        <v>0</v>
      </c>
      <c r="U31" s="677">
        <f t="shared" si="14"/>
        <v>0.5</v>
      </c>
      <c r="V31" s="677">
        <f t="shared" si="14"/>
        <v>0</v>
      </c>
      <c r="W31" s="677">
        <f t="shared" si="14"/>
        <v>0.5</v>
      </c>
      <c r="X31" s="677">
        <f t="shared" si="14"/>
        <v>0</v>
      </c>
      <c r="Y31" s="677">
        <f t="shared" si="14"/>
        <v>0.5</v>
      </c>
      <c r="Z31" s="677">
        <f t="shared" si="14"/>
        <v>0</v>
      </c>
      <c r="AA31" s="677">
        <f t="shared" si="14"/>
        <v>0.5</v>
      </c>
      <c r="AB31" s="694">
        <f t="shared" si="10"/>
        <v>6</v>
      </c>
    </row>
    <row r="32" spans="2:28" ht="18" customHeight="1">
      <c r="B32" s="350">
        <v>6</v>
      </c>
      <c r="C32" s="669" t="s">
        <v>257</v>
      </c>
      <c r="D32" s="682">
        <v>0.1</v>
      </c>
      <c r="E32" s="677">
        <f t="shared" si="12"/>
        <v>0.5</v>
      </c>
      <c r="F32" s="677"/>
      <c r="G32" s="677">
        <f t="shared" si="4"/>
        <v>0.5</v>
      </c>
      <c r="H32" s="677"/>
      <c r="I32" s="677">
        <f t="shared" si="5"/>
        <v>0.5</v>
      </c>
      <c r="J32" s="677"/>
      <c r="K32" s="677">
        <f t="shared" si="6"/>
        <v>0.5</v>
      </c>
      <c r="L32" s="677"/>
      <c r="M32" s="677">
        <f t="shared" si="7"/>
        <v>0.5</v>
      </c>
      <c r="N32" s="677"/>
      <c r="O32" s="677">
        <f t="shared" ref="O32:AA32" si="15">$D32*O9</f>
        <v>0.5</v>
      </c>
      <c r="P32" s="677">
        <f t="shared" si="15"/>
        <v>0</v>
      </c>
      <c r="Q32" s="677">
        <f t="shared" si="15"/>
        <v>0.5</v>
      </c>
      <c r="R32" s="677">
        <f t="shared" si="15"/>
        <v>0</v>
      </c>
      <c r="S32" s="677">
        <f t="shared" si="15"/>
        <v>0.5</v>
      </c>
      <c r="T32" s="677">
        <f t="shared" si="15"/>
        <v>0</v>
      </c>
      <c r="U32" s="677">
        <f t="shared" si="15"/>
        <v>0.5</v>
      </c>
      <c r="V32" s="677">
        <f t="shared" si="15"/>
        <v>0</v>
      </c>
      <c r="W32" s="677">
        <f t="shared" si="15"/>
        <v>0.5</v>
      </c>
      <c r="X32" s="677">
        <f t="shared" si="15"/>
        <v>0</v>
      </c>
      <c r="Y32" s="677">
        <f t="shared" si="15"/>
        <v>0.5</v>
      </c>
      <c r="Z32" s="677">
        <f t="shared" si="15"/>
        <v>0</v>
      </c>
      <c r="AA32" s="677">
        <f t="shared" si="15"/>
        <v>0.5</v>
      </c>
      <c r="AB32" s="694">
        <f t="shared" si="10"/>
        <v>6</v>
      </c>
    </row>
    <row r="33" spans="2:28" ht="18" customHeight="1">
      <c r="B33" s="350">
        <v>7</v>
      </c>
      <c r="C33" s="669" t="s">
        <v>259</v>
      </c>
      <c r="D33" s="669"/>
      <c r="E33" s="677">
        <f t="shared" si="12"/>
        <v>0</v>
      </c>
      <c r="F33" s="677"/>
      <c r="G33" s="677">
        <f t="shared" si="4"/>
        <v>0</v>
      </c>
      <c r="H33" s="677"/>
      <c r="I33" s="677">
        <f t="shared" si="5"/>
        <v>0</v>
      </c>
      <c r="J33" s="677"/>
      <c r="K33" s="677">
        <f t="shared" si="6"/>
        <v>0</v>
      </c>
      <c r="L33" s="677"/>
      <c r="M33" s="677">
        <f t="shared" si="7"/>
        <v>0</v>
      </c>
      <c r="N33" s="677"/>
      <c r="O33" s="677">
        <f t="shared" ref="O33:AA33" si="16">$D33*O10</f>
        <v>0</v>
      </c>
      <c r="P33" s="677">
        <f t="shared" si="16"/>
        <v>0</v>
      </c>
      <c r="Q33" s="677">
        <f t="shared" si="16"/>
        <v>0</v>
      </c>
      <c r="R33" s="677">
        <f t="shared" si="16"/>
        <v>0</v>
      </c>
      <c r="S33" s="677">
        <f t="shared" si="16"/>
        <v>0</v>
      </c>
      <c r="T33" s="677">
        <f t="shared" si="16"/>
        <v>0</v>
      </c>
      <c r="U33" s="677">
        <f t="shared" si="16"/>
        <v>0</v>
      </c>
      <c r="V33" s="677">
        <f t="shared" si="16"/>
        <v>0</v>
      </c>
      <c r="W33" s="677">
        <f t="shared" si="16"/>
        <v>0</v>
      </c>
      <c r="X33" s="677">
        <f t="shared" si="16"/>
        <v>0</v>
      </c>
      <c r="Y33" s="677">
        <f t="shared" si="16"/>
        <v>0</v>
      </c>
      <c r="Z33" s="677">
        <f t="shared" si="16"/>
        <v>0</v>
      </c>
      <c r="AA33" s="677">
        <f t="shared" si="16"/>
        <v>0</v>
      </c>
      <c r="AB33" s="694">
        <f>SUM(E33:AA33)</f>
        <v>0</v>
      </c>
    </row>
    <row r="34" spans="2:28" ht="18" customHeight="1">
      <c r="B34" s="350">
        <v>8</v>
      </c>
      <c r="C34" s="669" t="s">
        <v>260</v>
      </c>
      <c r="D34" s="669"/>
      <c r="E34" s="677">
        <f t="shared" si="12"/>
        <v>0</v>
      </c>
      <c r="F34" s="677"/>
      <c r="G34" s="677">
        <f t="shared" si="4"/>
        <v>0</v>
      </c>
      <c r="H34" s="677"/>
      <c r="I34" s="677">
        <f t="shared" si="5"/>
        <v>0</v>
      </c>
      <c r="J34" s="677"/>
      <c r="K34" s="677">
        <f t="shared" si="6"/>
        <v>0</v>
      </c>
      <c r="L34" s="677"/>
      <c r="M34" s="677">
        <f t="shared" si="7"/>
        <v>0</v>
      </c>
      <c r="N34" s="677"/>
      <c r="O34" s="677">
        <f t="shared" ref="O34:AA34" si="17">$D34*O11</f>
        <v>0</v>
      </c>
      <c r="P34" s="677">
        <f t="shared" si="17"/>
        <v>0</v>
      </c>
      <c r="Q34" s="677">
        <f t="shared" si="17"/>
        <v>0</v>
      </c>
      <c r="R34" s="677">
        <f t="shared" si="17"/>
        <v>0</v>
      </c>
      <c r="S34" s="677">
        <f t="shared" si="17"/>
        <v>0</v>
      </c>
      <c r="T34" s="677">
        <f t="shared" si="17"/>
        <v>0</v>
      </c>
      <c r="U34" s="677">
        <f t="shared" si="17"/>
        <v>0</v>
      </c>
      <c r="V34" s="677">
        <f t="shared" si="17"/>
        <v>0</v>
      </c>
      <c r="W34" s="677">
        <f t="shared" si="17"/>
        <v>0</v>
      </c>
      <c r="X34" s="677">
        <f t="shared" si="17"/>
        <v>0</v>
      </c>
      <c r="Y34" s="677">
        <f t="shared" si="17"/>
        <v>0</v>
      </c>
      <c r="Z34" s="677">
        <f t="shared" si="17"/>
        <v>0</v>
      </c>
      <c r="AA34" s="677">
        <f t="shared" si="17"/>
        <v>0</v>
      </c>
      <c r="AB34" s="694">
        <f>SUM(E34:AA34)</f>
        <v>0</v>
      </c>
    </row>
    <row r="35" spans="2:28" ht="18" customHeight="1">
      <c r="B35" s="350">
        <v>9</v>
      </c>
      <c r="C35" s="669" t="s">
        <v>262</v>
      </c>
      <c r="D35" s="682">
        <v>0.1</v>
      </c>
      <c r="E35" s="677">
        <f t="shared" si="12"/>
        <v>0.70000000000000007</v>
      </c>
      <c r="F35" s="677"/>
      <c r="G35" s="677">
        <f t="shared" si="4"/>
        <v>0.70000000000000007</v>
      </c>
      <c r="H35" s="677"/>
      <c r="I35" s="677">
        <f t="shared" si="5"/>
        <v>0.70000000000000007</v>
      </c>
      <c r="J35" s="677"/>
      <c r="K35" s="677">
        <f t="shared" si="6"/>
        <v>0.70000000000000007</v>
      </c>
      <c r="L35" s="677"/>
      <c r="M35" s="677">
        <f t="shared" si="7"/>
        <v>0.70000000000000007</v>
      </c>
      <c r="N35" s="677"/>
      <c r="O35" s="677">
        <f t="shared" ref="O35:AA35" si="18">$D35*O12</f>
        <v>0.70000000000000007</v>
      </c>
      <c r="P35" s="677">
        <f t="shared" si="18"/>
        <v>0</v>
      </c>
      <c r="Q35" s="677">
        <f t="shared" si="18"/>
        <v>0.70000000000000007</v>
      </c>
      <c r="R35" s="677">
        <f t="shared" si="18"/>
        <v>0</v>
      </c>
      <c r="S35" s="677">
        <f t="shared" si="18"/>
        <v>0.70000000000000007</v>
      </c>
      <c r="T35" s="677">
        <f t="shared" si="18"/>
        <v>0</v>
      </c>
      <c r="U35" s="677">
        <f t="shared" si="18"/>
        <v>0.70000000000000007</v>
      </c>
      <c r="V35" s="677">
        <f t="shared" si="18"/>
        <v>0</v>
      </c>
      <c r="W35" s="677">
        <f t="shared" si="18"/>
        <v>0.70000000000000007</v>
      </c>
      <c r="X35" s="677">
        <f t="shared" si="18"/>
        <v>0</v>
      </c>
      <c r="Y35" s="677">
        <f t="shared" si="18"/>
        <v>0.70000000000000007</v>
      </c>
      <c r="Z35" s="677">
        <f t="shared" si="18"/>
        <v>0</v>
      </c>
      <c r="AA35" s="677">
        <f t="shared" si="18"/>
        <v>0.70000000000000007</v>
      </c>
      <c r="AB35" s="694">
        <f t="shared" ref="AB35:AB39" si="19">SUM(E35:AA35)</f>
        <v>8.4</v>
      </c>
    </row>
    <row r="36" spans="2:28" ht="18" customHeight="1">
      <c r="B36" s="350">
        <v>10</v>
      </c>
      <c r="C36" s="669" t="s">
        <v>263</v>
      </c>
      <c r="D36" s="669"/>
      <c r="E36" s="677">
        <f t="shared" si="12"/>
        <v>0</v>
      </c>
      <c r="F36" s="677"/>
      <c r="G36" s="677">
        <f t="shared" si="4"/>
        <v>0</v>
      </c>
      <c r="H36" s="677"/>
      <c r="I36" s="677">
        <f t="shared" si="5"/>
        <v>0</v>
      </c>
      <c r="J36" s="677"/>
      <c r="K36" s="677">
        <f t="shared" si="6"/>
        <v>0</v>
      </c>
      <c r="L36" s="677"/>
      <c r="M36" s="677">
        <f t="shared" si="7"/>
        <v>0</v>
      </c>
      <c r="N36" s="677"/>
      <c r="O36" s="677">
        <f t="shared" ref="O36:AA36" si="20">$D36*O13</f>
        <v>0</v>
      </c>
      <c r="P36" s="677">
        <f t="shared" si="20"/>
        <v>0</v>
      </c>
      <c r="Q36" s="677">
        <f t="shared" si="20"/>
        <v>0</v>
      </c>
      <c r="R36" s="677">
        <f t="shared" si="20"/>
        <v>0</v>
      </c>
      <c r="S36" s="677">
        <f t="shared" si="20"/>
        <v>0</v>
      </c>
      <c r="T36" s="677">
        <f t="shared" si="20"/>
        <v>0</v>
      </c>
      <c r="U36" s="677">
        <f t="shared" si="20"/>
        <v>0</v>
      </c>
      <c r="V36" s="677">
        <f t="shared" si="20"/>
        <v>0</v>
      </c>
      <c r="W36" s="677">
        <f t="shared" si="20"/>
        <v>0</v>
      </c>
      <c r="X36" s="677">
        <f t="shared" si="20"/>
        <v>0</v>
      </c>
      <c r="Y36" s="677">
        <f t="shared" si="20"/>
        <v>0</v>
      </c>
      <c r="Z36" s="677">
        <f t="shared" si="20"/>
        <v>0</v>
      </c>
      <c r="AA36" s="677">
        <f t="shared" si="20"/>
        <v>0</v>
      </c>
      <c r="AB36" s="694">
        <f t="shared" si="19"/>
        <v>0</v>
      </c>
    </row>
    <row r="37" spans="2:28" ht="18" customHeight="1">
      <c r="B37" s="350">
        <v>11</v>
      </c>
      <c r="C37" s="669" t="s">
        <v>264</v>
      </c>
      <c r="D37" s="682">
        <v>0.1</v>
      </c>
      <c r="E37" s="677">
        <f t="shared" si="12"/>
        <v>2</v>
      </c>
      <c r="F37" s="677"/>
      <c r="G37" s="677">
        <f t="shared" si="4"/>
        <v>2</v>
      </c>
      <c r="H37" s="677"/>
      <c r="I37" s="677">
        <f t="shared" si="5"/>
        <v>2</v>
      </c>
      <c r="J37" s="677"/>
      <c r="K37" s="677">
        <f t="shared" si="6"/>
        <v>2</v>
      </c>
      <c r="L37" s="677"/>
      <c r="M37" s="677">
        <f t="shared" si="7"/>
        <v>2</v>
      </c>
      <c r="N37" s="677"/>
      <c r="O37" s="677">
        <f t="shared" ref="O37:AA37" si="21">$D37*O14</f>
        <v>2</v>
      </c>
      <c r="P37" s="677">
        <f t="shared" si="21"/>
        <v>0</v>
      </c>
      <c r="Q37" s="677">
        <f t="shared" si="21"/>
        <v>2</v>
      </c>
      <c r="R37" s="677">
        <f t="shared" si="21"/>
        <v>0</v>
      </c>
      <c r="S37" s="677">
        <f t="shared" si="21"/>
        <v>2</v>
      </c>
      <c r="T37" s="677">
        <f t="shared" si="21"/>
        <v>0</v>
      </c>
      <c r="U37" s="677">
        <f t="shared" si="21"/>
        <v>2</v>
      </c>
      <c r="V37" s="677">
        <f t="shared" si="21"/>
        <v>0</v>
      </c>
      <c r="W37" s="677">
        <f t="shared" si="21"/>
        <v>2</v>
      </c>
      <c r="X37" s="677">
        <f t="shared" si="21"/>
        <v>0</v>
      </c>
      <c r="Y37" s="677">
        <f t="shared" si="21"/>
        <v>2</v>
      </c>
      <c r="Z37" s="677">
        <f t="shared" si="21"/>
        <v>0</v>
      </c>
      <c r="AA37" s="677">
        <f t="shared" si="21"/>
        <v>2</v>
      </c>
      <c r="AB37" s="694">
        <f t="shared" si="19"/>
        <v>24</v>
      </c>
    </row>
    <row r="38" spans="2:28" ht="18" customHeight="1">
      <c r="B38" s="350">
        <v>12</v>
      </c>
      <c r="C38" s="669" t="s">
        <v>265</v>
      </c>
      <c r="D38" s="682">
        <v>0.1</v>
      </c>
      <c r="E38" s="677">
        <f t="shared" si="12"/>
        <v>4.5</v>
      </c>
      <c r="F38" s="677"/>
      <c r="G38" s="677">
        <f t="shared" si="4"/>
        <v>4.5</v>
      </c>
      <c r="H38" s="677"/>
      <c r="I38" s="677">
        <f t="shared" si="5"/>
        <v>4.5</v>
      </c>
      <c r="J38" s="677"/>
      <c r="K38" s="677">
        <f t="shared" si="6"/>
        <v>4.5</v>
      </c>
      <c r="L38" s="677"/>
      <c r="M38" s="677">
        <f t="shared" si="7"/>
        <v>4.5</v>
      </c>
      <c r="N38" s="677"/>
      <c r="O38" s="677">
        <f t="shared" ref="O38:AA38" si="22">$D38*O15</f>
        <v>4.5</v>
      </c>
      <c r="P38" s="677">
        <f t="shared" si="22"/>
        <v>0</v>
      </c>
      <c r="Q38" s="677">
        <f t="shared" si="22"/>
        <v>4.5</v>
      </c>
      <c r="R38" s="677">
        <f t="shared" si="22"/>
        <v>0</v>
      </c>
      <c r="S38" s="677">
        <f t="shared" si="22"/>
        <v>4.5</v>
      </c>
      <c r="T38" s="677">
        <f t="shared" si="22"/>
        <v>0</v>
      </c>
      <c r="U38" s="677">
        <f t="shared" si="22"/>
        <v>4.5</v>
      </c>
      <c r="V38" s="677">
        <f t="shared" si="22"/>
        <v>0</v>
      </c>
      <c r="W38" s="677">
        <f t="shared" si="22"/>
        <v>4.5</v>
      </c>
      <c r="X38" s="677">
        <f t="shared" si="22"/>
        <v>0</v>
      </c>
      <c r="Y38" s="677">
        <f t="shared" si="22"/>
        <v>4.5</v>
      </c>
      <c r="Z38" s="677">
        <f t="shared" si="22"/>
        <v>0</v>
      </c>
      <c r="AA38" s="677">
        <f t="shared" si="22"/>
        <v>4.5</v>
      </c>
      <c r="AB38" s="694">
        <f t="shared" si="19"/>
        <v>54</v>
      </c>
    </row>
    <row r="39" spans="2:28" ht="18" customHeight="1">
      <c r="B39" s="350">
        <v>13</v>
      </c>
      <c r="C39" s="669" t="s">
        <v>272</v>
      </c>
      <c r="D39" s="669"/>
      <c r="E39" s="677">
        <f t="shared" si="12"/>
        <v>0</v>
      </c>
      <c r="F39" s="677"/>
      <c r="G39" s="677">
        <f t="shared" si="4"/>
        <v>0</v>
      </c>
      <c r="H39" s="677"/>
      <c r="I39" s="677">
        <f t="shared" si="5"/>
        <v>0</v>
      </c>
      <c r="J39" s="677"/>
      <c r="K39" s="677">
        <f t="shared" si="6"/>
        <v>0</v>
      </c>
      <c r="L39" s="677"/>
      <c r="M39" s="677">
        <f t="shared" si="7"/>
        <v>0</v>
      </c>
      <c r="N39" s="677"/>
      <c r="O39" s="677">
        <f t="shared" ref="O39:AA39" si="23">$D39*O16</f>
        <v>0</v>
      </c>
      <c r="P39" s="677">
        <f t="shared" si="23"/>
        <v>0</v>
      </c>
      <c r="Q39" s="677">
        <f t="shared" si="23"/>
        <v>0</v>
      </c>
      <c r="R39" s="677">
        <f t="shared" si="23"/>
        <v>0</v>
      </c>
      <c r="S39" s="677">
        <f t="shared" si="23"/>
        <v>0</v>
      </c>
      <c r="T39" s="677">
        <f t="shared" si="23"/>
        <v>0</v>
      </c>
      <c r="U39" s="677">
        <f t="shared" si="23"/>
        <v>0</v>
      </c>
      <c r="V39" s="677">
        <f t="shared" si="23"/>
        <v>0</v>
      </c>
      <c r="W39" s="677">
        <f t="shared" si="23"/>
        <v>0</v>
      </c>
      <c r="X39" s="677">
        <f t="shared" si="23"/>
        <v>0</v>
      </c>
      <c r="Y39" s="677">
        <f t="shared" si="23"/>
        <v>0</v>
      </c>
      <c r="Z39" s="677">
        <f t="shared" si="23"/>
        <v>0</v>
      </c>
      <c r="AA39" s="677">
        <f t="shared" si="23"/>
        <v>0</v>
      </c>
      <c r="AB39" s="694">
        <f t="shared" si="19"/>
        <v>0</v>
      </c>
    </row>
    <row r="40" spans="2:28" ht="18" customHeight="1">
      <c r="B40" s="350">
        <v>14</v>
      </c>
      <c r="C40" s="670" t="str">
        <f>C17</f>
        <v>Chi phí đi công tác</v>
      </c>
      <c r="D40" s="683"/>
      <c r="E40" s="677"/>
      <c r="F40" s="677"/>
      <c r="G40" s="677"/>
      <c r="H40" s="677"/>
      <c r="I40" s="677"/>
      <c r="J40" s="677"/>
      <c r="K40" s="677"/>
      <c r="L40" s="677"/>
      <c r="M40" s="677"/>
      <c r="N40" s="677"/>
      <c r="O40" s="677"/>
      <c r="P40" s="677"/>
      <c r="Q40" s="677"/>
      <c r="R40" s="677"/>
      <c r="S40" s="677"/>
      <c r="T40" s="677"/>
      <c r="U40" s="677"/>
      <c r="V40" s="677"/>
      <c r="W40" s="677"/>
      <c r="X40" s="677"/>
      <c r="Y40" s="677"/>
      <c r="Z40" s="677"/>
      <c r="AA40" s="677"/>
      <c r="AB40" s="694"/>
    </row>
    <row r="41" spans="2:28" ht="18" customHeight="1">
      <c r="B41" s="672"/>
      <c r="C41" s="684" t="str">
        <f>C18</f>
        <v>Vé máy bay, tàu lửa, taxi, cầu đường…</v>
      </c>
      <c r="D41" s="683"/>
      <c r="E41" s="677">
        <f t="shared" ref="E41:E44" si="24">$D41*E18</f>
        <v>0</v>
      </c>
      <c r="F41" s="677"/>
      <c r="G41" s="677">
        <f t="shared" ref="G41:G44" si="25">$D41*G18</f>
        <v>0</v>
      </c>
      <c r="H41" s="677"/>
      <c r="I41" s="677">
        <f t="shared" ref="I41:I44" si="26">$D41*I18</f>
        <v>0</v>
      </c>
      <c r="J41" s="677"/>
      <c r="K41" s="677">
        <f t="shared" ref="K41:K44" si="27">$D41*K18</f>
        <v>0</v>
      </c>
      <c r="L41" s="677"/>
      <c r="M41" s="677">
        <f t="shared" ref="M41:M44" si="28">$D41*M18</f>
        <v>0</v>
      </c>
      <c r="N41" s="677"/>
      <c r="O41" s="677">
        <f t="shared" ref="O41:AA41" si="29">$D41*O18</f>
        <v>0</v>
      </c>
      <c r="P41" s="677">
        <f t="shared" si="29"/>
        <v>0</v>
      </c>
      <c r="Q41" s="677">
        <f t="shared" si="29"/>
        <v>0</v>
      </c>
      <c r="R41" s="677">
        <f t="shared" si="29"/>
        <v>0</v>
      </c>
      <c r="S41" s="677">
        <f t="shared" si="29"/>
        <v>0</v>
      </c>
      <c r="T41" s="677">
        <f t="shared" si="29"/>
        <v>0</v>
      </c>
      <c r="U41" s="677">
        <f t="shared" si="29"/>
        <v>0</v>
      </c>
      <c r="V41" s="677">
        <f t="shared" si="29"/>
        <v>0</v>
      </c>
      <c r="W41" s="677">
        <f t="shared" si="29"/>
        <v>0</v>
      </c>
      <c r="X41" s="677">
        <f t="shared" si="29"/>
        <v>0</v>
      </c>
      <c r="Y41" s="677">
        <f t="shared" si="29"/>
        <v>0</v>
      </c>
      <c r="Z41" s="677">
        <f t="shared" si="29"/>
        <v>0</v>
      </c>
      <c r="AA41" s="677">
        <f t="shared" si="29"/>
        <v>0</v>
      </c>
      <c r="AB41" s="694">
        <f t="shared" ref="AB41:AB44" si="30">SUM(E41:AA41)</f>
        <v>0</v>
      </c>
    </row>
    <row r="42" spans="2:28" ht="18" customHeight="1">
      <c r="B42" s="672"/>
      <c r="C42" s="684" t="str">
        <f t="shared" ref="C42:C44" si="31">C19</f>
        <v>Lưu trú</v>
      </c>
      <c r="D42" s="683"/>
      <c r="E42" s="677">
        <f t="shared" si="24"/>
        <v>0</v>
      </c>
      <c r="F42" s="677"/>
      <c r="G42" s="677">
        <f t="shared" si="25"/>
        <v>0</v>
      </c>
      <c r="H42" s="677"/>
      <c r="I42" s="677">
        <f t="shared" si="26"/>
        <v>0</v>
      </c>
      <c r="J42" s="677"/>
      <c r="K42" s="677">
        <f t="shared" si="27"/>
        <v>0</v>
      </c>
      <c r="L42" s="677"/>
      <c r="M42" s="677">
        <f t="shared" si="28"/>
        <v>0</v>
      </c>
      <c r="N42" s="677"/>
      <c r="O42" s="677">
        <f t="shared" ref="O42:AA42" si="32">$D42*O19</f>
        <v>0</v>
      </c>
      <c r="P42" s="677">
        <f t="shared" si="32"/>
        <v>0</v>
      </c>
      <c r="Q42" s="677">
        <f t="shared" si="32"/>
        <v>0</v>
      </c>
      <c r="R42" s="677">
        <f t="shared" si="32"/>
        <v>0</v>
      </c>
      <c r="S42" s="677">
        <f t="shared" si="32"/>
        <v>0</v>
      </c>
      <c r="T42" s="677">
        <f t="shared" si="32"/>
        <v>0</v>
      </c>
      <c r="U42" s="677">
        <f t="shared" si="32"/>
        <v>0</v>
      </c>
      <c r="V42" s="677">
        <f t="shared" si="32"/>
        <v>0</v>
      </c>
      <c r="W42" s="677">
        <f t="shared" si="32"/>
        <v>0</v>
      </c>
      <c r="X42" s="677">
        <f t="shared" si="32"/>
        <v>0</v>
      </c>
      <c r="Y42" s="677">
        <f t="shared" si="32"/>
        <v>0</v>
      </c>
      <c r="Z42" s="677">
        <f t="shared" si="32"/>
        <v>0</v>
      </c>
      <c r="AA42" s="677">
        <f t="shared" si="32"/>
        <v>0</v>
      </c>
      <c r="AB42" s="694">
        <f t="shared" si="30"/>
        <v>0</v>
      </c>
    </row>
    <row r="43" spans="2:28" ht="18" customHeight="1">
      <c r="B43" s="672"/>
      <c r="C43" s="684" t="str">
        <f t="shared" si="31"/>
        <v>Sinh hoạt phí</v>
      </c>
      <c r="D43" s="683"/>
      <c r="E43" s="677">
        <f t="shared" si="24"/>
        <v>0</v>
      </c>
      <c r="F43" s="677"/>
      <c r="G43" s="677">
        <f t="shared" si="25"/>
        <v>0</v>
      </c>
      <c r="H43" s="677"/>
      <c r="I43" s="677">
        <f t="shared" si="26"/>
        <v>0</v>
      </c>
      <c r="J43" s="677"/>
      <c r="K43" s="677">
        <f t="shared" si="27"/>
        <v>0</v>
      </c>
      <c r="L43" s="677"/>
      <c r="M43" s="677">
        <f t="shared" si="28"/>
        <v>0</v>
      </c>
      <c r="N43" s="677"/>
      <c r="O43" s="677">
        <f t="shared" ref="O43:AA43" si="33">$D43*O20</f>
        <v>0</v>
      </c>
      <c r="P43" s="677">
        <f t="shared" si="33"/>
        <v>0</v>
      </c>
      <c r="Q43" s="677">
        <f t="shared" si="33"/>
        <v>0</v>
      </c>
      <c r="R43" s="677">
        <f t="shared" si="33"/>
        <v>0</v>
      </c>
      <c r="S43" s="677">
        <f t="shared" si="33"/>
        <v>0</v>
      </c>
      <c r="T43" s="677">
        <f t="shared" si="33"/>
        <v>0</v>
      </c>
      <c r="U43" s="677">
        <f t="shared" si="33"/>
        <v>0</v>
      </c>
      <c r="V43" s="677">
        <f t="shared" si="33"/>
        <v>0</v>
      </c>
      <c r="W43" s="677">
        <f t="shared" si="33"/>
        <v>0</v>
      </c>
      <c r="X43" s="677">
        <f t="shared" si="33"/>
        <v>0</v>
      </c>
      <c r="Y43" s="677">
        <f t="shared" si="33"/>
        <v>0</v>
      </c>
      <c r="Z43" s="677">
        <f t="shared" si="33"/>
        <v>0</v>
      </c>
      <c r="AA43" s="677">
        <f t="shared" si="33"/>
        <v>0</v>
      </c>
      <c r="AB43" s="694">
        <f t="shared" si="30"/>
        <v>0</v>
      </c>
    </row>
    <row r="44" spans="2:28" ht="18" customHeight="1">
      <c r="B44" s="673"/>
      <c r="C44" s="685" t="str">
        <f t="shared" si="31"/>
        <v>Công tác phí khác</v>
      </c>
      <c r="D44" s="686"/>
      <c r="E44" s="678">
        <f t="shared" si="24"/>
        <v>0</v>
      </c>
      <c r="F44" s="678"/>
      <c r="G44" s="678">
        <f t="shared" si="25"/>
        <v>0</v>
      </c>
      <c r="H44" s="678"/>
      <c r="I44" s="678">
        <f t="shared" si="26"/>
        <v>0</v>
      </c>
      <c r="J44" s="678"/>
      <c r="K44" s="678">
        <f t="shared" si="27"/>
        <v>0</v>
      </c>
      <c r="L44" s="678"/>
      <c r="M44" s="678">
        <f t="shared" si="28"/>
        <v>0</v>
      </c>
      <c r="N44" s="678"/>
      <c r="O44" s="678">
        <f t="shared" ref="O44:AA44" si="34">$D44*O21</f>
        <v>0</v>
      </c>
      <c r="P44" s="678">
        <f t="shared" si="34"/>
        <v>0</v>
      </c>
      <c r="Q44" s="678">
        <f t="shared" si="34"/>
        <v>0</v>
      </c>
      <c r="R44" s="678">
        <f t="shared" si="34"/>
        <v>0</v>
      </c>
      <c r="S44" s="678">
        <f t="shared" si="34"/>
        <v>0</v>
      </c>
      <c r="T44" s="678">
        <f t="shared" si="34"/>
        <v>0</v>
      </c>
      <c r="U44" s="678">
        <f t="shared" si="34"/>
        <v>0</v>
      </c>
      <c r="V44" s="678">
        <f t="shared" si="34"/>
        <v>0</v>
      </c>
      <c r="W44" s="678">
        <f t="shared" si="34"/>
        <v>0</v>
      </c>
      <c r="X44" s="678">
        <f t="shared" si="34"/>
        <v>0</v>
      </c>
      <c r="Y44" s="678">
        <f t="shared" si="34"/>
        <v>0</v>
      </c>
      <c r="Z44" s="678">
        <f t="shared" si="34"/>
        <v>0</v>
      </c>
      <c r="AA44" s="678">
        <f t="shared" si="34"/>
        <v>0</v>
      </c>
      <c r="AB44" s="695">
        <f t="shared" si="30"/>
        <v>0</v>
      </c>
    </row>
    <row r="46" spans="2:28" ht="18" customHeight="1">
      <c r="C46" s="166" t="s">
        <v>137</v>
      </c>
      <c r="D46" s="10"/>
    </row>
    <row r="47" spans="2:28" s="46" customFormat="1" ht="18" customHeight="1">
      <c r="B47" s="85" t="s">
        <v>29</v>
      </c>
      <c r="C47" s="667" t="s">
        <v>399</v>
      </c>
      <c r="D47" s="13" t="s">
        <v>21</v>
      </c>
      <c r="E47" s="675" t="s">
        <v>148</v>
      </c>
      <c r="F47" s="675"/>
      <c r="G47" s="675" t="s">
        <v>149</v>
      </c>
      <c r="H47" s="675"/>
      <c r="I47" s="675" t="s">
        <v>150</v>
      </c>
      <c r="J47" s="675"/>
      <c r="K47" s="675" t="s">
        <v>151</v>
      </c>
      <c r="L47" s="675"/>
      <c r="M47" s="675" t="s">
        <v>152</v>
      </c>
      <c r="N47" s="675"/>
      <c r="O47" s="675" t="s">
        <v>153</v>
      </c>
      <c r="P47" s="675"/>
      <c r="Q47" s="675" t="s">
        <v>154</v>
      </c>
      <c r="R47" s="675"/>
      <c r="S47" s="675" t="s">
        <v>155</v>
      </c>
      <c r="T47" s="675"/>
      <c r="U47" s="675" t="s">
        <v>156</v>
      </c>
      <c r="V47" s="675"/>
      <c r="W47" s="675" t="s">
        <v>12</v>
      </c>
      <c r="X47" s="675"/>
      <c r="Y47" s="675" t="s">
        <v>13</v>
      </c>
      <c r="Z47" s="675"/>
      <c r="AA47" s="675" t="s">
        <v>14</v>
      </c>
      <c r="AB47" s="675" t="s">
        <v>17</v>
      </c>
    </row>
    <row r="48" spans="2:28" ht="18" customHeight="1">
      <c r="B48" s="26"/>
      <c r="C48" s="49" t="s">
        <v>20</v>
      </c>
      <c r="D48" s="15"/>
      <c r="E48" s="675">
        <f>SUM(E49:E70)</f>
        <v>1019.953</v>
      </c>
      <c r="F48" s="675"/>
      <c r="G48" s="675">
        <f t="shared" ref="G48:AA48" si="35">SUM(G49:G70)</f>
        <v>127.2</v>
      </c>
      <c r="H48" s="675">
        <f t="shared" si="35"/>
        <v>0</v>
      </c>
      <c r="I48" s="675">
        <f t="shared" si="35"/>
        <v>110.35</v>
      </c>
      <c r="J48" s="675">
        <f t="shared" si="35"/>
        <v>0</v>
      </c>
      <c r="K48" s="675">
        <f t="shared" si="35"/>
        <v>404.7</v>
      </c>
      <c r="L48" s="675">
        <f t="shared" si="35"/>
        <v>0</v>
      </c>
      <c r="M48" s="675">
        <f t="shared" si="35"/>
        <v>134.69999999999999</v>
      </c>
      <c r="N48" s="675">
        <f t="shared" si="35"/>
        <v>0</v>
      </c>
      <c r="O48" s="675">
        <f t="shared" si="35"/>
        <v>124.7</v>
      </c>
      <c r="P48" s="675">
        <f t="shared" si="35"/>
        <v>0</v>
      </c>
      <c r="Q48" s="675">
        <f t="shared" si="35"/>
        <v>404.7</v>
      </c>
      <c r="R48" s="675">
        <f t="shared" si="35"/>
        <v>0</v>
      </c>
      <c r="S48" s="675">
        <f t="shared" si="35"/>
        <v>104.7</v>
      </c>
      <c r="T48" s="675">
        <f t="shared" si="35"/>
        <v>0</v>
      </c>
      <c r="U48" s="675">
        <f t="shared" si="35"/>
        <v>104.7</v>
      </c>
      <c r="V48" s="675">
        <f t="shared" si="35"/>
        <v>0</v>
      </c>
      <c r="W48" s="675">
        <f t="shared" si="35"/>
        <v>424.7</v>
      </c>
      <c r="X48" s="675">
        <f t="shared" si="35"/>
        <v>0</v>
      </c>
      <c r="Y48" s="675">
        <f t="shared" si="35"/>
        <v>124.7</v>
      </c>
      <c r="Z48" s="675">
        <f t="shared" si="35"/>
        <v>0</v>
      </c>
      <c r="AA48" s="675">
        <f t="shared" si="35"/>
        <v>104.7</v>
      </c>
      <c r="AB48" s="696">
        <f t="shared" ref="AB48" si="36">SUM(AB49:AB61)</f>
        <v>3173.4</v>
      </c>
    </row>
    <row r="49" spans="2:28" ht="18" customHeight="1">
      <c r="B49" s="348">
        <v>1</v>
      </c>
      <c r="C49" s="668" t="s">
        <v>245</v>
      </c>
      <c r="D49" s="681"/>
      <c r="E49" s="676">
        <f>E4+E27</f>
        <v>11</v>
      </c>
      <c r="F49" s="676"/>
      <c r="G49" s="676">
        <f t="shared" ref="G49:AA49" si="37">G4+G27</f>
        <v>11</v>
      </c>
      <c r="H49" s="676">
        <f t="shared" si="37"/>
        <v>0</v>
      </c>
      <c r="I49" s="676">
        <f t="shared" si="37"/>
        <v>11</v>
      </c>
      <c r="J49" s="676">
        <f t="shared" si="37"/>
        <v>0</v>
      </c>
      <c r="K49" s="676">
        <f t="shared" si="37"/>
        <v>11</v>
      </c>
      <c r="L49" s="676">
        <f t="shared" si="37"/>
        <v>0</v>
      </c>
      <c r="M49" s="676">
        <f t="shared" si="37"/>
        <v>11</v>
      </c>
      <c r="N49" s="676">
        <f t="shared" si="37"/>
        <v>0</v>
      </c>
      <c r="O49" s="676">
        <f t="shared" si="37"/>
        <v>11</v>
      </c>
      <c r="P49" s="676">
        <f t="shared" si="37"/>
        <v>0</v>
      </c>
      <c r="Q49" s="676">
        <f t="shared" si="37"/>
        <v>11</v>
      </c>
      <c r="R49" s="676">
        <f t="shared" si="37"/>
        <v>0</v>
      </c>
      <c r="S49" s="676">
        <f t="shared" si="37"/>
        <v>11</v>
      </c>
      <c r="T49" s="676">
        <f t="shared" si="37"/>
        <v>0</v>
      </c>
      <c r="U49" s="676">
        <f t="shared" si="37"/>
        <v>11</v>
      </c>
      <c r="V49" s="676">
        <f t="shared" si="37"/>
        <v>0</v>
      </c>
      <c r="W49" s="676">
        <f t="shared" si="37"/>
        <v>11</v>
      </c>
      <c r="X49" s="676">
        <f t="shared" si="37"/>
        <v>0</v>
      </c>
      <c r="Y49" s="676">
        <f t="shared" si="37"/>
        <v>11</v>
      </c>
      <c r="Z49" s="676">
        <f t="shared" si="37"/>
        <v>0</v>
      </c>
      <c r="AA49" s="676">
        <f t="shared" si="37"/>
        <v>11</v>
      </c>
      <c r="AB49" s="693">
        <f>SUM(E49:AA49)</f>
        <v>132</v>
      </c>
    </row>
    <row r="50" spans="2:28" ht="18" customHeight="1">
      <c r="B50" s="350">
        <v>2</v>
      </c>
      <c r="C50" s="669" t="s">
        <v>253</v>
      </c>
      <c r="D50" s="669"/>
      <c r="E50" s="677">
        <f>SUM(E5:I5)+SUM(D28:G28)</f>
        <v>300</v>
      </c>
      <c r="F50" s="677">
        <f>F5+F28</f>
        <v>0</v>
      </c>
      <c r="G50" s="677"/>
      <c r="H50" s="677"/>
      <c r="I50" s="677"/>
      <c r="J50" s="677">
        <f t="shared" ref="J50:X50" si="38">J5+J28</f>
        <v>0</v>
      </c>
      <c r="K50" s="677">
        <f>SUM(K5:O5)+SUM(J28:M28)</f>
        <v>300</v>
      </c>
      <c r="L50" s="677">
        <f t="shared" si="38"/>
        <v>0</v>
      </c>
      <c r="M50" s="677"/>
      <c r="N50" s="677"/>
      <c r="O50" s="677"/>
      <c r="P50" s="677">
        <f t="shared" si="38"/>
        <v>0</v>
      </c>
      <c r="Q50" s="677">
        <f>SUM(Q5:U5)+SUM(P28:S28)</f>
        <v>300</v>
      </c>
      <c r="R50" s="677">
        <f t="shared" si="38"/>
        <v>0</v>
      </c>
      <c r="S50" s="677"/>
      <c r="T50" s="677"/>
      <c r="U50" s="677"/>
      <c r="V50" s="677">
        <f t="shared" si="38"/>
        <v>0</v>
      </c>
      <c r="W50" s="677">
        <f>SUM(W5:AA5)+SUM(V28:Y28)</f>
        <v>300</v>
      </c>
      <c r="X50" s="677">
        <f t="shared" si="38"/>
        <v>0</v>
      </c>
      <c r="Y50" s="677"/>
      <c r="Z50" s="677"/>
      <c r="AA50" s="677"/>
      <c r="AB50" s="694">
        <f t="shared" ref="AB50:AB54" si="39">SUM(E50:AA50)</f>
        <v>1200</v>
      </c>
    </row>
    <row r="51" spans="2:28" ht="18" customHeight="1">
      <c r="B51" s="350">
        <v>3</v>
      </c>
      <c r="C51" s="669" t="s">
        <v>254</v>
      </c>
      <c r="D51" s="682"/>
      <c r="E51" s="677">
        <f>E6+E29</f>
        <v>16.5</v>
      </c>
      <c r="F51" s="677">
        <f t="shared" ref="F51:AA51" si="40">F6+F29</f>
        <v>0</v>
      </c>
      <c r="G51" s="677">
        <f>G6+G29</f>
        <v>16.5</v>
      </c>
      <c r="H51" s="677">
        <f t="shared" si="40"/>
        <v>0</v>
      </c>
      <c r="I51" s="677">
        <f>I6+I29</f>
        <v>16.5</v>
      </c>
      <c r="J51" s="677">
        <f t="shared" si="40"/>
        <v>0</v>
      </c>
      <c r="K51" s="677">
        <f t="shared" si="40"/>
        <v>16.5</v>
      </c>
      <c r="L51" s="677">
        <f t="shared" si="40"/>
        <v>0</v>
      </c>
      <c r="M51" s="677">
        <f t="shared" si="40"/>
        <v>16.5</v>
      </c>
      <c r="N51" s="677">
        <f t="shared" si="40"/>
        <v>0</v>
      </c>
      <c r="O51" s="677">
        <f t="shared" si="40"/>
        <v>16.5</v>
      </c>
      <c r="P51" s="677">
        <f t="shared" si="40"/>
        <v>0</v>
      </c>
      <c r="Q51" s="677">
        <f t="shared" si="40"/>
        <v>16.5</v>
      </c>
      <c r="R51" s="677">
        <f t="shared" si="40"/>
        <v>0</v>
      </c>
      <c r="S51" s="677">
        <f t="shared" si="40"/>
        <v>16.5</v>
      </c>
      <c r="T51" s="677">
        <f t="shared" si="40"/>
        <v>0</v>
      </c>
      <c r="U51" s="677">
        <f t="shared" si="40"/>
        <v>16.5</v>
      </c>
      <c r="V51" s="677">
        <f t="shared" si="40"/>
        <v>0</v>
      </c>
      <c r="W51" s="677">
        <f t="shared" si="40"/>
        <v>16.5</v>
      </c>
      <c r="X51" s="677">
        <f t="shared" si="40"/>
        <v>0</v>
      </c>
      <c r="Y51" s="677">
        <f t="shared" si="40"/>
        <v>16.5</v>
      </c>
      <c r="Z51" s="677">
        <f t="shared" si="40"/>
        <v>0</v>
      </c>
      <c r="AA51" s="677">
        <f t="shared" si="40"/>
        <v>16.5</v>
      </c>
      <c r="AB51" s="694">
        <f t="shared" si="39"/>
        <v>198</v>
      </c>
    </row>
    <row r="52" spans="2:28" ht="18" customHeight="1">
      <c r="B52" s="350">
        <v>4</v>
      </c>
      <c r="C52" s="669" t="s">
        <v>54</v>
      </c>
      <c r="D52" s="682"/>
      <c r="E52" s="677">
        <f t="shared" ref="E52:AA52" si="41">E7+E30</f>
        <v>16.5</v>
      </c>
      <c r="F52" s="677">
        <f t="shared" si="41"/>
        <v>0</v>
      </c>
      <c r="G52" s="677">
        <f t="shared" si="41"/>
        <v>16.5</v>
      </c>
      <c r="H52" s="677">
        <f t="shared" si="41"/>
        <v>0</v>
      </c>
      <c r="I52" s="677">
        <f t="shared" si="41"/>
        <v>16.5</v>
      </c>
      <c r="J52" s="677">
        <f t="shared" si="41"/>
        <v>0</v>
      </c>
      <c r="K52" s="677">
        <f t="shared" si="41"/>
        <v>16.5</v>
      </c>
      <c r="L52" s="677">
        <f t="shared" si="41"/>
        <v>0</v>
      </c>
      <c r="M52" s="677">
        <f t="shared" si="41"/>
        <v>16.5</v>
      </c>
      <c r="N52" s="677">
        <f t="shared" si="41"/>
        <v>0</v>
      </c>
      <c r="O52" s="677">
        <f t="shared" si="41"/>
        <v>16.5</v>
      </c>
      <c r="P52" s="677">
        <f t="shared" si="41"/>
        <v>0</v>
      </c>
      <c r="Q52" s="677">
        <f t="shared" si="41"/>
        <v>16.5</v>
      </c>
      <c r="R52" s="677">
        <f t="shared" si="41"/>
        <v>0</v>
      </c>
      <c r="S52" s="677">
        <f t="shared" si="41"/>
        <v>16.5</v>
      </c>
      <c r="T52" s="677">
        <f t="shared" si="41"/>
        <v>0</v>
      </c>
      <c r="U52" s="677">
        <f t="shared" si="41"/>
        <v>16.5</v>
      </c>
      <c r="V52" s="677">
        <f t="shared" si="41"/>
        <v>0</v>
      </c>
      <c r="W52" s="677">
        <f t="shared" si="41"/>
        <v>16.5</v>
      </c>
      <c r="X52" s="677">
        <f t="shared" si="41"/>
        <v>0</v>
      </c>
      <c r="Y52" s="677">
        <f t="shared" si="41"/>
        <v>16.5</v>
      </c>
      <c r="Z52" s="677">
        <f t="shared" si="41"/>
        <v>0</v>
      </c>
      <c r="AA52" s="677">
        <f t="shared" si="41"/>
        <v>16.5</v>
      </c>
      <c r="AB52" s="694">
        <f t="shared" si="39"/>
        <v>198</v>
      </c>
    </row>
    <row r="53" spans="2:28" ht="18" customHeight="1">
      <c r="B53" s="350">
        <v>5</v>
      </c>
      <c r="C53" s="669" t="s">
        <v>55</v>
      </c>
      <c r="D53" s="682"/>
      <c r="E53" s="677">
        <f>E8+E31</f>
        <v>5.5</v>
      </c>
      <c r="F53" s="677">
        <f t="shared" ref="F53:AA53" si="42">F8+F31</f>
        <v>0</v>
      </c>
      <c r="G53" s="677">
        <f t="shared" si="42"/>
        <v>5.5</v>
      </c>
      <c r="H53" s="677">
        <f t="shared" si="42"/>
        <v>0</v>
      </c>
      <c r="I53" s="677">
        <f t="shared" si="42"/>
        <v>5.5</v>
      </c>
      <c r="J53" s="677">
        <f t="shared" si="42"/>
        <v>0</v>
      </c>
      <c r="K53" s="677">
        <f t="shared" si="42"/>
        <v>5.5</v>
      </c>
      <c r="L53" s="677">
        <f t="shared" si="42"/>
        <v>0</v>
      </c>
      <c r="M53" s="677">
        <f t="shared" si="42"/>
        <v>5.5</v>
      </c>
      <c r="N53" s="677">
        <f t="shared" si="42"/>
        <v>0</v>
      </c>
      <c r="O53" s="677">
        <f t="shared" si="42"/>
        <v>5.5</v>
      </c>
      <c r="P53" s="677">
        <f t="shared" si="42"/>
        <v>0</v>
      </c>
      <c r="Q53" s="677">
        <f t="shared" si="42"/>
        <v>5.5</v>
      </c>
      <c r="R53" s="677">
        <f t="shared" si="42"/>
        <v>0</v>
      </c>
      <c r="S53" s="677">
        <f t="shared" si="42"/>
        <v>5.5</v>
      </c>
      <c r="T53" s="677">
        <f t="shared" si="42"/>
        <v>0</v>
      </c>
      <c r="U53" s="677">
        <f t="shared" si="42"/>
        <v>5.5</v>
      </c>
      <c r="V53" s="677">
        <f t="shared" si="42"/>
        <v>0</v>
      </c>
      <c r="W53" s="677">
        <f t="shared" si="42"/>
        <v>5.5</v>
      </c>
      <c r="X53" s="677">
        <f t="shared" si="42"/>
        <v>0</v>
      </c>
      <c r="Y53" s="677">
        <f t="shared" si="42"/>
        <v>5.5</v>
      </c>
      <c r="Z53" s="677">
        <f t="shared" si="42"/>
        <v>0</v>
      </c>
      <c r="AA53" s="677">
        <f t="shared" si="42"/>
        <v>5.5</v>
      </c>
      <c r="AB53" s="694">
        <f t="shared" si="39"/>
        <v>66</v>
      </c>
    </row>
    <row r="54" spans="2:28" ht="18" customHeight="1">
      <c r="B54" s="350">
        <v>6</v>
      </c>
      <c r="C54" s="669" t="s">
        <v>257</v>
      </c>
      <c r="D54" s="682"/>
      <c r="E54" s="677">
        <f t="shared" ref="E54:AA54" si="43">E9+E32</f>
        <v>5.5</v>
      </c>
      <c r="F54" s="677">
        <f t="shared" si="43"/>
        <v>0</v>
      </c>
      <c r="G54" s="677">
        <f t="shared" si="43"/>
        <v>5.5</v>
      </c>
      <c r="H54" s="677">
        <f t="shared" si="43"/>
        <v>0</v>
      </c>
      <c r="I54" s="677">
        <f t="shared" si="43"/>
        <v>5.5</v>
      </c>
      <c r="J54" s="677">
        <f t="shared" si="43"/>
        <v>0</v>
      </c>
      <c r="K54" s="677">
        <f t="shared" si="43"/>
        <v>5.5</v>
      </c>
      <c r="L54" s="677">
        <f t="shared" si="43"/>
        <v>0</v>
      </c>
      <c r="M54" s="677">
        <f t="shared" si="43"/>
        <v>5.5</v>
      </c>
      <c r="N54" s="677">
        <f t="shared" si="43"/>
        <v>0</v>
      </c>
      <c r="O54" s="677">
        <f t="shared" si="43"/>
        <v>5.5</v>
      </c>
      <c r="P54" s="677">
        <f t="shared" si="43"/>
        <v>0</v>
      </c>
      <c r="Q54" s="677">
        <f t="shared" si="43"/>
        <v>5.5</v>
      </c>
      <c r="R54" s="677">
        <f t="shared" si="43"/>
        <v>0</v>
      </c>
      <c r="S54" s="677">
        <f t="shared" si="43"/>
        <v>5.5</v>
      </c>
      <c r="T54" s="677">
        <f t="shared" si="43"/>
        <v>0</v>
      </c>
      <c r="U54" s="677">
        <f t="shared" si="43"/>
        <v>5.5</v>
      </c>
      <c r="V54" s="677">
        <f t="shared" si="43"/>
        <v>0</v>
      </c>
      <c r="W54" s="677">
        <f t="shared" si="43"/>
        <v>5.5</v>
      </c>
      <c r="X54" s="677">
        <f t="shared" si="43"/>
        <v>0</v>
      </c>
      <c r="Y54" s="677">
        <f t="shared" si="43"/>
        <v>5.5</v>
      </c>
      <c r="Z54" s="677">
        <f t="shared" si="43"/>
        <v>0</v>
      </c>
      <c r="AA54" s="677">
        <f t="shared" si="43"/>
        <v>5.5</v>
      </c>
      <c r="AB54" s="694">
        <f t="shared" si="39"/>
        <v>66</v>
      </c>
    </row>
    <row r="55" spans="2:28" ht="18" customHeight="1">
      <c r="B55" s="350">
        <v>7</v>
      </c>
      <c r="C55" s="669" t="s">
        <v>259</v>
      </c>
      <c r="D55" s="669"/>
      <c r="E55" s="677">
        <f t="shared" ref="E55:AA55" si="44">E10+E33</f>
        <v>15</v>
      </c>
      <c r="F55" s="677">
        <f t="shared" si="44"/>
        <v>0</v>
      </c>
      <c r="G55" s="677">
        <f t="shared" si="44"/>
        <v>0</v>
      </c>
      <c r="H55" s="677">
        <f t="shared" si="44"/>
        <v>0</v>
      </c>
      <c r="I55" s="677">
        <f t="shared" si="44"/>
        <v>0</v>
      </c>
      <c r="J55" s="677">
        <f t="shared" si="44"/>
        <v>0</v>
      </c>
      <c r="K55" s="677">
        <f t="shared" si="44"/>
        <v>0</v>
      </c>
      <c r="L55" s="677">
        <f t="shared" si="44"/>
        <v>0</v>
      </c>
      <c r="M55" s="677">
        <f t="shared" si="44"/>
        <v>30</v>
      </c>
      <c r="N55" s="677">
        <f t="shared" si="44"/>
        <v>0</v>
      </c>
      <c r="O55" s="677">
        <f t="shared" si="44"/>
        <v>0</v>
      </c>
      <c r="P55" s="677">
        <f t="shared" si="44"/>
        <v>0</v>
      </c>
      <c r="Q55" s="677">
        <f t="shared" si="44"/>
        <v>0</v>
      </c>
      <c r="R55" s="677">
        <f t="shared" si="44"/>
        <v>0</v>
      </c>
      <c r="S55" s="677">
        <f t="shared" si="44"/>
        <v>0</v>
      </c>
      <c r="T55" s="677">
        <f t="shared" si="44"/>
        <v>0</v>
      </c>
      <c r="U55" s="677">
        <f t="shared" si="44"/>
        <v>0</v>
      </c>
      <c r="V55" s="677">
        <f t="shared" si="44"/>
        <v>0</v>
      </c>
      <c r="W55" s="677">
        <f t="shared" si="44"/>
        <v>20</v>
      </c>
      <c r="X55" s="677">
        <f t="shared" si="44"/>
        <v>0</v>
      </c>
      <c r="Y55" s="677">
        <f t="shared" si="44"/>
        <v>0</v>
      </c>
      <c r="Z55" s="677">
        <f t="shared" si="44"/>
        <v>0</v>
      </c>
      <c r="AA55" s="677">
        <f t="shared" si="44"/>
        <v>0</v>
      </c>
      <c r="AB55" s="694">
        <f>SUM(E55:AA55)</f>
        <v>65</v>
      </c>
    </row>
    <row r="56" spans="2:28" ht="18" customHeight="1">
      <c r="B56" s="350">
        <v>8</v>
      </c>
      <c r="C56" s="669" t="s">
        <v>260</v>
      </c>
      <c r="D56" s="669"/>
      <c r="E56" s="677">
        <f t="shared" ref="E56:AA56" si="45">E11+E34</f>
        <v>0</v>
      </c>
      <c r="F56" s="677">
        <f t="shared" si="45"/>
        <v>0</v>
      </c>
      <c r="G56" s="677">
        <f t="shared" si="45"/>
        <v>20</v>
      </c>
      <c r="H56" s="677">
        <f t="shared" si="45"/>
        <v>0</v>
      </c>
      <c r="I56" s="677">
        <f t="shared" si="45"/>
        <v>0</v>
      </c>
      <c r="J56" s="677">
        <f t="shared" si="45"/>
        <v>0</v>
      </c>
      <c r="K56" s="677">
        <f t="shared" si="45"/>
        <v>0</v>
      </c>
      <c r="L56" s="677">
        <f t="shared" si="45"/>
        <v>0</v>
      </c>
      <c r="M56" s="677">
        <f t="shared" si="45"/>
        <v>0</v>
      </c>
      <c r="N56" s="677">
        <f t="shared" si="45"/>
        <v>0</v>
      </c>
      <c r="O56" s="677">
        <f t="shared" si="45"/>
        <v>20</v>
      </c>
      <c r="P56" s="677">
        <f t="shared" si="45"/>
        <v>0</v>
      </c>
      <c r="Q56" s="677">
        <f t="shared" si="45"/>
        <v>0</v>
      </c>
      <c r="R56" s="677">
        <f t="shared" si="45"/>
        <v>0</v>
      </c>
      <c r="S56" s="677">
        <f t="shared" si="45"/>
        <v>0</v>
      </c>
      <c r="T56" s="677">
        <f t="shared" si="45"/>
        <v>0</v>
      </c>
      <c r="U56" s="677">
        <f t="shared" si="45"/>
        <v>0</v>
      </c>
      <c r="V56" s="677">
        <f t="shared" si="45"/>
        <v>0</v>
      </c>
      <c r="W56" s="677">
        <f t="shared" si="45"/>
        <v>0</v>
      </c>
      <c r="X56" s="677">
        <f t="shared" si="45"/>
        <v>0</v>
      </c>
      <c r="Y56" s="677">
        <f t="shared" si="45"/>
        <v>20</v>
      </c>
      <c r="Z56" s="677">
        <f t="shared" si="45"/>
        <v>0</v>
      </c>
      <c r="AA56" s="677">
        <f t="shared" si="45"/>
        <v>0</v>
      </c>
      <c r="AB56" s="694">
        <f>SUM(E56:AA56)</f>
        <v>60</v>
      </c>
    </row>
    <row r="57" spans="2:28" ht="18" customHeight="1">
      <c r="B57" s="350">
        <v>9</v>
      </c>
      <c r="C57" s="669" t="s">
        <v>262</v>
      </c>
      <c r="D57" s="682"/>
      <c r="E57" s="677">
        <f t="shared" ref="E57:AA57" si="46">E12+E35</f>
        <v>7.7</v>
      </c>
      <c r="F57" s="677">
        <f t="shared" si="46"/>
        <v>0</v>
      </c>
      <c r="G57" s="677">
        <f t="shared" si="46"/>
        <v>7.7</v>
      </c>
      <c r="H57" s="677">
        <f t="shared" si="46"/>
        <v>0</v>
      </c>
      <c r="I57" s="677">
        <f t="shared" si="46"/>
        <v>7.7</v>
      </c>
      <c r="J57" s="677">
        <f t="shared" si="46"/>
        <v>0</v>
      </c>
      <c r="K57" s="677">
        <f t="shared" si="46"/>
        <v>7.7</v>
      </c>
      <c r="L57" s="677">
        <f t="shared" si="46"/>
        <v>0</v>
      </c>
      <c r="M57" s="677">
        <f t="shared" si="46"/>
        <v>7.7</v>
      </c>
      <c r="N57" s="677">
        <f t="shared" si="46"/>
        <v>0</v>
      </c>
      <c r="O57" s="677">
        <f t="shared" si="46"/>
        <v>7.7</v>
      </c>
      <c r="P57" s="677">
        <f t="shared" si="46"/>
        <v>0</v>
      </c>
      <c r="Q57" s="677">
        <f t="shared" si="46"/>
        <v>7.7</v>
      </c>
      <c r="R57" s="677">
        <f t="shared" si="46"/>
        <v>0</v>
      </c>
      <c r="S57" s="677">
        <f t="shared" si="46"/>
        <v>7.7</v>
      </c>
      <c r="T57" s="677">
        <f t="shared" si="46"/>
        <v>0</v>
      </c>
      <c r="U57" s="677">
        <f t="shared" si="46"/>
        <v>7.7</v>
      </c>
      <c r="V57" s="677">
        <f t="shared" si="46"/>
        <v>0</v>
      </c>
      <c r="W57" s="677">
        <f t="shared" si="46"/>
        <v>7.7</v>
      </c>
      <c r="X57" s="677">
        <f t="shared" si="46"/>
        <v>0</v>
      </c>
      <c r="Y57" s="677">
        <f t="shared" si="46"/>
        <v>7.7</v>
      </c>
      <c r="Z57" s="677">
        <f t="shared" si="46"/>
        <v>0</v>
      </c>
      <c r="AA57" s="677">
        <f t="shared" si="46"/>
        <v>7.7</v>
      </c>
      <c r="AB57" s="694">
        <f t="shared" ref="AB57:AB61" si="47">SUM(E57:AA57)</f>
        <v>92.40000000000002</v>
      </c>
    </row>
    <row r="58" spans="2:28" ht="18" customHeight="1">
      <c r="B58" s="350">
        <v>10</v>
      </c>
      <c r="C58" s="669" t="s">
        <v>263</v>
      </c>
      <c r="D58" s="669"/>
      <c r="E58" s="677">
        <f t="shared" ref="E58:AA58" si="48">E13+E36</f>
        <v>10</v>
      </c>
      <c r="F58" s="677">
        <f t="shared" si="48"/>
        <v>0</v>
      </c>
      <c r="G58" s="677">
        <f t="shared" si="48"/>
        <v>10</v>
      </c>
      <c r="H58" s="677">
        <f t="shared" si="48"/>
        <v>0</v>
      </c>
      <c r="I58" s="677">
        <f t="shared" si="48"/>
        <v>10</v>
      </c>
      <c r="J58" s="677">
        <f t="shared" si="48"/>
        <v>0</v>
      </c>
      <c r="K58" s="677">
        <f t="shared" si="48"/>
        <v>10</v>
      </c>
      <c r="L58" s="677">
        <f t="shared" si="48"/>
        <v>0</v>
      </c>
      <c r="M58" s="677">
        <f t="shared" si="48"/>
        <v>10</v>
      </c>
      <c r="N58" s="677">
        <f t="shared" si="48"/>
        <v>0</v>
      </c>
      <c r="O58" s="677">
        <f t="shared" si="48"/>
        <v>10</v>
      </c>
      <c r="P58" s="677">
        <f t="shared" si="48"/>
        <v>0</v>
      </c>
      <c r="Q58" s="677">
        <f t="shared" si="48"/>
        <v>10</v>
      </c>
      <c r="R58" s="677">
        <f t="shared" si="48"/>
        <v>0</v>
      </c>
      <c r="S58" s="677">
        <f t="shared" si="48"/>
        <v>10</v>
      </c>
      <c r="T58" s="677">
        <f t="shared" si="48"/>
        <v>0</v>
      </c>
      <c r="U58" s="677">
        <f t="shared" si="48"/>
        <v>10</v>
      </c>
      <c r="V58" s="677">
        <f t="shared" si="48"/>
        <v>0</v>
      </c>
      <c r="W58" s="677">
        <f t="shared" si="48"/>
        <v>10</v>
      </c>
      <c r="X58" s="677">
        <f t="shared" si="48"/>
        <v>0</v>
      </c>
      <c r="Y58" s="677">
        <f t="shared" si="48"/>
        <v>10</v>
      </c>
      <c r="Z58" s="677">
        <f t="shared" si="48"/>
        <v>0</v>
      </c>
      <c r="AA58" s="677">
        <f t="shared" si="48"/>
        <v>10</v>
      </c>
      <c r="AB58" s="694">
        <f t="shared" si="47"/>
        <v>120</v>
      </c>
    </row>
    <row r="59" spans="2:28" ht="18" customHeight="1">
      <c r="B59" s="350">
        <v>11</v>
      </c>
      <c r="C59" s="669" t="s">
        <v>264</v>
      </c>
      <c r="D59" s="687">
        <v>20</v>
      </c>
      <c r="E59" s="688">
        <v>20</v>
      </c>
      <c r="F59" s="677">
        <f t="shared" ref="F59:Z59" si="49">F14+F37</f>
        <v>0</v>
      </c>
      <c r="G59" s="677">
        <f>E14+E37</f>
        <v>22</v>
      </c>
      <c r="H59" s="677">
        <f t="shared" si="49"/>
        <v>0</v>
      </c>
      <c r="I59" s="677">
        <f>G14+G37</f>
        <v>22</v>
      </c>
      <c r="J59" s="677">
        <f t="shared" si="49"/>
        <v>0</v>
      </c>
      <c r="K59" s="677">
        <f>I14+I37</f>
        <v>22</v>
      </c>
      <c r="L59" s="677">
        <f t="shared" si="49"/>
        <v>0</v>
      </c>
      <c r="M59" s="677">
        <f>K14+K37</f>
        <v>22</v>
      </c>
      <c r="N59" s="677">
        <f t="shared" si="49"/>
        <v>0</v>
      </c>
      <c r="O59" s="677">
        <f>M14+M37</f>
        <v>22</v>
      </c>
      <c r="P59" s="677">
        <f t="shared" si="49"/>
        <v>0</v>
      </c>
      <c r="Q59" s="677">
        <f>O14+O37</f>
        <v>22</v>
      </c>
      <c r="R59" s="677">
        <f t="shared" si="49"/>
        <v>0</v>
      </c>
      <c r="S59" s="677">
        <f>Q14+Q37</f>
        <v>22</v>
      </c>
      <c r="T59" s="677">
        <f t="shared" si="49"/>
        <v>0</v>
      </c>
      <c r="U59" s="677">
        <f>S14+S37</f>
        <v>22</v>
      </c>
      <c r="V59" s="677">
        <f t="shared" si="49"/>
        <v>0</v>
      </c>
      <c r="W59" s="677">
        <f>U14+U37</f>
        <v>22</v>
      </c>
      <c r="X59" s="677">
        <f t="shared" si="49"/>
        <v>0</v>
      </c>
      <c r="Y59" s="677">
        <f>W14+W37</f>
        <v>22</v>
      </c>
      <c r="Z59" s="677">
        <f t="shared" si="49"/>
        <v>0</v>
      </c>
      <c r="AA59" s="677">
        <f>Y14+Y37</f>
        <v>22</v>
      </c>
      <c r="AB59" s="694">
        <f>SUM(E59:AA59)</f>
        <v>262</v>
      </c>
    </row>
    <row r="60" spans="2:28" ht="18" customHeight="1">
      <c r="B60" s="350">
        <v>12</v>
      </c>
      <c r="C60" s="669" t="s">
        <v>265</v>
      </c>
      <c r="D60" s="682"/>
      <c r="E60" s="677">
        <f>SUM(E15:AA15)+SUM(E38:AA38)</f>
        <v>594</v>
      </c>
      <c r="F60" s="677">
        <f t="shared" ref="F60" si="50">F15+F38</f>
        <v>0</v>
      </c>
      <c r="G60" s="677"/>
      <c r="H60" s="677"/>
      <c r="I60" s="677"/>
      <c r="J60" s="677"/>
      <c r="K60" s="677"/>
      <c r="L60" s="677"/>
      <c r="M60" s="677"/>
      <c r="N60" s="677"/>
      <c r="O60" s="677"/>
      <c r="P60" s="677"/>
      <c r="Q60" s="677"/>
      <c r="R60" s="677"/>
      <c r="S60" s="677"/>
      <c r="T60" s="677"/>
      <c r="U60" s="677"/>
      <c r="V60" s="677"/>
      <c r="W60" s="677"/>
      <c r="X60" s="677"/>
      <c r="Y60" s="677"/>
      <c r="Z60" s="677"/>
      <c r="AA60" s="677"/>
      <c r="AB60" s="694">
        <f t="shared" si="47"/>
        <v>594</v>
      </c>
    </row>
    <row r="61" spans="2:28" ht="18" customHeight="1">
      <c r="B61" s="350">
        <v>13</v>
      </c>
      <c r="C61" s="669" t="s">
        <v>272</v>
      </c>
      <c r="D61" s="669"/>
      <c r="E61" s="677">
        <f>E16+E39</f>
        <v>10</v>
      </c>
      <c r="F61" s="677">
        <f t="shared" ref="F61:AA61" si="51">F16+F39</f>
        <v>0</v>
      </c>
      <c r="G61" s="677">
        <f>G16+G39</f>
        <v>10</v>
      </c>
      <c r="H61" s="677">
        <f t="shared" si="51"/>
        <v>0</v>
      </c>
      <c r="I61" s="677">
        <f t="shared" si="51"/>
        <v>10</v>
      </c>
      <c r="J61" s="677">
        <f t="shared" si="51"/>
        <v>0</v>
      </c>
      <c r="K61" s="677">
        <f t="shared" si="51"/>
        <v>10</v>
      </c>
      <c r="L61" s="677">
        <f t="shared" si="51"/>
        <v>0</v>
      </c>
      <c r="M61" s="677">
        <f t="shared" si="51"/>
        <v>10</v>
      </c>
      <c r="N61" s="677">
        <f t="shared" si="51"/>
        <v>0</v>
      </c>
      <c r="O61" s="677">
        <f t="shared" si="51"/>
        <v>10</v>
      </c>
      <c r="P61" s="677">
        <f t="shared" si="51"/>
        <v>0</v>
      </c>
      <c r="Q61" s="677">
        <f t="shared" si="51"/>
        <v>10</v>
      </c>
      <c r="R61" s="677">
        <f t="shared" si="51"/>
        <v>0</v>
      </c>
      <c r="S61" s="677">
        <f t="shared" si="51"/>
        <v>10</v>
      </c>
      <c r="T61" s="677">
        <f t="shared" si="51"/>
        <v>0</v>
      </c>
      <c r="U61" s="677">
        <f t="shared" si="51"/>
        <v>10</v>
      </c>
      <c r="V61" s="677">
        <f t="shared" si="51"/>
        <v>0</v>
      </c>
      <c r="W61" s="677">
        <f t="shared" si="51"/>
        <v>10</v>
      </c>
      <c r="X61" s="677">
        <f t="shared" si="51"/>
        <v>0</v>
      </c>
      <c r="Y61" s="677">
        <f t="shared" si="51"/>
        <v>10</v>
      </c>
      <c r="Z61" s="677">
        <f t="shared" si="51"/>
        <v>0</v>
      </c>
      <c r="AA61" s="677">
        <f t="shared" si="51"/>
        <v>10</v>
      </c>
      <c r="AB61" s="694">
        <f t="shared" si="47"/>
        <v>120</v>
      </c>
    </row>
    <row r="62" spans="2:28" ht="18" customHeight="1">
      <c r="B62" s="350">
        <f>B40</f>
        <v>14</v>
      </c>
      <c r="C62" s="689" t="str">
        <f>C40</f>
        <v>Chi phí đi công tác</v>
      </c>
      <c r="D62" s="420"/>
      <c r="E62" s="677"/>
      <c r="F62" s="677"/>
      <c r="G62" s="677"/>
      <c r="H62" s="677"/>
      <c r="I62" s="677"/>
      <c r="J62" s="677"/>
      <c r="K62" s="677"/>
      <c r="L62" s="677"/>
      <c r="M62" s="677"/>
      <c r="N62" s="677"/>
      <c r="O62" s="677"/>
      <c r="P62" s="677"/>
      <c r="Q62" s="677"/>
      <c r="R62" s="677"/>
      <c r="S62" s="677"/>
      <c r="T62" s="677"/>
      <c r="U62" s="677"/>
      <c r="V62" s="677"/>
      <c r="W62" s="677"/>
      <c r="X62" s="677"/>
      <c r="Y62" s="677"/>
      <c r="Z62" s="677"/>
      <c r="AA62" s="677"/>
      <c r="AB62" s="694"/>
    </row>
    <row r="63" spans="2:28" ht="18" customHeight="1">
      <c r="B63" s="350"/>
      <c r="C63" s="690" t="str">
        <f>C41</f>
        <v>Vé máy bay, tàu lửa, taxi, cầu đường…</v>
      </c>
      <c r="D63" s="420"/>
      <c r="E63" s="677">
        <f>E18+E41</f>
        <v>3.6030000000000002</v>
      </c>
      <c r="F63" s="677">
        <f t="shared" ref="F63:AA63" si="52">F18+F41</f>
        <v>0</v>
      </c>
      <c r="G63" s="677">
        <f t="shared" si="52"/>
        <v>0</v>
      </c>
      <c r="H63" s="677">
        <f t="shared" si="52"/>
        <v>0</v>
      </c>
      <c r="I63" s="677">
        <f t="shared" si="52"/>
        <v>0.3</v>
      </c>
      <c r="J63" s="677">
        <f t="shared" si="52"/>
        <v>0</v>
      </c>
      <c r="K63" s="677">
        <f t="shared" si="52"/>
        <v>0</v>
      </c>
      <c r="L63" s="677">
        <f t="shared" si="52"/>
        <v>0</v>
      </c>
      <c r="M63" s="677">
        <f t="shared" si="52"/>
        <v>0</v>
      </c>
      <c r="N63" s="677">
        <f t="shared" si="52"/>
        <v>0</v>
      </c>
      <c r="O63" s="677">
        <f t="shared" si="52"/>
        <v>0</v>
      </c>
      <c r="P63" s="677">
        <f t="shared" si="52"/>
        <v>0</v>
      </c>
      <c r="Q63" s="677">
        <f t="shared" si="52"/>
        <v>0</v>
      </c>
      <c r="R63" s="677">
        <f t="shared" si="52"/>
        <v>0</v>
      </c>
      <c r="S63" s="677">
        <f t="shared" si="52"/>
        <v>0</v>
      </c>
      <c r="T63" s="677">
        <f t="shared" si="52"/>
        <v>0</v>
      </c>
      <c r="U63" s="677">
        <f t="shared" si="52"/>
        <v>0</v>
      </c>
      <c r="V63" s="677">
        <f t="shared" si="52"/>
        <v>0</v>
      </c>
      <c r="W63" s="677">
        <f t="shared" si="52"/>
        <v>0</v>
      </c>
      <c r="X63" s="677">
        <f t="shared" si="52"/>
        <v>0</v>
      </c>
      <c r="Y63" s="677">
        <f t="shared" si="52"/>
        <v>0</v>
      </c>
      <c r="Z63" s="677">
        <f t="shared" si="52"/>
        <v>0</v>
      </c>
      <c r="AA63" s="677">
        <f t="shared" si="52"/>
        <v>0</v>
      </c>
      <c r="AB63" s="694">
        <f t="shared" ref="AB63:AB66" si="53">SUM(E63:AA63)</f>
        <v>3.903</v>
      </c>
    </row>
    <row r="64" spans="2:28" ht="18" customHeight="1">
      <c r="B64" s="350"/>
      <c r="C64" s="690" t="str">
        <f t="shared" ref="C64:C66" si="54">C42</f>
        <v>Lưu trú</v>
      </c>
      <c r="D64" s="420"/>
      <c r="E64" s="677">
        <f t="shared" ref="E64:AA64" si="55">E19+E42</f>
        <v>1.6</v>
      </c>
      <c r="F64" s="677">
        <f t="shared" si="55"/>
        <v>0</v>
      </c>
      <c r="G64" s="677">
        <f>G19+G42</f>
        <v>0.8</v>
      </c>
      <c r="H64" s="677">
        <f t="shared" si="55"/>
        <v>0</v>
      </c>
      <c r="I64" s="677">
        <f>I19+I42</f>
        <v>0</v>
      </c>
      <c r="J64" s="677">
        <f t="shared" si="55"/>
        <v>0</v>
      </c>
      <c r="K64" s="677">
        <f t="shared" si="55"/>
        <v>0</v>
      </c>
      <c r="L64" s="677">
        <f t="shared" si="55"/>
        <v>0</v>
      </c>
      <c r="M64" s="677">
        <f t="shared" si="55"/>
        <v>0</v>
      </c>
      <c r="N64" s="677">
        <f t="shared" si="55"/>
        <v>0</v>
      </c>
      <c r="O64" s="677">
        <f t="shared" si="55"/>
        <v>0</v>
      </c>
      <c r="P64" s="677">
        <f t="shared" si="55"/>
        <v>0</v>
      </c>
      <c r="Q64" s="677">
        <f t="shared" si="55"/>
        <v>0</v>
      </c>
      <c r="R64" s="677">
        <f t="shared" si="55"/>
        <v>0</v>
      </c>
      <c r="S64" s="677">
        <f t="shared" si="55"/>
        <v>0</v>
      </c>
      <c r="T64" s="677">
        <f t="shared" si="55"/>
        <v>0</v>
      </c>
      <c r="U64" s="677">
        <f t="shared" si="55"/>
        <v>0</v>
      </c>
      <c r="V64" s="677">
        <f t="shared" si="55"/>
        <v>0</v>
      </c>
      <c r="W64" s="677">
        <f t="shared" si="55"/>
        <v>0</v>
      </c>
      <c r="X64" s="677">
        <f t="shared" si="55"/>
        <v>0</v>
      </c>
      <c r="Y64" s="677">
        <f t="shared" si="55"/>
        <v>0</v>
      </c>
      <c r="Z64" s="677">
        <f t="shared" si="55"/>
        <v>0</v>
      </c>
      <c r="AA64" s="677">
        <f t="shared" si="55"/>
        <v>0</v>
      </c>
      <c r="AB64" s="694">
        <f t="shared" si="53"/>
        <v>2.4000000000000004</v>
      </c>
    </row>
    <row r="65" spans="2:28" ht="18" customHeight="1">
      <c r="B65" s="350"/>
      <c r="C65" s="690" t="str">
        <f t="shared" si="54"/>
        <v>Sinh hoạt phí</v>
      </c>
      <c r="D65" s="420"/>
      <c r="E65" s="677">
        <f t="shared" ref="E65:AA65" si="56">E20+E43</f>
        <v>1.05</v>
      </c>
      <c r="F65" s="677">
        <f t="shared" si="56"/>
        <v>0</v>
      </c>
      <c r="G65" s="677">
        <f t="shared" si="56"/>
        <v>0.7</v>
      </c>
      <c r="H65" s="677">
        <f t="shared" si="56"/>
        <v>0</v>
      </c>
      <c r="I65" s="677">
        <f t="shared" si="56"/>
        <v>0.35</v>
      </c>
      <c r="J65" s="677">
        <f t="shared" si="56"/>
        <v>0</v>
      </c>
      <c r="K65" s="677">
        <f t="shared" si="56"/>
        <v>0</v>
      </c>
      <c r="L65" s="677">
        <f t="shared" si="56"/>
        <v>0</v>
      </c>
      <c r="M65" s="677">
        <f t="shared" si="56"/>
        <v>0</v>
      </c>
      <c r="N65" s="677">
        <f t="shared" si="56"/>
        <v>0</v>
      </c>
      <c r="O65" s="677">
        <f t="shared" si="56"/>
        <v>0</v>
      </c>
      <c r="P65" s="677">
        <f t="shared" si="56"/>
        <v>0</v>
      </c>
      <c r="Q65" s="677">
        <f t="shared" si="56"/>
        <v>0</v>
      </c>
      <c r="R65" s="677">
        <f t="shared" si="56"/>
        <v>0</v>
      </c>
      <c r="S65" s="677">
        <f t="shared" si="56"/>
        <v>0</v>
      </c>
      <c r="T65" s="677">
        <f t="shared" si="56"/>
        <v>0</v>
      </c>
      <c r="U65" s="677">
        <f t="shared" si="56"/>
        <v>0</v>
      </c>
      <c r="V65" s="677">
        <f t="shared" si="56"/>
        <v>0</v>
      </c>
      <c r="W65" s="677">
        <f t="shared" si="56"/>
        <v>0</v>
      </c>
      <c r="X65" s="677">
        <f t="shared" si="56"/>
        <v>0</v>
      </c>
      <c r="Y65" s="677">
        <f t="shared" si="56"/>
        <v>0</v>
      </c>
      <c r="Z65" s="677">
        <f t="shared" si="56"/>
        <v>0</v>
      </c>
      <c r="AA65" s="677">
        <f t="shared" si="56"/>
        <v>0</v>
      </c>
      <c r="AB65" s="694">
        <f t="shared" si="53"/>
        <v>2.1</v>
      </c>
    </row>
    <row r="66" spans="2:28" ht="18" customHeight="1">
      <c r="B66" s="355"/>
      <c r="C66" s="691" t="str">
        <f t="shared" si="54"/>
        <v>Công tác phí khác</v>
      </c>
      <c r="D66" s="427"/>
      <c r="E66" s="678">
        <f t="shared" ref="E66:AA66" si="57">E21+E44</f>
        <v>2</v>
      </c>
      <c r="F66" s="678">
        <f t="shared" si="57"/>
        <v>0</v>
      </c>
      <c r="G66" s="678">
        <f t="shared" si="57"/>
        <v>1</v>
      </c>
      <c r="H66" s="678">
        <f t="shared" si="57"/>
        <v>0</v>
      </c>
      <c r="I66" s="678">
        <f t="shared" si="57"/>
        <v>5</v>
      </c>
      <c r="J66" s="678">
        <f t="shared" si="57"/>
        <v>0</v>
      </c>
      <c r="K66" s="678">
        <f t="shared" si="57"/>
        <v>0</v>
      </c>
      <c r="L66" s="678">
        <f t="shared" si="57"/>
        <v>0</v>
      </c>
      <c r="M66" s="678">
        <f t="shared" si="57"/>
        <v>0</v>
      </c>
      <c r="N66" s="678">
        <f t="shared" si="57"/>
        <v>0</v>
      </c>
      <c r="O66" s="678">
        <f t="shared" si="57"/>
        <v>0</v>
      </c>
      <c r="P66" s="678">
        <f t="shared" si="57"/>
        <v>0</v>
      </c>
      <c r="Q66" s="678">
        <f t="shared" si="57"/>
        <v>0</v>
      </c>
      <c r="R66" s="678">
        <f t="shared" si="57"/>
        <v>0</v>
      </c>
      <c r="S66" s="678">
        <f t="shared" si="57"/>
        <v>0</v>
      </c>
      <c r="T66" s="678">
        <f t="shared" si="57"/>
        <v>0</v>
      </c>
      <c r="U66" s="678">
        <f t="shared" si="57"/>
        <v>0</v>
      </c>
      <c r="V66" s="678">
        <f t="shared" si="57"/>
        <v>0</v>
      </c>
      <c r="W66" s="678">
        <f t="shared" si="57"/>
        <v>0</v>
      </c>
      <c r="X66" s="678">
        <f t="shared" si="57"/>
        <v>0</v>
      </c>
      <c r="Y66" s="678">
        <f t="shared" si="57"/>
        <v>0</v>
      </c>
      <c r="Z66" s="678">
        <f t="shared" si="57"/>
        <v>0</v>
      </c>
      <c r="AA66" s="678">
        <f t="shared" si="57"/>
        <v>0</v>
      </c>
      <c r="AB66" s="695">
        <f t="shared" si="53"/>
        <v>8</v>
      </c>
    </row>
  </sheetData>
  <hyperlinks>
    <hyperlink ref="C10" location="'3.03 traning fee'!A1" display="Đào tạo" xr:uid="{00000000-0004-0000-1000-000000000000}"/>
    <hyperlink ref="C33" location="'3.03 traning fee'!A1" display="Đào tạo" xr:uid="{00000000-0004-0000-1000-000001000000}"/>
    <hyperlink ref="C55" location="'3.03 traning fee'!A1" display="Đào tạo" xr:uid="{00000000-0004-0000-1000-000002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AC53"/>
  <sheetViews>
    <sheetView showGridLines="0" zoomScaleNormal="100" workbookViewId="0">
      <pane xSplit="7" ySplit="6" topLeftCell="K7" activePane="bottomRight" state="frozen"/>
      <selection pane="topRight" activeCell="H1" sqref="H1"/>
      <selection pane="bottomLeft" activeCell="A7" sqref="A7"/>
      <selection pane="bottomRight" activeCell="Q7" sqref="Q7"/>
    </sheetView>
  </sheetViews>
  <sheetFormatPr defaultColWidth="9.21875" defaultRowHeight="13.8"/>
  <cols>
    <col min="1" max="1" width="9.21875" style="17" bestFit="1" customWidth="1"/>
    <col min="2" max="2" width="15.21875" style="14" customWidth="1"/>
    <col min="3" max="3" width="21.77734375" style="14" hidden="1" customWidth="1"/>
    <col min="4" max="4" width="13.77734375" style="65" customWidth="1"/>
    <col min="5" max="5" width="15.77734375" style="14" customWidth="1"/>
    <col min="6" max="6" width="11.21875" style="14" bestFit="1" customWidth="1"/>
    <col min="7" max="7" width="8.77734375" style="17" bestFit="1" customWidth="1"/>
    <col min="8" max="8" width="8.77734375" style="17" customWidth="1"/>
    <col min="9" max="9" width="9.21875" style="17" bestFit="1" customWidth="1"/>
    <col min="10" max="10" width="16.77734375" style="14" customWidth="1"/>
    <col min="11" max="11" width="9.44140625" style="14" customWidth="1"/>
    <col min="12" max="12" width="12.77734375" style="14" bestFit="1" customWidth="1"/>
    <col min="13" max="13" width="13" style="14" customWidth="1"/>
    <col min="14" max="14" width="10.77734375" style="14" customWidth="1"/>
    <col min="15" max="15" width="10.5546875" style="14" bestFit="1" customWidth="1"/>
    <col min="16" max="16" width="12.21875" style="14" customWidth="1"/>
    <col min="17" max="17" width="14.44140625" style="14" bestFit="1" customWidth="1"/>
    <col min="18" max="18" width="13.44140625" style="14" bestFit="1" customWidth="1"/>
    <col min="19" max="19" width="14.21875" style="14" customWidth="1"/>
    <col min="20" max="20" width="13.77734375" style="14" customWidth="1"/>
    <col min="21" max="23" width="11.21875" style="14" bestFit="1" customWidth="1"/>
    <col min="24" max="24" width="10.77734375" style="14" bestFit="1" customWidth="1"/>
    <col min="25" max="25" width="11.21875" style="14" bestFit="1" customWidth="1"/>
    <col min="26" max="26" width="10.77734375" style="14" bestFit="1" customWidth="1"/>
    <col min="27" max="29" width="9.21875" style="14" bestFit="1" customWidth="1"/>
    <col min="30" max="16384" width="9.21875" style="14"/>
  </cols>
  <sheetData>
    <row r="1" spans="1:29" ht="3" customHeight="1"/>
    <row r="2" spans="1:29" ht="23.25" customHeight="1">
      <c r="A2" s="697" t="s">
        <v>400</v>
      </c>
      <c r="D2" s="102"/>
      <c r="E2" s="101"/>
    </row>
    <row r="4" spans="1:29" s="698" customFormat="1" ht="19.5" customHeight="1">
      <c r="A4" s="922" t="s">
        <v>29</v>
      </c>
      <c r="B4" s="922" t="s">
        <v>333</v>
      </c>
      <c r="C4" s="922" t="s">
        <v>386</v>
      </c>
      <c r="D4" s="923" t="s">
        <v>399</v>
      </c>
      <c r="E4" s="922" t="s">
        <v>398</v>
      </c>
      <c r="F4" s="922" t="s">
        <v>397</v>
      </c>
      <c r="G4" s="922" t="s">
        <v>396</v>
      </c>
      <c r="H4" s="922" t="s">
        <v>395</v>
      </c>
      <c r="I4" s="922"/>
      <c r="J4" s="920" t="s">
        <v>394</v>
      </c>
      <c r="K4" s="923" t="s">
        <v>393</v>
      </c>
      <c r="L4" s="925" t="s">
        <v>392</v>
      </c>
      <c r="M4" s="926"/>
      <c r="N4" s="927" t="s">
        <v>277</v>
      </c>
      <c r="O4" s="928"/>
      <c r="P4" s="920" t="s">
        <v>391</v>
      </c>
      <c r="Q4" s="920" t="s">
        <v>390</v>
      </c>
      <c r="R4" s="300" t="s">
        <v>148</v>
      </c>
      <c r="S4" s="300" t="s">
        <v>149</v>
      </c>
      <c r="T4" s="300" t="s">
        <v>150</v>
      </c>
      <c r="U4" s="300" t="s">
        <v>151</v>
      </c>
      <c r="V4" s="300" t="s">
        <v>152</v>
      </c>
      <c r="W4" s="300" t="s">
        <v>153</v>
      </c>
      <c r="X4" s="300" t="s">
        <v>154</v>
      </c>
      <c r="Y4" s="300" t="s">
        <v>155</v>
      </c>
      <c r="Z4" s="300" t="s">
        <v>156</v>
      </c>
      <c r="AA4" s="300" t="s">
        <v>12</v>
      </c>
      <c r="AB4" s="300" t="s">
        <v>13</v>
      </c>
      <c r="AC4" s="300" t="s">
        <v>14</v>
      </c>
    </row>
    <row r="5" spans="1:29" s="698" customFormat="1" ht="38.25" customHeight="1">
      <c r="A5" s="923"/>
      <c r="B5" s="923"/>
      <c r="C5" s="923"/>
      <c r="D5" s="924"/>
      <c r="E5" s="923"/>
      <c r="F5" s="923"/>
      <c r="G5" s="923"/>
      <c r="H5" s="300" t="s">
        <v>389</v>
      </c>
      <c r="I5" s="300" t="s">
        <v>388</v>
      </c>
      <c r="J5" s="921"/>
      <c r="K5" s="924"/>
      <c r="L5" s="300" t="s">
        <v>118</v>
      </c>
      <c r="M5" s="300" t="s">
        <v>86</v>
      </c>
      <c r="N5" s="300" t="s">
        <v>118</v>
      </c>
      <c r="O5" s="300" t="s">
        <v>86</v>
      </c>
      <c r="P5" s="921"/>
      <c r="Q5" s="921"/>
      <c r="R5" s="301"/>
      <c r="S5" s="301"/>
      <c r="T5" s="301"/>
      <c r="U5" s="301"/>
      <c r="V5" s="301"/>
      <c r="W5" s="301"/>
      <c r="X5" s="301"/>
      <c r="Y5" s="301"/>
      <c r="Z5" s="301"/>
      <c r="AA5" s="301"/>
      <c r="AB5" s="301"/>
      <c r="AC5" s="301"/>
    </row>
    <row r="6" spans="1:29" ht="22.5" customHeight="1">
      <c r="A6" s="97"/>
      <c r="B6" s="100" t="s">
        <v>387</v>
      </c>
      <c r="C6" s="97"/>
      <c r="D6" s="99"/>
      <c r="E6" s="97"/>
      <c r="F6" s="97"/>
      <c r="G6" s="97"/>
      <c r="H6" s="97"/>
      <c r="I6" s="97"/>
      <c r="J6" s="96"/>
      <c r="K6" s="98"/>
      <c r="L6" s="97"/>
      <c r="M6" s="97"/>
      <c r="N6" s="97"/>
      <c r="O6" s="97"/>
      <c r="P6" s="96"/>
      <c r="Q6" s="95">
        <f t="shared" ref="Q6:AC6" si="0">SUM(Q7:Q36)</f>
        <v>16403000</v>
      </c>
      <c r="R6" s="95">
        <f t="shared" si="0"/>
        <v>8253000</v>
      </c>
      <c r="S6" s="95">
        <f t="shared" si="0"/>
        <v>2500000</v>
      </c>
      <c r="T6" s="95">
        <f t="shared" si="0"/>
        <v>5650000</v>
      </c>
      <c r="U6" s="95">
        <f t="shared" si="0"/>
        <v>0</v>
      </c>
      <c r="V6" s="95">
        <f t="shared" si="0"/>
        <v>0</v>
      </c>
      <c r="W6" s="95">
        <f t="shared" si="0"/>
        <v>0</v>
      </c>
      <c r="X6" s="95">
        <f t="shared" si="0"/>
        <v>0</v>
      </c>
      <c r="Y6" s="95">
        <f t="shared" si="0"/>
        <v>0</v>
      </c>
      <c r="Z6" s="95">
        <f t="shared" si="0"/>
        <v>0</v>
      </c>
      <c r="AA6" s="95">
        <f t="shared" si="0"/>
        <v>0</v>
      </c>
      <c r="AB6" s="95">
        <f t="shared" si="0"/>
        <v>0</v>
      </c>
      <c r="AC6" s="95">
        <f t="shared" si="0"/>
        <v>0</v>
      </c>
    </row>
    <row r="7" spans="1:29" ht="20.25" customHeight="1">
      <c r="A7" s="348">
        <f>IF(B7&lt;&gt;0,1,"")</f>
        <v>1</v>
      </c>
      <c r="B7" s="709" t="s">
        <v>361</v>
      </c>
      <c r="C7" s="710">
        <f t="shared" ref="C7:C36" si="1">IF(B7&lt;&gt;0,$E$2,"")</f>
        <v>0</v>
      </c>
      <c r="D7" s="711"/>
      <c r="E7" s="712" t="s">
        <v>382</v>
      </c>
      <c r="F7" s="712" t="s">
        <v>377</v>
      </c>
      <c r="G7" s="712" t="s">
        <v>148</v>
      </c>
      <c r="H7" s="712">
        <v>3</v>
      </c>
      <c r="I7" s="712">
        <v>2</v>
      </c>
      <c r="J7" s="713">
        <v>2000000</v>
      </c>
      <c r="K7" s="349" t="str">
        <f>IFERROR(VLOOKUP(F7,'Traveling policies'!$F$16:$G$23,2),0)</f>
        <v>A</v>
      </c>
      <c r="L7" s="419">
        <f>IF($K7="A",SUMIF('Traveling policies'!$C$3:$C$7,$B7,'Traveling policies'!$E$3:$E$7),SUMIF('Traveling policies'!$C$3:$C$7,$B7,'Traveling policies'!$F$3:$F$7))</f>
        <v>800000</v>
      </c>
      <c r="M7" s="419">
        <f>I7*L7</f>
        <v>1600000</v>
      </c>
      <c r="N7" s="419">
        <f>IF($K7="A",SUMIF('Traveling policies'!$C$3:$C$7,$B7,'Traveling policies'!$G$3:$G$7),SUMIF('Traveling policies'!$C$3:$C$7,$B7,'Traveling policies'!$H$3:$H$7))</f>
        <v>350000</v>
      </c>
      <c r="O7" s="419">
        <f t="shared" ref="O7:O36" si="2">H7*N7</f>
        <v>1050000</v>
      </c>
      <c r="P7" s="419">
        <f>SUMIF('Traveling policies'!$I$14:$I$24,E7&amp;F7,'Traveling policies'!$J$14:$J$24)</f>
        <v>3603000</v>
      </c>
      <c r="Q7" s="419">
        <f>M7+O7+P7+J7</f>
        <v>8253000</v>
      </c>
      <c r="R7" s="419">
        <f>IF($G7=R$4,$Q7,0)</f>
        <v>8253000</v>
      </c>
      <c r="S7" s="419">
        <f t="shared" ref="R7:AC16" si="3">IF($G7=S$4,$Q7,0)</f>
        <v>0</v>
      </c>
      <c r="T7" s="419">
        <f t="shared" si="3"/>
        <v>0</v>
      </c>
      <c r="U7" s="419">
        <f t="shared" si="3"/>
        <v>0</v>
      </c>
      <c r="V7" s="419">
        <f t="shared" si="3"/>
        <v>0</v>
      </c>
      <c r="W7" s="419">
        <f t="shared" si="3"/>
        <v>0</v>
      </c>
      <c r="X7" s="419">
        <f t="shared" si="3"/>
        <v>0</v>
      </c>
      <c r="Y7" s="419">
        <f t="shared" si="3"/>
        <v>0</v>
      </c>
      <c r="Z7" s="419">
        <f t="shared" si="3"/>
        <v>0</v>
      </c>
      <c r="AA7" s="419">
        <f t="shared" si="3"/>
        <v>0</v>
      </c>
      <c r="AB7" s="419">
        <f t="shared" si="3"/>
        <v>0</v>
      </c>
      <c r="AC7" s="419">
        <f t="shared" si="3"/>
        <v>0</v>
      </c>
    </row>
    <row r="8" spans="1:29" ht="21" customHeight="1">
      <c r="A8" s="350">
        <f t="shared" ref="A8:A36" si="4">IF(B8&lt;&gt;0,A7+1,"")</f>
        <v>2</v>
      </c>
      <c r="B8" s="714" t="s">
        <v>361</v>
      </c>
      <c r="C8" s="658">
        <f t="shared" si="1"/>
        <v>0</v>
      </c>
      <c r="D8" s="715"/>
      <c r="E8" s="716" t="s">
        <v>382</v>
      </c>
      <c r="F8" s="716" t="s">
        <v>372</v>
      </c>
      <c r="G8" s="716" t="s">
        <v>149</v>
      </c>
      <c r="H8" s="716">
        <v>2</v>
      </c>
      <c r="I8" s="716">
        <v>1</v>
      </c>
      <c r="J8" s="717">
        <v>1000000</v>
      </c>
      <c r="K8" s="351" t="str">
        <f>IFERROR(VLOOKUP(F8,'Traveling policies'!$F$16:$G$23,2),0)</f>
        <v>A</v>
      </c>
      <c r="L8" s="426">
        <f>IF(K8="A",SUMIF('Traveling policies'!$C$3:$C$7,$B8,'Traveling policies'!$E$3:$E$7),SUMIF('Traveling policies'!$C$3:$C$7,$B8,'Traveling policies'!$F$3:$F$7))</f>
        <v>800000</v>
      </c>
      <c r="M8" s="426">
        <f t="shared" ref="M8:M36" si="5">I8*L8</f>
        <v>800000</v>
      </c>
      <c r="N8" s="426">
        <f>IF($K8="A",SUMIF('Traveling policies'!$C$3:$C$7,$B8,'Traveling policies'!$G$3:$G$7),SUMIF('Traveling policies'!$C$3:$C$7,$B8,'Traveling policies'!$H$3:$H$7))</f>
        <v>350000</v>
      </c>
      <c r="O8" s="426">
        <f t="shared" si="2"/>
        <v>700000</v>
      </c>
      <c r="P8" s="426">
        <f>SUMIF('Traveling policies'!$I$14:$I$24,#REF!&amp;F8,'Traveling policies'!$J$14:$J$24)</f>
        <v>0</v>
      </c>
      <c r="Q8" s="426">
        <f t="shared" ref="Q8:Q36" si="6">M8+O8+P8+J8</f>
        <v>2500000</v>
      </c>
      <c r="R8" s="426">
        <f t="shared" si="3"/>
        <v>0</v>
      </c>
      <c r="S8" s="426">
        <f t="shared" si="3"/>
        <v>2500000</v>
      </c>
      <c r="T8" s="426">
        <f t="shared" si="3"/>
        <v>0</v>
      </c>
      <c r="U8" s="426">
        <f t="shared" si="3"/>
        <v>0</v>
      </c>
      <c r="V8" s="426">
        <f t="shared" si="3"/>
        <v>0</v>
      </c>
      <c r="W8" s="426">
        <f t="shared" si="3"/>
        <v>0</v>
      </c>
      <c r="X8" s="426">
        <f t="shared" si="3"/>
        <v>0</v>
      </c>
      <c r="Y8" s="426">
        <f t="shared" si="3"/>
        <v>0</v>
      </c>
      <c r="Z8" s="426">
        <f t="shared" si="3"/>
        <v>0</v>
      </c>
      <c r="AA8" s="426">
        <f t="shared" si="3"/>
        <v>0</v>
      </c>
      <c r="AB8" s="426">
        <f t="shared" si="3"/>
        <v>0</v>
      </c>
      <c r="AC8" s="426">
        <f t="shared" si="3"/>
        <v>0</v>
      </c>
    </row>
    <row r="9" spans="1:29" ht="24.75" customHeight="1">
      <c r="A9" s="350">
        <f t="shared" si="4"/>
        <v>3</v>
      </c>
      <c r="B9" s="714" t="s">
        <v>361</v>
      </c>
      <c r="C9" s="658">
        <f t="shared" si="1"/>
        <v>0</v>
      </c>
      <c r="D9" s="715"/>
      <c r="E9" s="716" t="s">
        <v>382</v>
      </c>
      <c r="F9" s="716" t="s">
        <v>368</v>
      </c>
      <c r="G9" s="716" t="s">
        <v>150</v>
      </c>
      <c r="H9" s="716">
        <v>1</v>
      </c>
      <c r="I9" s="716"/>
      <c r="J9" s="717">
        <v>5000000</v>
      </c>
      <c r="K9" s="351" t="str">
        <f>IFERROR(VLOOKUP(F9,'Traveling policies'!$F$16:$G$23,2),0)</f>
        <v>A</v>
      </c>
      <c r="L9" s="426">
        <f>IF(K9="A",SUMIF('Traveling policies'!$C$3:$C$7,$B9,'Traveling policies'!$E$3:$E$7),SUMIF('Traveling policies'!$C$3:$C$7,$B9,'Traveling policies'!$F$3:$F$7))</f>
        <v>800000</v>
      </c>
      <c r="M9" s="426">
        <f t="shared" si="5"/>
        <v>0</v>
      </c>
      <c r="N9" s="426">
        <f>IF($K9="A",SUMIF('Traveling policies'!$C$3:$C$7,$B9,'Traveling policies'!$G$3:$G$7),SUMIF('Traveling policies'!$C$3:$C$7,$B9,'Traveling policies'!$H$3:$H$7))</f>
        <v>350000</v>
      </c>
      <c r="O9" s="426">
        <f t="shared" si="2"/>
        <v>350000</v>
      </c>
      <c r="P9" s="426">
        <f>SUMIF('Traveling policies'!$I$14:$I$24,E9&amp;F9,'Traveling policies'!$J$14:$J$24)</f>
        <v>300000</v>
      </c>
      <c r="Q9" s="426">
        <f t="shared" si="6"/>
        <v>5650000</v>
      </c>
      <c r="R9" s="426">
        <f t="shared" si="3"/>
        <v>0</v>
      </c>
      <c r="S9" s="426">
        <f t="shared" si="3"/>
        <v>0</v>
      </c>
      <c r="T9" s="426">
        <f t="shared" si="3"/>
        <v>5650000</v>
      </c>
      <c r="U9" s="426">
        <f t="shared" si="3"/>
        <v>0</v>
      </c>
      <c r="V9" s="426">
        <f t="shared" si="3"/>
        <v>0</v>
      </c>
      <c r="W9" s="426">
        <f t="shared" si="3"/>
        <v>0</v>
      </c>
      <c r="X9" s="426">
        <f t="shared" si="3"/>
        <v>0</v>
      </c>
      <c r="Y9" s="426">
        <f t="shared" si="3"/>
        <v>0</v>
      </c>
      <c r="Z9" s="426">
        <f t="shared" si="3"/>
        <v>0</v>
      </c>
      <c r="AA9" s="426">
        <f t="shared" si="3"/>
        <v>0</v>
      </c>
      <c r="AB9" s="426">
        <f t="shared" si="3"/>
        <v>0</v>
      </c>
      <c r="AC9" s="426">
        <f t="shared" si="3"/>
        <v>0</v>
      </c>
    </row>
    <row r="10" spans="1:29" ht="25.5" customHeight="1">
      <c r="A10" s="350" t="str">
        <f t="shared" si="4"/>
        <v/>
      </c>
      <c r="B10" s="714"/>
      <c r="C10" s="658" t="str">
        <f t="shared" si="1"/>
        <v/>
      </c>
      <c r="D10" s="715"/>
      <c r="E10" s="716"/>
      <c r="F10" s="716"/>
      <c r="G10" s="716"/>
      <c r="H10" s="716"/>
      <c r="I10" s="716"/>
      <c r="J10" s="717"/>
      <c r="K10" s="351">
        <f>IFERROR(VLOOKUP(F10,'Traveling policies'!$F$16:$G$23,2),0)</f>
        <v>0</v>
      </c>
      <c r="L10" s="426">
        <f>IF(K10="A",SUMIF('Traveling policies'!$C$3:$C$7,$B10,'Traveling policies'!$E$3:$E$7),SUMIF('Traveling policies'!$C$3:$C$7,$B10,'Traveling policies'!$F$3:$F$7))</f>
        <v>0</v>
      </c>
      <c r="M10" s="426">
        <f t="shared" si="5"/>
        <v>0</v>
      </c>
      <c r="N10" s="426">
        <f>IF($K10="A",SUMIF('Traveling policies'!$C$3:$C$7,$B10,'Traveling policies'!$G$3:$G$7),SUMIF('Traveling policies'!$C$3:$C$7,$B10,'Traveling policies'!$H$3:$H$7))</f>
        <v>0</v>
      </c>
      <c r="O10" s="426">
        <f t="shared" si="2"/>
        <v>0</v>
      </c>
      <c r="P10" s="426">
        <f>SUMIF('Traveling policies'!$I$14:$I$24,E10&amp;F10,'Traveling policies'!$J$14:$J$24)</f>
        <v>0</v>
      </c>
      <c r="Q10" s="426">
        <f t="shared" si="6"/>
        <v>0</v>
      </c>
      <c r="R10" s="426">
        <f t="shared" si="3"/>
        <v>0</v>
      </c>
      <c r="S10" s="426">
        <f t="shared" si="3"/>
        <v>0</v>
      </c>
      <c r="T10" s="426">
        <f t="shared" si="3"/>
        <v>0</v>
      </c>
      <c r="U10" s="426">
        <f t="shared" si="3"/>
        <v>0</v>
      </c>
      <c r="V10" s="426">
        <f t="shared" si="3"/>
        <v>0</v>
      </c>
      <c r="W10" s="426">
        <f t="shared" si="3"/>
        <v>0</v>
      </c>
      <c r="X10" s="426">
        <f t="shared" si="3"/>
        <v>0</v>
      </c>
      <c r="Y10" s="426">
        <f t="shared" si="3"/>
        <v>0</v>
      </c>
      <c r="Z10" s="426">
        <f t="shared" si="3"/>
        <v>0</v>
      </c>
      <c r="AA10" s="426">
        <f t="shared" si="3"/>
        <v>0</v>
      </c>
      <c r="AB10" s="426">
        <f t="shared" si="3"/>
        <v>0</v>
      </c>
      <c r="AC10" s="426">
        <f t="shared" si="3"/>
        <v>0</v>
      </c>
    </row>
    <row r="11" spans="1:29" ht="30" customHeight="1">
      <c r="A11" s="350" t="str">
        <f t="shared" si="4"/>
        <v/>
      </c>
      <c r="B11" s="714"/>
      <c r="C11" s="658" t="str">
        <f t="shared" si="1"/>
        <v/>
      </c>
      <c r="D11" s="718"/>
      <c r="E11" s="716"/>
      <c r="F11" s="716"/>
      <c r="G11" s="716"/>
      <c r="H11" s="716"/>
      <c r="I11" s="716"/>
      <c r="J11" s="717"/>
      <c r="K11" s="351">
        <f>IFERROR(VLOOKUP(F11,'Traveling policies'!$F$16:$G$23,2),0)</f>
        <v>0</v>
      </c>
      <c r="L11" s="426">
        <f>IF(K11="A",SUMIF('Traveling policies'!$C$3:$C$7,$B11,'Traveling policies'!$E$3:$E$7),SUMIF('Traveling policies'!$C$3:$C$7,$B11,'Traveling policies'!$F$3:$F$7))</f>
        <v>0</v>
      </c>
      <c r="M11" s="426">
        <f t="shared" si="5"/>
        <v>0</v>
      </c>
      <c r="N11" s="426">
        <f>IF($K11="A",SUMIF('Traveling policies'!$C$3:$C$7,$B11,'Traveling policies'!$G$3:$G$7),SUMIF('Traveling policies'!$C$3:$C$7,$B11,'Traveling policies'!$H$3:$H$7))</f>
        <v>0</v>
      </c>
      <c r="O11" s="426">
        <f t="shared" si="2"/>
        <v>0</v>
      </c>
      <c r="P11" s="426">
        <f>SUMIF('Traveling policies'!$I$14:$I$24,E11&amp;F11,'Traveling policies'!$J$14:$J$24)</f>
        <v>0</v>
      </c>
      <c r="Q11" s="426">
        <f t="shared" si="6"/>
        <v>0</v>
      </c>
      <c r="R11" s="426">
        <f t="shared" si="3"/>
        <v>0</v>
      </c>
      <c r="S11" s="426">
        <f t="shared" si="3"/>
        <v>0</v>
      </c>
      <c r="T11" s="426">
        <f t="shared" si="3"/>
        <v>0</v>
      </c>
      <c r="U11" s="426">
        <f t="shared" si="3"/>
        <v>0</v>
      </c>
      <c r="V11" s="426">
        <f t="shared" si="3"/>
        <v>0</v>
      </c>
      <c r="W11" s="426">
        <f t="shared" si="3"/>
        <v>0</v>
      </c>
      <c r="X11" s="426">
        <f t="shared" si="3"/>
        <v>0</v>
      </c>
      <c r="Y11" s="426">
        <f t="shared" si="3"/>
        <v>0</v>
      </c>
      <c r="Z11" s="426">
        <f t="shared" si="3"/>
        <v>0</v>
      </c>
      <c r="AA11" s="426">
        <f t="shared" si="3"/>
        <v>0</v>
      </c>
      <c r="AB11" s="426">
        <f t="shared" si="3"/>
        <v>0</v>
      </c>
      <c r="AC11" s="426">
        <f t="shared" si="3"/>
        <v>0</v>
      </c>
    </row>
    <row r="12" spans="1:29" ht="30" customHeight="1">
      <c r="A12" s="355" t="str">
        <f t="shared" si="4"/>
        <v/>
      </c>
      <c r="B12" s="719"/>
      <c r="C12" s="662" t="str">
        <f t="shared" si="1"/>
        <v/>
      </c>
      <c r="D12" s="720"/>
      <c r="E12" s="721"/>
      <c r="F12" s="721"/>
      <c r="G12" s="721"/>
      <c r="H12" s="721"/>
      <c r="I12" s="721"/>
      <c r="J12" s="722"/>
      <c r="K12" s="723">
        <f>IFERROR(VLOOKUP(F12,'Traveling policies'!$F$16:$G$23,2),0)</f>
        <v>0</v>
      </c>
      <c r="L12" s="432">
        <f>IF(K12="A",SUMIF('Traveling policies'!$C$3:$C$7,$B12,'Traveling policies'!$E$3:$E$7),SUMIF('Traveling policies'!$C$3:$C$7,$B12,'Traveling policies'!$F$3:$F$7))</f>
        <v>0</v>
      </c>
      <c r="M12" s="432">
        <f t="shared" si="5"/>
        <v>0</v>
      </c>
      <c r="N12" s="432">
        <f>IF($K12="A",SUMIF('Traveling policies'!$C$3:$C$7,$B12,'Traveling policies'!$G$3:$G$7),SUMIF('Traveling policies'!$C$3:$C$7,$B12,'Traveling policies'!$H$3:$H$7))</f>
        <v>0</v>
      </c>
      <c r="O12" s="432">
        <f t="shared" si="2"/>
        <v>0</v>
      </c>
      <c r="P12" s="432">
        <f>SUMIF('Traveling policies'!$I$14:$I$24,E12&amp;F12,'Traveling policies'!$J$14:$J$24)</f>
        <v>0</v>
      </c>
      <c r="Q12" s="432">
        <f t="shared" si="6"/>
        <v>0</v>
      </c>
      <c r="R12" s="432">
        <f t="shared" si="3"/>
        <v>0</v>
      </c>
      <c r="S12" s="432">
        <f t="shared" si="3"/>
        <v>0</v>
      </c>
      <c r="T12" s="432">
        <f t="shared" si="3"/>
        <v>0</v>
      </c>
      <c r="U12" s="432">
        <f t="shared" si="3"/>
        <v>0</v>
      </c>
      <c r="V12" s="432">
        <f t="shared" si="3"/>
        <v>0</v>
      </c>
      <c r="W12" s="432">
        <f t="shared" si="3"/>
        <v>0</v>
      </c>
      <c r="X12" s="432">
        <f t="shared" si="3"/>
        <v>0</v>
      </c>
      <c r="Y12" s="432">
        <f t="shared" si="3"/>
        <v>0</v>
      </c>
      <c r="Z12" s="432">
        <f t="shared" si="3"/>
        <v>0</v>
      </c>
      <c r="AA12" s="432">
        <f t="shared" si="3"/>
        <v>0</v>
      </c>
      <c r="AB12" s="432">
        <f t="shared" si="3"/>
        <v>0</v>
      </c>
      <c r="AC12" s="432">
        <f t="shared" si="3"/>
        <v>0</v>
      </c>
    </row>
    <row r="13" spans="1:29" ht="30" hidden="1" customHeight="1">
      <c r="A13" s="26" t="str">
        <f t="shared" si="4"/>
        <v/>
      </c>
      <c r="B13" s="92"/>
      <c r="C13" s="27" t="str">
        <f t="shared" si="1"/>
        <v/>
      </c>
      <c r="D13" s="94"/>
      <c r="E13" s="93"/>
      <c r="F13" s="93"/>
      <c r="G13" s="93"/>
      <c r="H13" s="93"/>
      <c r="I13" s="93"/>
      <c r="J13" s="91"/>
      <c r="K13" s="58">
        <f>IFERROR(VLOOKUP(F13,'Traveling policies'!$F$16:$G$23,2),0)</f>
        <v>0</v>
      </c>
      <c r="L13" s="44">
        <f>IF(K13="A",SUMIF('Traveling policies'!$C$3:$C$7,$B13,'Traveling policies'!$E$3:$E$7),SUMIF('Traveling policies'!$C$3:$C$7,$B13,'Traveling policies'!$F$3:$F$7))</f>
        <v>0</v>
      </c>
      <c r="M13" s="44">
        <f t="shared" si="5"/>
        <v>0</v>
      </c>
      <c r="N13" s="44">
        <f>IF($K13="A",SUMIF('Traveling policies'!$C$3:$C$7,$B13,'Traveling policies'!$G$3:$G$7),SUMIF('Traveling policies'!$C$3:$C$7,$B13,'Traveling policies'!$H$3:$H$7))</f>
        <v>0</v>
      </c>
      <c r="O13" s="44">
        <f t="shared" si="2"/>
        <v>0</v>
      </c>
      <c r="P13" s="44">
        <f>SUMIF('Traveling policies'!$I$14:$I$24,E13&amp;F13,'Traveling policies'!$J$14:$J$24)</f>
        <v>0</v>
      </c>
      <c r="Q13" s="44">
        <f t="shared" si="6"/>
        <v>0</v>
      </c>
      <c r="R13" s="44">
        <f t="shared" si="3"/>
        <v>0</v>
      </c>
      <c r="S13" s="44">
        <f t="shared" si="3"/>
        <v>0</v>
      </c>
      <c r="T13" s="44">
        <f t="shared" si="3"/>
        <v>0</v>
      </c>
      <c r="U13" s="44">
        <f t="shared" si="3"/>
        <v>0</v>
      </c>
      <c r="V13" s="44">
        <f t="shared" si="3"/>
        <v>0</v>
      </c>
      <c r="W13" s="44">
        <f t="shared" si="3"/>
        <v>0</v>
      </c>
      <c r="X13" s="44">
        <f t="shared" si="3"/>
        <v>0</v>
      </c>
      <c r="Y13" s="44">
        <f t="shared" si="3"/>
        <v>0</v>
      </c>
      <c r="Z13" s="44">
        <f t="shared" si="3"/>
        <v>0</v>
      </c>
      <c r="AA13" s="44">
        <f t="shared" si="3"/>
        <v>0</v>
      </c>
      <c r="AB13" s="44">
        <f t="shared" si="3"/>
        <v>0</v>
      </c>
      <c r="AC13" s="44">
        <f t="shared" si="3"/>
        <v>0</v>
      </c>
    </row>
    <row r="14" spans="1:29" ht="30" hidden="1" customHeight="1">
      <c r="A14" s="26" t="str">
        <f t="shared" si="4"/>
        <v/>
      </c>
      <c r="B14" s="92"/>
      <c r="C14" s="27" t="str">
        <f t="shared" si="1"/>
        <v/>
      </c>
      <c r="D14" s="94"/>
      <c r="E14" s="93"/>
      <c r="F14" s="93"/>
      <c r="G14" s="93"/>
      <c r="H14" s="93"/>
      <c r="I14" s="93"/>
      <c r="J14" s="91"/>
      <c r="K14" s="58">
        <f>IFERROR(VLOOKUP(F14,'Traveling policies'!$F$16:$G$23,2),0)</f>
        <v>0</v>
      </c>
      <c r="L14" s="44">
        <f>IF(K14="A",SUMIF('Traveling policies'!$C$3:$C$7,$B14,'Traveling policies'!$E$3:$E$7),SUMIF('Traveling policies'!$C$3:$C$7,$B14,'Traveling policies'!$F$3:$F$7))</f>
        <v>0</v>
      </c>
      <c r="M14" s="44">
        <f t="shared" si="5"/>
        <v>0</v>
      </c>
      <c r="N14" s="44">
        <f>IF($K14="A",SUMIF('Traveling policies'!$C$3:$C$7,$B14,'Traveling policies'!$G$3:$G$7),SUMIF('Traveling policies'!$C$3:$C$7,$B14,'Traveling policies'!$H$3:$H$7))</f>
        <v>0</v>
      </c>
      <c r="O14" s="44">
        <f t="shared" si="2"/>
        <v>0</v>
      </c>
      <c r="P14" s="44">
        <f>SUMIF('Traveling policies'!$I$14:$I$24,E14&amp;F14,'Traveling policies'!$J$14:$J$24)</f>
        <v>0</v>
      </c>
      <c r="Q14" s="44">
        <f t="shared" si="6"/>
        <v>0</v>
      </c>
      <c r="R14" s="44">
        <f t="shared" si="3"/>
        <v>0</v>
      </c>
      <c r="S14" s="44">
        <f t="shared" si="3"/>
        <v>0</v>
      </c>
      <c r="T14" s="44">
        <f t="shared" si="3"/>
        <v>0</v>
      </c>
      <c r="U14" s="44">
        <f t="shared" si="3"/>
        <v>0</v>
      </c>
      <c r="V14" s="44">
        <f t="shared" si="3"/>
        <v>0</v>
      </c>
      <c r="W14" s="44">
        <f t="shared" si="3"/>
        <v>0</v>
      </c>
      <c r="X14" s="44">
        <f t="shared" si="3"/>
        <v>0</v>
      </c>
      <c r="Y14" s="44">
        <f t="shared" si="3"/>
        <v>0</v>
      </c>
      <c r="Z14" s="44">
        <f t="shared" si="3"/>
        <v>0</v>
      </c>
      <c r="AA14" s="44">
        <f t="shared" si="3"/>
        <v>0</v>
      </c>
      <c r="AB14" s="44">
        <f t="shared" si="3"/>
        <v>0</v>
      </c>
      <c r="AC14" s="44">
        <f t="shared" si="3"/>
        <v>0</v>
      </c>
    </row>
    <row r="15" spans="1:29" ht="30" hidden="1" customHeight="1">
      <c r="A15" s="26" t="str">
        <f t="shared" si="4"/>
        <v/>
      </c>
      <c r="B15" s="92"/>
      <c r="C15" s="27" t="str">
        <f t="shared" si="1"/>
        <v/>
      </c>
      <c r="D15" s="94"/>
      <c r="E15" s="93"/>
      <c r="F15" s="93"/>
      <c r="G15" s="93"/>
      <c r="H15" s="93"/>
      <c r="I15" s="93"/>
      <c r="J15" s="91"/>
      <c r="K15" s="58">
        <f>IFERROR(VLOOKUP(F15,'Traveling policies'!$F$16:$G$23,2),0)</f>
        <v>0</v>
      </c>
      <c r="L15" s="44">
        <f>IF(K15="A",SUMIF('Traveling policies'!$C$3:$C$7,$B15,'Traveling policies'!$E$3:$E$7),SUMIF('Traveling policies'!$C$3:$C$7,$B15,'Traveling policies'!$F$3:$F$7))</f>
        <v>0</v>
      </c>
      <c r="M15" s="44">
        <f t="shared" si="5"/>
        <v>0</v>
      </c>
      <c r="N15" s="44">
        <f>IF($K15="A",SUMIF('Traveling policies'!$C$3:$C$7,$B15,'Traveling policies'!$G$3:$G$7),SUMIF('Traveling policies'!$C$3:$C$7,$B15,'Traveling policies'!$H$3:$H$7))</f>
        <v>0</v>
      </c>
      <c r="O15" s="44">
        <f t="shared" si="2"/>
        <v>0</v>
      </c>
      <c r="P15" s="44">
        <f>SUMIF('Traveling policies'!$I$14:$I$24,E15&amp;F15,'Traveling policies'!$J$14:$J$24)</f>
        <v>0</v>
      </c>
      <c r="Q15" s="44">
        <f t="shared" si="6"/>
        <v>0</v>
      </c>
      <c r="R15" s="44">
        <f t="shared" si="3"/>
        <v>0</v>
      </c>
      <c r="S15" s="44">
        <f t="shared" si="3"/>
        <v>0</v>
      </c>
      <c r="T15" s="44">
        <f t="shared" si="3"/>
        <v>0</v>
      </c>
      <c r="U15" s="44">
        <f t="shared" si="3"/>
        <v>0</v>
      </c>
      <c r="V15" s="44">
        <f t="shared" si="3"/>
        <v>0</v>
      </c>
      <c r="W15" s="44">
        <f t="shared" si="3"/>
        <v>0</v>
      </c>
      <c r="X15" s="44">
        <f t="shared" si="3"/>
        <v>0</v>
      </c>
      <c r="Y15" s="44">
        <f t="shared" si="3"/>
        <v>0</v>
      </c>
      <c r="Z15" s="44">
        <f t="shared" si="3"/>
        <v>0</v>
      </c>
      <c r="AA15" s="44">
        <f t="shared" si="3"/>
        <v>0</v>
      </c>
      <c r="AB15" s="44">
        <f t="shared" si="3"/>
        <v>0</v>
      </c>
      <c r="AC15" s="44">
        <f t="shared" si="3"/>
        <v>0</v>
      </c>
    </row>
    <row r="16" spans="1:29" ht="30" hidden="1" customHeight="1">
      <c r="A16" s="26" t="str">
        <f t="shared" si="4"/>
        <v/>
      </c>
      <c r="B16" s="92"/>
      <c r="C16" s="27" t="str">
        <f t="shared" si="1"/>
        <v/>
      </c>
      <c r="D16" s="94"/>
      <c r="E16" s="93"/>
      <c r="F16" s="93"/>
      <c r="G16" s="93"/>
      <c r="H16" s="93"/>
      <c r="I16" s="93"/>
      <c r="J16" s="91"/>
      <c r="K16" s="58">
        <f>IFERROR(VLOOKUP(F16,'Traveling policies'!$F$16:$G$23,2),0)</f>
        <v>0</v>
      </c>
      <c r="L16" s="44">
        <f>IF(K16="A",SUMIF('Traveling policies'!$C$3:$C$7,$B16,'Traveling policies'!$E$3:$E$7),SUMIF('Traveling policies'!$C$3:$C$7,$B16,'Traveling policies'!$F$3:$F$7))</f>
        <v>0</v>
      </c>
      <c r="M16" s="44">
        <f t="shared" si="5"/>
        <v>0</v>
      </c>
      <c r="N16" s="44">
        <f>IF($K16="A",SUMIF('Traveling policies'!$C$3:$C$7,$B16,'Traveling policies'!$G$3:$G$7),SUMIF('Traveling policies'!$C$3:$C$7,$B16,'Traveling policies'!$H$3:$H$7))</f>
        <v>0</v>
      </c>
      <c r="O16" s="44">
        <f t="shared" si="2"/>
        <v>0</v>
      </c>
      <c r="P16" s="44">
        <f>SUMIF('Traveling policies'!$I$14:$I$24,E16&amp;F16,'Traveling policies'!$J$14:$J$24)</f>
        <v>0</v>
      </c>
      <c r="Q16" s="44">
        <f t="shared" si="6"/>
        <v>0</v>
      </c>
      <c r="R16" s="44">
        <f t="shared" si="3"/>
        <v>0</v>
      </c>
      <c r="S16" s="44">
        <f t="shared" si="3"/>
        <v>0</v>
      </c>
      <c r="T16" s="44">
        <f t="shared" si="3"/>
        <v>0</v>
      </c>
      <c r="U16" s="44">
        <f t="shared" si="3"/>
        <v>0</v>
      </c>
      <c r="V16" s="44">
        <f t="shared" si="3"/>
        <v>0</v>
      </c>
      <c r="W16" s="44">
        <f t="shared" si="3"/>
        <v>0</v>
      </c>
      <c r="X16" s="44">
        <f t="shared" si="3"/>
        <v>0</v>
      </c>
      <c r="Y16" s="44">
        <f t="shared" si="3"/>
        <v>0</v>
      </c>
      <c r="Z16" s="44">
        <f t="shared" si="3"/>
        <v>0</v>
      </c>
      <c r="AA16" s="44">
        <f t="shared" si="3"/>
        <v>0</v>
      </c>
      <c r="AB16" s="44">
        <f t="shared" si="3"/>
        <v>0</v>
      </c>
      <c r="AC16" s="44">
        <f t="shared" si="3"/>
        <v>0</v>
      </c>
    </row>
    <row r="17" spans="1:29" ht="30" hidden="1" customHeight="1">
      <c r="A17" s="26" t="str">
        <f t="shared" si="4"/>
        <v/>
      </c>
      <c r="B17" s="92"/>
      <c r="C17" s="27" t="str">
        <f t="shared" si="1"/>
        <v/>
      </c>
      <c r="D17" s="94"/>
      <c r="E17" s="93"/>
      <c r="F17" s="93"/>
      <c r="G17" s="93"/>
      <c r="H17" s="93"/>
      <c r="I17" s="93"/>
      <c r="J17" s="91"/>
      <c r="K17" s="58">
        <f>IFERROR(VLOOKUP(F17,'Traveling policies'!$F$16:$G$23,2),0)</f>
        <v>0</v>
      </c>
      <c r="L17" s="44">
        <f>IF(K17="A",SUMIF('Traveling policies'!$C$3:$C$7,$B17,'Traveling policies'!$E$3:$E$7),SUMIF('Traveling policies'!$C$3:$C$7,$B17,'Traveling policies'!$F$3:$F$7))</f>
        <v>0</v>
      </c>
      <c r="M17" s="44">
        <f t="shared" si="5"/>
        <v>0</v>
      </c>
      <c r="N17" s="44">
        <f>IF($K17="A",SUMIF('Traveling policies'!$C$3:$C$7,$B17,'Traveling policies'!$G$3:$G$7),SUMIF('Traveling policies'!$C$3:$C$7,$B17,'Traveling policies'!$H$3:$H$7))</f>
        <v>0</v>
      </c>
      <c r="O17" s="44">
        <f t="shared" si="2"/>
        <v>0</v>
      </c>
      <c r="P17" s="44">
        <f>SUMIF('Traveling policies'!$I$14:$I$24,E17&amp;F17,'Traveling policies'!$J$14:$J$24)</f>
        <v>0</v>
      </c>
      <c r="Q17" s="44">
        <f t="shared" si="6"/>
        <v>0</v>
      </c>
      <c r="R17" s="44">
        <f t="shared" ref="R17:AC26" si="7">IF($G17=R$4,$Q17,0)</f>
        <v>0</v>
      </c>
      <c r="S17" s="44">
        <f t="shared" si="7"/>
        <v>0</v>
      </c>
      <c r="T17" s="44">
        <f t="shared" si="7"/>
        <v>0</v>
      </c>
      <c r="U17" s="44">
        <f t="shared" si="7"/>
        <v>0</v>
      </c>
      <c r="V17" s="44">
        <f t="shared" si="7"/>
        <v>0</v>
      </c>
      <c r="W17" s="44">
        <f t="shared" si="7"/>
        <v>0</v>
      </c>
      <c r="X17" s="44">
        <f t="shared" si="7"/>
        <v>0</v>
      </c>
      <c r="Y17" s="44">
        <f t="shared" si="7"/>
        <v>0</v>
      </c>
      <c r="Z17" s="44">
        <f t="shared" si="7"/>
        <v>0</v>
      </c>
      <c r="AA17" s="44">
        <f t="shared" si="7"/>
        <v>0</v>
      </c>
      <c r="AB17" s="44">
        <f t="shared" si="7"/>
        <v>0</v>
      </c>
      <c r="AC17" s="44">
        <f t="shared" si="7"/>
        <v>0</v>
      </c>
    </row>
    <row r="18" spans="1:29" ht="30" hidden="1" customHeight="1">
      <c r="A18" s="26" t="str">
        <f t="shared" si="4"/>
        <v/>
      </c>
      <c r="B18" s="92"/>
      <c r="C18" s="27" t="str">
        <f t="shared" si="1"/>
        <v/>
      </c>
      <c r="D18" s="94"/>
      <c r="E18" s="93"/>
      <c r="F18" s="93"/>
      <c r="G18" s="93"/>
      <c r="H18" s="93"/>
      <c r="I18" s="93"/>
      <c r="J18" s="91"/>
      <c r="K18" s="58">
        <f>IFERROR(VLOOKUP(F18,'Traveling policies'!$F$16:$G$23,2),0)</f>
        <v>0</v>
      </c>
      <c r="L18" s="44">
        <f>IF(K18="A",SUMIF('Traveling policies'!$C$3:$C$7,$B18,'Traveling policies'!$E$3:$E$7),SUMIF('Traveling policies'!$C$3:$C$7,$B18,'Traveling policies'!$F$3:$F$7))</f>
        <v>0</v>
      </c>
      <c r="M18" s="44">
        <f t="shared" si="5"/>
        <v>0</v>
      </c>
      <c r="N18" s="44">
        <f>IF($K18="A",SUMIF('Traveling policies'!$C$3:$C$7,$B18,'Traveling policies'!$G$3:$G$7),SUMIF('Traveling policies'!$C$3:$C$7,$B18,'Traveling policies'!$H$3:$H$7))</f>
        <v>0</v>
      </c>
      <c r="O18" s="44">
        <f t="shared" si="2"/>
        <v>0</v>
      </c>
      <c r="P18" s="44">
        <f>SUMIF('Traveling policies'!$I$14:$I$24,E18&amp;F18,'Traveling policies'!$J$14:$J$24)</f>
        <v>0</v>
      </c>
      <c r="Q18" s="44">
        <f t="shared" si="6"/>
        <v>0</v>
      </c>
      <c r="R18" s="44">
        <f t="shared" si="7"/>
        <v>0</v>
      </c>
      <c r="S18" s="44">
        <f t="shared" si="7"/>
        <v>0</v>
      </c>
      <c r="T18" s="44">
        <f t="shared" si="7"/>
        <v>0</v>
      </c>
      <c r="U18" s="44">
        <f t="shared" si="7"/>
        <v>0</v>
      </c>
      <c r="V18" s="44">
        <f t="shared" si="7"/>
        <v>0</v>
      </c>
      <c r="W18" s="44">
        <f t="shared" si="7"/>
        <v>0</v>
      </c>
      <c r="X18" s="44">
        <f t="shared" si="7"/>
        <v>0</v>
      </c>
      <c r="Y18" s="44">
        <f t="shared" si="7"/>
        <v>0</v>
      </c>
      <c r="Z18" s="44">
        <f t="shared" si="7"/>
        <v>0</v>
      </c>
      <c r="AA18" s="44">
        <f t="shared" si="7"/>
        <v>0</v>
      </c>
      <c r="AB18" s="44">
        <f t="shared" si="7"/>
        <v>0</v>
      </c>
      <c r="AC18" s="44">
        <f t="shared" si="7"/>
        <v>0</v>
      </c>
    </row>
    <row r="19" spans="1:29" ht="30" hidden="1" customHeight="1">
      <c r="A19" s="26" t="str">
        <f t="shared" si="4"/>
        <v/>
      </c>
      <c r="B19" s="92"/>
      <c r="C19" s="27" t="str">
        <f t="shared" si="1"/>
        <v/>
      </c>
      <c r="D19" s="94"/>
      <c r="E19" s="93"/>
      <c r="F19" s="93"/>
      <c r="G19" s="93"/>
      <c r="H19" s="93"/>
      <c r="I19" s="93"/>
      <c r="J19" s="91"/>
      <c r="K19" s="58">
        <f>IFERROR(VLOOKUP(F19,'Traveling policies'!$F$16:$G$23,2),0)</f>
        <v>0</v>
      </c>
      <c r="L19" s="44">
        <f>IF(K19="A",SUMIF('Traveling policies'!$C$3:$C$7,$B19,'Traveling policies'!$E$3:$E$7),SUMIF('Traveling policies'!$C$3:$C$7,$B19,'Traveling policies'!$F$3:$F$7))</f>
        <v>0</v>
      </c>
      <c r="M19" s="44">
        <f t="shared" si="5"/>
        <v>0</v>
      </c>
      <c r="N19" s="44">
        <f>IF($K19="A",SUMIF('Traveling policies'!$C$3:$C$7,$B19,'Traveling policies'!$G$3:$G$7),SUMIF('Traveling policies'!$C$3:$C$7,$B19,'Traveling policies'!$H$3:$H$7))</f>
        <v>0</v>
      </c>
      <c r="O19" s="44">
        <f t="shared" si="2"/>
        <v>0</v>
      </c>
      <c r="P19" s="44">
        <f>SUMIF('Traveling policies'!$I$14:$I$24,E19&amp;F19,'Traveling policies'!$J$14:$J$24)</f>
        <v>0</v>
      </c>
      <c r="Q19" s="44">
        <f t="shared" si="6"/>
        <v>0</v>
      </c>
      <c r="R19" s="44">
        <f t="shared" si="7"/>
        <v>0</v>
      </c>
      <c r="S19" s="44">
        <f t="shared" si="7"/>
        <v>0</v>
      </c>
      <c r="T19" s="44">
        <f t="shared" si="7"/>
        <v>0</v>
      </c>
      <c r="U19" s="44">
        <f t="shared" si="7"/>
        <v>0</v>
      </c>
      <c r="V19" s="44">
        <f t="shared" si="7"/>
        <v>0</v>
      </c>
      <c r="W19" s="44">
        <f t="shared" si="7"/>
        <v>0</v>
      </c>
      <c r="X19" s="44">
        <f t="shared" si="7"/>
        <v>0</v>
      </c>
      <c r="Y19" s="44">
        <f t="shared" si="7"/>
        <v>0</v>
      </c>
      <c r="Z19" s="44">
        <f t="shared" si="7"/>
        <v>0</v>
      </c>
      <c r="AA19" s="44">
        <f t="shared" si="7"/>
        <v>0</v>
      </c>
      <c r="AB19" s="44">
        <f t="shared" si="7"/>
        <v>0</v>
      </c>
      <c r="AC19" s="44">
        <f t="shared" si="7"/>
        <v>0</v>
      </c>
    </row>
    <row r="20" spans="1:29" ht="30" hidden="1" customHeight="1">
      <c r="A20" s="26" t="str">
        <f t="shared" si="4"/>
        <v/>
      </c>
      <c r="B20" s="92"/>
      <c r="C20" s="27" t="str">
        <f t="shared" si="1"/>
        <v/>
      </c>
      <c r="D20" s="94"/>
      <c r="E20" s="93"/>
      <c r="F20" s="93"/>
      <c r="G20" s="93"/>
      <c r="H20" s="93"/>
      <c r="I20" s="93"/>
      <c r="J20" s="91"/>
      <c r="K20" s="58">
        <f>IFERROR(VLOOKUP(F20,'Traveling policies'!$F$16:$G$23,2),0)</f>
        <v>0</v>
      </c>
      <c r="L20" s="44">
        <f>IF(K20="A",SUMIF('Traveling policies'!$C$3:$C$7,$B20,'Traveling policies'!$E$3:$E$7),SUMIF('Traveling policies'!$C$3:$C$7,$B20,'Traveling policies'!$F$3:$F$7))</f>
        <v>0</v>
      </c>
      <c r="M20" s="44">
        <f t="shared" si="5"/>
        <v>0</v>
      </c>
      <c r="N20" s="44">
        <f>IF($K20="A",SUMIF('Traveling policies'!$C$3:$C$7,$B20,'Traveling policies'!$G$3:$G$7),SUMIF('Traveling policies'!$C$3:$C$7,$B20,'Traveling policies'!$H$3:$H$7))</f>
        <v>0</v>
      </c>
      <c r="O20" s="44">
        <f t="shared" si="2"/>
        <v>0</v>
      </c>
      <c r="P20" s="44">
        <f>SUMIF('Traveling policies'!$I$14:$I$24,E20&amp;F20,'Traveling policies'!$J$14:$J$24)</f>
        <v>0</v>
      </c>
      <c r="Q20" s="44">
        <f t="shared" si="6"/>
        <v>0</v>
      </c>
      <c r="R20" s="44">
        <f t="shared" si="7"/>
        <v>0</v>
      </c>
      <c r="S20" s="44">
        <f t="shared" si="7"/>
        <v>0</v>
      </c>
      <c r="T20" s="44">
        <f t="shared" si="7"/>
        <v>0</v>
      </c>
      <c r="U20" s="44">
        <f t="shared" si="7"/>
        <v>0</v>
      </c>
      <c r="V20" s="44">
        <f t="shared" si="7"/>
        <v>0</v>
      </c>
      <c r="W20" s="44">
        <f t="shared" si="7"/>
        <v>0</v>
      </c>
      <c r="X20" s="44">
        <f t="shared" si="7"/>
        <v>0</v>
      </c>
      <c r="Y20" s="44">
        <f t="shared" si="7"/>
        <v>0</v>
      </c>
      <c r="Z20" s="44">
        <f t="shared" si="7"/>
        <v>0</v>
      </c>
      <c r="AA20" s="44">
        <f t="shared" si="7"/>
        <v>0</v>
      </c>
      <c r="AB20" s="44">
        <f t="shared" si="7"/>
        <v>0</v>
      </c>
      <c r="AC20" s="44">
        <f t="shared" si="7"/>
        <v>0</v>
      </c>
    </row>
    <row r="21" spans="1:29" ht="30" hidden="1" customHeight="1">
      <c r="A21" s="26" t="str">
        <f t="shared" si="4"/>
        <v/>
      </c>
      <c r="B21" s="92"/>
      <c r="C21" s="27" t="str">
        <f t="shared" si="1"/>
        <v/>
      </c>
      <c r="D21" s="94"/>
      <c r="E21" s="93"/>
      <c r="F21" s="93"/>
      <c r="G21" s="93"/>
      <c r="H21" s="93"/>
      <c r="I21" s="93"/>
      <c r="J21" s="91"/>
      <c r="K21" s="58">
        <f>IFERROR(VLOOKUP(F21,'Traveling policies'!$F$16:$G$23,2),0)</f>
        <v>0</v>
      </c>
      <c r="L21" s="44">
        <f>IF(K21="A",SUMIF('Traveling policies'!$C$3:$C$7,$B21,'Traveling policies'!$E$3:$E$7),SUMIF('Traveling policies'!$C$3:$C$7,$B21,'Traveling policies'!$F$3:$F$7))</f>
        <v>0</v>
      </c>
      <c r="M21" s="44">
        <f t="shared" si="5"/>
        <v>0</v>
      </c>
      <c r="N21" s="44">
        <f>IF($K21="A",SUMIF('Traveling policies'!$C$3:$C$7,$B21,'Traveling policies'!$G$3:$G$7),SUMIF('Traveling policies'!$C$3:$C$7,$B21,'Traveling policies'!$H$3:$H$7))</f>
        <v>0</v>
      </c>
      <c r="O21" s="44">
        <f t="shared" si="2"/>
        <v>0</v>
      </c>
      <c r="P21" s="44">
        <f>SUMIF('Traveling policies'!$I$14:$I$24,E21&amp;F21,'Traveling policies'!$J$14:$J$24)</f>
        <v>0</v>
      </c>
      <c r="Q21" s="44">
        <f t="shared" si="6"/>
        <v>0</v>
      </c>
      <c r="R21" s="44">
        <f t="shared" si="7"/>
        <v>0</v>
      </c>
      <c r="S21" s="44">
        <f t="shared" si="7"/>
        <v>0</v>
      </c>
      <c r="T21" s="44">
        <f t="shared" si="7"/>
        <v>0</v>
      </c>
      <c r="U21" s="44">
        <f t="shared" si="7"/>
        <v>0</v>
      </c>
      <c r="V21" s="44">
        <f t="shared" si="7"/>
        <v>0</v>
      </c>
      <c r="W21" s="44">
        <f t="shared" si="7"/>
        <v>0</v>
      </c>
      <c r="X21" s="44">
        <f t="shared" si="7"/>
        <v>0</v>
      </c>
      <c r="Y21" s="44">
        <f t="shared" si="7"/>
        <v>0</v>
      </c>
      <c r="Z21" s="44">
        <f t="shared" si="7"/>
        <v>0</v>
      </c>
      <c r="AA21" s="44">
        <f t="shared" si="7"/>
        <v>0</v>
      </c>
      <c r="AB21" s="44">
        <f t="shared" si="7"/>
        <v>0</v>
      </c>
      <c r="AC21" s="44">
        <f t="shared" si="7"/>
        <v>0</v>
      </c>
    </row>
    <row r="22" spans="1:29" ht="30" hidden="1" customHeight="1">
      <c r="A22" s="26" t="str">
        <f t="shared" si="4"/>
        <v/>
      </c>
      <c r="B22" s="92"/>
      <c r="C22" s="27" t="str">
        <f t="shared" si="1"/>
        <v/>
      </c>
      <c r="D22" s="94"/>
      <c r="E22" s="93"/>
      <c r="F22" s="93"/>
      <c r="G22" s="93"/>
      <c r="H22" s="93"/>
      <c r="I22" s="93"/>
      <c r="J22" s="91"/>
      <c r="K22" s="58">
        <f>IFERROR(VLOOKUP(F22,'Traveling policies'!$F$16:$G$23,2),0)</f>
        <v>0</v>
      </c>
      <c r="L22" s="44">
        <f>IF(K22="A",SUMIF('Traveling policies'!$C$3:$C$7,$B22,'Traveling policies'!$E$3:$E$7),SUMIF('Traveling policies'!$C$3:$C$7,$B22,'Traveling policies'!$F$3:$F$7))</f>
        <v>0</v>
      </c>
      <c r="M22" s="44">
        <f t="shared" si="5"/>
        <v>0</v>
      </c>
      <c r="N22" s="44">
        <f>IF($K22="A",SUMIF('Traveling policies'!$C$3:$C$7,$B22,'Traveling policies'!$G$3:$G$7),SUMIF('Traveling policies'!$C$3:$C$7,$B22,'Traveling policies'!$H$3:$H$7))</f>
        <v>0</v>
      </c>
      <c r="O22" s="44">
        <f t="shared" si="2"/>
        <v>0</v>
      </c>
      <c r="P22" s="44">
        <f>SUMIF('Traveling policies'!$I$14:$I$24,E22&amp;F22,'Traveling policies'!$J$14:$J$24)</f>
        <v>0</v>
      </c>
      <c r="Q22" s="44">
        <f t="shared" si="6"/>
        <v>0</v>
      </c>
      <c r="R22" s="44">
        <f t="shared" si="7"/>
        <v>0</v>
      </c>
      <c r="S22" s="44">
        <f t="shared" si="7"/>
        <v>0</v>
      </c>
      <c r="T22" s="44">
        <f t="shared" si="7"/>
        <v>0</v>
      </c>
      <c r="U22" s="44">
        <f t="shared" si="7"/>
        <v>0</v>
      </c>
      <c r="V22" s="44">
        <f t="shared" si="7"/>
        <v>0</v>
      </c>
      <c r="W22" s="44">
        <f t="shared" si="7"/>
        <v>0</v>
      </c>
      <c r="X22" s="44">
        <f t="shared" si="7"/>
        <v>0</v>
      </c>
      <c r="Y22" s="44">
        <f t="shared" si="7"/>
        <v>0</v>
      </c>
      <c r="Z22" s="44">
        <f t="shared" si="7"/>
        <v>0</v>
      </c>
      <c r="AA22" s="44">
        <f t="shared" si="7"/>
        <v>0</v>
      </c>
      <c r="AB22" s="44">
        <f t="shared" si="7"/>
        <v>0</v>
      </c>
      <c r="AC22" s="44">
        <f t="shared" si="7"/>
        <v>0</v>
      </c>
    </row>
    <row r="23" spans="1:29" ht="30" hidden="1" customHeight="1">
      <c r="A23" s="26" t="str">
        <f t="shared" si="4"/>
        <v/>
      </c>
      <c r="B23" s="92"/>
      <c r="C23" s="27" t="str">
        <f t="shared" si="1"/>
        <v/>
      </c>
      <c r="D23" s="94"/>
      <c r="E23" s="93"/>
      <c r="F23" s="93"/>
      <c r="G23" s="93"/>
      <c r="H23" s="93"/>
      <c r="I23" s="93"/>
      <c r="J23" s="91"/>
      <c r="K23" s="58">
        <f>IFERROR(VLOOKUP(F23,'Traveling policies'!$F$16:$G$23,2),0)</f>
        <v>0</v>
      </c>
      <c r="L23" s="44">
        <f>IF(K23="A",SUMIF('Traveling policies'!$C$3:$C$7,$B23,'Traveling policies'!$E$3:$E$7),SUMIF('Traveling policies'!$C$3:$C$7,$B23,'Traveling policies'!$F$3:$F$7))</f>
        <v>0</v>
      </c>
      <c r="M23" s="44">
        <f t="shared" si="5"/>
        <v>0</v>
      </c>
      <c r="N23" s="44">
        <f>IF($K23="A",SUMIF('Traveling policies'!$C$3:$C$7,$B23,'Traveling policies'!$G$3:$G$7),SUMIF('Traveling policies'!$C$3:$C$7,$B23,'Traveling policies'!$H$3:$H$7))</f>
        <v>0</v>
      </c>
      <c r="O23" s="44">
        <f t="shared" si="2"/>
        <v>0</v>
      </c>
      <c r="P23" s="44">
        <f>SUMIF('Traveling policies'!$I$14:$I$24,E23&amp;F23,'Traveling policies'!$J$14:$J$24)</f>
        <v>0</v>
      </c>
      <c r="Q23" s="44">
        <f t="shared" si="6"/>
        <v>0</v>
      </c>
      <c r="R23" s="44">
        <f t="shared" si="7"/>
        <v>0</v>
      </c>
      <c r="S23" s="44">
        <f t="shared" si="7"/>
        <v>0</v>
      </c>
      <c r="T23" s="44">
        <f t="shared" si="7"/>
        <v>0</v>
      </c>
      <c r="U23" s="44">
        <f t="shared" si="7"/>
        <v>0</v>
      </c>
      <c r="V23" s="44">
        <f t="shared" si="7"/>
        <v>0</v>
      </c>
      <c r="W23" s="44">
        <f t="shared" si="7"/>
        <v>0</v>
      </c>
      <c r="X23" s="44">
        <f t="shared" si="7"/>
        <v>0</v>
      </c>
      <c r="Y23" s="44">
        <f t="shared" si="7"/>
        <v>0</v>
      </c>
      <c r="Z23" s="44">
        <f t="shared" si="7"/>
        <v>0</v>
      </c>
      <c r="AA23" s="44">
        <f t="shared" si="7"/>
        <v>0</v>
      </c>
      <c r="AB23" s="44">
        <f t="shared" si="7"/>
        <v>0</v>
      </c>
      <c r="AC23" s="44">
        <f t="shared" si="7"/>
        <v>0</v>
      </c>
    </row>
    <row r="24" spans="1:29" ht="30" hidden="1" customHeight="1">
      <c r="A24" s="26" t="str">
        <f t="shared" si="4"/>
        <v/>
      </c>
      <c r="B24" s="92"/>
      <c r="C24" s="27" t="str">
        <f t="shared" si="1"/>
        <v/>
      </c>
      <c r="D24" s="94"/>
      <c r="E24" s="93"/>
      <c r="F24" s="93"/>
      <c r="G24" s="93"/>
      <c r="H24" s="93"/>
      <c r="I24" s="93"/>
      <c r="J24" s="91"/>
      <c r="K24" s="58">
        <f>IFERROR(VLOOKUP(F24,'Traveling policies'!$F$16:$G$23,2),0)</f>
        <v>0</v>
      </c>
      <c r="L24" s="44">
        <f>IF(K24="A",SUMIF('Traveling policies'!$C$3:$C$7,$B24,'Traveling policies'!$E$3:$E$7),SUMIF('Traveling policies'!$C$3:$C$7,$B24,'Traveling policies'!$F$3:$F$7))</f>
        <v>0</v>
      </c>
      <c r="M24" s="44">
        <f t="shared" si="5"/>
        <v>0</v>
      </c>
      <c r="N24" s="44">
        <f>IF($K24="A",SUMIF('Traveling policies'!$C$3:$C$7,$B24,'Traveling policies'!$G$3:$G$7),SUMIF('Traveling policies'!$C$3:$C$7,$B24,'Traveling policies'!$H$3:$H$7))</f>
        <v>0</v>
      </c>
      <c r="O24" s="44">
        <f t="shared" si="2"/>
        <v>0</v>
      </c>
      <c r="P24" s="44">
        <f>SUMIF('Traveling policies'!$I$14:$I$24,E24&amp;F24,'Traveling policies'!$J$14:$J$24)</f>
        <v>0</v>
      </c>
      <c r="Q24" s="44">
        <f t="shared" si="6"/>
        <v>0</v>
      </c>
      <c r="R24" s="44">
        <f t="shared" si="7"/>
        <v>0</v>
      </c>
      <c r="S24" s="44">
        <f t="shared" si="7"/>
        <v>0</v>
      </c>
      <c r="T24" s="44">
        <f t="shared" si="7"/>
        <v>0</v>
      </c>
      <c r="U24" s="44">
        <f t="shared" si="7"/>
        <v>0</v>
      </c>
      <c r="V24" s="44">
        <f t="shared" si="7"/>
        <v>0</v>
      </c>
      <c r="W24" s="44">
        <f t="shared" si="7"/>
        <v>0</v>
      </c>
      <c r="X24" s="44">
        <f t="shared" si="7"/>
        <v>0</v>
      </c>
      <c r="Y24" s="44">
        <f t="shared" si="7"/>
        <v>0</v>
      </c>
      <c r="Z24" s="44">
        <f t="shared" si="7"/>
        <v>0</v>
      </c>
      <c r="AA24" s="44">
        <f t="shared" si="7"/>
        <v>0</v>
      </c>
      <c r="AB24" s="44">
        <f t="shared" si="7"/>
        <v>0</v>
      </c>
      <c r="AC24" s="44">
        <f t="shared" si="7"/>
        <v>0</v>
      </c>
    </row>
    <row r="25" spans="1:29" ht="30" hidden="1" customHeight="1">
      <c r="A25" s="26" t="str">
        <f t="shared" si="4"/>
        <v/>
      </c>
      <c r="B25" s="92"/>
      <c r="C25" s="27" t="str">
        <f t="shared" si="1"/>
        <v/>
      </c>
      <c r="D25" s="94"/>
      <c r="E25" s="93"/>
      <c r="F25" s="93"/>
      <c r="G25" s="93"/>
      <c r="H25" s="93"/>
      <c r="I25" s="93"/>
      <c r="J25" s="91"/>
      <c r="K25" s="58">
        <f>IFERROR(VLOOKUP(F25,'Traveling policies'!$F$16:$G$23,2),0)</f>
        <v>0</v>
      </c>
      <c r="L25" s="44">
        <f>IF(K25="A",SUMIF('Traveling policies'!$C$3:$C$7,$B25,'Traveling policies'!$E$3:$E$7),SUMIF('Traveling policies'!$C$3:$C$7,$B25,'Traveling policies'!$F$3:$F$7))</f>
        <v>0</v>
      </c>
      <c r="M25" s="44">
        <f t="shared" si="5"/>
        <v>0</v>
      </c>
      <c r="N25" s="44">
        <f>IF($K25="A",SUMIF('Traveling policies'!$C$3:$C$7,$B25,'Traveling policies'!$G$3:$G$7),SUMIF('Traveling policies'!$C$3:$C$7,$B25,'Traveling policies'!$H$3:$H$7))</f>
        <v>0</v>
      </c>
      <c r="O25" s="44">
        <f t="shared" si="2"/>
        <v>0</v>
      </c>
      <c r="P25" s="44">
        <f>SUMIF('Traveling policies'!$I$14:$I$24,E25&amp;F25,'Traveling policies'!$J$14:$J$24)</f>
        <v>0</v>
      </c>
      <c r="Q25" s="44">
        <f t="shared" si="6"/>
        <v>0</v>
      </c>
      <c r="R25" s="44">
        <f t="shared" si="7"/>
        <v>0</v>
      </c>
      <c r="S25" s="44">
        <f t="shared" si="7"/>
        <v>0</v>
      </c>
      <c r="T25" s="44">
        <f t="shared" si="7"/>
        <v>0</v>
      </c>
      <c r="U25" s="44">
        <f t="shared" si="7"/>
        <v>0</v>
      </c>
      <c r="V25" s="44">
        <f t="shared" si="7"/>
        <v>0</v>
      </c>
      <c r="W25" s="44">
        <f t="shared" si="7"/>
        <v>0</v>
      </c>
      <c r="X25" s="44">
        <f t="shared" si="7"/>
        <v>0</v>
      </c>
      <c r="Y25" s="44">
        <f t="shared" si="7"/>
        <v>0</v>
      </c>
      <c r="Z25" s="44">
        <f t="shared" si="7"/>
        <v>0</v>
      </c>
      <c r="AA25" s="44">
        <f t="shared" si="7"/>
        <v>0</v>
      </c>
      <c r="AB25" s="44">
        <f t="shared" si="7"/>
        <v>0</v>
      </c>
      <c r="AC25" s="44">
        <f t="shared" si="7"/>
        <v>0</v>
      </c>
    </row>
    <row r="26" spans="1:29" ht="30" hidden="1" customHeight="1">
      <c r="A26" s="26" t="str">
        <f t="shared" si="4"/>
        <v/>
      </c>
      <c r="B26" s="92"/>
      <c r="C26" s="27" t="str">
        <f t="shared" si="1"/>
        <v/>
      </c>
      <c r="D26" s="94"/>
      <c r="E26" s="93"/>
      <c r="F26" s="93"/>
      <c r="G26" s="93"/>
      <c r="H26" s="93"/>
      <c r="I26" s="93"/>
      <c r="J26" s="91"/>
      <c r="K26" s="58">
        <f>IFERROR(VLOOKUP(F26,'Traveling policies'!$F$16:$G$23,2),0)</f>
        <v>0</v>
      </c>
      <c r="L26" s="44">
        <f>IF(K26="A",SUMIF('Traveling policies'!$C$3:$C$7,$B26,'Traveling policies'!$E$3:$E$7),SUMIF('Traveling policies'!$C$3:$C$7,$B26,'Traveling policies'!$F$3:$F$7))</f>
        <v>0</v>
      </c>
      <c r="M26" s="44">
        <f t="shared" si="5"/>
        <v>0</v>
      </c>
      <c r="N26" s="44">
        <f>IF($K26="A",SUMIF('Traveling policies'!$C$3:$C$7,$B26,'Traveling policies'!$G$3:$G$7),SUMIF('Traveling policies'!$C$3:$C$7,$B26,'Traveling policies'!$H$3:$H$7))</f>
        <v>0</v>
      </c>
      <c r="O26" s="44">
        <f t="shared" si="2"/>
        <v>0</v>
      </c>
      <c r="P26" s="44">
        <f>SUMIF('Traveling policies'!$I$14:$I$24,E26&amp;F26,'Traveling policies'!$J$14:$J$24)</f>
        <v>0</v>
      </c>
      <c r="Q26" s="44">
        <f t="shared" si="6"/>
        <v>0</v>
      </c>
      <c r="R26" s="44">
        <f t="shared" si="7"/>
        <v>0</v>
      </c>
      <c r="S26" s="44">
        <f t="shared" si="7"/>
        <v>0</v>
      </c>
      <c r="T26" s="44">
        <f t="shared" si="7"/>
        <v>0</v>
      </c>
      <c r="U26" s="44">
        <f t="shared" si="7"/>
        <v>0</v>
      </c>
      <c r="V26" s="44">
        <f t="shared" si="7"/>
        <v>0</v>
      </c>
      <c r="W26" s="44">
        <f t="shared" si="7"/>
        <v>0</v>
      </c>
      <c r="X26" s="44">
        <f t="shared" si="7"/>
        <v>0</v>
      </c>
      <c r="Y26" s="44">
        <f t="shared" si="7"/>
        <v>0</v>
      </c>
      <c r="Z26" s="44">
        <f t="shared" si="7"/>
        <v>0</v>
      </c>
      <c r="AA26" s="44">
        <f t="shared" si="7"/>
        <v>0</v>
      </c>
      <c r="AB26" s="44">
        <f t="shared" si="7"/>
        <v>0</v>
      </c>
      <c r="AC26" s="44">
        <f t="shared" si="7"/>
        <v>0</v>
      </c>
    </row>
    <row r="27" spans="1:29" ht="30" hidden="1" customHeight="1">
      <c r="A27" s="26" t="str">
        <f t="shared" si="4"/>
        <v/>
      </c>
      <c r="B27" s="92"/>
      <c r="C27" s="27" t="str">
        <f t="shared" si="1"/>
        <v/>
      </c>
      <c r="D27" s="94"/>
      <c r="E27" s="93"/>
      <c r="F27" s="93"/>
      <c r="G27" s="93"/>
      <c r="H27" s="93"/>
      <c r="I27" s="93"/>
      <c r="J27" s="91"/>
      <c r="K27" s="58">
        <f>IFERROR(VLOOKUP(F27,'Traveling policies'!$F$16:$G$23,2),0)</f>
        <v>0</v>
      </c>
      <c r="L27" s="44">
        <f>IF(K27="A",SUMIF('Traveling policies'!$C$3:$C$7,$B27,'Traveling policies'!$E$3:$E$7),SUMIF('Traveling policies'!$C$3:$C$7,$B27,'Traveling policies'!$F$3:$F$7))</f>
        <v>0</v>
      </c>
      <c r="M27" s="44">
        <f t="shared" si="5"/>
        <v>0</v>
      </c>
      <c r="N27" s="44">
        <f>IF($K27="A",SUMIF('Traveling policies'!$C$3:$C$7,$B27,'Traveling policies'!$G$3:$G$7),SUMIF('Traveling policies'!$C$3:$C$7,$B27,'Traveling policies'!$H$3:$H$7))</f>
        <v>0</v>
      </c>
      <c r="O27" s="44">
        <f t="shared" si="2"/>
        <v>0</v>
      </c>
      <c r="P27" s="44">
        <f>SUMIF('Traveling policies'!$I$14:$I$24,E27&amp;F27,'Traveling policies'!$J$14:$J$24)</f>
        <v>0</v>
      </c>
      <c r="Q27" s="44">
        <f t="shared" si="6"/>
        <v>0</v>
      </c>
      <c r="R27" s="44">
        <f t="shared" ref="R27:AC36" si="8">IF($G27=R$4,$Q27,0)</f>
        <v>0</v>
      </c>
      <c r="S27" s="44">
        <f t="shared" si="8"/>
        <v>0</v>
      </c>
      <c r="T27" s="44">
        <f t="shared" si="8"/>
        <v>0</v>
      </c>
      <c r="U27" s="44">
        <f t="shared" si="8"/>
        <v>0</v>
      </c>
      <c r="V27" s="44">
        <f t="shared" si="8"/>
        <v>0</v>
      </c>
      <c r="W27" s="44">
        <f t="shared" si="8"/>
        <v>0</v>
      </c>
      <c r="X27" s="44">
        <f t="shared" si="8"/>
        <v>0</v>
      </c>
      <c r="Y27" s="44">
        <f t="shared" si="8"/>
        <v>0</v>
      </c>
      <c r="Z27" s="44">
        <f t="shared" si="8"/>
        <v>0</v>
      </c>
      <c r="AA27" s="44">
        <f t="shared" si="8"/>
        <v>0</v>
      </c>
      <c r="AB27" s="44">
        <f t="shared" si="8"/>
        <v>0</v>
      </c>
      <c r="AC27" s="44">
        <f t="shared" si="8"/>
        <v>0</v>
      </c>
    </row>
    <row r="28" spans="1:29" ht="30" hidden="1" customHeight="1">
      <c r="A28" s="26" t="str">
        <f t="shared" si="4"/>
        <v/>
      </c>
      <c r="B28" s="92"/>
      <c r="C28" s="27" t="str">
        <f t="shared" si="1"/>
        <v/>
      </c>
      <c r="D28" s="94"/>
      <c r="E28" s="93"/>
      <c r="F28" s="93"/>
      <c r="G28" s="93"/>
      <c r="H28" s="93"/>
      <c r="I28" s="93"/>
      <c r="J28" s="91"/>
      <c r="K28" s="58">
        <f>IFERROR(VLOOKUP(F28,'Traveling policies'!$F$16:$G$23,2),0)</f>
        <v>0</v>
      </c>
      <c r="L28" s="44">
        <f>IF(K28="A",SUMIF('Traveling policies'!$C$3:$C$7,$B28,'Traveling policies'!$E$3:$E$7),SUMIF('Traveling policies'!$C$3:$C$7,$B28,'Traveling policies'!$F$3:$F$7))</f>
        <v>0</v>
      </c>
      <c r="M28" s="44">
        <f t="shared" si="5"/>
        <v>0</v>
      </c>
      <c r="N28" s="44">
        <f>IF($K28="A",SUMIF('Traveling policies'!$C$3:$C$7,$B28,'Traveling policies'!$G$3:$G$7),SUMIF('Traveling policies'!$C$3:$C$7,$B28,'Traveling policies'!$H$3:$H$7))</f>
        <v>0</v>
      </c>
      <c r="O28" s="44">
        <f t="shared" si="2"/>
        <v>0</v>
      </c>
      <c r="P28" s="44">
        <f>SUMIF('Traveling policies'!$I$14:$I$24,E28&amp;F28,'Traveling policies'!$J$14:$J$24)</f>
        <v>0</v>
      </c>
      <c r="Q28" s="44">
        <f t="shared" si="6"/>
        <v>0</v>
      </c>
      <c r="R28" s="44">
        <f t="shared" si="8"/>
        <v>0</v>
      </c>
      <c r="S28" s="44">
        <f t="shared" si="8"/>
        <v>0</v>
      </c>
      <c r="T28" s="44">
        <f t="shared" si="8"/>
        <v>0</v>
      </c>
      <c r="U28" s="44">
        <f t="shared" si="8"/>
        <v>0</v>
      </c>
      <c r="V28" s="44">
        <f t="shared" si="8"/>
        <v>0</v>
      </c>
      <c r="W28" s="44">
        <f t="shared" si="8"/>
        <v>0</v>
      </c>
      <c r="X28" s="44">
        <f t="shared" si="8"/>
        <v>0</v>
      </c>
      <c r="Y28" s="44">
        <f t="shared" si="8"/>
        <v>0</v>
      </c>
      <c r="Z28" s="44">
        <f t="shared" si="8"/>
        <v>0</v>
      </c>
      <c r="AA28" s="44">
        <f t="shared" si="8"/>
        <v>0</v>
      </c>
      <c r="AB28" s="44">
        <f t="shared" si="8"/>
        <v>0</v>
      </c>
      <c r="AC28" s="44">
        <f t="shared" si="8"/>
        <v>0</v>
      </c>
    </row>
    <row r="29" spans="1:29" ht="30" hidden="1" customHeight="1">
      <c r="A29" s="26" t="str">
        <f t="shared" si="4"/>
        <v/>
      </c>
      <c r="B29" s="92"/>
      <c r="C29" s="27" t="str">
        <f t="shared" si="1"/>
        <v/>
      </c>
      <c r="D29" s="94"/>
      <c r="E29" s="93"/>
      <c r="F29" s="93"/>
      <c r="G29" s="93"/>
      <c r="H29" s="93"/>
      <c r="I29" s="93"/>
      <c r="J29" s="91"/>
      <c r="K29" s="58">
        <f>IFERROR(VLOOKUP(F29,'Traveling policies'!$F$16:$G$23,2),0)</f>
        <v>0</v>
      </c>
      <c r="L29" s="44">
        <f>IF(K29="A",SUMIF('Traveling policies'!$C$3:$C$7,$B29,'Traveling policies'!$E$3:$E$7),SUMIF('Traveling policies'!$C$3:$C$7,$B29,'Traveling policies'!$F$3:$F$7))</f>
        <v>0</v>
      </c>
      <c r="M29" s="44">
        <f t="shared" si="5"/>
        <v>0</v>
      </c>
      <c r="N29" s="44">
        <f>IF($K29="A",SUMIF('Traveling policies'!$C$3:$C$7,$B29,'Traveling policies'!$G$3:$G$7),SUMIF('Traveling policies'!$C$3:$C$7,$B29,'Traveling policies'!$H$3:$H$7))</f>
        <v>0</v>
      </c>
      <c r="O29" s="44">
        <f t="shared" si="2"/>
        <v>0</v>
      </c>
      <c r="P29" s="44">
        <f>SUMIF('Traveling policies'!$I$14:$I$24,E29&amp;F29,'Traveling policies'!$J$14:$J$24)</f>
        <v>0</v>
      </c>
      <c r="Q29" s="44">
        <f t="shared" si="6"/>
        <v>0</v>
      </c>
      <c r="R29" s="44">
        <f t="shared" si="8"/>
        <v>0</v>
      </c>
      <c r="S29" s="44">
        <f t="shared" si="8"/>
        <v>0</v>
      </c>
      <c r="T29" s="44">
        <f t="shared" si="8"/>
        <v>0</v>
      </c>
      <c r="U29" s="44">
        <f t="shared" si="8"/>
        <v>0</v>
      </c>
      <c r="V29" s="44">
        <f t="shared" si="8"/>
        <v>0</v>
      </c>
      <c r="W29" s="44">
        <f t="shared" si="8"/>
        <v>0</v>
      </c>
      <c r="X29" s="44">
        <f t="shared" si="8"/>
        <v>0</v>
      </c>
      <c r="Y29" s="44">
        <f t="shared" si="8"/>
        <v>0</v>
      </c>
      <c r="Z29" s="44">
        <f t="shared" si="8"/>
        <v>0</v>
      </c>
      <c r="AA29" s="44">
        <f t="shared" si="8"/>
        <v>0</v>
      </c>
      <c r="AB29" s="44">
        <f t="shared" si="8"/>
        <v>0</v>
      </c>
      <c r="AC29" s="44">
        <f t="shared" si="8"/>
        <v>0</v>
      </c>
    </row>
    <row r="30" spans="1:29" ht="30" hidden="1" customHeight="1">
      <c r="A30" s="26" t="str">
        <f t="shared" si="4"/>
        <v/>
      </c>
      <c r="B30" s="92"/>
      <c r="C30" s="27" t="str">
        <f t="shared" si="1"/>
        <v/>
      </c>
      <c r="D30" s="94"/>
      <c r="E30" s="93"/>
      <c r="F30" s="93"/>
      <c r="G30" s="93"/>
      <c r="H30" s="93"/>
      <c r="I30" s="93"/>
      <c r="J30" s="91"/>
      <c r="K30" s="58">
        <f>IFERROR(VLOOKUP(F30,'Traveling policies'!$F$16:$G$23,2),0)</f>
        <v>0</v>
      </c>
      <c r="L30" s="44">
        <f>IF(K30="A",SUMIF('Traveling policies'!$C$3:$C$7,$B30,'Traveling policies'!$E$3:$E$7),SUMIF('Traveling policies'!$C$3:$C$7,$B30,'Traveling policies'!$F$3:$F$7))</f>
        <v>0</v>
      </c>
      <c r="M30" s="44">
        <f t="shared" si="5"/>
        <v>0</v>
      </c>
      <c r="N30" s="44">
        <f>IF($K30="A",SUMIF('Traveling policies'!$C$3:$C$7,$B30,'Traveling policies'!$G$3:$G$7),SUMIF('Traveling policies'!$C$3:$C$7,$B30,'Traveling policies'!$H$3:$H$7))</f>
        <v>0</v>
      </c>
      <c r="O30" s="44">
        <f t="shared" si="2"/>
        <v>0</v>
      </c>
      <c r="P30" s="44">
        <f>SUMIF('Traveling policies'!$I$14:$I$24,E30&amp;F30,'Traveling policies'!$J$14:$J$24)</f>
        <v>0</v>
      </c>
      <c r="Q30" s="44">
        <f t="shared" si="6"/>
        <v>0</v>
      </c>
      <c r="R30" s="44">
        <f t="shared" si="8"/>
        <v>0</v>
      </c>
      <c r="S30" s="44">
        <f t="shared" si="8"/>
        <v>0</v>
      </c>
      <c r="T30" s="44">
        <f t="shared" si="8"/>
        <v>0</v>
      </c>
      <c r="U30" s="44">
        <f t="shared" si="8"/>
        <v>0</v>
      </c>
      <c r="V30" s="44">
        <f t="shared" si="8"/>
        <v>0</v>
      </c>
      <c r="W30" s="44">
        <f t="shared" si="8"/>
        <v>0</v>
      </c>
      <c r="X30" s="44">
        <f t="shared" si="8"/>
        <v>0</v>
      </c>
      <c r="Y30" s="44">
        <f t="shared" si="8"/>
        <v>0</v>
      </c>
      <c r="Z30" s="44">
        <f t="shared" si="8"/>
        <v>0</v>
      </c>
      <c r="AA30" s="44">
        <f t="shared" si="8"/>
        <v>0</v>
      </c>
      <c r="AB30" s="44">
        <f t="shared" si="8"/>
        <v>0</v>
      </c>
      <c r="AC30" s="44">
        <f t="shared" si="8"/>
        <v>0</v>
      </c>
    </row>
    <row r="31" spans="1:29" ht="30" hidden="1" customHeight="1">
      <c r="A31" s="26" t="str">
        <f t="shared" si="4"/>
        <v/>
      </c>
      <c r="B31" s="92"/>
      <c r="C31" s="27" t="str">
        <f t="shared" si="1"/>
        <v/>
      </c>
      <c r="D31" s="94"/>
      <c r="E31" s="93"/>
      <c r="F31" s="93"/>
      <c r="G31" s="93"/>
      <c r="H31" s="93"/>
      <c r="I31" s="93"/>
      <c r="J31" s="91"/>
      <c r="K31" s="58">
        <f>IFERROR(VLOOKUP(F31,'Traveling policies'!$F$16:$G$23,2),0)</f>
        <v>0</v>
      </c>
      <c r="L31" s="44">
        <f>IF(K31="A",SUMIF('Traveling policies'!$C$3:$C$7,$B31,'Traveling policies'!$E$3:$E$7),SUMIF('Traveling policies'!$C$3:$C$7,$B31,'Traveling policies'!$F$3:$F$7))</f>
        <v>0</v>
      </c>
      <c r="M31" s="44">
        <f t="shared" si="5"/>
        <v>0</v>
      </c>
      <c r="N31" s="44">
        <f>IF($K31="A",SUMIF('Traveling policies'!$C$3:$C$7,$B31,'Traveling policies'!$G$3:$G$7),SUMIF('Traveling policies'!$C$3:$C$7,$B31,'Traveling policies'!$H$3:$H$7))</f>
        <v>0</v>
      </c>
      <c r="O31" s="44">
        <f t="shared" si="2"/>
        <v>0</v>
      </c>
      <c r="P31" s="44">
        <f>SUMIF('Traveling policies'!$I$14:$I$24,E31&amp;F31,'Traveling policies'!$J$14:$J$24)</f>
        <v>0</v>
      </c>
      <c r="Q31" s="44">
        <f t="shared" si="6"/>
        <v>0</v>
      </c>
      <c r="R31" s="44">
        <f t="shared" si="8"/>
        <v>0</v>
      </c>
      <c r="S31" s="44">
        <f t="shared" si="8"/>
        <v>0</v>
      </c>
      <c r="T31" s="44">
        <f t="shared" si="8"/>
        <v>0</v>
      </c>
      <c r="U31" s="44">
        <f t="shared" si="8"/>
        <v>0</v>
      </c>
      <c r="V31" s="44">
        <f t="shared" si="8"/>
        <v>0</v>
      </c>
      <c r="W31" s="44">
        <f t="shared" si="8"/>
        <v>0</v>
      </c>
      <c r="X31" s="44">
        <f t="shared" si="8"/>
        <v>0</v>
      </c>
      <c r="Y31" s="44">
        <f t="shared" si="8"/>
        <v>0</v>
      </c>
      <c r="Z31" s="44">
        <f t="shared" si="8"/>
        <v>0</v>
      </c>
      <c r="AA31" s="44">
        <f t="shared" si="8"/>
        <v>0</v>
      </c>
      <c r="AB31" s="44">
        <f t="shared" si="8"/>
        <v>0</v>
      </c>
      <c r="AC31" s="44">
        <f t="shared" si="8"/>
        <v>0</v>
      </c>
    </row>
    <row r="32" spans="1:29" ht="30" hidden="1" customHeight="1">
      <c r="A32" s="26" t="str">
        <f t="shared" si="4"/>
        <v/>
      </c>
      <c r="B32" s="92"/>
      <c r="C32" s="27" t="str">
        <f t="shared" si="1"/>
        <v/>
      </c>
      <c r="D32" s="94"/>
      <c r="E32" s="93"/>
      <c r="F32" s="93"/>
      <c r="G32" s="93"/>
      <c r="H32" s="93"/>
      <c r="I32" s="93"/>
      <c r="J32" s="91"/>
      <c r="K32" s="58">
        <f>IFERROR(VLOOKUP(F32,'Traveling policies'!$F$16:$G$23,2),0)</f>
        <v>0</v>
      </c>
      <c r="L32" s="44">
        <f>IF(K32="A",SUMIF('Traveling policies'!$C$3:$C$7,$B32,'Traveling policies'!$E$3:$E$7),SUMIF('Traveling policies'!$C$3:$C$7,$B32,'Traveling policies'!$F$3:$F$7))</f>
        <v>0</v>
      </c>
      <c r="M32" s="44">
        <f t="shared" si="5"/>
        <v>0</v>
      </c>
      <c r="N32" s="44">
        <f>IF($K32="A",SUMIF('Traveling policies'!$C$3:$C$7,$B32,'Traveling policies'!$G$3:$G$7),SUMIF('Traveling policies'!$C$3:$C$7,$B32,'Traveling policies'!$H$3:$H$7))</f>
        <v>0</v>
      </c>
      <c r="O32" s="44">
        <f t="shared" si="2"/>
        <v>0</v>
      </c>
      <c r="P32" s="44">
        <f>SUMIF('Traveling policies'!$I$14:$I$24,E32&amp;F32,'Traveling policies'!$J$14:$J$24)</f>
        <v>0</v>
      </c>
      <c r="Q32" s="44">
        <f t="shared" si="6"/>
        <v>0</v>
      </c>
      <c r="R32" s="44">
        <f t="shared" si="8"/>
        <v>0</v>
      </c>
      <c r="S32" s="44">
        <f t="shared" si="8"/>
        <v>0</v>
      </c>
      <c r="T32" s="44">
        <f t="shared" si="8"/>
        <v>0</v>
      </c>
      <c r="U32" s="44">
        <f t="shared" si="8"/>
        <v>0</v>
      </c>
      <c r="V32" s="44">
        <f t="shared" si="8"/>
        <v>0</v>
      </c>
      <c r="W32" s="44">
        <f t="shared" si="8"/>
        <v>0</v>
      </c>
      <c r="X32" s="44">
        <f t="shared" si="8"/>
        <v>0</v>
      </c>
      <c r="Y32" s="44">
        <f t="shared" si="8"/>
        <v>0</v>
      </c>
      <c r="Z32" s="44">
        <f t="shared" si="8"/>
        <v>0</v>
      </c>
      <c r="AA32" s="44">
        <f t="shared" si="8"/>
        <v>0</v>
      </c>
      <c r="AB32" s="44">
        <f t="shared" si="8"/>
        <v>0</v>
      </c>
      <c r="AC32" s="44">
        <f t="shared" si="8"/>
        <v>0</v>
      </c>
    </row>
    <row r="33" spans="1:29" ht="30" hidden="1" customHeight="1">
      <c r="A33" s="26" t="str">
        <f t="shared" si="4"/>
        <v/>
      </c>
      <c r="B33" s="92"/>
      <c r="C33" s="27" t="str">
        <f t="shared" si="1"/>
        <v/>
      </c>
      <c r="D33" s="94"/>
      <c r="E33" s="93"/>
      <c r="F33" s="93"/>
      <c r="G33" s="93"/>
      <c r="H33" s="93"/>
      <c r="I33" s="93"/>
      <c r="J33" s="91"/>
      <c r="K33" s="58">
        <f>IFERROR(VLOOKUP(F33,'Traveling policies'!$F$16:$G$23,2),0)</f>
        <v>0</v>
      </c>
      <c r="L33" s="44">
        <f>IF(K33="A",SUMIF('Traveling policies'!$C$3:$C$7,$B33,'Traveling policies'!$E$3:$E$7),SUMIF('Traveling policies'!$C$3:$C$7,$B33,'Traveling policies'!$F$3:$F$7))</f>
        <v>0</v>
      </c>
      <c r="M33" s="44">
        <f t="shared" si="5"/>
        <v>0</v>
      </c>
      <c r="N33" s="44">
        <f>IF($K33="A",SUMIF('Traveling policies'!$C$3:$C$7,$B33,'Traveling policies'!$G$3:$G$7),SUMIF('Traveling policies'!$C$3:$C$7,$B33,'Traveling policies'!$H$3:$H$7))</f>
        <v>0</v>
      </c>
      <c r="O33" s="44">
        <f t="shared" si="2"/>
        <v>0</v>
      </c>
      <c r="P33" s="44">
        <f>SUMIF('Traveling policies'!$I$14:$I$24,E33&amp;F33,'Traveling policies'!$J$14:$J$24)</f>
        <v>0</v>
      </c>
      <c r="Q33" s="44">
        <f t="shared" si="6"/>
        <v>0</v>
      </c>
      <c r="R33" s="44">
        <f t="shared" si="8"/>
        <v>0</v>
      </c>
      <c r="S33" s="44">
        <f t="shared" si="8"/>
        <v>0</v>
      </c>
      <c r="T33" s="44">
        <f t="shared" si="8"/>
        <v>0</v>
      </c>
      <c r="U33" s="44">
        <f t="shared" si="8"/>
        <v>0</v>
      </c>
      <c r="V33" s="44">
        <f t="shared" si="8"/>
        <v>0</v>
      </c>
      <c r="W33" s="44">
        <f t="shared" si="8"/>
        <v>0</v>
      </c>
      <c r="X33" s="44">
        <f t="shared" si="8"/>
        <v>0</v>
      </c>
      <c r="Y33" s="44">
        <f t="shared" si="8"/>
        <v>0</v>
      </c>
      <c r="Z33" s="44">
        <f t="shared" si="8"/>
        <v>0</v>
      </c>
      <c r="AA33" s="44">
        <f t="shared" si="8"/>
        <v>0</v>
      </c>
      <c r="AB33" s="44">
        <f t="shared" si="8"/>
        <v>0</v>
      </c>
      <c r="AC33" s="44">
        <f t="shared" si="8"/>
        <v>0</v>
      </c>
    </row>
    <row r="34" spans="1:29" ht="30" hidden="1" customHeight="1">
      <c r="A34" s="26" t="str">
        <f t="shared" si="4"/>
        <v/>
      </c>
      <c r="B34" s="92"/>
      <c r="C34" s="27" t="str">
        <f t="shared" si="1"/>
        <v/>
      </c>
      <c r="D34" s="94"/>
      <c r="E34" s="93"/>
      <c r="F34" s="93"/>
      <c r="G34" s="93"/>
      <c r="H34" s="93"/>
      <c r="I34" s="93"/>
      <c r="J34" s="91"/>
      <c r="K34" s="58">
        <f>IFERROR(VLOOKUP(F34,'Traveling policies'!$F$16:$G$23,2),0)</f>
        <v>0</v>
      </c>
      <c r="L34" s="44">
        <f>IF(K34="A",SUMIF('Traveling policies'!$C$3:$C$7,$B34,'Traveling policies'!$E$3:$E$7),SUMIF('Traveling policies'!$C$3:$C$7,$B34,'Traveling policies'!$F$3:$F$7))</f>
        <v>0</v>
      </c>
      <c r="M34" s="44">
        <f t="shared" si="5"/>
        <v>0</v>
      </c>
      <c r="N34" s="44">
        <f>IF($K34="A",SUMIF('Traveling policies'!$C$3:$C$7,$B34,'Traveling policies'!$G$3:$G$7),SUMIF('Traveling policies'!$C$3:$C$7,$B34,'Traveling policies'!$H$3:$H$7))</f>
        <v>0</v>
      </c>
      <c r="O34" s="44">
        <f t="shared" si="2"/>
        <v>0</v>
      </c>
      <c r="P34" s="44">
        <f>SUMIF('Traveling policies'!$I$14:$I$24,E34&amp;F34,'Traveling policies'!$J$14:$J$24)</f>
        <v>0</v>
      </c>
      <c r="Q34" s="44">
        <f t="shared" si="6"/>
        <v>0</v>
      </c>
      <c r="R34" s="44">
        <f t="shared" si="8"/>
        <v>0</v>
      </c>
      <c r="S34" s="44">
        <f t="shared" si="8"/>
        <v>0</v>
      </c>
      <c r="T34" s="44">
        <f t="shared" si="8"/>
        <v>0</v>
      </c>
      <c r="U34" s="44">
        <f t="shared" si="8"/>
        <v>0</v>
      </c>
      <c r="V34" s="44">
        <f t="shared" si="8"/>
        <v>0</v>
      </c>
      <c r="W34" s="44">
        <f t="shared" si="8"/>
        <v>0</v>
      </c>
      <c r="X34" s="44">
        <f t="shared" si="8"/>
        <v>0</v>
      </c>
      <c r="Y34" s="44">
        <f t="shared" si="8"/>
        <v>0</v>
      </c>
      <c r="Z34" s="44">
        <f t="shared" si="8"/>
        <v>0</v>
      </c>
      <c r="AA34" s="44">
        <f t="shared" si="8"/>
        <v>0</v>
      </c>
      <c r="AB34" s="44">
        <f t="shared" si="8"/>
        <v>0</v>
      </c>
      <c r="AC34" s="44">
        <f t="shared" si="8"/>
        <v>0</v>
      </c>
    </row>
    <row r="35" spans="1:29" ht="30" hidden="1" customHeight="1">
      <c r="A35" s="26" t="str">
        <f t="shared" si="4"/>
        <v/>
      </c>
      <c r="B35" s="92"/>
      <c r="C35" s="27" t="str">
        <f t="shared" si="1"/>
        <v/>
      </c>
      <c r="D35" s="94"/>
      <c r="E35" s="93"/>
      <c r="F35" s="93"/>
      <c r="G35" s="93"/>
      <c r="H35" s="93"/>
      <c r="I35" s="93"/>
      <c r="J35" s="91"/>
      <c r="K35" s="58">
        <f>IFERROR(VLOOKUP(F35,'Traveling policies'!$F$16:$G$23,2),0)</f>
        <v>0</v>
      </c>
      <c r="L35" s="44">
        <f>IF(K35="A",SUMIF('Traveling policies'!$C$3:$C$7,$B35,'Traveling policies'!$E$3:$E$7),SUMIF('Traveling policies'!$C$3:$C$7,$B35,'Traveling policies'!$F$3:$F$7))</f>
        <v>0</v>
      </c>
      <c r="M35" s="44">
        <f t="shared" si="5"/>
        <v>0</v>
      </c>
      <c r="N35" s="44">
        <f>IF($K35="A",SUMIF('Traveling policies'!$C$3:$C$7,$B35,'Traveling policies'!$G$3:$G$7),SUMIF('Traveling policies'!$C$3:$C$7,$B35,'Traveling policies'!$H$3:$H$7))</f>
        <v>0</v>
      </c>
      <c r="O35" s="44">
        <f t="shared" si="2"/>
        <v>0</v>
      </c>
      <c r="P35" s="44">
        <f>SUMIF('Traveling policies'!$I$14:$I$24,E35&amp;F35,'Traveling policies'!$J$14:$J$24)</f>
        <v>0</v>
      </c>
      <c r="Q35" s="44">
        <f t="shared" si="6"/>
        <v>0</v>
      </c>
      <c r="R35" s="44">
        <f t="shared" si="8"/>
        <v>0</v>
      </c>
      <c r="S35" s="44">
        <f t="shared" si="8"/>
        <v>0</v>
      </c>
      <c r="T35" s="44">
        <f t="shared" si="8"/>
        <v>0</v>
      </c>
      <c r="U35" s="44">
        <f t="shared" si="8"/>
        <v>0</v>
      </c>
      <c r="V35" s="44">
        <f t="shared" si="8"/>
        <v>0</v>
      </c>
      <c r="W35" s="44">
        <f t="shared" si="8"/>
        <v>0</v>
      </c>
      <c r="X35" s="44">
        <f t="shared" si="8"/>
        <v>0</v>
      </c>
      <c r="Y35" s="44">
        <f t="shared" si="8"/>
        <v>0</v>
      </c>
      <c r="Z35" s="44">
        <f t="shared" si="8"/>
        <v>0</v>
      </c>
      <c r="AA35" s="44">
        <f t="shared" si="8"/>
        <v>0</v>
      </c>
      <c r="AB35" s="44">
        <f t="shared" si="8"/>
        <v>0</v>
      </c>
      <c r="AC35" s="44">
        <f t="shared" si="8"/>
        <v>0</v>
      </c>
    </row>
    <row r="36" spans="1:29" ht="30" hidden="1" customHeight="1">
      <c r="A36" s="26" t="str">
        <f t="shared" si="4"/>
        <v/>
      </c>
      <c r="B36" s="92"/>
      <c r="C36" s="27" t="str">
        <f t="shared" si="1"/>
        <v/>
      </c>
      <c r="D36" s="94"/>
      <c r="E36" s="93"/>
      <c r="F36" s="93"/>
      <c r="G36" s="93"/>
      <c r="H36" s="93"/>
      <c r="I36" s="93"/>
      <c r="J36" s="91"/>
      <c r="K36" s="58">
        <f>IFERROR(VLOOKUP(F36,'Traveling policies'!$F$16:$G$23,2),0)</f>
        <v>0</v>
      </c>
      <c r="L36" s="44">
        <f>IF(K36="A",SUMIF('Traveling policies'!$C$3:$C$7,$B36,'Traveling policies'!$E$3:$E$7),SUMIF('Traveling policies'!$C$3:$C$7,$B36,'Traveling policies'!$F$3:$F$7))</f>
        <v>0</v>
      </c>
      <c r="M36" s="44">
        <f t="shared" si="5"/>
        <v>0</v>
      </c>
      <c r="N36" s="44">
        <f>IF($K36="A",SUMIF('Traveling policies'!$C$3:$C$7,$B36,'Traveling policies'!$G$3:$G$7),SUMIF('Traveling policies'!$C$3:$C$7,$B36,'Traveling policies'!$H$3:$H$7))</f>
        <v>0</v>
      </c>
      <c r="O36" s="44">
        <f t="shared" si="2"/>
        <v>0</v>
      </c>
      <c r="P36" s="44">
        <f>SUMIF('Traveling policies'!$I$14:$I$24,E36&amp;F36,'Traveling policies'!$J$14:$J$24)</f>
        <v>0</v>
      </c>
      <c r="Q36" s="44">
        <f t="shared" si="6"/>
        <v>0</v>
      </c>
      <c r="R36" s="44">
        <f t="shared" si="8"/>
        <v>0</v>
      </c>
      <c r="S36" s="44">
        <f t="shared" si="8"/>
        <v>0</v>
      </c>
      <c r="T36" s="44">
        <f t="shared" si="8"/>
        <v>0</v>
      </c>
      <c r="U36" s="44">
        <f t="shared" si="8"/>
        <v>0</v>
      </c>
      <c r="V36" s="44">
        <f t="shared" si="8"/>
        <v>0</v>
      </c>
      <c r="W36" s="44">
        <f t="shared" si="8"/>
        <v>0</v>
      </c>
      <c r="X36" s="44">
        <f t="shared" si="8"/>
        <v>0</v>
      </c>
      <c r="Y36" s="44">
        <f t="shared" si="8"/>
        <v>0</v>
      </c>
      <c r="Z36" s="44">
        <f t="shared" si="8"/>
        <v>0</v>
      </c>
      <c r="AA36" s="44">
        <f t="shared" si="8"/>
        <v>0</v>
      </c>
      <c r="AB36" s="44">
        <f t="shared" si="8"/>
        <v>0</v>
      </c>
      <c r="AC36" s="44">
        <f t="shared" si="8"/>
        <v>0</v>
      </c>
    </row>
    <row r="37" spans="1:29">
      <c r="E37" s="17"/>
    </row>
    <row r="38" spans="1:29">
      <c r="E38" s="17"/>
    </row>
    <row r="39" spans="1:29">
      <c r="E39" s="17"/>
    </row>
    <row r="40" spans="1:29">
      <c r="E40" s="17"/>
    </row>
    <row r="41" spans="1:29">
      <c r="C41" s="153" t="s">
        <v>334</v>
      </c>
      <c r="D41" s="699"/>
      <c r="E41" s="153" t="s">
        <v>386</v>
      </c>
      <c r="F41" s="700"/>
      <c r="G41" s="153"/>
      <c r="H41" s="153" t="s">
        <v>385</v>
      </c>
    </row>
    <row r="42" spans="1:29">
      <c r="C42" s="14" t="s">
        <v>384</v>
      </c>
      <c r="E42" s="65" t="s">
        <v>383</v>
      </c>
      <c r="H42" s="17" t="s">
        <v>382</v>
      </c>
    </row>
    <row r="43" spans="1:29">
      <c r="C43" s="14" t="s">
        <v>381</v>
      </c>
      <c r="E43" s="65" t="s">
        <v>380</v>
      </c>
      <c r="H43" s="17" t="s">
        <v>379</v>
      </c>
    </row>
    <row r="44" spans="1:29">
      <c r="C44" s="14" t="s">
        <v>378</v>
      </c>
      <c r="E44" s="65" t="s">
        <v>161</v>
      </c>
      <c r="H44" s="17" t="s">
        <v>377</v>
      </c>
    </row>
    <row r="45" spans="1:29">
      <c r="C45" s="14" t="s">
        <v>376</v>
      </c>
      <c r="E45" s="65" t="s">
        <v>375</v>
      </c>
      <c r="H45" s="17" t="s">
        <v>374</v>
      </c>
    </row>
    <row r="46" spans="1:29">
      <c r="C46" s="14" t="s">
        <v>361</v>
      </c>
      <c r="E46" s="65" t="s">
        <v>373</v>
      </c>
      <c r="H46" s="17" t="s">
        <v>372</v>
      </c>
    </row>
    <row r="47" spans="1:29">
      <c r="E47" s="65" t="s">
        <v>371</v>
      </c>
      <c r="H47" s="17" t="s">
        <v>370</v>
      </c>
    </row>
    <row r="48" spans="1:29">
      <c r="E48" s="65" t="s">
        <v>369</v>
      </c>
      <c r="H48" s="17" t="s">
        <v>368</v>
      </c>
    </row>
    <row r="49" spans="5:8">
      <c r="E49" s="65" t="s">
        <v>367</v>
      </c>
      <c r="H49" s="17" t="s">
        <v>366</v>
      </c>
    </row>
    <row r="50" spans="5:8">
      <c r="E50" s="65" t="s">
        <v>365</v>
      </c>
    </row>
    <row r="51" spans="5:8">
      <c r="E51" s="65" t="s">
        <v>364</v>
      </c>
    </row>
    <row r="52" spans="5:8">
      <c r="E52" s="65" t="s">
        <v>363</v>
      </c>
    </row>
    <row r="53" spans="5:8">
      <c r="E53" s="65" t="s">
        <v>362</v>
      </c>
    </row>
  </sheetData>
  <protectedRanges>
    <protectedRange sqref="F7:J36 D7:E7 D9:E36 E8" name="Range2"/>
    <protectedRange sqref="B7:B36" name="Range1"/>
  </protectedRanges>
  <mergeCells count="14">
    <mergeCell ref="L4:M4"/>
    <mergeCell ref="N4:O4"/>
    <mergeCell ref="K4:K5"/>
    <mergeCell ref="P4:P5"/>
    <mergeCell ref="Q4:Q5"/>
    <mergeCell ref="J4:J5"/>
    <mergeCell ref="H4:I4"/>
    <mergeCell ref="A4:A5"/>
    <mergeCell ref="B4:B5"/>
    <mergeCell ref="C4:C5"/>
    <mergeCell ref="E4:E5"/>
    <mergeCell ref="F4:F5"/>
    <mergeCell ref="G4:G5"/>
    <mergeCell ref="D4:D5"/>
  </mergeCells>
  <dataValidations count="3">
    <dataValidation type="list" allowBlank="1" showInputMessage="1" showErrorMessage="1" sqref="G7:G36 JC7:JC36 SY7:SY36 ACU7:ACU36 AMQ7:AMQ36 AWM7:AWM36 BGI7:BGI36 BQE7:BQE36 CAA7:CAA36 CJW7:CJW36 CTS7:CTS36 DDO7:DDO36 DNK7:DNK36 DXG7:DXG36 EHC7:EHC36 EQY7:EQY36 FAU7:FAU36 FKQ7:FKQ36 FUM7:FUM36 GEI7:GEI36 GOE7:GOE36 GYA7:GYA36 HHW7:HHW36 HRS7:HRS36 IBO7:IBO36 ILK7:ILK36 IVG7:IVG36 JFC7:JFC36 JOY7:JOY36 JYU7:JYU36 KIQ7:KIQ36 KSM7:KSM36 LCI7:LCI36 LME7:LME36 LWA7:LWA36 MFW7:MFW36 MPS7:MPS36 MZO7:MZO36 NJK7:NJK36 NTG7:NTG36 ODC7:ODC36 OMY7:OMY36 OWU7:OWU36 PGQ7:PGQ36 PQM7:PQM36 QAI7:QAI36 QKE7:QKE36 QUA7:QUA36 RDW7:RDW36 RNS7:RNS36 RXO7:RXO36 SHK7:SHK36 SRG7:SRG36 TBC7:TBC36 TKY7:TKY36 TUU7:TUU36 UEQ7:UEQ36 UOM7:UOM36 UYI7:UYI36 VIE7:VIE36 VSA7:VSA36 WBW7:WBW36 WLS7:WLS36 WVO7:WVO36 G65543:G65572 JC65543:JC65572 SY65543:SY65572 ACU65543:ACU65572 AMQ65543:AMQ65572 AWM65543:AWM65572 BGI65543:BGI65572 BQE65543:BQE65572 CAA65543:CAA65572 CJW65543:CJW65572 CTS65543:CTS65572 DDO65543:DDO65572 DNK65543:DNK65572 DXG65543:DXG65572 EHC65543:EHC65572 EQY65543:EQY65572 FAU65543:FAU65572 FKQ65543:FKQ65572 FUM65543:FUM65572 GEI65543:GEI65572 GOE65543:GOE65572 GYA65543:GYA65572 HHW65543:HHW65572 HRS65543:HRS65572 IBO65543:IBO65572 ILK65543:ILK65572 IVG65543:IVG65572 JFC65543:JFC65572 JOY65543:JOY65572 JYU65543:JYU65572 KIQ65543:KIQ65572 KSM65543:KSM65572 LCI65543:LCI65572 LME65543:LME65572 LWA65543:LWA65572 MFW65543:MFW65572 MPS65543:MPS65572 MZO65543:MZO65572 NJK65543:NJK65572 NTG65543:NTG65572 ODC65543:ODC65572 OMY65543:OMY65572 OWU65543:OWU65572 PGQ65543:PGQ65572 PQM65543:PQM65572 QAI65543:QAI65572 QKE65543:QKE65572 QUA65543:QUA65572 RDW65543:RDW65572 RNS65543:RNS65572 RXO65543:RXO65572 SHK65543:SHK65572 SRG65543:SRG65572 TBC65543:TBC65572 TKY65543:TKY65572 TUU65543:TUU65572 UEQ65543:UEQ65572 UOM65543:UOM65572 UYI65543:UYI65572 VIE65543:VIE65572 VSA65543:VSA65572 WBW65543:WBW65572 WLS65543:WLS65572 WVO65543:WVO65572 G131079:G131108 JC131079:JC131108 SY131079:SY131108 ACU131079:ACU131108 AMQ131079:AMQ131108 AWM131079:AWM131108 BGI131079:BGI131108 BQE131079:BQE131108 CAA131079:CAA131108 CJW131079:CJW131108 CTS131079:CTS131108 DDO131079:DDO131108 DNK131079:DNK131108 DXG131079:DXG131108 EHC131079:EHC131108 EQY131079:EQY131108 FAU131079:FAU131108 FKQ131079:FKQ131108 FUM131079:FUM131108 GEI131079:GEI131108 GOE131079:GOE131108 GYA131079:GYA131108 HHW131079:HHW131108 HRS131079:HRS131108 IBO131079:IBO131108 ILK131079:ILK131108 IVG131079:IVG131108 JFC131079:JFC131108 JOY131079:JOY131108 JYU131079:JYU131108 KIQ131079:KIQ131108 KSM131079:KSM131108 LCI131079:LCI131108 LME131079:LME131108 LWA131079:LWA131108 MFW131079:MFW131108 MPS131079:MPS131108 MZO131079:MZO131108 NJK131079:NJK131108 NTG131079:NTG131108 ODC131079:ODC131108 OMY131079:OMY131108 OWU131079:OWU131108 PGQ131079:PGQ131108 PQM131079:PQM131108 QAI131079:QAI131108 QKE131079:QKE131108 QUA131079:QUA131108 RDW131079:RDW131108 RNS131079:RNS131108 RXO131079:RXO131108 SHK131079:SHK131108 SRG131079:SRG131108 TBC131079:TBC131108 TKY131079:TKY131108 TUU131079:TUU131108 UEQ131079:UEQ131108 UOM131079:UOM131108 UYI131079:UYI131108 VIE131079:VIE131108 VSA131079:VSA131108 WBW131079:WBW131108 WLS131079:WLS131108 WVO131079:WVO131108 G196615:G196644 JC196615:JC196644 SY196615:SY196644 ACU196615:ACU196644 AMQ196615:AMQ196644 AWM196615:AWM196644 BGI196615:BGI196644 BQE196615:BQE196644 CAA196615:CAA196644 CJW196615:CJW196644 CTS196615:CTS196644 DDO196615:DDO196644 DNK196615:DNK196644 DXG196615:DXG196644 EHC196615:EHC196644 EQY196615:EQY196644 FAU196615:FAU196644 FKQ196615:FKQ196644 FUM196615:FUM196644 GEI196615:GEI196644 GOE196615:GOE196644 GYA196615:GYA196644 HHW196615:HHW196644 HRS196615:HRS196644 IBO196615:IBO196644 ILK196615:ILK196644 IVG196615:IVG196644 JFC196615:JFC196644 JOY196615:JOY196644 JYU196615:JYU196644 KIQ196615:KIQ196644 KSM196615:KSM196644 LCI196615:LCI196644 LME196615:LME196644 LWA196615:LWA196644 MFW196615:MFW196644 MPS196615:MPS196644 MZO196615:MZO196644 NJK196615:NJK196644 NTG196615:NTG196644 ODC196615:ODC196644 OMY196615:OMY196644 OWU196615:OWU196644 PGQ196615:PGQ196644 PQM196615:PQM196644 QAI196615:QAI196644 QKE196615:QKE196644 QUA196615:QUA196644 RDW196615:RDW196644 RNS196615:RNS196644 RXO196615:RXO196644 SHK196615:SHK196644 SRG196615:SRG196644 TBC196615:TBC196644 TKY196615:TKY196644 TUU196615:TUU196644 UEQ196615:UEQ196644 UOM196615:UOM196644 UYI196615:UYI196644 VIE196615:VIE196644 VSA196615:VSA196644 WBW196615:WBW196644 WLS196615:WLS196644 WVO196615:WVO196644 G262151:G262180 JC262151:JC262180 SY262151:SY262180 ACU262151:ACU262180 AMQ262151:AMQ262180 AWM262151:AWM262180 BGI262151:BGI262180 BQE262151:BQE262180 CAA262151:CAA262180 CJW262151:CJW262180 CTS262151:CTS262180 DDO262151:DDO262180 DNK262151:DNK262180 DXG262151:DXG262180 EHC262151:EHC262180 EQY262151:EQY262180 FAU262151:FAU262180 FKQ262151:FKQ262180 FUM262151:FUM262180 GEI262151:GEI262180 GOE262151:GOE262180 GYA262151:GYA262180 HHW262151:HHW262180 HRS262151:HRS262180 IBO262151:IBO262180 ILK262151:ILK262180 IVG262151:IVG262180 JFC262151:JFC262180 JOY262151:JOY262180 JYU262151:JYU262180 KIQ262151:KIQ262180 KSM262151:KSM262180 LCI262151:LCI262180 LME262151:LME262180 LWA262151:LWA262180 MFW262151:MFW262180 MPS262151:MPS262180 MZO262151:MZO262180 NJK262151:NJK262180 NTG262151:NTG262180 ODC262151:ODC262180 OMY262151:OMY262180 OWU262151:OWU262180 PGQ262151:PGQ262180 PQM262151:PQM262180 QAI262151:QAI262180 QKE262151:QKE262180 QUA262151:QUA262180 RDW262151:RDW262180 RNS262151:RNS262180 RXO262151:RXO262180 SHK262151:SHK262180 SRG262151:SRG262180 TBC262151:TBC262180 TKY262151:TKY262180 TUU262151:TUU262180 UEQ262151:UEQ262180 UOM262151:UOM262180 UYI262151:UYI262180 VIE262151:VIE262180 VSA262151:VSA262180 WBW262151:WBW262180 WLS262151:WLS262180 WVO262151:WVO262180 G327687:G327716 JC327687:JC327716 SY327687:SY327716 ACU327687:ACU327716 AMQ327687:AMQ327716 AWM327687:AWM327716 BGI327687:BGI327716 BQE327687:BQE327716 CAA327687:CAA327716 CJW327687:CJW327716 CTS327687:CTS327716 DDO327687:DDO327716 DNK327687:DNK327716 DXG327687:DXG327716 EHC327687:EHC327716 EQY327687:EQY327716 FAU327687:FAU327716 FKQ327687:FKQ327716 FUM327687:FUM327716 GEI327687:GEI327716 GOE327687:GOE327716 GYA327687:GYA327716 HHW327687:HHW327716 HRS327687:HRS327716 IBO327687:IBO327716 ILK327687:ILK327716 IVG327687:IVG327716 JFC327687:JFC327716 JOY327687:JOY327716 JYU327687:JYU327716 KIQ327687:KIQ327716 KSM327687:KSM327716 LCI327687:LCI327716 LME327687:LME327716 LWA327687:LWA327716 MFW327687:MFW327716 MPS327687:MPS327716 MZO327687:MZO327716 NJK327687:NJK327716 NTG327687:NTG327716 ODC327687:ODC327716 OMY327687:OMY327716 OWU327687:OWU327716 PGQ327687:PGQ327716 PQM327687:PQM327716 QAI327687:QAI327716 QKE327687:QKE327716 QUA327687:QUA327716 RDW327687:RDW327716 RNS327687:RNS327716 RXO327687:RXO327716 SHK327687:SHK327716 SRG327687:SRG327716 TBC327687:TBC327716 TKY327687:TKY327716 TUU327687:TUU327716 UEQ327687:UEQ327716 UOM327687:UOM327716 UYI327687:UYI327716 VIE327687:VIE327716 VSA327687:VSA327716 WBW327687:WBW327716 WLS327687:WLS327716 WVO327687:WVO327716 G393223:G393252 JC393223:JC393252 SY393223:SY393252 ACU393223:ACU393252 AMQ393223:AMQ393252 AWM393223:AWM393252 BGI393223:BGI393252 BQE393223:BQE393252 CAA393223:CAA393252 CJW393223:CJW393252 CTS393223:CTS393252 DDO393223:DDO393252 DNK393223:DNK393252 DXG393223:DXG393252 EHC393223:EHC393252 EQY393223:EQY393252 FAU393223:FAU393252 FKQ393223:FKQ393252 FUM393223:FUM393252 GEI393223:GEI393252 GOE393223:GOE393252 GYA393223:GYA393252 HHW393223:HHW393252 HRS393223:HRS393252 IBO393223:IBO393252 ILK393223:ILK393252 IVG393223:IVG393252 JFC393223:JFC393252 JOY393223:JOY393252 JYU393223:JYU393252 KIQ393223:KIQ393252 KSM393223:KSM393252 LCI393223:LCI393252 LME393223:LME393252 LWA393223:LWA393252 MFW393223:MFW393252 MPS393223:MPS393252 MZO393223:MZO393252 NJK393223:NJK393252 NTG393223:NTG393252 ODC393223:ODC393252 OMY393223:OMY393252 OWU393223:OWU393252 PGQ393223:PGQ393252 PQM393223:PQM393252 QAI393223:QAI393252 QKE393223:QKE393252 QUA393223:QUA393252 RDW393223:RDW393252 RNS393223:RNS393252 RXO393223:RXO393252 SHK393223:SHK393252 SRG393223:SRG393252 TBC393223:TBC393252 TKY393223:TKY393252 TUU393223:TUU393252 UEQ393223:UEQ393252 UOM393223:UOM393252 UYI393223:UYI393252 VIE393223:VIE393252 VSA393223:VSA393252 WBW393223:WBW393252 WLS393223:WLS393252 WVO393223:WVO393252 G458759:G458788 JC458759:JC458788 SY458759:SY458788 ACU458759:ACU458788 AMQ458759:AMQ458788 AWM458759:AWM458788 BGI458759:BGI458788 BQE458759:BQE458788 CAA458759:CAA458788 CJW458759:CJW458788 CTS458759:CTS458788 DDO458759:DDO458788 DNK458759:DNK458788 DXG458759:DXG458788 EHC458759:EHC458788 EQY458759:EQY458788 FAU458759:FAU458788 FKQ458759:FKQ458788 FUM458759:FUM458788 GEI458759:GEI458788 GOE458759:GOE458788 GYA458759:GYA458788 HHW458759:HHW458788 HRS458759:HRS458788 IBO458759:IBO458788 ILK458759:ILK458788 IVG458759:IVG458788 JFC458759:JFC458788 JOY458759:JOY458788 JYU458759:JYU458788 KIQ458759:KIQ458788 KSM458759:KSM458788 LCI458759:LCI458788 LME458759:LME458788 LWA458759:LWA458788 MFW458759:MFW458788 MPS458759:MPS458788 MZO458759:MZO458788 NJK458759:NJK458788 NTG458759:NTG458788 ODC458759:ODC458788 OMY458759:OMY458788 OWU458759:OWU458788 PGQ458759:PGQ458788 PQM458759:PQM458788 QAI458759:QAI458788 QKE458759:QKE458788 QUA458759:QUA458788 RDW458759:RDW458788 RNS458759:RNS458788 RXO458759:RXO458788 SHK458759:SHK458788 SRG458759:SRG458788 TBC458759:TBC458788 TKY458759:TKY458788 TUU458759:TUU458788 UEQ458759:UEQ458788 UOM458759:UOM458788 UYI458759:UYI458788 VIE458759:VIE458788 VSA458759:VSA458788 WBW458759:WBW458788 WLS458759:WLS458788 WVO458759:WVO458788 G524295:G524324 JC524295:JC524324 SY524295:SY524324 ACU524295:ACU524324 AMQ524295:AMQ524324 AWM524295:AWM524324 BGI524295:BGI524324 BQE524295:BQE524324 CAA524295:CAA524324 CJW524295:CJW524324 CTS524295:CTS524324 DDO524295:DDO524324 DNK524295:DNK524324 DXG524295:DXG524324 EHC524295:EHC524324 EQY524295:EQY524324 FAU524295:FAU524324 FKQ524295:FKQ524324 FUM524295:FUM524324 GEI524295:GEI524324 GOE524295:GOE524324 GYA524295:GYA524324 HHW524295:HHW524324 HRS524295:HRS524324 IBO524295:IBO524324 ILK524295:ILK524324 IVG524295:IVG524324 JFC524295:JFC524324 JOY524295:JOY524324 JYU524295:JYU524324 KIQ524295:KIQ524324 KSM524295:KSM524324 LCI524295:LCI524324 LME524295:LME524324 LWA524295:LWA524324 MFW524295:MFW524324 MPS524295:MPS524324 MZO524295:MZO524324 NJK524295:NJK524324 NTG524295:NTG524324 ODC524295:ODC524324 OMY524295:OMY524324 OWU524295:OWU524324 PGQ524295:PGQ524324 PQM524295:PQM524324 QAI524295:QAI524324 QKE524295:QKE524324 QUA524295:QUA524324 RDW524295:RDW524324 RNS524295:RNS524324 RXO524295:RXO524324 SHK524295:SHK524324 SRG524295:SRG524324 TBC524295:TBC524324 TKY524295:TKY524324 TUU524295:TUU524324 UEQ524295:UEQ524324 UOM524295:UOM524324 UYI524295:UYI524324 VIE524295:VIE524324 VSA524295:VSA524324 WBW524295:WBW524324 WLS524295:WLS524324 WVO524295:WVO524324 G589831:G589860 JC589831:JC589860 SY589831:SY589860 ACU589831:ACU589860 AMQ589831:AMQ589860 AWM589831:AWM589860 BGI589831:BGI589860 BQE589831:BQE589860 CAA589831:CAA589860 CJW589831:CJW589860 CTS589831:CTS589860 DDO589831:DDO589860 DNK589831:DNK589860 DXG589831:DXG589860 EHC589831:EHC589860 EQY589831:EQY589860 FAU589831:FAU589860 FKQ589831:FKQ589860 FUM589831:FUM589860 GEI589831:GEI589860 GOE589831:GOE589860 GYA589831:GYA589860 HHW589831:HHW589860 HRS589831:HRS589860 IBO589831:IBO589860 ILK589831:ILK589860 IVG589831:IVG589860 JFC589831:JFC589860 JOY589831:JOY589860 JYU589831:JYU589860 KIQ589831:KIQ589860 KSM589831:KSM589860 LCI589831:LCI589860 LME589831:LME589860 LWA589831:LWA589860 MFW589831:MFW589860 MPS589831:MPS589860 MZO589831:MZO589860 NJK589831:NJK589860 NTG589831:NTG589860 ODC589831:ODC589860 OMY589831:OMY589860 OWU589831:OWU589860 PGQ589831:PGQ589860 PQM589831:PQM589860 QAI589831:QAI589860 QKE589831:QKE589860 QUA589831:QUA589860 RDW589831:RDW589860 RNS589831:RNS589860 RXO589831:RXO589860 SHK589831:SHK589860 SRG589831:SRG589860 TBC589831:TBC589860 TKY589831:TKY589860 TUU589831:TUU589860 UEQ589831:UEQ589860 UOM589831:UOM589860 UYI589831:UYI589860 VIE589831:VIE589860 VSA589831:VSA589860 WBW589831:WBW589860 WLS589831:WLS589860 WVO589831:WVO589860 G655367:G655396 JC655367:JC655396 SY655367:SY655396 ACU655367:ACU655396 AMQ655367:AMQ655396 AWM655367:AWM655396 BGI655367:BGI655396 BQE655367:BQE655396 CAA655367:CAA655396 CJW655367:CJW655396 CTS655367:CTS655396 DDO655367:DDO655396 DNK655367:DNK655396 DXG655367:DXG655396 EHC655367:EHC655396 EQY655367:EQY655396 FAU655367:FAU655396 FKQ655367:FKQ655396 FUM655367:FUM655396 GEI655367:GEI655396 GOE655367:GOE655396 GYA655367:GYA655396 HHW655367:HHW655396 HRS655367:HRS655396 IBO655367:IBO655396 ILK655367:ILK655396 IVG655367:IVG655396 JFC655367:JFC655396 JOY655367:JOY655396 JYU655367:JYU655396 KIQ655367:KIQ655396 KSM655367:KSM655396 LCI655367:LCI655396 LME655367:LME655396 LWA655367:LWA655396 MFW655367:MFW655396 MPS655367:MPS655396 MZO655367:MZO655396 NJK655367:NJK655396 NTG655367:NTG655396 ODC655367:ODC655396 OMY655367:OMY655396 OWU655367:OWU655396 PGQ655367:PGQ655396 PQM655367:PQM655396 QAI655367:QAI655396 QKE655367:QKE655396 QUA655367:QUA655396 RDW655367:RDW655396 RNS655367:RNS655396 RXO655367:RXO655396 SHK655367:SHK655396 SRG655367:SRG655396 TBC655367:TBC655396 TKY655367:TKY655396 TUU655367:TUU655396 UEQ655367:UEQ655396 UOM655367:UOM655396 UYI655367:UYI655396 VIE655367:VIE655396 VSA655367:VSA655396 WBW655367:WBW655396 WLS655367:WLS655396 WVO655367:WVO655396 G720903:G720932 JC720903:JC720932 SY720903:SY720932 ACU720903:ACU720932 AMQ720903:AMQ720932 AWM720903:AWM720932 BGI720903:BGI720932 BQE720903:BQE720932 CAA720903:CAA720932 CJW720903:CJW720932 CTS720903:CTS720932 DDO720903:DDO720932 DNK720903:DNK720932 DXG720903:DXG720932 EHC720903:EHC720932 EQY720903:EQY720932 FAU720903:FAU720932 FKQ720903:FKQ720932 FUM720903:FUM720932 GEI720903:GEI720932 GOE720903:GOE720932 GYA720903:GYA720932 HHW720903:HHW720932 HRS720903:HRS720932 IBO720903:IBO720932 ILK720903:ILK720932 IVG720903:IVG720932 JFC720903:JFC720932 JOY720903:JOY720932 JYU720903:JYU720932 KIQ720903:KIQ720932 KSM720903:KSM720932 LCI720903:LCI720932 LME720903:LME720932 LWA720903:LWA720932 MFW720903:MFW720932 MPS720903:MPS720932 MZO720903:MZO720932 NJK720903:NJK720932 NTG720903:NTG720932 ODC720903:ODC720932 OMY720903:OMY720932 OWU720903:OWU720932 PGQ720903:PGQ720932 PQM720903:PQM720932 QAI720903:QAI720932 QKE720903:QKE720932 QUA720903:QUA720932 RDW720903:RDW720932 RNS720903:RNS720932 RXO720903:RXO720932 SHK720903:SHK720932 SRG720903:SRG720932 TBC720903:TBC720932 TKY720903:TKY720932 TUU720903:TUU720932 UEQ720903:UEQ720932 UOM720903:UOM720932 UYI720903:UYI720932 VIE720903:VIE720932 VSA720903:VSA720932 WBW720903:WBW720932 WLS720903:WLS720932 WVO720903:WVO720932 G786439:G786468 JC786439:JC786468 SY786439:SY786468 ACU786439:ACU786468 AMQ786439:AMQ786468 AWM786439:AWM786468 BGI786439:BGI786468 BQE786439:BQE786468 CAA786439:CAA786468 CJW786439:CJW786468 CTS786439:CTS786468 DDO786439:DDO786468 DNK786439:DNK786468 DXG786439:DXG786468 EHC786439:EHC786468 EQY786439:EQY786468 FAU786439:FAU786468 FKQ786439:FKQ786468 FUM786439:FUM786468 GEI786439:GEI786468 GOE786439:GOE786468 GYA786439:GYA786468 HHW786439:HHW786468 HRS786439:HRS786468 IBO786439:IBO786468 ILK786439:ILK786468 IVG786439:IVG786468 JFC786439:JFC786468 JOY786439:JOY786468 JYU786439:JYU786468 KIQ786439:KIQ786468 KSM786439:KSM786468 LCI786439:LCI786468 LME786439:LME786468 LWA786439:LWA786468 MFW786439:MFW786468 MPS786439:MPS786468 MZO786439:MZO786468 NJK786439:NJK786468 NTG786439:NTG786468 ODC786439:ODC786468 OMY786439:OMY786468 OWU786439:OWU786468 PGQ786439:PGQ786468 PQM786439:PQM786468 QAI786439:QAI786468 QKE786439:QKE786468 QUA786439:QUA786468 RDW786439:RDW786468 RNS786439:RNS786468 RXO786439:RXO786468 SHK786439:SHK786468 SRG786439:SRG786468 TBC786439:TBC786468 TKY786439:TKY786468 TUU786439:TUU786468 UEQ786439:UEQ786468 UOM786439:UOM786468 UYI786439:UYI786468 VIE786439:VIE786468 VSA786439:VSA786468 WBW786439:WBW786468 WLS786439:WLS786468 WVO786439:WVO786468 G851975:G852004 JC851975:JC852004 SY851975:SY852004 ACU851975:ACU852004 AMQ851975:AMQ852004 AWM851975:AWM852004 BGI851975:BGI852004 BQE851975:BQE852004 CAA851975:CAA852004 CJW851975:CJW852004 CTS851975:CTS852004 DDO851975:DDO852004 DNK851975:DNK852004 DXG851975:DXG852004 EHC851975:EHC852004 EQY851975:EQY852004 FAU851975:FAU852004 FKQ851975:FKQ852004 FUM851975:FUM852004 GEI851975:GEI852004 GOE851975:GOE852004 GYA851975:GYA852004 HHW851975:HHW852004 HRS851975:HRS852004 IBO851975:IBO852004 ILK851975:ILK852004 IVG851975:IVG852004 JFC851975:JFC852004 JOY851975:JOY852004 JYU851975:JYU852004 KIQ851975:KIQ852004 KSM851975:KSM852004 LCI851975:LCI852004 LME851975:LME852004 LWA851975:LWA852004 MFW851975:MFW852004 MPS851975:MPS852004 MZO851975:MZO852004 NJK851975:NJK852004 NTG851975:NTG852004 ODC851975:ODC852004 OMY851975:OMY852004 OWU851975:OWU852004 PGQ851975:PGQ852004 PQM851975:PQM852004 QAI851975:QAI852004 QKE851975:QKE852004 QUA851975:QUA852004 RDW851975:RDW852004 RNS851975:RNS852004 RXO851975:RXO852004 SHK851975:SHK852004 SRG851975:SRG852004 TBC851975:TBC852004 TKY851975:TKY852004 TUU851975:TUU852004 UEQ851975:UEQ852004 UOM851975:UOM852004 UYI851975:UYI852004 VIE851975:VIE852004 VSA851975:VSA852004 WBW851975:WBW852004 WLS851975:WLS852004 WVO851975:WVO852004 G917511:G917540 JC917511:JC917540 SY917511:SY917540 ACU917511:ACU917540 AMQ917511:AMQ917540 AWM917511:AWM917540 BGI917511:BGI917540 BQE917511:BQE917540 CAA917511:CAA917540 CJW917511:CJW917540 CTS917511:CTS917540 DDO917511:DDO917540 DNK917511:DNK917540 DXG917511:DXG917540 EHC917511:EHC917540 EQY917511:EQY917540 FAU917511:FAU917540 FKQ917511:FKQ917540 FUM917511:FUM917540 GEI917511:GEI917540 GOE917511:GOE917540 GYA917511:GYA917540 HHW917511:HHW917540 HRS917511:HRS917540 IBO917511:IBO917540 ILK917511:ILK917540 IVG917511:IVG917540 JFC917511:JFC917540 JOY917511:JOY917540 JYU917511:JYU917540 KIQ917511:KIQ917540 KSM917511:KSM917540 LCI917511:LCI917540 LME917511:LME917540 LWA917511:LWA917540 MFW917511:MFW917540 MPS917511:MPS917540 MZO917511:MZO917540 NJK917511:NJK917540 NTG917511:NTG917540 ODC917511:ODC917540 OMY917511:OMY917540 OWU917511:OWU917540 PGQ917511:PGQ917540 PQM917511:PQM917540 QAI917511:QAI917540 QKE917511:QKE917540 QUA917511:QUA917540 RDW917511:RDW917540 RNS917511:RNS917540 RXO917511:RXO917540 SHK917511:SHK917540 SRG917511:SRG917540 TBC917511:TBC917540 TKY917511:TKY917540 TUU917511:TUU917540 UEQ917511:UEQ917540 UOM917511:UOM917540 UYI917511:UYI917540 VIE917511:VIE917540 VSA917511:VSA917540 WBW917511:WBW917540 WLS917511:WLS917540 WVO917511:WVO917540 G983047:G983076 JC983047:JC983076 SY983047:SY983076 ACU983047:ACU983076 AMQ983047:AMQ983076 AWM983047:AWM983076 BGI983047:BGI983076 BQE983047:BQE983076 CAA983047:CAA983076 CJW983047:CJW983076 CTS983047:CTS983076 DDO983047:DDO983076 DNK983047:DNK983076 DXG983047:DXG983076 EHC983047:EHC983076 EQY983047:EQY983076 FAU983047:FAU983076 FKQ983047:FKQ983076 FUM983047:FUM983076 GEI983047:GEI983076 GOE983047:GOE983076 GYA983047:GYA983076 HHW983047:HHW983076 HRS983047:HRS983076 IBO983047:IBO983076 ILK983047:ILK983076 IVG983047:IVG983076 JFC983047:JFC983076 JOY983047:JOY983076 JYU983047:JYU983076 KIQ983047:KIQ983076 KSM983047:KSM983076 LCI983047:LCI983076 LME983047:LME983076 LWA983047:LWA983076 MFW983047:MFW983076 MPS983047:MPS983076 MZO983047:MZO983076 NJK983047:NJK983076 NTG983047:NTG983076 ODC983047:ODC983076 OMY983047:OMY983076 OWU983047:OWU983076 PGQ983047:PGQ983076 PQM983047:PQM983076 QAI983047:QAI983076 QKE983047:QKE983076 QUA983047:QUA983076 RDW983047:RDW983076 RNS983047:RNS983076 RXO983047:RXO983076 SHK983047:SHK983076 SRG983047:SRG983076 TBC983047:TBC983076 TKY983047:TKY983076 TUU983047:TUU983076 UEQ983047:UEQ983076 UOM983047:UOM983076 UYI983047:UYI983076 VIE983047:VIE983076 VSA983047:VSA983076 WBW983047:WBW983076 WLS983047:WLS983076 WVO983047:WVO983076" xr:uid="{00000000-0002-0000-1100-000000000000}">
      <formula1>$R$4:$AC$4</formula1>
    </dataValidation>
    <dataValidation type="list" allowBlank="1" showInputMessage="1" showErrorMessage="1" sqref="WVM983047:WVN983076 JA7:JB36 SW7:SX36 ACS7:ACT36 AMO7:AMP36 AWK7:AWL36 BGG7:BGH36 BQC7:BQD36 BZY7:BZZ36 CJU7:CJV36 CTQ7:CTR36 DDM7:DDN36 DNI7:DNJ36 DXE7:DXF36 EHA7:EHB36 EQW7:EQX36 FAS7:FAT36 FKO7:FKP36 FUK7:FUL36 GEG7:GEH36 GOC7:GOD36 GXY7:GXZ36 HHU7:HHV36 HRQ7:HRR36 IBM7:IBN36 ILI7:ILJ36 IVE7:IVF36 JFA7:JFB36 JOW7:JOX36 JYS7:JYT36 KIO7:KIP36 KSK7:KSL36 LCG7:LCH36 LMC7:LMD36 LVY7:LVZ36 MFU7:MFV36 MPQ7:MPR36 MZM7:MZN36 NJI7:NJJ36 NTE7:NTF36 ODA7:ODB36 OMW7:OMX36 OWS7:OWT36 PGO7:PGP36 PQK7:PQL36 QAG7:QAH36 QKC7:QKD36 QTY7:QTZ36 RDU7:RDV36 RNQ7:RNR36 RXM7:RXN36 SHI7:SHJ36 SRE7:SRF36 TBA7:TBB36 TKW7:TKX36 TUS7:TUT36 UEO7:UEP36 UOK7:UOL36 UYG7:UYH36 VIC7:VID36 VRY7:VRZ36 WBU7:WBV36 WLQ7:WLR36 WVM7:WVN36 E65543:F65572 JA65543:JB65572 SW65543:SX65572 ACS65543:ACT65572 AMO65543:AMP65572 AWK65543:AWL65572 BGG65543:BGH65572 BQC65543:BQD65572 BZY65543:BZZ65572 CJU65543:CJV65572 CTQ65543:CTR65572 DDM65543:DDN65572 DNI65543:DNJ65572 DXE65543:DXF65572 EHA65543:EHB65572 EQW65543:EQX65572 FAS65543:FAT65572 FKO65543:FKP65572 FUK65543:FUL65572 GEG65543:GEH65572 GOC65543:GOD65572 GXY65543:GXZ65572 HHU65543:HHV65572 HRQ65543:HRR65572 IBM65543:IBN65572 ILI65543:ILJ65572 IVE65543:IVF65572 JFA65543:JFB65572 JOW65543:JOX65572 JYS65543:JYT65572 KIO65543:KIP65572 KSK65543:KSL65572 LCG65543:LCH65572 LMC65543:LMD65572 LVY65543:LVZ65572 MFU65543:MFV65572 MPQ65543:MPR65572 MZM65543:MZN65572 NJI65543:NJJ65572 NTE65543:NTF65572 ODA65543:ODB65572 OMW65543:OMX65572 OWS65543:OWT65572 PGO65543:PGP65572 PQK65543:PQL65572 QAG65543:QAH65572 QKC65543:QKD65572 QTY65543:QTZ65572 RDU65543:RDV65572 RNQ65543:RNR65572 RXM65543:RXN65572 SHI65543:SHJ65572 SRE65543:SRF65572 TBA65543:TBB65572 TKW65543:TKX65572 TUS65543:TUT65572 UEO65543:UEP65572 UOK65543:UOL65572 UYG65543:UYH65572 VIC65543:VID65572 VRY65543:VRZ65572 WBU65543:WBV65572 WLQ65543:WLR65572 WVM65543:WVN65572 E131079:F131108 JA131079:JB131108 SW131079:SX131108 ACS131079:ACT131108 AMO131079:AMP131108 AWK131079:AWL131108 BGG131079:BGH131108 BQC131079:BQD131108 BZY131079:BZZ131108 CJU131079:CJV131108 CTQ131079:CTR131108 DDM131079:DDN131108 DNI131079:DNJ131108 DXE131079:DXF131108 EHA131079:EHB131108 EQW131079:EQX131108 FAS131079:FAT131108 FKO131079:FKP131108 FUK131079:FUL131108 GEG131079:GEH131108 GOC131079:GOD131108 GXY131079:GXZ131108 HHU131079:HHV131108 HRQ131079:HRR131108 IBM131079:IBN131108 ILI131079:ILJ131108 IVE131079:IVF131108 JFA131079:JFB131108 JOW131079:JOX131108 JYS131079:JYT131108 KIO131079:KIP131108 KSK131079:KSL131108 LCG131079:LCH131108 LMC131079:LMD131108 LVY131079:LVZ131108 MFU131079:MFV131108 MPQ131079:MPR131108 MZM131079:MZN131108 NJI131079:NJJ131108 NTE131079:NTF131108 ODA131079:ODB131108 OMW131079:OMX131108 OWS131079:OWT131108 PGO131079:PGP131108 PQK131079:PQL131108 QAG131079:QAH131108 QKC131079:QKD131108 QTY131079:QTZ131108 RDU131079:RDV131108 RNQ131079:RNR131108 RXM131079:RXN131108 SHI131079:SHJ131108 SRE131079:SRF131108 TBA131079:TBB131108 TKW131079:TKX131108 TUS131079:TUT131108 UEO131079:UEP131108 UOK131079:UOL131108 UYG131079:UYH131108 VIC131079:VID131108 VRY131079:VRZ131108 WBU131079:WBV131108 WLQ131079:WLR131108 WVM131079:WVN131108 E196615:F196644 JA196615:JB196644 SW196615:SX196644 ACS196615:ACT196644 AMO196615:AMP196644 AWK196615:AWL196644 BGG196615:BGH196644 BQC196615:BQD196644 BZY196615:BZZ196644 CJU196615:CJV196644 CTQ196615:CTR196644 DDM196615:DDN196644 DNI196615:DNJ196644 DXE196615:DXF196644 EHA196615:EHB196644 EQW196615:EQX196644 FAS196615:FAT196644 FKO196615:FKP196644 FUK196615:FUL196644 GEG196615:GEH196644 GOC196615:GOD196644 GXY196615:GXZ196644 HHU196615:HHV196644 HRQ196615:HRR196644 IBM196615:IBN196644 ILI196615:ILJ196644 IVE196615:IVF196644 JFA196615:JFB196644 JOW196615:JOX196644 JYS196615:JYT196644 KIO196615:KIP196644 KSK196615:KSL196644 LCG196615:LCH196644 LMC196615:LMD196644 LVY196615:LVZ196644 MFU196615:MFV196644 MPQ196615:MPR196644 MZM196615:MZN196644 NJI196615:NJJ196644 NTE196615:NTF196644 ODA196615:ODB196644 OMW196615:OMX196644 OWS196615:OWT196644 PGO196615:PGP196644 PQK196615:PQL196644 QAG196615:QAH196644 QKC196615:QKD196644 QTY196615:QTZ196644 RDU196615:RDV196644 RNQ196615:RNR196644 RXM196615:RXN196644 SHI196615:SHJ196644 SRE196615:SRF196644 TBA196615:TBB196644 TKW196615:TKX196644 TUS196615:TUT196644 UEO196615:UEP196644 UOK196615:UOL196644 UYG196615:UYH196644 VIC196615:VID196644 VRY196615:VRZ196644 WBU196615:WBV196644 WLQ196615:WLR196644 WVM196615:WVN196644 E262151:F262180 JA262151:JB262180 SW262151:SX262180 ACS262151:ACT262180 AMO262151:AMP262180 AWK262151:AWL262180 BGG262151:BGH262180 BQC262151:BQD262180 BZY262151:BZZ262180 CJU262151:CJV262180 CTQ262151:CTR262180 DDM262151:DDN262180 DNI262151:DNJ262180 DXE262151:DXF262180 EHA262151:EHB262180 EQW262151:EQX262180 FAS262151:FAT262180 FKO262151:FKP262180 FUK262151:FUL262180 GEG262151:GEH262180 GOC262151:GOD262180 GXY262151:GXZ262180 HHU262151:HHV262180 HRQ262151:HRR262180 IBM262151:IBN262180 ILI262151:ILJ262180 IVE262151:IVF262180 JFA262151:JFB262180 JOW262151:JOX262180 JYS262151:JYT262180 KIO262151:KIP262180 KSK262151:KSL262180 LCG262151:LCH262180 LMC262151:LMD262180 LVY262151:LVZ262180 MFU262151:MFV262180 MPQ262151:MPR262180 MZM262151:MZN262180 NJI262151:NJJ262180 NTE262151:NTF262180 ODA262151:ODB262180 OMW262151:OMX262180 OWS262151:OWT262180 PGO262151:PGP262180 PQK262151:PQL262180 QAG262151:QAH262180 QKC262151:QKD262180 QTY262151:QTZ262180 RDU262151:RDV262180 RNQ262151:RNR262180 RXM262151:RXN262180 SHI262151:SHJ262180 SRE262151:SRF262180 TBA262151:TBB262180 TKW262151:TKX262180 TUS262151:TUT262180 UEO262151:UEP262180 UOK262151:UOL262180 UYG262151:UYH262180 VIC262151:VID262180 VRY262151:VRZ262180 WBU262151:WBV262180 WLQ262151:WLR262180 WVM262151:WVN262180 E327687:F327716 JA327687:JB327716 SW327687:SX327716 ACS327687:ACT327716 AMO327687:AMP327716 AWK327687:AWL327716 BGG327687:BGH327716 BQC327687:BQD327716 BZY327687:BZZ327716 CJU327687:CJV327716 CTQ327687:CTR327716 DDM327687:DDN327716 DNI327687:DNJ327716 DXE327687:DXF327716 EHA327687:EHB327716 EQW327687:EQX327716 FAS327687:FAT327716 FKO327687:FKP327716 FUK327687:FUL327716 GEG327687:GEH327716 GOC327687:GOD327716 GXY327687:GXZ327716 HHU327687:HHV327716 HRQ327687:HRR327716 IBM327687:IBN327716 ILI327687:ILJ327716 IVE327687:IVF327716 JFA327687:JFB327716 JOW327687:JOX327716 JYS327687:JYT327716 KIO327687:KIP327716 KSK327687:KSL327716 LCG327687:LCH327716 LMC327687:LMD327716 LVY327687:LVZ327716 MFU327687:MFV327716 MPQ327687:MPR327716 MZM327687:MZN327716 NJI327687:NJJ327716 NTE327687:NTF327716 ODA327687:ODB327716 OMW327687:OMX327716 OWS327687:OWT327716 PGO327687:PGP327716 PQK327687:PQL327716 QAG327687:QAH327716 QKC327687:QKD327716 QTY327687:QTZ327716 RDU327687:RDV327716 RNQ327687:RNR327716 RXM327687:RXN327716 SHI327687:SHJ327716 SRE327687:SRF327716 TBA327687:TBB327716 TKW327687:TKX327716 TUS327687:TUT327716 UEO327687:UEP327716 UOK327687:UOL327716 UYG327687:UYH327716 VIC327687:VID327716 VRY327687:VRZ327716 WBU327687:WBV327716 WLQ327687:WLR327716 WVM327687:WVN327716 E393223:F393252 JA393223:JB393252 SW393223:SX393252 ACS393223:ACT393252 AMO393223:AMP393252 AWK393223:AWL393252 BGG393223:BGH393252 BQC393223:BQD393252 BZY393223:BZZ393252 CJU393223:CJV393252 CTQ393223:CTR393252 DDM393223:DDN393252 DNI393223:DNJ393252 DXE393223:DXF393252 EHA393223:EHB393252 EQW393223:EQX393252 FAS393223:FAT393252 FKO393223:FKP393252 FUK393223:FUL393252 GEG393223:GEH393252 GOC393223:GOD393252 GXY393223:GXZ393252 HHU393223:HHV393252 HRQ393223:HRR393252 IBM393223:IBN393252 ILI393223:ILJ393252 IVE393223:IVF393252 JFA393223:JFB393252 JOW393223:JOX393252 JYS393223:JYT393252 KIO393223:KIP393252 KSK393223:KSL393252 LCG393223:LCH393252 LMC393223:LMD393252 LVY393223:LVZ393252 MFU393223:MFV393252 MPQ393223:MPR393252 MZM393223:MZN393252 NJI393223:NJJ393252 NTE393223:NTF393252 ODA393223:ODB393252 OMW393223:OMX393252 OWS393223:OWT393252 PGO393223:PGP393252 PQK393223:PQL393252 QAG393223:QAH393252 QKC393223:QKD393252 QTY393223:QTZ393252 RDU393223:RDV393252 RNQ393223:RNR393252 RXM393223:RXN393252 SHI393223:SHJ393252 SRE393223:SRF393252 TBA393223:TBB393252 TKW393223:TKX393252 TUS393223:TUT393252 UEO393223:UEP393252 UOK393223:UOL393252 UYG393223:UYH393252 VIC393223:VID393252 VRY393223:VRZ393252 WBU393223:WBV393252 WLQ393223:WLR393252 WVM393223:WVN393252 E458759:F458788 JA458759:JB458788 SW458759:SX458788 ACS458759:ACT458788 AMO458759:AMP458788 AWK458759:AWL458788 BGG458759:BGH458788 BQC458759:BQD458788 BZY458759:BZZ458788 CJU458759:CJV458788 CTQ458759:CTR458788 DDM458759:DDN458788 DNI458759:DNJ458788 DXE458759:DXF458788 EHA458759:EHB458788 EQW458759:EQX458788 FAS458759:FAT458788 FKO458759:FKP458788 FUK458759:FUL458788 GEG458759:GEH458788 GOC458759:GOD458788 GXY458759:GXZ458788 HHU458759:HHV458788 HRQ458759:HRR458788 IBM458759:IBN458788 ILI458759:ILJ458788 IVE458759:IVF458788 JFA458759:JFB458788 JOW458759:JOX458788 JYS458759:JYT458788 KIO458759:KIP458788 KSK458759:KSL458788 LCG458759:LCH458788 LMC458759:LMD458788 LVY458759:LVZ458788 MFU458759:MFV458788 MPQ458759:MPR458788 MZM458759:MZN458788 NJI458759:NJJ458788 NTE458759:NTF458788 ODA458759:ODB458788 OMW458759:OMX458788 OWS458759:OWT458788 PGO458759:PGP458788 PQK458759:PQL458788 QAG458759:QAH458788 QKC458759:QKD458788 QTY458759:QTZ458788 RDU458759:RDV458788 RNQ458759:RNR458788 RXM458759:RXN458788 SHI458759:SHJ458788 SRE458759:SRF458788 TBA458759:TBB458788 TKW458759:TKX458788 TUS458759:TUT458788 UEO458759:UEP458788 UOK458759:UOL458788 UYG458759:UYH458788 VIC458759:VID458788 VRY458759:VRZ458788 WBU458759:WBV458788 WLQ458759:WLR458788 WVM458759:WVN458788 E524295:F524324 JA524295:JB524324 SW524295:SX524324 ACS524295:ACT524324 AMO524295:AMP524324 AWK524295:AWL524324 BGG524295:BGH524324 BQC524295:BQD524324 BZY524295:BZZ524324 CJU524295:CJV524324 CTQ524295:CTR524324 DDM524295:DDN524324 DNI524295:DNJ524324 DXE524295:DXF524324 EHA524295:EHB524324 EQW524295:EQX524324 FAS524295:FAT524324 FKO524295:FKP524324 FUK524295:FUL524324 GEG524295:GEH524324 GOC524295:GOD524324 GXY524295:GXZ524324 HHU524295:HHV524324 HRQ524295:HRR524324 IBM524295:IBN524324 ILI524295:ILJ524324 IVE524295:IVF524324 JFA524295:JFB524324 JOW524295:JOX524324 JYS524295:JYT524324 KIO524295:KIP524324 KSK524295:KSL524324 LCG524295:LCH524324 LMC524295:LMD524324 LVY524295:LVZ524324 MFU524295:MFV524324 MPQ524295:MPR524324 MZM524295:MZN524324 NJI524295:NJJ524324 NTE524295:NTF524324 ODA524295:ODB524324 OMW524295:OMX524324 OWS524295:OWT524324 PGO524295:PGP524324 PQK524295:PQL524324 QAG524295:QAH524324 QKC524295:QKD524324 QTY524295:QTZ524324 RDU524295:RDV524324 RNQ524295:RNR524324 RXM524295:RXN524324 SHI524295:SHJ524324 SRE524295:SRF524324 TBA524295:TBB524324 TKW524295:TKX524324 TUS524295:TUT524324 UEO524295:UEP524324 UOK524295:UOL524324 UYG524295:UYH524324 VIC524295:VID524324 VRY524295:VRZ524324 WBU524295:WBV524324 WLQ524295:WLR524324 WVM524295:WVN524324 E589831:F589860 JA589831:JB589860 SW589831:SX589860 ACS589831:ACT589860 AMO589831:AMP589860 AWK589831:AWL589860 BGG589831:BGH589860 BQC589831:BQD589860 BZY589831:BZZ589860 CJU589831:CJV589860 CTQ589831:CTR589860 DDM589831:DDN589860 DNI589831:DNJ589860 DXE589831:DXF589860 EHA589831:EHB589860 EQW589831:EQX589860 FAS589831:FAT589860 FKO589831:FKP589860 FUK589831:FUL589860 GEG589831:GEH589860 GOC589831:GOD589860 GXY589831:GXZ589860 HHU589831:HHV589860 HRQ589831:HRR589860 IBM589831:IBN589860 ILI589831:ILJ589860 IVE589831:IVF589860 JFA589831:JFB589860 JOW589831:JOX589860 JYS589831:JYT589860 KIO589831:KIP589860 KSK589831:KSL589860 LCG589831:LCH589860 LMC589831:LMD589860 LVY589831:LVZ589860 MFU589831:MFV589860 MPQ589831:MPR589860 MZM589831:MZN589860 NJI589831:NJJ589860 NTE589831:NTF589860 ODA589831:ODB589860 OMW589831:OMX589860 OWS589831:OWT589860 PGO589831:PGP589860 PQK589831:PQL589860 QAG589831:QAH589860 QKC589831:QKD589860 QTY589831:QTZ589860 RDU589831:RDV589860 RNQ589831:RNR589860 RXM589831:RXN589860 SHI589831:SHJ589860 SRE589831:SRF589860 TBA589831:TBB589860 TKW589831:TKX589860 TUS589831:TUT589860 UEO589831:UEP589860 UOK589831:UOL589860 UYG589831:UYH589860 VIC589831:VID589860 VRY589831:VRZ589860 WBU589831:WBV589860 WLQ589831:WLR589860 WVM589831:WVN589860 E655367:F655396 JA655367:JB655396 SW655367:SX655396 ACS655367:ACT655396 AMO655367:AMP655396 AWK655367:AWL655396 BGG655367:BGH655396 BQC655367:BQD655396 BZY655367:BZZ655396 CJU655367:CJV655396 CTQ655367:CTR655396 DDM655367:DDN655396 DNI655367:DNJ655396 DXE655367:DXF655396 EHA655367:EHB655396 EQW655367:EQX655396 FAS655367:FAT655396 FKO655367:FKP655396 FUK655367:FUL655396 GEG655367:GEH655396 GOC655367:GOD655396 GXY655367:GXZ655396 HHU655367:HHV655396 HRQ655367:HRR655396 IBM655367:IBN655396 ILI655367:ILJ655396 IVE655367:IVF655396 JFA655367:JFB655396 JOW655367:JOX655396 JYS655367:JYT655396 KIO655367:KIP655396 KSK655367:KSL655396 LCG655367:LCH655396 LMC655367:LMD655396 LVY655367:LVZ655396 MFU655367:MFV655396 MPQ655367:MPR655396 MZM655367:MZN655396 NJI655367:NJJ655396 NTE655367:NTF655396 ODA655367:ODB655396 OMW655367:OMX655396 OWS655367:OWT655396 PGO655367:PGP655396 PQK655367:PQL655396 QAG655367:QAH655396 QKC655367:QKD655396 QTY655367:QTZ655396 RDU655367:RDV655396 RNQ655367:RNR655396 RXM655367:RXN655396 SHI655367:SHJ655396 SRE655367:SRF655396 TBA655367:TBB655396 TKW655367:TKX655396 TUS655367:TUT655396 UEO655367:UEP655396 UOK655367:UOL655396 UYG655367:UYH655396 VIC655367:VID655396 VRY655367:VRZ655396 WBU655367:WBV655396 WLQ655367:WLR655396 WVM655367:WVN655396 E720903:F720932 JA720903:JB720932 SW720903:SX720932 ACS720903:ACT720932 AMO720903:AMP720932 AWK720903:AWL720932 BGG720903:BGH720932 BQC720903:BQD720932 BZY720903:BZZ720932 CJU720903:CJV720932 CTQ720903:CTR720932 DDM720903:DDN720932 DNI720903:DNJ720932 DXE720903:DXF720932 EHA720903:EHB720932 EQW720903:EQX720932 FAS720903:FAT720932 FKO720903:FKP720932 FUK720903:FUL720932 GEG720903:GEH720932 GOC720903:GOD720932 GXY720903:GXZ720932 HHU720903:HHV720932 HRQ720903:HRR720932 IBM720903:IBN720932 ILI720903:ILJ720932 IVE720903:IVF720932 JFA720903:JFB720932 JOW720903:JOX720932 JYS720903:JYT720932 KIO720903:KIP720932 KSK720903:KSL720932 LCG720903:LCH720932 LMC720903:LMD720932 LVY720903:LVZ720932 MFU720903:MFV720932 MPQ720903:MPR720932 MZM720903:MZN720932 NJI720903:NJJ720932 NTE720903:NTF720932 ODA720903:ODB720932 OMW720903:OMX720932 OWS720903:OWT720932 PGO720903:PGP720932 PQK720903:PQL720932 QAG720903:QAH720932 QKC720903:QKD720932 QTY720903:QTZ720932 RDU720903:RDV720932 RNQ720903:RNR720932 RXM720903:RXN720932 SHI720903:SHJ720932 SRE720903:SRF720932 TBA720903:TBB720932 TKW720903:TKX720932 TUS720903:TUT720932 UEO720903:UEP720932 UOK720903:UOL720932 UYG720903:UYH720932 VIC720903:VID720932 VRY720903:VRZ720932 WBU720903:WBV720932 WLQ720903:WLR720932 WVM720903:WVN720932 E786439:F786468 JA786439:JB786468 SW786439:SX786468 ACS786439:ACT786468 AMO786439:AMP786468 AWK786439:AWL786468 BGG786439:BGH786468 BQC786439:BQD786468 BZY786439:BZZ786468 CJU786439:CJV786468 CTQ786439:CTR786468 DDM786439:DDN786468 DNI786439:DNJ786468 DXE786439:DXF786468 EHA786439:EHB786468 EQW786439:EQX786468 FAS786439:FAT786468 FKO786439:FKP786468 FUK786439:FUL786468 GEG786439:GEH786468 GOC786439:GOD786468 GXY786439:GXZ786468 HHU786439:HHV786468 HRQ786439:HRR786468 IBM786439:IBN786468 ILI786439:ILJ786468 IVE786439:IVF786468 JFA786439:JFB786468 JOW786439:JOX786468 JYS786439:JYT786468 KIO786439:KIP786468 KSK786439:KSL786468 LCG786439:LCH786468 LMC786439:LMD786468 LVY786439:LVZ786468 MFU786439:MFV786468 MPQ786439:MPR786468 MZM786439:MZN786468 NJI786439:NJJ786468 NTE786439:NTF786468 ODA786439:ODB786468 OMW786439:OMX786468 OWS786439:OWT786468 PGO786439:PGP786468 PQK786439:PQL786468 QAG786439:QAH786468 QKC786439:QKD786468 QTY786439:QTZ786468 RDU786439:RDV786468 RNQ786439:RNR786468 RXM786439:RXN786468 SHI786439:SHJ786468 SRE786439:SRF786468 TBA786439:TBB786468 TKW786439:TKX786468 TUS786439:TUT786468 UEO786439:UEP786468 UOK786439:UOL786468 UYG786439:UYH786468 VIC786439:VID786468 VRY786439:VRZ786468 WBU786439:WBV786468 WLQ786439:WLR786468 WVM786439:WVN786468 E851975:F852004 JA851975:JB852004 SW851975:SX852004 ACS851975:ACT852004 AMO851975:AMP852004 AWK851975:AWL852004 BGG851975:BGH852004 BQC851975:BQD852004 BZY851975:BZZ852004 CJU851975:CJV852004 CTQ851975:CTR852004 DDM851975:DDN852004 DNI851975:DNJ852004 DXE851975:DXF852004 EHA851975:EHB852004 EQW851975:EQX852004 FAS851975:FAT852004 FKO851975:FKP852004 FUK851975:FUL852004 GEG851975:GEH852004 GOC851975:GOD852004 GXY851975:GXZ852004 HHU851975:HHV852004 HRQ851975:HRR852004 IBM851975:IBN852004 ILI851975:ILJ852004 IVE851975:IVF852004 JFA851975:JFB852004 JOW851975:JOX852004 JYS851975:JYT852004 KIO851975:KIP852004 KSK851975:KSL852004 LCG851975:LCH852004 LMC851975:LMD852004 LVY851975:LVZ852004 MFU851975:MFV852004 MPQ851975:MPR852004 MZM851975:MZN852004 NJI851975:NJJ852004 NTE851975:NTF852004 ODA851975:ODB852004 OMW851975:OMX852004 OWS851975:OWT852004 PGO851975:PGP852004 PQK851975:PQL852004 QAG851975:QAH852004 QKC851975:QKD852004 QTY851975:QTZ852004 RDU851975:RDV852004 RNQ851975:RNR852004 RXM851975:RXN852004 SHI851975:SHJ852004 SRE851975:SRF852004 TBA851975:TBB852004 TKW851975:TKX852004 TUS851975:TUT852004 UEO851975:UEP852004 UOK851975:UOL852004 UYG851975:UYH852004 VIC851975:VID852004 VRY851975:VRZ852004 WBU851975:WBV852004 WLQ851975:WLR852004 WVM851975:WVN852004 E917511:F917540 JA917511:JB917540 SW917511:SX917540 ACS917511:ACT917540 AMO917511:AMP917540 AWK917511:AWL917540 BGG917511:BGH917540 BQC917511:BQD917540 BZY917511:BZZ917540 CJU917511:CJV917540 CTQ917511:CTR917540 DDM917511:DDN917540 DNI917511:DNJ917540 DXE917511:DXF917540 EHA917511:EHB917540 EQW917511:EQX917540 FAS917511:FAT917540 FKO917511:FKP917540 FUK917511:FUL917540 GEG917511:GEH917540 GOC917511:GOD917540 GXY917511:GXZ917540 HHU917511:HHV917540 HRQ917511:HRR917540 IBM917511:IBN917540 ILI917511:ILJ917540 IVE917511:IVF917540 JFA917511:JFB917540 JOW917511:JOX917540 JYS917511:JYT917540 KIO917511:KIP917540 KSK917511:KSL917540 LCG917511:LCH917540 LMC917511:LMD917540 LVY917511:LVZ917540 MFU917511:MFV917540 MPQ917511:MPR917540 MZM917511:MZN917540 NJI917511:NJJ917540 NTE917511:NTF917540 ODA917511:ODB917540 OMW917511:OMX917540 OWS917511:OWT917540 PGO917511:PGP917540 PQK917511:PQL917540 QAG917511:QAH917540 QKC917511:QKD917540 QTY917511:QTZ917540 RDU917511:RDV917540 RNQ917511:RNR917540 RXM917511:RXN917540 SHI917511:SHJ917540 SRE917511:SRF917540 TBA917511:TBB917540 TKW917511:TKX917540 TUS917511:TUT917540 UEO917511:UEP917540 UOK917511:UOL917540 UYG917511:UYH917540 VIC917511:VID917540 VRY917511:VRZ917540 WBU917511:WBV917540 WLQ917511:WLR917540 WVM917511:WVN917540 E983047:F983076 JA983047:JB983076 SW983047:SX983076 ACS983047:ACT983076 AMO983047:AMP983076 AWK983047:AWL983076 BGG983047:BGH983076 BQC983047:BQD983076 BZY983047:BZZ983076 CJU983047:CJV983076 CTQ983047:CTR983076 DDM983047:DDN983076 DNI983047:DNJ983076 DXE983047:DXF983076 EHA983047:EHB983076 EQW983047:EQX983076 FAS983047:FAT983076 FKO983047:FKP983076 FUK983047:FUL983076 GEG983047:GEH983076 GOC983047:GOD983076 GXY983047:GXZ983076 HHU983047:HHV983076 HRQ983047:HRR983076 IBM983047:IBN983076 ILI983047:ILJ983076 IVE983047:IVF983076 JFA983047:JFB983076 JOW983047:JOX983076 JYS983047:JYT983076 KIO983047:KIP983076 KSK983047:KSL983076 LCG983047:LCH983076 LMC983047:LMD983076 LVY983047:LVZ983076 MFU983047:MFV983076 MPQ983047:MPR983076 MZM983047:MZN983076 NJI983047:NJJ983076 NTE983047:NTF983076 ODA983047:ODB983076 OMW983047:OMX983076 OWS983047:OWT983076 PGO983047:PGP983076 PQK983047:PQL983076 QAG983047:QAH983076 QKC983047:QKD983076 QTY983047:QTZ983076 RDU983047:RDV983076 RNQ983047:RNR983076 RXM983047:RXN983076 SHI983047:SHJ983076 SRE983047:SRF983076 TBA983047:TBB983076 TKW983047:TKX983076 TUS983047:TUT983076 UEO983047:UEP983076 UOK983047:UOL983076 UYG983047:UYH983076 VIC983047:VID983076 VRY983047:VRZ983076 WBU983047:WBV983076 WLQ983047:WLR983076 E7:F36" xr:uid="{00000000-0002-0000-1100-000001000000}">
      <formula1>$H$42:$H$50</formula1>
    </dataValidation>
    <dataValidation type="list" allowBlank="1" showInputMessage="1" showErrorMessage="1" sqref="B7:B36 IX7:IX36 ST7:ST36 ACP7:ACP36 AML7:AML36 AWH7:AWH36 BGD7:BGD36 BPZ7:BPZ36 BZV7:BZV36 CJR7:CJR36 CTN7:CTN36 DDJ7:DDJ36 DNF7:DNF36 DXB7:DXB36 EGX7:EGX36 EQT7:EQT36 FAP7:FAP36 FKL7:FKL36 FUH7:FUH36 GED7:GED36 GNZ7:GNZ36 GXV7:GXV36 HHR7:HHR36 HRN7:HRN36 IBJ7:IBJ36 ILF7:ILF36 IVB7:IVB36 JEX7:JEX36 JOT7:JOT36 JYP7:JYP36 KIL7:KIL36 KSH7:KSH36 LCD7:LCD36 LLZ7:LLZ36 LVV7:LVV36 MFR7:MFR36 MPN7:MPN36 MZJ7:MZJ36 NJF7:NJF36 NTB7:NTB36 OCX7:OCX36 OMT7:OMT36 OWP7:OWP36 PGL7:PGL36 PQH7:PQH36 QAD7:QAD36 QJZ7:QJZ36 QTV7:QTV36 RDR7:RDR36 RNN7:RNN36 RXJ7:RXJ36 SHF7:SHF36 SRB7:SRB36 TAX7:TAX36 TKT7:TKT36 TUP7:TUP36 UEL7:UEL36 UOH7:UOH36 UYD7:UYD36 VHZ7:VHZ36 VRV7:VRV36 WBR7:WBR36 WLN7:WLN36 WVJ7:WVJ36 B65543:B65572 IX65543:IX65572 ST65543:ST65572 ACP65543:ACP65572 AML65543:AML65572 AWH65543:AWH65572 BGD65543:BGD65572 BPZ65543:BPZ65572 BZV65543:BZV65572 CJR65543:CJR65572 CTN65543:CTN65572 DDJ65543:DDJ65572 DNF65543:DNF65572 DXB65543:DXB65572 EGX65543:EGX65572 EQT65543:EQT65572 FAP65543:FAP65572 FKL65543:FKL65572 FUH65543:FUH65572 GED65543:GED65572 GNZ65543:GNZ65572 GXV65543:GXV65572 HHR65543:HHR65572 HRN65543:HRN65572 IBJ65543:IBJ65572 ILF65543:ILF65572 IVB65543:IVB65572 JEX65543:JEX65572 JOT65543:JOT65572 JYP65543:JYP65572 KIL65543:KIL65572 KSH65543:KSH65572 LCD65543:LCD65572 LLZ65543:LLZ65572 LVV65543:LVV65572 MFR65543:MFR65572 MPN65543:MPN65572 MZJ65543:MZJ65572 NJF65543:NJF65572 NTB65543:NTB65572 OCX65543:OCX65572 OMT65543:OMT65572 OWP65543:OWP65572 PGL65543:PGL65572 PQH65543:PQH65572 QAD65543:QAD65572 QJZ65543:QJZ65572 QTV65543:QTV65572 RDR65543:RDR65572 RNN65543:RNN65572 RXJ65543:RXJ65572 SHF65543:SHF65572 SRB65543:SRB65572 TAX65543:TAX65572 TKT65543:TKT65572 TUP65543:TUP65572 UEL65543:UEL65572 UOH65543:UOH65572 UYD65543:UYD65572 VHZ65543:VHZ65572 VRV65543:VRV65572 WBR65543:WBR65572 WLN65543:WLN65572 WVJ65543:WVJ65572 B131079:B131108 IX131079:IX131108 ST131079:ST131108 ACP131079:ACP131108 AML131079:AML131108 AWH131079:AWH131108 BGD131079:BGD131108 BPZ131079:BPZ131108 BZV131079:BZV131108 CJR131079:CJR131108 CTN131079:CTN131108 DDJ131079:DDJ131108 DNF131079:DNF131108 DXB131079:DXB131108 EGX131079:EGX131108 EQT131079:EQT131108 FAP131079:FAP131108 FKL131079:FKL131108 FUH131079:FUH131108 GED131079:GED131108 GNZ131079:GNZ131108 GXV131079:GXV131108 HHR131079:HHR131108 HRN131079:HRN131108 IBJ131079:IBJ131108 ILF131079:ILF131108 IVB131079:IVB131108 JEX131079:JEX131108 JOT131079:JOT131108 JYP131079:JYP131108 KIL131079:KIL131108 KSH131079:KSH131108 LCD131079:LCD131108 LLZ131079:LLZ131108 LVV131079:LVV131108 MFR131079:MFR131108 MPN131079:MPN131108 MZJ131079:MZJ131108 NJF131079:NJF131108 NTB131079:NTB131108 OCX131079:OCX131108 OMT131079:OMT131108 OWP131079:OWP131108 PGL131079:PGL131108 PQH131079:PQH131108 QAD131079:QAD131108 QJZ131079:QJZ131108 QTV131079:QTV131108 RDR131079:RDR131108 RNN131079:RNN131108 RXJ131079:RXJ131108 SHF131079:SHF131108 SRB131079:SRB131108 TAX131079:TAX131108 TKT131079:TKT131108 TUP131079:TUP131108 UEL131079:UEL131108 UOH131079:UOH131108 UYD131079:UYD131108 VHZ131079:VHZ131108 VRV131079:VRV131108 WBR131079:WBR131108 WLN131079:WLN131108 WVJ131079:WVJ131108 B196615:B196644 IX196615:IX196644 ST196615:ST196644 ACP196615:ACP196644 AML196615:AML196644 AWH196615:AWH196644 BGD196615:BGD196644 BPZ196615:BPZ196644 BZV196615:BZV196644 CJR196615:CJR196644 CTN196615:CTN196644 DDJ196615:DDJ196644 DNF196615:DNF196644 DXB196615:DXB196644 EGX196615:EGX196644 EQT196615:EQT196644 FAP196615:FAP196644 FKL196615:FKL196644 FUH196615:FUH196644 GED196615:GED196644 GNZ196615:GNZ196644 GXV196615:GXV196644 HHR196615:HHR196644 HRN196615:HRN196644 IBJ196615:IBJ196644 ILF196615:ILF196644 IVB196615:IVB196644 JEX196615:JEX196644 JOT196615:JOT196644 JYP196615:JYP196644 KIL196615:KIL196644 KSH196615:KSH196644 LCD196615:LCD196644 LLZ196615:LLZ196644 LVV196615:LVV196644 MFR196615:MFR196644 MPN196615:MPN196644 MZJ196615:MZJ196644 NJF196615:NJF196644 NTB196615:NTB196644 OCX196615:OCX196644 OMT196615:OMT196644 OWP196615:OWP196644 PGL196615:PGL196644 PQH196615:PQH196644 QAD196615:QAD196644 QJZ196615:QJZ196644 QTV196615:QTV196644 RDR196615:RDR196644 RNN196615:RNN196644 RXJ196615:RXJ196644 SHF196615:SHF196644 SRB196615:SRB196644 TAX196615:TAX196644 TKT196615:TKT196644 TUP196615:TUP196644 UEL196615:UEL196644 UOH196615:UOH196644 UYD196615:UYD196644 VHZ196615:VHZ196644 VRV196615:VRV196644 WBR196615:WBR196644 WLN196615:WLN196644 WVJ196615:WVJ196644 B262151:B262180 IX262151:IX262180 ST262151:ST262180 ACP262151:ACP262180 AML262151:AML262180 AWH262151:AWH262180 BGD262151:BGD262180 BPZ262151:BPZ262180 BZV262151:BZV262180 CJR262151:CJR262180 CTN262151:CTN262180 DDJ262151:DDJ262180 DNF262151:DNF262180 DXB262151:DXB262180 EGX262151:EGX262180 EQT262151:EQT262180 FAP262151:FAP262180 FKL262151:FKL262180 FUH262151:FUH262180 GED262151:GED262180 GNZ262151:GNZ262180 GXV262151:GXV262180 HHR262151:HHR262180 HRN262151:HRN262180 IBJ262151:IBJ262180 ILF262151:ILF262180 IVB262151:IVB262180 JEX262151:JEX262180 JOT262151:JOT262180 JYP262151:JYP262180 KIL262151:KIL262180 KSH262151:KSH262180 LCD262151:LCD262180 LLZ262151:LLZ262180 LVV262151:LVV262180 MFR262151:MFR262180 MPN262151:MPN262180 MZJ262151:MZJ262180 NJF262151:NJF262180 NTB262151:NTB262180 OCX262151:OCX262180 OMT262151:OMT262180 OWP262151:OWP262180 PGL262151:PGL262180 PQH262151:PQH262180 QAD262151:QAD262180 QJZ262151:QJZ262180 QTV262151:QTV262180 RDR262151:RDR262180 RNN262151:RNN262180 RXJ262151:RXJ262180 SHF262151:SHF262180 SRB262151:SRB262180 TAX262151:TAX262180 TKT262151:TKT262180 TUP262151:TUP262180 UEL262151:UEL262180 UOH262151:UOH262180 UYD262151:UYD262180 VHZ262151:VHZ262180 VRV262151:VRV262180 WBR262151:WBR262180 WLN262151:WLN262180 WVJ262151:WVJ262180 B327687:B327716 IX327687:IX327716 ST327687:ST327716 ACP327687:ACP327716 AML327687:AML327716 AWH327687:AWH327716 BGD327687:BGD327716 BPZ327687:BPZ327716 BZV327687:BZV327716 CJR327687:CJR327716 CTN327687:CTN327716 DDJ327687:DDJ327716 DNF327687:DNF327716 DXB327687:DXB327716 EGX327687:EGX327716 EQT327687:EQT327716 FAP327687:FAP327716 FKL327687:FKL327716 FUH327687:FUH327716 GED327687:GED327716 GNZ327687:GNZ327716 GXV327687:GXV327716 HHR327687:HHR327716 HRN327687:HRN327716 IBJ327687:IBJ327716 ILF327687:ILF327716 IVB327687:IVB327716 JEX327687:JEX327716 JOT327687:JOT327716 JYP327687:JYP327716 KIL327687:KIL327716 KSH327687:KSH327716 LCD327687:LCD327716 LLZ327687:LLZ327716 LVV327687:LVV327716 MFR327687:MFR327716 MPN327687:MPN327716 MZJ327687:MZJ327716 NJF327687:NJF327716 NTB327687:NTB327716 OCX327687:OCX327716 OMT327687:OMT327716 OWP327687:OWP327716 PGL327687:PGL327716 PQH327687:PQH327716 QAD327687:QAD327716 QJZ327687:QJZ327716 QTV327687:QTV327716 RDR327687:RDR327716 RNN327687:RNN327716 RXJ327687:RXJ327716 SHF327687:SHF327716 SRB327687:SRB327716 TAX327687:TAX327716 TKT327687:TKT327716 TUP327687:TUP327716 UEL327687:UEL327716 UOH327687:UOH327716 UYD327687:UYD327716 VHZ327687:VHZ327716 VRV327687:VRV327716 WBR327687:WBR327716 WLN327687:WLN327716 WVJ327687:WVJ327716 B393223:B393252 IX393223:IX393252 ST393223:ST393252 ACP393223:ACP393252 AML393223:AML393252 AWH393223:AWH393252 BGD393223:BGD393252 BPZ393223:BPZ393252 BZV393223:BZV393252 CJR393223:CJR393252 CTN393223:CTN393252 DDJ393223:DDJ393252 DNF393223:DNF393252 DXB393223:DXB393252 EGX393223:EGX393252 EQT393223:EQT393252 FAP393223:FAP393252 FKL393223:FKL393252 FUH393223:FUH393252 GED393223:GED393252 GNZ393223:GNZ393252 GXV393223:GXV393252 HHR393223:HHR393252 HRN393223:HRN393252 IBJ393223:IBJ393252 ILF393223:ILF393252 IVB393223:IVB393252 JEX393223:JEX393252 JOT393223:JOT393252 JYP393223:JYP393252 KIL393223:KIL393252 KSH393223:KSH393252 LCD393223:LCD393252 LLZ393223:LLZ393252 LVV393223:LVV393252 MFR393223:MFR393252 MPN393223:MPN393252 MZJ393223:MZJ393252 NJF393223:NJF393252 NTB393223:NTB393252 OCX393223:OCX393252 OMT393223:OMT393252 OWP393223:OWP393252 PGL393223:PGL393252 PQH393223:PQH393252 QAD393223:QAD393252 QJZ393223:QJZ393252 QTV393223:QTV393252 RDR393223:RDR393252 RNN393223:RNN393252 RXJ393223:RXJ393252 SHF393223:SHF393252 SRB393223:SRB393252 TAX393223:TAX393252 TKT393223:TKT393252 TUP393223:TUP393252 UEL393223:UEL393252 UOH393223:UOH393252 UYD393223:UYD393252 VHZ393223:VHZ393252 VRV393223:VRV393252 WBR393223:WBR393252 WLN393223:WLN393252 WVJ393223:WVJ393252 B458759:B458788 IX458759:IX458788 ST458759:ST458788 ACP458759:ACP458788 AML458759:AML458788 AWH458759:AWH458788 BGD458759:BGD458788 BPZ458759:BPZ458788 BZV458759:BZV458788 CJR458759:CJR458788 CTN458759:CTN458788 DDJ458759:DDJ458788 DNF458759:DNF458788 DXB458759:DXB458788 EGX458759:EGX458788 EQT458759:EQT458788 FAP458759:FAP458788 FKL458759:FKL458788 FUH458759:FUH458788 GED458759:GED458788 GNZ458759:GNZ458788 GXV458759:GXV458788 HHR458759:HHR458788 HRN458759:HRN458788 IBJ458759:IBJ458788 ILF458759:ILF458788 IVB458759:IVB458788 JEX458759:JEX458788 JOT458759:JOT458788 JYP458759:JYP458788 KIL458759:KIL458788 KSH458759:KSH458788 LCD458759:LCD458788 LLZ458759:LLZ458788 LVV458759:LVV458788 MFR458759:MFR458788 MPN458759:MPN458788 MZJ458759:MZJ458788 NJF458759:NJF458788 NTB458759:NTB458788 OCX458759:OCX458788 OMT458759:OMT458788 OWP458759:OWP458788 PGL458759:PGL458788 PQH458759:PQH458788 QAD458759:QAD458788 QJZ458759:QJZ458788 QTV458759:QTV458788 RDR458759:RDR458788 RNN458759:RNN458788 RXJ458759:RXJ458788 SHF458759:SHF458788 SRB458759:SRB458788 TAX458759:TAX458788 TKT458759:TKT458788 TUP458759:TUP458788 UEL458759:UEL458788 UOH458759:UOH458788 UYD458759:UYD458788 VHZ458759:VHZ458788 VRV458759:VRV458788 WBR458759:WBR458788 WLN458759:WLN458788 WVJ458759:WVJ458788 B524295:B524324 IX524295:IX524324 ST524295:ST524324 ACP524295:ACP524324 AML524295:AML524324 AWH524295:AWH524324 BGD524295:BGD524324 BPZ524295:BPZ524324 BZV524295:BZV524324 CJR524295:CJR524324 CTN524295:CTN524324 DDJ524295:DDJ524324 DNF524295:DNF524324 DXB524295:DXB524324 EGX524295:EGX524324 EQT524295:EQT524324 FAP524295:FAP524324 FKL524295:FKL524324 FUH524295:FUH524324 GED524295:GED524324 GNZ524295:GNZ524324 GXV524295:GXV524324 HHR524295:HHR524324 HRN524295:HRN524324 IBJ524295:IBJ524324 ILF524295:ILF524324 IVB524295:IVB524324 JEX524295:JEX524324 JOT524295:JOT524324 JYP524295:JYP524324 KIL524295:KIL524324 KSH524295:KSH524324 LCD524295:LCD524324 LLZ524295:LLZ524324 LVV524295:LVV524324 MFR524295:MFR524324 MPN524295:MPN524324 MZJ524295:MZJ524324 NJF524295:NJF524324 NTB524295:NTB524324 OCX524295:OCX524324 OMT524295:OMT524324 OWP524295:OWP524324 PGL524295:PGL524324 PQH524295:PQH524324 QAD524295:QAD524324 QJZ524295:QJZ524324 QTV524295:QTV524324 RDR524295:RDR524324 RNN524295:RNN524324 RXJ524295:RXJ524324 SHF524295:SHF524324 SRB524295:SRB524324 TAX524295:TAX524324 TKT524295:TKT524324 TUP524295:TUP524324 UEL524295:UEL524324 UOH524295:UOH524324 UYD524295:UYD524324 VHZ524295:VHZ524324 VRV524295:VRV524324 WBR524295:WBR524324 WLN524295:WLN524324 WVJ524295:WVJ524324 B589831:B589860 IX589831:IX589860 ST589831:ST589860 ACP589831:ACP589860 AML589831:AML589860 AWH589831:AWH589860 BGD589831:BGD589860 BPZ589831:BPZ589860 BZV589831:BZV589860 CJR589831:CJR589860 CTN589831:CTN589860 DDJ589831:DDJ589860 DNF589831:DNF589860 DXB589831:DXB589860 EGX589831:EGX589860 EQT589831:EQT589860 FAP589831:FAP589860 FKL589831:FKL589860 FUH589831:FUH589860 GED589831:GED589860 GNZ589831:GNZ589860 GXV589831:GXV589860 HHR589831:HHR589860 HRN589831:HRN589860 IBJ589831:IBJ589860 ILF589831:ILF589860 IVB589831:IVB589860 JEX589831:JEX589860 JOT589831:JOT589860 JYP589831:JYP589860 KIL589831:KIL589860 KSH589831:KSH589860 LCD589831:LCD589860 LLZ589831:LLZ589860 LVV589831:LVV589860 MFR589831:MFR589860 MPN589831:MPN589860 MZJ589831:MZJ589860 NJF589831:NJF589860 NTB589831:NTB589860 OCX589831:OCX589860 OMT589831:OMT589860 OWP589831:OWP589860 PGL589831:PGL589860 PQH589831:PQH589860 QAD589831:QAD589860 QJZ589831:QJZ589860 QTV589831:QTV589860 RDR589831:RDR589860 RNN589831:RNN589860 RXJ589831:RXJ589860 SHF589831:SHF589860 SRB589831:SRB589860 TAX589831:TAX589860 TKT589831:TKT589860 TUP589831:TUP589860 UEL589831:UEL589860 UOH589831:UOH589860 UYD589831:UYD589860 VHZ589831:VHZ589860 VRV589831:VRV589860 WBR589831:WBR589860 WLN589831:WLN589860 WVJ589831:WVJ589860 B655367:B655396 IX655367:IX655396 ST655367:ST655396 ACP655367:ACP655396 AML655367:AML655396 AWH655367:AWH655396 BGD655367:BGD655396 BPZ655367:BPZ655396 BZV655367:BZV655396 CJR655367:CJR655396 CTN655367:CTN655396 DDJ655367:DDJ655396 DNF655367:DNF655396 DXB655367:DXB655396 EGX655367:EGX655396 EQT655367:EQT655396 FAP655367:FAP655396 FKL655367:FKL655396 FUH655367:FUH655396 GED655367:GED655396 GNZ655367:GNZ655396 GXV655367:GXV655396 HHR655367:HHR655396 HRN655367:HRN655396 IBJ655367:IBJ655396 ILF655367:ILF655396 IVB655367:IVB655396 JEX655367:JEX655396 JOT655367:JOT655396 JYP655367:JYP655396 KIL655367:KIL655396 KSH655367:KSH655396 LCD655367:LCD655396 LLZ655367:LLZ655396 LVV655367:LVV655396 MFR655367:MFR655396 MPN655367:MPN655396 MZJ655367:MZJ655396 NJF655367:NJF655396 NTB655367:NTB655396 OCX655367:OCX655396 OMT655367:OMT655396 OWP655367:OWP655396 PGL655367:PGL655396 PQH655367:PQH655396 QAD655367:QAD655396 QJZ655367:QJZ655396 QTV655367:QTV655396 RDR655367:RDR655396 RNN655367:RNN655396 RXJ655367:RXJ655396 SHF655367:SHF655396 SRB655367:SRB655396 TAX655367:TAX655396 TKT655367:TKT655396 TUP655367:TUP655396 UEL655367:UEL655396 UOH655367:UOH655396 UYD655367:UYD655396 VHZ655367:VHZ655396 VRV655367:VRV655396 WBR655367:WBR655396 WLN655367:WLN655396 WVJ655367:WVJ655396 B720903:B720932 IX720903:IX720932 ST720903:ST720932 ACP720903:ACP720932 AML720903:AML720932 AWH720903:AWH720932 BGD720903:BGD720932 BPZ720903:BPZ720932 BZV720903:BZV720932 CJR720903:CJR720932 CTN720903:CTN720932 DDJ720903:DDJ720932 DNF720903:DNF720932 DXB720903:DXB720932 EGX720903:EGX720932 EQT720903:EQT720932 FAP720903:FAP720932 FKL720903:FKL720932 FUH720903:FUH720932 GED720903:GED720932 GNZ720903:GNZ720932 GXV720903:GXV720932 HHR720903:HHR720932 HRN720903:HRN720932 IBJ720903:IBJ720932 ILF720903:ILF720932 IVB720903:IVB720932 JEX720903:JEX720932 JOT720903:JOT720932 JYP720903:JYP720932 KIL720903:KIL720932 KSH720903:KSH720932 LCD720903:LCD720932 LLZ720903:LLZ720932 LVV720903:LVV720932 MFR720903:MFR720932 MPN720903:MPN720932 MZJ720903:MZJ720932 NJF720903:NJF720932 NTB720903:NTB720932 OCX720903:OCX720932 OMT720903:OMT720932 OWP720903:OWP720932 PGL720903:PGL720932 PQH720903:PQH720932 QAD720903:QAD720932 QJZ720903:QJZ720932 QTV720903:QTV720932 RDR720903:RDR720932 RNN720903:RNN720932 RXJ720903:RXJ720932 SHF720903:SHF720932 SRB720903:SRB720932 TAX720903:TAX720932 TKT720903:TKT720932 TUP720903:TUP720932 UEL720903:UEL720932 UOH720903:UOH720932 UYD720903:UYD720932 VHZ720903:VHZ720932 VRV720903:VRV720932 WBR720903:WBR720932 WLN720903:WLN720932 WVJ720903:WVJ720932 B786439:B786468 IX786439:IX786468 ST786439:ST786468 ACP786439:ACP786468 AML786439:AML786468 AWH786439:AWH786468 BGD786439:BGD786468 BPZ786439:BPZ786468 BZV786439:BZV786468 CJR786439:CJR786468 CTN786439:CTN786468 DDJ786439:DDJ786468 DNF786439:DNF786468 DXB786439:DXB786468 EGX786439:EGX786468 EQT786439:EQT786468 FAP786439:FAP786468 FKL786439:FKL786468 FUH786439:FUH786468 GED786439:GED786468 GNZ786439:GNZ786468 GXV786439:GXV786468 HHR786439:HHR786468 HRN786439:HRN786468 IBJ786439:IBJ786468 ILF786439:ILF786468 IVB786439:IVB786468 JEX786439:JEX786468 JOT786439:JOT786468 JYP786439:JYP786468 KIL786439:KIL786468 KSH786439:KSH786468 LCD786439:LCD786468 LLZ786439:LLZ786468 LVV786439:LVV786468 MFR786439:MFR786468 MPN786439:MPN786468 MZJ786439:MZJ786468 NJF786439:NJF786468 NTB786439:NTB786468 OCX786439:OCX786468 OMT786439:OMT786468 OWP786439:OWP786468 PGL786439:PGL786468 PQH786439:PQH786468 QAD786439:QAD786468 QJZ786439:QJZ786468 QTV786439:QTV786468 RDR786439:RDR786468 RNN786439:RNN786468 RXJ786439:RXJ786468 SHF786439:SHF786468 SRB786439:SRB786468 TAX786439:TAX786468 TKT786439:TKT786468 TUP786439:TUP786468 UEL786439:UEL786468 UOH786439:UOH786468 UYD786439:UYD786468 VHZ786439:VHZ786468 VRV786439:VRV786468 WBR786439:WBR786468 WLN786439:WLN786468 WVJ786439:WVJ786468 B851975:B852004 IX851975:IX852004 ST851975:ST852004 ACP851975:ACP852004 AML851975:AML852004 AWH851975:AWH852004 BGD851975:BGD852004 BPZ851975:BPZ852004 BZV851975:BZV852004 CJR851975:CJR852004 CTN851975:CTN852004 DDJ851975:DDJ852004 DNF851975:DNF852004 DXB851975:DXB852004 EGX851975:EGX852004 EQT851975:EQT852004 FAP851975:FAP852004 FKL851975:FKL852004 FUH851975:FUH852004 GED851975:GED852004 GNZ851975:GNZ852004 GXV851975:GXV852004 HHR851975:HHR852004 HRN851975:HRN852004 IBJ851975:IBJ852004 ILF851975:ILF852004 IVB851975:IVB852004 JEX851975:JEX852004 JOT851975:JOT852004 JYP851975:JYP852004 KIL851975:KIL852004 KSH851975:KSH852004 LCD851975:LCD852004 LLZ851975:LLZ852004 LVV851975:LVV852004 MFR851975:MFR852004 MPN851975:MPN852004 MZJ851975:MZJ852004 NJF851975:NJF852004 NTB851975:NTB852004 OCX851975:OCX852004 OMT851975:OMT852004 OWP851975:OWP852004 PGL851975:PGL852004 PQH851975:PQH852004 QAD851975:QAD852004 QJZ851975:QJZ852004 QTV851975:QTV852004 RDR851975:RDR852004 RNN851975:RNN852004 RXJ851975:RXJ852004 SHF851975:SHF852004 SRB851975:SRB852004 TAX851975:TAX852004 TKT851975:TKT852004 TUP851975:TUP852004 UEL851975:UEL852004 UOH851975:UOH852004 UYD851975:UYD852004 VHZ851975:VHZ852004 VRV851975:VRV852004 WBR851975:WBR852004 WLN851975:WLN852004 WVJ851975:WVJ852004 B917511:B917540 IX917511:IX917540 ST917511:ST917540 ACP917511:ACP917540 AML917511:AML917540 AWH917511:AWH917540 BGD917511:BGD917540 BPZ917511:BPZ917540 BZV917511:BZV917540 CJR917511:CJR917540 CTN917511:CTN917540 DDJ917511:DDJ917540 DNF917511:DNF917540 DXB917511:DXB917540 EGX917511:EGX917540 EQT917511:EQT917540 FAP917511:FAP917540 FKL917511:FKL917540 FUH917511:FUH917540 GED917511:GED917540 GNZ917511:GNZ917540 GXV917511:GXV917540 HHR917511:HHR917540 HRN917511:HRN917540 IBJ917511:IBJ917540 ILF917511:ILF917540 IVB917511:IVB917540 JEX917511:JEX917540 JOT917511:JOT917540 JYP917511:JYP917540 KIL917511:KIL917540 KSH917511:KSH917540 LCD917511:LCD917540 LLZ917511:LLZ917540 LVV917511:LVV917540 MFR917511:MFR917540 MPN917511:MPN917540 MZJ917511:MZJ917540 NJF917511:NJF917540 NTB917511:NTB917540 OCX917511:OCX917540 OMT917511:OMT917540 OWP917511:OWP917540 PGL917511:PGL917540 PQH917511:PQH917540 QAD917511:QAD917540 QJZ917511:QJZ917540 QTV917511:QTV917540 RDR917511:RDR917540 RNN917511:RNN917540 RXJ917511:RXJ917540 SHF917511:SHF917540 SRB917511:SRB917540 TAX917511:TAX917540 TKT917511:TKT917540 TUP917511:TUP917540 UEL917511:UEL917540 UOH917511:UOH917540 UYD917511:UYD917540 VHZ917511:VHZ917540 VRV917511:VRV917540 WBR917511:WBR917540 WLN917511:WLN917540 WVJ917511:WVJ917540 B983047:B983076 IX983047:IX983076 ST983047:ST983076 ACP983047:ACP983076 AML983047:AML983076 AWH983047:AWH983076 BGD983047:BGD983076 BPZ983047:BPZ983076 BZV983047:BZV983076 CJR983047:CJR983076 CTN983047:CTN983076 DDJ983047:DDJ983076 DNF983047:DNF983076 DXB983047:DXB983076 EGX983047:EGX983076 EQT983047:EQT983076 FAP983047:FAP983076 FKL983047:FKL983076 FUH983047:FUH983076 GED983047:GED983076 GNZ983047:GNZ983076 GXV983047:GXV983076 HHR983047:HHR983076 HRN983047:HRN983076 IBJ983047:IBJ983076 ILF983047:ILF983076 IVB983047:IVB983076 JEX983047:JEX983076 JOT983047:JOT983076 JYP983047:JYP983076 KIL983047:KIL983076 KSH983047:KSH983076 LCD983047:LCD983076 LLZ983047:LLZ983076 LVV983047:LVV983076 MFR983047:MFR983076 MPN983047:MPN983076 MZJ983047:MZJ983076 NJF983047:NJF983076 NTB983047:NTB983076 OCX983047:OCX983076 OMT983047:OMT983076 OWP983047:OWP983076 PGL983047:PGL983076 PQH983047:PQH983076 QAD983047:QAD983076 QJZ983047:QJZ983076 QTV983047:QTV983076 RDR983047:RDR983076 RNN983047:RNN983076 RXJ983047:RXJ983076 SHF983047:SHF983076 SRB983047:SRB983076 TAX983047:TAX983076 TKT983047:TKT983076 TUP983047:TUP983076 UEL983047:UEL983076 UOH983047:UOH983076 UYD983047:UYD983076 VHZ983047:VHZ983076 VRV983047:VRV983076 WBR983047:WBR983076 WLN983047:WLN983076 WVJ983047:WVJ983076" xr:uid="{00000000-0002-0000-1100-000002000000}">
      <formula1>$C$42:$C$46</formula1>
    </dataValidation>
  </dataValidations>
  <pageMargins left="0.7" right="0.7" top="0.75" bottom="0.75" header="0.3" footer="0.3"/>
  <pageSetup scale="3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sheetPr>
  <dimension ref="B3:BG59"/>
  <sheetViews>
    <sheetView showGridLines="0" workbookViewId="0">
      <pane xSplit="7" ySplit="4" topLeftCell="M5" activePane="bottomRight" state="frozen"/>
      <selection pane="topRight" activeCell="H1" sqref="H1"/>
      <selection pane="bottomLeft" activeCell="A5" sqref="A5"/>
      <selection pane="bottomRight" activeCell="B11" sqref="B11"/>
    </sheetView>
  </sheetViews>
  <sheetFormatPr defaultColWidth="9.21875" defaultRowHeight="13.2"/>
  <cols>
    <col min="1" max="1" width="9.21875" style="311"/>
    <col min="2" max="2" width="9" style="311" bestFit="1" customWidth="1"/>
    <col min="3" max="3" width="8.77734375" style="311" bestFit="1" customWidth="1"/>
    <col min="4" max="4" width="9.21875" style="311" bestFit="1" customWidth="1"/>
    <col min="5" max="5" width="10.77734375" style="311" bestFit="1" customWidth="1"/>
    <col min="6" max="6" width="9.77734375" style="311" bestFit="1" customWidth="1"/>
    <col min="7" max="7" width="10" style="311" bestFit="1" customWidth="1"/>
    <col min="8" max="8" width="8.5546875" style="311" bestFit="1" customWidth="1"/>
    <col min="9" max="9" width="7" style="311" customWidth="1"/>
    <col min="10" max="10" width="8.5546875" style="311" bestFit="1" customWidth="1"/>
    <col min="11" max="11" width="4.77734375" style="311" bestFit="1" customWidth="1"/>
    <col min="12" max="12" width="8.5546875" style="311" bestFit="1" customWidth="1"/>
    <col min="13" max="13" width="7.109375" style="311" bestFit="1" customWidth="1"/>
    <col min="14" max="14" width="8.5546875" style="311" bestFit="1" customWidth="1"/>
    <col min="15" max="15" width="7.109375" style="311" bestFit="1" customWidth="1"/>
    <col min="16" max="16" width="8.5546875" style="311" bestFit="1" customWidth="1"/>
    <col min="17" max="17" width="7.109375" style="311" bestFit="1" customWidth="1"/>
    <col min="18" max="18" width="8.5546875" style="311" bestFit="1" customWidth="1"/>
    <col min="19" max="19" width="7.109375" style="311" bestFit="1" customWidth="1"/>
    <col min="20" max="20" width="8.5546875" style="311" bestFit="1" customWidth="1"/>
    <col min="21" max="21" width="7.109375" style="311" bestFit="1" customWidth="1"/>
    <col min="22" max="22" width="8.5546875" style="311" bestFit="1" customWidth="1"/>
    <col min="23" max="23" width="7.109375" style="311" bestFit="1" customWidth="1"/>
    <col min="24" max="24" width="8.5546875" style="311" bestFit="1" customWidth="1"/>
    <col min="25" max="25" width="7.109375" style="311" bestFit="1" customWidth="1"/>
    <col min="26" max="26" width="8.5546875" style="311" bestFit="1" customWidth="1"/>
    <col min="27" max="27" width="7.109375" style="311" bestFit="1" customWidth="1"/>
    <col min="28" max="28" width="8.5546875" style="311" bestFit="1" customWidth="1"/>
    <col min="29" max="29" width="6.77734375" style="311" bestFit="1" customWidth="1"/>
    <col min="30" max="30" width="8.5546875" style="311" bestFit="1" customWidth="1"/>
    <col min="31" max="31" width="0.21875" style="311" customWidth="1"/>
    <col min="32" max="32" width="10" style="311" bestFit="1" customWidth="1"/>
    <col min="33" max="33" width="9.77734375" style="311" bestFit="1" customWidth="1"/>
    <col min="34" max="34" width="8.5546875" style="311" bestFit="1" customWidth="1"/>
    <col min="35" max="37" width="4.5546875" style="311" bestFit="1" customWidth="1"/>
    <col min="38" max="43" width="4.21875" style="311" bestFit="1" customWidth="1"/>
    <col min="44" max="46" width="4.5546875" style="311" bestFit="1" customWidth="1"/>
    <col min="47" max="47" width="9.21875" style="311"/>
    <col min="48" max="50" width="4.5546875" style="311" bestFit="1" customWidth="1"/>
    <col min="51" max="56" width="4.21875" style="311" bestFit="1" customWidth="1"/>
    <col min="57" max="59" width="4.5546875" style="311" bestFit="1" customWidth="1"/>
    <col min="60" max="16384" width="9.21875" style="311"/>
  </cols>
  <sheetData>
    <row r="3" spans="2:59">
      <c r="B3" s="787" t="s">
        <v>25</v>
      </c>
      <c r="C3" s="787" t="s">
        <v>16</v>
      </c>
      <c r="D3" s="787" t="s">
        <v>0</v>
      </c>
      <c r="E3" s="787" t="s">
        <v>1</v>
      </c>
      <c r="F3" s="356"/>
      <c r="H3" s="2" t="s">
        <v>313</v>
      </c>
      <c r="I3" s="2"/>
      <c r="J3" s="3"/>
      <c r="K3" s="3"/>
      <c r="L3" s="3"/>
      <c r="M3" s="3"/>
      <c r="N3" s="4"/>
      <c r="O3" s="4"/>
      <c r="P3" s="4"/>
      <c r="Q3" s="4"/>
      <c r="R3" s="4"/>
      <c r="S3" s="4"/>
      <c r="T3" s="4"/>
      <c r="U3" s="4"/>
      <c r="V3" s="4"/>
      <c r="W3" s="4"/>
      <c r="X3" s="4"/>
      <c r="Y3" s="4"/>
      <c r="Z3" s="5"/>
      <c r="AA3" s="5"/>
      <c r="AB3" s="5"/>
      <c r="AC3" s="5"/>
      <c r="AD3" s="5"/>
      <c r="AE3" s="5"/>
      <c r="AF3" s="5"/>
      <c r="AG3" s="5"/>
      <c r="AI3" s="2" t="s">
        <v>2</v>
      </c>
      <c r="AJ3" s="3"/>
      <c r="AK3" s="3"/>
      <c r="AL3" s="4"/>
      <c r="AM3" s="4"/>
      <c r="AN3" s="4"/>
      <c r="AO3" s="4"/>
      <c r="AP3" s="4"/>
      <c r="AQ3" s="4"/>
      <c r="AR3" s="5"/>
      <c r="AS3" s="5"/>
      <c r="AT3" s="5"/>
      <c r="AV3" s="2" t="s">
        <v>15</v>
      </c>
      <c r="AW3" s="3"/>
      <c r="AX3" s="3"/>
      <c r="AY3" s="4"/>
      <c r="AZ3" s="4"/>
      <c r="BA3" s="4"/>
      <c r="BB3" s="4"/>
      <c r="BC3" s="4"/>
      <c r="BD3" s="4"/>
      <c r="BE3" s="5"/>
      <c r="BF3" s="5"/>
      <c r="BG3" s="5"/>
    </row>
    <row r="4" spans="2:59">
      <c r="B4" s="788"/>
      <c r="C4" s="788"/>
      <c r="D4" s="788"/>
      <c r="E4" s="788"/>
      <c r="F4" s="356"/>
      <c r="H4" s="357" t="s">
        <v>3</v>
      </c>
      <c r="I4" s="357"/>
      <c r="J4" s="357" t="s">
        <v>4</v>
      </c>
      <c r="K4" s="357"/>
      <c r="L4" s="357" t="s">
        <v>5</v>
      </c>
      <c r="M4" s="357"/>
      <c r="N4" s="358" t="s">
        <v>6</v>
      </c>
      <c r="O4" s="358"/>
      <c r="P4" s="358" t="s">
        <v>7</v>
      </c>
      <c r="Q4" s="358"/>
      <c r="R4" s="358" t="s">
        <v>8</v>
      </c>
      <c r="S4" s="358"/>
      <c r="T4" s="358" t="s">
        <v>9</v>
      </c>
      <c r="U4" s="358"/>
      <c r="V4" s="358" t="s">
        <v>10</v>
      </c>
      <c r="W4" s="358"/>
      <c r="X4" s="358" t="s">
        <v>11</v>
      </c>
      <c r="Y4" s="358"/>
      <c r="Z4" s="357" t="s">
        <v>12</v>
      </c>
      <c r="AA4" s="357"/>
      <c r="AB4" s="357" t="s">
        <v>13</v>
      </c>
      <c r="AC4" s="357"/>
      <c r="AD4" s="357" t="s">
        <v>14</v>
      </c>
      <c r="AE4" s="356"/>
      <c r="AF4" s="356" t="s">
        <v>20</v>
      </c>
      <c r="AG4" s="356"/>
      <c r="AI4" s="357" t="s">
        <v>3</v>
      </c>
      <c r="AJ4" s="357" t="s">
        <v>4</v>
      </c>
      <c r="AK4" s="357" t="s">
        <v>5</v>
      </c>
      <c r="AL4" s="358" t="s">
        <v>6</v>
      </c>
      <c r="AM4" s="358" t="s">
        <v>7</v>
      </c>
      <c r="AN4" s="358" t="s">
        <v>8</v>
      </c>
      <c r="AO4" s="358" t="s">
        <v>9</v>
      </c>
      <c r="AP4" s="358" t="s">
        <v>10</v>
      </c>
      <c r="AQ4" s="358" t="s">
        <v>11</v>
      </c>
      <c r="AR4" s="357" t="s">
        <v>12</v>
      </c>
      <c r="AS4" s="357" t="s">
        <v>13</v>
      </c>
      <c r="AT4" s="357" t="s">
        <v>14</v>
      </c>
      <c r="AV4" s="357" t="s">
        <v>3</v>
      </c>
      <c r="AW4" s="357" t="s">
        <v>4</v>
      </c>
      <c r="AX4" s="357" t="s">
        <v>5</v>
      </c>
      <c r="AY4" s="358" t="s">
        <v>6</v>
      </c>
      <c r="AZ4" s="358" t="s">
        <v>7</v>
      </c>
      <c r="BA4" s="358" t="s">
        <v>8</v>
      </c>
      <c r="BB4" s="358" t="s">
        <v>9</v>
      </c>
      <c r="BC4" s="358" t="s">
        <v>10</v>
      </c>
      <c r="BD4" s="358" t="s">
        <v>11</v>
      </c>
      <c r="BE4" s="357" t="s">
        <v>12</v>
      </c>
      <c r="BF4" s="357" t="s">
        <v>13</v>
      </c>
      <c r="BG4" s="357" t="s">
        <v>14</v>
      </c>
    </row>
    <row r="5" spans="2:59" s="359" customFormat="1" ht="22.05" customHeight="1">
      <c r="D5" s="359" t="s">
        <v>20</v>
      </c>
      <c r="H5" s="360">
        <f>H9+H13</f>
        <v>42550</v>
      </c>
      <c r="I5" s="360"/>
      <c r="J5" s="360">
        <f>J9+J13</f>
        <v>41750</v>
      </c>
      <c r="K5" s="360"/>
      <c r="L5" s="360">
        <f>L9+L13</f>
        <v>46300</v>
      </c>
      <c r="M5" s="360"/>
      <c r="N5" s="360">
        <f>N9+N13</f>
        <v>43850</v>
      </c>
      <c r="O5" s="360"/>
      <c r="P5" s="360">
        <f>P9+P13</f>
        <v>47200</v>
      </c>
      <c r="Q5" s="360"/>
      <c r="R5" s="360">
        <f>R9+R13</f>
        <v>45400</v>
      </c>
      <c r="S5" s="360"/>
      <c r="T5" s="360">
        <f>T9+T13</f>
        <v>45700</v>
      </c>
      <c r="U5" s="360"/>
      <c r="V5" s="360">
        <f>V9+V13</f>
        <v>45230</v>
      </c>
      <c r="W5" s="360"/>
      <c r="X5" s="360">
        <f>X9+X13</f>
        <v>42650</v>
      </c>
      <c r="Y5" s="360"/>
      <c r="Z5" s="360">
        <f>Z9+Z13</f>
        <v>43150</v>
      </c>
      <c r="AA5" s="360"/>
      <c r="AB5" s="360">
        <f>AB9+AB13</f>
        <v>45700</v>
      </c>
      <c r="AC5" s="360"/>
      <c r="AD5" s="360">
        <f>AD9+AD13</f>
        <v>46700</v>
      </c>
      <c r="AE5" s="360"/>
      <c r="AF5" s="360">
        <f>SUM(H5:AD5)</f>
        <v>536180</v>
      </c>
      <c r="AG5" s="360"/>
    </row>
    <row r="6" spans="2:59" s="359" customFormat="1" ht="22.05" customHeight="1">
      <c r="H6" s="360"/>
      <c r="I6" s="360"/>
      <c r="J6" s="360"/>
      <c r="K6" s="360"/>
      <c r="L6" s="360"/>
      <c r="M6" s="360"/>
      <c r="N6" s="360"/>
      <c r="O6" s="360"/>
      <c r="P6" s="360"/>
      <c r="Q6" s="360"/>
      <c r="R6" s="360"/>
      <c r="S6" s="360"/>
      <c r="T6" s="360"/>
      <c r="U6" s="360"/>
      <c r="V6" s="360"/>
      <c r="W6" s="360"/>
      <c r="X6" s="360"/>
      <c r="Y6" s="360"/>
      <c r="Z6" s="360"/>
      <c r="AA6" s="360"/>
      <c r="AB6" s="360"/>
      <c r="AC6" s="360"/>
      <c r="AD6" s="360"/>
      <c r="AE6" s="360"/>
      <c r="AF6" s="361"/>
      <c r="AG6" s="361"/>
    </row>
    <row r="7" spans="2:59" s="359" customFormat="1" ht="22.05" customHeight="1">
      <c r="B7" s="345" t="s">
        <v>26</v>
      </c>
      <c r="G7" s="362" t="s">
        <v>85</v>
      </c>
      <c r="H7" s="360">
        <f>H17+H26+H30</f>
        <v>166000</v>
      </c>
      <c r="I7" s="360"/>
      <c r="J7" s="360">
        <f t="shared" ref="J7:AD7" si="0">J17+J26+J30</f>
        <v>162000</v>
      </c>
      <c r="K7" s="360"/>
      <c r="L7" s="360">
        <f t="shared" si="0"/>
        <v>180200</v>
      </c>
      <c r="M7" s="360"/>
      <c r="N7" s="360">
        <f t="shared" si="0"/>
        <v>170400</v>
      </c>
      <c r="O7" s="360"/>
      <c r="P7" s="360">
        <f t="shared" si="0"/>
        <v>183800</v>
      </c>
      <c r="Q7" s="360"/>
      <c r="R7" s="360">
        <f t="shared" si="0"/>
        <v>176600</v>
      </c>
      <c r="S7" s="360"/>
      <c r="T7" s="360">
        <f t="shared" si="0"/>
        <v>177800</v>
      </c>
      <c r="U7" s="360"/>
      <c r="V7" s="360">
        <f t="shared" si="0"/>
        <v>175920</v>
      </c>
      <c r="W7" s="360"/>
      <c r="X7" s="360">
        <f t="shared" si="0"/>
        <v>165600</v>
      </c>
      <c r="Y7" s="360"/>
      <c r="Z7" s="360">
        <f t="shared" si="0"/>
        <v>167600</v>
      </c>
      <c r="AA7" s="360"/>
      <c r="AB7" s="360">
        <f t="shared" si="0"/>
        <v>177800</v>
      </c>
      <c r="AC7" s="360"/>
      <c r="AD7" s="360">
        <f t="shared" si="0"/>
        <v>180800</v>
      </c>
      <c r="AE7" s="360"/>
      <c r="AF7" s="360">
        <f>SUM(H7:AD7)</f>
        <v>2084520</v>
      </c>
      <c r="AG7" s="360"/>
    </row>
    <row r="8" spans="2:59" s="359" customFormat="1" ht="22.05" customHeight="1">
      <c r="B8" s="345"/>
      <c r="G8" s="362" t="s">
        <v>90</v>
      </c>
      <c r="H8" s="363">
        <v>0.25</v>
      </c>
      <c r="I8" s="363"/>
      <c r="J8" s="363">
        <v>0.25</v>
      </c>
      <c r="K8" s="363"/>
      <c r="L8" s="363">
        <v>0.25</v>
      </c>
      <c r="M8" s="363"/>
      <c r="N8" s="363">
        <v>0.25</v>
      </c>
      <c r="O8" s="363"/>
      <c r="P8" s="363">
        <v>0.25</v>
      </c>
      <c r="Q8" s="363"/>
      <c r="R8" s="363">
        <v>0.25</v>
      </c>
      <c r="S8" s="363"/>
      <c r="T8" s="363">
        <v>0.25</v>
      </c>
      <c r="U8" s="363"/>
      <c r="V8" s="363">
        <v>0.25</v>
      </c>
      <c r="W8" s="363"/>
      <c r="X8" s="363">
        <v>0.25</v>
      </c>
      <c r="Y8" s="363"/>
      <c r="Z8" s="363">
        <v>0.25</v>
      </c>
      <c r="AA8" s="363"/>
      <c r="AB8" s="363">
        <v>0.25</v>
      </c>
      <c r="AC8" s="363"/>
      <c r="AD8" s="363">
        <v>0.25</v>
      </c>
      <c r="AE8" s="363"/>
      <c r="AF8" s="363">
        <v>0.25</v>
      </c>
      <c r="AG8" s="363"/>
    </row>
    <row r="9" spans="2:59" s="359" customFormat="1" ht="22.05" customHeight="1">
      <c r="B9" s="345"/>
      <c r="G9" s="362" t="s">
        <v>86</v>
      </c>
      <c r="H9" s="360">
        <f>H7*H8</f>
        <v>41500</v>
      </c>
      <c r="I9" s="360"/>
      <c r="J9" s="360">
        <f t="shared" ref="J9" si="1">J7*J8</f>
        <v>40500</v>
      </c>
      <c r="K9" s="360">
        <f t="shared" ref="K9" si="2">K7*K8</f>
        <v>0</v>
      </c>
      <c r="L9" s="360">
        <f t="shared" ref="L9" si="3">L7*L8</f>
        <v>45050</v>
      </c>
      <c r="M9" s="360">
        <f t="shared" ref="M9" si="4">M7*M8</f>
        <v>0</v>
      </c>
      <c r="N9" s="360">
        <f t="shared" ref="N9" si="5">N7*N8</f>
        <v>42600</v>
      </c>
      <c r="O9" s="360">
        <f t="shared" ref="O9" si="6">O7*O8</f>
        <v>0</v>
      </c>
      <c r="P9" s="360">
        <f t="shared" ref="P9" si="7">P7*P8</f>
        <v>45950</v>
      </c>
      <c r="Q9" s="360">
        <f t="shared" ref="Q9" si="8">Q7*Q8</f>
        <v>0</v>
      </c>
      <c r="R9" s="360">
        <f t="shared" ref="R9" si="9">R7*R8</f>
        <v>44150</v>
      </c>
      <c r="S9" s="360">
        <f t="shared" ref="S9" si="10">S7*S8</f>
        <v>0</v>
      </c>
      <c r="T9" s="360">
        <f t="shared" ref="T9" si="11">T7*T8</f>
        <v>44450</v>
      </c>
      <c r="U9" s="360">
        <f t="shared" ref="U9" si="12">U7*U8</f>
        <v>0</v>
      </c>
      <c r="V9" s="360">
        <f t="shared" ref="V9" si="13">V7*V8</f>
        <v>43980</v>
      </c>
      <c r="W9" s="360">
        <f t="shared" ref="W9" si="14">W7*W8</f>
        <v>0</v>
      </c>
      <c r="X9" s="360">
        <f t="shared" ref="X9" si="15">X7*X8</f>
        <v>41400</v>
      </c>
      <c r="Y9" s="360">
        <f t="shared" ref="Y9" si="16">Y7*Y8</f>
        <v>0</v>
      </c>
      <c r="Z9" s="360">
        <f t="shared" ref="Z9" si="17">Z7*Z8</f>
        <v>41900</v>
      </c>
      <c r="AA9" s="360">
        <f t="shared" ref="AA9" si="18">AA7*AA8</f>
        <v>0</v>
      </c>
      <c r="AB9" s="360">
        <f t="shared" ref="AB9" si="19">AB7*AB8</f>
        <v>44450</v>
      </c>
      <c r="AC9" s="360">
        <f t="shared" ref="AC9" si="20">AC7*AC8</f>
        <v>0</v>
      </c>
      <c r="AD9" s="360">
        <f t="shared" ref="AD9" si="21">AD7*AD8</f>
        <v>45200</v>
      </c>
      <c r="AE9" s="360"/>
      <c r="AF9" s="360">
        <f>SUM(H9:AD9)</f>
        <v>521130</v>
      </c>
      <c r="AG9" s="360"/>
    </row>
    <row r="10" spans="2:59" s="359" customFormat="1" ht="22.05" customHeight="1">
      <c r="B10" s="345"/>
      <c r="G10" s="362"/>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1"/>
      <c r="AG10" s="361"/>
    </row>
    <row r="11" spans="2:59" s="359" customFormat="1" ht="22.05" customHeight="1">
      <c r="B11" s="345" t="s">
        <v>91</v>
      </c>
      <c r="G11" s="362" t="s">
        <v>85</v>
      </c>
      <c r="H11" s="360">
        <f>H21</f>
        <v>21000</v>
      </c>
      <c r="I11" s="360"/>
      <c r="J11" s="360">
        <f t="shared" ref="J11:AD11" si="22">J21</f>
        <v>25000</v>
      </c>
      <c r="K11" s="360"/>
      <c r="L11" s="360">
        <f t="shared" si="22"/>
        <v>25000</v>
      </c>
      <c r="M11" s="360"/>
      <c r="N11" s="360">
        <f t="shared" si="22"/>
        <v>25000</v>
      </c>
      <c r="O11" s="360"/>
      <c r="P11" s="360">
        <f t="shared" si="22"/>
        <v>25000</v>
      </c>
      <c r="Q11" s="360"/>
      <c r="R11" s="360">
        <f t="shared" si="22"/>
        <v>25000</v>
      </c>
      <c r="S11" s="360"/>
      <c r="T11" s="360">
        <f t="shared" si="22"/>
        <v>25000</v>
      </c>
      <c r="U11" s="360"/>
      <c r="V11" s="360">
        <f t="shared" si="22"/>
        <v>25000</v>
      </c>
      <c r="W11" s="360"/>
      <c r="X11" s="360">
        <f t="shared" si="22"/>
        <v>25000</v>
      </c>
      <c r="Y11" s="360"/>
      <c r="Z11" s="360">
        <f t="shared" si="22"/>
        <v>25000</v>
      </c>
      <c r="AA11" s="360"/>
      <c r="AB11" s="360">
        <f t="shared" si="22"/>
        <v>25000</v>
      </c>
      <c r="AC11" s="360"/>
      <c r="AD11" s="360">
        <f t="shared" si="22"/>
        <v>30000</v>
      </c>
      <c r="AE11" s="360"/>
      <c r="AF11" s="360">
        <f>SUM(H11:AD11)</f>
        <v>301000</v>
      </c>
      <c r="AG11" s="360"/>
    </row>
    <row r="12" spans="2:59" s="359" customFormat="1" ht="22.05" customHeight="1">
      <c r="B12" s="345"/>
      <c r="G12" s="362" t="s">
        <v>90</v>
      </c>
      <c r="H12" s="363">
        <v>0.05</v>
      </c>
      <c r="I12" s="363"/>
      <c r="J12" s="363">
        <v>0.05</v>
      </c>
      <c r="K12" s="363"/>
      <c r="L12" s="363">
        <v>0.05</v>
      </c>
      <c r="M12" s="363"/>
      <c r="N12" s="363">
        <v>0.05</v>
      </c>
      <c r="O12" s="363"/>
      <c r="P12" s="363">
        <v>0.05</v>
      </c>
      <c r="Q12" s="363"/>
      <c r="R12" s="363">
        <v>0.05</v>
      </c>
      <c r="S12" s="363"/>
      <c r="T12" s="363">
        <v>0.05</v>
      </c>
      <c r="U12" s="363"/>
      <c r="V12" s="363">
        <v>0.05</v>
      </c>
      <c r="W12" s="363"/>
      <c r="X12" s="363">
        <v>0.05</v>
      </c>
      <c r="Y12" s="363"/>
      <c r="Z12" s="363">
        <v>0.05</v>
      </c>
      <c r="AA12" s="363"/>
      <c r="AB12" s="363">
        <v>0.05</v>
      </c>
      <c r="AC12" s="363"/>
      <c r="AD12" s="363">
        <v>0.05</v>
      </c>
      <c r="AE12" s="363"/>
      <c r="AF12" s="363"/>
      <c r="AG12" s="363"/>
    </row>
    <row r="13" spans="2:59" s="359" customFormat="1" ht="22.05" customHeight="1">
      <c r="B13" s="345"/>
      <c r="G13" s="362" t="s">
        <v>86</v>
      </c>
      <c r="H13" s="360">
        <f>H11*H12</f>
        <v>1050</v>
      </c>
      <c r="I13" s="360"/>
      <c r="J13" s="360">
        <f t="shared" ref="J13:AD13" si="23">J11*J12</f>
        <v>1250</v>
      </c>
      <c r="K13" s="360">
        <f t="shared" si="23"/>
        <v>0</v>
      </c>
      <c r="L13" s="360">
        <f t="shared" si="23"/>
        <v>1250</v>
      </c>
      <c r="M13" s="360">
        <f t="shared" si="23"/>
        <v>0</v>
      </c>
      <c r="N13" s="360">
        <f t="shared" si="23"/>
        <v>1250</v>
      </c>
      <c r="O13" s="360">
        <f t="shared" si="23"/>
        <v>0</v>
      </c>
      <c r="P13" s="360">
        <f t="shared" si="23"/>
        <v>1250</v>
      </c>
      <c r="Q13" s="360">
        <f t="shared" si="23"/>
        <v>0</v>
      </c>
      <c r="R13" s="360">
        <f t="shared" si="23"/>
        <v>1250</v>
      </c>
      <c r="S13" s="360">
        <f t="shared" si="23"/>
        <v>0</v>
      </c>
      <c r="T13" s="360">
        <f t="shared" si="23"/>
        <v>1250</v>
      </c>
      <c r="U13" s="360">
        <f t="shared" si="23"/>
        <v>0</v>
      </c>
      <c r="V13" s="360">
        <f t="shared" si="23"/>
        <v>1250</v>
      </c>
      <c r="W13" s="360">
        <f t="shared" si="23"/>
        <v>0</v>
      </c>
      <c r="X13" s="360">
        <f t="shared" si="23"/>
        <v>1250</v>
      </c>
      <c r="Y13" s="360">
        <f t="shared" si="23"/>
        <v>0</v>
      </c>
      <c r="Z13" s="360">
        <f t="shared" si="23"/>
        <v>1250</v>
      </c>
      <c r="AA13" s="360">
        <f t="shared" si="23"/>
        <v>0</v>
      </c>
      <c r="AB13" s="360">
        <f t="shared" si="23"/>
        <v>1250</v>
      </c>
      <c r="AC13" s="360">
        <f t="shared" si="23"/>
        <v>0</v>
      </c>
      <c r="AD13" s="360">
        <f t="shared" si="23"/>
        <v>1500</v>
      </c>
      <c r="AE13" s="360"/>
      <c r="AF13" s="360">
        <f>SUM(H13:AD13)</f>
        <v>15050</v>
      </c>
      <c r="AG13" s="360"/>
    </row>
    <row r="14" spans="2:59" ht="22.05" customHeight="1">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27"/>
      <c r="AG14" s="327"/>
    </row>
    <row r="15" spans="2:59" s="365" customFormat="1" ht="22.05" customHeight="1">
      <c r="D15" s="366" t="s">
        <v>22</v>
      </c>
      <c r="H15" s="360">
        <f>H19+H23</f>
        <v>21000</v>
      </c>
      <c r="I15" s="360"/>
      <c r="J15" s="360">
        <f t="shared" ref="J15:AD15" si="24">J19+J23</f>
        <v>21000</v>
      </c>
      <c r="K15" s="360"/>
      <c r="L15" s="360">
        <f t="shared" si="24"/>
        <v>23000</v>
      </c>
      <c r="M15" s="360"/>
      <c r="N15" s="360">
        <f t="shared" si="24"/>
        <v>22000</v>
      </c>
      <c r="O15" s="360"/>
      <c r="P15" s="360">
        <f t="shared" si="24"/>
        <v>24000</v>
      </c>
      <c r="Q15" s="360"/>
      <c r="R15" s="360">
        <f t="shared" si="24"/>
        <v>23000</v>
      </c>
      <c r="S15" s="360"/>
      <c r="T15" s="360">
        <f t="shared" si="24"/>
        <v>23000</v>
      </c>
      <c r="U15" s="360"/>
      <c r="V15" s="360">
        <f t="shared" si="24"/>
        <v>22500</v>
      </c>
      <c r="W15" s="360"/>
      <c r="X15" s="360">
        <f t="shared" si="24"/>
        <v>21000</v>
      </c>
      <c r="Y15" s="360"/>
      <c r="Z15" s="360">
        <f t="shared" si="24"/>
        <v>21500</v>
      </c>
      <c r="AA15" s="360"/>
      <c r="AB15" s="360">
        <f t="shared" si="24"/>
        <v>23000</v>
      </c>
      <c r="AC15" s="360"/>
      <c r="AD15" s="360">
        <f t="shared" si="24"/>
        <v>24000</v>
      </c>
      <c r="AE15" s="360"/>
      <c r="AF15" s="360">
        <f>SUM(H15:AD15)</f>
        <v>269000</v>
      </c>
      <c r="AG15" s="360"/>
    </row>
    <row r="16" spans="2:59" ht="22.05" customHeight="1">
      <c r="D16" s="36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row>
    <row r="17" spans="2:33" ht="22.05" customHeight="1">
      <c r="B17" s="345" t="s">
        <v>26</v>
      </c>
      <c r="G17" s="362" t="s">
        <v>85</v>
      </c>
      <c r="H17" s="327">
        <v>79800</v>
      </c>
      <c r="I17" s="327"/>
      <c r="J17" s="327">
        <v>79000</v>
      </c>
      <c r="K17" s="327"/>
      <c r="L17" s="327">
        <v>87000</v>
      </c>
      <c r="M17" s="327"/>
      <c r="N17" s="327">
        <v>83000</v>
      </c>
      <c r="O17" s="327"/>
      <c r="P17" s="327">
        <v>91000</v>
      </c>
      <c r="Q17" s="327"/>
      <c r="R17" s="327">
        <v>87000</v>
      </c>
      <c r="S17" s="327"/>
      <c r="T17" s="327">
        <v>87000</v>
      </c>
      <c r="U17" s="327"/>
      <c r="V17" s="327">
        <v>85000</v>
      </c>
      <c r="W17" s="327"/>
      <c r="X17" s="327">
        <v>79000</v>
      </c>
      <c r="Y17" s="327"/>
      <c r="Z17" s="327">
        <v>81000</v>
      </c>
      <c r="AA17" s="327"/>
      <c r="AB17" s="327">
        <v>87000</v>
      </c>
      <c r="AC17" s="327"/>
      <c r="AD17" s="327">
        <v>90000</v>
      </c>
      <c r="AE17" s="327"/>
      <c r="AF17" s="327">
        <f t="shared" ref="AF17:AF19" si="25">SUM(H17:AD17)</f>
        <v>1015800</v>
      </c>
      <c r="AG17" s="327"/>
    </row>
    <row r="18" spans="2:33" ht="22.05" customHeight="1">
      <c r="G18" s="362" t="s">
        <v>90</v>
      </c>
      <c r="H18" s="338">
        <v>0.25</v>
      </c>
      <c r="I18" s="338"/>
      <c r="J18" s="338">
        <v>0.25</v>
      </c>
      <c r="K18" s="338"/>
      <c r="L18" s="338">
        <v>0.25</v>
      </c>
      <c r="M18" s="338"/>
      <c r="N18" s="338">
        <v>0.25</v>
      </c>
      <c r="O18" s="338"/>
      <c r="P18" s="338">
        <v>0.25</v>
      </c>
      <c r="Q18" s="338"/>
      <c r="R18" s="338">
        <v>0.25</v>
      </c>
      <c r="S18" s="338"/>
      <c r="T18" s="338">
        <v>0.25</v>
      </c>
      <c r="U18" s="338"/>
      <c r="V18" s="338">
        <v>0.25</v>
      </c>
      <c r="W18" s="338"/>
      <c r="X18" s="338">
        <v>0.25</v>
      </c>
      <c r="Y18" s="338"/>
      <c r="Z18" s="338">
        <v>0.25</v>
      </c>
      <c r="AA18" s="338"/>
      <c r="AB18" s="338">
        <v>0.25</v>
      </c>
      <c r="AC18" s="338"/>
      <c r="AD18" s="338">
        <v>0.25</v>
      </c>
      <c r="AE18" s="338"/>
      <c r="AF18" s="338">
        <v>0.25</v>
      </c>
      <c r="AG18" s="338"/>
    </row>
    <row r="19" spans="2:33" ht="22.05" customHeight="1">
      <c r="G19" s="362" t="s">
        <v>86</v>
      </c>
      <c r="H19" s="327">
        <f>H17*H18</f>
        <v>19950</v>
      </c>
      <c r="I19" s="327"/>
      <c r="J19" s="327">
        <f t="shared" ref="J19:AD19" si="26">J17*J18</f>
        <v>19750</v>
      </c>
      <c r="K19" s="327"/>
      <c r="L19" s="327">
        <f t="shared" si="26"/>
        <v>21750</v>
      </c>
      <c r="M19" s="327"/>
      <c r="N19" s="327">
        <f t="shared" si="26"/>
        <v>20750</v>
      </c>
      <c r="O19" s="327"/>
      <c r="P19" s="327">
        <f t="shared" si="26"/>
        <v>22750</v>
      </c>
      <c r="Q19" s="327"/>
      <c r="R19" s="327">
        <f t="shared" si="26"/>
        <v>21750</v>
      </c>
      <c r="S19" s="327"/>
      <c r="T19" s="327">
        <f t="shared" si="26"/>
        <v>21750</v>
      </c>
      <c r="U19" s="327"/>
      <c r="V19" s="327">
        <f t="shared" si="26"/>
        <v>21250</v>
      </c>
      <c r="W19" s="327"/>
      <c r="X19" s="327">
        <f t="shared" si="26"/>
        <v>19750</v>
      </c>
      <c r="Y19" s="327"/>
      <c r="Z19" s="327">
        <f t="shared" si="26"/>
        <v>20250</v>
      </c>
      <c r="AA19" s="327"/>
      <c r="AB19" s="327">
        <f t="shared" si="26"/>
        <v>21750</v>
      </c>
      <c r="AC19" s="327"/>
      <c r="AD19" s="327">
        <f t="shared" si="26"/>
        <v>22500</v>
      </c>
      <c r="AE19" s="327"/>
      <c r="AF19" s="327">
        <f t="shared" si="25"/>
        <v>253950</v>
      </c>
      <c r="AG19" s="327"/>
    </row>
    <row r="20" spans="2:33" ht="22.05" customHeight="1">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row>
    <row r="21" spans="2:33" ht="22.05" customHeight="1">
      <c r="B21" s="345" t="s">
        <v>91</v>
      </c>
      <c r="G21" s="362" t="s">
        <v>85</v>
      </c>
      <c r="H21" s="336">
        <v>21000</v>
      </c>
      <c r="I21" s="336"/>
      <c r="J21" s="336">
        <v>25000</v>
      </c>
      <c r="K21" s="336"/>
      <c r="L21" s="336">
        <v>25000</v>
      </c>
      <c r="M21" s="336"/>
      <c r="N21" s="336">
        <v>25000</v>
      </c>
      <c r="O21" s="336"/>
      <c r="P21" s="336">
        <v>25000</v>
      </c>
      <c r="Q21" s="336"/>
      <c r="R21" s="336">
        <v>25000</v>
      </c>
      <c r="S21" s="336"/>
      <c r="T21" s="336">
        <v>25000</v>
      </c>
      <c r="U21" s="336"/>
      <c r="V21" s="336">
        <v>25000</v>
      </c>
      <c r="W21" s="336"/>
      <c r="X21" s="336">
        <v>25000</v>
      </c>
      <c r="Y21" s="336"/>
      <c r="Z21" s="336">
        <v>25000</v>
      </c>
      <c r="AA21" s="336"/>
      <c r="AB21" s="336">
        <v>25000</v>
      </c>
      <c r="AC21" s="336"/>
      <c r="AD21" s="336">
        <v>30000</v>
      </c>
      <c r="AE21" s="336"/>
      <c r="AF21" s="327">
        <f>SUM(H21:AD21)</f>
        <v>301000</v>
      </c>
      <c r="AG21" s="327"/>
    </row>
    <row r="22" spans="2:33" ht="22.05" customHeight="1">
      <c r="G22" s="362" t="s">
        <v>90</v>
      </c>
      <c r="H22" s="311">
        <v>0.05</v>
      </c>
      <c r="J22" s="311">
        <v>0.05</v>
      </c>
      <c r="L22" s="311">
        <v>0.05</v>
      </c>
      <c r="N22" s="311">
        <v>0.05</v>
      </c>
      <c r="P22" s="311">
        <v>0.05</v>
      </c>
      <c r="R22" s="311">
        <v>0.05</v>
      </c>
      <c r="T22" s="311">
        <v>0.05</v>
      </c>
      <c r="V22" s="311">
        <v>0.05</v>
      </c>
      <c r="X22" s="311">
        <v>0.05</v>
      </c>
      <c r="Z22" s="311">
        <v>0.05</v>
      </c>
      <c r="AB22" s="311">
        <v>0.05</v>
      </c>
      <c r="AD22" s="311">
        <v>0.05</v>
      </c>
      <c r="AF22" s="327"/>
      <c r="AG22" s="327"/>
    </row>
    <row r="23" spans="2:33" ht="22.05" customHeight="1">
      <c r="G23" s="362" t="s">
        <v>86</v>
      </c>
      <c r="H23" s="336">
        <f>H21*H22</f>
        <v>1050</v>
      </c>
      <c r="I23" s="336"/>
      <c r="J23" s="336">
        <f t="shared" ref="J23:AD23" si="27">J21*J22</f>
        <v>1250</v>
      </c>
      <c r="K23" s="336"/>
      <c r="L23" s="336">
        <f t="shared" si="27"/>
        <v>1250</v>
      </c>
      <c r="M23" s="336"/>
      <c r="N23" s="336">
        <f t="shared" si="27"/>
        <v>1250</v>
      </c>
      <c r="O23" s="336"/>
      <c r="P23" s="336">
        <f t="shared" si="27"/>
        <v>1250</v>
      </c>
      <c r="Q23" s="336"/>
      <c r="R23" s="336">
        <f t="shared" si="27"/>
        <v>1250</v>
      </c>
      <c r="S23" s="336"/>
      <c r="T23" s="336">
        <f t="shared" si="27"/>
        <v>1250</v>
      </c>
      <c r="U23" s="336"/>
      <c r="V23" s="336">
        <f t="shared" si="27"/>
        <v>1250</v>
      </c>
      <c r="W23" s="336"/>
      <c r="X23" s="336">
        <f t="shared" si="27"/>
        <v>1250</v>
      </c>
      <c r="Y23" s="336"/>
      <c r="Z23" s="336">
        <f t="shared" si="27"/>
        <v>1250</v>
      </c>
      <c r="AA23" s="336"/>
      <c r="AB23" s="336">
        <f t="shared" si="27"/>
        <v>1250</v>
      </c>
      <c r="AC23" s="336"/>
      <c r="AD23" s="336">
        <f t="shared" si="27"/>
        <v>1500</v>
      </c>
      <c r="AE23" s="336"/>
      <c r="AF23" s="327">
        <f>SUM(H23:AD23)</f>
        <v>15050</v>
      </c>
      <c r="AG23" s="327"/>
    </row>
    <row r="24" spans="2:33" ht="22.05" customHeight="1">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27"/>
      <c r="AG24" s="327"/>
    </row>
    <row r="25" spans="2:33" s="365" customFormat="1" ht="22.05" customHeight="1">
      <c r="D25" s="366" t="s">
        <v>23</v>
      </c>
      <c r="H25" s="360">
        <f>H28</f>
        <v>21000</v>
      </c>
      <c r="I25" s="360"/>
      <c r="J25" s="360">
        <f>J28</f>
        <v>20000</v>
      </c>
      <c r="K25" s="360"/>
      <c r="L25" s="360">
        <f>L28</f>
        <v>22500</v>
      </c>
      <c r="M25" s="360"/>
      <c r="N25" s="360">
        <f>N28</f>
        <v>21000</v>
      </c>
      <c r="O25" s="360"/>
      <c r="P25" s="360">
        <f>P28</f>
        <v>21000</v>
      </c>
      <c r="Q25" s="360"/>
      <c r="R25" s="360">
        <f>R28</f>
        <v>21000</v>
      </c>
      <c r="S25" s="360"/>
      <c r="T25" s="360">
        <f>T28</f>
        <v>22000</v>
      </c>
      <c r="U25" s="360"/>
      <c r="V25" s="360">
        <f>V28</f>
        <v>22000</v>
      </c>
      <c r="W25" s="360"/>
      <c r="X25" s="360">
        <f>X28</f>
        <v>21000</v>
      </c>
      <c r="Y25" s="360"/>
      <c r="Z25" s="360">
        <f>Z28</f>
        <v>21000</v>
      </c>
      <c r="AA25" s="360"/>
      <c r="AB25" s="360">
        <f>AB28</f>
        <v>22000</v>
      </c>
      <c r="AC25" s="360"/>
      <c r="AD25" s="360">
        <f>AD28</f>
        <v>22000</v>
      </c>
      <c r="AE25" s="360"/>
      <c r="AF25" s="360">
        <f>SUM(H25:AD25)</f>
        <v>256500</v>
      </c>
      <c r="AG25" s="360"/>
    </row>
    <row r="26" spans="2:33" ht="22.05" customHeight="1">
      <c r="B26" s="345" t="s">
        <v>26</v>
      </c>
      <c r="G26" s="362" t="s">
        <v>85</v>
      </c>
      <c r="H26" s="336">
        <v>84000</v>
      </c>
      <c r="I26" s="336"/>
      <c r="J26" s="336">
        <v>80000</v>
      </c>
      <c r="K26" s="336"/>
      <c r="L26" s="336">
        <v>90000</v>
      </c>
      <c r="M26" s="336"/>
      <c r="N26" s="336">
        <v>84000</v>
      </c>
      <c r="O26" s="336"/>
      <c r="P26" s="336">
        <v>84000</v>
      </c>
      <c r="Q26" s="336"/>
      <c r="R26" s="336">
        <v>84000</v>
      </c>
      <c r="S26" s="336"/>
      <c r="T26" s="336">
        <v>88000</v>
      </c>
      <c r="U26" s="336"/>
      <c r="V26" s="336">
        <v>88000</v>
      </c>
      <c r="W26" s="336"/>
      <c r="X26" s="336">
        <v>84000</v>
      </c>
      <c r="Y26" s="336"/>
      <c r="Z26" s="336">
        <v>84000</v>
      </c>
      <c r="AA26" s="336"/>
      <c r="AB26" s="336">
        <v>88000</v>
      </c>
      <c r="AC26" s="336"/>
      <c r="AD26" s="336">
        <v>88000</v>
      </c>
      <c r="AF26" s="327">
        <f>SUM(H26:AD26)</f>
        <v>1026000</v>
      </c>
      <c r="AG26" s="327"/>
    </row>
    <row r="27" spans="2:33" ht="22.05" customHeight="1">
      <c r="G27" s="362" t="s">
        <v>90</v>
      </c>
      <c r="H27" s="368">
        <f>H8</f>
        <v>0.25</v>
      </c>
      <c r="J27" s="368">
        <f t="shared" ref="J27:AD27" si="28">J8</f>
        <v>0.25</v>
      </c>
      <c r="K27" s="368">
        <f t="shared" si="28"/>
        <v>0</v>
      </c>
      <c r="L27" s="368">
        <f t="shared" si="28"/>
        <v>0.25</v>
      </c>
      <c r="M27" s="368">
        <f t="shared" si="28"/>
        <v>0</v>
      </c>
      <c r="N27" s="368">
        <f t="shared" si="28"/>
        <v>0.25</v>
      </c>
      <c r="O27" s="368">
        <f t="shared" si="28"/>
        <v>0</v>
      </c>
      <c r="P27" s="368">
        <f t="shared" si="28"/>
        <v>0.25</v>
      </c>
      <c r="Q27" s="368">
        <f t="shared" si="28"/>
        <v>0</v>
      </c>
      <c r="R27" s="368">
        <f t="shared" si="28"/>
        <v>0.25</v>
      </c>
      <c r="S27" s="368">
        <f t="shared" si="28"/>
        <v>0</v>
      </c>
      <c r="T27" s="368">
        <f t="shared" si="28"/>
        <v>0.25</v>
      </c>
      <c r="U27" s="368">
        <f t="shared" si="28"/>
        <v>0</v>
      </c>
      <c r="V27" s="368">
        <f t="shared" si="28"/>
        <v>0.25</v>
      </c>
      <c r="W27" s="368">
        <f t="shared" si="28"/>
        <v>0</v>
      </c>
      <c r="X27" s="368">
        <f t="shared" si="28"/>
        <v>0.25</v>
      </c>
      <c r="Y27" s="368">
        <f t="shared" si="28"/>
        <v>0</v>
      </c>
      <c r="Z27" s="368">
        <f t="shared" si="28"/>
        <v>0.25</v>
      </c>
      <c r="AA27" s="368">
        <f t="shared" si="28"/>
        <v>0</v>
      </c>
      <c r="AB27" s="368">
        <f t="shared" si="28"/>
        <v>0.25</v>
      </c>
      <c r="AC27" s="368">
        <f t="shared" si="28"/>
        <v>0</v>
      </c>
      <c r="AD27" s="368">
        <f t="shared" si="28"/>
        <v>0.25</v>
      </c>
    </row>
    <row r="28" spans="2:33" ht="22.05" customHeight="1">
      <c r="G28" s="362" t="s">
        <v>86</v>
      </c>
      <c r="H28" s="327">
        <f>H26*H27</f>
        <v>21000</v>
      </c>
      <c r="I28" s="327"/>
      <c r="J28" s="327">
        <f>J26*J27</f>
        <v>20000</v>
      </c>
      <c r="K28" s="327"/>
      <c r="L28" s="327">
        <f t="shared" ref="L28:AB28" si="29">L26*L27</f>
        <v>22500</v>
      </c>
      <c r="M28" s="327">
        <f t="shared" si="29"/>
        <v>0</v>
      </c>
      <c r="N28" s="327">
        <f t="shared" si="29"/>
        <v>21000</v>
      </c>
      <c r="O28" s="327">
        <f t="shared" si="29"/>
        <v>0</v>
      </c>
      <c r="P28" s="327">
        <f t="shared" si="29"/>
        <v>21000</v>
      </c>
      <c r="Q28" s="327">
        <f t="shared" si="29"/>
        <v>0</v>
      </c>
      <c r="R28" s="327">
        <f t="shared" si="29"/>
        <v>21000</v>
      </c>
      <c r="S28" s="327">
        <f t="shared" si="29"/>
        <v>0</v>
      </c>
      <c r="T28" s="327">
        <f t="shared" si="29"/>
        <v>22000</v>
      </c>
      <c r="U28" s="327">
        <f t="shared" si="29"/>
        <v>0</v>
      </c>
      <c r="V28" s="327">
        <f t="shared" si="29"/>
        <v>22000</v>
      </c>
      <c r="W28" s="327">
        <f t="shared" si="29"/>
        <v>0</v>
      </c>
      <c r="X28" s="327">
        <f t="shared" si="29"/>
        <v>21000</v>
      </c>
      <c r="Y28" s="327">
        <f t="shared" si="29"/>
        <v>0</v>
      </c>
      <c r="Z28" s="327">
        <f t="shared" si="29"/>
        <v>21000</v>
      </c>
      <c r="AA28" s="327">
        <f t="shared" si="29"/>
        <v>0</v>
      </c>
      <c r="AB28" s="327">
        <f t="shared" si="29"/>
        <v>22000</v>
      </c>
      <c r="AC28" s="327"/>
      <c r="AD28" s="336">
        <f>AD26*AD27</f>
        <v>22000</v>
      </c>
      <c r="AE28" s="327"/>
      <c r="AF28" s="327">
        <f t="shared" ref="AF28" si="30">AF25</f>
        <v>256500</v>
      </c>
      <c r="AG28" s="327"/>
    </row>
    <row r="29" spans="2:33" s="365" customFormat="1" ht="22.05" customHeight="1">
      <c r="D29" s="366" t="s">
        <v>24</v>
      </c>
      <c r="H29" s="360">
        <v>550</v>
      </c>
      <c r="I29" s="360"/>
      <c r="J29" s="360">
        <v>750</v>
      </c>
      <c r="K29" s="360"/>
      <c r="L29" s="360">
        <v>800</v>
      </c>
      <c r="M29" s="360"/>
      <c r="N29" s="360">
        <v>850</v>
      </c>
      <c r="O29" s="360"/>
      <c r="P29" s="360">
        <v>2200</v>
      </c>
      <c r="Q29" s="360"/>
      <c r="R29" s="360">
        <v>1400</v>
      </c>
      <c r="S29" s="360"/>
      <c r="T29" s="360">
        <v>700</v>
      </c>
      <c r="U29" s="360"/>
      <c r="V29" s="360">
        <v>730</v>
      </c>
      <c r="W29" s="360"/>
      <c r="X29" s="360">
        <v>650</v>
      </c>
      <c r="Y29" s="360"/>
      <c r="Z29" s="360">
        <v>650</v>
      </c>
      <c r="AA29" s="360"/>
      <c r="AB29" s="360">
        <v>700</v>
      </c>
      <c r="AC29" s="360"/>
      <c r="AD29" s="360">
        <v>700</v>
      </c>
      <c r="AE29" s="360"/>
      <c r="AF29" s="360">
        <f>SUM(H29:AD29)</f>
        <v>10680</v>
      </c>
      <c r="AG29" s="360"/>
    </row>
    <row r="30" spans="2:33" ht="22.05" customHeight="1">
      <c r="B30" s="345" t="s">
        <v>26</v>
      </c>
      <c r="G30" s="362" t="s">
        <v>85</v>
      </c>
      <c r="H30" s="327">
        <v>2200</v>
      </c>
      <c r="I30" s="327"/>
      <c r="J30" s="327">
        <v>3000</v>
      </c>
      <c r="K30" s="327"/>
      <c r="L30" s="327">
        <v>3200</v>
      </c>
      <c r="M30" s="327"/>
      <c r="N30" s="327">
        <v>3400</v>
      </c>
      <c r="O30" s="327"/>
      <c r="P30" s="327">
        <v>8800</v>
      </c>
      <c r="Q30" s="327"/>
      <c r="R30" s="327">
        <v>5600</v>
      </c>
      <c r="S30" s="327"/>
      <c r="T30" s="327">
        <v>2800</v>
      </c>
      <c r="U30" s="327"/>
      <c r="V30" s="327">
        <v>2920</v>
      </c>
      <c r="W30" s="327"/>
      <c r="X30" s="327">
        <v>2600</v>
      </c>
      <c r="Y30" s="327"/>
      <c r="Z30" s="327">
        <v>2600</v>
      </c>
      <c r="AA30" s="327"/>
      <c r="AB30" s="327">
        <v>2800</v>
      </c>
      <c r="AC30" s="327"/>
      <c r="AD30" s="327">
        <v>2800</v>
      </c>
      <c r="AE30" s="327"/>
      <c r="AF30" s="327"/>
      <c r="AG30" s="327"/>
    </row>
    <row r="31" spans="2:33" ht="22.05" customHeight="1">
      <c r="G31" s="362" t="s">
        <v>90</v>
      </c>
      <c r="H31" s="368">
        <v>0.25</v>
      </c>
      <c r="J31" s="368">
        <v>0.25</v>
      </c>
      <c r="K31" s="368">
        <v>0</v>
      </c>
      <c r="L31" s="368">
        <v>0.25</v>
      </c>
      <c r="M31" s="368">
        <v>0</v>
      </c>
      <c r="N31" s="368">
        <v>0.25</v>
      </c>
      <c r="O31" s="368">
        <v>0</v>
      </c>
      <c r="P31" s="368">
        <v>0.25</v>
      </c>
      <c r="Q31" s="368">
        <v>0</v>
      </c>
      <c r="R31" s="368">
        <v>0.25</v>
      </c>
      <c r="S31" s="368">
        <v>0</v>
      </c>
      <c r="T31" s="368">
        <v>0.25</v>
      </c>
      <c r="U31" s="368">
        <v>0</v>
      </c>
      <c r="V31" s="368">
        <v>0.25</v>
      </c>
      <c r="W31" s="368">
        <v>0</v>
      </c>
      <c r="X31" s="368">
        <v>0.25</v>
      </c>
      <c r="Y31" s="368">
        <v>0</v>
      </c>
      <c r="Z31" s="368">
        <v>0.25</v>
      </c>
      <c r="AA31" s="368">
        <v>0</v>
      </c>
      <c r="AB31" s="368">
        <v>0.25</v>
      </c>
      <c r="AD31" s="368">
        <v>0.25</v>
      </c>
      <c r="AE31" s="327"/>
      <c r="AF31" s="327"/>
      <c r="AG31" s="327"/>
    </row>
    <row r="32" spans="2:33" ht="22.05" customHeight="1">
      <c r="G32" s="362" t="s">
        <v>86</v>
      </c>
      <c r="H32" s="327">
        <f>H30*H31</f>
        <v>550</v>
      </c>
      <c r="I32" s="327"/>
      <c r="J32" s="327">
        <f>J30*J31</f>
        <v>750</v>
      </c>
      <c r="K32" s="327"/>
      <c r="L32" s="327">
        <f>L30*L31</f>
        <v>800</v>
      </c>
      <c r="M32" s="327"/>
      <c r="N32" s="327">
        <f>N30*N31</f>
        <v>850</v>
      </c>
      <c r="O32" s="327"/>
      <c r="P32" s="327">
        <f>P30*P31</f>
        <v>2200</v>
      </c>
      <c r="Q32" s="327"/>
      <c r="R32" s="327">
        <f>R30*R31</f>
        <v>1400</v>
      </c>
      <c r="S32" s="327"/>
      <c r="T32" s="327">
        <f>T30*T31</f>
        <v>700</v>
      </c>
      <c r="U32" s="327"/>
      <c r="V32" s="327">
        <f>V30*V31</f>
        <v>730</v>
      </c>
      <c r="W32" s="327"/>
      <c r="X32" s="327">
        <f>X30*X31</f>
        <v>650</v>
      </c>
      <c r="Y32" s="327"/>
      <c r="Z32" s="327">
        <f>Z30*Z31</f>
        <v>650</v>
      </c>
      <c r="AA32" s="327"/>
      <c r="AB32" s="327">
        <f>AB30*AB31</f>
        <v>700</v>
      </c>
      <c r="AC32" s="327"/>
      <c r="AD32" s="327">
        <f>AD30*AD31</f>
        <v>700</v>
      </c>
      <c r="AE32" s="327"/>
      <c r="AF32" s="327">
        <f t="shared" ref="AF32" si="31">AF29</f>
        <v>10680</v>
      </c>
      <c r="AG32" s="327"/>
    </row>
    <row r="33" spans="2:35" ht="22.05" customHeight="1"/>
    <row r="34" spans="2:35">
      <c r="B34" s="787" t="s">
        <v>25</v>
      </c>
      <c r="C34" s="787" t="s">
        <v>16</v>
      </c>
      <c r="D34" s="787" t="s">
        <v>0</v>
      </c>
      <c r="E34" s="787" t="s">
        <v>1</v>
      </c>
      <c r="F34" s="356"/>
      <c r="H34" s="2" t="s">
        <v>28</v>
      </c>
      <c r="I34" s="2"/>
      <c r="J34" s="3"/>
      <c r="K34" s="3"/>
      <c r="L34" s="3"/>
      <c r="M34" s="3"/>
      <c r="N34" s="4"/>
      <c r="O34" s="4"/>
      <c r="P34" s="4"/>
      <c r="Q34" s="4"/>
      <c r="R34" s="4"/>
      <c r="S34" s="4"/>
      <c r="T34" s="4"/>
      <c r="U34" s="4"/>
      <c r="V34" s="4"/>
      <c r="W34" s="4"/>
      <c r="X34" s="4"/>
      <c r="Y34" s="4"/>
      <c r="Z34" s="5"/>
      <c r="AA34" s="5"/>
      <c r="AB34" s="5"/>
      <c r="AC34" s="5"/>
      <c r="AD34" s="5"/>
      <c r="AE34" s="5"/>
      <c r="AF34" s="5"/>
      <c r="AG34" s="5"/>
    </row>
    <row r="35" spans="2:35">
      <c r="B35" s="788"/>
      <c r="C35" s="788"/>
      <c r="D35" s="788"/>
      <c r="E35" s="788"/>
      <c r="F35" s="356"/>
      <c r="G35" s="369" t="s">
        <v>27</v>
      </c>
      <c r="H35" s="357" t="s">
        <v>3</v>
      </c>
      <c r="I35" s="357"/>
      <c r="J35" s="357" t="s">
        <v>4</v>
      </c>
      <c r="K35" s="357"/>
      <c r="L35" s="357" t="s">
        <v>5</v>
      </c>
      <c r="M35" s="357"/>
      <c r="N35" s="358" t="s">
        <v>6</v>
      </c>
      <c r="O35" s="358"/>
      <c r="P35" s="358" t="s">
        <v>7</v>
      </c>
      <c r="Q35" s="358"/>
      <c r="R35" s="358" t="s">
        <v>8</v>
      </c>
      <c r="S35" s="358"/>
      <c r="T35" s="358" t="s">
        <v>9</v>
      </c>
      <c r="U35" s="358"/>
      <c r="V35" s="358" t="s">
        <v>10</v>
      </c>
      <c r="W35" s="358"/>
      <c r="X35" s="358" t="s">
        <v>11</v>
      </c>
      <c r="Y35" s="358"/>
      <c r="Z35" s="357" t="s">
        <v>12</v>
      </c>
      <c r="AA35" s="357"/>
      <c r="AB35" s="357" t="s">
        <v>13</v>
      </c>
      <c r="AC35" s="357"/>
      <c r="AD35" s="357" t="s">
        <v>14</v>
      </c>
      <c r="AE35" s="356"/>
      <c r="AF35" s="356" t="s">
        <v>20</v>
      </c>
      <c r="AG35" s="356"/>
      <c r="AH35" s="345"/>
    </row>
    <row r="36" spans="2:35" s="365" customFormat="1" ht="22.05" customHeight="1">
      <c r="D36" s="365" t="s">
        <v>20</v>
      </c>
      <c r="G36" s="370"/>
      <c r="H36" s="370">
        <f t="shared" ref="H36:AF36" si="32">SUM(H37:H42)</f>
        <v>4255</v>
      </c>
      <c r="I36" s="370"/>
      <c r="J36" s="370">
        <f t="shared" si="32"/>
        <v>4175</v>
      </c>
      <c r="K36" s="370"/>
      <c r="L36" s="370">
        <f t="shared" si="32"/>
        <v>4630</v>
      </c>
      <c r="M36" s="370"/>
      <c r="N36" s="370">
        <f t="shared" si="32"/>
        <v>4385</v>
      </c>
      <c r="O36" s="370"/>
      <c r="P36" s="370">
        <f t="shared" si="32"/>
        <v>4720</v>
      </c>
      <c r="Q36" s="370"/>
      <c r="R36" s="370">
        <f t="shared" si="32"/>
        <v>4540</v>
      </c>
      <c r="S36" s="370"/>
      <c r="T36" s="370">
        <f t="shared" si="32"/>
        <v>4570</v>
      </c>
      <c r="U36" s="370"/>
      <c r="V36" s="370">
        <f t="shared" si="32"/>
        <v>4523</v>
      </c>
      <c r="W36" s="370"/>
      <c r="X36" s="370">
        <f t="shared" si="32"/>
        <v>4265</v>
      </c>
      <c r="Y36" s="370"/>
      <c r="Z36" s="370">
        <f t="shared" si="32"/>
        <v>4315</v>
      </c>
      <c r="AA36" s="370"/>
      <c r="AB36" s="370">
        <f t="shared" si="32"/>
        <v>4570</v>
      </c>
      <c r="AC36" s="370"/>
      <c r="AD36" s="370">
        <f t="shared" si="32"/>
        <v>4670</v>
      </c>
      <c r="AE36" s="370"/>
      <c r="AF36" s="370">
        <f t="shared" si="32"/>
        <v>53618</v>
      </c>
      <c r="AG36" s="370"/>
      <c r="AH36" s="370"/>
    </row>
    <row r="37" spans="2:35" ht="22.05" customHeight="1">
      <c r="D37" s="311" t="s">
        <v>22</v>
      </c>
      <c r="G37" s="336"/>
      <c r="H37" s="336">
        <f>H15*$G38</f>
        <v>2100</v>
      </c>
      <c r="I37" s="336"/>
      <c r="J37" s="336">
        <f>J15*$G38</f>
        <v>2100</v>
      </c>
      <c r="K37" s="336"/>
      <c r="L37" s="336">
        <f>L15*$G38</f>
        <v>2300</v>
      </c>
      <c r="M37" s="336"/>
      <c r="N37" s="336">
        <f>N15*$G38</f>
        <v>2200</v>
      </c>
      <c r="O37" s="336"/>
      <c r="P37" s="336">
        <f>P15*$G38</f>
        <v>2400</v>
      </c>
      <c r="Q37" s="336"/>
      <c r="R37" s="336">
        <f>R15*$G38</f>
        <v>2300</v>
      </c>
      <c r="S37" s="336"/>
      <c r="T37" s="336">
        <f>T15*$G38</f>
        <v>2300</v>
      </c>
      <c r="U37" s="336"/>
      <c r="V37" s="336">
        <f>V15*$G38</f>
        <v>2250</v>
      </c>
      <c r="W37" s="336"/>
      <c r="X37" s="336">
        <f>X15*$G38</f>
        <v>2100</v>
      </c>
      <c r="Y37" s="336"/>
      <c r="Z37" s="336">
        <f>Z15*$G38</f>
        <v>2150</v>
      </c>
      <c r="AA37" s="336"/>
      <c r="AB37" s="336">
        <f>AB15*$G38</f>
        <v>2300</v>
      </c>
      <c r="AC37" s="336"/>
      <c r="AD37" s="336">
        <f>AD15*$G38</f>
        <v>2400</v>
      </c>
      <c r="AE37" s="336"/>
      <c r="AF37" s="336">
        <f>SUM(H37:AD37)</f>
        <v>26900</v>
      </c>
      <c r="AG37" s="336"/>
      <c r="AH37" s="336"/>
    </row>
    <row r="38" spans="2:35" ht="22.05" customHeight="1">
      <c r="D38" s="311" t="s">
        <v>18</v>
      </c>
      <c r="G38" s="371">
        <v>0.1</v>
      </c>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row>
    <row r="39" spans="2:35" ht="22.05" customHeight="1">
      <c r="D39" s="311" t="s">
        <v>23</v>
      </c>
      <c r="G39" s="336"/>
      <c r="H39" s="336">
        <f>H25*$G40</f>
        <v>2100</v>
      </c>
      <c r="I39" s="336"/>
      <c r="J39" s="336">
        <f>J25*$G40</f>
        <v>2000</v>
      </c>
      <c r="K39" s="336"/>
      <c r="L39" s="336">
        <f>L25*$G40</f>
        <v>2250</v>
      </c>
      <c r="M39" s="336"/>
      <c r="N39" s="336">
        <f>N25*$G40</f>
        <v>2100</v>
      </c>
      <c r="O39" s="336"/>
      <c r="P39" s="336">
        <f>P25*$G40</f>
        <v>2100</v>
      </c>
      <c r="Q39" s="336"/>
      <c r="R39" s="336">
        <f>R25*$G40</f>
        <v>2100</v>
      </c>
      <c r="S39" s="336"/>
      <c r="T39" s="336">
        <f>T25*$G40</f>
        <v>2200</v>
      </c>
      <c r="U39" s="336"/>
      <c r="V39" s="336">
        <f>V25*$G40</f>
        <v>2200</v>
      </c>
      <c r="W39" s="336"/>
      <c r="X39" s="336">
        <f>X25*$G40</f>
        <v>2100</v>
      </c>
      <c r="Y39" s="336"/>
      <c r="Z39" s="336">
        <f>Z25*$G40</f>
        <v>2100</v>
      </c>
      <c r="AA39" s="336"/>
      <c r="AB39" s="336">
        <f>AB25*$G40</f>
        <v>2200</v>
      </c>
      <c r="AC39" s="336"/>
      <c r="AD39" s="336">
        <f>AD25*$G40</f>
        <v>2200</v>
      </c>
      <c r="AE39" s="336"/>
      <c r="AF39" s="336">
        <f>SUM(H39:AD39)</f>
        <v>25650</v>
      </c>
      <c r="AG39" s="336"/>
      <c r="AH39" s="336"/>
    </row>
    <row r="40" spans="2:35" ht="22.05" customHeight="1">
      <c r="D40" s="311" t="s">
        <v>18</v>
      </c>
      <c r="G40" s="371">
        <v>0.1</v>
      </c>
    </row>
    <row r="41" spans="2:35" ht="22.05" customHeight="1">
      <c r="D41" s="311" t="s">
        <v>24</v>
      </c>
      <c r="H41" s="336">
        <f>H29*$G42</f>
        <v>55</v>
      </c>
      <c r="I41" s="336"/>
      <c r="J41" s="336">
        <f>J29*$G42</f>
        <v>75</v>
      </c>
      <c r="K41" s="336"/>
      <c r="L41" s="336">
        <f>L29*$G42</f>
        <v>80</v>
      </c>
      <c r="M41" s="336"/>
      <c r="N41" s="336">
        <f>N29*$G42</f>
        <v>85</v>
      </c>
      <c r="O41" s="336"/>
      <c r="P41" s="336">
        <f>P29*$G42</f>
        <v>220</v>
      </c>
      <c r="Q41" s="336"/>
      <c r="R41" s="336">
        <f>R29*$G42</f>
        <v>140</v>
      </c>
      <c r="S41" s="336"/>
      <c r="T41" s="336">
        <f>T29*$G42</f>
        <v>70</v>
      </c>
      <c r="U41" s="336"/>
      <c r="V41" s="336">
        <f>V29*$G42</f>
        <v>73</v>
      </c>
      <c r="W41" s="336"/>
      <c r="X41" s="336">
        <f>X29*$G42</f>
        <v>65</v>
      </c>
      <c r="Y41" s="336"/>
      <c r="Z41" s="336">
        <f>Z29*$G42</f>
        <v>65</v>
      </c>
      <c r="AA41" s="336"/>
      <c r="AB41" s="336">
        <f>AB29*$G42</f>
        <v>70</v>
      </c>
      <c r="AC41" s="336"/>
      <c r="AD41" s="336">
        <f>AD29*$G42</f>
        <v>70</v>
      </c>
      <c r="AE41" s="336"/>
      <c r="AF41" s="336">
        <f>SUM(H41:AD41)</f>
        <v>1068</v>
      </c>
      <c r="AG41" s="336"/>
      <c r="AH41" s="327"/>
    </row>
    <row r="42" spans="2:35" ht="22.05" customHeight="1">
      <c r="D42" s="311" t="s">
        <v>18</v>
      </c>
      <c r="G42" s="371">
        <v>0.1</v>
      </c>
    </row>
    <row r="43" spans="2:35" ht="22.05" customHeight="1"/>
    <row r="44" spans="2:35">
      <c r="B44" s="787" t="s">
        <v>25</v>
      </c>
      <c r="C44" s="787" t="s">
        <v>16</v>
      </c>
      <c r="D44" s="787" t="s">
        <v>0</v>
      </c>
      <c r="E44" s="787" t="s">
        <v>1</v>
      </c>
      <c r="F44" s="356"/>
      <c r="H44" s="2" t="s">
        <v>314</v>
      </c>
      <c r="I44" s="2"/>
      <c r="J44" s="3"/>
      <c r="K44" s="3"/>
      <c r="L44" s="3"/>
      <c r="M44" s="3"/>
      <c r="N44" s="4"/>
      <c r="O44" s="4"/>
      <c r="P44" s="4"/>
      <c r="Q44" s="4"/>
      <c r="R44" s="4"/>
      <c r="S44" s="4"/>
      <c r="T44" s="4"/>
      <c r="U44" s="4"/>
      <c r="V44" s="4"/>
      <c r="W44" s="4"/>
      <c r="X44" s="4"/>
      <c r="Y44" s="4"/>
      <c r="Z44" s="5"/>
      <c r="AA44" s="5"/>
      <c r="AB44" s="5"/>
      <c r="AC44" s="5"/>
      <c r="AD44" s="5"/>
      <c r="AE44" s="5"/>
      <c r="AF44" s="5"/>
      <c r="AG44" s="5"/>
    </row>
    <row r="45" spans="2:35">
      <c r="B45" s="788"/>
      <c r="C45" s="788"/>
      <c r="D45" s="788"/>
      <c r="E45" s="788"/>
      <c r="F45" s="356"/>
      <c r="G45" s="369"/>
      <c r="H45" s="357" t="s">
        <v>3</v>
      </c>
      <c r="I45" s="357"/>
      <c r="J45" s="357" t="s">
        <v>4</v>
      </c>
      <c r="K45" s="357"/>
      <c r="L45" s="357" t="s">
        <v>5</v>
      </c>
      <c r="M45" s="357"/>
      <c r="N45" s="358" t="s">
        <v>6</v>
      </c>
      <c r="O45" s="358"/>
      <c r="P45" s="358" t="s">
        <v>7</v>
      </c>
      <c r="Q45" s="358"/>
      <c r="R45" s="358" t="s">
        <v>8</v>
      </c>
      <c r="S45" s="358"/>
      <c r="T45" s="358" t="s">
        <v>9</v>
      </c>
      <c r="U45" s="358"/>
      <c r="V45" s="358" t="s">
        <v>10</v>
      </c>
      <c r="W45" s="358"/>
      <c r="X45" s="358" t="s">
        <v>11</v>
      </c>
      <c r="Y45" s="358"/>
      <c r="Z45" s="357" t="s">
        <v>12</v>
      </c>
      <c r="AA45" s="357"/>
      <c r="AB45" s="357" t="s">
        <v>13</v>
      </c>
      <c r="AC45" s="357"/>
      <c r="AD45" s="357" t="s">
        <v>14</v>
      </c>
      <c r="AE45" s="356"/>
      <c r="AF45" s="356" t="s">
        <v>20</v>
      </c>
      <c r="AG45" s="356"/>
      <c r="AH45" s="345"/>
    </row>
    <row r="46" spans="2:35" s="365" customFormat="1" ht="22.05" customHeight="1">
      <c r="D46" s="365" t="s">
        <v>20</v>
      </c>
      <c r="G46" s="370">
        <f>SUM(G47:G49)</f>
        <v>0</v>
      </c>
      <c r="H46" s="370">
        <f>SUM(H47:H49)</f>
        <v>46805</v>
      </c>
      <c r="I46" s="370"/>
      <c r="J46" s="370">
        <f>SUM(J47:J49)</f>
        <v>45925</v>
      </c>
      <c r="K46" s="370"/>
      <c r="L46" s="370">
        <f>SUM(L47:L49)</f>
        <v>50930</v>
      </c>
      <c r="M46" s="370"/>
      <c r="N46" s="370">
        <f>SUM(N47:N49)</f>
        <v>48235</v>
      </c>
      <c r="O46" s="370"/>
      <c r="P46" s="370">
        <f>SUM(P47:P49)</f>
        <v>51920</v>
      </c>
      <c r="Q46" s="370"/>
      <c r="R46" s="370">
        <f>SUM(R47:R49)</f>
        <v>49940</v>
      </c>
      <c r="S46" s="370"/>
      <c r="T46" s="370">
        <f>SUM(T47:T49)</f>
        <v>50270</v>
      </c>
      <c r="U46" s="370"/>
      <c r="V46" s="370">
        <f>SUM(V47:V49)</f>
        <v>49753</v>
      </c>
      <c r="W46" s="370"/>
      <c r="X46" s="370">
        <f>SUM(X47:X49)</f>
        <v>46915</v>
      </c>
      <c r="Y46" s="370"/>
      <c r="Z46" s="370">
        <f>SUM(Z47:Z49)</f>
        <v>47465</v>
      </c>
      <c r="AA46" s="370"/>
      <c r="AB46" s="370">
        <f>SUM(AB47:AB49)</f>
        <v>50270</v>
      </c>
      <c r="AC46" s="370"/>
      <c r="AD46" s="370">
        <f>SUM(AD47:AD49)</f>
        <v>51370</v>
      </c>
      <c r="AE46" s="370"/>
      <c r="AF46" s="370">
        <f>SUM(AF47:AF49)</f>
        <v>589798</v>
      </c>
      <c r="AG46" s="370"/>
      <c r="AH46" s="370"/>
      <c r="AI46" s="360"/>
    </row>
    <row r="47" spans="2:35" ht="22.05" customHeight="1">
      <c r="D47" s="311" t="s">
        <v>22</v>
      </c>
      <c r="G47" s="336"/>
      <c r="H47" s="336">
        <f>H15+H37</f>
        <v>23100</v>
      </c>
      <c r="I47" s="336"/>
      <c r="J47" s="336">
        <f>J15+J37</f>
        <v>23100</v>
      </c>
      <c r="K47" s="336"/>
      <c r="L47" s="336">
        <f>L15+L37</f>
        <v>25300</v>
      </c>
      <c r="M47" s="336"/>
      <c r="N47" s="336">
        <f>N15+N37</f>
        <v>24200</v>
      </c>
      <c r="O47" s="336"/>
      <c r="P47" s="336">
        <f>P15+P37</f>
        <v>26400</v>
      </c>
      <c r="Q47" s="336"/>
      <c r="R47" s="336">
        <f>R15+R37</f>
        <v>25300</v>
      </c>
      <c r="S47" s="336"/>
      <c r="T47" s="336">
        <f>T15+T37</f>
        <v>25300</v>
      </c>
      <c r="U47" s="336"/>
      <c r="V47" s="336">
        <f>V15+V37</f>
        <v>24750</v>
      </c>
      <c r="W47" s="336"/>
      <c r="X47" s="336">
        <f>X15+X37</f>
        <v>23100</v>
      </c>
      <c r="Y47" s="336"/>
      <c r="Z47" s="336">
        <f>Z15+Z37</f>
        <v>23650</v>
      </c>
      <c r="AA47" s="336"/>
      <c r="AB47" s="336">
        <f>AB15+AB37</f>
        <v>25300</v>
      </c>
      <c r="AC47" s="336"/>
      <c r="AD47" s="336">
        <f>AD15+AD37</f>
        <v>26400</v>
      </c>
      <c r="AE47" s="336"/>
      <c r="AF47" s="336">
        <f>SUM(H47:AD47)</f>
        <v>295900</v>
      </c>
      <c r="AG47" s="336"/>
      <c r="AH47" s="336"/>
    </row>
    <row r="48" spans="2:35" ht="22.05" customHeight="1">
      <c r="D48" s="311" t="s">
        <v>23</v>
      </c>
      <c r="G48" s="336"/>
      <c r="H48" s="336">
        <f>H25+H39</f>
        <v>23100</v>
      </c>
      <c r="I48" s="336"/>
      <c r="J48" s="336">
        <f>J25+J39</f>
        <v>22000</v>
      </c>
      <c r="K48" s="336"/>
      <c r="L48" s="336">
        <f>L25+L39</f>
        <v>24750</v>
      </c>
      <c r="M48" s="336"/>
      <c r="N48" s="336">
        <f>N25+N39</f>
        <v>23100</v>
      </c>
      <c r="O48" s="336"/>
      <c r="P48" s="336">
        <f>P25+P39</f>
        <v>23100</v>
      </c>
      <c r="Q48" s="336"/>
      <c r="R48" s="336">
        <f>R25+R39</f>
        <v>23100</v>
      </c>
      <c r="S48" s="336"/>
      <c r="T48" s="336">
        <f>T25+T39</f>
        <v>24200</v>
      </c>
      <c r="U48" s="336"/>
      <c r="V48" s="336">
        <f>V25+V39</f>
        <v>24200</v>
      </c>
      <c r="W48" s="336"/>
      <c r="X48" s="336">
        <f>X25+X39</f>
        <v>23100</v>
      </c>
      <c r="Y48" s="336"/>
      <c r="Z48" s="336">
        <f>Z25+Z39</f>
        <v>23100</v>
      </c>
      <c r="AA48" s="336"/>
      <c r="AB48" s="336">
        <f>AB25+AB39</f>
        <v>24200</v>
      </c>
      <c r="AC48" s="336"/>
      <c r="AD48" s="336">
        <f>AD25+AD39</f>
        <v>24200</v>
      </c>
      <c r="AE48" s="336"/>
      <c r="AF48" s="336">
        <f>SUM(H48:AD48)</f>
        <v>282150</v>
      </c>
      <c r="AG48" s="336"/>
      <c r="AH48" s="336"/>
    </row>
    <row r="49" spans="2:35" ht="22.05" customHeight="1">
      <c r="D49" s="311" t="s">
        <v>24</v>
      </c>
      <c r="H49" s="327">
        <f>H29+H41</f>
        <v>605</v>
      </c>
      <c r="I49" s="327"/>
      <c r="J49" s="327">
        <f>J29+J41</f>
        <v>825</v>
      </c>
      <c r="K49" s="327"/>
      <c r="L49" s="327">
        <f>L29+L41</f>
        <v>880</v>
      </c>
      <c r="M49" s="327"/>
      <c r="N49" s="327">
        <f>N29+N41</f>
        <v>935</v>
      </c>
      <c r="O49" s="327"/>
      <c r="P49" s="327">
        <f>P29+P41</f>
        <v>2420</v>
      </c>
      <c r="Q49" s="327"/>
      <c r="R49" s="327">
        <f>R29+R41</f>
        <v>1540</v>
      </c>
      <c r="S49" s="327"/>
      <c r="T49" s="327">
        <f>T29+T41</f>
        <v>770</v>
      </c>
      <c r="U49" s="327"/>
      <c r="V49" s="327">
        <f>V29+V41</f>
        <v>803</v>
      </c>
      <c r="W49" s="327"/>
      <c r="X49" s="327">
        <f>X29+X41</f>
        <v>715</v>
      </c>
      <c r="Y49" s="327"/>
      <c r="Z49" s="327">
        <f>Z29+Z41</f>
        <v>715</v>
      </c>
      <c r="AA49" s="327"/>
      <c r="AB49" s="327">
        <f>AB29+AB41</f>
        <v>770</v>
      </c>
      <c r="AC49" s="327"/>
      <c r="AD49" s="327">
        <f>AD29+AD41</f>
        <v>770</v>
      </c>
      <c r="AE49" s="327"/>
      <c r="AF49" s="327">
        <f>SUM(H49:AD49)</f>
        <v>11748</v>
      </c>
      <c r="AG49" s="327"/>
      <c r="AH49" s="327"/>
    </row>
    <row r="50" spans="2:35" ht="22.05" customHeight="1"/>
    <row r="51" spans="2:35">
      <c r="B51" s="787" t="s">
        <v>25</v>
      </c>
      <c r="C51" s="787" t="s">
        <v>16</v>
      </c>
      <c r="D51" s="787" t="s">
        <v>0</v>
      </c>
      <c r="E51" s="787" t="s">
        <v>1</v>
      </c>
      <c r="F51" s="786" t="s">
        <v>21</v>
      </c>
      <c r="G51" s="786"/>
      <c r="H51" s="2" t="s">
        <v>19</v>
      </c>
      <c r="I51" s="2"/>
      <c r="J51" s="3"/>
      <c r="K51" s="3"/>
      <c r="L51" s="3"/>
      <c r="M51" s="3"/>
      <c r="N51" s="4"/>
      <c r="O51" s="4"/>
      <c r="P51" s="4"/>
      <c r="Q51" s="4"/>
      <c r="R51" s="4"/>
      <c r="S51" s="4"/>
      <c r="T51" s="4"/>
      <c r="U51" s="4"/>
      <c r="V51" s="4"/>
      <c r="W51" s="4"/>
      <c r="X51" s="4"/>
      <c r="Y51" s="4"/>
      <c r="Z51" s="5"/>
      <c r="AA51" s="5"/>
      <c r="AB51" s="5"/>
      <c r="AC51" s="5"/>
      <c r="AD51" s="5"/>
      <c r="AE51" s="5"/>
      <c r="AF51" s="5"/>
      <c r="AG51" s="786" t="s">
        <v>21</v>
      </c>
      <c r="AH51" s="786"/>
    </row>
    <row r="52" spans="2:35" ht="39.6">
      <c r="B52" s="788"/>
      <c r="C52" s="788"/>
      <c r="D52" s="788"/>
      <c r="E52" s="788"/>
      <c r="F52" s="254" t="s">
        <v>680</v>
      </c>
      <c r="G52" s="255" t="s">
        <v>679</v>
      </c>
      <c r="H52" s="357" t="s">
        <v>3</v>
      </c>
      <c r="I52" s="357"/>
      <c r="J52" s="357" t="s">
        <v>4</v>
      </c>
      <c r="K52" s="357"/>
      <c r="L52" s="357" t="s">
        <v>5</v>
      </c>
      <c r="M52" s="357"/>
      <c r="N52" s="358" t="s">
        <v>6</v>
      </c>
      <c r="O52" s="358"/>
      <c r="P52" s="358" t="s">
        <v>7</v>
      </c>
      <c r="Q52" s="358"/>
      <c r="R52" s="358" t="s">
        <v>8</v>
      </c>
      <c r="S52" s="358"/>
      <c r="T52" s="358" t="s">
        <v>9</v>
      </c>
      <c r="U52" s="358"/>
      <c r="V52" s="358" t="s">
        <v>10</v>
      </c>
      <c r="W52" s="358"/>
      <c r="X52" s="358" t="s">
        <v>11</v>
      </c>
      <c r="Y52" s="358"/>
      <c r="Z52" s="357" t="s">
        <v>12</v>
      </c>
      <c r="AA52" s="357"/>
      <c r="AB52" s="357" t="s">
        <v>13</v>
      </c>
      <c r="AC52" s="357"/>
      <c r="AD52" s="357" t="s">
        <v>14</v>
      </c>
      <c r="AE52" s="356"/>
      <c r="AF52" s="356" t="s">
        <v>20</v>
      </c>
      <c r="AG52" s="254" t="s">
        <v>680</v>
      </c>
      <c r="AH52" s="255" t="s">
        <v>679</v>
      </c>
    </row>
    <row r="53" spans="2:35" s="365" customFormat="1" ht="22.05" customHeight="1">
      <c r="D53" s="365" t="s">
        <v>20</v>
      </c>
      <c r="G53" s="370">
        <f t="shared" ref="G53:AH53" si="33">SUM(G54:G57)</f>
        <v>1500</v>
      </c>
      <c r="H53" s="370">
        <f t="shared" si="33"/>
        <v>23952.5</v>
      </c>
      <c r="I53" s="370"/>
      <c r="J53" s="370">
        <f t="shared" si="33"/>
        <v>32823.5</v>
      </c>
      <c r="K53" s="370"/>
      <c r="L53" s="370">
        <f t="shared" si="33"/>
        <v>35100</v>
      </c>
      <c r="M53" s="370"/>
      <c r="N53" s="370">
        <f t="shared" si="33"/>
        <v>34303.5</v>
      </c>
      <c r="O53" s="370"/>
      <c r="P53" s="370">
        <f t="shared" si="33"/>
        <v>35607</v>
      </c>
      <c r="Q53" s="370"/>
      <c r="R53" s="370">
        <f t="shared" si="33"/>
        <v>35354</v>
      </c>
      <c r="S53" s="370"/>
      <c r="T53" s="370">
        <f t="shared" si="33"/>
        <v>35123</v>
      </c>
      <c r="U53" s="370"/>
      <c r="V53" s="370">
        <f t="shared" si="33"/>
        <v>34930.5</v>
      </c>
      <c r="W53" s="370"/>
      <c r="X53" s="370">
        <f t="shared" si="33"/>
        <v>33408.1</v>
      </c>
      <c r="Y53" s="370"/>
      <c r="Z53" s="370">
        <f t="shared" si="33"/>
        <v>33115.5</v>
      </c>
      <c r="AA53" s="370"/>
      <c r="AB53" s="370">
        <f t="shared" si="33"/>
        <v>34628</v>
      </c>
      <c r="AC53" s="370"/>
      <c r="AD53" s="370">
        <f t="shared" si="33"/>
        <v>35739</v>
      </c>
      <c r="AE53" s="370"/>
      <c r="AF53" s="370">
        <f t="shared" si="33"/>
        <v>466349</v>
      </c>
      <c r="AG53" s="370"/>
      <c r="AH53" s="370">
        <f t="shared" si="33"/>
        <v>138699</v>
      </c>
      <c r="AI53" s="360"/>
    </row>
    <row r="54" spans="2:35" ht="22.05" customHeight="1">
      <c r="D54" s="311" t="s">
        <v>21</v>
      </c>
      <c r="G54" s="336">
        <v>1500</v>
      </c>
      <c r="H54" s="336">
        <v>550</v>
      </c>
      <c r="I54" s="336"/>
      <c r="J54" s="336">
        <v>500</v>
      </c>
      <c r="K54" s="336"/>
      <c r="L54" s="336">
        <v>450</v>
      </c>
      <c r="M54" s="336"/>
      <c r="N54" s="336"/>
      <c r="O54" s="336"/>
      <c r="P54" s="336"/>
      <c r="Q54" s="336"/>
      <c r="R54" s="336"/>
      <c r="S54" s="336"/>
      <c r="T54" s="336"/>
      <c r="U54" s="336"/>
      <c r="V54" s="336"/>
      <c r="W54" s="336"/>
      <c r="X54" s="336"/>
      <c r="Y54" s="336"/>
      <c r="Z54" s="336"/>
      <c r="AA54" s="336"/>
      <c r="AB54" s="336"/>
      <c r="AC54" s="336"/>
      <c r="AD54" s="336"/>
      <c r="AE54" s="336"/>
      <c r="AF54" s="336">
        <f>SUM(H54:AD54)</f>
        <v>1500</v>
      </c>
      <c r="AG54" s="336"/>
      <c r="AH54" s="336">
        <f>G54-AF54</f>
        <v>0</v>
      </c>
      <c r="AI54" s="327"/>
    </row>
    <row r="55" spans="2:35" ht="22.05" customHeight="1">
      <c r="D55" s="311" t="s">
        <v>22</v>
      </c>
      <c r="G55" s="336"/>
      <c r="H55" s="336">
        <f>H47*50%+G47*30%+20%*E47</f>
        <v>11550</v>
      </c>
      <c r="I55" s="336"/>
      <c r="J55" s="336">
        <f>J47*50%+I47*30%+20%*H47</f>
        <v>16170</v>
      </c>
      <c r="K55" s="336"/>
      <c r="L55" s="336">
        <f>L47*50%+K47*30%+20%*J47</f>
        <v>17270</v>
      </c>
      <c r="M55" s="336"/>
      <c r="N55" s="336">
        <f>N47*50%+M47*30%+20%*L47</f>
        <v>17160</v>
      </c>
      <c r="O55" s="336">
        <f>O47*50%+N47*30%+20%*M47</f>
        <v>7260</v>
      </c>
      <c r="P55" s="336">
        <f>P47*50%+O47*30%+20%*N47</f>
        <v>18040</v>
      </c>
      <c r="Q55" s="336">
        <f>Q47*50%+P47*30%+20%*O47</f>
        <v>7920</v>
      </c>
      <c r="R55" s="336">
        <f t="shared" ref="R55:AD55" si="34">R47*50%+Q47*30%+20%*P47</f>
        <v>17930</v>
      </c>
      <c r="S55" s="336">
        <f t="shared" si="34"/>
        <v>7590</v>
      </c>
      <c r="T55" s="336">
        <f t="shared" si="34"/>
        <v>17710</v>
      </c>
      <c r="U55" s="336">
        <f t="shared" si="34"/>
        <v>7590</v>
      </c>
      <c r="V55" s="336">
        <f t="shared" si="34"/>
        <v>17435</v>
      </c>
      <c r="W55" s="336">
        <f t="shared" si="34"/>
        <v>7425</v>
      </c>
      <c r="X55" s="336">
        <f t="shared" si="34"/>
        <v>16500</v>
      </c>
      <c r="Y55" s="336">
        <f t="shared" si="34"/>
        <v>6930</v>
      </c>
      <c r="Z55" s="336">
        <f t="shared" si="34"/>
        <v>16445</v>
      </c>
      <c r="AA55" s="336">
        <f t="shared" si="34"/>
        <v>7095</v>
      </c>
      <c r="AB55" s="336">
        <f t="shared" si="34"/>
        <v>17380</v>
      </c>
      <c r="AC55" s="336">
        <f t="shared" si="34"/>
        <v>7590</v>
      </c>
      <c r="AD55" s="336">
        <f t="shared" si="34"/>
        <v>18260</v>
      </c>
      <c r="AE55" s="336"/>
      <c r="AF55" s="336">
        <f>SUM(H55:AD55)</f>
        <v>261250</v>
      </c>
      <c r="AG55" s="336"/>
      <c r="AH55" s="336">
        <f>AF47-AF55</f>
        <v>34650</v>
      </c>
    </row>
    <row r="56" spans="2:35" ht="22.05" customHeight="1">
      <c r="D56" s="311" t="s">
        <v>23</v>
      </c>
      <c r="G56" s="336"/>
      <c r="H56" s="336">
        <f>H48*50%+G48*30%+20%*E48</f>
        <v>11550</v>
      </c>
      <c r="I56" s="336"/>
      <c r="J56" s="336">
        <f>J48*50%+I48*30%+20%*H48</f>
        <v>15620</v>
      </c>
      <c r="K56" s="336"/>
      <c r="L56" s="336">
        <f>L48*50%+K48*30%+20%*J48</f>
        <v>16775</v>
      </c>
      <c r="M56" s="336"/>
      <c r="N56" s="336">
        <f>N48*50%+M48*30%+20%*L48</f>
        <v>16500</v>
      </c>
      <c r="O56" s="336"/>
      <c r="P56" s="336">
        <f>P48*50%+O48*30%+20%*N48</f>
        <v>16170</v>
      </c>
      <c r="Q56" s="336"/>
      <c r="R56" s="336">
        <f>R48*50%+Q48*30%+20%*P48</f>
        <v>16170</v>
      </c>
      <c r="S56" s="336"/>
      <c r="T56" s="336">
        <f>T48*50%+S48*30%+20%*R48</f>
        <v>16720</v>
      </c>
      <c r="U56" s="336"/>
      <c r="V56" s="336">
        <f>V48*50%+U48*30%+20%*T48</f>
        <v>16940</v>
      </c>
      <c r="W56" s="336"/>
      <c r="X56" s="336">
        <f>X48*50%+W48*30%+20%*V48</f>
        <v>16390</v>
      </c>
      <c r="Y56" s="336"/>
      <c r="Z56" s="336">
        <f>Z48*50%+Y48*30%+20%*X48</f>
        <v>16170</v>
      </c>
      <c r="AA56" s="336"/>
      <c r="AB56" s="336">
        <f>AB48*50%+AA48*30%+20%*Z48</f>
        <v>16720</v>
      </c>
      <c r="AC56" s="336"/>
      <c r="AD56" s="336">
        <f>AD48*50%+AC48*30%+20%*AB48</f>
        <v>16940</v>
      </c>
      <c r="AE56" s="336"/>
      <c r="AF56" s="336">
        <f>SUM(H56:AD56)</f>
        <v>192665</v>
      </c>
      <c r="AG56" s="336"/>
      <c r="AH56" s="336">
        <f>AF47-AF56</f>
        <v>103235</v>
      </c>
    </row>
    <row r="57" spans="2:35" ht="22.05" customHeight="1">
      <c r="D57" s="311" t="s">
        <v>24</v>
      </c>
      <c r="H57" s="368">
        <f>H49*50%+G49*30%+20%*E49</f>
        <v>302.5</v>
      </c>
      <c r="I57" s="327"/>
      <c r="J57" s="368">
        <f>J49*50%+I49*30%+20%*H49</f>
        <v>533.5</v>
      </c>
      <c r="K57" s="327"/>
      <c r="L57" s="368">
        <f t="shared" ref="L57:AD57" si="35">L49*50%+K49*30%+20%*J49</f>
        <v>605</v>
      </c>
      <c r="M57" s="368">
        <f t="shared" si="35"/>
        <v>264</v>
      </c>
      <c r="N57" s="368">
        <f t="shared" si="35"/>
        <v>643.5</v>
      </c>
      <c r="O57" s="368">
        <f t="shared" si="35"/>
        <v>280.5</v>
      </c>
      <c r="P57" s="368">
        <f t="shared" si="35"/>
        <v>1397</v>
      </c>
      <c r="Q57" s="368">
        <f t="shared" si="35"/>
        <v>726</v>
      </c>
      <c r="R57" s="368">
        <f t="shared" si="35"/>
        <v>1254</v>
      </c>
      <c r="S57" s="368">
        <f t="shared" si="35"/>
        <v>462</v>
      </c>
      <c r="T57" s="368">
        <f t="shared" si="35"/>
        <v>693</v>
      </c>
      <c r="U57" s="368">
        <f t="shared" si="35"/>
        <v>231</v>
      </c>
      <c r="V57" s="368">
        <f t="shared" si="35"/>
        <v>555.5</v>
      </c>
      <c r="W57" s="368">
        <f t="shared" si="35"/>
        <v>240.89999999999998</v>
      </c>
      <c r="X57" s="368">
        <f t="shared" si="35"/>
        <v>518.1</v>
      </c>
      <c r="Y57" s="368">
        <f t="shared" si="35"/>
        <v>214.5</v>
      </c>
      <c r="Z57" s="368">
        <f t="shared" si="35"/>
        <v>500.5</v>
      </c>
      <c r="AA57" s="368">
        <f t="shared" si="35"/>
        <v>214.5</v>
      </c>
      <c r="AB57" s="368">
        <f t="shared" si="35"/>
        <v>528</v>
      </c>
      <c r="AC57" s="368">
        <f t="shared" si="35"/>
        <v>231</v>
      </c>
      <c r="AD57" s="368">
        <f t="shared" si="35"/>
        <v>539</v>
      </c>
      <c r="AE57" s="327"/>
      <c r="AF57" s="327">
        <f>SUM(H57:AD57)</f>
        <v>10934</v>
      </c>
      <c r="AG57" s="327"/>
      <c r="AH57" s="327">
        <f>AF49-AF57</f>
        <v>814</v>
      </c>
    </row>
    <row r="58" spans="2:35">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row>
    <row r="59" spans="2:35">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row>
  </sheetData>
  <mergeCells count="18">
    <mergeCell ref="B3:B4"/>
    <mergeCell ref="E3:E4"/>
    <mergeCell ref="C3:C4"/>
    <mergeCell ref="D3:D4"/>
    <mergeCell ref="B44:B45"/>
    <mergeCell ref="C44:C45"/>
    <mergeCell ref="D44:D45"/>
    <mergeCell ref="E44:E45"/>
    <mergeCell ref="B34:B35"/>
    <mergeCell ref="C34:C35"/>
    <mergeCell ref="D34:D35"/>
    <mergeCell ref="E34:E35"/>
    <mergeCell ref="F51:G51"/>
    <mergeCell ref="AG51:AH51"/>
    <mergeCell ref="B51:B52"/>
    <mergeCell ref="C51:C52"/>
    <mergeCell ref="D51:D52"/>
    <mergeCell ref="E51:E52"/>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tint="-0.499984740745262"/>
  </sheetPr>
  <dimension ref="B1:J24"/>
  <sheetViews>
    <sheetView workbookViewId="0">
      <selection activeCell="D5" sqref="D5"/>
    </sheetView>
  </sheetViews>
  <sheetFormatPr defaultColWidth="9.21875" defaultRowHeight="13.8"/>
  <cols>
    <col min="1" max="2" width="9.21875" style="14"/>
    <col min="3" max="3" width="21.44140625" style="14" customWidth="1"/>
    <col min="4" max="4" width="12.6640625" style="14" customWidth="1"/>
    <col min="5" max="5" width="18.21875" style="14" customWidth="1"/>
    <col min="6" max="6" width="14.21875" style="14" customWidth="1"/>
    <col min="7" max="7" width="21" style="14" customWidth="1"/>
    <col min="8" max="8" width="22.21875" style="14" customWidth="1"/>
    <col min="9" max="9" width="25.5546875" style="14" customWidth="1"/>
    <col min="10" max="10" width="13.21875" style="14" bestFit="1" customWidth="1"/>
    <col min="11" max="16384" width="9.21875" style="14"/>
  </cols>
  <sheetData>
    <row r="1" spans="2:10">
      <c r="B1" s="701"/>
      <c r="C1" s="701"/>
      <c r="D1" s="701"/>
    </row>
    <row r="2" spans="2:10" ht="28.5" customHeight="1">
      <c r="B2" s="26" t="s">
        <v>29</v>
      </c>
      <c r="C2" s="26" t="s">
        <v>334</v>
      </c>
      <c r="D2" s="26"/>
      <c r="E2" s="26" t="s">
        <v>428</v>
      </c>
      <c r="F2" s="26" t="s">
        <v>427</v>
      </c>
      <c r="G2" s="26" t="s">
        <v>426</v>
      </c>
      <c r="H2" s="26" t="s">
        <v>425</v>
      </c>
      <c r="I2" s="26" t="s">
        <v>424</v>
      </c>
    </row>
    <row r="3" spans="2:10" ht="69">
      <c r="B3" s="702">
        <v>1</v>
      </c>
      <c r="C3" s="285" t="s">
        <v>384</v>
      </c>
      <c r="D3" s="703"/>
      <c r="E3" s="704">
        <v>400000</v>
      </c>
      <c r="F3" s="704">
        <v>300000</v>
      </c>
      <c r="G3" s="704">
        <v>150000</v>
      </c>
      <c r="H3" s="704">
        <v>150000</v>
      </c>
      <c r="I3" s="705" t="s">
        <v>423</v>
      </c>
    </row>
    <row r="4" spans="2:10" ht="69">
      <c r="B4" s="702">
        <v>2</v>
      </c>
      <c r="C4" s="285" t="s">
        <v>381</v>
      </c>
      <c r="D4" s="703"/>
      <c r="E4" s="704">
        <v>400000</v>
      </c>
      <c r="F4" s="704">
        <v>300000</v>
      </c>
      <c r="G4" s="704">
        <v>200000</v>
      </c>
      <c r="H4" s="704">
        <v>150000</v>
      </c>
      <c r="I4" s="705" t="s">
        <v>423</v>
      </c>
    </row>
    <row r="5" spans="2:10" ht="69">
      <c r="B5" s="702">
        <v>3</v>
      </c>
      <c r="C5" s="285" t="s">
        <v>378</v>
      </c>
      <c r="D5" s="703"/>
      <c r="E5" s="704">
        <v>450000</v>
      </c>
      <c r="F5" s="704">
        <v>400000</v>
      </c>
      <c r="G5" s="704">
        <v>200000</v>
      </c>
      <c r="H5" s="704">
        <v>150000</v>
      </c>
      <c r="I5" s="705" t="s">
        <v>423</v>
      </c>
    </row>
    <row r="6" spans="2:10" ht="55.2">
      <c r="B6" s="702">
        <v>4</v>
      </c>
      <c r="C6" s="285" t="s">
        <v>376</v>
      </c>
      <c r="D6" s="703"/>
      <c r="E6" s="704">
        <v>600000</v>
      </c>
      <c r="F6" s="704">
        <v>500000</v>
      </c>
      <c r="G6" s="704">
        <v>250000</v>
      </c>
      <c r="H6" s="704">
        <v>200000</v>
      </c>
      <c r="I6" s="705" t="s">
        <v>422</v>
      </c>
    </row>
    <row r="7" spans="2:10" ht="55.2">
      <c r="B7" s="702">
        <v>5</v>
      </c>
      <c r="C7" s="285" t="s">
        <v>361</v>
      </c>
      <c r="D7" s="703"/>
      <c r="E7" s="704">
        <v>800000</v>
      </c>
      <c r="F7" s="704">
        <v>600000</v>
      </c>
      <c r="G7" s="704">
        <v>350000</v>
      </c>
      <c r="H7" s="704">
        <v>300000</v>
      </c>
      <c r="I7" s="705" t="s">
        <v>422</v>
      </c>
    </row>
    <row r="8" spans="2:10">
      <c r="E8" s="221"/>
      <c r="F8" s="221"/>
      <c r="G8" s="221"/>
      <c r="H8" s="221"/>
    </row>
    <row r="9" spans="2:10">
      <c r="E9" s="221"/>
      <c r="F9" s="221"/>
      <c r="G9" s="221"/>
      <c r="H9" s="221"/>
    </row>
    <row r="10" spans="2:10">
      <c r="E10" s="221"/>
      <c r="F10" s="221"/>
      <c r="G10" s="221"/>
      <c r="H10" s="221"/>
    </row>
    <row r="11" spans="2:10">
      <c r="E11" s="221"/>
      <c r="F11" s="221"/>
      <c r="G11" s="221"/>
      <c r="H11" s="221"/>
    </row>
    <row r="12" spans="2:10">
      <c r="E12" s="221"/>
      <c r="F12" s="221"/>
      <c r="G12" s="221"/>
      <c r="H12" s="221"/>
    </row>
    <row r="13" spans="2:10">
      <c r="I13" s="700" t="s">
        <v>421</v>
      </c>
    </row>
    <row r="14" spans="2:10">
      <c r="F14" s="929" t="s">
        <v>420</v>
      </c>
      <c r="G14" s="929"/>
      <c r="I14" s="413" t="str">
        <f>F21&amp;F18</f>
        <v>Hồ Chí MinhĐà Nẵng</v>
      </c>
      <c r="J14" s="706">
        <v>2503000</v>
      </c>
    </row>
    <row r="15" spans="2:10">
      <c r="F15" s="413" t="s">
        <v>419</v>
      </c>
      <c r="G15" s="348" t="s">
        <v>0</v>
      </c>
      <c r="I15" s="420" t="str">
        <f>F21&amp;F23</f>
        <v>Hồ Chí MinhNha Trang</v>
      </c>
      <c r="J15" s="426">
        <v>2190000</v>
      </c>
    </row>
    <row r="16" spans="2:10">
      <c r="F16" s="420" t="s">
        <v>366</v>
      </c>
      <c r="G16" s="350" t="s">
        <v>216</v>
      </c>
      <c r="I16" s="420" t="str">
        <f>F21&amp;F22</f>
        <v>Hồ Chí MinhHội An</v>
      </c>
      <c r="J16" s="707">
        <v>2503000</v>
      </c>
    </row>
    <row r="17" spans="6:10">
      <c r="F17" s="420" t="s">
        <v>368</v>
      </c>
      <c r="G17" s="350" t="s">
        <v>215</v>
      </c>
      <c r="I17" s="420" t="str">
        <f>F21&amp;F20</f>
        <v xml:space="preserve">Hồ Chí MinhHà Nội </v>
      </c>
      <c r="J17" s="426">
        <v>3603000</v>
      </c>
    </row>
    <row r="18" spans="6:10">
      <c r="F18" s="420" t="s">
        <v>372</v>
      </c>
      <c r="G18" s="350" t="s">
        <v>215</v>
      </c>
      <c r="I18" s="420" t="str">
        <f>F21&amp;F19</f>
        <v>Hồ Chí MinhDak Lak</v>
      </c>
      <c r="J18" s="426">
        <v>2190000</v>
      </c>
    </row>
    <row r="19" spans="6:10">
      <c r="F19" s="420" t="s">
        <v>374</v>
      </c>
      <c r="G19" s="350" t="s">
        <v>216</v>
      </c>
      <c r="I19" s="420" t="str">
        <f>F21&amp;F17</f>
        <v>Hồ Chí MinhCần Thơ</v>
      </c>
      <c r="J19" s="426">
        <v>300000</v>
      </c>
    </row>
    <row r="20" spans="6:10">
      <c r="F20" s="420" t="s">
        <v>377</v>
      </c>
      <c r="G20" s="350" t="s">
        <v>215</v>
      </c>
      <c r="I20" s="420" t="str">
        <f>F21&amp;F16</f>
        <v>Hồ Chí MinhBình Dương</v>
      </c>
      <c r="J20" s="426">
        <v>0</v>
      </c>
    </row>
    <row r="21" spans="6:10">
      <c r="F21" s="420" t="s">
        <v>382</v>
      </c>
      <c r="G21" s="350" t="s">
        <v>215</v>
      </c>
      <c r="I21" s="420" t="str">
        <f>F23&amp;F21</f>
        <v>Nha TrangHồ Chí Minh</v>
      </c>
      <c r="J21" s="426">
        <v>2190000</v>
      </c>
    </row>
    <row r="22" spans="6:10">
      <c r="F22" s="420" t="s">
        <v>370</v>
      </c>
      <c r="G22" s="350" t="s">
        <v>216</v>
      </c>
      <c r="I22" s="420" t="str">
        <f>F19&amp;F21</f>
        <v>Dak LakHồ Chí Minh</v>
      </c>
      <c r="J22" s="426">
        <v>2190000</v>
      </c>
    </row>
    <row r="23" spans="6:10">
      <c r="F23" s="427" t="s">
        <v>379</v>
      </c>
      <c r="G23" s="355" t="s">
        <v>215</v>
      </c>
      <c r="I23" s="420" t="str">
        <f>F20&amp;F21</f>
        <v>Hà Nội Hồ Chí Minh</v>
      </c>
      <c r="J23" s="426">
        <v>3603000</v>
      </c>
    </row>
    <row r="24" spans="6:10">
      <c r="I24" s="427" t="str">
        <f>F18&amp;F21</f>
        <v>Đà NẵngHồ Chí Minh</v>
      </c>
      <c r="J24" s="708">
        <v>2503000</v>
      </c>
    </row>
  </sheetData>
  <mergeCells count="1">
    <mergeCell ref="F14:G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C22"/>
  <sheetViews>
    <sheetView workbookViewId="0">
      <selection activeCell="E4" sqref="E4"/>
    </sheetView>
  </sheetViews>
  <sheetFormatPr defaultColWidth="9.21875" defaultRowHeight="18" customHeight="1"/>
  <cols>
    <col min="1" max="1" width="9.21875" style="14"/>
    <col min="2" max="2" width="29.77734375" style="14" bestFit="1" customWidth="1"/>
    <col min="3" max="3" width="9.44140625" style="14" customWidth="1"/>
    <col min="4" max="4" width="9.44140625" style="14" hidden="1" customWidth="1"/>
    <col min="5" max="5" width="9.44140625" style="14" bestFit="1" customWidth="1"/>
    <col min="6" max="6" width="9.44140625" style="14" hidden="1" customWidth="1"/>
    <col min="7" max="7" width="9.21875" style="14"/>
    <col min="8" max="8" width="0" style="14" hidden="1" customWidth="1"/>
    <col min="9" max="9" width="9.21875" style="14"/>
    <col min="10" max="10" width="0" style="14" hidden="1" customWidth="1"/>
    <col min="11" max="11" width="9.44140625" style="14" bestFit="1" customWidth="1"/>
    <col min="12" max="12" width="0" style="14" hidden="1" customWidth="1"/>
    <col min="13" max="13" width="9.21875" style="14"/>
    <col min="14" max="14" width="0" style="14" hidden="1" customWidth="1"/>
    <col min="15" max="15" width="9.21875" style="14"/>
    <col min="16" max="16" width="0" style="14" hidden="1" customWidth="1"/>
    <col min="17" max="17" width="9.21875" style="14"/>
    <col min="18" max="18" width="0" style="14" hidden="1" customWidth="1"/>
    <col min="19" max="19" width="9.21875" style="14"/>
    <col min="20" max="20" width="0" style="14" hidden="1" customWidth="1"/>
    <col min="21" max="21" width="9.21875" style="14"/>
    <col min="22" max="22" width="0" style="14" hidden="1" customWidth="1"/>
    <col min="23" max="23" width="9.21875" style="14"/>
    <col min="24" max="24" width="9.21875" style="14" hidden="1" customWidth="1"/>
    <col min="25" max="25" width="9.77734375" style="14" bestFit="1" customWidth="1"/>
    <col min="26" max="26" width="0" style="14" hidden="1" customWidth="1"/>
    <col min="27" max="27" width="9.77734375" style="14" bestFit="1" customWidth="1"/>
    <col min="28" max="28" width="0" style="14" hidden="1" customWidth="1"/>
    <col min="29" max="16384" width="9.21875" style="14"/>
  </cols>
  <sheetData>
    <row r="2" spans="1:29" s="46" customFormat="1" ht="18" customHeight="1">
      <c r="B2" s="46" t="s">
        <v>178</v>
      </c>
    </row>
    <row r="3" spans="1:29" s="46" customFormat="1" ht="18" customHeight="1">
      <c r="A3" s="724" t="s">
        <v>29</v>
      </c>
      <c r="B3" s="724" t="s">
        <v>177</v>
      </c>
      <c r="C3" s="724" t="s">
        <v>21</v>
      </c>
      <c r="D3" s="724"/>
      <c r="E3" s="724" t="s">
        <v>31</v>
      </c>
      <c r="F3" s="724"/>
      <c r="G3" s="724" t="s">
        <v>32</v>
      </c>
      <c r="H3" s="724"/>
      <c r="I3" s="724" t="s">
        <v>33</v>
      </c>
      <c r="J3" s="724"/>
      <c r="K3" s="724" t="s">
        <v>34</v>
      </c>
      <c r="L3" s="724"/>
      <c r="M3" s="724" t="s">
        <v>35</v>
      </c>
      <c r="N3" s="724"/>
      <c r="O3" s="724" t="s">
        <v>36</v>
      </c>
      <c r="P3" s="724"/>
      <c r="Q3" s="724" t="s">
        <v>37</v>
      </c>
      <c r="R3" s="724"/>
      <c r="S3" s="724" t="s">
        <v>38</v>
      </c>
      <c r="T3" s="724"/>
      <c r="U3" s="724" t="s">
        <v>39</v>
      </c>
      <c r="V3" s="724"/>
      <c r="W3" s="724" t="s">
        <v>40</v>
      </c>
      <c r="X3" s="724"/>
      <c r="Y3" s="724" t="s">
        <v>41</v>
      </c>
      <c r="Z3" s="724"/>
      <c r="AA3" s="724" t="s">
        <v>42</v>
      </c>
      <c r="AB3" s="85"/>
    </row>
    <row r="4" spans="1:29" s="151" customFormat="1" ht="18" customHeight="1">
      <c r="A4" s="725">
        <v>1</v>
      </c>
      <c r="B4" s="725" t="s">
        <v>482</v>
      </c>
      <c r="C4" s="726">
        <v>2000</v>
      </c>
      <c r="D4" s="725"/>
      <c r="E4" s="727">
        <f>E5+E6-E7</f>
        <v>-272.05000000000018</v>
      </c>
      <c r="F4" s="725"/>
      <c r="G4" s="727">
        <f>G5+G6-G7</f>
        <v>3833.0749999999998</v>
      </c>
      <c r="H4" s="727">
        <f t="shared" ref="H4:J4" si="0">H5+H6-H7</f>
        <v>0</v>
      </c>
      <c r="I4" s="727">
        <f>I5+I6-I7</f>
        <v>-1439.8382454090906</v>
      </c>
      <c r="J4" s="727">
        <f t="shared" si="0"/>
        <v>0</v>
      </c>
      <c r="K4" s="727">
        <f>K5+K6-K7</f>
        <v>2902.9117545909094</v>
      </c>
      <c r="L4" s="727">
        <f t="shared" ref="L4:Z4" si="1">IF(J4&gt;=0,L5+L6-L7,J4+L5+L6-L7)</f>
        <v>0</v>
      </c>
      <c r="M4" s="727">
        <f>M5+M6-M7</f>
        <v>-1343.1999999999998</v>
      </c>
      <c r="N4" s="727">
        <f t="shared" si="1"/>
        <v>0</v>
      </c>
      <c r="O4" s="727">
        <f>O5+O6-O7</f>
        <v>3183.6000000000004</v>
      </c>
      <c r="P4" s="727">
        <f t="shared" si="1"/>
        <v>0</v>
      </c>
      <c r="Q4" s="727">
        <f>Q5+Q6-Q7</f>
        <v>-1453.9499999999998</v>
      </c>
      <c r="R4" s="727">
        <f t="shared" si="1"/>
        <v>0</v>
      </c>
      <c r="S4" s="727">
        <f>S5+S6-S7</f>
        <v>3055.8500000000004</v>
      </c>
      <c r="T4" s="727">
        <f t="shared" si="1"/>
        <v>0</v>
      </c>
      <c r="U4" s="727">
        <f>U5+U6-U7</f>
        <v>1241.0500000000002</v>
      </c>
      <c r="V4" s="727">
        <f t="shared" si="1"/>
        <v>0</v>
      </c>
      <c r="W4" s="727">
        <f>W5+W6-W7</f>
        <v>4301.8</v>
      </c>
      <c r="X4" s="727">
        <f t="shared" si="1"/>
        <v>0</v>
      </c>
      <c r="Y4" s="727">
        <f>Y5+Y6-Y7</f>
        <v>-1443.1999999999998</v>
      </c>
      <c r="Z4" s="727">
        <f t="shared" si="1"/>
        <v>0</v>
      </c>
      <c r="AA4" s="727">
        <f>AA5+AA6-AA7</f>
        <v>3202.8500000000004</v>
      </c>
      <c r="AB4" s="725"/>
    </row>
    <row r="5" spans="1:29" ht="18" customHeight="1">
      <c r="A5" s="348"/>
      <c r="B5" s="348" t="s">
        <v>181</v>
      </c>
      <c r="C5" s="348"/>
      <c r="D5" s="348"/>
      <c r="E5" s="349">
        <f>IF(C4&lt;0,C4,0)</f>
        <v>0</v>
      </c>
      <c r="F5" s="348"/>
      <c r="G5" s="349">
        <f>IF(E4&lt;0,E4,0)</f>
        <v>-272.05000000000018</v>
      </c>
      <c r="H5" s="348"/>
      <c r="I5" s="349">
        <f>IF(G4&lt;0,G4,0)</f>
        <v>0</v>
      </c>
      <c r="J5" s="348"/>
      <c r="K5" s="349">
        <f>IF(I4&lt;0,I4,0)</f>
        <v>-1439.8382454090906</v>
      </c>
      <c r="L5" s="348"/>
      <c r="M5" s="349">
        <f>IF(K4&lt;0,K4,0)</f>
        <v>0</v>
      </c>
      <c r="N5" s="348"/>
      <c r="O5" s="349">
        <f>IF(M4&lt;0,M4,0)</f>
        <v>-1343.1999999999998</v>
      </c>
      <c r="P5" s="348"/>
      <c r="Q5" s="349">
        <f>IF(O4&lt;0,O4,0)</f>
        <v>0</v>
      </c>
      <c r="R5" s="348"/>
      <c r="S5" s="349">
        <f>IF(Q4&lt;0,Q4,0)</f>
        <v>-1453.9499999999998</v>
      </c>
      <c r="T5" s="348"/>
      <c r="U5" s="349">
        <f>IF(S4&lt;0,S4,0)</f>
        <v>0</v>
      </c>
      <c r="V5" s="348"/>
      <c r="W5" s="349">
        <f>IF(U4&lt;0,U4,0)</f>
        <v>0</v>
      </c>
      <c r="X5" s="348"/>
      <c r="Y5" s="349">
        <f>IF(W4&lt;0,W4,0)</f>
        <v>0</v>
      </c>
      <c r="Z5" s="348"/>
      <c r="AA5" s="349">
        <f>IF(Y4&lt;0,Y4,0)</f>
        <v>-1443.1999999999998</v>
      </c>
      <c r="AB5" s="26"/>
    </row>
    <row r="6" spans="1:29" ht="18" customHeight="1">
      <c r="A6" s="350"/>
      <c r="B6" s="350" t="s">
        <v>179</v>
      </c>
      <c r="C6" s="350"/>
      <c r="D6" s="350"/>
      <c r="E6" s="351">
        <f>'KH Ban Hang'!H36</f>
        <v>4255</v>
      </c>
      <c r="F6" s="351"/>
      <c r="G6" s="351">
        <f>'KH Ban Hang'!J36</f>
        <v>4175</v>
      </c>
      <c r="H6" s="350"/>
      <c r="I6" s="351">
        <f>'KH Ban Hang'!L36</f>
        <v>4630</v>
      </c>
      <c r="J6" s="350"/>
      <c r="K6" s="351">
        <f>'KH Ban Hang'!N36</f>
        <v>4385</v>
      </c>
      <c r="L6" s="351">
        <f>'KH Ban Hang'!O36</f>
        <v>0</v>
      </c>
      <c r="M6" s="351">
        <f>'KH Ban Hang'!P36</f>
        <v>4720</v>
      </c>
      <c r="N6" s="351">
        <f>'KH Ban Hang'!Q36</f>
        <v>0</v>
      </c>
      <c r="O6" s="351">
        <f>'KH Ban Hang'!R36</f>
        <v>4540</v>
      </c>
      <c r="P6" s="351">
        <f>'KH Ban Hang'!S36</f>
        <v>0</v>
      </c>
      <c r="Q6" s="351">
        <f>'KH Ban Hang'!T36</f>
        <v>4570</v>
      </c>
      <c r="R6" s="351">
        <f>'KH Ban Hang'!U36</f>
        <v>0</v>
      </c>
      <c r="S6" s="351">
        <f>'KH Ban Hang'!V36</f>
        <v>4523</v>
      </c>
      <c r="T6" s="351">
        <f>'KH Ban Hang'!W36</f>
        <v>0</v>
      </c>
      <c r="U6" s="351">
        <f>'KH Ban Hang'!X36</f>
        <v>4265</v>
      </c>
      <c r="V6" s="351">
        <f>'KH Ban Hang'!Y36</f>
        <v>0</v>
      </c>
      <c r="W6" s="351">
        <f>'KH Ban Hang'!Z36</f>
        <v>4315</v>
      </c>
      <c r="X6" s="351">
        <f>'KH Ban Hang'!AA36</f>
        <v>0</v>
      </c>
      <c r="Y6" s="351">
        <f>'KH Ban Hang'!AB36</f>
        <v>4570</v>
      </c>
      <c r="Z6" s="351">
        <f>'KH Ban Hang'!AC36</f>
        <v>0</v>
      </c>
      <c r="AA6" s="351">
        <f>'KH Ban Hang'!AD36</f>
        <v>4670</v>
      </c>
      <c r="AB6" s="26"/>
    </row>
    <row r="7" spans="1:29" ht="18" customHeight="1">
      <c r="A7" s="350"/>
      <c r="B7" s="350" t="s">
        <v>180</v>
      </c>
      <c r="C7" s="350"/>
      <c r="D7" s="350"/>
      <c r="E7" s="352">
        <f>SUM(E8:E13)</f>
        <v>4527.05</v>
      </c>
      <c r="F7" s="350"/>
      <c r="G7" s="352">
        <f t="shared" ref="G7:AB7" si="2">SUM(G8:G13)</f>
        <v>69.875</v>
      </c>
      <c r="H7" s="352">
        <f t="shared" si="2"/>
        <v>0</v>
      </c>
      <c r="I7" s="352">
        <f t="shared" si="2"/>
        <v>6069.8382454090906</v>
      </c>
      <c r="J7" s="352">
        <f t="shared" si="2"/>
        <v>0</v>
      </c>
      <c r="K7" s="352">
        <f t="shared" si="2"/>
        <v>42.25</v>
      </c>
      <c r="L7" s="352">
        <f t="shared" si="2"/>
        <v>0</v>
      </c>
      <c r="M7" s="352">
        <f t="shared" si="2"/>
        <v>6063.2</v>
      </c>
      <c r="N7" s="352">
        <f t="shared" si="2"/>
        <v>0</v>
      </c>
      <c r="O7" s="352">
        <f t="shared" si="2"/>
        <v>13.2</v>
      </c>
      <c r="P7" s="352">
        <f t="shared" si="2"/>
        <v>0</v>
      </c>
      <c r="Q7" s="352">
        <f t="shared" si="2"/>
        <v>6023.95</v>
      </c>
      <c r="R7" s="352">
        <f t="shared" si="2"/>
        <v>0</v>
      </c>
      <c r="S7" s="352">
        <f t="shared" si="2"/>
        <v>13.2</v>
      </c>
      <c r="T7" s="352">
        <f t="shared" si="2"/>
        <v>0</v>
      </c>
      <c r="U7" s="352">
        <f t="shared" si="2"/>
        <v>3023.95</v>
      </c>
      <c r="V7" s="352">
        <f t="shared" si="2"/>
        <v>0</v>
      </c>
      <c r="W7" s="352">
        <f t="shared" si="2"/>
        <v>13.2</v>
      </c>
      <c r="X7" s="352">
        <f t="shared" si="2"/>
        <v>0</v>
      </c>
      <c r="Y7" s="352">
        <f t="shared" si="2"/>
        <v>6013.2</v>
      </c>
      <c r="Z7" s="352">
        <f t="shared" si="2"/>
        <v>0</v>
      </c>
      <c r="AA7" s="352">
        <f t="shared" si="2"/>
        <v>23.95</v>
      </c>
      <c r="AB7" s="60">
        <f t="shared" si="2"/>
        <v>0</v>
      </c>
    </row>
    <row r="8" spans="1:29" ht="18" customHeight="1">
      <c r="A8" s="350"/>
      <c r="B8" s="353" t="s">
        <v>480</v>
      </c>
      <c r="C8" s="350"/>
      <c r="D8" s="350"/>
      <c r="E8" s="351">
        <f>'KH Mua Hang'!H84/1000000</f>
        <v>4513.8500000000004</v>
      </c>
      <c r="F8" s="350"/>
      <c r="G8" s="351">
        <f>'KH Mua Hang'!J84/1000000</f>
        <v>14.675000000000001</v>
      </c>
      <c r="H8" s="350"/>
      <c r="I8" s="351">
        <f>'KH Mua Hang'!L84/1000000</f>
        <v>6006.6382454090908</v>
      </c>
      <c r="J8" s="350"/>
      <c r="K8" s="351">
        <f>'KH Mua Hang'!N84/1000000</f>
        <v>29.05</v>
      </c>
      <c r="L8" s="350"/>
      <c r="M8" s="351">
        <f>'KH Mua Hang'!P84/1000000</f>
        <v>6050</v>
      </c>
      <c r="N8" s="350"/>
      <c r="O8" s="351">
        <f>'KH Mua Hang'!R84/1000000</f>
        <v>0</v>
      </c>
      <c r="P8" s="350"/>
      <c r="Q8" s="351">
        <f>'KH Mua Hang'!T84/1000000</f>
        <v>6010.75</v>
      </c>
      <c r="R8" s="350"/>
      <c r="S8" s="351">
        <f>'KH Mua Hang'!V84/1000000</f>
        <v>0</v>
      </c>
      <c r="T8" s="350"/>
      <c r="U8" s="351">
        <f>'KH Mua Hang'!X84/1000000</f>
        <v>3010.75</v>
      </c>
      <c r="V8" s="350"/>
      <c r="W8" s="351">
        <f>'KH Mua Hang'!Z84/1000000</f>
        <v>0</v>
      </c>
      <c r="X8" s="350"/>
      <c r="Y8" s="351">
        <f>'KH Mua Hang'!AB84/1000000</f>
        <v>6000</v>
      </c>
      <c r="Z8" s="350"/>
      <c r="AA8" s="351">
        <f>'KH Mua Hang'!AD84/1000000</f>
        <v>10.75</v>
      </c>
      <c r="AB8" s="26"/>
    </row>
    <row r="9" spans="1:29" ht="18" customHeight="1">
      <c r="A9" s="350"/>
      <c r="B9" s="353" t="s">
        <v>481</v>
      </c>
      <c r="C9" s="350"/>
      <c r="D9" s="350"/>
      <c r="E9" s="354">
        <f>'KH CPHDKD khac'!E26</f>
        <v>12.2</v>
      </c>
      <c r="F9" s="350"/>
      <c r="G9" s="354">
        <f>'KH CPHDKD khac'!G26</f>
        <v>12.2</v>
      </c>
      <c r="H9" s="350"/>
      <c r="I9" s="354">
        <f>'KH CPHDKD khac'!I26</f>
        <v>12.2</v>
      </c>
      <c r="J9" s="350"/>
      <c r="K9" s="354">
        <f>'KH CPHDKD khac'!K26</f>
        <v>12.2</v>
      </c>
      <c r="L9" s="350"/>
      <c r="M9" s="354">
        <f>'KH CPHDKD khac'!M26</f>
        <v>12.2</v>
      </c>
      <c r="N9" s="350"/>
      <c r="O9" s="354">
        <f>'KH CPHDKD khac'!O26</f>
        <v>12.2</v>
      </c>
      <c r="P9" s="350"/>
      <c r="Q9" s="354">
        <f>'KH CPHDKD khac'!Q26</f>
        <v>12.2</v>
      </c>
      <c r="R9" s="350"/>
      <c r="S9" s="354">
        <f>'KH CPHDKD khac'!S26</f>
        <v>12.2</v>
      </c>
      <c r="T9" s="350"/>
      <c r="U9" s="354">
        <f>'KH CPHDKD khac'!U26</f>
        <v>12.2</v>
      </c>
      <c r="V9" s="350"/>
      <c r="W9" s="354">
        <f>'KH CPHDKD khac'!W26</f>
        <v>12.2</v>
      </c>
      <c r="X9" s="350"/>
      <c r="Y9" s="354">
        <f>'KH CPHDKD khac'!Y26</f>
        <v>12.2</v>
      </c>
      <c r="Z9" s="350"/>
      <c r="AA9" s="354">
        <f>'KH CPHDKD khac'!AA26</f>
        <v>12.2</v>
      </c>
      <c r="AB9" s="26"/>
    </row>
    <row r="10" spans="1:29" ht="18" customHeight="1">
      <c r="A10" s="350"/>
      <c r="B10" s="353" t="s">
        <v>182</v>
      </c>
      <c r="C10" s="350"/>
      <c r="D10" s="350"/>
      <c r="E10" s="350">
        <f>'KH Marketing'!D53/1000000</f>
        <v>1</v>
      </c>
      <c r="F10" s="350"/>
      <c r="G10" s="350">
        <f>'KH Marketing'!F53/1000000</f>
        <v>43</v>
      </c>
      <c r="H10" s="350"/>
      <c r="I10" s="350">
        <f>'KH Marketing'!H53/1000000</f>
        <v>51</v>
      </c>
      <c r="J10" s="350"/>
      <c r="K10" s="350">
        <f>'KH Marketing'!J53/1000000</f>
        <v>1</v>
      </c>
      <c r="L10" s="350"/>
      <c r="M10" s="350">
        <f>'KH Marketing'!L53/1000000</f>
        <v>1</v>
      </c>
      <c r="N10" s="350"/>
      <c r="O10" s="350">
        <f>'KH Marketing'!N53/1000000</f>
        <v>1</v>
      </c>
      <c r="P10" s="350"/>
      <c r="Q10" s="350">
        <f>'KH Marketing'!P53/1000000</f>
        <v>1</v>
      </c>
      <c r="R10" s="350"/>
      <c r="S10" s="350">
        <f>'KH Marketing'!R53/1000000</f>
        <v>1</v>
      </c>
      <c r="T10" s="350"/>
      <c r="U10" s="350">
        <f>'KH Marketing'!T53/1000000</f>
        <v>1</v>
      </c>
      <c r="V10" s="350"/>
      <c r="W10" s="350">
        <f>'KH Marketing'!V53/1000000</f>
        <v>1</v>
      </c>
      <c r="X10" s="350"/>
      <c r="Y10" s="350">
        <f>'KH Marketing'!X53/1000000</f>
        <v>1</v>
      </c>
      <c r="Z10" s="350"/>
      <c r="AA10" s="350">
        <f>'KH Marketing'!Z53/1000000</f>
        <v>1</v>
      </c>
      <c r="AB10" s="26"/>
    </row>
    <row r="11" spans="1:29" ht="18" customHeight="1">
      <c r="A11" s="350"/>
      <c r="B11" s="353"/>
      <c r="C11" s="350"/>
      <c r="D11" s="350"/>
      <c r="E11" s="350"/>
      <c r="F11" s="350"/>
      <c r="G11" s="350"/>
      <c r="H11" s="350"/>
      <c r="I11" s="350"/>
      <c r="J11" s="350"/>
      <c r="K11" s="350"/>
      <c r="L11" s="350"/>
      <c r="M11" s="350"/>
      <c r="N11" s="350"/>
      <c r="O11" s="350"/>
      <c r="P11" s="350"/>
      <c r="Q11" s="350"/>
      <c r="R11" s="350"/>
      <c r="S11" s="350"/>
      <c r="T11" s="350"/>
      <c r="U11" s="350"/>
      <c r="V11" s="350"/>
      <c r="W11" s="350"/>
      <c r="X11" s="350"/>
      <c r="Y11" s="350"/>
      <c r="Z11" s="350"/>
      <c r="AA11" s="350"/>
      <c r="AB11" s="26"/>
    </row>
    <row r="12" spans="1:29" ht="18" customHeight="1">
      <c r="A12" s="350"/>
      <c r="B12" s="353"/>
      <c r="C12" s="350"/>
      <c r="D12" s="350"/>
      <c r="E12" s="350"/>
      <c r="F12" s="350"/>
      <c r="G12" s="350"/>
      <c r="H12" s="350"/>
      <c r="I12" s="350"/>
      <c r="J12" s="350"/>
      <c r="K12" s="350"/>
      <c r="L12" s="350"/>
      <c r="M12" s="350"/>
      <c r="N12" s="350"/>
      <c r="O12" s="350"/>
      <c r="P12" s="350"/>
      <c r="Q12" s="350"/>
      <c r="R12" s="350"/>
      <c r="S12" s="350"/>
      <c r="T12" s="350"/>
      <c r="U12" s="350"/>
      <c r="V12" s="350"/>
      <c r="W12" s="350"/>
      <c r="X12" s="350"/>
      <c r="Y12" s="350"/>
      <c r="Z12" s="350"/>
      <c r="AA12" s="350"/>
      <c r="AB12" s="26"/>
    </row>
    <row r="13" spans="1:29" ht="18" customHeight="1">
      <c r="A13" s="355"/>
      <c r="B13" s="355"/>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26"/>
    </row>
    <row r="14" spans="1:29" ht="18" customHeight="1">
      <c r="A14" s="26">
        <v>2</v>
      </c>
      <c r="B14" s="59" t="s">
        <v>483</v>
      </c>
      <c r="C14" s="26">
        <v>5000</v>
      </c>
      <c r="D14" s="26"/>
      <c r="E14" s="58">
        <f>C14</f>
        <v>5000</v>
      </c>
      <c r="F14" s="26"/>
      <c r="G14" s="26"/>
      <c r="H14" s="26"/>
      <c r="I14" s="26"/>
      <c r="J14" s="26"/>
      <c r="K14" s="58">
        <f ca="1">('DU BAO KQKD'!C111+'DU BAO KQKD'!E111+'DU BAO KQKD'!G111)*22%</f>
        <v>9011.8984884289785</v>
      </c>
      <c r="L14" s="26"/>
      <c r="M14" s="26"/>
      <c r="N14" s="26"/>
      <c r="O14" s="26"/>
      <c r="P14" s="26"/>
      <c r="Q14" s="58">
        <f ca="1">('DU BAO KQKD'!I111+'DU BAO KQKD'!K111+'DU BAO KQKD'!M111)*22%</f>
        <v>9268.464925029295</v>
      </c>
      <c r="R14" s="26"/>
      <c r="S14" s="26"/>
      <c r="T14" s="26"/>
      <c r="U14" s="26"/>
      <c r="V14" s="26"/>
      <c r="W14" s="58">
        <f ca="1">('DU BAO KQKD'!O111+'DU BAO KQKD'!Q111+'DU BAO KQKD'!S111)*22%</f>
        <v>8991.8160454482859</v>
      </c>
      <c r="X14" s="26"/>
      <c r="Y14" s="26"/>
      <c r="Z14" s="26"/>
      <c r="AA14" s="26"/>
      <c r="AB14" s="26"/>
    </row>
    <row r="15" spans="1:29" ht="18" customHeight="1">
      <c r="A15" s="17"/>
      <c r="B15" s="164"/>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row>
    <row r="16" spans="1:29" ht="18" customHeight="1">
      <c r="A16" s="17"/>
      <c r="B16" s="164"/>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row>
    <row r="17" spans="1:29" ht="18" customHeight="1">
      <c r="A17" s="17"/>
      <c r="B17" s="164"/>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row>
    <row r="19" spans="1:29" s="63" customFormat="1" ht="18" customHeight="1">
      <c r="A19" s="97"/>
      <c r="B19" s="97" t="s">
        <v>188</v>
      </c>
      <c r="C19" s="97"/>
      <c r="D19" s="97"/>
      <c r="E19" s="97" t="s">
        <v>31</v>
      </c>
      <c r="F19" s="97"/>
      <c r="G19" s="97" t="s">
        <v>32</v>
      </c>
      <c r="H19" s="97"/>
      <c r="I19" s="97" t="s">
        <v>33</v>
      </c>
      <c r="J19" s="97"/>
      <c r="K19" s="97" t="s">
        <v>34</v>
      </c>
      <c r="L19" s="97"/>
      <c r="M19" s="97" t="s">
        <v>35</v>
      </c>
      <c r="N19" s="97"/>
      <c r="O19" s="97" t="s">
        <v>36</v>
      </c>
      <c r="P19" s="97"/>
      <c r="Q19" s="97" t="s">
        <v>37</v>
      </c>
      <c r="R19" s="97"/>
      <c r="S19" s="97" t="s">
        <v>38</v>
      </c>
      <c r="T19" s="97"/>
      <c r="U19" s="97" t="s">
        <v>39</v>
      </c>
      <c r="V19" s="97"/>
      <c r="W19" s="97" t="s">
        <v>40</v>
      </c>
      <c r="X19" s="97"/>
      <c r="Y19" s="97" t="s">
        <v>41</v>
      </c>
      <c r="Z19" s="97"/>
      <c r="AA19" s="97" t="s">
        <v>42</v>
      </c>
      <c r="AC19" s="97" t="s">
        <v>17</v>
      </c>
    </row>
    <row r="20" spans="1:29" ht="18" customHeight="1">
      <c r="A20" s="15"/>
      <c r="B20" s="15" t="s">
        <v>17</v>
      </c>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row>
    <row r="21" spans="1:29" ht="18" customHeight="1">
      <c r="A21" s="413"/>
      <c r="B21" s="413" t="s">
        <v>189</v>
      </c>
      <c r="C21" s="413"/>
      <c r="D21" s="413"/>
      <c r="E21" s="417">
        <f>IF(C4&gt;0,C4,0)</f>
        <v>2000</v>
      </c>
      <c r="F21" s="413"/>
      <c r="G21" s="417">
        <f>IF(E4&gt;0,E4,0)</f>
        <v>0</v>
      </c>
      <c r="H21" s="417">
        <f t="shared" ref="H21:AA21" si="3">IF(F4&gt;0,F4,0)</f>
        <v>0</v>
      </c>
      <c r="I21" s="417">
        <f t="shared" si="3"/>
        <v>3833.0749999999998</v>
      </c>
      <c r="J21" s="417">
        <f t="shared" si="3"/>
        <v>0</v>
      </c>
      <c r="K21" s="417">
        <f t="shared" si="3"/>
        <v>0</v>
      </c>
      <c r="L21" s="417">
        <f t="shared" si="3"/>
        <v>0</v>
      </c>
      <c r="M21" s="417">
        <f t="shared" si="3"/>
        <v>2902.9117545909094</v>
      </c>
      <c r="N21" s="417">
        <f t="shared" si="3"/>
        <v>0</v>
      </c>
      <c r="O21" s="417">
        <f t="shared" si="3"/>
        <v>0</v>
      </c>
      <c r="P21" s="417">
        <f t="shared" si="3"/>
        <v>0</v>
      </c>
      <c r="Q21" s="417">
        <f t="shared" si="3"/>
        <v>3183.6000000000004</v>
      </c>
      <c r="R21" s="417">
        <f t="shared" si="3"/>
        <v>0</v>
      </c>
      <c r="S21" s="417">
        <f t="shared" si="3"/>
        <v>0</v>
      </c>
      <c r="T21" s="417">
        <f t="shared" si="3"/>
        <v>0</v>
      </c>
      <c r="U21" s="417">
        <f t="shared" si="3"/>
        <v>3055.8500000000004</v>
      </c>
      <c r="V21" s="417">
        <f t="shared" si="3"/>
        <v>0</v>
      </c>
      <c r="W21" s="417">
        <f t="shared" si="3"/>
        <v>1241.0500000000002</v>
      </c>
      <c r="X21" s="417">
        <f t="shared" si="3"/>
        <v>0</v>
      </c>
      <c r="Y21" s="417">
        <f t="shared" si="3"/>
        <v>4301.8</v>
      </c>
      <c r="Z21" s="417">
        <f t="shared" si="3"/>
        <v>0</v>
      </c>
      <c r="AA21" s="417">
        <f t="shared" si="3"/>
        <v>0</v>
      </c>
      <c r="AB21" s="413"/>
      <c r="AC21" s="349">
        <f t="shared" ref="AC21:AC22" si="4">SUM(E21:AA21)</f>
        <v>20518.28675459091</v>
      </c>
    </row>
    <row r="22" spans="1:29" ht="18" customHeight="1">
      <c r="A22" s="427"/>
      <c r="B22" s="427" t="s">
        <v>190</v>
      </c>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723">
        <f t="shared" si="4"/>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AD53"/>
  <sheetViews>
    <sheetView showGridLines="0" workbookViewId="0">
      <pane xSplit="2" ySplit="4" topLeftCell="C5" activePane="bottomRight" state="frozen"/>
      <selection pane="topRight" activeCell="C1" sqref="C1"/>
      <selection pane="bottomLeft" activeCell="A5" sqref="A5"/>
      <selection pane="bottomRight" activeCell="B8" sqref="B8"/>
    </sheetView>
  </sheetViews>
  <sheetFormatPr defaultColWidth="9.21875" defaultRowHeight="13.8"/>
  <cols>
    <col min="1" max="1" width="6" style="14" customWidth="1"/>
    <col min="2" max="2" width="55.44140625" style="14" customWidth="1"/>
    <col min="3" max="3" width="3.77734375" style="14" customWidth="1"/>
    <col min="4" max="4" width="13.5546875" style="40" customWidth="1"/>
    <col min="5" max="5" width="2.5546875" style="40" hidden="1" customWidth="1"/>
    <col min="6" max="6" width="11.77734375" style="40" customWidth="1"/>
    <col min="7" max="7" width="6.77734375" style="40" hidden="1" customWidth="1"/>
    <col min="8" max="8" width="12.21875" style="40" customWidth="1"/>
    <col min="9" max="9" width="6.77734375" style="40" hidden="1" customWidth="1"/>
    <col min="10" max="10" width="13" style="40" customWidth="1"/>
    <col min="11" max="11" width="6.77734375" style="40" hidden="1" customWidth="1"/>
    <col min="12" max="12" width="11.77734375" style="40" customWidth="1"/>
    <col min="13" max="13" width="6.77734375" style="40" hidden="1" customWidth="1"/>
    <col min="14" max="14" width="11.21875" style="40" bestFit="1" customWidth="1"/>
    <col min="15" max="15" width="6.77734375" style="40" hidden="1" customWidth="1"/>
    <col min="16" max="16" width="12.77734375" style="40" bestFit="1" customWidth="1"/>
    <col min="17" max="17" width="0.21875" style="40" customWidth="1"/>
    <col min="18" max="18" width="11.21875" style="40" bestFit="1" customWidth="1"/>
    <col min="19" max="19" width="6.77734375" style="40" customWidth="1"/>
    <col min="20" max="20" width="12.21875" style="40" customWidth="1"/>
    <col min="21" max="21" width="6.77734375" style="40" hidden="1" customWidth="1"/>
    <col min="22" max="22" width="12.21875" style="40" customWidth="1"/>
    <col min="23" max="23" width="6.77734375" style="40" hidden="1" customWidth="1"/>
    <col min="24" max="24" width="12.44140625" style="40" customWidth="1"/>
    <col min="25" max="25" width="6.77734375" style="40" hidden="1" customWidth="1"/>
    <col min="26" max="26" width="11.21875" style="40" bestFit="1" customWidth="1"/>
    <col min="27" max="27" width="6.77734375" style="40" hidden="1" customWidth="1"/>
    <col min="28" max="28" width="12.21875" style="40" bestFit="1" customWidth="1"/>
    <col min="29" max="16384" width="9.21875" style="14"/>
  </cols>
  <sheetData>
    <row r="2" spans="1:28" ht="30">
      <c r="B2" s="163" t="s">
        <v>184</v>
      </c>
      <c r="C2" s="163"/>
    </row>
    <row r="4" spans="1:28" s="63" customFormat="1" ht="22.05" customHeight="1">
      <c r="B4" s="63" t="s">
        <v>185</v>
      </c>
      <c r="D4" s="269" t="s">
        <v>148</v>
      </c>
      <c r="E4" s="269"/>
      <c r="F4" s="269" t="s">
        <v>149</v>
      </c>
      <c r="G4" s="269"/>
      <c r="H4" s="269" t="s">
        <v>150</v>
      </c>
      <c r="I4" s="269"/>
      <c r="J4" s="269" t="s">
        <v>151</v>
      </c>
      <c r="K4" s="269"/>
      <c r="L4" s="269" t="s">
        <v>152</v>
      </c>
      <c r="M4" s="269"/>
      <c r="N4" s="269" t="s">
        <v>153</v>
      </c>
      <c r="O4" s="269"/>
      <c r="P4" s="269" t="s">
        <v>154</v>
      </c>
      <c r="Q4" s="269"/>
      <c r="R4" s="269" t="s">
        <v>155</v>
      </c>
      <c r="S4" s="269"/>
      <c r="T4" s="269" t="s">
        <v>156</v>
      </c>
      <c r="U4" s="269"/>
      <c r="V4" s="269" t="s">
        <v>12</v>
      </c>
      <c r="W4" s="269"/>
      <c r="X4" s="269" t="s">
        <v>13</v>
      </c>
      <c r="Y4" s="269"/>
      <c r="Z4" s="269" t="s">
        <v>14</v>
      </c>
      <c r="AA4" s="269"/>
      <c r="AB4" s="269" t="s">
        <v>17</v>
      </c>
    </row>
    <row r="5" spans="1:28" ht="22.05" customHeight="1">
      <c r="A5" s="63" t="s">
        <v>134</v>
      </c>
      <c r="B5" s="46" t="s">
        <v>186</v>
      </c>
      <c r="C5" s="46"/>
    </row>
    <row r="6" spans="1:28" ht="22.05" customHeight="1">
      <c r="B6" s="14" t="s">
        <v>429</v>
      </c>
      <c r="D6" s="40">
        <f>'KH Ban Hang'!H53</f>
        <v>23952.5</v>
      </c>
      <c r="F6" s="40">
        <f>'KH Ban Hang'!J53</f>
        <v>32823.5</v>
      </c>
      <c r="H6" s="40">
        <f>'KH Ban Hang'!L53</f>
        <v>35100</v>
      </c>
      <c r="J6" s="40">
        <f>'KH Ban Hang'!N53</f>
        <v>34303.5</v>
      </c>
      <c r="L6" s="40">
        <f>'KH Ban Hang'!P53</f>
        <v>35607</v>
      </c>
      <c r="N6" s="40">
        <f>'KH Ban Hang'!R53</f>
        <v>35354</v>
      </c>
      <c r="P6" s="40">
        <f>'KH Ban Hang'!T53</f>
        <v>35123</v>
      </c>
      <c r="R6" s="40">
        <f>'KH Ban Hang'!V53</f>
        <v>34930.5</v>
      </c>
      <c r="T6" s="40">
        <f>'KH Ban Hang'!X53</f>
        <v>33408.1</v>
      </c>
      <c r="V6" s="40">
        <f>'KH Ban Hang'!Z53</f>
        <v>33115.5</v>
      </c>
      <c r="X6" s="40">
        <f>'KH Ban Hang'!AB53</f>
        <v>34628</v>
      </c>
      <c r="Z6" s="40">
        <f>'KH Ban Hang'!AD53</f>
        <v>35739</v>
      </c>
      <c r="AB6" s="40">
        <f t="shared" ref="AB6:AB17" si="0">SUM(D6:Z6)</f>
        <v>404084.6</v>
      </c>
    </row>
    <row r="7" spans="1:28" ht="22.05" customHeight="1">
      <c r="B7" s="14" t="s">
        <v>430</v>
      </c>
      <c r="D7" s="40">
        <f>-'KH Mua Hang'!G129/1000000-D30</f>
        <v>-24750</v>
      </c>
      <c r="F7" s="40">
        <f>-'KH Mua Hang'!I129/1000000-F30</f>
        <v>-25189.739999999998</v>
      </c>
      <c r="H7" s="40">
        <f>-'KH Mua Hang'!K129/1000000-H30</f>
        <v>-33616.35</v>
      </c>
      <c r="J7" s="40">
        <f>-'KH Mua Hang'!M129/1000000-J30</f>
        <v>-33000</v>
      </c>
      <c r="L7" s="40">
        <f>-'KH Mua Hang'!O129/1000000-L30</f>
        <v>-34220.1</v>
      </c>
      <c r="N7" s="40">
        <f>-'KH Mua Hang'!Q129/1000000-N30</f>
        <v>-33000</v>
      </c>
      <c r="P7" s="40">
        <f>-'KH Mua Hang'!S129/1000000-P30</f>
        <v>-33000</v>
      </c>
      <c r="R7" s="40">
        <f>-'KH Mua Hang'!U129/1000000-R30</f>
        <v>-33451.5</v>
      </c>
      <c r="T7" s="40">
        <f>-'KH Mua Hang'!W129/1000000-T30</f>
        <v>-16500</v>
      </c>
      <c r="V7" s="40">
        <f>-'KH Mua Hang'!Y129/1000000-V30</f>
        <v>-16951.5</v>
      </c>
      <c r="X7" s="40">
        <f>-'KH Mua Hang'!AA129/1000000-X30</f>
        <v>-33000</v>
      </c>
      <c r="Z7" s="40">
        <f>-'KH Mua Hang'!AC129/1000000-Z30</f>
        <v>-33000</v>
      </c>
      <c r="AB7" s="40">
        <f t="shared" si="0"/>
        <v>-349679.19</v>
      </c>
    </row>
    <row r="8" spans="1:28" ht="22.05" customHeight="1">
      <c r="B8" s="14" t="s">
        <v>431</v>
      </c>
      <c r="D8" s="40">
        <f>-'KH Chi Phi Nhan Su'!H146/1000000</f>
        <v>-327.4458166666667</v>
      </c>
      <c r="F8" s="40">
        <f>-'KH Chi Phi Nhan Su'!J146/1000000</f>
        <v>-320.80864333333329</v>
      </c>
      <c r="H8" s="40">
        <f>-'KH Chi Phi Nhan Su'!L146/1000000</f>
        <v>-320.80864333333329</v>
      </c>
      <c r="J8" s="40">
        <f>-'KH Chi Phi Nhan Su'!N146/1000000</f>
        <v>-352.92797666666667</v>
      </c>
      <c r="L8" s="40">
        <f>-'KH Chi Phi Nhan Su'!P146/1000000</f>
        <v>-370.52797666666669</v>
      </c>
      <c r="N8" s="40">
        <f>-'KH Chi Phi Nhan Su'!R146/1000000</f>
        <v>-416.81731000000002</v>
      </c>
      <c r="P8" s="40">
        <f>-'KH Chi Phi Nhan Su'!T146/1000000</f>
        <v>-399.41730999999999</v>
      </c>
      <c r="R8" s="40">
        <f>-'KH Chi Phi Nhan Su'!V146/1000000</f>
        <v>-399.41730999999999</v>
      </c>
      <c r="T8" s="40">
        <f>-'KH Chi Phi Nhan Su'!X146/1000000</f>
        <v>-418.72230999999999</v>
      </c>
      <c r="V8" s="40">
        <f>-'KH Chi Phi Nhan Su'!Z146/1000000</f>
        <v>-399.41730999999999</v>
      </c>
      <c r="X8" s="40">
        <f>-'KH Chi Phi Nhan Su'!AB146/1000000</f>
        <v>-399.41730999999999</v>
      </c>
      <c r="Z8" s="40">
        <f>-'KH Chi Phi Nhan Su'!AD146/1000000</f>
        <v>-1706.7328094070624</v>
      </c>
      <c r="AB8" s="40">
        <f t="shared" si="0"/>
        <v>-5832.4607260737293</v>
      </c>
    </row>
    <row r="9" spans="1:28" ht="22.05" customHeight="1">
      <c r="B9" s="14" t="s">
        <v>432</v>
      </c>
      <c r="D9" s="40">
        <f>-SUMIF('KH Vay'!$A:$A,D4,'KH Vay'!$L:$L)/1000000</f>
        <v>-177.7777777777778</v>
      </c>
      <c r="F9" s="40">
        <f>-SUMIF('KH Vay'!$A:$A,F4,'KH Vay'!$L:$L)/1000000</f>
        <v>-141.2222222222222</v>
      </c>
      <c r="H9" s="40">
        <f>-SUMIF('KH Vay'!$A:$A,H4,'KH Vay'!$L:$L)/1000000</f>
        <v>-77</v>
      </c>
      <c r="J9" s="40">
        <f>-SUMIF('KH Vay'!$A:$A,J4,'KH Vay'!$L:$L)/1000000</f>
        <v>-124</v>
      </c>
      <c r="L9" s="40">
        <f ca="1">-SUMIF('KH Vay'!$A:$A,L4,'KH Vay'!$L:$L)/1000000</f>
        <v>-201.66666666666666</v>
      </c>
      <c r="N9" s="40">
        <f ca="1">-SUMIF('KH Vay'!$A:$A,N4,'KH Vay'!$L:$L)/1000000</f>
        <v>-233.36111111111111</v>
      </c>
      <c r="P9" s="40">
        <f ca="1">-SUMIF('KH Vay'!$A:$A,P4,'KH Vay'!$L:$L)/1000000</f>
        <v>-265</v>
      </c>
      <c r="R9" s="40">
        <f ca="1">-SUMIF('KH Vay'!$A:$A,R4,'KH Vay'!$L:$L)/1000000</f>
        <v>-375.4444444444444</v>
      </c>
      <c r="T9" s="40">
        <f ca="1">-SUMIF('KH Vay'!$A:$A,T4,'KH Vay'!$L:$L)/1000000</f>
        <v>-372.86111111111109</v>
      </c>
      <c r="V9" s="40">
        <f ca="1">-SUMIF('KH Vay'!$A:$A,V4,'KH Vay'!$L:$L)/1000000</f>
        <v>-255.83333333333334</v>
      </c>
      <c r="X9" s="40">
        <f ca="1">-SUMIF('KH Vay'!$A:$A,X4,'KH Vay'!$L:$L)/1000000</f>
        <v>-227.33333333333334</v>
      </c>
      <c r="Z9" s="40">
        <f ca="1">-SUMIF('KH Vay'!$A:$A,Z4,'KH Vay'!$L:$L)/1000000</f>
        <v>-253.33333333333334</v>
      </c>
      <c r="AB9" s="40">
        <f t="shared" ca="1" si="0"/>
        <v>-2704.8333333333335</v>
      </c>
    </row>
    <row r="10" spans="1:28" ht="22.05" customHeight="1">
      <c r="B10" s="14" t="s">
        <v>433</v>
      </c>
      <c r="D10" s="40">
        <f>SUM(D11:D19)</f>
        <v>-7129</v>
      </c>
      <c r="F10" s="40">
        <f t="shared" ref="F10:Z10" si="1">SUM(F11:F19)</f>
        <v>-109.0686</v>
      </c>
      <c r="G10" s="40">
        <f t="shared" si="1"/>
        <v>0</v>
      </c>
      <c r="H10" s="40">
        <f t="shared" si="1"/>
        <v>-3953.3010399999994</v>
      </c>
      <c r="I10" s="40">
        <f t="shared" si="1"/>
        <v>0</v>
      </c>
      <c r="J10" s="40">
        <f t="shared" ca="1" si="1"/>
        <v>-9292.40454842898</v>
      </c>
      <c r="K10" s="40">
        <f t="shared" si="1"/>
        <v>0</v>
      </c>
      <c r="L10" s="40">
        <f t="shared" si="1"/>
        <v>-3031.9777945909095</v>
      </c>
      <c r="M10" s="40">
        <f t="shared" si="1"/>
        <v>0</v>
      </c>
      <c r="N10" s="40">
        <f t="shared" si="1"/>
        <v>-129.06604000000002</v>
      </c>
      <c r="O10" s="40">
        <f t="shared" si="1"/>
        <v>0</v>
      </c>
      <c r="P10" s="40">
        <f t="shared" ca="1" si="1"/>
        <v>-12742.519145029297</v>
      </c>
      <c r="Q10" s="40">
        <f t="shared" si="1"/>
        <v>0</v>
      </c>
      <c r="R10" s="40">
        <f t="shared" si="1"/>
        <v>-129.06604000000002</v>
      </c>
      <c r="S10" s="40">
        <f t="shared" si="1"/>
        <v>0</v>
      </c>
      <c r="T10" s="40">
        <f t="shared" si="1"/>
        <v>-3184.9160400000005</v>
      </c>
      <c r="U10" s="40">
        <f t="shared" si="1"/>
        <v>0</v>
      </c>
      <c r="V10" s="40">
        <f t="shared" ca="1" si="1"/>
        <v>-10523.320265448287</v>
      </c>
      <c r="W10" s="40">
        <f t="shared" si="1"/>
        <v>0</v>
      </c>
      <c r="X10" s="40">
        <f t="shared" si="1"/>
        <v>-4430.8660399999999</v>
      </c>
      <c r="Y10" s="40">
        <f t="shared" si="1"/>
        <v>0</v>
      </c>
      <c r="Z10" s="40">
        <f t="shared" si="1"/>
        <v>-129.06604000000002</v>
      </c>
      <c r="AB10" s="40">
        <f t="shared" ca="1" si="0"/>
        <v>-54784.571593497472</v>
      </c>
    </row>
    <row r="11" spans="1:28" ht="22.05" customHeight="1">
      <c r="B11" s="64" t="s">
        <v>187</v>
      </c>
      <c r="C11" s="64"/>
      <c r="D11" s="40">
        <f>-'KH Thue'!E21</f>
        <v>-2000</v>
      </c>
      <c r="F11" s="40">
        <f>-'KH Thue'!G21</f>
        <v>0</v>
      </c>
      <c r="H11" s="40">
        <f>-'KH Thue'!I21</f>
        <v>-3833.0749999999998</v>
      </c>
      <c r="J11" s="40">
        <f>-'KH Thue'!K21</f>
        <v>0</v>
      </c>
      <c r="L11" s="40">
        <f>-'KH Thue'!M21</f>
        <v>-2902.9117545909094</v>
      </c>
      <c r="N11" s="40">
        <f>-'KH Thue'!O21</f>
        <v>0</v>
      </c>
      <c r="P11" s="40">
        <f>-'KH Thue'!Q21</f>
        <v>-3183.6000000000004</v>
      </c>
      <c r="R11" s="40">
        <f>-'KH Thue'!S21</f>
        <v>0</v>
      </c>
      <c r="T11" s="40">
        <f>-'KH Thue'!U21</f>
        <v>-3055.8500000000004</v>
      </c>
      <c r="V11" s="40">
        <f>-'KH Thue'!W21</f>
        <v>-1241.0500000000002</v>
      </c>
      <c r="X11" s="40">
        <f>-'KH Thue'!Y21</f>
        <v>-4301.8</v>
      </c>
      <c r="Z11" s="40">
        <f>'KH Thue'!AA21</f>
        <v>0</v>
      </c>
      <c r="AB11" s="40">
        <f t="shared" si="0"/>
        <v>-20518.28675459091</v>
      </c>
    </row>
    <row r="12" spans="1:28" ht="22.05" customHeight="1">
      <c r="B12" s="64" t="s">
        <v>474</v>
      </c>
      <c r="C12" s="64"/>
      <c r="D12" s="40">
        <f>-'KH Thue'!E14</f>
        <v>-5000</v>
      </c>
      <c r="F12" s="40">
        <f>-'KH Thue'!G14</f>
        <v>0</v>
      </c>
      <c r="H12" s="40">
        <f>-'KH Thue'!I14</f>
        <v>0</v>
      </c>
      <c r="J12" s="40">
        <f ca="1">-'KH Thue'!K14</f>
        <v>-9011.8984884289785</v>
      </c>
      <c r="L12" s="40">
        <f>-'KH Thue'!M14</f>
        <v>0</v>
      </c>
      <c r="N12" s="40">
        <f>-'KH Thue'!O14</f>
        <v>0</v>
      </c>
      <c r="P12" s="40">
        <f ca="1">-'KH Thue'!Q14</f>
        <v>-9268.464925029295</v>
      </c>
      <c r="R12" s="40">
        <f>-'KH Thue'!S14</f>
        <v>0</v>
      </c>
      <c r="T12" s="40">
        <f>-'KH Thue'!U14</f>
        <v>0</v>
      </c>
      <c r="V12" s="40">
        <f ca="1">-'KH Thue'!W14</f>
        <v>-8991.8160454482859</v>
      </c>
      <c r="X12" s="40">
        <f>-'KH Thue'!Y14</f>
        <v>0</v>
      </c>
      <c r="Z12" s="40">
        <f>-'KH Thue'!AA14</f>
        <v>0</v>
      </c>
      <c r="AB12" s="40">
        <f t="shared" ca="1" si="0"/>
        <v>-32272.179458906561</v>
      </c>
    </row>
    <row r="13" spans="1:28" ht="22.05" customHeight="1">
      <c r="B13" s="64" t="str">
        <f>'KH Chi Phi Nhan Su'!C164</f>
        <v>Nộp BHXH 17.5%,BHYT 3%,BHTN 1%,KPCD 2% Cty chi trả</v>
      </c>
      <c r="C13" s="64"/>
      <c r="D13" s="40">
        <f>-'KH Chi Phi Nhan Su'!H164/1000000-C13</f>
        <v>-50</v>
      </c>
      <c r="F13" s="40">
        <f>-'KH Chi Phi Nhan Su'!J164/1000000</f>
        <v>-75.385649999999998</v>
      </c>
      <c r="H13" s="40">
        <f>-'KH Chi Phi Nhan Su'!L164/1000000</f>
        <v>-83.097409999999996</v>
      </c>
      <c r="J13" s="40">
        <f>-'KH Chi Phi Nhan Su'!N164/1000000</f>
        <v>-83.097409999999996</v>
      </c>
      <c r="L13" s="40">
        <f>-'KH Chi Phi Nhan Su'!P164/1000000</f>
        <v>-89.207409999999996</v>
      </c>
      <c r="N13" s="40">
        <f>-'KH Chi Phi Nhan Su'!R164/1000000</f>
        <v>-89.207409999999996</v>
      </c>
      <c r="P13" s="40">
        <f>-'KH Chi Phi Nhan Su'!T164/1000000</f>
        <v>-89.207409999999996</v>
      </c>
      <c r="R13" s="40">
        <f>-'KH Chi Phi Nhan Su'!V164/1000000</f>
        <v>-89.207409999999996</v>
      </c>
      <c r="T13" s="40">
        <f>-'KH Chi Phi Nhan Su'!X164/1000000</f>
        <v>-89.207409999999996</v>
      </c>
      <c r="V13" s="40">
        <f>-'KH Chi Phi Nhan Su'!Z164/1000000</f>
        <v>-89.207409999999996</v>
      </c>
      <c r="X13" s="40">
        <f>-'KH Chi Phi Nhan Su'!AB164/1000000</f>
        <v>-89.207409999999996</v>
      </c>
      <c r="Z13" s="40">
        <f>-'KH Chi Phi Nhan Su'!AD164/1000000</f>
        <v>-89.207409999999996</v>
      </c>
      <c r="AB13" s="40">
        <f t="shared" si="0"/>
        <v>-1005.2397499999998</v>
      </c>
    </row>
    <row r="14" spans="1:28" ht="22.05" customHeight="1">
      <c r="B14" s="64" t="str">
        <f>'KH Chi Phi Nhan Su'!C165</f>
        <v>Nộp BHXH 8% ,BHYT 1.5% thay cho NLĐ</v>
      </c>
      <c r="C14" s="64"/>
      <c r="D14" s="40">
        <f>-'KH Chi Phi Nhan Su'!H165/1000000-C14</f>
        <v>-20</v>
      </c>
      <c r="F14" s="40">
        <f>-'KH Chi Phi Nhan Su'!J165/1000000</f>
        <v>-30.475050000000003</v>
      </c>
      <c r="H14" s="40">
        <f>-'KH Chi Phi Nhan Su'!L165/1000000</f>
        <v>-33.592570000000002</v>
      </c>
      <c r="J14" s="40">
        <f>-'KH Chi Phi Nhan Su'!N165/1000000</f>
        <v>-33.592570000000002</v>
      </c>
      <c r="L14" s="40">
        <f>-'KH Chi Phi Nhan Su'!P165/1000000</f>
        <v>-36.062570000000001</v>
      </c>
      <c r="N14" s="40">
        <f>-'KH Chi Phi Nhan Su'!R165/1000000</f>
        <v>-36.062570000000001</v>
      </c>
      <c r="P14" s="40">
        <f>-'KH Chi Phi Nhan Su'!T165/1000000</f>
        <v>-36.062570000000001</v>
      </c>
      <c r="R14" s="40">
        <f>-'KH Chi Phi Nhan Su'!V165/1000000</f>
        <v>-36.062570000000001</v>
      </c>
      <c r="T14" s="40">
        <f>-'KH Chi Phi Nhan Su'!X165/1000000</f>
        <v>-36.062570000000001</v>
      </c>
      <c r="V14" s="40">
        <f>-'KH Chi Phi Nhan Su'!Z165/1000000</f>
        <v>-36.062570000000001</v>
      </c>
      <c r="X14" s="40">
        <f>-'KH Chi Phi Nhan Su'!AB165/1000000</f>
        <v>-36.062570000000001</v>
      </c>
      <c r="Z14" s="40">
        <f>-'KH Chi Phi Nhan Su'!AD165/1000000</f>
        <v>-36.062570000000001</v>
      </c>
      <c r="AB14" s="40">
        <f t="shared" si="0"/>
        <v>-406.16074999999995</v>
      </c>
    </row>
    <row r="15" spans="1:28" ht="22.05" customHeight="1">
      <c r="B15" s="64" t="str">
        <f>'KH Chi Phi Nhan Su'!C166</f>
        <v>Nộp BHTN 1% thay cho NLĐ</v>
      </c>
      <c r="C15" s="64"/>
      <c r="D15" s="40">
        <f>-'KH Chi Phi Nhan Su'!H166/1000000-C15</f>
        <v>-2</v>
      </c>
      <c r="F15" s="40">
        <f>-'KH Chi Phi Nhan Su'!J166/1000000</f>
        <v>-3.2079000000000004</v>
      </c>
      <c r="H15" s="40">
        <f>-'KH Chi Phi Nhan Su'!L166/1000000</f>
        <v>-3.5360600000000004</v>
      </c>
      <c r="J15" s="40">
        <f>-'KH Chi Phi Nhan Su'!N166/1000000</f>
        <v>-3.5360600000000004</v>
      </c>
      <c r="L15" s="40">
        <f>-'KH Chi Phi Nhan Su'!P166/1000000</f>
        <v>-3.7960600000000007</v>
      </c>
      <c r="N15" s="40">
        <f>-'KH Chi Phi Nhan Su'!R166/1000000</f>
        <v>-3.7960600000000007</v>
      </c>
      <c r="P15" s="40">
        <f>-'KH Chi Phi Nhan Su'!T166/1000000</f>
        <v>-3.7960600000000007</v>
      </c>
      <c r="R15" s="40">
        <f>-'KH Chi Phi Nhan Su'!V166/1000000</f>
        <v>-3.7960600000000007</v>
      </c>
      <c r="T15" s="40">
        <f>-'KH Chi Phi Nhan Su'!X166/1000000</f>
        <v>-3.7960600000000007</v>
      </c>
      <c r="V15" s="40">
        <f>-'KH Chi Phi Nhan Su'!Z166/1000000</f>
        <v>-3.7960600000000007</v>
      </c>
      <c r="X15" s="40">
        <f>-'KH Chi Phi Nhan Su'!AB166/1000000</f>
        <v>-3.7960600000000007</v>
      </c>
      <c r="Z15" s="40">
        <f>-'KH Chi Phi Nhan Su'!AD166/1000000</f>
        <v>-3.7960600000000007</v>
      </c>
      <c r="AB15" s="40">
        <f t="shared" si="0"/>
        <v>-42.648499999999999</v>
      </c>
    </row>
    <row r="16" spans="1:28" ht="22.05" customHeight="1">
      <c r="B16" s="64" t="str">
        <f>'KH Chi Phi Nhan Su'!C167</f>
        <v>Nộp đoàn phí lên cấp trên</v>
      </c>
      <c r="C16" s="64"/>
      <c r="D16" s="40">
        <f>-'KH Chi Phi Nhan Su'!H167/1000000-C16</f>
        <v>-7</v>
      </c>
      <c r="F16" s="40">
        <f>-'KH Chi Phi Nhan Su'!J167/1000000</f>
        <v>0</v>
      </c>
      <c r="H16" s="40">
        <f>-'KH Chi Phi Nhan Su'!L167/1000000</f>
        <v>0</v>
      </c>
      <c r="J16" s="40">
        <f>-'KH Chi Phi Nhan Su'!N167/1000000</f>
        <v>-10.280020000000002</v>
      </c>
      <c r="L16" s="40">
        <f>-'KH Chi Phi Nhan Su'!P167/1000000</f>
        <v>0</v>
      </c>
      <c r="N16" s="40">
        <f>-'KH Chi Phi Nhan Su'!R167/1000000</f>
        <v>0</v>
      </c>
      <c r="P16" s="40">
        <f>-'KH Chi Phi Nhan Su'!T167/1000000</f>
        <v>-11.388180000000002</v>
      </c>
      <c r="R16" s="40">
        <f>-'KH Chi Phi Nhan Su'!V167/1000000</f>
        <v>0</v>
      </c>
      <c r="T16" s="40">
        <f>-'KH Chi Phi Nhan Su'!X167/1000000</f>
        <v>0</v>
      </c>
      <c r="V16" s="40">
        <f>-'KH Chi Phi Nhan Su'!Z167/1000000</f>
        <v>-11.388180000000002</v>
      </c>
      <c r="X16" s="40">
        <f>-'KH Chi Phi Nhan Su'!AB167/1000000</f>
        <v>0</v>
      </c>
      <c r="Z16" s="40">
        <f>-'KH Chi Phi Nhan Su'!AD167/1000000</f>
        <v>0</v>
      </c>
      <c r="AB16" s="40">
        <f t="shared" si="0"/>
        <v>-40.056380000000004</v>
      </c>
    </row>
    <row r="17" spans="1:30" s="16" customFormat="1" ht="22.05" customHeight="1">
      <c r="B17" s="227" t="str">
        <f>'KH Chi Phi Nhan Su'!C168</f>
        <v>Nộp thuế TNCN thay cho NLĐ</v>
      </c>
      <c r="C17" s="227"/>
      <c r="D17" s="40">
        <f>-'KH Chi Phi Nhan Su'!H168/1000000-C17</f>
        <v>-50</v>
      </c>
      <c r="E17" s="40"/>
      <c r="F17" s="40">
        <f>-'KH Chi Phi Nhan Su'!J168/1000000</f>
        <v>0</v>
      </c>
      <c r="G17" s="40"/>
      <c r="H17" s="40">
        <f>-'KH Chi Phi Nhan Su'!L168/1000000</f>
        <v>0</v>
      </c>
      <c r="I17" s="40"/>
      <c r="J17" s="40">
        <f>-'KH Chi Phi Nhan Su'!N168/1000000</f>
        <v>-150</v>
      </c>
      <c r="K17" s="40"/>
      <c r="L17" s="40">
        <f>-'KH Chi Phi Nhan Su'!P168/1000000</f>
        <v>0</v>
      </c>
      <c r="M17" s="40"/>
      <c r="N17" s="40">
        <f>-'KH Chi Phi Nhan Su'!R168/1000000</f>
        <v>0</v>
      </c>
      <c r="O17" s="40"/>
      <c r="P17" s="40">
        <f>-'KH Chi Phi Nhan Su'!T168/1000000</f>
        <v>-150</v>
      </c>
      <c r="Q17" s="40"/>
      <c r="R17" s="40">
        <f>-'KH Chi Phi Nhan Su'!V168/1000000</f>
        <v>0</v>
      </c>
      <c r="S17" s="40"/>
      <c r="T17" s="40">
        <f>-'KH Chi Phi Nhan Su'!X168/1000000</f>
        <v>0</v>
      </c>
      <c r="U17" s="40"/>
      <c r="V17" s="40">
        <f>-'KH Chi Phi Nhan Su'!Z168/1000000</f>
        <v>-150</v>
      </c>
      <c r="W17" s="40"/>
      <c r="X17" s="40">
        <f>-'KH Chi Phi Nhan Su'!AB168/1000000</f>
        <v>0</v>
      </c>
      <c r="Y17" s="40"/>
      <c r="Z17" s="40">
        <f>-'KH Chi Phi Nhan Su'!AD168/1000000</f>
        <v>0</v>
      </c>
      <c r="AA17" s="40"/>
      <c r="AB17" s="40">
        <f t="shared" si="0"/>
        <v>-500</v>
      </c>
    </row>
    <row r="18" spans="1:30" ht="22.05" hidden="1" customHeight="1">
      <c r="B18" s="165"/>
      <c r="C18" s="64"/>
    </row>
    <row r="19" spans="1:30" ht="22.05" hidden="1" customHeight="1">
      <c r="B19" s="64" t="s">
        <v>136</v>
      </c>
      <c r="C19" s="64"/>
    </row>
    <row r="20" spans="1:30" ht="22.05" customHeight="1">
      <c r="B20" s="14" t="s">
        <v>434</v>
      </c>
      <c r="D20" s="40">
        <f>SUM(D21:D22)</f>
        <v>0</v>
      </c>
      <c r="F20" s="40">
        <f>SUM(F21:F22)</f>
        <v>0</v>
      </c>
      <c r="H20" s="40">
        <f>SUM(H21:H22)</f>
        <v>0</v>
      </c>
      <c r="J20" s="40">
        <f>SUM(J21:J22)</f>
        <v>0</v>
      </c>
      <c r="L20" s="40">
        <f>SUM(L21:L22)</f>
        <v>0</v>
      </c>
      <c r="N20" s="40">
        <f>SUM(N21:N22)</f>
        <v>0</v>
      </c>
      <c r="P20" s="40">
        <f>SUM(P21:P22)</f>
        <v>0</v>
      </c>
      <c r="R20" s="40">
        <f>SUM(R21:R22)</f>
        <v>0</v>
      </c>
      <c r="T20" s="40">
        <f>SUM(T21:T22)</f>
        <v>0</v>
      </c>
      <c r="V20" s="40">
        <f>SUM(V21:V22)</f>
        <v>0</v>
      </c>
      <c r="X20" s="40">
        <f>SUM(X21:X22)</f>
        <v>0</v>
      </c>
      <c r="Z20" s="40">
        <f>SUM(Z21:Z22)</f>
        <v>0</v>
      </c>
      <c r="AB20" s="40">
        <f t="shared" ref="AB20" si="2">SUM(D20:Z20)</f>
        <v>0</v>
      </c>
      <c r="AD20" s="6"/>
    </row>
    <row r="21" spans="1:30" ht="13.5" customHeight="1">
      <c r="B21" s="64" t="s">
        <v>700</v>
      </c>
      <c r="C21" s="64"/>
    </row>
    <row r="22" spans="1:30" ht="13.5" customHeight="1">
      <c r="B22" s="64"/>
      <c r="C22" s="64"/>
    </row>
    <row r="23" spans="1:30">
      <c r="B23" s="14" t="s">
        <v>441</v>
      </c>
      <c r="D23" s="40">
        <f>SUM(D24:D26)</f>
        <v>-1030.9530000007051</v>
      </c>
      <c r="F23" s="40">
        <f>SUM(F24:F26)</f>
        <v>-600.20000000071866</v>
      </c>
      <c r="H23" s="40">
        <f>SUM(H24:H26)</f>
        <v>-1201.3500000006479</v>
      </c>
      <c r="J23" s="40">
        <f>SUM(J24:J26)</f>
        <v>-665.70000000068421</v>
      </c>
      <c r="L23" s="40">
        <f>SUM(L24:L26)</f>
        <v>-145.70000000063558</v>
      </c>
      <c r="N23" s="40">
        <f>SUM(N24:N26)</f>
        <v>-5676.700000000661</v>
      </c>
      <c r="P23" s="40">
        <f>SUM(P24:P26)</f>
        <v>-415.70000000065647</v>
      </c>
      <c r="R23" s="40">
        <f>SUM(R24:R26)</f>
        <v>-145.70000000066329</v>
      </c>
      <c r="T23" s="40">
        <f>SUM(T24:T26)</f>
        <v>-365.70000000070337</v>
      </c>
      <c r="V23" s="40">
        <f>SUM(V24:V26)</f>
        <v>-435.70000000069524</v>
      </c>
      <c r="X23" s="40">
        <f>SUM(X24:X26)</f>
        <v>-135.70000000065647</v>
      </c>
      <c r="Z23" s="40">
        <f>SUM(Z24:Z26)</f>
        <v>-5498.3000000006423</v>
      </c>
      <c r="AB23" s="40">
        <f>SUM(D23:Z23)</f>
        <v>-16317.403000008067</v>
      </c>
    </row>
    <row r="24" spans="1:30" ht="22.05" customHeight="1">
      <c r="B24" s="18" t="s">
        <v>526</v>
      </c>
      <c r="D24" s="40">
        <f>-'KH CPHDKD khac'!E48</f>
        <v>-1019.953</v>
      </c>
      <c r="F24" s="40">
        <f>-'KH CPHDKD khac'!G48</f>
        <v>-127.2</v>
      </c>
      <c r="H24" s="40">
        <f>-'KH CPHDKD khac'!I48</f>
        <v>-110.35</v>
      </c>
      <c r="J24" s="40">
        <f>-'KH CPHDKD khac'!K48</f>
        <v>-404.7</v>
      </c>
      <c r="L24" s="40">
        <f>-'KH CPHDKD khac'!M48</f>
        <v>-134.69999999999999</v>
      </c>
      <c r="N24" s="40">
        <f>-'KH CPHDKD khac'!O48</f>
        <v>-124.7</v>
      </c>
      <c r="P24" s="40">
        <f>-'KH CPHDKD khac'!Q48</f>
        <v>-404.7</v>
      </c>
      <c r="R24" s="40">
        <f>-'KH CPHDKD khac'!S48</f>
        <v>-104.7</v>
      </c>
      <c r="T24" s="40">
        <f>-'KH CPHDKD khac'!U48</f>
        <v>-104.7</v>
      </c>
      <c r="V24" s="40">
        <f>-'KH CPHDKD khac'!W48</f>
        <v>-424.7</v>
      </c>
      <c r="X24" s="40">
        <f>-'KH CPHDKD khac'!Y48</f>
        <v>-124.7</v>
      </c>
      <c r="Z24" s="40">
        <f>-'KH CPHDKD khac'!AA48</f>
        <v>-104.7</v>
      </c>
      <c r="AB24" s="40">
        <f>SUM(D24:Z24)</f>
        <v>-3189.802999999999</v>
      </c>
    </row>
    <row r="25" spans="1:30" ht="22.05" customHeight="1">
      <c r="B25" s="18" t="s">
        <v>527</v>
      </c>
      <c r="D25" s="40">
        <f>-'KH Marketing'!D101/1000000</f>
        <v>-11.000000000705052</v>
      </c>
      <c r="F25" s="40">
        <f>-'KH Marketing'!F101/1000000</f>
        <v>-473.00000000071861</v>
      </c>
      <c r="H25" s="40">
        <f>-'KH Marketing'!H101/1000000</f>
        <v>-1091.000000000648</v>
      </c>
      <c r="J25" s="40">
        <f>-'KH Marketing'!J101/1000000</f>
        <v>-261.00000000068417</v>
      </c>
      <c r="L25" s="40">
        <f>-'KH Marketing'!L101/1000000</f>
        <v>-11.000000000635595</v>
      </c>
      <c r="N25" s="40">
        <f>-'KH Marketing'!N101/1000000</f>
        <v>-5552.0000000006612</v>
      </c>
      <c r="P25" s="40">
        <f>-'KH Marketing'!P101/1000000</f>
        <v>-11.000000000656456</v>
      </c>
      <c r="R25" s="40">
        <f>-'KH Marketing'!R101/1000000</f>
        <v>-41.000000000663277</v>
      </c>
      <c r="T25" s="40">
        <f>-'KH Marketing'!T101/1000000</f>
        <v>-261.00000000070338</v>
      </c>
      <c r="V25" s="40">
        <f>-'KH Marketing'!V101/1000000</f>
        <v>-11.000000000695248</v>
      </c>
      <c r="X25" s="40">
        <f>-'KH Marketing'!X101/1000000</f>
        <v>-11.000000000656456</v>
      </c>
      <c r="Z25" s="40">
        <f>-'KH Marketing'!Z101/1000000</f>
        <v>-5393.6000000006425</v>
      </c>
      <c r="AB25" s="40">
        <f>SUM(D25:Z25)</f>
        <v>-13127.600000008069</v>
      </c>
    </row>
    <row r="26" spans="1:30" ht="19.5" customHeight="1"/>
    <row r="27" spans="1:30" ht="22.05" customHeight="1">
      <c r="B27" s="271" t="s">
        <v>201</v>
      </c>
      <c r="C27" s="271"/>
      <c r="D27" s="272">
        <f>D6+D7+D8+D9+D10+D20+D23</f>
        <v>-9462.676594445149</v>
      </c>
      <c r="E27" s="272"/>
      <c r="F27" s="272">
        <f>F6+F7+F8+F9+F10+F20+F23</f>
        <v>6462.4605344437277</v>
      </c>
      <c r="G27" s="272"/>
      <c r="H27" s="272">
        <f>H6+H7+H8+H9+H10+H20+H23</f>
        <v>-4068.8096833339791</v>
      </c>
      <c r="I27" s="272"/>
      <c r="J27" s="272">
        <f ca="1">J6+J7+J8+J9+J10+J20+J23</f>
        <v>-9131.5325250963306</v>
      </c>
      <c r="K27" s="272"/>
      <c r="L27" s="272">
        <f ca="1">L6+L7+L8+L9+L10+L20+L23</f>
        <v>-2362.9724379248769</v>
      </c>
      <c r="M27" s="272"/>
      <c r="N27" s="272">
        <f ca="1">N6+N7+N8+N9+N10+N20+N23</f>
        <v>-4101.9444611117724</v>
      </c>
      <c r="O27" s="272"/>
      <c r="P27" s="272">
        <f ca="1">P6+P7+P8+P9+P10+P20+P23</f>
        <v>-11699.636455029955</v>
      </c>
      <c r="Q27" s="272"/>
      <c r="R27" s="272">
        <f ca="1">R6+R7+R8+R9+R10+R20+R23</f>
        <v>429.37220555489228</v>
      </c>
      <c r="S27" s="272"/>
      <c r="T27" s="272">
        <f ca="1">T6+T7+T8+T9+T10+T20+T23</f>
        <v>12565.900538888183</v>
      </c>
      <c r="U27" s="272"/>
      <c r="V27" s="272">
        <f ca="1">V6+V7+V8+V9+V10+V20+V23</f>
        <v>4549.7290912176832</v>
      </c>
      <c r="W27" s="272"/>
      <c r="X27" s="272">
        <f ca="1">X6+X7+X8+X9+X10+X20+X23</f>
        <v>-3565.3166833339897</v>
      </c>
      <c r="Y27" s="272"/>
      <c r="Z27" s="272">
        <f ca="1">Z6+Z7+Z8+Z9+Z10+Z20+Z23</f>
        <v>-4848.4321827410386</v>
      </c>
      <c r="AA27" s="272"/>
      <c r="AB27" s="272">
        <f t="shared" ref="AB27:AB47" ca="1" si="3">SUM(D27:Z27)</f>
        <v>-25233.858652912601</v>
      </c>
    </row>
    <row r="28" spans="1:30" ht="22.05" customHeight="1">
      <c r="A28" s="63" t="s">
        <v>104</v>
      </c>
      <c r="B28" s="46" t="s">
        <v>191</v>
      </c>
      <c r="C28" s="46"/>
      <c r="AB28" s="40">
        <f t="shared" si="3"/>
        <v>0</v>
      </c>
    </row>
    <row r="29" spans="1:30" ht="22.05" customHeight="1">
      <c r="B29" s="65" t="s">
        <v>193</v>
      </c>
      <c r="C29" s="65"/>
      <c r="D29" s="270">
        <f>SUM(D30:D32)</f>
        <v>0</v>
      </c>
      <c r="E29" s="270"/>
      <c r="F29" s="270">
        <f t="shared" ref="F29:Z29" si="4">SUM(F30:F32)</f>
        <v>-37.18</v>
      </c>
      <c r="G29" s="270"/>
      <c r="H29" s="270">
        <f t="shared" si="4"/>
        <v>-421.476</v>
      </c>
      <c r="I29" s="270"/>
      <c r="J29" s="270">
        <f t="shared" si="4"/>
        <v>-665.26169950000008</v>
      </c>
      <c r="K29" s="270"/>
      <c r="L29" s="270">
        <f t="shared" si="4"/>
        <v>-476.51</v>
      </c>
      <c r="M29" s="270"/>
      <c r="N29" s="270">
        <f t="shared" si="4"/>
        <v>-662.1099999999999</v>
      </c>
      <c r="O29" s="270"/>
      <c r="P29" s="270">
        <f t="shared" si="4"/>
        <v>-100.16</v>
      </c>
      <c r="Q29" s="270"/>
      <c r="R29" s="270">
        <f t="shared" si="4"/>
        <v>-69.203000000000003</v>
      </c>
      <c r="S29" s="270"/>
      <c r="T29" s="270">
        <f t="shared" si="4"/>
        <v>-8.016</v>
      </c>
      <c r="U29" s="270"/>
      <c r="V29" s="270">
        <f t="shared" si="4"/>
        <v>-282.75200000000001</v>
      </c>
      <c r="W29" s="270"/>
      <c r="X29" s="270">
        <f t="shared" si="4"/>
        <v>-384.26600000000002</v>
      </c>
      <c r="Y29" s="270"/>
      <c r="Z29" s="270">
        <f t="shared" si="4"/>
        <v>-303.24599999999998</v>
      </c>
      <c r="AA29" s="270"/>
      <c r="AB29" s="270">
        <f t="shared" si="3"/>
        <v>-3410.1806994999997</v>
      </c>
    </row>
    <row r="30" spans="1:30" ht="22.05" customHeight="1">
      <c r="B30" s="64" t="s">
        <v>701</v>
      </c>
      <c r="C30" s="64"/>
      <c r="D30" s="40">
        <f>-'KH Mua Hang'!G137/1000000</f>
        <v>0</v>
      </c>
      <c r="F30" s="40">
        <f>-'KH Mua Hang'!I137/1000000</f>
        <v>-37.18</v>
      </c>
      <c r="H30" s="40">
        <f>-'KH Mua Hang'!K137/1000000</f>
        <v>0</v>
      </c>
      <c r="J30" s="40">
        <f>-'KH Mua Hang'!M137/1000000</f>
        <v>-73.020699500000006</v>
      </c>
      <c r="L30" s="40">
        <f>-'KH Mua Hang'!O137/1000000</f>
        <v>0</v>
      </c>
      <c r="N30" s="40">
        <f>-'KH Mua Hang'!Q137/1000000</f>
        <v>-550</v>
      </c>
      <c r="P30" s="40">
        <f>-'KH Mua Hang'!S137/1000000</f>
        <v>0</v>
      </c>
      <c r="R30" s="40">
        <f>-'KH Mua Hang'!U137/1000000</f>
        <v>0</v>
      </c>
      <c r="T30" s="40">
        <f>-'KH Mua Hang'!W137/1000000</f>
        <v>0</v>
      </c>
      <c r="V30" s="40">
        <f>-'KH Mua Hang'!Y137/1000000</f>
        <v>0</v>
      </c>
      <c r="X30" s="40">
        <f>-'KH Mua Hang'!AA137/1000000</f>
        <v>0</v>
      </c>
      <c r="Z30" s="40">
        <f>-'KH Mua Hang'!AC137/1000000</f>
        <v>0</v>
      </c>
      <c r="AB30" s="40">
        <f t="shared" si="3"/>
        <v>-660.20069950000004</v>
      </c>
    </row>
    <row r="31" spans="1:30" ht="22.05" customHeight="1">
      <c r="B31" s="64" t="s">
        <v>478</v>
      </c>
      <c r="C31" s="64"/>
      <c r="D31" s="40">
        <f>-'KH CPDH DTXDSC'!K40/1000000</f>
        <v>0</v>
      </c>
      <c r="F31" s="40">
        <f>-'KH CPDH DTXDSC'!M40/1000000</f>
        <v>0</v>
      </c>
      <c r="H31" s="40">
        <f>-'KH CPDH DTXDSC'!O40/1000000</f>
        <v>-112.476</v>
      </c>
      <c r="J31" s="40">
        <f>-'KH CPDH DTXDSC'!Q40/1000000</f>
        <v>-168.24100000000001</v>
      </c>
      <c r="L31" s="40">
        <f>-'KH CPDH DTXDSC'!S40/1000000</f>
        <v>-142.51</v>
      </c>
      <c r="N31" s="40">
        <f>-'KH CPDH DTXDSC'!U40/1000000</f>
        <v>-26.31</v>
      </c>
      <c r="P31" s="40">
        <f>-'KH CPDH DTXDSC'!W40/1000000</f>
        <v>-6.36</v>
      </c>
      <c r="R31" s="40">
        <f>-'KH CPDH DTXDSC'!Y40/1000000</f>
        <v>-2.403</v>
      </c>
      <c r="T31" s="40">
        <f>-'KH CPDH DTXDSC'!AA40/1000000</f>
        <v>-3.2160000000000002</v>
      </c>
      <c r="V31" s="40">
        <f>-'KH CPDH DTXDSC'!AC40/1000000</f>
        <v>-280.952</v>
      </c>
      <c r="X31" s="40">
        <f>-'KH CPDH DTXDSC'!AE40/1000000</f>
        <v>-384.26600000000002</v>
      </c>
      <c r="Z31" s="40">
        <f>-'KH CPDH DTXDSC'!AG40/1000000</f>
        <v>-303.24599999999998</v>
      </c>
      <c r="AB31" s="40">
        <f t="shared" si="3"/>
        <v>-1429.98</v>
      </c>
    </row>
    <row r="32" spans="1:30" ht="22.05" customHeight="1">
      <c r="B32" s="64" t="s">
        <v>194</v>
      </c>
      <c r="C32" s="64"/>
      <c r="D32" s="40">
        <f>-'KH CPDH KHÁC'!K38/1000000</f>
        <v>0</v>
      </c>
      <c r="F32" s="40">
        <f>-'KH CPDH KHÁC'!M38/1000000</f>
        <v>0</v>
      </c>
      <c r="H32" s="40">
        <f>-'KH CPDH KHÁC'!O38/1000000</f>
        <v>-309</v>
      </c>
      <c r="J32" s="40">
        <f>-'KH CPDH KHÁC'!Q38/1000000</f>
        <v>-424</v>
      </c>
      <c r="L32" s="40">
        <f>-'KH CPDH KHÁC'!S38/1000000</f>
        <v>-334</v>
      </c>
      <c r="N32" s="40">
        <f>-'KH CPDH KHÁC'!U38/1000000</f>
        <v>-85.8</v>
      </c>
      <c r="P32" s="40">
        <f>-'KH CPDH KHÁC'!W38/1000000</f>
        <v>-93.8</v>
      </c>
      <c r="R32" s="40">
        <f>-'KH CPDH KHÁC'!Y38/1000000</f>
        <v>-66.8</v>
      </c>
      <c r="T32" s="40">
        <f>-'KH CPDH KHÁC'!AA38/1000000</f>
        <v>-4.8</v>
      </c>
      <c r="V32" s="40">
        <f>-'KH CPDH KHÁC'!AC38/1000000</f>
        <v>-1.8</v>
      </c>
      <c r="X32" s="40">
        <f>-'KH CPDH KHÁC'!AE38/1000000</f>
        <v>0</v>
      </c>
      <c r="Z32" s="40">
        <f>-'KH CPDH KHÁC'!AG38/1000000</f>
        <v>0</v>
      </c>
      <c r="AB32" s="40">
        <f t="shared" si="3"/>
        <v>-1319.9999999999998</v>
      </c>
    </row>
    <row r="33" spans="1:28" ht="22.05" customHeight="1">
      <c r="B33" s="66" t="s">
        <v>195</v>
      </c>
      <c r="C33" s="66"/>
      <c r="D33" s="40">
        <v>0</v>
      </c>
      <c r="F33" s="40">
        <v>0</v>
      </c>
      <c r="H33" s="40">
        <v>0</v>
      </c>
      <c r="I33" s="40">
        <v>0</v>
      </c>
      <c r="J33" s="40">
        <v>0</v>
      </c>
      <c r="K33" s="40">
        <v>0</v>
      </c>
      <c r="L33" s="40">
        <v>0</v>
      </c>
      <c r="M33" s="40">
        <v>0</v>
      </c>
      <c r="N33" s="40">
        <v>0</v>
      </c>
      <c r="O33" s="40">
        <v>0</v>
      </c>
      <c r="P33" s="40">
        <v>0</v>
      </c>
      <c r="Q33" s="40">
        <v>0</v>
      </c>
      <c r="R33" s="40">
        <v>0</v>
      </c>
      <c r="S33" s="40">
        <v>0</v>
      </c>
      <c r="T33" s="40">
        <v>0</v>
      </c>
      <c r="U33" s="40">
        <v>0</v>
      </c>
      <c r="V33" s="40">
        <v>0</v>
      </c>
      <c r="W33" s="40">
        <v>0</v>
      </c>
      <c r="X33" s="40">
        <v>0</v>
      </c>
      <c r="Y33" s="40">
        <v>0</v>
      </c>
      <c r="Z33" s="40">
        <v>0</v>
      </c>
      <c r="AB33" s="40">
        <f t="shared" si="3"/>
        <v>0</v>
      </c>
    </row>
    <row r="34" spans="1:28" ht="22.05" customHeight="1">
      <c r="B34" s="67" t="s">
        <v>196</v>
      </c>
      <c r="C34" s="67"/>
      <c r="D34" s="40">
        <v>0</v>
      </c>
      <c r="F34" s="40">
        <v>0</v>
      </c>
      <c r="H34" s="40">
        <v>0</v>
      </c>
      <c r="I34" s="40">
        <v>0</v>
      </c>
      <c r="J34" s="40">
        <v>0</v>
      </c>
      <c r="K34" s="40">
        <v>0</v>
      </c>
      <c r="L34" s="40">
        <v>0</v>
      </c>
      <c r="M34" s="40">
        <v>0</v>
      </c>
      <c r="N34" s="40">
        <v>0</v>
      </c>
      <c r="O34" s="40">
        <v>0</v>
      </c>
      <c r="P34" s="40">
        <v>0</v>
      </c>
      <c r="Q34" s="40">
        <v>0</v>
      </c>
      <c r="R34" s="40">
        <v>0</v>
      </c>
      <c r="S34" s="40">
        <v>0</v>
      </c>
      <c r="T34" s="40">
        <v>0</v>
      </c>
      <c r="U34" s="40">
        <v>0</v>
      </c>
      <c r="V34" s="40">
        <v>0</v>
      </c>
      <c r="W34" s="40">
        <v>0</v>
      </c>
      <c r="X34" s="40">
        <v>0</v>
      </c>
      <c r="Y34" s="40">
        <v>0</v>
      </c>
      <c r="Z34" s="40">
        <v>0</v>
      </c>
      <c r="AB34" s="40">
        <f t="shared" si="3"/>
        <v>0</v>
      </c>
    </row>
    <row r="35" spans="1:28" ht="33" customHeight="1">
      <c r="B35" s="67" t="s">
        <v>197</v>
      </c>
      <c r="C35" s="67"/>
      <c r="D35" s="40">
        <v>0</v>
      </c>
      <c r="F35" s="40">
        <v>0</v>
      </c>
      <c r="H35" s="40">
        <v>0</v>
      </c>
      <c r="I35" s="40">
        <v>0</v>
      </c>
      <c r="J35" s="40">
        <v>0</v>
      </c>
      <c r="K35" s="40">
        <v>0</v>
      </c>
      <c r="L35" s="40">
        <v>0</v>
      </c>
      <c r="M35" s="40">
        <v>0</v>
      </c>
      <c r="N35" s="40">
        <v>0</v>
      </c>
      <c r="O35" s="40">
        <v>0</v>
      </c>
      <c r="P35" s="40">
        <v>0</v>
      </c>
      <c r="Q35" s="40">
        <v>0</v>
      </c>
      <c r="R35" s="40">
        <v>0</v>
      </c>
      <c r="S35" s="40">
        <v>0</v>
      </c>
      <c r="T35" s="40">
        <v>0</v>
      </c>
      <c r="U35" s="40">
        <v>0</v>
      </c>
      <c r="V35" s="40">
        <v>0</v>
      </c>
      <c r="W35" s="40">
        <v>0</v>
      </c>
      <c r="X35" s="40">
        <v>0</v>
      </c>
      <c r="Y35" s="40">
        <v>0</v>
      </c>
      <c r="Z35" s="40">
        <v>0</v>
      </c>
      <c r="AB35" s="40">
        <f t="shared" si="3"/>
        <v>0</v>
      </c>
    </row>
    <row r="36" spans="1:28" ht="22.05" customHeight="1">
      <c r="B36" s="67" t="s">
        <v>198</v>
      </c>
      <c r="C36" s="67"/>
      <c r="D36" s="40">
        <v>0</v>
      </c>
      <c r="F36" s="40">
        <v>0</v>
      </c>
      <c r="H36" s="40">
        <v>0</v>
      </c>
      <c r="I36" s="40">
        <v>0</v>
      </c>
      <c r="J36" s="40">
        <v>0</v>
      </c>
      <c r="K36" s="40">
        <v>0</v>
      </c>
      <c r="L36" s="40">
        <v>0</v>
      </c>
      <c r="M36" s="40">
        <v>0</v>
      </c>
      <c r="N36" s="40">
        <v>0</v>
      </c>
      <c r="O36" s="40">
        <v>0</v>
      </c>
      <c r="P36" s="40">
        <v>0</v>
      </c>
      <c r="Q36" s="40">
        <v>0</v>
      </c>
      <c r="R36" s="40">
        <v>0</v>
      </c>
      <c r="S36" s="40">
        <v>0</v>
      </c>
      <c r="T36" s="40">
        <v>0</v>
      </c>
      <c r="U36" s="40">
        <v>0</v>
      </c>
      <c r="V36" s="40">
        <v>0</v>
      </c>
      <c r="W36" s="40">
        <v>0</v>
      </c>
      <c r="X36" s="40">
        <v>0</v>
      </c>
      <c r="Y36" s="40">
        <v>0</v>
      </c>
      <c r="Z36" s="40">
        <v>0</v>
      </c>
      <c r="AB36" s="40">
        <f t="shared" si="3"/>
        <v>0</v>
      </c>
    </row>
    <row r="37" spans="1:28" ht="22.05" customHeight="1">
      <c r="B37" s="67" t="s">
        <v>199</v>
      </c>
      <c r="C37" s="67"/>
      <c r="D37" s="40">
        <v>0</v>
      </c>
      <c r="F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B37" s="40">
        <f t="shared" si="3"/>
        <v>0</v>
      </c>
    </row>
    <row r="38" spans="1:28" ht="22.05" customHeight="1">
      <c r="B38" s="67" t="s">
        <v>200</v>
      </c>
      <c r="C38" s="67"/>
      <c r="D38" s="40">
        <v>0</v>
      </c>
      <c r="F38" s="40">
        <v>0</v>
      </c>
      <c r="H38" s="40">
        <v>0</v>
      </c>
      <c r="I38" s="40">
        <v>0</v>
      </c>
      <c r="J38" s="40">
        <v>0</v>
      </c>
      <c r="K38" s="40">
        <v>0</v>
      </c>
      <c r="L38" s="40">
        <v>0</v>
      </c>
      <c r="M38" s="40">
        <v>0</v>
      </c>
      <c r="N38" s="40">
        <v>0</v>
      </c>
      <c r="O38" s="40">
        <v>0</v>
      </c>
      <c r="P38" s="40">
        <v>0</v>
      </c>
      <c r="Q38" s="40">
        <v>0</v>
      </c>
      <c r="R38" s="40">
        <v>0</v>
      </c>
      <c r="S38" s="40">
        <v>0</v>
      </c>
      <c r="T38" s="40">
        <v>0</v>
      </c>
      <c r="U38" s="40">
        <v>0</v>
      </c>
      <c r="V38" s="40">
        <v>0</v>
      </c>
      <c r="W38" s="40">
        <v>0</v>
      </c>
      <c r="X38" s="40">
        <v>0</v>
      </c>
      <c r="Y38" s="40">
        <v>0</v>
      </c>
      <c r="Z38" s="40">
        <v>0</v>
      </c>
      <c r="AB38" s="40">
        <f t="shared" si="3"/>
        <v>0</v>
      </c>
    </row>
    <row r="39" spans="1:28" ht="22.05" customHeight="1">
      <c r="B39" s="271" t="s">
        <v>202</v>
      </c>
      <c r="C39" s="271"/>
      <c r="D39" s="272">
        <f>D29+D33+D34+D35+D36+D37+D38</f>
        <v>0</v>
      </c>
      <c r="E39" s="272"/>
      <c r="F39" s="272">
        <f>F29+F33+F34+F35+F36+F37+F38</f>
        <v>-37.18</v>
      </c>
      <c r="G39" s="272">
        <f t="shared" ref="G39:Z39" si="5">G29+G33+G34+G35+G36+G37+G38</f>
        <v>0</v>
      </c>
      <c r="H39" s="272">
        <f t="shared" si="5"/>
        <v>-421.476</v>
      </c>
      <c r="I39" s="272">
        <f t="shared" si="5"/>
        <v>0</v>
      </c>
      <c r="J39" s="272">
        <f t="shared" si="5"/>
        <v>-665.26169950000008</v>
      </c>
      <c r="K39" s="272">
        <f t="shared" si="5"/>
        <v>0</v>
      </c>
      <c r="L39" s="272">
        <f t="shared" si="5"/>
        <v>-476.51</v>
      </c>
      <c r="M39" s="272">
        <f t="shared" si="5"/>
        <v>0</v>
      </c>
      <c r="N39" s="272">
        <f t="shared" si="5"/>
        <v>-662.1099999999999</v>
      </c>
      <c r="O39" s="272">
        <f t="shared" si="5"/>
        <v>0</v>
      </c>
      <c r="P39" s="272">
        <f t="shared" si="5"/>
        <v>-100.16</v>
      </c>
      <c r="Q39" s="272">
        <f t="shared" si="5"/>
        <v>0</v>
      </c>
      <c r="R39" s="272">
        <f t="shared" si="5"/>
        <v>-69.203000000000003</v>
      </c>
      <c r="S39" s="272">
        <f t="shared" si="5"/>
        <v>0</v>
      </c>
      <c r="T39" s="272">
        <f t="shared" si="5"/>
        <v>-8.016</v>
      </c>
      <c r="U39" s="272">
        <f t="shared" si="5"/>
        <v>0</v>
      </c>
      <c r="V39" s="272">
        <f t="shared" si="5"/>
        <v>-282.75200000000001</v>
      </c>
      <c r="W39" s="272">
        <f t="shared" si="5"/>
        <v>0</v>
      </c>
      <c r="X39" s="272">
        <f t="shared" si="5"/>
        <v>-384.26600000000002</v>
      </c>
      <c r="Y39" s="272">
        <f t="shared" si="5"/>
        <v>0</v>
      </c>
      <c r="Z39" s="272">
        <f t="shared" si="5"/>
        <v>-303.24599999999998</v>
      </c>
      <c r="AA39" s="272"/>
      <c r="AB39" s="272">
        <f t="shared" si="3"/>
        <v>-3410.1806994999997</v>
      </c>
    </row>
    <row r="40" spans="1:28" ht="26.25" customHeight="1">
      <c r="A40" s="17" t="s">
        <v>106</v>
      </c>
      <c r="B40" s="67" t="s">
        <v>203</v>
      </c>
      <c r="C40" s="67"/>
    </row>
    <row r="41" spans="1:28" ht="22.5" customHeight="1">
      <c r="B41" s="67" t="s">
        <v>204</v>
      </c>
      <c r="C41" s="67"/>
      <c r="AB41" s="40">
        <f t="shared" si="3"/>
        <v>0</v>
      </c>
    </row>
    <row r="42" spans="1:28" ht="33.75" customHeight="1">
      <c r="B42" s="67" t="s">
        <v>205</v>
      </c>
      <c r="C42" s="67"/>
      <c r="AB42" s="40">
        <f t="shared" si="3"/>
        <v>0</v>
      </c>
    </row>
    <row r="43" spans="1:28" ht="22.05" customHeight="1">
      <c r="B43" s="67" t="s">
        <v>206</v>
      </c>
      <c r="C43" s="67"/>
      <c r="D43" s="40">
        <f>SUMIF('KH Vay'!$A:$A,D4,'KH Vay'!$D:$D)/1000000</f>
        <v>6400</v>
      </c>
      <c r="F43" s="40">
        <f>SUMIF('KH Vay'!$A:$A,F4,'KH Vay'!$D:$D)/1000000</f>
        <v>0</v>
      </c>
      <c r="H43" s="40">
        <f>SUMIF('KH Vay'!$A:$A,H4,'KH Vay'!$D:$D)/1000000</f>
        <v>4500</v>
      </c>
      <c r="J43" s="40">
        <f ca="1">SUMIF('KH Vay'!$A:$A,J4,'KH Vay'!$D:$D)/1000000</f>
        <v>9800</v>
      </c>
      <c r="L43" s="40">
        <f ca="1">SUMIF('KH Vay'!$A:$A,L4,'KH Vay'!$D:$D)/1000000</f>
        <v>2900</v>
      </c>
      <c r="N43" s="40">
        <f ca="1">SUMIF('KH Vay'!$A:$A,N4,'KH Vay'!$D:$D)/1000000</f>
        <v>4700</v>
      </c>
      <c r="P43" s="40">
        <f ca="1">SUMIF('KH Vay'!$A:$A,P4,'KH Vay'!$D:$D)/1000000</f>
        <v>11800</v>
      </c>
      <c r="R43" s="40">
        <f ca="1">SUMIF('KH Vay'!$A:$A,R4,'KH Vay'!$D:$D)/1000000</f>
        <v>0</v>
      </c>
      <c r="T43" s="40">
        <f ca="1">SUMIF('KH Vay'!$A:$A,T4,'KH Vay'!$D:$D)/1000000</f>
        <v>0</v>
      </c>
      <c r="V43" s="40">
        <f ca="1">SUMIF('KH Vay'!$A:$A,V4,'KH Vay'!$D:$D)/1000000</f>
        <v>0</v>
      </c>
      <c r="X43" s="40">
        <f ca="1">SUMIF('KH Vay'!$A:$A,X4,'KH Vay'!$D:$D)/1000000</f>
        <v>4000</v>
      </c>
      <c r="Z43" s="40">
        <f ca="1">SUMIF('KH Vay'!$A:$A,Z4,'KH Vay'!$D:$D)/1000000</f>
        <v>5100</v>
      </c>
      <c r="AB43" s="40">
        <f t="shared" ca="1" si="3"/>
        <v>49200</v>
      </c>
    </row>
    <row r="44" spans="1:28" ht="22.05" customHeight="1">
      <c r="B44" s="67" t="s">
        <v>207</v>
      </c>
      <c r="C44" s="67"/>
      <c r="D44" s="40">
        <f>-SUMIF('KH Vay'!$A:$A,D4,'KH Vay'!$E:$E)/1000000</f>
        <v>0</v>
      </c>
      <c r="F44" s="40">
        <f>-SUMIF('KH Vay'!$A:$A,F4,'KH Vay'!$E:$E)/1000000</f>
        <v>-6500</v>
      </c>
      <c r="H44" s="40">
        <f>-SUMIF('KH Vay'!$A:$A,H4,'KH Vay'!$E:$E)/1000000</f>
        <v>0</v>
      </c>
      <c r="J44" s="40">
        <f ca="1">-SUMIF('KH Vay'!$A:$A,J4,'KH Vay'!$E:$E)/1000000</f>
        <v>0</v>
      </c>
      <c r="L44" s="40">
        <f ca="1">-SUMIF('KH Vay'!$A:$A,L4,'KH Vay'!$E:$E)/1000000</f>
        <v>0</v>
      </c>
      <c r="N44" s="40">
        <f ca="1">-SUMIF('KH Vay'!$A:$A,N4,'KH Vay'!$E:$E)/1000000</f>
        <v>0</v>
      </c>
      <c r="P44" s="40">
        <f ca="1">-SUMIF('KH Vay'!$A:$A,P4,'KH Vay'!$E:$E)/1000000</f>
        <v>0</v>
      </c>
      <c r="R44" s="40">
        <f ca="1">-SUMIF('KH Vay'!$A:$A,R4,'KH Vay'!$E:$E)/1000000</f>
        <v>-300</v>
      </c>
      <c r="T44" s="40">
        <f ca="1">-SUMIF('KH Vay'!$A:$A,T4,'KH Vay'!$E:$E)/1000000</f>
        <v>-12600</v>
      </c>
      <c r="V44" s="40">
        <f ca="1">-SUMIF('KH Vay'!$A:$A,V4,'KH Vay'!$E:$E)/1000000</f>
        <v>-4300</v>
      </c>
      <c r="X44" s="40">
        <f ca="1">-SUMIF('KH Vay'!$A:$A,X4,'KH Vay'!$E:$E)/1000000</f>
        <v>0</v>
      </c>
      <c r="Z44" s="40">
        <f ca="1">-SUMIF('KH Vay'!$A:$A,Z4,'KH Vay'!$E:$E)/1000000</f>
        <v>0</v>
      </c>
      <c r="AB44" s="40">
        <f t="shared" ca="1" si="3"/>
        <v>-23700</v>
      </c>
    </row>
    <row r="45" spans="1:28" ht="22.05" customHeight="1">
      <c r="B45" s="67" t="s">
        <v>208</v>
      </c>
      <c r="C45" s="67"/>
      <c r="AB45" s="40">
        <f t="shared" si="3"/>
        <v>0</v>
      </c>
    </row>
    <row r="46" spans="1:28" ht="22.05" customHeight="1">
      <c r="B46" s="67" t="s">
        <v>209</v>
      </c>
      <c r="C46" s="67"/>
      <c r="AB46" s="40">
        <f t="shared" si="3"/>
        <v>0</v>
      </c>
    </row>
    <row r="47" spans="1:28" ht="22.05" customHeight="1">
      <c r="B47" s="271" t="s">
        <v>210</v>
      </c>
      <c r="C47" s="271"/>
      <c r="D47" s="272">
        <f>SUM(D41:D46)</f>
        <v>6400</v>
      </c>
      <c r="E47" s="272"/>
      <c r="F47" s="272">
        <f>SUM(F41:F46)</f>
        <v>-6500</v>
      </c>
      <c r="G47" s="272">
        <f t="shared" ref="G47:Y47" si="6">G41-G42+G43-G45-G46</f>
        <v>0</v>
      </c>
      <c r="H47" s="272">
        <f>SUM(H41:H46)</f>
        <v>4500</v>
      </c>
      <c r="I47" s="272">
        <f t="shared" si="6"/>
        <v>0</v>
      </c>
      <c r="J47" s="272">
        <f ca="1">SUM(J41:J46)</f>
        <v>9800</v>
      </c>
      <c r="K47" s="272">
        <f t="shared" si="6"/>
        <v>0</v>
      </c>
      <c r="L47" s="272">
        <f ca="1">SUM(L41:L46)</f>
        <v>2900</v>
      </c>
      <c r="M47" s="272">
        <f t="shared" si="6"/>
        <v>0</v>
      </c>
      <c r="N47" s="272">
        <f ca="1">SUM(N41:N46)</f>
        <v>4700</v>
      </c>
      <c r="O47" s="272">
        <f t="shared" si="6"/>
        <v>0</v>
      </c>
      <c r="P47" s="272">
        <f ca="1">SUM(P41:P46)</f>
        <v>11800</v>
      </c>
      <c r="Q47" s="272">
        <f t="shared" si="6"/>
        <v>0</v>
      </c>
      <c r="R47" s="272">
        <f ca="1">SUM(R41:R46)</f>
        <v>-300</v>
      </c>
      <c r="S47" s="272">
        <f>S41-S42+S43-S45-S46</f>
        <v>0</v>
      </c>
      <c r="T47" s="272">
        <f ca="1">SUM(T41:T46)</f>
        <v>-12600</v>
      </c>
      <c r="U47" s="272">
        <f t="shared" si="6"/>
        <v>0</v>
      </c>
      <c r="V47" s="272">
        <f ca="1">SUM(V41:V46)</f>
        <v>-4300</v>
      </c>
      <c r="W47" s="272">
        <f t="shared" si="6"/>
        <v>0</v>
      </c>
      <c r="X47" s="272">
        <f ca="1">SUM(X41:X46)</f>
        <v>4000</v>
      </c>
      <c r="Y47" s="272">
        <f t="shared" si="6"/>
        <v>0</v>
      </c>
      <c r="Z47" s="272">
        <f ca="1">SUM(Z41:Z46)</f>
        <v>5100</v>
      </c>
      <c r="AA47" s="272"/>
      <c r="AB47" s="272">
        <f t="shared" ca="1" si="3"/>
        <v>25500</v>
      </c>
    </row>
    <row r="48" spans="1:28" s="46" customFormat="1" ht="22.05" customHeight="1">
      <c r="B48" s="275" t="s">
        <v>211</v>
      </c>
      <c r="C48" s="276"/>
      <c r="D48" s="277">
        <f>D27+D39+D47</f>
        <v>-3062.676594445149</v>
      </c>
      <c r="E48" s="277"/>
      <c r="F48" s="277">
        <f>F27+F39+F47</f>
        <v>-74.719465556272553</v>
      </c>
      <c r="G48" s="277"/>
      <c r="H48" s="277">
        <f>H27+H39+H47</f>
        <v>9.7143166660207498</v>
      </c>
      <c r="I48" s="277"/>
      <c r="J48" s="277">
        <f ca="1">J27+J39+J47</f>
        <v>3.2057754036686674</v>
      </c>
      <c r="K48" s="277"/>
      <c r="L48" s="277">
        <f ca="1">L27+L39+L47</f>
        <v>60.517562075123351</v>
      </c>
      <c r="M48" s="277"/>
      <c r="N48" s="277">
        <f ca="1">N27+N39+N47</f>
        <v>-64.054461111772071</v>
      </c>
      <c r="O48" s="277"/>
      <c r="P48" s="277">
        <f ca="1">P27+P39+P47</f>
        <v>0.20354497004518635</v>
      </c>
      <c r="Q48" s="277"/>
      <c r="R48" s="277">
        <f ca="1">R27+R39+R47</f>
        <v>60.169205554892301</v>
      </c>
      <c r="S48" s="277"/>
      <c r="T48" s="277">
        <f ca="1">T27+T39+T47</f>
        <v>-42.11546111181633</v>
      </c>
      <c r="U48" s="277"/>
      <c r="V48" s="277">
        <f ca="1">V27+V39+V47</f>
        <v>-33.022908782317245</v>
      </c>
      <c r="W48" s="277"/>
      <c r="X48" s="277">
        <f ca="1">X27+X39+X47</f>
        <v>50.417316666010265</v>
      </c>
      <c r="Y48" s="277"/>
      <c r="Z48" s="277">
        <f ca="1">Z27+Z39+Z47</f>
        <v>-51.678182741038654</v>
      </c>
      <c r="AA48" s="270"/>
      <c r="AB48" s="270">
        <f ca="1">AB27+AB39+AB47</f>
        <v>-3144.0393524126011</v>
      </c>
    </row>
    <row r="49" spans="2:28" s="46" customFormat="1" ht="22.05" customHeight="1">
      <c r="B49" s="278" t="s">
        <v>212</v>
      </c>
      <c r="C49" s="278"/>
      <c r="D49" s="277">
        <f>'Bang can doi ke toan'!E10</f>
        <v>4100</v>
      </c>
      <c r="E49" s="277"/>
      <c r="F49" s="277">
        <f>D51</f>
        <v>1037.323405554851</v>
      </c>
      <c r="G49" s="277"/>
      <c r="H49" s="277">
        <f>F51</f>
        <v>962.60393999857843</v>
      </c>
      <c r="I49" s="277"/>
      <c r="J49" s="277">
        <f>H51</f>
        <v>972.31825666459918</v>
      </c>
      <c r="K49" s="277"/>
      <c r="L49" s="277">
        <f ca="1">J51</f>
        <v>975.52403206826784</v>
      </c>
      <c r="M49" s="277"/>
      <c r="N49" s="277">
        <f ca="1">L51</f>
        <v>1036.0415941433912</v>
      </c>
      <c r="O49" s="277"/>
      <c r="P49" s="277">
        <f ca="1">N51</f>
        <v>971.98713303161912</v>
      </c>
      <c r="Q49" s="277"/>
      <c r="R49" s="277">
        <f ca="1">P51</f>
        <v>972.19067800166431</v>
      </c>
      <c r="S49" s="277"/>
      <c r="T49" s="277">
        <f ca="1">R51</f>
        <v>1032.3598835565567</v>
      </c>
      <c r="U49" s="277"/>
      <c r="V49" s="277">
        <f ca="1">T51</f>
        <v>990.24442244474039</v>
      </c>
      <c r="W49" s="277"/>
      <c r="X49" s="277">
        <f ca="1">V51</f>
        <v>957.22151366242315</v>
      </c>
      <c r="Y49" s="277"/>
      <c r="Z49" s="277">
        <f ca="1">X51</f>
        <v>1007.6388303284334</v>
      </c>
      <c r="AA49" s="270"/>
      <c r="AB49" s="270"/>
    </row>
    <row r="50" spans="2:28" s="46" customFormat="1" ht="16.5" customHeight="1">
      <c r="B50" s="274" t="s">
        <v>699</v>
      </c>
      <c r="C50" s="273"/>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row>
    <row r="51" spans="2:28" s="46" customFormat="1" ht="25.5" customHeight="1">
      <c r="B51" s="278" t="s">
        <v>213</v>
      </c>
      <c r="C51" s="278"/>
      <c r="D51" s="277">
        <f>D48+D49</f>
        <v>1037.323405554851</v>
      </c>
      <c r="E51" s="277"/>
      <c r="F51" s="277">
        <f>F48+F49</f>
        <v>962.60393999857843</v>
      </c>
      <c r="G51" s="277"/>
      <c r="H51" s="277">
        <f>H48+H49</f>
        <v>972.31825666459918</v>
      </c>
      <c r="I51" s="277"/>
      <c r="J51" s="277">
        <f ca="1">J48+J49</f>
        <v>975.52403206826784</v>
      </c>
      <c r="K51" s="277"/>
      <c r="L51" s="277">
        <f ca="1">L48+L49</f>
        <v>1036.0415941433912</v>
      </c>
      <c r="M51" s="277"/>
      <c r="N51" s="277">
        <f ca="1">N48+N49</f>
        <v>971.98713303161912</v>
      </c>
      <c r="O51" s="277"/>
      <c r="P51" s="277">
        <f ca="1">P48+P49</f>
        <v>972.19067800166431</v>
      </c>
      <c r="Q51" s="277"/>
      <c r="R51" s="277">
        <f ca="1">R48+R49</f>
        <v>1032.3598835565567</v>
      </c>
      <c r="S51" s="277"/>
      <c r="T51" s="277">
        <f ca="1">T48+T49</f>
        <v>990.24442244474039</v>
      </c>
      <c r="U51" s="277"/>
      <c r="V51" s="277">
        <f ca="1">V48+V49</f>
        <v>957.22151366242315</v>
      </c>
      <c r="W51" s="277"/>
      <c r="X51" s="277">
        <f ca="1">X48+X49</f>
        <v>1007.6388303284334</v>
      </c>
      <c r="Y51" s="277"/>
      <c r="Z51" s="277">
        <f ca="1">Z48+Z49</f>
        <v>955.96064758739476</v>
      </c>
      <c r="AA51" s="270"/>
      <c r="AB51" s="270"/>
    </row>
    <row r="52" spans="2:28" ht="25.5" customHeight="1">
      <c r="B52" s="67"/>
      <c r="C52" s="67"/>
    </row>
    <row r="53" spans="2:28" s="279" customFormat="1" ht="23.25" customHeight="1">
      <c r="B53" s="280" t="s">
        <v>698</v>
      </c>
      <c r="D53" s="281">
        <f>D27+D39+D49</f>
        <v>-5362.676594445149</v>
      </c>
      <c r="E53" s="281"/>
      <c r="F53" s="281">
        <f>F27+F39+F49</f>
        <v>7462.6039399985784</v>
      </c>
      <c r="G53" s="281"/>
      <c r="H53" s="281">
        <f>H27+H39+H49</f>
        <v>-3527.6817433354008</v>
      </c>
      <c r="I53" s="281"/>
      <c r="J53" s="281">
        <f ca="1">J27+J39+J49</f>
        <v>-8824.4759679317322</v>
      </c>
      <c r="K53" s="281"/>
      <c r="L53" s="281">
        <f ca="1">L27+L39+L49</f>
        <v>-1863.9584058566088</v>
      </c>
      <c r="M53" s="281"/>
      <c r="N53" s="281">
        <f ca="1">N27+N39+N49</f>
        <v>-3728.0128669683809</v>
      </c>
      <c r="O53" s="281"/>
      <c r="P53" s="281">
        <f ca="1">P27+P39+P49</f>
        <v>-10827.809321998335</v>
      </c>
      <c r="Q53" s="281"/>
      <c r="R53" s="281">
        <f ca="1">R27+R39+R49</f>
        <v>1332.3598835565567</v>
      </c>
      <c r="S53" s="281"/>
      <c r="T53" s="281">
        <f ca="1">T27+T39+T49</f>
        <v>13590.244422444741</v>
      </c>
      <c r="U53" s="281"/>
      <c r="V53" s="281">
        <f ca="1">V27+V39+V49</f>
        <v>5257.2215136624236</v>
      </c>
      <c r="W53" s="281"/>
      <c r="X53" s="281">
        <f ca="1">X27+X39+X49</f>
        <v>-2992.3611696715666</v>
      </c>
      <c r="Y53" s="281"/>
      <c r="Z53" s="281">
        <f ca="1">Z27+Z39+Z49</f>
        <v>-4144.0393524126048</v>
      </c>
      <c r="AA53" s="282"/>
      <c r="AB53" s="282"/>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35"/>
  <sheetViews>
    <sheetView workbookViewId="0">
      <selection activeCell="K7" sqref="K7"/>
    </sheetView>
  </sheetViews>
  <sheetFormatPr defaultColWidth="9.21875" defaultRowHeight="13.2"/>
  <cols>
    <col min="1" max="1" width="6" style="341" bestFit="1" customWidth="1"/>
    <col min="2" max="2" width="11.44140625" style="265" customWidth="1"/>
    <col min="3" max="3" width="14.5546875" style="266" bestFit="1" customWidth="1"/>
    <col min="4" max="4" width="17.5546875" style="266" bestFit="1" customWidth="1"/>
    <col min="5" max="6" width="14.5546875" style="266" bestFit="1" customWidth="1"/>
    <col min="7" max="7" width="12.5546875" style="265" bestFit="1" customWidth="1"/>
    <col min="8" max="8" width="12.21875" style="265" bestFit="1" customWidth="1"/>
    <col min="9" max="9" width="11.21875" style="261" bestFit="1" customWidth="1"/>
    <col min="10" max="10" width="11" style="267" bestFit="1" customWidth="1"/>
    <col min="11" max="11" width="13.5546875" style="268" bestFit="1" customWidth="1"/>
    <col min="12" max="12" width="13.5546875" style="266" bestFit="1" customWidth="1"/>
    <col min="13" max="13" width="12.5546875" style="266" bestFit="1" customWidth="1"/>
    <col min="14" max="14" width="8" style="266" bestFit="1" customWidth="1"/>
    <col min="15" max="15" width="15.21875" style="261" bestFit="1" customWidth="1"/>
    <col min="16" max="16" width="12.21875" style="261" bestFit="1" customWidth="1"/>
    <col min="17" max="16384" width="9.21875" style="261"/>
  </cols>
  <sheetData>
    <row r="1" spans="1:28" ht="22.5" customHeight="1">
      <c r="B1" s="256"/>
      <c r="C1" s="257"/>
      <c r="D1" s="257"/>
      <c r="E1" s="257"/>
      <c r="F1" s="257"/>
      <c r="G1" s="256"/>
      <c r="H1" s="258"/>
      <c r="I1" s="259"/>
      <c r="J1" s="259"/>
      <c r="K1" s="260"/>
      <c r="L1" s="257"/>
      <c r="M1" s="257"/>
      <c r="N1" s="257"/>
    </row>
    <row r="2" spans="1:28" ht="22.5" customHeight="1">
      <c r="B2" s="303" t="s">
        <v>691</v>
      </c>
      <c r="C2" s="303"/>
      <c r="D2" s="303"/>
      <c r="E2" s="303"/>
      <c r="F2" s="303"/>
      <c r="G2" s="303"/>
      <c r="H2" s="303"/>
      <c r="I2" s="303"/>
      <c r="J2" s="303"/>
      <c r="K2" s="303"/>
      <c r="L2" s="303"/>
      <c r="M2" s="303"/>
      <c r="N2" s="303"/>
    </row>
    <row r="3" spans="1:28" ht="22.5" customHeight="1">
      <c r="B3" s="262"/>
      <c r="C3" s="263"/>
      <c r="D3" s="304" t="s">
        <v>693</v>
      </c>
      <c r="E3" s="304">
        <v>1000000000</v>
      </c>
      <c r="F3" s="263"/>
      <c r="G3" s="262"/>
      <c r="H3" s="262"/>
      <c r="I3" s="264"/>
      <c r="J3" s="264"/>
      <c r="K3" s="263"/>
      <c r="L3" s="263"/>
      <c r="M3" s="263"/>
      <c r="N3" s="263"/>
    </row>
    <row r="4" spans="1:28" s="311" customFormat="1" ht="36" customHeight="1">
      <c r="A4" s="305" t="s">
        <v>692</v>
      </c>
      <c r="B4" s="305" t="s">
        <v>681</v>
      </c>
      <c r="C4" s="306" t="s">
        <v>694</v>
      </c>
      <c r="D4" s="306" t="s">
        <v>695</v>
      </c>
      <c r="E4" s="306" t="s">
        <v>696</v>
      </c>
      <c r="F4" s="307" t="s">
        <v>682</v>
      </c>
      <c r="G4" s="305" t="s">
        <v>683</v>
      </c>
      <c r="H4" s="305" t="s">
        <v>684</v>
      </c>
      <c r="I4" s="308" t="s">
        <v>685</v>
      </c>
      <c r="J4" s="309" t="s">
        <v>686</v>
      </c>
      <c r="K4" s="306" t="s">
        <v>687</v>
      </c>
      <c r="L4" s="306" t="s">
        <v>688</v>
      </c>
      <c r="M4" s="307" t="s">
        <v>689</v>
      </c>
      <c r="N4" s="310" t="s">
        <v>690</v>
      </c>
    </row>
    <row r="5" spans="1:28" s="311" customFormat="1" ht="23.25" customHeight="1">
      <c r="A5" s="342"/>
      <c r="B5" s="312"/>
      <c r="C5" s="313" t="s">
        <v>671</v>
      </c>
      <c r="D5" s="314"/>
      <c r="E5" s="314"/>
      <c r="F5" s="314"/>
      <c r="G5" s="315"/>
      <c r="H5" s="315"/>
      <c r="I5" s="316"/>
      <c r="J5" s="317"/>
      <c r="K5" s="318">
        <v>88888888.888888896</v>
      </c>
      <c r="L5" s="319"/>
      <c r="M5" s="319">
        <f>K5-L5</f>
        <v>88888888.888888896</v>
      </c>
      <c r="N5" s="320"/>
    </row>
    <row r="6" spans="1:28" s="322" customFormat="1" ht="22.5" customHeight="1">
      <c r="A6" s="342" t="s">
        <v>148</v>
      </c>
      <c r="B6" s="315"/>
      <c r="C6" s="319">
        <v>10000000000</v>
      </c>
      <c r="D6" s="314">
        <v>0</v>
      </c>
      <c r="E6" s="314"/>
      <c r="F6" s="314">
        <f>+C6+D6-E6</f>
        <v>10000000000</v>
      </c>
      <c r="G6" s="315">
        <v>43100</v>
      </c>
      <c r="H6" s="315">
        <v>43131</v>
      </c>
      <c r="I6" s="316">
        <f>H6-G6+1</f>
        <v>32</v>
      </c>
      <c r="J6" s="317">
        <v>0.1</v>
      </c>
      <c r="K6" s="319">
        <f>C6*I6*J6/360</f>
        <v>88888888.888888896</v>
      </c>
      <c r="L6" s="319">
        <f>K5</f>
        <v>88888888.888888896</v>
      </c>
      <c r="M6" s="319">
        <f>M5+K6-L6</f>
        <v>88888888.888888896</v>
      </c>
      <c r="N6" s="320"/>
      <c r="O6" s="321"/>
    </row>
    <row r="7" spans="1:28" s="322" customFormat="1" ht="22.5" customHeight="1">
      <c r="A7" s="342" t="s">
        <v>148</v>
      </c>
      <c r="B7" s="315">
        <v>43101</v>
      </c>
      <c r="C7" s="314"/>
      <c r="D7" s="314">
        <f>IF(SUMIF('KH dong tien'!$4:$4,'KH Vay'!$A7,'KH dong tien'!$53:$53)&lt;$E$3/1000000,100000000*ROUND(($E$3-SUMIF('KH dong tien'!$4:$4,$A7,'KH dong tien'!$53:$53)*1000000)/100000000,0),0)</f>
        <v>6400000000</v>
      </c>
      <c r="E7" s="314">
        <f>ROUND(IF(SUMIF('KH dong tien'!$4:$4,A7,'KH dong tien'!$53:$53)*1000000&gt;$E$3,SUMIF('KH dong tien'!$4:$4,A7,'KH dong tien'!$53:$53)*1000000-$E$3,0)/100000000,0)*100000000</f>
        <v>0</v>
      </c>
      <c r="F7" s="314">
        <f>+F6+D7-E7</f>
        <v>16400000000</v>
      </c>
      <c r="G7" s="315">
        <v>43101</v>
      </c>
      <c r="H7" s="315">
        <v>43131</v>
      </c>
      <c r="I7" s="323">
        <f t="shared" ref="I7:I18" si="0">H7-G7+1</f>
        <v>31</v>
      </c>
      <c r="J7" s="317">
        <v>0.1</v>
      </c>
      <c r="K7" s="314">
        <f>F7*I7*J7/360</f>
        <v>141222222.22222221</v>
      </c>
      <c r="L7" s="314">
        <f>K6</f>
        <v>88888888.888888896</v>
      </c>
      <c r="M7" s="319">
        <f>M6+K7-L7</f>
        <v>141222222.22222221</v>
      </c>
      <c r="N7" s="324"/>
      <c r="O7" s="321"/>
      <c r="P7" s="311"/>
    </row>
    <row r="8" spans="1:28" s="322" customFormat="1" ht="22.5" customHeight="1">
      <c r="A8" s="342" t="s">
        <v>149</v>
      </c>
      <c r="B8" s="315">
        <v>43132</v>
      </c>
      <c r="C8" s="314"/>
      <c r="D8" s="314">
        <f>IF(SUMIF('KH dong tien'!$4:$4,'KH Vay'!$A8,'KH dong tien'!$53:$53)&lt;$E$3/1000000,100000000*ROUND(($E$3-SUMIF('KH dong tien'!$4:$4,$A8,'KH dong tien'!$53:$53)*1000000)/100000000,0),0)</f>
        <v>0</v>
      </c>
      <c r="E8" s="314">
        <f>ROUND(IF(SUMIF('KH dong tien'!$4:$4,A8,'KH dong tien'!$53:$53)*1000000&gt;$E$3,SUMIF('KH dong tien'!$4:$4,A8,'KH dong tien'!$53:$53)*1000000-$E$3,0)/100000000,0)*100000000</f>
        <v>6500000000</v>
      </c>
      <c r="F8" s="314">
        <f>+F7+D8-E8</f>
        <v>9900000000</v>
      </c>
      <c r="G8" s="325">
        <f>B8</f>
        <v>43132</v>
      </c>
      <c r="H8" s="315">
        <v>43159</v>
      </c>
      <c r="I8" s="323">
        <f t="shared" si="0"/>
        <v>28</v>
      </c>
      <c r="J8" s="317">
        <v>0.1</v>
      </c>
      <c r="K8" s="314">
        <f>F8*I8*J8/360</f>
        <v>77000000</v>
      </c>
      <c r="L8" s="314">
        <f>K7</f>
        <v>141222222.22222221</v>
      </c>
      <c r="M8" s="319">
        <f>M7+K8-L8</f>
        <v>77000000</v>
      </c>
      <c r="N8" s="324"/>
      <c r="O8" s="321"/>
      <c r="P8" s="311"/>
      <c r="Q8" s="311"/>
      <c r="R8" s="311"/>
      <c r="S8" s="311"/>
      <c r="T8" s="311"/>
      <c r="U8" s="311"/>
      <c r="V8" s="311"/>
      <c r="W8" s="311"/>
      <c r="X8" s="311"/>
      <c r="Y8" s="311"/>
      <c r="Z8" s="311"/>
      <c r="AA8" s="311"/>
      <c r="AB8" s="311"/>
    </row>
    <row r="9" spans="1:28" s="322" customFormat="1" ht="30" customHeight="1">
      <c r="A9" s="342" t="s">
        <v>150</v>
      </c>
      <c r="B9" s="315">
        <v>43160</v>
      </c>
      <c r="C9" s="314"/>
      <c r="D9" s="314">
        <f>IF(SUMIF('KH dong tien'!$4:$4,'KH Vay'!$A9,'KH dong tien'!$53:$53)&lt;$E$3/1000000,100000000*ROUND(($E$3-SUMIF('KH dong tien'!$4:$4,$A9,'KH dong tien'!$53:$53)*1000000)/100000000,0),0)</f>
        <v>4500000000</v>
      </c>
      <c r="E9" s="314">
        <f>ROUND(IF(SUMIF('KH dong tien'!$4:$4,A9,'KH dong tien'!$53:$53)*1000000&gt;$E$3,SUMIF('KH dong tien'!$4:$4,A9,'KH dong tien'!$53:$53)*1000000-$E$3,0)/100000000,0)*100000000</f>
        <v>0</v>
      </c>
      <c r="F9" s="314">
        <f>+F8+D9-E9</f>
        <v>14400000000</v>
      </c>
      <c r="G9" s="325">
        <f>B9</f>
        <v>43160</v>
      </c>
      <c r="H9" s="315">
        <v>43190</v>
      </c>
      <c r="I9" s="323">
        <f t="shared" si="0"/>
        <v>31</v>
      </c>
      <c r="J9" s="317">
        <v>0.1</v>
      </c>
      <c r="K9" s="314">
        <f>F9*I9*J9/360</f>
        <v>124000000</v>
      </c>
      <c r="L9" s="314">
        <f>K8</f>
        <v>77000000</v>
      </c>
      <c r="M9" s="319">
        <f t="shared" ref="M9:M18" si="1">M8+K9-L9</f>
        <v>124000000</v>
      </c>
      <c r="N9" s="324"/>
      <c r="O9" s="321"/>
      <c r="P9" s="311"/>
      <c r="Q9" s="311"/>
      <c r="R9" s="311"/>
      <c r="S9" s="311"/>
      <c r="T9" s="311"/>
      <c r="U9" s="311"/>
      <c r="V9" s="311"/>
      <c r="W9" s="311"/>
      <c r="X9" s="311"/>
      <c r="Y9" s="311"/>
      <c r="Z9" s="311"/>
      <c r="AA9" s="311"/>
      <c r="AB9" s="311"/>
    </row>
    <row r="10" spans="1:28" s="328" customFormat="1" ht="22.5" customHeight="1">
      <c r="A10" s="342" t="s">
        <v>151</v>
      </c>
      <c r="B10" s="315">
        <v>43191</v>
      </c>
      <c r="C10" s="314"/>
      <c r="D10" s="314">
        <f ca="1">IF(SUMIF('KH dong tien'!$4:$4,'KH Vay'!$A10,'KH dong tien'!$53:$53)&lt;$E$3/1000000,100000000*ROUND(($E$3-SUMIF('KH dong tien'!$4:$4,$A10,'KH dong tien'!$53:$53)*1000000)/100000000,0),0)</f>
        <v>9800000000</v>
      </c>
      <c r="E10" s="314">
        <f ca="1">ROUND(IF(SUMIF('KH dong tien'!$4:$4,A10,'KH dong tien'!$53:$53)*1000000&gt;$E$3,SUMIF('KH dong tien'!$4:$4,A10,'KH dong tien'!$53:$53)*1000000-$E$3,0)/100000000,0)*100000000</f>
        <v>0</v>
      </c>
      <c r="F10" s="314">
        <f t="shared" ref="F10:F18" ca="1" si="2">+F9+D10-E10</f>
        <v>24200000000</v>
      </c>
      <c r="G10" s="325">
        <f t="shared" ref="G10:G18" si="3">B10</f>
        <v>43191</v>
      </c>
      <c r="H10" s="315">
        <v>43220</v>
      </c>
      <c r="I10" s="323">
        <f t="shared" si="0"/>
        <v>30</v>
      </c>
      <c r="J10" s="317">
        <v>0.1</v>
      </c>
      <c r="K10" s="314">
        <f t="shared" ref="K10:K17" ca="1" si="4">F10*I10*J10/360</f>
        <v>201666666.66666666</v>
      </c>
      <c r="L10" s="314">
        <f>K9</f>
        <v>124000000</v>
      </c>
      <c r="M10" s="319">
        <f t="shared" ca="1" si="1"/>
        <v>201666666.66666663</v>
      </c>
      <c r="N10" s="326"/>
      <c r="O10" s="321"/>
      <c r="P10" s="327"/>
      <c r="Q10" s="311"/>
      <c r="R10" s="311"/>
      <c r="S10" s="311"/>
      <c r="T10" s="311"/>
      <c r="U10" s="311"/>
      <c r="V10" s="311"/>
      <c r="W10" s="311"/>
      <c r="X10" s="311"/>
      <c r="Y10" s="311"/>
      <c r="Z10" s="311"/>
      <c r="AA10" s="311"/>
      <c r="AB10" s="311"/>
    </row>
    <row r="11" spans="1:28" s="328" customFormat="1" ht="22.5" customHeight="1">
      <c r="A11" s="342" t="s">
        <v>152</v>
      </c>
      <c r="B11" s="315">
        <v>43221</v>
      </c>
      <c r="C11" s="314"/>
      <c r="D11" s="314">
        <f ca="1">IF(SUMIF('KH dong tien'!$4:$4,'KH Vay'!$A11,'KH dong tien'!$53:$53)&lt;$E$3/1000000,100000000*ROUND(($E$3-SUMIF('KH dong tien'!$4:$4,$A11,'KH dong tien'!$53:$53)*1000000)/100000000,0),0)</f>
        <v>2900000000</v>
      </c>
      <c r="E11" s="314">
        <f ca="1">ROUND(IF(SUMIF('KH dong tien'!$4:$4,A11,'KH dong tien'!$53:$53)*1000000&gt;$E$3,SUMIF('KH dong tien'!$4:$4,A11,'KH dong tien'!$53:$53)*1000000-$E$3,0)/100000000,0)*100000000</f>
        <v>0</v>
      </c>
      <c r="F11" s="314">
        <f t="shared" ca="1" si="2"/>
        <v>27100000000</v>
      </c>
      <c r="G11" s="325">
        <f t="shared" si="3"/>
        <v>43221</v>
      </c>
      <c r="H11" s="315">
        <v>43251</v>
      </c>
      <c r="I11" s="323">
        <f t="shared" si="0"/>
        <v>31</v>
      </c>
      <c r="J11" s="317">
        <v>0.1</v>
      </c>
      <c r="K11" s="314">
        <f t="shared" ca="1" si="4"/>
        <v>233361111.1111111</v>
      </c>
      <c r="L11" s="314">
        <f t="shared" ref="L11:L18" ca="1" si="5">K10</f>
        <v>201666666.66666666</v>
      </c>
      <c r="M11" s="319">
        <f t="shared" ca="1" si="1"/>
        <v>233361111.11111107</v>
      </c>
      <c r="N11" s="326"/>
      <c r="O11" s="321"/>
      <c r="P11" s="311"/>
      <c r="Q11" s="311"/>
      <c r="R11" s="311"/>
      <c r="S11" s="311"/>
      <c r="T11" s="311"/>
      <c r="U11" s="311"/>
      <c r="V11" s="311"/>
      <c r="W11" s="311"/>
      <c r="X11" s="311"/>
      <c r="Y11" s="311"/>
      <c r="Z11" s="311"/>
      <c r="AA11" s="311"/>
      <c r="AB11" s="311"/>
    </row>
    <row r="12" spans="1:28" s="328" customFormat="1" ht="22.5" customHeight="1">
      <c r="A12" s="342" t="s">
        <v>153</v>
      </c>
      <c r="B12" s="315">
        <v>43252</v>
      </c>
      <c r="C12" s="314"/>
      <c r="D12" s="314">
        <f ca="1">IF(SUMIF('KH dong tien'!$4:$4,'KH Vay'!$A12,'KH dong tien'!$53:$53)&lt;$E$3/1000000,100000000*ROUND(($E$3-SUMIF('KH dong tien'!$4:$4,$A12,'KH dong tien'!$53:$53)*1000000)/100000000,0),0)</f>
        <v>4700000000</v>
      </c>
      <c r="E12" s="314">
        <f ca="1">ROUND(IF(SUMIF('KH dong tien'!$4:$4,A12,'KH dong tien'!$53:$53)*1000000&gt;$E$3,SUMIF('KH dong tien'!$4:$4,A12,'KH dong tien'!$53:$53)*1000000-$E$3,0)/100000000,0)*100000000</f>
        <v>0</v>
      </c>
      <c r="F12" s="314">
        <f t="shared" ca="1" si="2"/>
        <v>31800000000</v>
      </c>
      <c r="G12" s="325">
        <f t="shared" si="3"/>
        <v>43252</v>
      </c>
      <c r="H12" s="315">
        <v>43281</v>
      </c>
      <c r="I12" s="323">
        <f t="shared" si="0"/>
        <v>30</v>
      </c>
      <c r="J12" s="317">
        <v>0.1</v>
      </c>
      <c r="K12" s="314">
        <f t="shared" ca="1" si="4"/>
        <v>265000000</v>
      </c>
      <c r="L12" s="314">
        <f t="shared" ca="1" si="5"/>
        <v>233361111.1111111</v>
      </c>
      <c r="M12" s="319">
        <f t="shared" ca="1" si="1"/>
        <v>264999999.99999994</v>
      </c>
      <c r="N12" s="326"/>
      <c r="O12" s="321"/>
      <c r="P12" s="311"/>
      <c r="Q12" s="311"/>
      <c r="R12" s="311"/>
      <c r="S12" s="311"/>
      <c r="T12" s="311"/>
      <c r="U12" s="311"/>
      <c r="V12" s="311"/>
      <c r="W12" s="311"/>
      <c r="X12" s="311"/>
      <c r="Y12" s="311"/>
      <c r="Z12" s="311"/>
      <c r="AA12" s="311"/>
      <c r="AB12" s="311"/>
    </row>
    <row r="13" spans="1:28" s="328" customFormat="1" ht="22.5" customHeight="1">
      <c r="A13" s="342" t="s">
        <v>154</v>
      </c>
      <c r="B13" s="315">
        <v>43282</v>
      </c>
      <c r="C13" s="314"/>
      <c r="D13" s="314">
        <f ca="1">IF(SUMIF('KH dong tien'!$4:$4,'KH Vay'!$A13,'KH dong tien'!$53:$53)&lt;$E$3/1000000,100000000*ROUND(($E$3-SUMIF('KH dong tien'!$4:$4,$A13,'KH dong tien'!$53:$53)*1000000)/100000000,0),0)</f>
        <v>11800000000</v>
      </c>
      <c r="E13" s="314">
        <f ca="1">ROUND(IF(SUMIF('KH dong tien'!$4:$4,A13,'KH dong tien'!$53:$53)*1000000&gt;$E$3,SUMIF('KH dong tien'!$4:$4,A13,'KH dong tien'!$53:$53)*1000000-$E$3,0)/100000000,0)*100000000</f>
        <v>0</v>
      </c>
      <c r="F13" s="314">
        <f t="shared" ca="1" si="2"/>
        <v>43600000000</v>
      </c>
      <c r="G13" s="325">
        <f t="shared" si="3"/>
        <v>43282</v>
      </c>
      <c r="H13" s="315">
        <v>43312</v>
      </c>
      <c r="I13" s="323">
        <f t="shared" si="0"/>
        <v>31</v>
      </c>
      <c r="J13" s="317">
        <v>0.1</v>
      </c>
      <c r="K13" s="314">
        <f t="shared" ca="1" si="4"/>
        <v>375444444.44444442</v>
      </c>
      <c r="L13" s="314">
        <f t="shared" ca="1" si="5"/>
        <v>265000000</v>
      </c>
      <c r="M13" s="319">
        <f t="shared" ca="1" si="1"/>
        <v>375444444.44444442</v>
      </c>
      <c r="N13" s="324"/>
      <c r="O13" s="321"/>
      <c r="P13" s="311"/>
      <c r="Q13" s="311"/>
      <c r="R13" s="311"/>
      <c r="S13" s="311"/>
      <c r="T13" s="311"/>
      <c r="U13" s="311"/>
      <c r="V13" s="311"/>
      <c r="W13" s="311"/>
      <c r="X13" s="311"/>
      <c r="Y13" s="311"/>
      <c r="Z13" s="311"/>
      <c r="AA13" s="311"/>
      <c r="AB13" s="311"/>
    </row>
    <row r="14" spans="1:28" s="328" customFormat="1" ht="22.5" customHeight="1">
      <c r="A14" s="342" t="s">
        <v>155</v>
      </c>
      <c r="B14" s="315">
        <v>43313</v>
      </c>
      <c r="C14" s="314"/>
      <c r="D14" s="314">
        <f ca="1">IF(SUMIF('KH dong tien'!$4:$4,'KH Vay'!$A14,'KH dong tien'!$53:$53)&lt;$E$3/1000000,100000000*ROUND(($E$3-SUMIF('KH dong tien'!$4:$4,$A14,'KH dong tien'!$53:$53)*1000000)/100000000,0),0)</f>
        <v>0</v>
      </c>
      <c r="E14" s="314">
        <f ca="1">ROUND(IF(SUMIF('KH dong tien'!$4:$4,A14,'KH dong tien'!$53:$53)*1000000&gt;$E$3,SUMIF('KH dong tien'!$4:$4,A14,'KH dong tien'!$53:$53)*1000000-$E$3,0)/100000000,0)*100000000</f>
        <v>300000000</v>
      </c>
      <c r="F14" s="314">
        <f t="shared" ca="1" si="2"/>
        <v>43300000000</v>
      </c>
      <c r="G14" s="325">
        <f t="shared" si="3"/>
        <v>43313</v>
      </c>
      <c r="H14" s="315">
        <v>43343</v>
      </c>
      <c r="I14" s="323">
        <f t="shared" si="0"/>
        <v>31</v>
      </c>
      <c r="J14" s="317">
        <v>0.1</v>
      </c>
      <c r="K14" s="314">
        <f t="shared" ca="1" si="4"/>
        <v>372861111.1111111</v>
      </c>
      <c r="L14" s="314">
        <f t="shared" ca="1" si="5"/>
        <v>375444444.44444442</v>
      </c>
      <c r="M14" s="319">
        <f t="shared" ca="1" si="1"/>
        <v>372861111.11111116</v>
      </c>
      <c r="N14" s="324"/>
      <c r="O14" s="321"/>
      <c r="P14" s="311"/>
      <c r="Q14" s="311"/>
      <c r="R14" s="311"/>
      <c r="S14" s="311"/>
      <c r="T14" s="311"/>
      <c r="U14" s="311"/>
      <c r="V14" s="311"/>
      <c r="W14" s="311"/>
      <c r="X14" s="311"/>
      <c r="Y14" s="311"/>
      <c r="Z14" s="311"/>
      <c r="AA14" s="311"/>
      <c r="AB14" s="311"/>
    </row>
    <row r="15" spans="1:28" s="328" customFormat="1" ht="22.5" customHeight="1">
      <c r="A15" s="342" t="s">
        <v>156</v>
      </c>
      <c r="B15" s="315">
        <v>43344</v>
      </c>
      <c r="C15" s="314"/>
      <c r="D15" s="314">
        <f ca="1">IF(SUMIF('KH dong tien'!$4:$4,'KH Vay'!$A15,'KH dong tien'!$53:$53)&lt;$E$3/1000000,100000000*ROUND(($E$3-SUMIF('KH dong tien'!$4:$4,$A15,'KH dong tien'!$53:$53)*1000000)/100000000,0),0)</f>
        <v>0</v>
      </c>
      <c r="E15" s="314">
        <f ca="1">ROUND(IF(SUMIF('KH dong tien'!$4:$4,A15,'KH dong tien'!$53:$53)*1000000&gt;$E$3,SUMIF('KH dong tien'!$4:$4,A15,'KH dong tien'!$53:$53)*1000000-$E$3,0)/100000000,0)*100000000</f>
        <v>12600000000</v>
      </c>
      <c r="F15" s="314">
        <f t="shared" ca="1" si="2"/>
        <v>30700000000</v>
      </c>
      <c r="G15" s="325">
        <f t="shared" si="3"/>
        <v>43344</v>
      </c>
      <c r="H15" s="315">
        <v>43373</v>
      </c>
      <c r="I15" s="323">
        <f t="shared" si="0"/>
        <v>30</v>
      </c>
      <c r="J15" s="317">
        <v>0.1</v>
      </c>
      <c r="K15" s="314">
        <f t="shared" ca="1" si="4"/>
        <v>255833333.33333334</v>
      </c>
      <c r="L15" s="314">
        <f t="shared" ca="1" si="5"/>
        <v>372861111.1111111</v>
      </c>
      <c r="M15" s="319">
        <f t="shared" ca="1" si="1"/>
        <v>255833333.33333343</v>
      </c>
      <c r="N15" s="326"/>
      <c r="O15" s="321"/>
      <c r="P15" s="311"/>
      <c r="Q15" s="311"/>
      <c r="R15" s="311"/>
      <c r="S15" s="311"/>
      <c r="T15" s="311"/>
      <c r="U15" s="311"/>
      <c r="V15" s="311"/>
      <c r="W15" s="311"/>
      <c r="X15" s="311"/>
      <c r="Y15" s="311"/>
      <c r="Z15" s="311"/>
      <c r="AA15" s="311"/>
      <c r="AB15" s="311"/>
    </row>
    <row r="16" spans="1:28" s="328" customFormat="1" ht="22.5" customHeight="1">
      <c r="A16" s="342" t="s">
        <v>12</v>
      </c>
      <c r="B16" s="315">
        <v>43374</v>
      </c>
      <c r="C16" s="314"/>
      <c r="D16" s="314">
        <f ca="1">IF(SUMIF('KH dong tien'!$4:$4,'KH Vay'!$A16,'KH dong tien'!$53:$53)&lt;$E$3/1000000,100000000*ROUND(($E$3-SUMIF('KH dong tien'!$4:$4,$A16,'KH dong tien'!$53:$53)*1000000)/100000000,0),0)</f>
        <v>0</v>
      </c>
      <c r="E16" s="314">
        <f ca="1">ROUND(IF(SUMIF('KH dong tien'!$4:$4,A16,'KH dong tien'!$53:$53)*1000000&gt;$E$3,SUMIF('KH dong tien'!$4:$4,A16,'KH dong tien'!$53:$53)*1000000-$E$3,0)/100000000,0)*100000000</f>
        <v>4300000000</v>
      </c>
      <c r="F16" s="314">
        <f t="shared" ca="1" si="2"/>
        <v>26400000000</v>
      </c>
      <c r="G16" s="325">
        <f t="shared" si="3"/>
        <v>43374</v>
      </c>
      <c r="H16" s="315">
        <v>43404</v>
      </c>
      <c r="I16" s="323">
        <f t="shared" si="0"/>
        <v>31</v>
      </c>
      <c r="J16" s="317">
        <v>0.1</v>
      </c>
      <c r="K16" s="314">
        <f t="shared" ca="1" si="4"/>
        <v>227333333.33333334</v>
      </c>
      <c r="L16" s="314">
        <f t="shared" ca="1" si="5"/>
        <v>255833333.33333334</v>
      </c>
      <c r="M16" s="319">
        <f t="shared" ca="1" si="1"/>
        <v>227333333.3333334</v>
      </c>
      <c r="N16" s="324"/>
      <c r="O16" s="321"/>
      <c r="P16" s="311"/>
      <c r="Q16" s="311"/>
      <c r="R16" s="311"/>
      <c r="S16" s="311"/>
      <c r="T16" s="311"/>
      <c r="U16" s="311"/>
      <c r="V16" s="311"/>
      <c r="W16" s="311"/>
      <c r="X16" s="311"/>
      <c r="Y16" s="311"/>
      <c r="Z16" s="311"/>
      <c r="AA16" s="311"/>
      <c r="AB16" s="311"/>
    </row>
    <row r="17" spans="1:28" s="328" customFormat="1" ht="22.5" customHeight="1">
      <c r="A17" s="342" t="s">
        <v>13</v>
      </c>
      <c r="B17" s="315">
        <v>43405</v>
      </c>
      <c r="C17" s="314"/>
      <c r="D17" s="314">
        <f ca="1">IF(SUMIF('KH dong tien'!$4:$4,'KH Vay'!$A17,'KH dong tien'!$53:$53)&lt;$E$3/1000000,100000000*ROUND(($E$3-SUMIF('KH dong tien'!$4:$4,$A17,'KH dong tien'!$53:$53)*1000000)/100000000,0),0)</f>
        <v>4000000000</v>
      </c>
      <c r="E17" s="314">
        <f ca="1">ROUND(IF(SUMIF('KH dong tien'!$4:$4,A17,'KH dong tien'!$53:$53)*1000000&gt;$E$3,SUMIF('KH dong tien'!$4:$4,A17,'KH dong tien'!$53:$53)*1000000-$E$3,0)/100000000,0)*100000000</f>
        <v>0</v>
      </c>
      <c r="F17" s="314">
        <f t="shared" ca="1" si="2"/>
        <v>30400000000</v>
      </c>
      <c r="G17" s="325">
        <f t="shared" si="3"/>
        <v>43405</v>
      </c>
      <c r="H17" s="315">
        <v>43434</v>
      </c>
      <c r="I17" s="323">
        <f t="shared" si="0"/>
        <v>30</v>
      </c>
      <c r="J17" s="317">
        <v>0.1</v>
      </c>
      <c r="K17" s="314">
        <f t="shared" ca="1" si="4"/>
        <v>253333333.33333334</v>
      </c>
      <c r="L17" s="314">
        <f t="shared" ca="1" si="5"/>
        <v>227333333.33333334</v>
      </c>
      <c r="M17" s="319">
        <f t="shared" ca="1" si="1"/>
        <v>253333333.3333334</v>
      </c>
      <c r="N17" s="324"/>
      <c r="O17" s="321"/>
      <c r="P17" s="311"/>
      <c r="Q17" s="311"/>
      <c r="R17" s="311"/>
      <c r="S17" s="311"/>
      <c r="T17" s="311"/>
      <c r="U17" s="311"/>
      <c r="V17" s="311"/>
      <c r="W17" s="311"/>
      <c r="X17" s="311"/>
      <c r="Y17" s="311"/>
      <c r="Z17" s="311"/>
      <c r="AA17" s="311"/>
      <c r="AB17" s="311"/>
    </row>
    <row r="18" spans="1:28" s="328" customFormat="1" ht="22.5" customHeight="1">
      <c r="A18" s="342" t="s">
        <v>14</v>
      </c>
      <c r="B18" s="315">
        <v>43435</v>
      </c>
      <c r="C18" s="314"/>
      <c r="D18" s="314">
        <f ca="1">IF(SUMIF('KH dong tien'!$4:$4,'KH Vay'!$A18,'KH dong tien'!$53:$53)&lt;$E$3/1000000,100000000*ROUND(($E$3-SUMIF('KH dong tien'!$4:$4,$A18,'KH dong tien'!$53:$53)*1000000)/100000000,0),0)</f>
        <v>5100000000</v>
      </c>
      <c r="E18" s="314">
        <f ca="1">ROUND(IF(SUMIF('KH dong tien'!$4:$4,A18,'KH dong tien'!$53:$53)*1000000&gt;$E$3,SUMIF('KH dong tien'!$4:$4,A18,'KH dong tien'!$53:$53)*1000000-$E$3,0)/100000000,0)*100000000</f>
        <v>0</v>
      </c>
      <c r="F18" s="314">
        <f t="shared" ca="1" si="2"/>
        <v>35500000000</v>
      </c>
      <c r="G18" s="325">
        <f t="shared" si="3"/>
        <v>43435</v>
      </c>
      <c r="H18" s="315">
        <v>43465</v>
      </c>
      <c r="I18" s="323">
        <f t="shared" si="0"/>
        <v>31</v>
      </c>
      <c r="J18" s="317">
        <v>0.1</v>
      </c>
      <c r="K18" s="314">
        <f ca="1">F18*I18*J18/360</f>
        <v>305694444.44444442</v>
      </c>
      <c r="L18" s="314">
        <f t="shared" ca="1" si="5"/>
        <v>253333333.33333334</v>
      </c>
      <c r="M18" s="319">
        <f t="shared" ca="1" si="1"/>
        <v>305694444.44444442</v>
      </c>
      <c r="N18" s="324"/>
      <c r="O18" s="321"/>
      <c r="P18" s="311"/>
      <c r="Q18" s="311"/>
      <c r="R18" s="311"/>
      <c r="S18" s="311"/>
      <c r="T18" s="311"/>
      <c r="U18" s="311"/>
      <c r="V18" s="311"/>
      <c r="W18" s="311"/>
      <c r="X18" s="311"/>
      <c r="Y18" s="311"/>
      <c r="Z18" s="311"/>
      <c r="AA18" s="311"/>
      <c r="AB18" s="311"/>
    </row>
    <row r="19" spans="1:28" s="322" customFormat="1" ht="22.5" customHeight="1">
      <c r="A19" s="343"/>
      <c r="B19" s="325"/>
      <c r="C19" s="314"/>
      <c r="D19" s="314"/>
      <c r="E19" s="314"/>
      <c r="F19" s="314"/>
      <c r="G19" s="325"/>
      <c r="H19" s="325"/>
      <c r="I19" s="323"/>
      <c r="J19" s="329"/>
      <c r="K19" s="313"/>
      <c r="L19" s="326"/>
      <c r="M19" s="319"/>
      <c r="N19" s="314"/>
      <c r="O19" s="311"/>
      <c r="P19" s="311"/>
      <c r="Q19" s="311"/>
      <c r="R19" s="311"/>
      <c r="S19" s="311"/>
      <c r="T19" s="311"/>
      <c r="U19" s="311"/>
      <c r="V19" s="311"/>
      <c r="W19" s="311"/>
      <c r="X19" s="311"/>
      <c r="Y19" s="311"/>
      <c r="Z19" s="311"/>
      <c r="AA19" s="311"/>
      <c r="AB19" s="311"/>
    </row>
    <row r="20" spans="1:28" s="328" customFormat="1" ht="22.5" customHeight="1">
      <c r="A20" s="344"/>
      <c r="B20" s="330"/>
      <c r="C20" s="331">
        <f>SUM(C6:C19)</f>
        <v>10000000000</v>
      </c>
      <c r="D20" s="331">
        <f ca="1">SUM(D6:D19)</f>
        <v>49200000000</v>
      </c>
      <c r="E20" s="331">
        <f ca="1">SUM(E6:E19)</f>
        <v>23700000000</v>
      </c>
      <c r="F20" s="332">
        <f ca="1">C20+D20-E20</f>
        <v>35500000000</v>
      </c>
      <c r="G20" s="330"/>
      <c r="H20" s="330"/>
      <c r="I20" s="333"/>
      <c r="J20" s="334"/>
      <c r="K20" s="332">
        <f ca="1">SUM(K6:K19)</f>
        <v>2921638888.8888893</v>
      </c>
      <c r="L20" s="332">
        <f ca="1">SUM(L6:L19)</f>
        <v>2704833333.3333335</v>
      </c>
      <c r="M20" s="331">
        <f ca="1">M18</f>
        <v>305694444.44444442</v>
      </c>
      <c r="N20" s="331">
        <f>SUM(N6:N19)</f>
        <v>0</v>
      </c>
      <c r="O20" s="311"/>
      <c r="P20" s="311"/>
      <c r="Q20" s="311"/>
      <c r="R20" s="311"/>
      <c r="S20" s="311"/>
      <c r="T20" s="311"/>
      <c r="U20" s="311"/>
      <c r="V20" s="311"/>
      <c r="W20" s="311"/>
      <c r="X20" s="311"/>
      <c r="Y20" s="311"/>
      <c r="Z20" s="311"/>
      <c r="AA20" s="311"/>
      <c r="AB20" s="311"/>
    </row>
    <row r="21" spans="1:28" s="311" customFormat="1" ht="22.5" customHeight="1">
      <c r="A21" s="345"/>
      <c r="B21" s="335"/>
      <c r="C21" s="336"/>
      <c r="D21" s="336"/>
      <c r="E21" s="336"/>
      <c r="F21" s="336"/>
      <c r="G21" s="335"/>
      <c r="H21" s="335"/>
      <c r="J21" s="337"/>
      <c r="K21" s="336"/>
      <c r="L21" s="336"/>
      <c r="M21" s="336"/>
      <c r="N21" s="338"/>
    </row>
    <row r="22" spans="1:28" s="311" customFormat="1" ht="22.5" customHeight="1">
      <c r="A22" s="345"/>
      <c r="B22" s="335"/>
      <c r="C22" s="336"/>
      <c r="D22" s="336"/>
      <c r="E22" s="336"/>
      <c r="F22" s="336"/>
      <c r="G22" s="335"/>
      <c r="H22" s="335"/>
      <c r="J22" s="337"/>
      <c r="K22" s="336"/>
      <c r="L22" s="337"/>
      <c r="M22" s="339"/>
      <c r="N22" s="337"/>
    </row>
    <row r="23" spans="1:28" s="311" customFormat="1" ht="22.5" customHeight="1">
      <c r="A23" s="345"/>
      <c r="B23" s="335"/>
      <c r="C23" s="336"/>
      <c r="D23" s="336"/>
      <c r="E23" s="336"/>
      <c r="F23" s="336"/>
      <c r="G23" s="335"/>
      <c r="H23" s="335"/>
      <c r="J23" s="337"/>
      <c r="K23" s="336"/>
      <c r="L23" s="337"/>
      <c r="M23" s="339"/>
      <c r="N23" s="337"/>
    </row>
    <row r="24" spans="1:28" s="336" customFormat="1" ht="22.5" customHeight="1">
      <c r="A24" s="346"/>
      <c r="B24" s="335"/>
      <c r="G24" s="335"/>
      <c r="H24" s="335"/>
      <c r="I24" s="311"/>
      <c r="J24" s="337"/>
      <c r="L24" s="337"/>
      <c r="M24" s="339"/>
      <c r="N24" s="337"/>
      <c r="O24" s="311"/>
    </row>
    <row r="25" spans="1:28" s="336" customFormat="1" ht="22.5" customHeight="1">
      <c r="A25" s="346"/>
      <c r="B25" s="335"/>
      <c r="G25" s="335"/>
      <c r="H25" s="335"/>
      <c r="I25" s="311"/>
      <c r="J25" s="337"/>
      <c r="L25" s="337"/>
      <c r="M25" s="339"/>
      <c r="N25" s="337"/>
      <c r="O25" s="311"/>
    </row>
    <row r="26" spans="1:28" s="266" customFormat="1" ht="22.5" customHeight="1">
      <c r="A26" s="347"/>
      <c r="B26" s="265"/>
      <c r="C26" s="268"/>
      <c r="D26" s="268"/>
      <c r="E26" s="268"/>
      <c r="F26" s="268"/>
      <c r="G26" s="265"/>
      <c r="H26" s="265"/>
      <c r="I26" s="261"/>
      <c r="J26" s="267"/>
      <c r="K26" s="268"/>
      <c r="L26" s="340"/>
    </row>
    <row r="27" spans="1:28" s="266" customFormat="1" ht="22.5" customHeight="1">
      <c r="A27" s="347"/>
      <c r="B27" s="265"/>
      <c r="G27" s="265"/>
      <c r="H27" s="265"/>
      <c r="I27" s="261"/>
      <c r="J27" s="267"/>
    </row>
    <row r="28" spans="1:28" s="266" customFormat="1" ht="22.5" customHeight="1">
      <c r="A28" s="347"/>
      <c r="B28" s="265"/>
      <c r="G28" s="265"/>
      <c r="H28" s="265"/>
      <c r="I28" s="261"/>
      <c r="J28" s="267"/>
    </row>
    <row r="29" spans="1:28" s="266" customFormat="1" ht="22.5" customHeight="1">
      <c r="A29" s="347"/>
      <c r="B29" s="265"/>
      <c r="G29" s="265"/>
      <c r="H29" s="265"/>
      <c r="I29" s="261"/>
      <c r="J29" s="267"/>
    </row>
    <row r="30" spans="1:28" s="266" customFormat="1" ht="22.5" customHeight="1">
      <c r="A30" s="347"/>
      <c r="B30" s="265"/>
      <c r="G30" s="265"/>
      <c r="H30" s="265"/>
      <c r="I30" s="261"/>
      <c r="J30" s="267"/>
      <c r="M30" s="268"/>
    </row>
    <row r="31" spans="1:28" s="266" customFormat="1" ht="22.5" customHeight="1">
      <c r="A31" s="347"/>
      <c r="B31" s="265"/>
      <c r="G31" s="265"/>
      <c r="H31" s="265"/>
      <c r="I31" s="261"/>
      <c r="J31" s="267"/>
      <c r="K31" s="268"/>
    </row>
    <row r="32" spans="1:28" s="266" customFormat="1" ht="22.5" customHeight="1">
      <c r="A32" s="347"/>
      <c r="B32" s="265"/>
      <c r="G32" s="265"/>
      <c r="H32" s="265"/>
      <c r="I32" s="261"/>
      <c r="J32" s="267"/>
      <c r="K32" s="268"/>
      <c r="M32" s="268"/>
    </row>
    <row r="33" spans="1:13" s="266" customFormat="1" ht="22.5" customHeight="1">
      <c r="A33" s="347"/>
      <c r="B33" s="265"/>
      <c r="G33" s="265"/>
      <c r="H33" s="265"/>
      <c r="I33" s="261"/>
      <c r="J33" s="267"/>
    </row>
    <row r="34" spans="1:13" s="266" customFormat="1" ht="22.5" customHeight="1">
      <c r="A34" s="347"/>
      <c r="B34" s="265"/>
      <c r="G34" s="265"/>
      <c r="H34" s="265"/>
      <c r="I34" s="261"/>
      <c r="J34" s="267"/>
      <c r="K34" s="268"/>
    </row>
    <row r="35" spans="1:13" s="266" customFormat="1" ht="22.5" customHeight="1">
      <c r="A35" s="347"/>
      <c r="B35" s="265"/>
      <c r="G35" s="265"/>
      <c r="H35" s="265"/>
      <c r="I35" s="261"/>
      <c r="J35" s="267"/>
      <c r="K35" s="268"/>
      <c r="M35" s="268"/>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112"/>
  <sheetViews>
    <sheetView zoomScale="85" zoomScaleNormal="85" workbookViewId="0">
      <pane xSplit="2" ySplit="2" topLeftCell="C3" activePane="bottomRight" state="frozen"/>
      <selection pane="topRight" activeCell="C1" sqref="C1"/>
      <selection pane="bottomLeft" activeCell="A3" sqref="A3"/>
      <selection pane="bottomRight" activeCell="B12" sqref="B12"/>
    </sheetView>
  </sheetViews>
  <sheetFormatPr defaultRowHeight="14.4"/>
  <cols>
    <col min="2" max="2" width="46.5546875" bestFit="1" customWidth="1"/>
    <col min="3" max="3" width="16.77734375" bestFit="1" customWidth="1"/>
    <col min="4" max="4" width="9.5546875" bestFit="1" customWidth="1"/>
    <col min="5" max="5" width="12" bestFit="1" customWidth="1"/>
    <col min="6" max="6" width="9.5546875" bestFit="1" customWidth="1"/>
    <col min="7" max="7" width="11.5546875" bestFit="1" customWidth="1"/>
    <col min="8" max="8" width="9.5546875" bestFit="1" customWidth="1"/>
    <col min="9" max="9" width="11.5546875" bestFit="1" customWidth="1"/>
    <col min="10" max="10" width="9.5546875" bestFit="1" customWidth="1"/>
    <col min="11" max="11" width="11.5546875" bestFit="1" customWidth="1"/>
    <col min="12" max="12" width="9.5546875" bestFit="1" customWidth="1"/>
    <col min="13" max="13" width="11.5546875" bestFit="1" customWidth="1"/>
    <col min="14" max="14" width="9.5546875" bestFit="1" customWidth="1"/>
    <col min="15" max="15" width="11.5546875" bestFit="1" customWidth="1"/>
    <col min="16" max="16" width="9.5546875" bestFit="1" customWidth="1"/>
    <col min="17" max="17" width="11.5546875" bestFit="1" customWidth="1"/>
    <col min="18" max="18" width="11.21875" customWidth="1"/>
    <col min="19" max="19" width="12.77734375" bestFit="1" customWidth="1"/>
    <col min="20" max="20" width="9.5546875" bestFit="1" customWidth="1"/>
    <col min="21" max="21" width="12.77734375" bestFit="1" customWidth="1"/>
    <col min="22" max="22" width="9.5546875" bestFit="1" customWidth="1"/>
    <col min="23" max="23" width="12.77734375" bestFit="1" customWidth="1"/>
    <col min="24" max="24" width="9.5546875" bestFit="1" customWidth="1"/>
    <col min="25" max="25" width="12.77734375" bestFit="1" customWidth="1"/>
    <col min="26" max="26" width="9.5546875" bestFit="1" customWidth="1"/>
    <col min="27" max="27" width="14.5546875" bestFit="1" customWidth="1"/>
    <col min="28" max="28" width="9.5546875" bestFit="1" customWidth="1"/>
  </cols>
  <sheetData>
    <row r="1" spans="1:28" ht="15.6">
      <c r="A1" s="932" t="s">
        <v>29</v>
      </c>
      <c r="B1" s="932" t="s">
        <v>185</v>
      </c>
      <c r="C1" s="930" t="s">
        <v>148</v>
      </c>
      <c r="D1" s="931"/>
      <c r="E1" s="930" t="s">
        <v>149</v>
      </c>
      <c r="F1" s="931"/>
      <c r="G1" s="930" t="s">
        <v>150</v>
      </c>
      <c r="H1" s="931"/>
      <c r="I1" s="930" t="s">
        <v>151</v>
      </c>
      <c r="J1" s="931"/>
      <c r="K1" s="930" t="s">
        <v>152</v>
      </c>
      <c r="L1" s="931"/>
      <c r="M1" s="930" t="s">
        <v>153</v>
      </c>
      <c r="N1" s="931"/>
      <c r="O1" s="930" t="s">
        <v>154</v>
      </c>
      <c r="P1" s="931"/>
      <c r="Q1" s="930" t="s">
        <v>155</v>
      </c>
      <c r="R1" s="931"/>
      <c r="S1" s="930" t="s">
        <v>156</v>
      </c>
      <c r="T1" s="931"/>
      <c r="U1" s="930" t="s">
        <v>12</v>
      </c>
      <c r="V1" s="931"/>
      <c r="W1" s="930" t="s">
        <v>13</v>
      </c>
      <c r="X1" s="931"/>
      <c r="Y1" s="930" t="s">
        <v>14</v>
      </c>
      <c r="Z1" s="931"/>
      <c r="AA1" s="930" t="s">
        <v>17</v>
      </c>
      <c r="AB1" s="931"/>
    </row>
    <row r="2" spans="1:28" ht="15.6">
      <c r="A2" s="933"/>
      <c r="B2" s="933"/>
      <c r="C2" s="68" t="s">
        <v>123</v>
      </c>
      <c r="D2" s="69" t="s">
        <v>214</v>
      </c>
      <c r="E2" s="68" t="s">
        <v>123</v>
      </c>
      <c r="F2" s="69" t="s">
        <v>214</v>
      </c>
      <c r="G2" s="68" t="s">
        <v>123</v>
      </c>
      <c r="H2" s="69" t="s">
        <v>214</v>
      </c>
      <c r="I2" s="68" t="s">
        <v>123</v>
      </c>
      <c r="J2" s="69" t="s">
        <v>214</v>
      </c>
      <c r="K2" s="68" t="s">
        <v>123</v>
      </c>
      <c r="L2" s="69" t="s">
        <v>214</v>
      </c>
      <c r="M2" s="68" t="s">
        <v>123</v>
      </c>
      <c r="N2" s="69" t="s">
        <v>214</v>
      </c>
      <c r="O2" s="68" t="s">
        <v>123</v>
      </c>
      <c r="P2" s="69" t="s">
        <v>214</v>
      </c>
      <c r="Q2" s="68" t="s">
        <v>123</v>
      </c>
      <c r="R2" s="69" t="s">
        <v>214</v>
      </c>
      <c r="S2" s="68" t="s">
        <v>123</v>
      </c>
      <c r="T2" s="69" t="s">
        <v>214</v>
      </c>
      <c r="U2" s="68" t="s">
        <v>123</v>
      </c>
      <c r="V2" s="69" t="s">
        <v>214</v>
      </c>
      <c r="W2" s="68" t="s">
        <v>123</v>
      </c>
      <c r="X2" s="69" t="s">
        <v>214</v>
      </c>
      <c r="Y2" s="68" t="s">
        <v>123</v>
      </c>
      <c r="Z2" s="69" t="s">
        <v>214</v>
      </c>
      <c r="AA2" s="70" t="s">
        <v>123</v>
      </c>
      <c r="AB2" s="69" t="s">
        <v>214</v>
      </c>
    </row>
    <row r="3" spans="1:28" ht="22.05" customHeight="1">
      <c r="A3" s="728" t="s">
        <v>215</v>
      </c>
      <c r="B3" s="729" t="s">
        <v>44</v>
      </c>
      <c r="C3" s="730">
        <f>'KH Ban Hang'!H5</f>
        <v>42550</v>
      </c>
      <c r="D3" s="731">
        <v>1</v>
      </c>
      <c r="E3" s="730">
        <f>'KH Ban Hang'!J5</f>
        <v>41750</v>
      </c>
      <c r="F3" s="731">
        <v>1</v>
      </c>
      <c r="G3" s="730">
        <f>'KH Ban Hang'!L5</f>
        <v>46300</v>
      </c>
      <c r="H3" s="731">
        <v>1</v>
      </c>
      <c r="I3" s="730">
        <f>'KH Ban Hang'!N5</f>
        <v>43850</v>
      </c>
      <c r="J3" s="731">
        <v>1</v>
      </c>
      <c r="K3" s="730">
        <f>'KH Ban Hang'!P5</f>
        <v>47200</v>
      </c>
      <c r="L3" s="731">
        <v>1</v>
      </c>
      <c r="M3" s="730">
        <f>'KH Ban Hang'!R5</f>
        <v>45400</v>
      </c>
      <c r="N3" s="731">
        <v>1</v>
      </c>
      <c r="O3" s="730">
        <f>'KH Ban Hang'!T5</f>
        <v>45700</v>
      </c>
      <c r="P3" s="731">
        <v>1</v>
      </c>
      <c r="Q3" s="730">
        <f>'KH Ban Hang'!V5</f>
        <v>45230</v>
      </c>
      <c r="R3" s="731">
        <v>1</v>
      </c>
      <c r="S3" s="730">
        <f>'KH Ban Hang'!X5</f>
        <v>42650</v>
      </c>
      <c r="T3" s="731">
        <v>1</v>
      </c>
      <c r="U3" s="730">
        <f>'KH Ban Hang'!Z5</f>
        <v>43150</v>
      </c>
      <c r="V3" s="731">
        <v>1</v>
      </c>
      <c r="W3" s="730">
        <f>'KH Ban Hang'!AB5</f>
        <v>45700</v>
      </c>
      <c r="X3" s="731">
        <v>1</v>
      </c>
      <c r="Y3" s="730">
        <f>'KH Ban Hang'!AD5</f>
        <v>46700</v>
      </c>
      <c r="Z3" s="731">
        <v>1</v>
      </c>
      <c r="AA3" s="730">
        <f>C3+E3+G3+I3+K3+M3+O3+Q3+S3+U3+W3+Y3</f>
        <v>536180</v>
      </c>
      <c r="AB3" s="731">
        <v>1</v>
      </c>
    </row>
    <row r="4" spans="1:28" ht="22.05" customHeight="1">
      <c r="A4" s="732" t="s">
        <v>216</v>
      </c>
      <c r="B4" s="733" t="s">
        <v>217</v>
      </c>
      <c r="C4" s="734">
        <f>5%*C3</f>
        <v>2127.5</v>
      </c>
      <c r="D4" s="735">
        <f>C4/C3</f>
        <v>0.05</v>
      </c>
      <c r="E4" s="734">
        <f>5%*E3</f>
        <v>2087.5</v>
      </c>
      <c r="F4" s="735">
        <f>E4/E3</f>
        <v>0.05</v>
      </c>
      <c r="G4" s="734">
        <f>5%*G3</f>
        <v>2315</v>
      </c>
      <c r="H4" s="735">
        <f>G4/G3</f>
        <v>0.05</v>
      </c>
      <c r="I4" s="734">
        <f>5%*I3</f>
        <v>2192.5</v>
      </c>
      <c r="J4" s="735">
        <f>I4/I3</f>
        <v>0.05</v>
      </c>
      <c r="K4" s="734">
        <f>5%*K3</f>
        <v>2360</v>
      </c>
      <c r="L4" s="735">
        <f>K4/K3</f>
        <v>0.05</v>
      </c>
      <c r="M4" s="734">
        <f>5%*M3</f>
        <v>2270</v>
      </c>
      <c r="N4" s="735">
        <f>M4/M3</f>
        <v>0.05</v>
      </c>
      <c r="O4" s="734">
        <f>5%*O3</f>
        <v>2285</v>
      </c>
      <c r="P4" s="735">
        <f>O4/O3</f>
        <v>0.05</v>
      </c>
      <c r="Q4" s="734">
        <f>5%*Q3</f>
        <v>2261.5</v>
      </c>
      <c r="R4" s="735">
        <f>Q4/Q3</f>
        <v>0.05</v>
      </c>
      <c r="S4" s="734">
        <f>5%*S3</f>
        <v>2132.5</v>
      </c>
      <c r="T4" s="735">
        <f>S4/S3</f>
        <v>0.05</v>
      </c>
      <c r="U4" s="734">
        <f>5%*U3</f>
        <v>2157.5</v>
      </c>
      <c r="V4" s="735">
        <f>U4/U3</f>
        <v>0.05</v>
      </c>
      <c r="W4" s="734">
        <f>5%*W3</f>
        <v>2285</v>
      </c>
      <c r="X4" s="735">
        <f>W4/W3</f>
        <v>0.05</v>
      </c>
      <c r="Y4" s="734">
        <f>5%*Y3</f>
        <v>2335</v>
      </c>
      <c r="Z4" s="735">
        <f>Y4/Y3</f>
        <v>0.05</v>
      </c>
      <c r="AA4" s="734">
        <f>C4+E4+G4+I4+K4+M4+O4+Q4+S4+U4+W4+Y4</f>
        <v>26809</v>
      </c>
      <c r="AB4" s="735">
        <f>AA4/AA3</f>
        <v>0.05</v>
      </c>
    </row>
    <row r="5" spans="1:28" ht="22.05" customHeight="1">
      <c r="A5" s="732" t="s">
        <v>218</v>
      </c>
      <c r="B5" s="733" t="s">
        <v>219</v>
      </c>
      <c r="C5" s="734">
        <f>C3-C4</f>
        <v>40422.5</v>
      </c>
      <c r="D5" s="735">
        <f>C5/C3</f>
        <v>0.95</v>
      </c>
      <c r="E5" s="734">
        <f t="shared" ref="E5" si="0">E3-E4</f>
        <v>39662.5</v>
      </c>
      <c r="F5" s="735">
        <f>E5/E3</f>
        <v>0.95</v>
      </c>
      <c r="G5" s="734">
        <f t="shared" ref="G5" si="1">G3-G4</f>
        <v>43985</v>
      </c>
      <c r="H5" s="735">
        <f>G5/G3</f>
        <v>0.95</v>
      </c>
      <c r="I5" s="734">
        <f t="shared" ref="I5" si="2">I3-I4</f>
        <v>41657.5</v>
      </c>
      <c r="J5" s="735">
        <f>I5/I3</f>
        <v>0.95</v>
      </c>
      <c r="K5" s="734">
        <f t="shared" ref="K5" si="3">K3-K4</f>
        <v>44840</v>
      </c>
      <c r="L5" s="735">
        <f>K5/K3</f>
        <v>0.95</v>
      </c>
      <c r="M5" s="734">
        <f t="shared" ref="M5" si="4">M3-M4</f>
        <v>43130</v>
      </c>
      <c r="N5" s="735">
        <f>M5/M3</f>
        <v>0.95</v>
      </c>
      <c r="O5" s="734">
        <f t="shared" ref="O5" si="5">O3-O4</f>
        <v>43415</v>
      </c>
      <c r="P5" s="735">
        <f>O5/O3</f>
        <v>0.95</v>
      </c>
      <c r="Q5" s="734">
        <f t="shared" ref="Q5" si="6">Q3-Q4</f>
        <v>42968.5</v>
      </c>
      <c r="R5" s="735">
        <f>Q5/Q3</f>
        <v>0.95</v>
      </c>
      <c r="S5" s="734">
        <f t="shared" ref="S5" si="7">S3-S4</f>
        <v>40517.5</v>
      </c>
      <c r="T5" s="735">
        <f>S5/S3</f>
        <v>0.95</v>
      </c>
      <c r="U5" s="734">
        <f t="shared" ref="U5" si="8">U3-U4</f>
        <v>40992.5</v>
      </c>
      <c r="V5" s="735">
        <f>U5/U3</f>
        <v>0.95</v>
      </c>
      <c r="W5" s="734">
        <f t="shared" ref="W5" si="9">W3-W4</f>
        <v>43415</v>
      </c>
      <c r="X5" s="735">
        <f>W5/W3</f>
        <v>0.95</v>
      </c>
      <c r="Y5" s="734">
        <f t="shared" ref="Y5" si="10">Y3-Y4</f>
        <v>44365</v>
      </c>
      <c r="Z5" s="735">
        <f>Y5/Y3</f>
        <v>0.95</v>
      </c>
      <c r="AA5" s="734">
        <f>C5+E5+G5+I5+K5+M5+O5+Q5+S5+U5+W5+Y5</f>
        <v>509371</v>
      </c>
      <c r="AB5" s="735">
        <f>AA5/AA3</f>
        <v>0.95</v>
      </c>
    </row>
    <row r="6" spans="1:28" ht="22.05" customHeight="1">
      <c r="A6" s="732" t="s">
        <v>220</v>
      </c>
      <c r="B6" s="733" t="s">
        <v>221</v>
      </c>
      <c r="C6" s="734">
        <f>'KH Gia von'!G5</f>
        <v>25045.039263157894</v>
      </c>
      <c r="D6" s="735">
        <f>C6/C3</f>
        <v>0.58860256787680132</v>
      </c>
      <c r="E6" s="734">
        <f>'KH Gia von'!I5</f>
        <v>24472.665789473685</v>
      </c>
      <c r="F6" s="735">
        <f>E6/E3</f>
        <v>0.58617163567601638</v>
      </c>
      <c r="G6" s="734">
        <f>'KH Gia von'!K5</f>
        <v>27202.665789473685</v>
      </c>
      <c r="H6" s="735">
        <f>G6/G3</f>
        <v>0.58753057860634306</v>
      </c>
      <c r="I6" s="734">
        <f>'KH Gia von'!M5</f>
        <v>25732.665789473685</v>
      </c>
      <c r="J6" s="735">
        <f>I6/I3</f>
        <v>0.58683388345435994</v>
      </c>
      <c r="K6" s="734">
        <f>'KH Gia von'!O5</f>
        <v>27742.665789473685</v>
      </c>
      <c r="L6" s="735">
        <f>K6/K3</f>
        <v>0.58776834299732383</v>
      </c>
      <c r="M6" s="734">
        <f>'KH Gia von'!Q5</f>
        <v>26662.665789473685</v>
      </c>
      <c r="N6" s="735">
        <f>M6/M3</f>
        <v>0.58728338743334108</v>
      </c>
      <c r="O6" s="734">
        <f>'KH Gia von'!S5</f>
        <v>26842.665789473685</v>
      </c>
      <c r="P6" s="735">
        <f>O6/O3</f>
        <v>0.58736686629045265</v>
      </c>
      <c r="Q6" s="734">
        <f>'KH Gia von'!U5</f>
        <v>26560.665789473685</v>
      </c>
      <c r="R6" s="735">
        <f>Q6/Q3</f>
        <v>0.58723559118889423</v>
      </c>
      <c r="S6" s="734">
        <f>'KH Gia von'!W5</f>
        <v>25012.665789473685</v>
      </c>
      <c r="T6" s="735">
        <f>S6/S3</f>
        <v>0.58646344172271248</v>
      </c>
      <c r="U6" s="734">
        <f>'KH Gia von'!Y5</f>
        <v>25312.665789473685</v>
      </c>
      <c r="V6" s="735">
        <f>U6/U3</f>
        <v>0.58662029639568214</v>
      </c>
      <c r="W6" s="734">
        <f>'KH Gia von'!AA5</f>
        <v>26842.665789473685</v>
      </c>
      <c r="X6" s="735">
        <f>W6/W3</f>
        <v>0.58736686629045265</v>
      </c>
      <c r="Y6" s="734">
        <f>'KH Gia von'!AC5</f>
        <v>27327.198947368423</v>
      </c>
      <c r="Z6" s="735">
        <f>Y6/Y3</f>
        <v>0.58516485968668996</v>
      </c>
      <c r="AA6" s="734">
        <f>C6+E6+G6+I6+K6+M6+O6+Q6+S6+U6+W6+Y6</f>
        <v>314756.89610526315</v>
      </c>
      <c r="AB6" s="735">
        <f>AA6/AA3</f>
        <v>0.5870358762081076</v>
      </c>
    </row>
    <row r="7" spans="1:28" ht="22.05" customHeight="1">
      <c r="A7" s="732" t="s">
        <v>222</v>
      </c>
      <c r="B7" s="733" t="s">
        <v>223</v>
      </c>
      <c r="C7" s="734">
        <f>C5-C6</f>
        <v>15377.460736842106</v>
      </c>
      <c r="D7" s="735">
        <f>C7/C3</f>
        <v>0.36139743212319875</v>
      </c>
      <c r="E7" s="734">
        <f>E5-E6</f>
        <v>15189.834210526315</v>
      </c>
      <c r="F7" s="735">
        <f>E7/E3</f>
        <v>0.36382836432398358</v>
      </c>
      <c r="G7" s="734">
        <f>G5-G6</f>
        <v>16782.334210526315</v>
      </c>
      <c r="H7" s="735">
        <f>G7/G3</f>
        <v>0.3624694213936569</v>
      </c>
      <c r="I7" s="734">
        <f>I5-I6</f>
        <v>15924.834210526315</v>
      </c>
      <c r="J7" s="735">
        <f>I7/I3</f>
        <v>0.36316611654564002</v>
      </c>
      <c r="K7" s="734">
        <f>K5-K6</f>
        <v>17097.334210526315</v>
      </c>
      <c r="L7" s="735">
        <f>K7/K3</f>
        <v>0.36223165700267618</v>
      </c>
      <c r="M7" s="734">
        <f>M5-M6</f>
        <v>16467.334210526315</v>
      </c>
      <c r="N7" s="735">
        <f>M7/M3</f>
        <v>0.36271661256665894</v>
      </c>
      <c r="O7" s="734">
        <f>O5-O6</f>
        <v>16572.334210526315</v>
      </c>
      <c r="P7" s="735">
        <f>O7/O3</f>
        <v>0.36263313370954736</v>
      </c>
      <c r="Q7" s="734">
        <f>Q5-Q6</f>
        <v>16407.834210526315</v>
      </c>
      <c r="R7" s="735">
        <f>Q7/Q3</f>
        <v>0.36276440881110578</v>
      </c>
      <c r="S7" s="734">
        <f>S5-S6</f>
        <v>15504.834210526315</v>
      </c>
      <c r="T7" s="735">
        <f>S7/S3</f>
        <v>0.36353655827728754</v>
      </c>
      <c r="U7" s="734">
        <f>U5-U6</f>
        <v>15679.834210526315</v>
      </c>
      <c r="V7" s="735">
        <f>U7/U3</f>
        <v>0.36337970360431782</v>
      </c>
      <c r="W7" s="734">
        <f>W5-W6</f>
        <v>16572.334210526315</v>
      </c>
      <c r="X7" s="735">
        <f>W7/W3</f>
        <v>0.36263313370954736</v>
      </c>
      <c r="Y7" s="734">
        <f>Y5-Y6</f>
        <v>17037.801052631577</v>
      </c>
      <c r="Z7" s="735">
        <f>Y7/Y3</f>
        <v>0.36483514031330999</v>
      </c>
      <c r="AA7" s="734">
        <f>C7+E7+G7+I7+K7+M7+O7+Q7+S7+U7+W7+Y7</f>
        <v>194614.10389473682</v>
      </c>
      <c r="AB7" s="735">
        <f>AA7/AA3</f>
        <v>0.3629641237918923</v>
      </c>
    </row>
    <row r="8" spans="1:28" ht="22.05" customHeight="1">
      <c r="A8" s="736" t="s">
        <v>224</v>
      </c>
      <c r="B8" s="737" t="s">
        <v>225</v>
      </c>
      <c r="C8" s="738">
        <f ca="1">C9+C26+C30+C46+C50+C63+C64+C65+C69+C75+C84</f>
        <v>1876.9620928549989</v>
      </c>
      <c r="D8" s="739">
        <f ca="1">C8/C$3</f>
        <v>4.4111917575910667E-2</v>
      </c>
      <c r="E8" s="738">
        <f ca="1">E9+E26+E30+E46+E50+E63+E64+E65+E69+E75+E84</f>
        <v>1947.8885247330472</v>
      </c>
      <c r="F8" s="739">
        <f ca="1">E8/E$3</f>
        <v>4.6656012568456223E-2</v>
      </c>
      <c r="G8" s="738">
        <f ca="1">G9+G26+G30+G46+G50+G63+G64+G65+G69+G75+G84</f>
        <v>2130.4924817911278</v>
      </c>
      <c r="H8" s="739">
        <f ca="1">G8/G$3</f>
        <v>4.6014956410175549E-2</v>
      </c>
      <c r="I8" s="738">
        <f ca="1">I9+I26+I30+I46+I50+I63+I64+I65+I69+I75+I84</f>
        <v>2316.3856053843638</v>
      </c>
      <c r="J8" s="739">
        <f ca="1">I8/I$3</f>
        <v>5.2825213349700431E-2</v>
      </c>
      <c r="K8" s="738">
        <f ca="1">K9+K26+K30+K46+K50+K63+K64+K65+K69+K75+K84</f>
        <v>2181.4314922732528</v>
      </c>
      <c r="L8" s="739">
        <f ca="1">K8/K$3</f>
        <v>4.6216768904094339E-2</v>
      </c>
      <c r="M8" s="738">
        <f ca="1">M9+M26+M30+M46+M50+M63+M64+M65+M69+M75+M84</f>
        <v>2162.271733283118</v>
      </c>
      <c r="N8" s="739">
        <f ca="1">M8/M$3</f>
        <v>4.7627130689055462E-2</v>
      </c>
      <c r="O8" s="738">
        <f ca="1">O9+O26+O30+O46+O50+O63+O64+O65+O69+O75+O84</f>
        <v>2143.4585452831179</v>
      </c>
      <c r="P8" s="739">
        <f ca="1">O8/O$3</f>
        <v>4.6902812807070413E-2</v>
      </c>
      <c r="Q8" s="738">
        <f ca="1">Q9+Q26+Q30+Q46+Q50+Q63+Q64+Q65+Q69+Q75+Q84</f>
        <v>2141.9163132831181</v>
      </c>
      <c r="R8" s="739">
        <f ca="1">Q8/Q$3</f>
        <v>4.735609801642976E-2</v>
      </c>
      <c r="S8" s="738">
        <f ca="1">S9+S26+S30+S46+S50+S63+S64+S65+S69+S75+S84</f>
        <v>2323.5977684497843</v>
      </c>
      <c r="T8" s="739">
        <f ca="1">S8/S$3</f>
        <v>5.4480604184051214E-2</v>
      </c>
      <c r="U8" s="738">
        <f ca="1">U9+U26+U30+U46+U50+U63+U64+U65+U69+U75+U84</f>
        <v>2157.1468836957106</v>
      </c>
      <c r="V8" s="739">
        <f ca="1">U8/U$3</f>
        <v>4.9991816539877415E-2</v>
      </c>
      <c r="W8" s="738">
        <f ca="1">W9+W26+W30+W46+W50+W63+W64+W65+W69+W75+W84</f>
        <v>2208.2600906123771</v>
      </c>
      <c r="X8" s="739">
        <f ca="1">W8/W$3</f>
        <v>4.8320789728936039E-2</v>
      </c>
      <c r="Y8" s="738">
        <f ca="1">Y9+Y26+Y30+Y46+Y50+Y63+Y64+Y65+Y69+Y75+Y84</f>
        <v>2199.2241235669226</v>
      </c>
      <c r="Z8" s="739">
        <f ca="1">Y8/Y$3</f>
        <v>4.7092593652396632E-2</v>
      </c>
      <c r="AA8" s="738">
        <f t="shared" ref="AA8:AA40" ca="1" si="11">C8+E8+G8+I8+K8+M8+O8+Q8+S8+U8+W8+Y8</f>
        <v>25789.035655210937</v>
      </c>
      <c r="AB8" s="739">
        <f t="shared" ref="AB8:AB72" ca="1" si="12">AA8/AA$3</f>
        <v>4.8097720271570998E-2</v>
      </c>
    </row>
    <row r="9" spans="1:28" ht="22.05" customHeight="1">
      <c r="A9" s="77">
        <v>1</v>
      </c>
      <c r="B9" s="78" t="s">
        <v>226</v>
      </c>
      <c r="C9" s="79">
        <f>C10+C11+C15+C18+C19+C21+C22+C23+C24</f>
        <v>508.24806365128546</v>
      </c>
      <c r="D9" s="80">
        <f>C9/C$3</f>
        <v>1.1944725350206475E-2</v>
      </c>
      <c r="E9" s="79">
        <f>E10+E11+E15+E18+E19+E21+E22+E23+E24</f>
        <v>623.93373352933384</v>
      </c>
      <c r="F9" s="80">
        <f t="shared" ref="F9" si="13">E9/E$3</f>
        <v>1.4944520563576858E-2</v>
      </c>
      <c r="G9" s="79">
        <f>G10+G11+G15+G18+G19+G21+G22+G23+G24</f>
        <v>623.93373352933384</v>
      </c>
      <c r="H9" s="80">
        <f t="shared" ref="H9" si="14">G9/G$3</f>
        <v>1.3475890572987773E-2</v>
      </c>
      <c r="I9" s="79">
        <f>I10+I11+I15+I18+I19+I21+I22+I23+I24</f>
        <v>676.23342262256983</v>
      </c>
      <c r="J9" s="80">
        <f t="shared" ref="J9" si="15">I9/I$3</f>
        <v>1.5421514769043783E-2</v>
      </c>
      <c r="K9" s="79">
        <f>K10+K11+K15+K18+K19+K21+K22+K23+K24</f>
        <v>693.83342262256997</v>
      </c>
      <c r="L9" s="80">
        <f t="shared" ref="L9" si="16">K9/K$3</f>
        <v>1.4699860648783262E-2</v>
      </c>
      <c r="M9" s="79">
        <f>M10+M11+M15+M18+M19+M21+M22+M23+M24</f>
        <v>737.47067369910167</v>
      </c>
      <c r="N9" s="80">
        <f t="shared" ref="N9" si="17">M9/M$3</f>
        <v>1.6243847438306203E-2</v>
      </c>
      <c r="O9" s="79">
        <f>O10+O11+O15+O18+O19+O21+O22+O23+O24</f>
        <v>737.47067369910167</v>
      </c>
      <c r="P9" s="80">
        <f t="shared" ref="P9" si="18">O9/O$3</f>
        <v>1.6137213866501132E-2</v>
      </c>
      <c r="Q9" s="79">
        <f>Q10+Q11+Q15+Q18+Q19+Q21+Q22+Q23+Q24</f>
        <v>737.47067369910167</v>
      </c>
      <c r="R9" s="80">
        <f t="shared" ref="R9" si="19">Q9/Q$3</f>
        <v>1.6304901032480692E-2</v>
      </c>
      <c r="S9" s="79">
        <f>S10+S11+S15+S18+S19+S21+S22+S23+S24</f>
        <v>756.77567369910162</v>
      </c>
      <c r="T9" s="80">
        <f t="shared" ref="T9" si="20">S9/S$3</f>
        <v>1.7743861048044585E-2</v>
      </c>
      <c r="U9" s="79">
        <f>U10+U11+U15+U18+U19+U21+U22+U23+U24</f>
        <v>737.47067369910167</v>
      </c>
      <c r="V9" s="80">
        <f t="shared" ref="V9" si="21">U9/U$3</f>
        <v>1.7090861499399809E-2</v>
      </c>
      <c r="W9" s="79">
        <f>W10+W11+W15+W18+W19+W21+W22+W23+W24</f>
        <v>737.47067369910167</v>
      </c>
      <c r="X9" s="80">
        <f t="shared" ref="X9" si="22">W9/W$3</f>
        <v>1.6137213866501132E-2</v>
      </c>
      <c r="Y9" s="79">
        <f>Y10+Y11+Y15+Y18+Y19+Y21+Y22+Y23+Y24</f>
        <v>737.47067369910167</v>
      </c>
      <c r="Z9" s="80">
        <f t="shared" ref="Z9" si="23">Y9/Y$3</f>
        <v>1.579166324837477E-2</v>
      </c>
      <c r="AA9" s="79">
        <f t="shared" si="11"/>
        <v>8307.7820918488051</v>
      </c>
      <c r="AB9" s="80">
        <f t="shared" si="12"/>
        <v>1.5494390114977816E-2</v>
      </c>
    </row>
    <row r="10" spans="1:28" ht="22.05" customHeight="1">
      <c r="A10" s="740">
        <v>1101</v>
      </c>
      <c r="B10" s="668" t="s">
        <v>227</v>
      </c>
      <c r="C10" s="741">
        <f>'KH Chi Phi Nhan Su'!H52/1000000</f>
        <v>344.06</v>
      </c>
      <c r="D10" s="742">
        <f>C10/C$3</f>
        <v>8.0860164512338434E-3</v>
      </c>
      <c r="E10" s="741">
        <f>'KH Chi Phi Nhan Su'!J52/1000000</f>
        <v>388.69499999999999</v>
      </c>
      <c r="F10" s="742">
        <f t="shared" ref="F10" si="24">E10/E$3</f>
        <v>9.3100598802395209E-3</v>
      </c>
      <c r="G10" s="741">
        <f>'KH Chi Phi Nhan Su'!L52/1000000</f>
        <v>388.69499999999999</v>
      </c>
      <c r="H10" s="742">
        <f t="shared" ref="H10" si="25">G10/G$3</f>
        <v>8.3951403887688979E-3</v>
      </c>
      <c r="I10" s="741">
        <f>'KH Chi Phi Nhan Su'!N52/1000000</f>
        <v>423.07600000000002</v>
      </c>
      <c r="J10" s="742">
        <f t="shared" ref="J10" si="26">I10/I$3</f>
        <v>9.6482554161915618E-3</v>
      </c>
      <c r="K10" s="741">
        <f>'KH Chi Phi Nhan Su'!P52/1000000</f>
        <v>423.07600000000002</v>
      </c>
      <c r="L10" s="742">
        <f t="shared" ref="L10" si="27">K10/K$3</f>
        <v>8.9634745762711861E-3</v>
      </c>
      <c r="M10" s="741">
        <f>'KH Chi Phi Nhan Su'!R52/1000000</f>
        <v>468.83699999999999</v>
      </c>
      <c r="N10" s="742">
        <f t="shared" ref="N10" si="28">M10/M$3</f>
        <v>1.032680616740088E-2</v>
      </c>
      <c r="O10" s="741">
        <f>'KH Chi Phi Nhan Su'!T52/1000000</f>
        <v>468.83699999999999</v>
      </c>
      <c r="P10" s="742">
        <f t="shared" ref="P10" si="29">O10/O$3</f>
        <v>1.0259015317286652E-2</v>
      </c>
      <c r="Q10" s="741">
        <f>'KH Chi Phi Nhan Su'!V52/1000000</f>
        <v>468.83699999999999</v>
      </c>
      <c r="R10" s="742">
        <f t="shared" ref="R10" si="30">Q10/Q$3</f>
        <v>1.0365620163608225E-2</v>
      </c>
      <c r="S10" s="741">
        <f>'KH Chi Phi Nhan Su'!X52/1000000</f>
        <v>468.83699999999999</v>
      </c>
      <c r="T10" s="742">
        <f t="shared" ref="T10" si="31">S10/S$3</f>
        <v>1.0992661195779602E-2</v>
      </c>
      <c r="U10" s="741">
        <f>'KH Chi Phi Nhan Su'!Z52/1000000</f>
        <v>468.83699999999999</v>
      </c>
      <c r="V10" s="742">
        <f t="shared" ref="V10" si="32">U10/U$3</f>
        <v>1.0865283893395134E-2</v>
      </c>
      <c r="W10" s="741">
        <f>'KH Chi Phi Nhan Su'!AB52/1000000</f>
        <v>468.83699999999999</v>
      </c>
      <c r="X10" s="742">
        <f t="shared" ref="X10" si="33">W10/W$3</f>
        <v>1.0259015317286652E-2</v>
      </c>
      <c r="Y10" s="741">
        <f>'KH Chi Phi Nhan Su'!AD52/1000000</f>
        <v>468.83699999999999</v>
      </c>
      <c r="Z10" s="742">
        <f t="shared" ref="Z10:Z11" si="34">Y10/Y$3</f>
        <v>1.003933618843683E-2</v>
      </c>
      <c r="AA10" s="741">
        <f t="shared" si="11"/>
        <v>5249.4609999999993</v>
      </c>
      <c r="AB10" s="742">
        <f t="shared" si="12"/>
        <v>9.7904826737289698E-3</v>
      </c>
    </row>
    <row r="11" spans="1:28" ht="22.05" customHeight="1">
      <c r="A11" s="743">
        <v>1116</v>
      </c>
      <c r="B11" s="669" t="s">
        <v>228</v>
      </c>
      <c r="C11" s="683">
        <f>'KH Chi Phi Nhan Su'!H53/1000000</f>
        <v>20.88</v>
      </c>
      <c r="D11" s="744">
        <f>C11/C$3</f>
        <v>4.9071680376028195E-4</v>
      </c>
      <c r="E11" s="683">
        <f>'KH Chi Phi Nhan Su'!J53/1000000</f>
        <v>22.52</v>
      </c>
      <c r="F11" s="744">
        <f t="shared" ref="F11" si="35">E11/E$3</f>
        <v>5.3940119760479039E-4</v>
      </c>
      <c r="G11" s="683">
        <f>'KH Chi Phi Nhan Su'!L53/1000000</f>
        <v>22.52</v>
      </c>
      <c r="H11" s="744">
        <f t="shared" ref="H11" si="36">G11/G$3</f>
        <v>4.8639308855291576E-4</v>
      </c>
      <c r="I11" s="683">
        <f>'KH Chi Phi Nhan Su'!N53/1000000</f>
        <v>23.24</v>
      </c>
      <c r="J11" s="744">
        <f t="shared" ref="J11" si="37">I11/I$3</f>
        <v>5.2998859749144804E-4</v>
      </c>
      <c r="K11" s="683">
        <f>'KH Chi Phi Nhan Su'!P53/1000000</f>
        <v>23.24</v>
      </c>
      <c r="L11" s="744">
        <f t="shared" ref="L11" si="38">K11/K$3</f>
        <v>4.9237288135593217E-4</v>
      </c>
      <c r="M11" s="683">
        <f>'KH Chi Phi Nhan Su'!R53/1000000</f>
        <v>23.96</v>
      </c>
      <c r="N11" s="744">
        <f t="shared" ref="N11" si="39">M11/M$3</f>
        <v>5.2775330396475772E-4</v>
      </c>
      <c r="O11" s="683">
        <f>'KH Chi Phi Nhan Su'!T53/1000000</f>
        <v>23.96</v>
      </c>
      <c r="P11" s="744">
        <f t="shared" ref="P11" si="40">O11/O$3</f>
        <v>5.2428884026258209E-4</v>
      </c>
      <c r="Q11" s="683">
        <f>'KH Chi Phi Nhan Su'!V53/1000000</f>
        <v>23.96</v>
      </c>
      <c r="R11" s="744">
        <f t="shared" ref="R11" si="41">Q11/Q$3</f>
        <v>5.2973690028741986E-4</v>
      </c>
      <c r="S11" s="683">
        <f>'KH Chi Phi Nhan Su'!X53/1000000</f>
        <v>23.96</v>
      </c>
      <c r="T11" s="744">
        <f t="shared" ref="T11:Z12" si="42">S11/S$3</f>
        <v>5.6178194607268462E-4</v>
      </c>
      <c r="U11" s="683">
        <f>'KH Chi Phi Nhan Su'!Z53/1000000</f>
        <v>23.96</v>
      </c>
      <c r="V11" s="744">
        <f t="shared" ref="V11" si="43">U11/U$3</f>
        <v>5.5527230590961762E-4</v>
      </c>
      <c r="W11" s="683">
        <f>'KH Chi Phi Nhan Su'!AB53/1000000</f>
        <v>23.96</v>
      </c>
      <c r="X11" s="744">
        <f t="shared" ref="X11" si="44">W11/W$3</f>
        <v>5.2428884026258209E-4</v>
      </c>
      <c r="Y11" s="683">
        <f>'KH Chi Phi Nhan Su'!AD53/1000000</f>
        <v>23.96</v>
      </c>
      <c r="Z11" s="744">
        <f t="shared" si="34"/>
        <v>5.1306209850107069E-4</v>
      </c>
      <c r="AA11" s="683">
        <f t="shared" si="11"/>
        <v>280.12</v>
      </c>
      <c r="AB11" s="744">
        <f t="shared" si="12"/>
        <v>5.2243649520683358E-4</v>
      </c>
    </row>
    <row r="12" spans="1:28" ht="22.05" customHeight="1">
      <c r="A12" s="743">
        <v>1105</v>
      </c>
      <c r="B12" s="669" t="s">
        <v>229</v>
      </c>
      <c r="C12" s="683"/>
      <c r="D12" s="744">
        <f t="shared" ref="D12:R24" si="45">C12/C$3</f>
        <v>0</v>
      </c>
      <c r="E12" s="683"/>
      <c r="F12" s="744">
        <f t="shared" si="45"/>
        <v>0</v>
      </c>
      <c r="G12" s="683"/>
      <c r="H12" s="744">
        <f t="shared" si="45"/>
        <v>0</v>
      </c>
      <c r="I12" s="683"/>
      <c r="J12" s="744">
        <f t="shared" si="45"/>
        <v>0</v>
      </c>
      <c r="K12" s="683"/>
      <c r="L12" s="744">
        <f t="shared" si="45"/>
        <v>0</v>
      </c>
      <c r="M12" s="683"/>
      <c r="N12" s="744">
        <f t="shared" si="45"/>
        <v>0</v>
      </c>
      <c r="O12" s="683"/>
      <c r="P12" s="744">
        <f t="shared" si="45"/>
        <v>0</v>
      </c>
      <c r="Q12" s="683"/>
      <c r="R12" s="744">
        <f t="shared" si="45"/>
        <v>0</v>
      </c>
      <c r="S12" s="683"/>
      <c r="T12" s="744">
        <f t="shared" si="42"/>
        <v>0</v>
      </c>
      <c r="U12" s="683"/>
      <c r="V12" s="744">
        <f t="shared" si="42"/>
        <v>0</v>
      </c>
      <c r="W12" s="683"/>
      <c r="X12" s="744">
        <f t="shared" si="42"/>
        <v>0</v>
      </c>
      <c r="Y12" s="683"/>
      <c r="Z12" s="744">
        <f t="shared" si="42"/>
        <v>0</v>
      </c>
      <c r="AA12" s="683">
        <f t="shared" si="11"/>
        <v>0</v>
      </c>
      <c r="AB12" s="744">
        <f t="shared" si="12"/>
        <v>0</v>
      </c>
    </row>
    <row r="13" spans="1:28" ht="22.05" customHeight="1">
      <c r="A13" s="743">
        <v>1102</v>
      </c>
      <c r="B13" s="669" t="s">
        <v>230</v>
      </c>
      <c r="C13" s="683"/>
      <c r="D13" s="744">
        <f t="shared" si="45"/>
        <v>0</v>
      </c>
      <c r="E13" s="683"/>
      <c r="F13" s="744">
        <f t="shared" ref="F13:Z26" si="46">E13/E$3</f>
        <v>0</v>
      </c>
      <c r="G13" s="683"/>
      <c r="H13" s="744">
        <f t="shared" si="46"/>
        <v>0</v>
      </c>
      <c r="I13" s="683"/>
      <c r="J13" s="744">
        <f t="shared" si="46"/>
        <v>0</v>
      </c>
      <c r="K13" s="683"/>
      <c r="L13" s="744">
        <f t="shared" si="46"/>
        <v>0</v>
      </c>
      <c r="M13" s="683"/>
      <c r="N13" s="744">
        <f t="shared" si="46"/>
        <v>0</v>
      </c>
      <c r="O13" s="683"/>
      <c r="P13" s="744">
        <f t="shared" si="46"/>
        <v>0</v>
      </c>
      <c r="Q13" s="683"/>
      <c r="R13" s="744">
        <f t="shared" si="46"/>
        <v>0</v>
      </c>
      <c r="S13" s="683"/>
      <c r="T13" s="744">
        <f t="shared" si="46"/>
        <v>0</v>
      </c>
      <c r="U13" s="683"/>
      <c r="V13" s="744">
        <f t="shared" si="46"/>
        <v>0</v>
      </c>
      <c r="W13" s="683"/>
      <c r="X13" s="744">
        <f t="shared" si="46"/>
        <v>0</v>
      </c>
      <c r="Y13" s="683"/>
      <c r="Z13" s="744">
        <f t="shared" si="46"/>
        <v>0</v>
      </c>
      <c r="AA13" s="683">
        <f t="shared" si="11"/>
        <v>0</v>
      </c>
      <c r="AB13" s="744">
        <f t="shared" si="12"/>
        <v>0</v>
      </c>
    </row>
    <row r="14" spans="1:28" ht="22.05" customHeight="1">
      <c r="A14" s="743">
        <v>1117</v>
      </c>
      <c r="B14" s="669" t="s">
        <v>231</v>
      </c>
      <c r="C14" s="683"/>
      <c r="D14" s="744">
        <f t="shared" si="45"/>
        <v>0</v>
      </c>
      <c r="E14" s="683"/>
      <c r="F14" s="744">
        <f t="shared" si="46"/>
        <v>0</v>
      </c>
      <c r="G14" s="683"/>
      <c r="H14" s="744">
        <f t="shared" si="46"/>
        <v>0</v>
      </c>
      <c r="I14" s="683"/>
      <c r="J14" s="744">
        <f t="shared" si="46"/>
        <v>0</v>
      </c>
      <c r="K14" s="683"/>
      <c r="L14" s="744">
        <f t="shared" si="46"/>
        <v>0</v>
      </c>
      <c r="M14" s="683"/>
      <c r="N14" s="744">
        <f t="shared" si="46"/>
        <v>0</v>
      </c>
      <c r="O14" s="683"/>
      <c r="P14" s="744">
        <f t="shared" si="46"/>
        <v>0</v>
      </c>
      <c r="Q14" s="683"/>
      <c r="R14" s="744">
        <f t="shared" si="46"/>
        <v>0</v>
      </c>
      <c r="S14" s="683"/>
      <c r="T14" s="744">
        <f t="shared" si="46"/>
        <v>0</v>
      </c>
      <c r="U14" s="683"/>
      <c r="V14" s="744">
        <f t="shared" si="46"/>
        <v>0</v>
      </c>
      <c r="W14" s="683"/>
      <c r="X14" s="744">
        <f t="shared" si="46"/>
        <v>0</v>
      </c>
      <c r="Y14" s="683"/>
      <c r="Z14" s="744">
        <f t="shared" si="46"/>
        <v>0</v>
      </c>
      <c r="AA14" s="683">
        <f t="shared" si="11"/>
        <v>0</v>
      </c>
      <c r="AB14" s="744">
        <f t="shared" si="12"/>
        <v>0</v>
      </c>
    </row>
    <row r="15" spans="1:28" ht="22.05" customHeight="1">
      <c r="A15" s="743">
        <v>1103</v>
      </c>
      <c r="B15" s="669" t="s">
        <v>232</v>
      </c>
      <c r="C15" s="683">
        <f>'KH Chi Phi Nhan Su'!H54/1000000</f>
        <v>75.385649999999998</v>
      </c>
      <c r="D15" s="744">
        <f>C15/C$3</f>
        <v>1.771695652173913E-3</v>
      </c>
      <c r="E15" s="683">
        <f>'KH Chi Phi Nhan Su'!J54/1000000</f>
        <v>83.097409999999996</v>
      </c>
      <c r="F15" s="744">
        <f t="shared" si="46"/>
        <v>1.9903571257485031E-3</v>
      </c>
      <c r="G15" s="683">
        <f>'KH Chi Phi Nhan Su'!L54/1000000</f>
        <v>83.097409999999996</v>
      </c>
      <c r="H15" s="744">
        <f t="shared" si="46"/>
        <v>1.7947604751619869E-3</v>
      </c>
      <c r="I15" s="683">
        <f>'KH Chi Phi Nhan Su'!N54/1000000</f>
        <v>89.207409999999996</v>
      </c>
      <c r="J15" s="744">
        <f t="shared" si="46"/>
        <v>2.034376510832383E-3</v>
      </c>
      <c r="K15" s="683">
        <f>'KH Chi Phi Nhan Su'!P54/1000000</f>
        <v>89.207409999999996</v>
      </c>
      <c r="L15" s="744">
        <f t="shared" si="46"/>
        <v>1.8899874999999998E-3</v>
      </c>
      <c r="M15" s="683">
        <f>'KH Chi Phi Nhan Su'!R54/1000000</f>
        <v>89.207409999999996</v>
      </c>
      <c r="N15" s="744">
        <f t="shared" si="46"/>
        <v>1.9649209251101319E-3</v>
      </c>
      <c r="O15" s="683">
        <f>'KH Chi Phi Nhan Su'!T54/1000000</f>
        <v>89.207409999999996</v>
      </c>
      <c r="P15" s="744">
        <f t="shared" si="46"/>
        <v>1.952022100656455E-3</v>
      </c>
      <c r="Q15" s="683">
        <f>'KH Chi Phi Nhan Su'!V54/1000000</f>
        <v>89.207409999999996</v>
      </c>
      <c r="R15" s="744">
        <f t="shared" si="46"/>
        <v>1.9723062126906919E-3</v>
      </c>
      <c r="S15" s="683">
        <f>'KH Chi Phi Nhan Su'!X54/1000000</f>
        <v>89.207409999999996</v>
      </c>
      <c r="T15" s="744">
        <f t="shared" si="46"/>
        <v>2.0916157092614302E-3</v>
      </c>
      <c r="U15" s="683">
        <f>'KH Chi Phi Nhan Su'!Z54/1000000</f>
        <v>89.207409999999996</v>
      </c>
      <c r="V15" s="744">
        <f t="shared" si="46"/>
        <v>2.0673791425260719E-3</v>
      </c>
      <c r="W15" s="683">
        <f>'KH Chi Phi Nhan Su'!AB54/1000000</f>
        <v>89.207409999999996</v>
      </c>
      <c r="X15" s="744">
        <f t="shared" si="46"/>
        <v>1.952022100656455E-3</v>
      </c>
      <c r="Y15" s="683">
        <f>'KH Chi Phi Nhan Su'!AD54/1000000</f>
        <v>89.207409999999996</v>
      </c>
      <c r="Z15" s="744">
        <f t="shared" si="46"/>
        <v>1.9102229122055674E-3</v>
      </c>
      <c r="AA15" s="683">
        <f t="shared" si="11"/>
        <v>1044.4471599999999</v>
      </c>
      <c r="AB15" s="744">
        <f t="shared" si="12"/>
        <v>1.9479412883733073E-3</v>
      </c>
    </row>
    <row r="16" spans="1:28" ht="22.05" customHeight="1">
      <c r="A16" s="743">
        <v>1104</v>
      </c>
      <c r="B16" s="669" t="s">
        <v>233</v>
      </c>
      <c r="C16" s="683"/>
      <c r="D16" s="744">
        <f t="shared" si="45"/>
        <v>0</v>
      </c>
      <c r="E16" s="683"/>
      <c r="F16" s="744">
        <f t="shared" si="46"/>
        <v>0</v>
      </c>
      <c r="G16" s="683"/>
      <c r="H16" s="744">
        <f t="shared" si="46"/>
        <v>0</v>
      </c>
      <c r="I16" s="683"/>
      <c r="J16" s="744">
        <f t="shared" si="46"/>
        <v>0</v>
      </c>
      <c r="K16" s="683"/>
      <c r="L16" s="744">
        <f t="shared" si="46"/>
        <v>0</v>
      </c>
      <c r="M16" s="683"/>
      <c r="N16" s="744">
        <f t="shared" si="46"/>
        <v>0</v>
      </c>
      <c r="O16" s="683"/>
      <c r="P16" s="744">
        <f t="shared" si="46"/>
        <v>0</v>
      </c>
      <c r="Q16" s="683"/>
      <c r="R16" s="744">
        <f t="shared" si="46"/>
        <v>0</v>
      </c>
      <c r="S16" s="683"/>
      <c r="T16" s="744">
        <f t="shared" si="46"/>
        <v>0</v>
      </c>
      <c r="U16" s="683"/>
      <c r="V16" s="744">
        <f t="shared" si="46"/>
        <v>0</v>
      </c>
      <c r="W16" s="683"/>
      <c r="X16" s="744">
        <f t="shared" si="46"/>
        <v>0</v>
      </c>
      <c r="Y16" s="683"/>
      <c r="Z16" s="744">
        <f t="shared" si="46"/>
        <v>0</v>
      </c>
      <c r="AA16" s="683">
        <f t="shared" si="11"/>
        <v>0</v>
      </c>
      <c r="AB16" s="744">
        <f t="shared" si="12"/>
        <v>0</v>
      </c>
    </row>
    <row r="17" spans="1:28" ht="22.05" customHeight="1">
      <c r="A17" s="743">
        <v>1106</v>
      </c>
      <c r="B17" s="669" t="s">
        <v>234</v>
      </c>
      <c r="C17" s="683"/>
      <c r="D17" s="744">
        <f t="shared" si="45"/>
        <v>0</v>
      </c>
      <c r="E17" s="683"/>
      <c r="F17" s="744">
        <f t="shared" si="46"/>
        <v>0</v>
      </c>
      <c r="G17" s="683"/>
      <c r="H17" s="744">
        <f t="shared" si="46"/>
        <v>0</v>
      </c>
      <c r="I17" s="683"/>
      <c r="J17" s="744">
        <f t="shared" si="46"/>
        <v>0</v>
      </c>
      <c r="K17" s="683"/>
      <c r="L17" s="744">
        <f t="shared" si="46"/>
        <v>0</v>
      </c>
      <c r="M17" s="683"/>
      <c r="N17" s="744">
        <f t="shared" si="46"/>
        <v>0</v>
      </c>
      <c r="O17" s="683"/>
      <c r="P17" s="744">
        <f t="shared" si="46"/>
        <v>0</v>
      </c>
      <c r="Q17" s="683"/>
      <c r="R17" s="744">
        <f t="shared" si="46"/>
        <v>0</v>
      </c>
      <c r="S17" s="683"/>
      <c r="T17" s="744">
        <f t="shared" si="46"/>
        <v>0</v>
      </c>
      <c r="U17" s="683"/>
      <c r="V17" s="744">
        <f t="shared" si="46"/>
        <v>0</v>
      </c>
      <c r="W17" s="683"/>
      <c r="X17" s="744">
        <f t="shared" si="46"/>
        <v>0</v>
      </c>
      <c r="Y17" s="683"/>
      <c r="Z17" s="744">
        <f t="shared" si="46"/>
        <v>0</v>
      </c>
      <c r="AA17" s="683">
        <f t="shared" si="11"/>
        <v>0</v>
      </c>
      <c r="AB17" s="744">
        <f t="shared" si="12"/>
        <v>0</v>
      </c>
    </row>
    <row r="18" spans="1:28" ht="22.05" customHeight="1">
      <c r="A18" s="743">
        <v>1107</v>
      </c>
      <c r="B18" s="669" t="s">
        <v>235</v>
      </c>
      <c r="C18" s="683">
        <f>'KH Chi Phi Nhan Su'!H57/1000000+'KH Chi Phi Nhan Su'!H59/1000000</f>
        <v>40.507956825642722</v>
      </c>
      <c r="D18" s="744">
        <f t="shared" si="45"/>
        <v>9.5200838603155629E-4</v>
      </c>
      <c r="E18" s="683">
        <f>'KH Chi Phi Nhan Su'!J57/1000000+'KH Chi Phi Nhan Su'!J59/1000000</f>
        <v>62.63457843133363</v>
      </c>
      <c r="F18" s="744">
        <f t="shared" si="46"/>
        <v>1.5002294235049972E-3</v>
      </c>
      <c r="G18" s="683">
        <f>'KH Chi Phi Nhan Su'!L57/1000000+'KH Chi Phi Nhan Su'!L59/1000000</f>
        <v>62.63457843133363</v>
      </c>
      <c r="H18" s="744">
        <f t="shared" si="46"/>
        <v>1.3527986702231885E-3</v>
      </c>
      <c r="I18" s="683">
        <f>'KH Chi Phi Nhan Su'!N57/1000000+'KH Chi Phi Nhan Su'!N59/1000000</f>
        <v>68.174756311284966</v>
      </c>
      <c r="J18" s="744">
        <f t="shared" si="46"/>
        <v>1.5547264837237164E-3</v>
      </c>
      <c r="K18" s="683">
        <f>'KH Chi Phi Nhan Su'!P57/1000000+'KH Chi Phi Nhan Su'!P59/1000000</f>
        <v>85.77475631128496</v>
      </c>
      <c r="L18" s="744">
        <f t="shared" si="46"/>
        <v>1.8172617862560372E-3</v>
      </c>
      <c r="M18" s="683">
        <f>'KH Chi Phi Nhan Su'!R57/1000000+'KH Chi Phi Nhan Su'!R59/1000000</f>
        <v>75.548715182884166</v>
      </c>
      <c r="N18" s="744">
        <f t="shared" si="46"/>
        <v>1.6640686163630874E-3</v>
      </c>
      <c r="O18" s="683">
        <f>'KH Chi Phi Nhan Su'!T57/1000000+'KH Chi Phi Nhan Su'!T59/1000000</f>
        <v>75.548715182884166</v>
      </c>
      <c r="P18" s="744">
        <f t="shared" si="46"/>
        <v>1.653144752360704E-3</v>
      </c>
      <c r="Q18" s="683">
        <f>'KH Chi Phi Nhan Su'!V57/1000000+'KH Chi Phi Nhan Su'!V59/1000000</f>
        <v>75.548715182884166</v>
      </c>
      <c r="R18" s="744">
        <f t="shared" si="46"/>
        <v>1.6703231302870698E-3</v>
      </c>
      <c r="S18" s="683">
        <f>'KH Chi Phi Nhan Su'!X57/1000000+'KH Chi Phi Nhan Su'!X59/1000000</f>
        <v>94.853715182884173</v>
      </c>
      <c r="T18" s="744">
        <f t="shared" si="46"/>
        <v>2.2240027006537907E-3</v>
      </c>
      <c r="U18" s="683">
        <f>'KH Chi Phi Nhan Su'!Z57/1000000+'KH Chi Phi Nhan Su'!Z59/1000000</f>
        <v>75.548715182884166</v>
      </c>
      <c r="V18" s="744">
        <f t="shared" si="46"/>
        <v>1.7508392858142333E-3</v>
      </c>
      <c r="W18" s="683">
        <f>'KH Chi Phi Nhan Su'!AB57/1000000+'KH Chi Phi Nhan Su'!AB59/1000000</f>
        <v>75.548715182884166</v>
      </c>
      <c r="X18" s="744">
        <f t="shared" si="46"/>
        <v>1.653144752360704E-3</v>
      </c>
      <c r="Y18" s="683">
        <f>'KH Chi Phi Nhan Su'!AD57/1000000+'KH Chi Phi Nhan Su'!AD59/1000000</f>
        <v>75.548715182884166</v>
      </c>
      <c r="Z18" s="744">
        <f t="shared" si="46"/>
        <v>1.6177455071281406E-3</v>
      </c>
      <c r="AA18" s="683">
        <f t="shared" si="11"/>
        <v>867.87263259106896</v>
      </c>
      <c r="AB18" s="744">
        <f t="shared" si="12"/>
        <v>1.6186217922918964E-3</v>
      </c>
    </row>
    <row r="19" spans="1:28" ht="22.05" customHeight="1">
      <c r="A19" s="743">
        <v>1108</v>
      </c>
      <c r="B19" s="669" t="s">
        <v>236</v>
      </c>
      <c r="C19" s="745">
        <f>'KH Chi Phi Nhan Su'!H57/1000000</f>
        <v>23.07895682564272</v>
      </c>
      <c r="D19" s="744">
        <f t="shared" si="45"/>
        <v>5.4239616511498755E-4</v>
      </c>
      <c r="E19" s="745">
        <f>'KH Chi Phi Nhan Su'!J57/1000000</f>
        <v>62.63457843133363</v>
      </c>
      <c r="F19" s="744">
        <f t="shared" si="46"/>
        <v>1.5002294235049972E-3</v>
      </c>
      <c r="G19" s="745">
        <f>'KH Chi Phi Nhan Su'!L57/1000000</f>
        <v>62.63457843133363</v>
      </c>
      <c r="H19" s="744">
        <f t="shared" si="46"/>
        <v>1.3527986702231885E-3</v>
      </c>
      <c r="I19" s="745">
        <f>'KH Chi Phi Nhan Su'!N57/1000000</f>
        <v>68.174756311284966</v>
      </c>
      <c r="J19" s="744">
        <f t="shared" si="46"/>
        <v>1.5547264837237164E-3</v>
      </c>
      <c r="K19" s="745">
        <f>'KH Chi Phi Nhan Su'!P57/1000000</f>
        <v>68.174756311284966</v>
      </c>
      <c r="L19" s="744">
        <f t="shared" si="46"/>
        <v>1.444380430323834E-3</v>
      </c>
      <c r="M19" s="745">
        <f>'KH Chi Phi Nhan Su'!R57/1000000</f>
        <v>75.548715182884166</v>
      </c>
      <c r="N19" s="744">
        <f t="shared" si="46"/>
        <v>1.6640686163630874E-3</v>
      </c>
      <c r="O19" s="745">
        <f>'KH Chi Phi Nhan Su'!T57/1000000</f>
        <v>75.548715182884166</v>
      </c>
      <c r="P19" s="744">
        <f t="shared" si="46"/>
        <v>1.653144752360704E-3</v>
      </c>
      <c r="Q19" s="745">
        <f>'KH Chi Phi Nhan Su'!V57/1000000</f>
        <v>75.548715182884166</v>
      </c>
      <c r="R19" s="744">
        <f t="shared" si="46"/>
        <v>1.6703231302870698E-3</v>
      </c>
      <c r="S19" s="745">
        <f>'KH Chi Phi Nhan Su'!X57/1000000</f>
        <v>75.548715182884166</v>
      </c>
      <c r="T19" s="744">
        <f t="shared" si="46"/>
        <v>1.7713649515330402E-3</v>
      </c>
      <c r="U19" s="745">
        <f>'KH Chi Phi Nhan Su'!Z57/1000000</f>
        <v>75.548715182884166</v>
      </c>
      <c r="V19" s="744">
        <f t="shared" si="46"/>
        <v>1.7508392858142333E-3</v>
      </c>
      <c r="W19" s="745">
        <f>'KH Chi Phi Nhan Su'!AB57/1000000</f>
        <v>75.548715182884166</v>
      </c>
      <c r="X19" s="744">
        <f t="shared" si="46"/>
        <v>1.653144752360704E-3</v>
      </c>
      <c r="Y19" s="745">
        <f>'KH Chi Phi Nhan Su'!AD57/1000000</f>
        <v>75.548715182884166</v>
      </c>
      <c r="Z19" s="744">
        <f t="shared" si="46"/>
        <v>1.6177455071281406E-3</v>
      </c>
      <c r="AA19" s="683">
        <f t="shared" si="11"/>
        <v>813.53863259106913</v>
      </c>
      <c r="AB19" s="744">
        <f t="shared" si="12"/>
        <v>1.5172864198423461E-3</v>
      </c>
    </row>
    <row r="20" spans="1:28" ht="22.05" customHeight="1">
      <c r="A20" s="743">
        <v>1109</v>
      </c>
      <c r="B20" s="669" t="s">
        <v>237</v>
      </c>
      <c r="C20" s="683"/>
      <c r="D20" s="744">
        <f t="shared" si="45"/>
        <v>0</v>
      </c>
      <c r="E20" s="683"/>
      <c r="F20" s="744">
        <f t="shared" si="46"/>
        <v>0</v>
      </c>
      <c r="G20" s="683"/>
      <c r="H20" s="744">
        <f t="shared" si="46"/>
        <v>0</v>
      </c>
      <c r="I20" s="683"/>
      <c r="J20" s="744">
        <f t="shared" si="46"/>
        <v>0</v>
      </c>
      <c r="K20" s="683"/>
      <c r="L20" s="744">
        <f t="shared" si="46"/>
        <v>0</v>
      </c>
      <c r="M20" s="683"/>
      <c r="N20" s="744">
        <f t="shared" si="46"/>
        <v>0</v>
      </c>
      <c r="O20" s="683"/>
      <c r="P20" s="744">
        <f t="shared" si="46"/>
        <v>0</v>
      </c>
      <c r="Q20" s="683"/>
      <c r="R20" s="744">
        <f t="shared" si="46"/>
        <v>0</v>
      </c>
      <c r="S20" s="683"/>
      <c r="T20" s="744">
        <f t="shared" si="46"/>
        <v>0</v>
      </c>
      <c r="U20" s="683"/>
      <c r="V20" s="744">
        <f t="shared" si="46"/>
        <v>0</v>
      </c>
      <c r="W20" s="683"/>
      <c r="X20" s="744">
        <f t="shared" si="46"/>
        <v>0</v>
      </c>
      <c r="Y20" s="683"/>
      <c r="Z20" s="744">
        <f t="shared" si="46"/>
        <v>0</v>
      </c>
      <c r="AA20" s="683">
        <f t="shared" si="11"/>
        <v>0</v>
      </c>
      <c r="AB20" s="744">
        <f t="shared" si="12"/>
        <v>0</v>
      </c>
    </row>
    <row r="21" spans="1:28" ht="22.05" customHeight="1">
      <c r="A21" s="743">
        <v>1112</v>
      </c>
      <c r="B21" s="669" t="s">
        <v>238</v>
      </c>
      <c r="C21" s="683">
        <f>'KH Chi Phi Nhan Su'!H56/1000000</f>
        <v>2.9</v>
      </c>
      <c r="D21" s="744">
        <f t="shared" si="45"/>
        <v>6.8155111633372496E-5</v>
      </c>
      <c r="E21" s="683">
        <f>'KH Chi Phi Nhan Su'!J56/1000000</f>
        <v>2.9</v>
      </c>
      <c r="F21" s="744">
        <f t="shared" si="46"/>
        <v>6.9461077844311378E-5</v>
      </c>
      <c r="G21" s="683">
        <f>'KH Chi Phi Nhan Su'!L56/1000000</f>
        <v>2.9</v>
      </c>
      <c r="H21" s="744">
        <f t="shared" si="46"/>
        <v>6.2634989200863932E-5</v>
      </c>
      <c r="I21" s="683">
        <f>'KH Chi Phi Nhan Su'!N56/1000000</f>
        <v>2.9</v>
      </c>
      <c r="J21" s="744">
        <f t="shared" si="46"/>
        <v>6.6134549600912199E-5</v>
      </c>
      <c r="K21" s="683">
        <f>'KH Chi Phi Nhan Su'!P56/1000000</f>
        <v>2.9</v>
      </c>
      <c r="L21" s="744">
        <f t="shared" si="46"/>
        <v>6.1440677966101697E-5</v>
      </c>
      <c r="M21" s="683">
        <f>'KH Chi Phi Nhan Su'!R56/1000000</f>
        <v>2.9</v>
      </c>
      <c r="N21" s="744">
        <f t="shared" si="46"/>
        <v>6.3876651982378848E-5</v>
      </c>
      <c r="O21" s="683">
        <f>'KH Chi Phi Nhan Su'!T56/1000000</f>
        <v>2.9</v>
      </c>
      <c r="P21" s="744">
        <f t="shared" si="46"/>
        <v>6.3457330415754923E-5</v>
      </c>
      <c r="Q21" s="683">
        <f>'KH Chi Phi Nhan Su'!V56/1000000</f>
        <v>2.9</v>
      </c>
      <c r="R21" s="744">
        <f t="shared" si="46"/>
        <v>6.4116736679195219E-5</v>
      </c>
      <c r="S21" s="683">
        <f>'KH Chi Phi Nhan Su'!X56/1000000</f>
        <v>2.9</v>
      </c>
      <c r="T21" s="744">
        <f t="shared" si="46"/>
        <v>6.7995310668229777E-5</v>
      </c>
      <c r="U21" s="683">
        <f>'KH Chi Phi Nhan Su'!Z56/1000000</f>
        <v>2.9</v>
      </c>
      <c r="V21" s="744">
        <f t="shared" si="46"/>
        <v>6.7207415990730004E-5</v>
      </c>
      <c r="W21" s="683">
        <f>'KH Chi Phi Nhan Su'!AB56/1000000</f>
        <v>2.9</v>
      </c>
      <c r="X21" s="744">
        <f t="shared" si="46"/>
        <v>6.3457330415754923E-5</v>
      </c>
      <c r="Y21" s="683">
        <f>'KH Chi Phi Nhan Su'!AD56/1000000</f>
        <v>2.9</v>
      </c>
      <c r="Z21" s="744">
        <f t="shared" si="46"/>
        <v>6.2098501070663816E-5</v>
      </c>
      <c r="AA21" s="683">
        <f t="shared" si="11"/>
        <v>34.79999999999999</v>
      </c>
      <c r="AB21" s="744">
        <f t="shared" si="12"/>
        <v>6.4903577156924898E-5</v>
      </c>
    </row>
    <row r="22" spans="1:28" ht="22.05" customHeight="1">
      <c r="A22" s="743">
        <v>1113</v>
      </c>
      <c r="B22" s="669" t="s">
        <v>239</v>
      </c>
      <c r="C22" s="683">
        <f>'KH Chi Phi Nhan Su'!H61/1000000</f>
        <v>1.0681666666666667</v>
      </c>
      <c r="D22" s="744">
        <f>C22/C$3</f>
        <v>2.5103799451625539E-5</v>
      </c>
      <c r="E22" s="683">
        <f>'KH Chi Phi Nhan Su'!J61/1000000</f>
        <v>1.0681666666666667</v>
      </c>
      <c r="F22" s="744">
        <f t="shared" si="46"/>
        <v>2.558483033932136E-5</v>
      </c>
      <c r="G22" s="683">
        <f>'KH Chi Phi Nhan Su'!L61/1000000</f>
        <v>1.0681666666666667</v>
      </c>
      <c r="H22" s="744">
        <f t="shared" si="46"/>
        <v>2.307055435565155E-5</v>
      </c>
      <c r="I22" s="683">
        <f>'KH Chi Phi Nhan Su'!N61/1000000</f>
        <v>1.0681666666666667</v>
      </c>
      <c r="J22" s="744">
        <f t="shared" si="46"/>
        <v>2.4359559103002663E-5</v>
      </c>
      <c r="K22" s="683">
        <f>'KH Chi Phi Nhan Su'!P61/1000000</f>
        <v>1.0681666666666667</v>
      </c>
      <c r="L22" s="744">
        <f t="shared" si="46"/>
        <v>2.2630649717514126E-5</v>
      </c>
      <c r="M22" s="683">
        <f>'KH Chi Phi Nhan Su'!R61/1000000</f>
        <v>1.0681666666666667</v>
      </c>
      <c r="N22" s="744">
        <f t="shared" si="46"/>
        <v>2.3527900146842877E-5</v>
      </c>
      <c r="O22" s="683">
        <f>'KH Chi Phi Nhan Su'!T61/1000000</f>
        <v>1.0681666666666667</v>
      </c>
      <c r="P22" s="744">
        <f t="shared" si="46"/>
        <v>2.3373450036469731E-5</v>
      </c>
      <c r="Q22" s="683">
        <f>'KH Chi Phi Nhan Su'!V61/1000000</f>
        <v>1.0681666666666667</v>
      </c>
      <c r="R22" s="744">
        <f t="shared" si="46"/>
        <v>2.3616331343503574E-5</v>
      </c>
      <c r="S22" s="683">
        <f>'KH Chi Phi Nhan Su'!X61/1000000</f>
        <v>1.0681666666666667</v>
      </c>
      <c r="T22" s="744">
        <f t="shared" si="46"/>
        <v>2.5044939429464635E-5</v>
      </c>
      <c r="U22" s="683">
        <f>'KH Chi Phi Nhan Su'!Z61/1000000</f>
        <v>1.0681666666666667</v>
      </c>
      <c r="V22" s="744">
        <f t="shared" si="46"/>
        <v>2.4754731556585556E-5</v>
      </c>
      <c r="W22" s="683">
        <f>'KH Chi Phi Nhan Su'!AB61/1000000</f>
        <v>1.0681666666666667</v>
      </c>
      <c r="X22" s="744">
        <f t="shared" si="46"/>
        <v>2.3373450036469731E-5</v>
      </c>
      <c r="Y22" s="683">
        <f>'KH Chi Phi Nhan Su'!AD61/1000000</f>
        <v>1.0681666666666667</v>
      </c>
      <c r="Z22" s="744">
        <f t="shared" si="46"/>
        <v>2.2872947894361172E-5</v>
      </c>
      <c r="AA22" s="683">
        <f t="shared" si="11"/>
        <v>12.818</v>
      </c>
      <c r="AB22" s="744">
        <f t="shared" si="12"/>
        <v>2.3906150919467344E-5</v>
      </c>
    </row>
    <row r="23" spans="1:28" ht="22.05" customHeight="1">
      <c r="A23" s="743">
        <v>1114</v>
      </c>
      <c r="B23" s="669" t="s">
        <v>240</v>
      </c>
      <c r="C23" s="683">
        <f>'KH Chi Phi Nhan Su'!H60/1000000</f>
        <v>0.24166666666666667</v>
      </c>
      <c r="D23" s="744">
        <f t="shared" si="45"/>
        <v>5.6795926361143755E-6</v>
      </c>
      <c r="E23" s="683">
        <f>'KH Chi Phi Nhan Su'!J60/1000000</f>
        <v>0.25833333333333336</v>
      </c>
      <c r="F23" s="744">
        <f t="shared" si="46"/>
        <v>6.1876247504990024E-6</v>
      </c>
      <c r="G23" s="683">
        <f>'KH Chi Phi Nhan Su'!L60/1000000</f>
        <v>0.25833333333333336</v>
      </c>
      <c r="H23" s="744">
        <f t="shared" si="46"/>
        <v>5.579553635709144E-6</v>
      </c>
      <c r="I23" s="683">
        <f>'KH Chi Phi Nhan Su'!N60/1000000</f>
        <v>0.26666666666666666</v>
      </c>
      <c r="J23" s="744">
        <f t="shared" si="46"/>
        <v>6.0813378943367542E-6</v>
      </c>
      <c r="K23" s="683">
        <f>'KH Chi Phi Nhan Su'!P60/1000000</f>
        <v>0.26666666666666666</v>
      </c>
      <c r="L23" s="744">
        <f t="shared" si="46"/>
        <v>5.6497175141242937E-6</v>
      </c>
      <c r="M23" s="683">
        <f>'KH Chi Phi Nhan Su'!R60/1000000</f>
        <v>0.27500000000000002</v>
      </c>
      <c r="N23" s="744">
        <f t="shared" si="46"/>
        <v>6.0572687224669611E-6</v>
      </c>
      <c r="O23" s="683">
        <f>'KH Chi Phi Nhan Su'!T60/1000000</f>
        <v>0.27500000000000002</v>
      </c>
      <c r="P23" s="744">
        <f t="shared" si="46"/>
        <v>6.0175054704595189E-6</v>
      </c>
      <c r="Q23" s="683">
        <f>'KH Chi Phi Nhan Su'!V60/1000000</f>
        <v>0.27500000000000002</v>
      </c>
      <c r="R23" s="744">
        <f t="shared" si="46"/>
        <v>6.0800353747512717E-6</v>
      </c>
      <c r="S23" s="683">
        <f>'KH Chi Phi Nhan Su'!X60/1000000</f>
        <v>0.27500000000000002</v>
      </c>
      <c r="T23" s="744">
        <f t="shared" si="46"/>
        <v>6.4478311840562726E-6</v>
      </c>
      <c r="U23" s="683">
        <f>'KH Chi Phi Nhan Su'!Z60/1000000</f>
        <v>0.27500000000000002</v>
      </c>
      <c r="V23" s="744">
        <f t="shared" si="46"/>
        <v>6.3731170336037086E-6</v>
      </c>
      <c r="W23" s="683">
        <f>'KH Chi Phi Nhan Su'!AB60/1000000</f>
        <v>0.27500000000000002</v>
      </c>
      <c r="X23" s="744">
        <f t="shared" si="46"/>
        <v>6.0175054704595189E-6</v>
      </c>
      <c r="Y23" s="683">
        <f>'KH Chi Phi Nhan Su'!AD60/1000000</f>
        <v>0.27500000000000002</v>
      </c>
      <c r="Z23" s="744">
        <f t="shared" si="46"/>
        <v>5.8886509635974311E-6</v>
      </c>
      <c r="AA23" s="683">
        <f t="shared" si="11"/>
        <v>3.2166666666666659</v>
      </c>
      <c r="AB23" s="744">
        <f t="shared" si="12"/>
        <v>5.999229114600817E-6</v>
      </c>
    </row>
    <row r="24" spans="1:28" ht="22.05" customHeight="1">
      <c r="A24" s="743">
        <v>1115</v>
      </c>
      <c r="B24" s="669" t="s">
        <v>241</v>
      </c>
      <c r="C24" s="683">
        <f>'KH Chi Phi Nhan Su'!H55/1000000</f>
        <v>0.12566666666666668</v>
      </c>
      <c r="D24" s="744">
        <f t="shared" si="45"/>
        <v>2.9533881707794753E-6</v>
      </c>
      <c r="E24" s="683">
        <f>'KH Chi Phi Nhan Su'!J55/1000000</f>
        <v>0.12566666666666668</v>
      </c>
      <c r="F24" s="744">
        <f t="shared" si="46"/>
        <v>3.0099800399201599E-6</v>
      </c>
      <c r="G24" s="683">
        <f>'KH Chi Phi Nhan Su'!L55/1000000</f>
        <v>0.12566666666666668</v>
      </c>
      <c r="H24" s="744">
        <f t="shared" si="46"/>
        <v>2.7141828653707707E-6</v>
      </c>
      <c r="I24" s="683">
        <f>'KH Chi Phi Nhan Su'!N55/1000000</f>
        <v>0.12566666666666668</v>
      </c>
      <c r="J24" s="744">
        <f t="shared" si="46"/>
        <v>2.8658304827061955E-6</v>
      </c>
      <c r="K24" s="683">
        <f>'KH Chi Phi Nhan Su'!P55/1000000</f>
        <v>0.12566666666666668</v>
      </c>
      <c r="L24" s="744">
        <f t="shared" si="46"/>
        <v>2.6624293785310737E-6</v>
      </c>
      <c r="M24" s="683">
        <f>'KH Chi Phi Nhan Su'!R55/1000000</f>
        <v>0.12566666666666668</v>
      </c>
      <c r="N24" s="744">
        <f t="shared" si="46"/>
        <v>2.7679882525697505E-6</v>
      </c>
      <c r="O24" s="683">
        <f>'KH Chi Phi Nhan Su'!T55/1000000</f>
        <v>0.12566666666666668</v>
      </c>
      <c r="P24" s="744">
        <f t="shared" si="46"/>
        <v>2.7498176513493804E-6</v>
      </c>
      <c r="Q24" s="683">
        <f>'KH Chi Phi Nhan Su'!V55/1000000</f>
        <v>0.12566666666666668</v>
      </c>
      <c r="R24" s="744">
        <f t="shared" si="46"/>
        <v>2.7783919227651266E-6</v>
      </c>
      <c r="S24" s="683">
        <f>'KH Chi Phi Nhan Su'!X55/1000000</f>
        <v>0.12566666666666668</v>
      </c>
      <c r="T24" s="744">
        <f t="shared" si="46"/>
        <v>2.9464634622899571E-6</v>
      </c>
      <c r="U24" s="683">
        <f>'KH Chi Phi Nhan Su'!Z55/1000000</f>
        <v>0.12566666666666668</v>
      </c>
      <c r="V24" s="744">
        <f t="shared" si="46"/>
        <v>2.9123213595983006E-6</v>
      </c>
      <c r="W24" s="683">
        <f>'KH Chi Phi Nhan Su'!AB55/1000000</f>
        <v>0.12566666666666668</v>
      </c>
      <c r="X24" s="744">
        <f t="shared" si="46"/>
        <v>2.7498176513493804E-6</v>
      </c>
      <c r="Y24" s="683">
        <f>'KH Chi Phi Nhan Su'!AD55/1000000</f>
        <v>0.12566666666666668</v>
      </c>
      <c r="Z24" s="744">
        <f t="shared" si="46"/>
        <v>2.690935046395432E-6</v>
      </c>
      <c r="AA24" s="683">
        <f t="shared" si="11"/>
        <v>1.5079999999999998</v>
      </c>
      <c r="AB24" s="744">
        <f t="shared" si="12"/>
        <v>2.812488343466746E-6</v>
      </c>
    </row>
    <row r="25" spans="1:28" ht="22.05" customHeight="1">
      <c r="A25" s="746">
        <v>1199</v>
      </c>
      <c r="B25" s="671" t="s">
        <v>242</v>
      </c>
      <c r="C25" s="686"/>
      <c r="D25" s="747">
        <f>C25/C$3</f>
        <v>0</v>
      </c>
      <c r="E25" s="686"/>
      <c r="F25" s="747">
        <f t="shared" si="46"/>
        <v>0</v>
      </c>
      <c r="G25" s="686"/>
      <c r="H25" s="747">
        <f t="shared" si="46"/>
        <v>0</v>
      </c>
      <c r="I25" s="686"/>
      <c r="J25" s="747">
        <f t="shared" si="46"/>
        <v>0</v>
      </c>
      <c r="K25" s="686"/>
      <c r="L25" s="747">
        <f t="shared" si="46"/>
        <v>0</v>
      </c>
      <c r="M25" s="686"/>
      <c r="N25" s="747">
        <f t="shared" si="46"/>
        <v>0</v>
      </c>
      <c r="O25" s="686"/>
      <c r="P25" s="747">
        <f t="shared" si="46"/>
        <v>0</v>
      </c>
      <c r="Q25" s="686"/>
      <c r="R25" s="747">
        <f t="shared" si="46"/>
        <v>0</v>
      </c>
      <c r="S25" s="686"/>
      <c r="T25" s="747">
        <f t="shared" si="46"/>
        <v>0</v>
      </c>
      <c r="U25" s="686"/>
      <c r="V25" s="747">
        <f t="shared" si="46"/>
        <v>0</v>
      </c>
      <c r="W25" s="686"/>
      <c r="X25" s="747">
        <f t="shared" si="46"/>
        <v>0</v>
      </c>
      <c r="Y25" s="686"/>
      <c r="Z25" s="747">
        <f t="shared" si="46"/>
        <v>0</v>
      </c>
      <c r="AA25" s="686">
        <f t="shared" si="11"/>
        <v>0</v>
      </c>
      <c r="AB25" s="747">
        <f t="shared" si="12"/>
        <v>0</v>
      </c>
    </row>
    <row r="26" spans="1:28" ht="22.05" customHeight="1">
      <c r="A26" s="77">
        <v>2</v>
      </c>
      <c r="B26" s="78" t="s">
        <v>243</v>
      </c>
      <c r="C26" s="79">
        <f>SUM(C27:C29)</f>
        <v>16</v>
      </c>
      <c r="D26" s="80">
        <f>C26/C$3</f>
        <v>3.7602820211515863E-4</v>
      </c>
      <c r="E26" s="79">
        <f>SUM(E27:E29)</f>
        <v>16</v>
      </c>
      <c r="F26" s="80">
        <f t="shared" si="46"/>
        <v>3.8323353293413174E-4</v>
      </c>
      <c r="G26" s="79">
        <f>SUM(G27:G29)</f>
        <v>16</v>
      </c>
      <c r="H26" s="80">
        <f t="shared" si="46"/>
        <v>3.4557235421166308E-4</v>
      </c>
      <c r="I26" s="79">
        <f>SUM(I27:I29)</f>
        <v>16</v>
      </c>
      <c r="J26" s="80">
        <f t="shared" si="46"/>
        <v>3.6488027366020527E-4</v>
      </c>
      <c r="K26" s="79">
        <f>SUM(K27:K29)</f>
        <v>16</v>
      </c>
      <c r="L26" s="80">
        <f t="shared" si="46"/>
        <v>3.3898305084745765E-4</v>
      </c>
      <c r="M26" s="79">
        <f>SUM(M27:M29)</f>
        <v>16</v>
      </c>
      <c r="N26" s="80">
        <f t="shared" si="46"/>
        <v>3.5242290748898681E-4</v>
      </c>
      <c r="O26" s="79">
        <f>SUM(O27:O29)</f>
        <v>16</v>
      </c>
      <c r="P26" s="80">
        <f t="shared" si="46"/>
        <v>3.5010940919037199E-4</v>
      </c>
      <c r="Q26" s="79">
        <f>SUM(Q27:Q29)</f>
        <v>16</v>
      </c>
      <c r="R26" s="80">
        <f t="shared" si="46"/>
        <v>3.5374751271280126E-4</v>
      </c>
      <c r="S26" s="79">
        <f>SUM(S27:S29)</f>
        <v>16</v>
      </c>
      <c r="T26" s="80">
        <f t="shared" si="46"/>
        <v>3.7514654161781947E-4</v>
      </c>
      <c r="U26" s="79">
        <f>SUM(U27:U29)</f>
        <v>16</v>
      </c>
      <c r="V26" s="80">
        <f t="shared" si="46"/>
        <v>3.7079953650057937E-4</v>
      </c>
      <c r="W26" s="79">
        <f>SUM(W27:W29)</f>
        <v>16</v>
      </c>
      <c r="X26" s="80">
        <f t="shared" si="46"/>
        <v>3.5010940919037199E-4</v>
      </c>
      <c r="Y26" s="79">
        <f>SUM(Y27:Y29)</f>
        <v>16</v>
      </c>
      <c r="Z26" s="80">
        <f t="shared" si="46"/>
        <v>3.4261241970021415E-4</v>
      </c>
      <c r="AA26" s="79">
        <f t="shared" si="11"/>
        <v>192</v>
      </c>
      <c r="AB26" s="80">
        <f t="shared" si="12"/>
        <v>3.580887015554478E-4</v>
      </c>
    </row>
    <row r="27" spans="1:28" ht="22.05" customHeight="1">
      <c r="A27" s="740">
        <v>3108</v>
      </c>
      <c r="B27" s="668" t="s">
        <v>244</v>
      </c>
      <c r="C27" s="748">
        <v>5</v>
      </c>
      <c r="D27" s="742">
        <f>C27/C$3</f>
        <v>1.1750881316098707E-4</v>
      </c>
      <c r="E27" s="741">
        <f>C27</f>
        <v>5</v>
      </c>
      <c r="F27" s="742">
        <f t="shared" ref="F27" si="47">E27/E$3</f>
        <v>1.1976047904191617E-4</v>
      </c>
      <c r="G27" s="741">
        <f t="shared" ref="G27" si="48">E27</f>
        <v>5</v>
      </c>
      <c r="H27" s="742">
        <f t="shared" ref="H27:H30" si="49">G27/G$3</f>
        <v>1.0799136069114471E-4</v>
      </c>
      <c r="I27" s="741">
        <f t="shared" ref="I27" si="50">G27</f>
        <v>5</v>
      </c>
      <c r="J27" s="742">
        <f t="shared" ref="J27:J30" si="51">I27/I$3</f>
        <v>1.1402508551881414E-4</v>
      </c>
      <c r="K27" s="741">
        <f t="shared" ref="K27" si="52">I27</f>
        <v>5</v>
      </c>
      <c r="L27" s="742">
        <f t="shared" ref="L27:L30" si="53">K27/K$3</f>
        <v>1.0593220338983051E-4</v>
      </c>
      <c r="M27" s="741">
        <f t="shared" ref="M27" si="54">K27</f>
        <v>5</v>
      </c>
      <c r="N27" s="742">
        <f t="shared" ref="N27:N30" si="55">M27/M$3</f>
        <v>1.1013215859030837E-4</v>
      </c>
      <c r="O27" s="741">
        <f t="shared" ref="O27" si="56">M27</f>
        <v>5</v>
      </c>
      <c r="P27" s="742">
        <f t="shared" ref="P27:P30" si="57">O27/O$3</f>
        <v>1.0940919037199125E-4</v>
      </c>
      <c r="Q27" s="741">
        <f t="shared" ref="Q27" si="58">O27</f>
        <v>5</v>
      </c>
      <c r="R27" s="742">
        <f t="shared" ref="R27:R30" si="59">Q27/Q$3</f>
        <v>1.1054609772275039E-4</v>
      </c>
      <c r="S27" s="741">
        <f t="shared" ref="S27" si="60">Q27</f>
        <v>5</v>
      </c>
      <c r="T27" s="742">
        <f t="shared" ref="T27:T30" si="61">S27/S$3</f>
        <v>1.1723329425556858E-4</v>
      </c>
      <c r="U27" s="741">
        <f t="shared" ref="U27" si="62">S27</f>
        <v>5</v>
      </c>
      <c r="V27" s="742">
        <f t="shared" ref="V27:V30" si="63">U27/U$3</f>
        <v>1.1587485515643106E-4</v>
      </c>
      <c r="W27" s="741">
        <f t="shared" ref="W27" si="64">U27</f>
        <v>5</v>
      </c>
      <c r="X27" s="742">
        <f t="shared" ref="X27:X30" si="65">W27/W$3</f>
        <v>1.0940919037199125E-4</v>
      </c>
      <c r="Y27" s="741">
        <f t="shared" ref="Y27" si="66">W27</f>
        <v>5</v>
      </c>
      <c r="Z27" s="742">
        <f t="shared" ref="Z27:Z30" si="67">Y27/Y$3</f>
        <v>1.0706638115631691E-4</v>
      </c>
      <c r="AA27" s="741">
        <f t="shared" si="11"/>
        <v>60</v>
      </c>
      <c r="AB27" s="742">
        <f t="shared" si="12"/>
        <v>1.1190271923607743E-4</v>
      </c>
    </row>
    <row r="28" spans="1:28" ht="22.05" customHeight="1">
      <c r="A28" s="743">
        <v>3102</v>
      </c>
      <c r="B28" s="669" t="s">
        <v>245</v>
      </c>
      <c r="C28" s="683">
        <f>'KH CPHDKD khac'!E4</f>
        <v>10</v>
      </c>
      <c r="D28" s="744">
        <f>C28/C$3</f>
        <v>2.3501762632197415E-4</v>
      </c>
      <c r="E28" s="683">
        <f>'KH CPHDKD khac'!G4</f>
        <v>10</v>
      </c>
      <c r="F28" s="744">
        <f t="shared" ref="F28" si="68">E28/E$3</f>
        <v>2.3952095808383233E-4</v>
      </c>
      <c r="G28" s="683">
        <f>'KH CPHDKD khac'!I4</f>
        <v>10</v>
      </c>
      <c r="H28" s="744">
        <f t="shared" si="49"/>
        <v>2.1598272138228941E-4</v>
      </c>
      <c r="I28" s="683">
        <f>'KH CPHDKD khac'!K4</f>
        <v>10</v>
      </c>
      <c r="J28" s="744">
        <f t="shared" si="51"/>
        <v>2.2805017103762827E-4</v>
      </c>
      <c r="K28" s="683">
        <f>'KH CPHDKD khac'!M4</f>
        <v>10</v>
      </c>
      <c r="L28" s="744">
        <f t="shared" si="53"/>
        <v>2.1186440677966101E-4</v>
      </c>
      <c r="M28" s="683">
        <f>'KH CPHDKD khac'!O4</f>
        <v>10</v>
      </c>
      <c r="N28" s="744">
        <f t="shared" si="55"/>
        <v>2.2026431718061675E-4</v>
      </c>
      <c r="O28" s="683">
        <f>'KH CPHDKD khac'!Q4</f>
        <v>10</v>
      </c>
      <c r="P28" s="744">
        <f t="shared" si="57"/>
        <v>2.188183807439825E-4</v>
      </c>
      <c r="Q28" s="683">
        <f>'KH CPHDKD khac'!S4</f>
        <v>10</v>
      </c>
      <c r="R28" s="744">
        <f t="shared" si="59"/>
        <v>2.2109219544550078E-4</v>
      </c>
      <c r="S28" s="683">
        <f>'KH CPHDKD khac'!U4</f>
        <v>10</v>
      </c>
      <c r="T28" s="744">
        <f t="shared" si="61"/>
        <v>2.3446658851113716E-4</v>
      </c>
      <c r="U28" s="683">
        <f>'KH CPHDKD khac'!W4</f>
        <v>10</v>
      </c>
      <c r="V28" s="744">
        <f t="shared" si="63"/>
        <v>2.3174971031286211E-4</v>
      </c>
      <c r="W28" s="683">
        <f>'KH CPHDKD khac'!Y4</f>
        <v>10</v>
      </c>
      <c r="X28" s="744">
        <f t="shared" si="65"/>
        <v>2.188183807439825E-4</v>
      </c>
      <c r="Y28" s="683">
        <f>'KH CPHDKD khac'!AA4</f>
        <v>10</v>
      </c>
      <c r="Z28" s="744">
        <f t="shared" si="67"/>
        <v>2.1413276231263382E-4</v>
      </c>
      <c r="AA28" s="683">
        <f t="shared" si="11"/>
        <v>120</v>
      </c>
      <c r="AB28" s="744">
        <f t="shared" si="12"/>
        <v>2.2380543847215487E-4</v>
      </c>
    </row>
    <row r="29" spans="1:28" ht="22.05" customHeight="1">
      <c r="A29" s="746">
        <v>3103</v>
      </c>
      <c r="B29" s="671" t="s">
        <v>246</v>
      </c>
      <c r="C29" s="749">
        <v>1</v>
      </c>
      <c r="D29" s="747">
        <f t="shared" ref="D29:F30" si="69">C29/C$3</f>
        <v>2.3501762632197415E-5</v>
      </c>
      <c r="E29" s="686">
        <f>C29</f>
        <v>1</v>
      </c>
      <c r="F29" s="747">
        <f t="shared" si="69"/>
        <v>2.3952095808383234E-5</v>
      </c>
      <c r="G29" s="686">
        <f t="shared" ref="G29" si="70">E29</f>
        <v>1</v>
      </c>
      <c r="H29" s="747">
        <f t="shared" si="49"/>
        <v>2.1598272138228943E-5</v>
      </c>
      <c r="I29" s="686">
        <f t="shared" ref="I29" si="71">G29</f>
        <v>1</v>
      </c>
      <c r="J29" s="747">
        <f t="shared" si="51"/>
        <v>2.2805017103762829E-5</v>
      </c>
      <c r="K29" s="686">
        <f t="shared" ref="K29" si="72">I29</f>
        <v>1</v>
      </c>
      <c r="L29" s="747">
        <f t="shared" si="53"/>
        <v>2.1186440677966103E-5</v>
      </c>
      <c r="M29" s="686">
        <f t="shared" ref="M29" si="73">K29</f>
        <v>1</v>
      </c>
      <c r="N29" s="747">
        <f t="shared" si="55"/>
        <v>2.2026431718061676E-5</v>
      </c>
      <c r="O29" s="686">
        <f t="shared" ref="O29" si="74">M29</f>
        <v>1</v>
      </c>
      <c r="P29" s="747">
        <f t="shared" si="57"/>
        <v>2.188183807439825E-5</v>
      </c>
      <c r="Q29" s="686">
        <f t="shared" ref="Q29" si="75">O29</f>
        <v>1</v>
      </c>
      <c r="R29" s="747">
        <f t="shared" si="59"/>
        <v>2.2109219544550079E-5</v>
      </c>
      <c r="S29" s="686">
        <f t="shared" ref="S29" si="76">Q29</f>
        <v>1</v>
      </c>
      <c r="T29" s="747">
        <f t="shared" si="61"/>
        <v>2.3446658851113717E-5</v>
      </c>
      <c r="U29" s="686">
        <f t="shared" ref="U29" si="77">S29</f>
        <v>1</v>
      </c>
      <c r="V29" s="747">
        <f t="shared" si="63"/>
        <v>2.317497103128621E-5</v>
      </c>
      <c r="W29" s="686">
        <f t="shared" ref="W29" si="78">U29</f>
        <v>1</v>
      </c>
      <c r="X29" s="747">
        <f t="shared" si="65"/>
        <v>2.188183807439825E-5</v>
      </c>
      <c r="Y29" s="686">
        <f t="shared" ref="Y29" si="79">W29</f>
        <v>1</v>
      </c>
      <c r="Z29" s="747">
        <f t="shared" si="67"/>
        <v>2.1413276231263384E-5</v>
      </c>
      <c r="AA29" s="686">
        <f t="shared" si="11"/>
        <v>12</v>
      </c>
      <c r="AB29" s="747">
        <f t="shared" si="12"/>
        <v>2.2380543847215487E-5</v>
      </c>
    </row>
    <row r="30" spans="1:28" ht="22.05" customHeight="1">
      <c r="A30" s="77">
        <v>3</v>
      </c>
      <c r="B30" s="78" t="s">
        <v>247</v>
      </c>
      <c r="C30" s="79">
        <f>C31+C34+C37+C40+C43</f>
        <v>14.695802848157767</v>
      </c>
      <c r="D30" s="80">
        <f t="shared" ref="D30:D33" si="80">C30/C$3</f>
        <v>3.4537727022697454E-4</v>
      </c>
      <c r="E30" s="79">
        <f>E31+E34+E37+E40+E43</f>
        <v>14.695802848157767</v>
      </c>
      <c r="F30" s="80">
        <f t="shared" si="69"/>
        <v>3.5199527780018603E-4</v>
      </c>
      <c r="G30" s="79">
        <f>G31+G34+G37+G40+G43</f>
        <v>25.029136181491104</v>
      </c>
      <c r="H30" s="80">
        <f t="shared" si="49"/>
        <v>5.4058609463263725E-4</v>
      </c>
      <c r="I30" s="79">
        <f>I31+I34+I37+I40+I43</f>
        <v>25.779136181491104</v>
      </c>
      <c r="J30" s="80">
        <f t="shared" si="51"/>
        <v>5.8789364153913576E-4</v>
      </c>
      <c r="K30" s="79">
        <f>K31+K34+K37+K40+K43</f>
        <v>26.279136181491104</v>
      </c>
      <c r="L30" s="80">
        <f t="shared" si="53"/>
        <v>5.5676135977735387E-4</v>
      </c>
      <c r="M30" s="79">
        <f>M31+M34+M37+M40+M43</f>
        <v>24.522469781491104</v>
      </c>
      <c r="N30" s="80">
        <f t="shared" si="55"/>
        <v>5.4014250620024456E-4</v>
      </c>
      <c r="O30" s="79">
        <f>O31+O34+O37+O40+O43</f>
        <v>24.522469781491104</v>
      </c>
      <c r="P30" s="80">
        <f t="shared" si="57"/>
        <v>5.3659671294291258E-4</v>
      </c>
      <c r="Q30" s="79">
        <f>Q31+Q34+Q37+Q40+Q43</f>
        <v>24.772469781491104</v>
      </c>
      <c r="R30" s="80">
        <f t="shared" si="59"/>
        <v>5.476999730597193E-4</v>
      </c>
      <c r="S30" s="79">
        <f>S31+S34+S37+S40+S43</f>
        <v>23.564267948157774</v>
      </c>
      <c r="T30" s="80">
        <f t="shared" si="61"/>
        <v>5.5250335165668866E-4</v>
      </c>
      <c r="U30" s="79">
        <f>U31+U34+U37+U40+U43</f>
        <v>97.685101527417032</v>
      </c>
      <c r="V30" s="80">
        <f t="shared" si="63"/>
        <v>2.2638493980861422E-3</v>
      </c>
      <c r="W30" s="79">
        <f>W31+W34+W37+W40+W43</f>
        <v>98.185101527417032</v>
      </c>
      <c r="X30" s="80">
        <f t="shared" si="65"/>
        <v>2.1484704929412919E-3</v>
      </c>
      <c r="Y30" s="79">
        <f>Y31+Y34+Y37+Y40+Y43</f>
        <v>96.464059981962478</v>
      </c>
      <c r="Z30" s="80">
        <f t="shared" si="67"/>
        <v>2.0656115627829224E-3</v>
      </c>
      <c r="AA30" s="79">
        <f t="shared" si="11"/>
        <v>496.19495457021651</v>
      </c>
      <c r="AB30" s="80">
        <f t="shared" si="12"/>
        <v>9.2542607812715223E-4</v>
      </c>
    </row>
    <row r="31" spans="1:28" ht="22.05" customHeight="1">
      <c r="A31" s="740">
        <v>7101</v>
      </c>
      <c r="B31" s="668" t="s">
        <v>248</v>
      </c>
      <c r="C31" s="741">
        <f>SUM(C32:C33)</f>
        <v>14.695802848157767</v>
      </c>
      <c r="D31" s="742">
        <f>C31/C$3</f>
        <v>3.4537727022697454E-4</v>
      </c>
      <c r="E31" s="741">
        <f t="shared" ref="E31" si="81">SUM(E32:E33)</f>
        <v>14.695802848157767</v>
      </c>
      <c r="F31" s="742">
        <f t="shared" ref="F31:F46" si="82">E31/E$3</f>
        <v>3.5199527780018603E-4</v>
      </c>
      <c r="G31" s="741">
        <f t="shared" ref="G31" si="83">SUM(G32:G33)</f>
        <v>19.695802848157768</v>
      </c>
      <c r="H31" s="742">
        <f t="shared" ref="H31:H46" si="84">G31/G$3</f>
        <v>4.2539530989541615E-4</v>
      </c>
      <c r="I31" s="741">
        <f t="shared" ref="I31" si="85">SUM(I32:I33)</f>
        <v>20.445802848157768</v>
      </c>
      <c r="J31" s="742">
        <f t="shared" ref="J31:J46" si="86">I31/I$3</f>
        <v>4.6626688365240067E-4</v>
      </c>
      <c r="K31" s="741">
        <f t="shared" ref="K31" si="87">SUM(K32:K33)</f>
        <v>20.445802848157768</v>
      </c>
      <c r="L31" s="742">
        <f t="shared" ref="L31:L46" si="88">K31/K$3</f>
        <v>4.3317378915588492E-4</v>
      </c>
      <c r="M31" s="741">
        <f t="shared" ref="M31" si="89">SUM(M32:M33)</f>
        <v>18.689136448157768</v>
      </c>
      <c r="N31" s="742">
        <f t="shared" ref="N31:N46" si="90">M31/M$3</f>
        <v>4.1165498784488474E-4</v>
      </c>
      <c r="O31" s="741">
        <f t="shared" ref="O31" si="91">SUM(O32:O33)</f>
        <v>18.689136448157768</v>
      </c>
      <c r="P31" s="742">
        <f t="shared" ref="P31:P46" si="92">O31/O$3</f>
        <v>4.0895265750892271E-4</v>
      </c>
      <c r="Q31" s="741">
        <f t="shared" ref="Q31" si="93">SUM(Q32:Q33)</f>
        <v>18.689136448157768</v>
      </c>
      <c r="R31" s="742">
        <f t="shared" ref="R31:R46" si="94">Q31/Q$3</f>
        <v>4.1320222083037297E-4</v>
      </c>
      <c r="S31" s="741">
        <f t="shared" ref="S31" si="95">SUM(S32:S33)</f>
        <v>17.31426794815777</v>
      </c>
      <c r="T31" s="742">
        <f t="shared" ref="T31:T46" si="96">S31/S$3</f>
        <v>4.0596173383722789E-4</v>
      </c>
      <c r="U31" s="741">
        <f t="shared" ref="U31" si="97">SUM(U32:U33)</f>
        <v>16.435101527417025</v>
      </c>
      <c r="V31" s="742">
        <f t="shared" ref="V31:V46" si="98">U31/U$3</f>
        <v>3.8088300179413731E-4</v>
      </c>
      <c r="W31" s="741">
        <f t="shared" ref="W31" si="99">SUM(W32:W33)</f>
        <v>16.435101527417025</v>
      </c>
      <c r="X31" s="742">
        <f t="shared" ref="X31:X46" si="100">W31/W$3</f>
        <v>3.5963023035923467E-4</v>
      </c>
      <c r="Y31" s="741">
        <f t="shared" ref="Y31" si="101">SUM(Y32:Y33)</f>
        <v>14.714059981962482</v>
      </c>
      <c r="Z31" s="742">
        <f t="shared" ref="Z31:Z46" si="102">Y31/Y$3</f>
        <v>3.1507623087714094E-4</v>
      </c>
      <c r="AA31" s="741">
        <f t="shared" si="11"/>
        <v>210.94495457021648</v>
      </c>
      <c r="AB31" s="742">
        <f t="shared" si="12"/>
        <v>3.9342190042563409E-4</v>
      </c>
    </row>
    <row r="32" spans="1:28" ht="22.05" customHeight="1">
      <c r="A32" s="743"/>
      <c r="B32" s="750" t="s">
        <v>472</v>
      </c>
      <c r="C32" s="683">
        <f>'KH CPDH DTXDSC'!K21/1000000</f>
        <v>0</v>
      </c>
      <c r="D32" s="744">
        <f>C32/C$3</f>
        <v>0</v>
      </c>
      <c r="E32" s="683">
        <f>'KH CPDH DTXDSC'!M21/1000000</f>
        <v>0</v>
      </c>
      <c r="F32" s="744">
        <f t="shared" si="82"/>
        <v>0</v>
      </c>
      <c r="G32" s="683">
        <f>'KH CPDH DTXDSC'!O21/1000000</f>
        <v>5</v>
      </c>
      <c r="H32" s="744">
        <f t="shared" si="84"/>
        <v>1.0799136069114471E-4</v>
      </c>
      <c r="I32" s="683">
        <f>'KH CPDH DTXDSC'!Q21/1000000</f>
        <v>5.75</v>
      </c>
      <c r="J32" s="744">
        <f t="shared" si="86"/>
        <v>1.3112884834663626E-4</v>
      </c>
      <c r="K32" s="683">
        <f>'KH CPDH DTXDSC'!S21/1000000</f>
        <v>5.75</v>
      </c>
      <c r="L32" s="744">
        <f t="shared" si="88"/>
        <v>1.2182203389830509E-4</v>
      </c>
      <c r="M32" s="683">
        <f>'KH CPDH DTXDSC'!U21/1000000</f>
        <v>5.75</v>
      </c>
      <c r="N32" s="744">
        <f t="shared" si="90"/>
        <v>1.2665198237885462E-4</v>
      </c>
      <c r="O32" s="683">
        <f>'KH CPDH DTXDSC'!W21/1000000</f>
        <v>5.75</v>
      </c>
      <c r="P32" s="744">
        <f t="shared" si="92"/>
        <v>1.2582056892778993E-4</v>
      </c>
      <c r="Q32" s="683">
        <f>'KH CPDH DTXDSC'!Y21/1000000</f>
        <v>5.75</v>
      </c>
      <c r="R32" s="744">
        <f t="shared" si="94"/>
        <v>1.2712801238116294E-4</v>
      </c>
      <c r="S32" s="683">
        <f>'KH CPDH DTXDSC'!AA21/1000000</f>
        <v>5.75</v>
      </c>
      <c r="T32" s="744">
        <f t="shared" si="96"/>
        <v>1.3481828839390387E-4</v>
      </c>
      <c r="U32" s="683">
        <f>'KH CPDH DTXDSC'!AC21/1000000</f>
        <v>5.75</v>
      </c>
      <c r="V32" s="744">
        <f t="shared" si="98"/>
        <v>1.3325608342989572E-4</v>
      </c>
      <c r="W32" s="683">
        <f>'KH CPDH DTXDSC'!AE21/1000000</f>
        <v>5.75</v>
      </c>
      <c r="X32" s="744">
        <f t="shared" si="100"/>
        <v>1.2582056892778993E-4</v>
      </c>
      <c r="Y32" s="683">
        <f>'KH CPDH DTXDSC'!AG21/1000000</f>
        <v>5.75</v>
      </c>
      <c r="Z32" s="744">
        <f t="shared" si="102"/>
        <v>1.2312633832976445E-4</v>
      </c>
      <c r="AA32" s="683">
        <f t="shared" ref="AA32:AA33" si="103">C32+E32+G32+I32+K32+M32+O32+Q32+S32+U32+W32+Y32</f>
        <v>56.75</v>
      </c>
      <c r="AB32" s="744">
        <f t="shared" si="12"/>
        <v>1.0584132194412325E-4</v>
      </c>
    </row>
    <row r="33" spans="1:28" ht="22.05" customHeight="1">
      <c r="A33" s="743"/>
      <c r="B33" s="750" t="s">
        <v>473</v>
      </c>
      <c r="C33" s="683">
        <f>'CPSCDH Nam truoc'!F6/1000000</f>
        <v>14.695802848157767</v>
      </c>
      <c r="D33" s="744">
        <f t="shared" si="80"/>
        <v>3.4537727022697454E-4</v>
      </c>
      <c r="E33" s="683">
        <f>'CPSCDH Nam truoc'!H6/1000000</f>
        <v>14.695802848157767</v>
      </c>
      <c r="F33" s="744">
        <f t="shared" si="82"/>
        <v>3.5199527780018603E-4</v>
      </c>
      <c r="G33" s="683">
        <f>'CPSCDH Nam truoc'!J6/1000000</f>
        <v>14.695802848157767</v>
      </c>
      <c r="H33" s="744">
        <f t="shared" si="84"/>
        <v>3.174039492042714E-4</v>
      </c>
      <c r="I33" s="683">
        <f>'CPSCDH Nam truoc'!L6/1000000</f>
        <v>14.695802848157767</v>
      </c>
      <c r="J33" s="744">
        <f t="shared" si="86"/>
        <v>3.3513803530576435E-4</v>
      </c>
      <c r="K33" s="683">
        <f>'CPSCDH Nam truoc'!N6/1000000</f>
        <v>14.695802848157767</v>
      </c>
      <c r="L33" s="744">
        <f t="shared" si="88"/>
        <v>3.1135175525757981E-4</v>
      </c>
      <c r="M33" s="683">
        <f>'CPSCDH Nam truoc'!P6/1000000</f>
        <v>12.939136448157768</v>
      </c>
      <c r="N33" s="744">
        <f t="shared" si="90"/>
        <v>2.8500300546603012E-4</v>
      </c>
      <c r="O33" s="683">
        <f>'CPSCDH Nam truoc'!R6/1000000</f>
        <v>12.939136448157768</v>
      </c>
      <c r="P33" s="744">
        <f t="shared" si="92"/>
        <v>2.8313208858113278E-4</v>
      </c>
      <c r="Q33" s="683">
        <f>'CPSCDH Nam truoc'!T6/1000000</f>
        <v>12.939136448157768</v>
      </c>
      <c r="R33" s="744">
        <f t="shared" si="94"/>
        <v>2.8607420844920997E-4</v>
      </c>
      <c r="S33" s="683">
        <f>'CPSCDH Nam truoc'!V6/1000000</f>
        <v>11.564267948157768</v>
      </c>
      <c r="T33" s="744">
        <f t="shared" si="96"/>
        <v>2.7114344544332399E-4</v>
      </c>
      <c r="U33" s="683">
        <f>'CPSCDH Nam truoc'!X6/1000000</f>
        <v>10.685101527417027</v>
      </c>
      <c r="V33" s="744">
        <f t="shared" si="98"/>
        <v>2.4762691836424162E-4</v>
      </c>
      <c r="W33" s="683">
        <f>'CPSCDH Nam truoc'!Z6/1000000</f>
        <v>10.685101527417027</v>
      </c>
      <c r="X33" s="744">
        <f t="shared" si="100"/>
        <v>2.338096614314448E-4</v>
      </c>
      <c r="Y33" s="683">
        <f>'CPSCDH Nam truoc'!AB6/1000000</f>
        <v>8.9640599819624818</v>
      </c>
      <c r="Z33" s="744">
        <f t="shared" si="102"/>
        <v>1.9194989254737649E-4</v>
      </c>
      <c r="AA33" s="683">
        <f t="shared" si="103"/>
        <v>154.19495457021645</v>
      </c>
      <c r="AB33" s="744">
        <f t="shared" si="12"/>
        <v>2.875805784815108E-4</v>
      </c>
    </row>
    <row r="34" spans="1:28" ht="22.05" customHeight="1">
      <c r="A34" s="743">
        <v>7102</v>
      </c>
      <c r="B34" s="669" t="s">
        <v>249</v>
      </c>
      <c r="C34" s="683">
        <f>SUM(C35:C36)</f>
        <v>0</v>
      </c>
      <c r="D34" s="744">
        <f>C34/C$3</f>
        <v>0</v>
      </c>
      <c r="E34" s="683">
        <f t="shared" ref="E34" si="104">SUM(E35:E36)</f>
        <v>0</v>
      </c>
      <c r="F34" s="744">
        <f t="shared" si="82"/>
        <v>0</v>
      </c>
      <c r="G34" s="683">
        <f t="shared" ref="G34" si="105">SUM(G35:G36)</f>
        <v>5.3333333333333339</v>
      </c>
      <c r="H34" s="744">
        <f t="shared" si="84"/>
        <v>1.1519078473722103E-4</v>
      </c>
      <c r="I34" s="683">
        <f t="shared" ref="I34" si="106">SUM(I35:I36)</f>
        <v>5.3333333333333339</v>
      </c>
      <c r="J34" s="744">
        <f t="shared" si="86"/>
        <v>1.2162675788673509E-4</v>
      </c>
      <c r="K34" s="683">
        <f t="shared" ref="K34" si="107">SUM(K35:K36)</f>
        <v>5.3333333333333339</v>
      </c>
      <c r="L34" s="744">
        <f t="shared" si="88"/>
        <v>1.1299435028248589E-4</v>
      </c>
      <c r="M34" s="683">
        <f t="shared" ref="M34" si="108">SUM(M35:M36)</f>
        <v>5.3333333333333339</v>
      </c>
      <c r="N34" s="744">
        <f t="shared" si="90"/>
        <v>1.1747430249632894E-4</v>
      </c>
      <c r="O34" s="683">
        <f t="shared" ref="O34" si="109">SUM(O35:O36)</f>
        <v>5.3333333333333339</v>
      </c>
      <c r="P34" s="744">
        <f t="shared" si="92"/>
        <v>1.1670313639679068E-4</v>
      </c>
      <c r="Q34" s="683">
        <f t="shared" ref="Q34" si="110">SUM(Q35:Q36)</f>
        <v>5.3333333333333339</v>
      </c>
      <c r="R34" s="744">
        <f t="shared" si="94"/>
        <v>1.1791583757093376E-4</v>
      </c>
      <c r="S34" s="683">
        <f t="shared" ref="S34" si="111">SUM(S35:S36)</f>
        <v>5.3333333333333339</v>
      </c>
      <c r="T34" s="744">
        <f t="shared" si="96"/>
        <v>1.2504884720593984E-4</v>
      </c>
      <c r="U34" s="683">
        <f t="shared" ref="U34" si="112">SUM(U35:U36)</f>
        <v>5.3333333333333339</v>
      </c>
      <c r="V34" s="744">
        <f t="shared" si="98"/>
        <v>1.2359984550019314E-4</v>
      </c>
      <c r="W34" s="683">
        <f t="shared" ref="W34" si="113">SUM(W35:W36)</f>
        <v>5.3333333333333339</v>
      </c>
      <c r="X34" s="744">
        <f t="shared" si="100"/>
        <v>1.1670313639679068E-4</v>
      </c>
      <c r="Y34" s="683">
        <f t="shared" ref="Y34" si="114">SUM(Y35:Y36)</f>
        <v>5.3333333333333339</v>
      </c>
      <c r="Z34" s="744">
        <f t="shared" si="102"/>
        <v>1.1420413990007139E-4</v>
      </c>
      <c r="AA34" s="683">
        <f t="shared" si="11"/>
        <v>53.33333333333335</v>
      </c>
      <c r="AB34" s="744">
        <f t="shared" si="12"/>
        <v>9.94690837654022E-5</v>
      </c>
    </row>
    <row r="35" spans="1:28" ht="22.05" customHeight="1">
      <c r="A35" s="743"/>
      <c r="B35" s="750" t="s">
        <v>472</v>
      </c>
      <c r="C35" s="683">
        <f>'KH CPDH DTXDSC'!K22/1000000</f>
        <v>0</v>
      </c>
      <c r="D35" s="744">
        <f t="shared" ref="D35:D45" si="115">C35/C$3</f>
        <v>0</v>
      </c>
      <c r="E35" s="683">
        <f>'KH CPDH DTXDSC'!M22/1000000</f>
        <v>0</v>
      </c>
      <c r="F35" s="744">
        <f t="shared" si="82"/>
        <v>0</v>
      </c>
      <c r="G35" s="683">
        <f>'KH CPDH DTXDSC'!O22/1000000</f>
        <v>5.3333333333333339</v>
      </c>
      <c r="H35" s="744">
        <f t="shared" si="84"/>
        <v>1.1519078473722103E-4</v>
      </c>
      <c r="I35" s="683">
        <f>'KH CPDH DTXDSC'!Q22/1000000</f>
        <v>5.3333333333333339</v>
      </c>
      <c r="J35" s="744">
        <f t="shared" si="86"/>
        <v>1.2162675788673509E-4</v>
      </c>
      <c r="K35" s="683">
        <f>'KH CPDH DTXDSC'!S22/1000000</f>
        <v>5.3333333333333339</v>
      </c>
      <c r="L35" s="744">
        <f t="shared" si="88"/>
        <v>1.1299435028248589E-4</v>
      </c>
      <c r="M35" s="683">
        <f>'KH CPDH DTXDSC'!U22/1000000</f>
        <v>5.3333333333333339</v>
      </c>
      <c r="N35" s="744">
        <f t="shared" si="90"/>
        <v>1.1747430249632894E-4</v>
      </c>
      <c r="O35" s="683">
        <f>'KH CPDH DTXDSC'!W22/1000000</f>
        <v>5.3333333333333339</v>
      </c>
      <c r="P35" s="744">
        <f t="shared" si="92"/>
        <v>1.1670313639679068E-4</v>
      </c>
      <c r="Q35" s="683">
        <f>'KH CPDH DTXDSC'!Y22/1000000</f>
        <v>5.3333333333333339</v>
      </c>
      <c r="R35" s="744">
        <f t="shared" si="94"/>
        <v>1.1791583757093376E-4</v>
      </c>
      <c r="S35" s="683">
        <f>'KH CPDH DTXDSC'!AA22/1000000</f>
        <v>5.3333333333333339</v>
      </c>
      <c r="T35" s="744">
        <f t="shared" si="96"/>
        <v>1.2504884720593984E-4</v>
      </c>
      <c r="U35" s="683">
        <f>'KH CPDH DTXDSC'!AC22/1000000</f>
        <v>5.3333333333333339</v>
      </c>
      <c r="V35" s="744">
        <f t="shared" si="98"/>
        <v>1.2359984550019314E-4</v>
      </c>
      <c r="W35" s="683">
        <f>'KH CPDH DTXDSC'!AE22/1000000</f>
        <v>5.3333333333333339</v>
      </c>
      <c r="X35" s="744">
        <f t="shared" si="100"/>
        <v>1.1670313639679068E-4</v>
      </c>
      <c r="Y35" s="683">
        <f>'KH CPDH DTXDSC'!AG22/1000000</f>
        <v>5.3333333333333339</v>
      </c>
      <c r="Z35" s="744">
        <f t="shared" si="102"/>
        <v>1.1420413990007139E-4</v>
      </c>
      <c r="AA35" s="683">
        <f t="shared" ref="AA35:AA36" si="116">C35+E35+G35+I35+K35+M35+O35+Q35+S35+U35+W35+Y35</f>
        <v>53.33333333333335</v>
      </c>
      <c r="AB35" s="744">
        <f t="shared" si="12"/>
        <v>9.94690837654022E-5</v>
      </c>
    </row>
    <row r="36" spans="1:28" ht="22.05" customHeight="1">
      <c r="A36" s="743"/>
      <c r="B36" s="750" t="s">
        <v>473</v>
      </c>
      <c r="C36" s="683"/>
      <c r="D36" s="744">
        <f t="shared" si="115"/>
        <v>0</v>
      </c>
      <c r="E36" s="683"/>
      <c r="F36" s="744">
        <f t="shared" si="82"/>
        <v>0</v>
      </c>
      <c r="G36" s="683"/>
      <c r="H36" s="744">
        <f t="shared" si="84"/>
        <v>0</v>
      </c>
      <c r="I36" s="683"/>
      <c r="J36" s="744">
        <f t="shared" si="86"/>
        <v>0</v>
      </c>
      <c r="K36" s="683"/>
      <c r="L36" s="744">
        <f t="shared" si="88"/>
        <v>0</v>
      </c>
      <c r="M36" s="683"/>
      <c r="N36" s="744">
        <f t="shared" si="90"/>
        <v>0</v>
      </c>
      <c r="O36" s="683"/>
      <c r="P36" s="744">
        <f t="shared" si="92"/>
        <v>0</v>
      </c>
      <c r="Q36" s="683"/>
      <c r="R36" s="744">
        <f t="shared" si="94"/>
        <v>0</v>
      </c>
      <c r="S36" s="683"/>
      <c r="T36" s="744">
        <f t="shared" si="96"/>
        <v>0</v>
      </c>
      <c r="U36" s="683"/>
      <c r="V36" s="744">
        <f t="shared" si="98"/>
        <v>0</v>
      </c>
      <c r="W36" s="683"/>
      <c r="X36" s="744">
        <f t="shared" si="100"/>
        <v>0</v>
      </c>
      <c r="Y36" s="683"/>
      <c r="Z36" s="744">
        <f t="shared" si="102"/>
        <v>0</v>
      </c>
      <c r="AA36" s="683">
        <f t="shared" si="116"/>
        <v>0</v>
      </c>
      <c r="AB36" s="744">
        <f t="shared" si="12"/>
        <v>0</v>
      </c>
    </row>
    <row r="37" spans="1:28" ht="22.05" customHeight="1">
      <c r="A37" s="743">
        <v>7103</v>
      </c>
      <c r="B37" s="669" t="s">
        <v>250</v>
      </c>
      <c r="C37" s="683">
        <f>SUM(C38:C39)</f>
        <v>0</v>
      </c>
      <c r="D37" s="744">
        <f t="shared" si="115"/>
        <v>0</v>
      </c>
      <c r="E37" s="683">
        <f t="shared" ref="E37" si="117">SUM(E38:E39)</f>
        <v>0</v>
      </c>
      <c r="F37" s="744">
        <f t="shared" si="82"/>
        <v>0</v>
      </c>
      <c r="G37" s="683">
        <f t="shared" ref="G37" si="118">SUM(G38:G39)</f>
        <v>0</v>
      </c>
      <c r="H37" s="744">
        <f t="shared" si="84"/>
        <v>0</v>
      </c>
      <c r="I37" s="683">
        <f t="shared" ref="I37" si="119">SUM(I38:I39)</f>
        <v>0</v>
      </c>
      <c r="J37" s="744">
        <f t="shared" si="86"/>
        <v>0</v>
      </c>
      <c r="K37" s="683">
        <f t="shared" ref="K37" si="120">SUM(K38:K39)</f>
        <v>0.5</v>
      </c>
      <c r="L37" s="744">
        <f t="shared" si="88"/>
        <v>1.0593220338983052E-5</v>
      </c>
      <c r="M37" s="683">
        <f t="shared" ref="M37" si="121">SUM(M38:M39)</f>
        <v>0.5</v>
      </c>
      <c r="N37" s="744">
        <f t="shared" si="90"/>
        <v>1.1013215859030838E-5</v>
      </c>
      <c r="O37" s="683">
        <f t="shared" ref="O37" si="122">SUM(O38:O39)</f>
        <v>0.5</v>
      </c>
      <c r="P37" s="744">
        <f t="shared" si="92"/>
        <v>1.0940919037199125E-5</v>
      </c>
      <c r="Q37" s="683">
        <f t="shared" ref="Q37" si="123">SUM(Q38:Q39)</f>
        <v>0.75</v>
      </c>
      <c r="R37" s="744">
        <f t="shared" si="94"/>
        <v>1.6581914658412557E-5</v>
      </c>
      <c r="S37" s="683">
        <f t="shared" ref="S37" si="124">SUM(S38:S39)</f>
        <v>0.91666666666666663</v>
      </c>
      <c r="T37" s="744">
        <f t="shared" si="96"/>
        <v>2.1492770613520905E-5</v>
      </c>
      <c r="U37" s="683">
        <f t="shared" ref="U37" si="125">SUM(U38:U39)</f>
        <v>0.91666666666666663</v>
      </c>
      <c r="V37" s="744">
        <f t="shared" si="98"/>
        <v>2.1243723445345693E-5</v>
      </c>
      <c r="W37" s="683">
        <f t="shared" ref="W37" si="126">SUM(W38:W39)</f>
        <v>1.4166666666666665</v>
      </c>
      <c r="X37" s="744">
        <f t="shared" si="100"/>
        <v>3.0999270605397518E-5</v>
      </c>
      <c r="Y37" s="683">
        <f t="shared" ref="Y37" si="127">SUM(Y38:Y39)</f>
        <v>1.4166666666666665</v>
      </c>
      <c r="Z37" s="744">
        <f t="shared" si="102"/>
        <v>3.0335474660956458E-5</v>
      </c>
      <c r="AA37" s="683">
        <f t="shared" si="11"/>
        <v>6.9166666666666661</v>
      </c>
      <c r="AB37" s="744">
        <f t="shared" si="12"/>
        <v>1.2899896800825593E-5</v>
      </c>
    </row>
    <row r="38" spans="1:28" ht="22.05" customHeight="1">
      <c r="A38" s="743"/>
      <c r="B38" s="750" t="s">
        <v>472</v>
      </c>
      <c r="C38" s="683">
        <f>'KH CPDH DTXDSC'!K23/1000000</f>
        <v>0</v>
      </c>
      <c r="D38" s="744">
        <f t="shared" si="115"/>
        <v>0</v>
      </c>
      <c r="E38" s="683">
        <f>'KH CPDH DTXDSC'!M23/1000000</f>
        <v>0</v>
      </c>
      <c r="F38" s="744">
        <f t="shared" si="82"/>
        <v>0</v>
      </c>
      <c r="G38" s="683">
        <f>'KH CPDH DTXDSC'!O23/1000000</f>
        <v>0</v>
      </c>
      <c r="H38" s="744">
        <f t="shared" si="84"/>
        <v>0</v>
      </c>
      <c r="I38" s="683">
        <f>'KH CPDH DTXDSC'!Q23/1000000</f>
        <v>0</v>
      </c>
      <c r="J38" s="744">
        <f t="shared" si="86"/>
        <v>0</v>
      </c>
      <c r="K38" s="683">
        <f>'KH CPDH DTXDSC'!S23/1000000</f>
        <v>0.5</v>
      </c>
      <c r="L38" s="744">
        <f t="shared" si="88"/>
        <v>1.0593220338983052E-5</v>
      </c>
      <c r="M38" s="683">
        <f>'KH CPDH DTXDSC'!U23/1000000</f>
        <v>0.5</v>
      </c>
      <c r="N38" s="744">
        <f t="shared" si="90"/>
        <v>1.1013215859030838E-5</v>
      </c>
      <c r="O38" s="683">
        <f>'KH CPDH DTXDSC'!W23/1000000</f>
        <v>0.5</v>
      </c>
      <c r="P38" s="744">
        <f t="shared" si="92"/>
        <v>1.0940919037199125E-5</v>
      </c>
      <c r="Q38" s="683">
        <f>'KH CPDH DTXDSC'!Y23/1000000</f>
        <v>0.75</v>
      </c>
      <c r="R38" s="744">
        <f t="shared" si="94"/>
        <v>1.6581914658412557E-5</v>
      </c>
      <c r="S38" s="683">
        <f>'KH CPDH DTXDSC'!AA23/1000000</f>
        <v>0.91666666666666663</v>
      </c>
      <c r="T38" s="744">
        <f t="shared" si="96"/>
        <v>2.1492770613520905E-5</v>
      </c>
      <c r="U38" s="683">
        <f>'KH CPDH DTXDSC'!AC23/1000000</f>
        <v>0.91666666666666663</v>
      </c>
      <c r="V38" s="744">
        <f t="shared" si="98"/>
        <v>2.1243723445345693E-5</v>
      </c>
      <c r="W38" s="683">
        <f>'KH CPDH DTXDSC'!AE23/1000000</f>
        <v>1.4166666666666665</v>
      </c>
      <c r="X38" s="744">
        <f t="shared" si="100"/>
        <v>3.0999270605397518E-5</v>
      </c>
      <c r="Y38" s="683">
        <f>'KH CPDH DTXDSC'!AG23/1000000</f>
        <v>1.4166666666666665</v>
      </c>
      <c r="Z38" s="744">
        <f t="shared" si="102"/>
        <v>3.0335474660956458E-5</v>
      </c>
      <c r="AA38" s="683">
        <f t="shared" ref="AA38:AA39" si="128">C38+E38+G38+I38+K38+M38+O38+Q38+S38+U38+W38+Y38</f>
        <v>6.9166666666666661</v>
      </c>
      <c r="AB38" s="744">
        <f t="shared" si="12"/>
        <v>1.2899896800825593E-5</v>
      </c>
    </row>
    <row r="39" spans="1:28" ht="22.05" customHeight="1">
      <c r="A39" s="743"/>
      <c r="B39" s="750" t="s">
        <v>473</v>
      </c>
      <c r="C39" s="683"/>
      <c r="D39" s="744">
        <f t="shared" si="115"/>
        <v>0</v>
      </c>
      <c r="E39" s="683"/>
      <c r="F39" s="744">
        <f t="shared" si="82"/>
        <v>0</v>
      </c>
      <c r="G39" s="683"/>
      <c r="H39" s="744">
        <f t="shared" si="84"/>
        <v>0</v>
      </c>
      <c r="I39" s="683"/>
      <c r="J39" s="744">
        <f t="shared" si="86"/>
        <v>0</v>
      </c>
      <c r="K39" s="683"/>
      <c r="L39" s="744">
        <f t="shared" si="88"/>
        <v>0</v>
      </c>
      <c r="M39" s="683"/>
      <c r="N39" s="744">
        <f t="shared" si="90"/>
        <v>0</v>
      </c>
      <c r="O39" s="683"/>
      <c r="P39" s="744">
        <f t="shared" si="92"/>
        <v>0</v>
      </c>
      <c r="Q39" s="683"/>
      <c r="R39" s="744">
        <f t="shared" si="94"/>
        <v>0</v>
      </c>
      <c r="S39" s="683"/>
      <c r="T39" s="744">
        <f t="shared" si="96"/>
        <v>0</v>
      </c>
      <c r="U39" s="683"/>
      <c r="V39" s="744">
        <f t="shared" si="98"/>
        <v>0</v>
      </c>
      <c r="W39" s="683"/>
      <c r="X39" s="744">
        <f t="shared" si="100"/>
        <v>0</v>
      </c>
      <c r="Y39" s="683"/>
      <c r="Z39" s="744">
        <f t="shared" si="102"/>
        <v>0</v>
      </c>
      <c r="AA39" s="683">
        <f t="shared" si="128"/>
        <v>0</v>
      </c>
      <c r="AB39" s="744">
        <f t="shared" si="12"/>
        <v>0</v>
      </c>
    </row>
    <row r="40" spans="1:28" ht="22.05" customHeight="1">
      <c r="A40" s="743">
        <v>7104</v>
      </c>
      <c r="B40" s="669" t="s">
        <v>471</v>
      </c>
      <c r="C40" s="683">
        <f>SUM(C41:C42)</f>
        <v>0</v>
      </c>
      <c r="D40" s="744">
        <f t="shared" si="115"/>
        <v>0</v>
      </c>
      <c r="E40" s="683">
        <f t="shared" ref="E40" si="129">SUM(E41:E42)</f>
        <v>0</v>
      </c>
      <c r="F40" s="744">
        <f t="shared" si="82"/>
        <v>0</v>
      </c>
      <c r="G40" s="683">
        <f t="shared" ref="G40" si="130">SUM(G41:G42)</f>
        <v>0</v>
      </c>
      <c r="H40" s="744">
        <f t="shared" si="84"/>
        <v>0</v>
      </c>
      <c r="I40" s="683">
        <f t="shared" ref="I40" si="131">SUM(I41:I42)</f>
        <v>0</v>
      </c>
      <c r="J40" s="744">
        <f t="shared" si="86"/>
        <v>0</v>
      </c>
      <c r="K40" s="683">
        <f t="shared" ref="K40" si="132">SUM(K41:K42)</f>
        <v>0</v>
      </c>
      <c r="L40" s="744">
        <f t="shared" si="88"/>
        <v>0</v>
      </c>
      <c r="M40" s="683">
        <f t="shared" ref="M40" si="133">SUM(M41:M42)</f>
        <v>0</v>
      </c>
      <c r="N40" s="744">
        <f t="shared" si="90"/>
        <v>0</v>
      </c>
      <c r="O40" s="683">
        <f t="shared" ref="O40" si="134">SUM(O41:O42)</f>
        <v>0</v>
      </c>
      <c r="P40" s="744">
        <f t="shared" si="92"/>
        <v>0</v>
      </c>
      <c r="Q40" s="683">
        <f t="shared" ref="Q40" si="135">SUM(Q41:Q42)</f>
        <v>0</v>
      </c>
      <c r="R40" s="744">
        <f t="shared" si="94"/>
        <v>0</v>
      </c>
      <c r="S40" s="683">
        <f t="shared" ref="S40" si="136">SUM(S41:S42)</f>
        <v>0</v>
      </c>
      <c r="T40" s="744">
        <f t="shared" si="96"/>
        <v>0</v>
      </c>
      <c r="U40" s="683">
        <f t="shared" ref="U40" si="137">SUM(U41:U42)</f>
        <v>75</v>
      </c>
      <c r="V40" s="744">
        <f t="shared" si="98"/>
        <v>1.7381228273464658E-3</v>
      </c>
      <c r="W40" s="683">
        <f t="shared" ref="W40" si="138">SUM(W41:W42)</f>
        <v>75</v>
      </c>
      <c r="X40" s="744">
        <f t="shared" si="100"/>
        <v>1.6411378555798686E-3</v>
      </c>
      <c r="Y40" s="683">
        <f t="shared" ref="Y40" si="139">SUM(Y41:Y42)</f>
        <v>75</v>
      </c>
      <c r="Z40" s="744">
        <f t="shared" si="102"/>
        <v>1.6059957173447537E-3</v>
      </c>
      <c r="AA40" s="683">
        <f t="shared" si="11"/>
        <v>225</v>
      </c>
      <c r="AB40" s="744">
        <f t="shared" si="12"/>
        <v>4.1963519713529037E-4</v>
      </c>
    </row>
    <row r="41" spans="1:28" ht="22.05" customHeight="1">
      <c r="A41" s="743"/>
      <c r="B41" s="750" t="s">
        <v>472</v>
      </c>
      <c r="C41" s="683">
        <f>'KH CPDH DTXDSC'!K24/1000000</f>
        <v>0</v>
      </c>
      <c r="D41" s="744">
        <f t="shared" si="115"/>
        <v>0</v>
      </c>
      <c r="E41" s="683">
        <f>'KH CPDH DTXDSC'!M24/1000000</f>
        <v>0</v>
      </c>
      <c r="F41" s="744">
        <f t="shared" si="82"/>
        <v>0</v>
      </c>
      <c r="G41" s="683">
        <f>'KH CPDH DTXDSC'!O24/1000000</f>
        <v>0</v>
      </c>
      <c r="H41" s="744">
        <f t="shared" si="84"/>
        <v>0</v>
      </c>
      <c r="I41" s="683">
        <f>'KH CPDH DTXDSC'!Q24/1000000</f>
        <v>0</v>
      </c>
      <c r="J41" s="744">
        <f t="shared" si="86"/>
        <v>0</v>
      </c>
      <c r="K41" s="683">
        <f>'KH CPDH DTXDSC'!S24/1000000</f>
        <v>0</v>
      </c>
      <c r="L41" s="744">
        <f t="shared" si="88"/>
        <v>0</v>
      </c>
      <c r="M41" s="683">
        <f>'KH CPDH DTXDSC'!U24/1000000</f>
        <v>0</v>
      </c>
      <c r="N41" s="744">
        <f t="shared" si="90"/>
        <v>0</v>
      </c>
      <c r="O41" s="683">
        <f>'KH CPDH DTXDSC'!W24/1000000</f>
        <v>0</v>
      </c>
      <c r="P41" s="744">
        <f t="shared" si="92"/>
        <v>0</v>
      </c>
      <c r="Q41" s="683">
        <f>'KH CPDH DTXDSC'!Y24/1000000</f>
        <v>0</v>
      </c>
      <c r="R41" s="744">
        <f t="shared" si="94"/>
        <v>0</v>
      </c>
      <c r="S41" s="683">
        <f>'KH CPDH DTXDSC'!AA24/1000000</f>
        <v>0</v>
      </c>
      <c r="T41" s="744">
        <f t="shared" si="96"/>
        <v>0</v>
      </c>
      <c r="U41" s="683">
        <f>'KH CPDH DTXDSC'!AC24/1000000</f>
        <v>75</v>
      </c>
      <c r="V41" s="744">
        <f t="shared" si="98"/>
        <v>1.7381228273464658E-3</v>
      </c>
      <c r="W41" s="683">
        <f>'KH CPDH DTXDSC'!AE24/1000000</f>
        <v>75</v>
      </c>
      <c r="X41" s="744">
        <f t="shared" si="100"/>
        <v>1.6411378555798686E-3</v>
      </c>
      <c r="Y41" s="683">
        <f>'KH CPDH DTXDSC'!AG24/1000000</f>
        <v>75</v>
      </c>
      <c r="Z41" s="744">
        <f t="shared" si="102"/>
        <v>1.6059957173447537E-3</v>
      </c>
      <c r="AA41" s="683">
        <f t="shared" ref="AA41:AA42" si="140">C41+E41+G41+I41+K41+M41+O41+Q41+S41+U41+W41+Y41</f>
        <v>225</v>
      </c>
      <c r="AB41" s="744">
        <f t="shared" si="12"/>
        <v>4.1963519713529037E-4</v>
      </c>
    </row>
    <row r="42" spans="1:28" ht="22.05" customHeight="1">
      <c r="A42" s="743"/>
      <c r="B42" s="750" t="s">
        <v>473</v>
      </c>
      <c r="C42" s="683"/>
      <c r="D42" s="744">
        <f t="shared" si="115"/>
        <v>0</v>
      </c>
      <c r="E42" s="683"/>
      <c r="F42" s="744">
        <f t="shared" si="82"/>
        <v>0</v>
      </c>
      <c r="G42" s="683"/>
      <c r="H42" s="744">
        <f t="shared" si="84"/>
        <v>0</v>
      </c>
      <c r="I42" s="683"/>
      <c r="J42" s="744">
        <f t="shared" si="86"/>
        <v>0</v>
      </c>
      <c r="K42" s="683"/>
      <c r="L42" s="744">
        <f t="shared" si="88"/>
        <v>0</v>
      </c>
      <c r="M42" s="683"/>
      <c r="N42" s="744">
        <f t="shared" si="90"/>
        <v>0</v>
      </c>
      <c r="O42" s="683"/>
      <c r="P42" s="744">
        <f t="shared" si="92"/>
        <v>0</v>
      </c>
      <c r="Q42" s="683"/>
      <c r="R42" s="744">
        <f t="shared" si="94"/>
        <v>0</v>
      </c>
      <c r="S42" s="683"/>
      <c r="T42" s="744">
        <f t="shared" si="96"/>
        <v>0</v>
      </c>
      <c r="U42" s="683"/>
      <c r="V42" s="744">
        <f t="shared" si="98"/>
        <v>0</v>
      </c>
      <c r="W42" s="683"/>
      <c r="X42" s="744">
        <f t="shared" si="100"/>
        <v>0</v>
      </c>
      <c r="Y42" s="683"/>
      <c r="Z42" s="744">
        <f t="shared" si="102"/>
        <v>0</v>
      </c>
      <c r="AA42" s="683">
        <f t="shared" si="140"/>
        <v>0</v>
      </c>
      <c r="AB42" s="744">
        <f t="shared" si="12"/>
        <v>0</v>
      </c>
    </row>
    <row r="43" spans="1:28" ht="22.05" customHeight="1">
      <c r="A43" s="743">
        <v>7105</v>
      </c>
      <c r="B43" s="669" t="s">
        <v>251</v>
      </c>
      <c r="C43" s="683"/>
      <c r="D43" s="744">
        <f t="shared" si="115"/>
        <v>0</v>
      </c>
      <c r="E43" s="683"/>
      <c r="F43" s="744">
        <f t="shared" si="82"/>
        <v>0</v>
      </c>
      <c r="G43" s="683"/>
      <c r="H43" s="744">
        <f t="shared" si="84"/>
        <v>0</v>
      </c>
      <c r="I43" s="683"/>
      <c r="J43" s="744">
        <f t="shared" si="86"/>
        <v>0</v>
      </c>
      <c r="K43" s="683"/>
      <c r="L43" s="744">
        <f t="shared" si="88"/>
        <v>0</v>
      </c>
      <c r="M43" s="683"/>
      <c r="N43" s="744">
        <f t="shared" si="90"/>
        <v>0</v>
      </c>
      <c r="O43" s="683"/>
      <c r="P43" s="744">
        <f t="shared" si="92"/>
        <v>0</v>
      </c>
      <c r="Q43" s="683"/>
      <c r="R43" s="744">
        <f t="shared" si="94"/>
        <v>0</v>
      </c>
      <c r="S43" s="683"/>
      <c r="T43" s="744">
        <f t="shared" si="96"/>
        <v>0</v>
      </c>
      <c r="U43" s="683"/>
      <c r="V43" s="744">
        <f t="shared" si="98"/>
        <v>0</v>
      </c>
      <c r="W43" s="683"/>
      <c r="X43" s="744">
        <f t="shared" si="100"/>
        <v>0</v>
      </c>
      <c r="Y43" s="683"/>
      <c r="Z43" s="744">
        <f t="shared" si="102"/>
        <v>0</v>
      </c>
      <c r="AA43" s="683">
        <f t="shared" ref="AA43" si="141">C43+E43+G43+I43+K43+M43+O43+Q43+S43+U43+W43+Y43</f>
        <v>0</v>
      </c>
      <c r="AB43" s="744">
        <f t="shared" si="12"/>
        <v>0</v>
      </c>
    </row>
    <row r="44" spans="1:28" ht="22.05" customHeight="1">
      <c r="A44" s="743"/>
      <c r="B44" s="750" t="s">
        <v>472</v>
      </c>
      <c r="C44" s="683">
        <f>'KH CPDH DTXDSC'!K25/1000000</f>
        <v>0</v>
      </c>
      <c r="D44" s="744">
        <f t="shared" si="115"/>
        <v>0</v>
      </c>
      <c r="E44" s="683">
        <f>'KH CPDH DTXDSC'!M25/1000000</f>
        <v>0</v>
      </c>
      <c r="F44" s="744">
        <f t="shared" si="82"/>
        <v>0</v>
      </c>
      <c r="G44" s="683">
        <f>'KH CPDH DTXDSC'!O25/1000000</f>
        <v>0</v>
      </c>
      <c r="H44" s="744">
        <f t="shared" si="84"/>
        <v>0</v>
      </c>
      <c r="I44" s="683">
        <f>'KH CPDH DTXDSC'!Q25/1000000</f>
        <v>0</v>
      </c>
      <c r="J44" s="744">
        <f t="shared" si="86"/>
        <v>0</v>
      </c>
      <c r="K44" s="683">
        <f>'KH CPDH DTXDSC'!S25/1000000</f>
        <v>0</v>
      </c>
      <c r="L44" s="744">
        <f t="shared" si="88"/>
        <v>0</v>
      </c>
      <c r="M44" s="683">
        <f>'KH CPDH DTXDSC'!U25/1000000</f>
        <v>0</v>
      </c>
      <c r="N44" s="744">
        <f t="shared" si="90"/>
        <v>0</v>
      </c>
      <c r="O44" s="683">
        <f>'KH CPDH DTXDSC'!W25/1000000</f>
        <v>0</v>
      </c>
      <c r="P44" s="744">
        <f t="shared" si="92"/>
        <v>0</v>
      </c>
      <c r="Q44" s="683">
        <f>'KH CPDH DTXDSC'!Y25/1000000</f>
        <v>0</v>
      </c>
      <c r="R44" s="744">
        <f t="shared" si="94"/>
        <v>0</v>
      </c>
      <c r="S44" s="683">
        <f>'KH CPDH DTXDSC'!AA25/1000000</f>
        <v>0</v>
      </c>
      <c r="T44" s="744">
        <f t="shared" si="96"/>
        <v>0</v>
      </c>
      <c r="U44" s="683">
        <f>'KH CPDH DTXDSC'!AC25/1000000</f>
        <v>0</v>
      </c>
      <c r="V44" s="744">
        <f t="shared" si="98"/>
        <v>0</v>
      </c>
      <c r="W44" s="683">
        <f>'KH CPDH DTXDSC'!AE25/1000000</f>
        <v>0</v>
      </c>
      <c r="X44" s="744">
        <f t="shared" si="100"/>
        <v>0</v>
      </c>
      <c r="Y44" s="683">
        <f>'KH CPDH DTXDSC'!AG25/1000000</f>
        <v>0</v>
      </c>
      <c r="Z44" s="744">
        <f t="shared" si="102"/>
        <v>0</v>
      </c>
      <c r="AA44" s="683">
        <f t="shared" ref="AA44:AA45" si="142">C44+E44+G44+I44+K44+M44+O44+Q44+S44+U44+W44+Y44</f>
        <v>0</v>
      </c>
      <c r="AB44" s="744">
        <f t="shared" si="12"/>
        <v>0</v>
      </c>
    </row>
    <row r="45" spans="1:28" ht="22.05" customHeight="1">
      <c r="A45" s="746"/>
      <c r="B45" s="751" t="s">
        <v>473</v>
      </c>
      <c r="C45" s="686"/>
      <c r="D45" s="747">
        <f t="shared" si="115"/>
        <v>0</v>
      </c>
      <c r="E45" s="686"/>
      <c r="F45" s="747">
        <f t="shared" si="82"/>
        <v>0</v>
      </c>
      <c r="G45" s="686"/>
      <c r="H45" s="747">
        <f t="shared" si="84"/>
        <v>0</v>
      </c>
      <c r="I45" s="686"/>
      <c r="J45" s="747">
        <f t="shared" si="86"/>
        <v>0</v>
      </c>
      <c r="K45" s="686"/>
      <c r="L45" s="747">
        <f t="shared" si="88"/>
        <v>0</v>
      </c>
      <c r="M45" s="686"/>
      <c r="N45" s="747">
        <f t="shared" si="90"/>
        <v>0</v>
      </c>
      <c r="O45" s="686"/>
      <c r="P45" s="747">
        <f t="shared" si="92"/>
        <v>0</v>
      </c>
      <c r="Q45" s="686"/>
      <c r="R45" s="747">
        <f t="shared" si="94"/>
        <v>0</v>
      </c>
      <c r="S45" s="686"/>
      <c r="T45" s="747">
        <f t="shared" si="96"/>
        <v>0</v>
      </c>
      <c r="U45" s="686"/>
      <c r="V45" s="747">
        <f t="shared" si="98"/>
        <v>0</v>
      </c>
      <c r="W45" s="686"/>
      <c r="X45" s="747">
        <f t="shared" si="100"/>
        <v>0</v>
      </c>
      <c r="Y45" s="686"/>
      <c r="Z45" s="747">
        <f t="shared" si="102"/>
        <v>0</v>
      </c>
      <c r="AA45" s="686">
        <f t="shared" si="142"/>
        <v>0</v>
      </c>
      <c r="AB45" s="747">
        <f t="shared" si="12"/>
        <v>0</v>
      </c>
    </row>
    <row r="46" spans="1:28" ht="22.05" customHeight="1">
      <c r="A46" s="77">
        <v>4</v>
      </c>
      <c r="B46" s="78" t="s">
        <v>252</v>
      </c>
      <c r="C46" s="79">
        <f>SUM(C47:C49)</f>
        <v>115</v>
      </c>
      <c r="D46" s="80">
        <f>C46/C$3</f>
        <v>2.7027027027027029E-3</v>
      </c>
      <c r="E46" s="79">
        <f>SUM(E47:E49)</f>
        <v>115</v>
      </c>
      <c r="F46" s="80">
        <f t="shared" si="82"/>
        <v>2.754491017964072E-3</v>
      </c>
      <c r="G46" s="79">
        <f>SUM(G47:G49)</f>
        <v>115</v>
      </c>
      <c r="H46" s="80">
        <f t="shared" si="84"/>
        <v>2.4838012958963282E-3</v>
      </c>
      <c r="I46" s="79">
        <f>SUM(I47:I49)</f>
        <v>115</v>
      </c>
      <c r="J46" s="80">
        <f t="shared" si="86"/>
        <v>2.622576966932725E-3</v>
      </c>
      <c r="K46" s="79">
        <f>SUM(K47:K49)</f>
        <v>115</v>
      </c>
      <c r="L46" s="80">
        <f t="shared" si="88"/>
        <v>2.4364406779661019E-3</v>
      </c>
      <c r="M46" s="79">
        <f>SUM(M47:M49)</f>
        <v>115</v>
      </c>
      <c r="N46" s="80">
        <f t="shared" si="90"/>
        <v>2.5330396475770926E-3</v>
      </c>
      <c r="O46" s="79">
        <f>SUM(O47:O49)</f>
        <v>115</v>
      </c>
      <c r="P46" s="80">
        <f t="shared" si="92"/>
        <v>2.5164113785557988E-3</v>
      </c>
      <c r="Q46" s="79">
        <f>SUM(Q47:Q49)</f>
        <v>115</v>
      </c>
      <c r="R46" s="80">
        <f t="shared" si="94"/>
        <v>2.5425602476232588E-3</v>
      </c>
      <c r="S46" s="79">
        <f>SUM(S47:S49)</f>
        <v>115</v>
      </c>
      <c r="T46" s="80">
        <f t="shared" si="96"/>
        <v>2.6963657678780776E-3</v>
      </c>
      <c r="U46" s="79">
        <f>SUM(U47:U49)</f>
        <v>115</v>
      </c>
      <c r="V46" s="80">
        <f t="shared" si="98"/>
        <v>2.6651216685979143E-3</v>
      </c>
      <c r="W46" s="79">
        <f>SUM(W47:W49)</f>
        <v>115</v>
      </c>
      <c r="X46" s="80">
        <f t="shared" si="100"/>
        <v>2.5164113785557988E-3</v>
      </c>
      <c r="Y46" s="79">
        <f>SUM(Y47:Y49)</f>
        <v>115</v>
      </c>
      <c r="Z46" s="80">
        <f t="shared" si="102"/>
        <v>2.462526766595289E-3</v>
      </c>
      <c r="AA46" s="79">
        <f t="shared" ref="AA46:AA112" si="143">C46+E46+G46+I46+K46+M46+O46+Q46+S46+U46+W46+Y46</f>
        <v>1380</v>
      </c>
      <c r="AB46" s="80">
        <f t="shared" si="12"/>
        <v>2.5737625424297811E-3</v>
      </c>
    </row>
    <row r="47" spans="1:28" ht="22.05" customHeight="1">
      <c r="A47" s="740">
        <v>7304</v>
      </c>
      <c r="B47" s="668" t="s">
        <v>253</v>
      </c>
      <c r="C47" s="741">
        <f>'KH CPHDKD khac'!E5</f>
        <v>100</v>
      </c>
      <c r="D47" s="742">
        <f t="shared" ref="D47" si="144">C47/C$3</f>
        <v>2.3501762632197414E-3</v>
      </c>
      <c r="E47" s="741">
        <f>'KH CPHDKD khac'!G5</f>
        <v>100</v>
      </c>
      <c r="F47" s="742">
        <f t="shared" ref="F47:F48" si="145">E47/E$3</f>
        <v>2.3952095808383233E-3</v>
      </c>
      <c r="G47" s="741">
        <f>'KH CPHDKD khac'!I5</f>
        <v>100</v>
      </c>
      <c r="H47" s="742">
        <f t="shared" ref="H47:H48" si="146">G47/G$3</f>
        <v>2.1598272138228943E-3</v>
      </c>
      <c r="I47" s="741">
        <f>'KH CPHDKD khac'!K5</f>
        <v>100</v>
      </c>
      <c r="J47" s="742">
        <f t="shared" ref="J47:J48" si="147">I47/I$3</f>
        <v>2.2805017103762829E-3</v>
      </c>
      <c r="K47" s="741">
        <f>'KH CPHDKD khac'!M5</f>
        <v>100</v>
      </c>
      <c r="L47" s="742">
        <f t="shared" ref="L47:L48" si="148">K47/K$3</f>
        <v>2.1186440677966102E-3</v>
      </c>
      <c r="M47" s="741">
        <f>'KH CPHDKD khac'!O5</f>
        <v>100</v>
      </c>
      <c r="N47" s="742">
        <f t="shared" ref="N47:N48" si="149">M47/M$3</f>
        <v>2.2026431718061676E-3</v>
      </c>
      <c r="O47" s="741">
        <f>'KH CPHDKD khac'!Q5</f>
        <v>100</v>
      </c>
      <c r="P47" s="742">
        <f t="shared" ref="P47:P48" si="150">O47/O$3</f>
        <v>2.1881838074398249E-3</v>
      </c>
      <c r="Q47" s="741">
        <f>'KH CPHDKD khac'!S5</f>
        <v>100</v>
      </c>
      <c r="R47" s="742">
        <f t="shared" ref="R47:R48" si="151">Q47/Q$3</f>
        <v>2.2109219544550079E-3</v>
      </c>
      <c r="S47" s="741">
        <f>'KH CPHDKD khac'!U5</f>
        <v>100</v>
      </c>
      <c r="T47" s="742">
        <f t="shared" ref="T47:T48" si="152">S47/S$3</f>
        <v>2.3446658851113715E-3</v>
      </c>
      <c r="U47" s="741">
        <f>'KH CPHDKD khac'!W5</f>
        <v>100</v>
      </c>
      <c r="V47" s="742">
        <f t="shared" ref="V47:V48" si="153">U47/U$3</f>
        <v>2.3174971031286211E-3</v>
      </c>
      <c r="W47" s="741">
        <f>'KH CPHDKD khac'!Y5</f>
        <v>100</v>
      </c>
      <c r="X47" s="742">
        <f t="shared" ref="X47:X48" si="154">W47/W$3</f>
        <v>2.1881838074398249E-3</v>
      </c>
      <c r="Y47" s="741">
        <f>'KH CPHDKD khac'!AA5</f>
        <v>100</v>
      </c>
      <c r="Z47" s="742">
        <f t="shared" ref="Z47:Z48" si="155">Y47/Y$3</f>
        <v>2.1413276231263384E-3</v>
      </c>
      <c r="AA47" s="741">
        <f t="shared" si="143"/>
        <v>1200</v>
      </c>
      <c r="AB47" s="742">
        <f t="shared" si="12"/>
        <v>2.2380543847215486E-3</v>
      </c>
    </row>
    <row r="48" spans="1:28" ht="22.05" customHeight="1">
      <c r="A48" s="743">
        <v>7311</v>
      </c>
      <c r="B48" s="669" t="s">
        <v>254</v>
      </c>
      <c r="C48" s="683">
        <f>'KH CPHDKD khac'!E6</f>
        <v>15</v>
      </c>
      <c r="D48" s="744">
        <f t="shared" ref="D48" si="156">C48/C$3</f>
        <v>3.5252643948296123E-4</v>
      </c>
      <c r="E48" s="683">
        <f>'KH CPHDKD khac'!G6</f>
        <v>15</v>
      </c>
      <c r="F48" s="744">
        <f t="shared" si="145"/>
        <v>3.592814371257485E-4</v>
      </c>
      <c r="G48" s="683">
        <f>'KH CPHDKD khac'!I6</f>
        <v>15</v>
      </c>
      <c r="H48" s="744">
        <f t="shared" si="146"/>
        <v>3.2397408207343413E-4</v>
      </c>
      <c r="I48" s="683">
        <f>'KH CPHDKD khac'!K6</f>
        <v>15</v>
      </c>
      <c r="J48" s="744">
        <f t="shared" si="147"/>
        <v>3.4207525655644244E-4</v>
      </c>
      <c r="K48" s="683">
        <f>'KH CPHDKD khac'!M6</f>
        <v>15</v>
      </c>
      <c r="L48" s="744">
        <f t="shared" si="148"/>
        <v>3.177966101694915E-4</v>
      </c>
      <c r="M48" s="683">
        <f>'KH CPHDKD khac'!O6</f>
        <v>15</v>
      </c>
      <c r="N48" s="744">
        <f t="shared" si="149"/>
        <v>3.303964757709251E-4</v>
      </c>
      <c r="O48" s="683">
        <f>'KH CPHDKD khac'!Q6</f>
        <v>15</v>
      </c>
      <c r="P48" s="744">
        <f t="shared" si="150"/>
        <v>3.2822757111597374E-4</v>
      </c>
      <c r="Q48" s="683">
        <f>'KH CPHDKD khac'!S6</f>
        <v>15</v>
      </c>
      <c r="R48" s="744">
        <f t="shared" si="151"/>
        <v>3.3163829316825116E-4</v>
      </c>
      <c r="S48" s="683">
        <f>'KH CPHDKD khac'!U6</f>
        <v>15</v>
      </c>
      <c r="T48" s="744">
        <f t="shared" si="152"/>
        <v>3.5169988276670573E-4</v>
      </c>
      <c r="U48" s="683">
        <f>'KH CPHDKD khac'!W6</f>
        <v>15</v>
      </c>
      <c r="V48" s="744">
        <f t="shared" si="153"/>
        <v>3.4762456546929318E-4</v>
      </c>
      <c r="W48" s="683">
        <f>'KH CPHDKD khac'!Y6</f>
        <v>15</v>
      </c>
      <c r="X48" s="744">
        <f t="shared" si="154"/>
        <v>3.2822757111597374E-4</v>
      </c>
      <c r="Y48" s="683">
        <f>'KH CPHDKD khac'!AA6</f>
        <v>15</v>
      </c>
      <c r="Z48" s="744">
        <f t="shared" si="155"/>
        <v>3.2119914346895073E-4</v>
      </c>
      <c r="AA48" s="683">
        <f t="shared" si="143"/>
        <v>180</v>
      </c>
      <c r="AB48" s="744">
        <f t="shared" si="12"/>
        <v>3.3570815770823232E-4</v>
      </c>
    </row>
    <row r="49" spans="1:28" ht="22.05" customHeight="1">
      <c r="A49" s="746">
        <v>7312</v>
      </c>
      <c r="B49" s="671" t="s">
        <v>255</v>
      </c>
      <c r="C49" s="686"/>
      <c r="D49" s="747" t="str">
        <f>IFERROR(C49/#REF!,"")</f>
        <v/>
      </c>
      <c r="E49" s="686"/>
      <c r="F49" s="747" t="str">
        <f>IFERROR(E49/#REF!,"")</f>
        <v/>
      </c>
      <c r="G49" s="686"/>
      <c r="H49" s="747" t="str">
        <f>IFERROR(G49/#REF!,"")</f>
        <v/>
      </c>
      <c r="I49" s="686"/>
      <c r="J49" s="747" t="str">
        <f>IFERROR(I49/#REF!,"")</f>
        <v/>
      </c>
      <c r="K49" s="686"/>
      <c r="L49" s="747" t="str">
        <f>IFERROR(K49/#REF!,"")</f>
        <v/>
      </c>
      <c r="M49" s="686"/>
      <c r="N49" s="747" t="str">
        <f>IFERROR(M49/#REF!,"")</f>
        <v/>
      </c>
      <c r="O49" s="686"/>
      <c r="P49" s="747" t="str">
        <f>IFERROR(O49/#REF!,"")</f>
        <v/>
      </c>
      <c r="Q49" s="686"/>
      <c r="R49" s="747" t="str">
        <f>IFERROR(Q49/#REF!,"")</f>
        <v/>
      </c>
      <c r="S49" s="686"/>
      <c r="T49" s="747" t="str">
        <f>IFERROR(S49/#REF!,"")</f>
        <v/>
      </c>
      <c r="U49" s="686"/>
      <c r="V49" s="747" t="str">
        <f>IFERROR(U49/#REF!,"")</f>
        <v/>
      </c>
      <c r="W49" s="686"/>
      <c r="X49" s="747" t="str">
        <f>IFERROR(W49/#REF!,"")</f>
        <v/>
      </c>
      <c r="Y49" s="686"/>
      <c r="Z49" s="747" t="str">
        <f>IFERROR(Y49/#REF!,"")</f>
        <v/>
      </c>
      <c r="AA49" s="686">
        <f t="shared" si="143"/>
        <v>0</v>
      </c>
      <c r="AB49" s="747">
        <f t="shared" si="12"/>
        <v>0</v>
      </c>
    </row>
    <row r="50" spans="1:28" ht="22.05" customHeight="1">
      <c r="A50" s="77">
        <v>5</v>
      </c>
      <c r="B50" s="78" t="s">
        <v>256</v>
      </c>
      <c r="C50" s="79">
        <f>SUM(C51:C61)</f>
        <v>122</v>
      </c>
      <c r="D50" s="80">
        <f>C50/C$3</f>
        <v>2.8672150411280847E-3</v>
      </c>
      <c r="E50" s="79">
        <f>SUM(E51:E61)</f>
        <v>127</v>
      </c>
      <c r="F50" s="80">
        <f t="shared" ref="F50" si="157">E50/E$3</f>
        <v>3.0419161676646708E-3</v>
      </c>
      <c r="G50" s="79">
        <f>SUM(G51:G61)</f>
        <v>107</v>
      </c>
      <c r="H50" s="80">
        <f t="shared" ref="H50" si="158">G50/G$3</f>
        <v>2.3110151187904966E-3</v>
      </c>
      <c r="I50" s="79">
        <f>SUM(I51:I61)</f>
        <v>107</v>
      </c>
      <c r="J50" s="80">
        <f t="shared" ref="J50" si="159">I50/I$3</f>
        <v>2.4401368301026228E-3</v>
      </c>
      <c r="K50" s="79">
        <f>SUM(K51:K61)</f>
        <v>137</v>
      </c>
      <c r="L50" s="80">
        <f t="shared" ref="L50" si="160">K50/K$3</f>
        <v>2.9025423728813561E-3</v>
      </c>
      <c r="M50" s="79">
        <f>SUM(M51:M61)</f>
        <v>127</v>
      </c>
      <c r="N50" s="80">
        <f t="shared" ref="N50" si="161">M50/M$3</f>
        <v>2.7973568281938325E-3</v>
      </c>
      <c r="O50" s="79">
        <f>SUM(O51:O61)</f>
        <v>107</v>
      </c>
      <c r="P50" s="80">
        <f t="shared" ref="P50" si="162">O50/O$3</f>
        <v>2.3413566739606127E-3</v>
      </c>
      <c r="Q50" s="79">
        <f>SUM(Q51:Q61)</f>
        <v>107</v>
      </c>
      <c r="R50" s="80">
        <f t="shared" ref="R50" si="163">Q50/Q$3</f>
        <v>2.3656864912668584E-3</v>
      </c>
      <c r="S50" s="79">
        <f>SUM(S51:S61)</f>
        <v>107</v>
      </c>
      <c r="T50" s="80">
        <f t="shared" ref="T50" si="164">S50/S$3</f>
        <v>2.5087924970691677E-3</v>
      </c>
      <c r="U50" s="79">
        <f>SUM(U51:U61)</f>
        <v>127</v>
      </c>
      <c r="V50" s="80">
        <f t="shared" ref="V50" si="165">U50/U$3</f>
        <v>2.9432213209733488E-3</v>
      </c>
      <c r="W50" s="79">
        <f>SUM(W51:W61)</f>
        <v>127</v>
      </c>
      <c r="X50" s="80">
        <f t="shared" ref="X50" si="166">W50/W$3</f>
        <v>2.7789934354485778E-3</v>
      </c>
      <c r="Y50" s="79">
        <f>SUM(Y51:Y61)</f>
        <v>107</v>
      </c>
      <c r="Z50" s="80">
        <f t="shared" ref="Z50" si="167">Y50/Y$3</f>
        <v>2.2912205567451821E-3</v>
      </c>
      <c r="AA50" s="79">
        <f t="shared" si="143"/>
        <v>1409</v>
      </c>
      <c r="AB50" s="80">
        <f t="shared" si="12"/>
        <v>2.6278488567272186E-3</v>
      </c>
    </row>
    <row r="51" spans="1:28" ht="22.05" customHeight="1">
      <c r="A51" s="740">
        <v>7302</v>
      </c>
      <c r="B51" s="668" t="s">
        <v>54</v>
      </c>
      <c r="C51" s="741">
        <f>'KH CPHDKD khac'!E7</f>
        <v>15</v>
      </c>
      <c r="D51" s="742">
        <f t="shared" ref="D51" si="168">C51/C$3</f>
        <v>3.5252643948296123E-4</v>
      </c>
      <c r="E51" s="741">
        <f>'KH CPHDKD khac'!G7</f>
        <v>15</v>
      </c>
      <c r="F51" s="742">
        <f t="shared" ref="F51" si="169">E51/E$3</f>
        <v>3.592814371257485E-4</v>
      </c>
      <c r="G51" s="741">
        <f>'KH CPHDKD khac'!I7</f>
        <v>15</v>
      </c>
      <c r="H51" s="742">
        <f t="shared" ref="H51" si="170">G51/G$3</f>
        <v>3.2397408207343413E-4</v>
      </c>
      <c r="I51" s="741">
        <f>'KH CPHDKD khac'!K7</f>
        <v>15</v>
      </c>
      <c r="J51" s="742">
        <f t="shared" ref="J51" si="171">I51/I$3</f>
        <v>3.4207525655644244E-4</v>
      </c>
      <c r="K51" s="741">
        <f>'KH CPHDKD khac'!M7</f>
        <v>15</v>
      </c>
      <c r="L51" s="742">
        <f t="shared" ref="L51" si="172">K51/K$3</f>
        <v>3.177966101694915E-4</v>
      </c>
      <c r="M51" s="741">
        <f>'KH CPHDKD khac'!O7</f>
        <v>15</v>
      </c>
      <c r="N51" s="742">
        <f t="shared" ref="N51" si="173">M51/M$3</f>
        <v>3.303964757709251E-4</v>
      </c>
      <c r="O51" s="741">
        <f>'KH CPHDKD khac'!Q7</f>
        <v>15</v>
      </c>
      <c r="P51" s="742">
        <f t="shared" ref="P51" si="174">O51/O$3</f>
        <v>3.2822757111597374E-4</v>
      </c>
      <c r="Q51" s="741">
        <f>'KH CPHDKD khac'!S7</f>
        <v>15</v>
      </c>
      <c r="R51" s="742">
        <f t="shared" ref="R51" si="175">Q51/Q$3</f>
        <v>3.3163829316825116E-4</v>
      </c>
      <c r="S51" s="741">
        <f>'KH CPHDKD khac'!U7</f>
        <v>15</v>
      </c>
      <c r="T51" s="742">
        <f t="shared" ref="T51" si="176">S51/S$3</f>
        <v>3.5169988276670573E-4</v>
      </c>
      <c r="U51" s="741">
        <f>'KH CPHDKD khac'!W7</f>
        <v>15</v>
      </c>
      <c r="V51" s="742">
        <f t="shared" ref="V51" si="177">U51/U$3</f>
        <v>3.4762456546929318E-4</v>
      </c>
      <c r="W51" s="741">
        <f>'KH CPHDKD khac'!Y7</f>
        <v>15</v>
      </c>
      <c r="X51" s="742">
        <f t="shared" ref="X51" si="178">W51/W$3</f>
        <v>3.2822757111597374E-4</v>
      </c>
      <c r="Y51" s="741">
        <f>'KH CPHDKD khac'!AA7</f>
        <v>15</v>
      </c>
      <c r="Z51" s="742">
        <f t="shared" ref="Z51" si="179">Y51/Y$3</f>
        <v>3.2119914346895073E-4</v>
      </c>
      <c r="AA51" s="741">
        <f t="shared" si="143"/>
        <v>180</v>
      </c>
      <c r="AB51" s="742">
        <f t="shared" si="12"/>
        <v>3.3570815770823232E-4</v>
      </c>
    </row>
    <row r="52" spans="1:28" ht="22.05" customHeight="1">
      <c r="A52" s="743">
        <v>7303</v>
      </c>
      <c r="B52" s="669" t="s">
        <v>55</v>
      </c>
      <c r="C52" s="683">
        <f>'KH CPHDKD khac'!E8</f>
        <v>5</v>
      </c>
      <c r="D52" s="744">
        <f t="shared" ref="D52" si="180">C52/C$3</f>
        <v>1.1750881316098707E-4</v>
      </c>
      <c r="E52" s="683">
        <f>'KH CPHDKD khac'!G8</f>
        <v>5</v>
      </c>
      <c r="F52" s="744">
        <f t="shared" ref="F52" si="181">E52/E$3</f>
        <v>1.1976047904191617E-4</v>
      </c>
      <c r="G52" s="683">
        <f>'KH CPHDKD khac'!I8</f>
        <v>5</v>
      </c>
      <c r="H52" s="744">
        <f t="shared" ref="H52" si="182">G52/G$3</f>
        <v>1.0799136069114471E-4</v>
      </c>
      <c r="I52" s="683">
        <f>'KH CPHDKD khac'!K8</f>
        <v>5</v>
      </c>
      <c r="J52" s="744">
        <f t="shared" ref="J52" si="183">I52/I$3</f>
        <v>1.1402508551881414E-4</v>
      </c>
      <c r="K52" s="683">
        <f>'KH CPHDKD khac'!M8</f>
        <v>5</v>
      </c>
      <c r="L52" s="744">
        <f t="shared" ref="L52" si="184">K52/K$3</f>
        <v>1.0593220338983051E-4</v>
      </c>
      <c r="M52" s="683">
        <f>'KH CPHDKD khac'!O8</f>
        <v>5</v>
      </c>
      <c r="N52" s="744">
        <f t="shared" ref="N52" si="185">M52/M$3</f>
        <v>1.1013215859030837E-4</v>
      </c>
      <c r="O52" s="683">
        <f>'KH CPHDKD khac'!Q8</f>
        <v>5</v>
      </c>
      <c r="P52" s="744">
        <f t="shared" ref="P52" si="186">O52/O$3</f>
        <v>1.0940919037199125E-4</v>
      </c>
      <c r="Q52" s="683">
        <f>'KH CPHDKD khac'!S8</f>
        <v>5</v>
      </c>
      <c r="R52" s="744">
        <f t="shared" ref="R52" si="187">Q52/Q$3</f>
        <v>1.1054609772275039E-4</v>
      </c>
      <c r="S52" s="683">
        <f>'KH CPHDKD khac'!U8</f>
        <v>5</v>
      </c>
      <c r="T52" s="744">
        <f t="shared" ref="T52" si="188">S52/S$3</f>
        <v>1.1723329425556858E-4</v>
      </c>
      <c r="U52" s="683">
        <f>'KH CPHDKD khac'!W8</f>
        <v>5</v>
      </c>
      <c r="V52" s="744">
        <f t="shared" ref="V52" si="189">U52/U$3</f>
        <v>1.1587485515643106E-4</v>
      </c>
      <c r="W52" s="683">
        <f>'KH CPHDKD khac'!Y8</f>
        <v>5</v>
      </c>
      <c r="X52" s="744">
        <f t="shared" ref="X52" si="190">W52/W$3</f>
        <v>1.0940919037199125E-4</v>
      </c>
      <c r="Y52" s="683">
        <f>'KH CPHDKD khac'!AA8</f>
        <v>5</v>
      </c>
      <c r="Z52" s="744">
        <f t="shared" ref="Z52" si="191">Y52/Y$3</f>
        <v>1.0706638115631691E-4</v>
      </c>
      <c r="AA52" s="683">
        <f t="shared" ref="AA52" si="192">C52+E52+G52+I52+K52+M52+O52+Q52+S52+U52+W52+Y52</f>
        <v>60</v>
      </c>
      <c r="AB52" s="744">
        <f t="shared" si="12"/>
        <v>1.1190271923607743E-4</v>
      </c>
    </row>
    <row r="53" spans="1:28" ht="22.05" customHeight="1">
      <c r="A53" s="743">
        <v>7301</v>
      </c>
      <c r="B53" s="669" t="s">
        <v>257</v>
      </c>
      <c r="C53" s="683">
        <f>'KH CPHDKD khac'!E9</f>
        <v>5</v>
      </c>
      <c r="D53" s="744">
        <f t="shared" ref="D53:D55" si="193">C53/C$3</f>
        <v>1.1750881316098707E-4</v>
      </c>
      <c r="E53" s="683">
        <f>'KH CPHDKD khac'!G9</f>
        <v>5</v>
      </c>
      <c r="F53" s="744">
        <f t="shared" ref="F53" si="194">E53/E$3</f>
        <v>1.1976047904191617E-4</v>
      </c>
      <c r="G53" s="683">
        <f>'KH CPHDKD khac'!I9</f>
        <v>5</v>
      </c>
      <c r="H53" s="744">
        <f t="shared" ref="H53" si="195">G53/G$3</f>
        <v>1.0799136069114471E-4</v>
      </c>
      <c r="I53" s="683">
        <f>'KH CPHDKD khac'!K9</f>
        <v>5</v>
      </c>
      <c r="J53" s="744">
        <f t="shared" ref="J53" si="196">I53/I$3</f>
        <v>1.1402508551881414E-4</v>
      </c>
      <c r="K53" s="683">
        <f>'KH CPHDKD khac'!M9</f>
        <v>5</v>
      </c>
      <c r="L53" s="744">
        <f t="shared" ref="L53" si="197">K53/K$3</f>
        <v>1.0593220338983051E-4</v>
      </c>
      <c r="M53" s="683">
        <f>'KH CPHDKD khac'!O9</f>
        <v>5</v>
      </c>
      <c r="N53" s="744">
        <f t="shared" ref="N53" si="198">M53/M$3</f>
        <v>1.1013215859030837E-4</v>
      </c>
      <c r="O53" s="683">
        <f>'KH CPHDKD khac'!Q9</f>
        <v>5</v>
      </c>
      <c r="P53" s="744">
        <f t="shared" ref="P53" si="199">O53/O$3</f>
        <v>1.0940919037199125E-4</v>
      </c>
      <c r="Q53" s="683">
        <f>'KH CPHDKD khac'!S9</f>
        <v>5</v>
      </c>
      <c r="R53" s="744">
        <f t="shared" ref="R53" si="200">Q53/Q$3</f>
        <v>1.1054609772275039E-4</v>
      </c>
      <c r="S53" s="683">
        <f>'KH CPHDKD khac'!U9</f>
        <v>5</v>
      </c>
      <c r="T53" s="744">
        <f t="shared" ref="T53" si="201">S53/S$3</f>
        <v>1.1723329425556858E-4</v>
      </c>
      <c r="U53" s="683">
        <f>'KH CPHDKD khac'!W9</f>
        <v>5</v>
      </c>
      <c r="V53" s="744">
        <f t="shared" ref="V53" si="202">U53/U$3</f>
        <v>1.1587485515643106E-4</v>
      </c>
      <c r="W53" s="683">
        <f>'KH CPHDKD khac'!Y9</f>
        <v>5</v>
      </c>
      <c r="X53" s="744">
        <f t="shared" ref="X53" si="203">W53/W$3</f>
        <v>1.0940919037199125E-4</v>
      </c>
      <c r="Y53" s="683">
        <f>'KH CPHDKD khac'!AA9</f>
        <v>5</v>
      </c>
      <c r="Z53" s="744">
        <f t="shared" ref="Z53" si="204">Y53/Y$3</f>
        <v>1.0706638115631691E-4</v>
      </c>
      <c r="AA53" s="683">
        <f t="shared" ref="AA53" si="205">C53+E53+G53+I53+K53+M53+O53+Q53+S53+U53+W53+Y53</f>
        <v>60</v>
      </c>
      <c r="AB53" s="744">
        <f t="shared" si="12"/>
        <v>1.1190271923607743E-4</v>
      </c>
    </row>
    <row r="54" spans="1:28" ht="22.05" customHeight="1">
      <c r="A54" s="743">
        <v>2105</v>
      </c>
      <c r="B54" s="669" t="s">
        <v>258</v>
      </c>
      <c r="C54" s="683"/>
      <c r="D54" s="744"/>
      <c r="E54" s="683"/>
      <c r="F54" s="744"/>
      <c r="G54" s="683"/>
      <c r="H54" s="744"/>
      <c r="I54" s="683"/>
      <c r="J54" s="744"/>
      <c r="K54" s="683"/>
      <c r="L54" s="744"/>
      <c r="M54" s="683"/>
      <c r="N54" s="744"/>
      <c r="O54" s="683"/>
      <c r="P54" s="744"/>
      <c r="Q54" s="683"/>
      <c r="R54" s="744"/>
      <c r="S54" s="683"/>
      <c r="T54" s="744"/>
      <c r="U54" s="683"/>
      <c r="V54" s="744"/>
      <c r="W54" s="683"/>
      <c r="X54" s="744"/>
      <c r="Y54" s="683"/>
      <c r="Z54" s="744"/>
      <c r="AA54" s="683">
        <f t="shared" si="143"/>
        <v>0</v>
      </c>
      <c r="AB54" s="744">
        <f t="shared" si="12"/>
        <v>0</v>
      </c>
    </row>
    <row r="55" spans="1:28" ht="22.05" customHeight="1">
      <c r="A55" s="743">
        <v>1110</v>
      </c>
      <c r="B55" s="669" t="s">
        <v>259</v>
      </c>
      <c r="C55" s="683">
        <f>'KH CPHDKD khac'!E10</f>
        <v>15</v>
      </c>
      <c r="D55" s="744">
        <f t="shared" si="193"/>
        <v>3.5252643948296123E-4</v>
      </c>
      <c r="E55" s="683">
        <f>'KH CPHDKD khac'!G10</f>
        <v>0</v>
      </c>
      <c r="F55" s="744">
        <f t="shared" ref="F55" si="206">E55/E$3</f>
        <v>0</v>
      </c>
      <c r="G55" s="683">
        <f>'KH CPHDKD khac'!I10</f>
        <v>0</v>
      </c>
      <c r="H55" s="744">
        <f t="shared" ref="H55" si="207">G55/G$3</f>
        <v>0</v>
      </c>
      <c r="I55" s="683">
        <f>'KH CPHDKD khac'!K10</f>
        <v>0</v>
      </c>
      <c r="J55" s="744">
        <f t="shared" ref="J55" si="208">I55/I$3</f>
        <v>0</v>
      </c>
      <c r="K55" s="683">
        <f>'KH CPHDKD khac'!M10</f>
        <v>30</v>
      </c>
      <c r="L55" s="744">
        <f t="shared" ref="L55" si="209">K55/K$3</f>
        <v>6.3559322033898301E-4</v>
      </c>
      <c r="M55" s="683">
        <f>'KH CPHDKD khac'!O10</f>
        <v>0</v>
      </c>
      <c r="N55" s="744">
        <f t="shared" ref="N55" si="210">M55/M$3</f>
        <v>0</v>
      </c>
      <c r="O55" s="683">
        <f>'KH CPHDKD khac'!Q10</f>
        <v>0</v>
      </c>
      <c r="P55" s="744">
        <f t="shared" ref="P55" si="211">O55/O$3</f>
        <v>0</v>
      </c>
      <c r="Q55" s="683">
        <f>'KH CPHDKD khac'!S10</f>
        <v>0</v>
      </c>
      <c r="R55" s="744">
        <f t="shared" ref="R55" si="212">Q55/Q$3</f>
        <v>0</v>
      </c>
      <c r="S55" s="683">
        <f>'KH CPHDKD khac'!U10</f>
        <v>0</v>
      </c>
      <c r="T55" s="744">
        <f t="shared" ref="T55" si="213">S55/S$3</f>
        <v>0</v>
      </c>
      <c r="U55" s="683">
        <f>'KH CPHDKD khac'!W10</f>
        <v>20</v>
      </c>
      <c r="V55" s="744">
        <f t="shared" ref="V55" si="214">U55/U$3</f>
        <v>4.6349942062572422E-4</v>
      </c>
      <c r="W55" s="683">
        <f>'KH CPHDKD khac'!Y10</f>
        <v>0</v>
      </c>
      <c r="X55" s="744">
        <f t="shared" ref="X55" si="215">W55/W$3</f>
        <v>0</v>
      </c>
      <c r="Y55" s="683">
        <f>'KH CPHDKD khac'!AA10</f>
        <v>0</v>
      </c>
      <c r="Z55" s="744">
        <f t="shared" ref="Z55" si="216">Y55/Y$3</f>
        <v>0</v>
      </c>
      <c r="AA55" s="683">
        <f t="shared" si="143"/>
        <v>65</v>
      </c>
      <c r="AB55" s="744">
        <f t="shared" si="12"/>
        <v>1.2122794583908389E-4</v>
      </c>
    </row>
    <row r="56" spans="1:28" ht="22.05" customHeight="1">
      <c r="A56" s="743">
        <v>1111</v>
      </c>
      <c r="B56" s="669" t="s">
        <v>260</v>
      </c>
      <c r="C56" s="683">
        <f>'KH CPHDKD khac'!E11</f>
        <v>0</v>
      </c>
      <c r="D56" s="744">
        <f t="shared" ref="D56:D58" si="217">C56/C$3</f>
        <v>0</v>
      </c>
      <c r="E56" s="683">
        <f>'KH CPHDKD khac'!G11</f>
        <v>20</v>
      </c>
      <c r="F56" s="744">
        <f t="shared" ref="F56" si="218">E56/E$3</f>
        <v>4.7904191616766467E-4</v>
      </c>
      <c r="G56" s="683">
        <f>'KH CPHDKD khac'!I11</f>
        <v>0</v>
      </c>
      <c r="H56" s="744">
        <f t="shared" ref="H56" si="219">G56/G$3</f>
        <v>0</v>
      </c>
      <c r="I56" s="683">
        <f>'KH CPHDKD khac'!K11</f>
        <v>0</v>
      </c>
      <c r="J56" s="744">
        <f t="shared" ref="J56" si="220">I56/I$3</f>
        <v>0</v>
      </c>
      <c r="K56" s="683">
        <f>'KH CPHDKD khac'!M11</f>
        <v>0</v>
      </c>
      <c r="L56" s="744">
        <f t="shared" ref="L56" si="221">K56/K$3</f>
        <v>0</v>
      </c>
      <c r="M56" s="683">
        <f>'KH CPHDKD khac'!O11</f>
        <v>20</v>
      </c>
      <c r="N56" s="744">
        <f t="shared" ref="N56" si="222">M56/M$3</f>
        <v>4.405286343612335E-4</v>
      </c>
      <c r="O56" s="683">
        <f>'KH CPHDKD khac'!Q11</f>
        <v>0</v>
      </c>
      <c r="P56" s="744">
        <f t="shared" ref="P56" si="223">O56/O$3</f>
        <v>0</v>
      </c>
      <c r="Q56" s="683">
        <f>'KH CPHDKD khac'!S11</f>
        <v>0</v>
      </c>
      <c r="R56" s="744">
        <f t="shared" ref="R56" si="224">Q56/Q$3</f>
        <v>0</v>
      </c>
      <c r="S56" s="683">
        <f>'KH CPHDKD khac'!U11</f>
        <v>0</v>
      </c>
      <c r="T56" s="744">
        <f t="shared" ref="T56" si="225">S56/S$3</f>
        <v>0</v>
      </c>
      <c r="U56" s="683">
        <f>'KH CPHDKD khac'!W11</f>
        <v>0</v>
      </c>
      <c r="V56" s="744">
        <f t="shared" ref="V56" si="226">U56/U$3</f>
        <v>0</v>
      </c>
      <c r="W56" s="683">
        <f>'KH CPHDKD khac'!Y11</f>
        <v>20</v>
      </c>
      <c r="X56" s="744">
        <f t="shared" ref="X56" si="227">W56/W$3</f>
        <v>4.3763676148796501E-4</v>
      </c>
      <c r="Y56" s="683">
        <f>'KH CPHDKD khac'!AA11</f>
        <v>0</v>
      </c>
      <c r="Z56" s="744">
        <f t="shared" ref="Z56" si="228">Y56/Y$3</f>
        <v>0</v>
      </c>
      <c r="AA56" s="683">
        <f t="shared" ref="AA56" si="229">C56+E56+G56+I56+K56+M56+O56+Q56+S56+U56+W56+Y56</f>
        <v>60</v>
      </c>
      <c r="AB56" s="744">
        <f t="shared" si="12"/>
        <v>1.1190271923607743E-4</v>
      </c>
    </row>
    <row r="57" spans="1:28" ht="22.05" customHeight="1">
      <c r="A57" s="743">
        <v>7305</v>
      </c>
      <c r="B57" s="669" t="s">
        <v>261</v>
      </c>
      <c r="C57" s="683"/>
      <c r="D57" s="744"/>
      <c r="E57" s="683"/>
      <c r="F57" s="744"/>
      <c r="G57" s="683"/>
      <c r="H57" s="744"/>
      <c r="I57" s="683"/>
      <c r="J57" s="744"/>
      <c r="K57" s="683"/>
      <c r="L57" s="744"/>
      <c r="M57" s="683"/>
      <c r="N57" s="744"/>
      <c r="O57" s="683"/>
      <c r="P57" s="744"/>
      <c r="Q57" s="683"/>
      <c r="R57" s="744"/>
      <c r="S57" s="683"/>
      <c r="T57" s="744"/>
      <c r="U57" s="683"/>
      <c r="V57" s="744"/>
      <c r="W57" s="683"/>
      <c r="X57" s="744"/>
      <c r="Y57" s="683"/>
      <c r="Z57" s="744"/>
      <c r="AA57" s="683">
        <f t="shared" si="143"/>
        <v>0</v>
      </c>
      <c r="AB57" s="744">
        <f t="shared" si="12"/>
        <v>0</v>
      </c>
    </row>
    <row r="58" spans="1:28" ht="22.05" customHeight="1">
      <c r="A58" s="743">
        <v>7313</v>
      </c>
      <c r="B58" s="669" t="s">
        <v>262</v>
      </c>
      <c r="C58" s="683">
        <f>'KH CPHDKD khac'!E12</f>
        <v>7</v>
      </c>
      <c r="D58" s="744">
        <f t="shared" si="217"/>
        <v>1.6451233842538192E-4</v>
      </c>
      <c r="E58" s="683">
        <f>'KH CPHDKD khac'!G12</f>
        <v>7</v>
      </c>
      <c r="F58" s="744">
        <f t="shared" ref="F58" si="230">E58/E$3</f>
        <v>1.6766467065868263E-4</v>
      </c>
      <c r="G58" s="683">
        <f>'KH CPHDKD khac'!I12</f>
        <v>7</v>
      </c>
      <c r="H58" s="744">
        <f t="shared" ref="H58" si="231">G58/G$3</f>
        <v>1.5118790496760259E-4</v>
      </c>
      <c r="I58" s="683">
        <f>'KH CPHDKD khac'!K12</f>
        <v>7</v>
      </c>
      <c r="J58" s="744">
        <f t="shared" ref="J58" si="232">I58/I$3</f>
        <v>1.596351197263398E-4</v>
      </c>
      <c r="K58" s="683">
        <f>'KH CPHDKD khac'!M12</f>
        <v>7</v>
      </c>
      <c r="L58" s="744">
        <f t="shared" ref="L58" si="233">K58/K$3</f>
        <v>1.483050847457627E-4</v>
      </c>
      <c r="M58" s="683">
        <f>'KH CPHDKD khac'!O12</f>
        <v>7</v>
      </c>
      <c r="N58" s="744">
        <f t="shared" ref="N58" si="234">M58/M$3</f>
        <v>1.5418502202643172E-4</v>
      </c>
      <c r="O58" s="683">
        <f>'KH CPHDKD khac'!Q12</f>
        <v>7</v>
      </c>
      <c r="P58" s="744">
        <f t="shared" ref="P58" si="235">O58/O$3</f>
        <v>1.5317286652078774E-4</v>
      </c>
      <c r="Q58" s="683">
        <f>'KH CPHDKD khac'!S12</f>
        <v>7</v>
      </c>
      <c r="R58" s="744">
        <f t="shared" ref="R58" si="236">Q58/Q$3</f>
        <v>1.5476453681185053E-4</v>
      </c>
      <c r="S58" s="683">
        <f>'KH CPHDKD khac'!U12</f>
        <v>7</v>
      </c>
      <c r="T58" s="744">
        <f t="shared" ref="T58" si="237">S58/S$3</f>
        <v>1.6412661195779602E-4</v>
      </c>
      <c r="U58" s="683">
        <f>'KH CPHDKD khac'!W12</f>
        <v>7</v>
      </c>
      <c r="V58" s="744">
        <f t="shared" ref="V58" si="238">U58/U$3</f>
        <v>1.6222479721900347E-4</v>
      </c>
      <c r="W58" s="683">
        <f>'KH CPHDKD khac'!Y12</f>
        <v>7</v>
      </c>
      <c r="X58" s="744">
        <f t="shared" ref="X58" si="239">W58/W$3</f>
        <v>1.5317286652078774E-4</v>
      </c>
      <c r="Y58" s="683">
        <f>'KH CPHDKD khac'!AA12</f>
        <v>7</v>
      </c>
      <c r="Z58" s="744">
        <f t="shared" ref="Z58" si="240">Y58/Y$3</f>
        <v>1.4989293361884369E-4</v>
      </c>
      <c r="AA58" s="683">
        <f t="shared" si="143"/>
        <v>84</v>
      </c>
      <c r="AB58" s="744">
        <f t="shared" si="12"/>
        <v>1.5666380693050842E-4</v>
      </c>
    </row>
    <row r="59" spans="1:28" ht="22.05" customHeight="1">
      <c r="A59" s="743">
        <v>7306</v>
      </c>
      <c r="B59" s="669" t="s">
        <v>263</v>
      </c>
      <c r="C59" s="683">
        <f>'KH CPHDKD khac'!E13</f>
        <v>10</v>
      </c>
      <c r="D59" s="744">
        <f t="shared" ref="D59:D61" si="241">C59/C$3</f>
        <v>2.3501762632197415E-4</v>
      </c>
      <c r="E59" s="683">
        <f>'KH CPHDKD khac'!G13</f>
        <v>10</v>
      </c>
      <c r="F59" s="744">
        <f t="shared" ref="F59:F61" si="242">E59/E$3</f>
        <v>2.3952095808383233E-4</v>
      </c>
      <c r="G59" s="683">
        <f>'KH CPHDKD khac'!I13</f>
        <v>10</v>
      </c>
      <c r="H59" s="744">
        <f t="shared" ref="H59:H61" si="243">G59/G$3</f>
        <v>2.1598272138228941E-4</v>
      </c>
      <c r="I59" s="683">
        <f>'KH CPHDKD khac'!K13</f>
        <v>10</v>
      </c>
      <c r="J59" s="744">
        <f t="shared" ref="J59:J61" si="244">I59/I$3</f>
        <v>2.2805017103762827E-4</v>
      </c>
      <c r="K59" s="683">
        <f>'KH CPHDKD khac'!M13</f>
        <v>10</v>
      </c>
      <c r="L59" s="744">
        <f t="shared" ref="L59:L61" si="245">K59/K$3</f>
        <v>2.1186440677966101E-4</v>
      </c>
      <c r="M59" s="683">
        <f>'KH CPHDKD khac'!O13</f>
        <v>10</v>
      </c>
      <c r="N59" s="744">
        <f t="shared" ref="N59:N61" si="246">M59/M$3</f>
        <v>2.2026431718061675E-4</v>
      </c>
      <c r="O59" s="683">
        <f>'KH CPHDKD khac'!Q13</f>
        <v>10</v>
      </c>
      <c r="P59" s="744">
        <f t="shared" ref="P59:P61" si="247">O59/O$3</f>
        <v>2.188183807439825E-4</v>
      </c>
      <c r="Q59" s="683">
        <f>'KH CPHDKD khac'!S13</f>
        <v>10</v>
      </c>
      <c r="R59" s="744">
        <f t="shared" ref="R59:R61" si="248">Q59/Q$3</f>
        <v>2.2109219544550078E-4</v>
      </c>
      <c r="S59" s="683">
        <f>'KH CPHDKD khac'!U13</f>
        <v>10</v>
      </c>
      <c r="T59" s="744">
        <f t="shared" ref="T59:T61" si="249">S59/S$3</f>
        <v>2.3446658851113716E-4</v>
      </c>
      <c r="U59" s="683">
        <f>'KH CPHDKD khac'!W13</f>
        <v>10</v>
      </c>
      <c r="V59" s="744">
        <f t="shared" ref="V59:V61" si="250">U59/U$3</f>
        <v>2.3174971031286211E-4</v>
      </c>
      <c r="W59" s="683">
        <f>'KH CPHDKD khac'!Y13</f>
        <v>10</v>
      </c>
      <c r="X59" s="744">
        <f t="shared" ref="X59:X61" si="251">W59/W$3</f>
        <v>2.188183807439825E-4</v>
      </c>
      <c r="Y59" s="683">
        <f>'KH CPHDKD khac'!AA13</f>
        <v>10</v>
      </c>
      <c r="Z59" s="744">
        <f t="shared" ref="Z59:Z61" si="252">Y59/Y$3</f>
        <v>2.1413276231263382E-4</v>
      </c>
      <c r="AA59" s="683">
        <f t="shared" si="143"/>
        <v>120</v>
      </c>
      <c r="AB59" s="744">
        <f t="shared" si="12"/>
        <v>2.2380543847215487E-4</v>
      </c>
    </row>
    <row r="60" spans="1:28" ht="22.05" customHeight="1">
      <c r="A60" s="743">
        <v>7307</v>
      </c>
      <c r="B60" s="669" t="s">
        <v>264</v>
      </c>
      <c r="C60" s="683">
        <f>'KH CPHDKD khac'!E14</f>
        <v>20</v>
      </c>
      <c r="D60" s="744">
        <f t="shared" si="241"/>
        <v>4.7003525264394829E-4</v>
      </c>
      <c r="E60" s="683">
        <f>'KH CPHDKD khac'!G14</f>
        <v>20</v>
      </c>
      <c r="F60" s="744">
        <f t="shared" si="242"/>
        <v>4.7904191616766467E-4</v>
      </c>
      <c r="G60" s="683">
        <f>'KH CPHDKD khac'!I14</f>
        <v>20</v>
      </c>
      <c r="H60" s="744">
        <f t="shared" si="243"/>
        <v>4.3196544276457883E-4</v>
      </c>
      <c r="I60" s="683">
        <f>'KH CPHDKD khac'!K14</f>
        <v>20</v>
      </c>
      <c r="J60" s="744">
        <f t="shared" si="244"/>
        <v>4.5610034207525655E-4</v>
      </c>
      <c r="K60" s="683">
        <f>'KH CPHDKD khac'!M14</f>
        <v>20</v>
      </c>
      <c r="L60" s="744">
        <f t="shared" si="245"/>
        <v>4.2372881355932202E-4</v>
      </c>
      <c r="M60" s="683">
        <f>'KH CPHDKD khac'!O14</f>
        <v>20</v>
      </c>
      <c r="N60" s="744">
        <f t="shared" si="246"/>
        <v>4.405286343612335E-4</v>
      </c>
      <c r="O60" s="683">
        <f>'KH CPHDKD khac'!Q14</f>
        <v>20</v>
      </c>
      <c r="P60" s="744">
        <f t="shared" si="247"/>
        <v>4.3763676148796501E-4</v>
      </c>
      <c r="Q60" s="683">
        <f>'KH CPHDKD khac'!S14</f>
        <v>20</v>
      </c>
      <c r="R60" s="744">
        <f t="shared" si="248"/>
        <v>4.4218439089100157E-4</v>
      </c>
      <c r="S60" s="683">
        <f>'KH CPHDKD khac'!U14</f>
        <v>20</v>
      </c>
      <c r="T60" s="744">
        <f t="shared" si="249"/>
        <v>4.6893317702227433E-4</v>
      </c>
      <c r="U60" s="683">
        <f>'KH CPHDKD khac'!W14</f>
        <v>20</v>
      </c>
      <c r="V60" s="744">
        <f t="shared" si="250"/>
        <v>4.6349942062572422E-4</v>
      </c>
      <c r="W60" s="683">
        <f>'KH CPHDKD khac'!Y14</f>
        <v>20</v>
      </c>
      <c r="X60" s="744">
        <f t="shared" si="251"/>
        <v>4.3763676148796501E-4</v>
      </c>
      <c r="Y60" s="683">
        <f>'KH CPHDKD khac'!AA14</f>
        <v>20</v>
      </c>
      <c r="Z60" s="744">
        <f t="shared" si="252"/>
        <v>4.2826552462526765E-4</v>
      </c>
      <c r="AA60" s="683">
        <f t="shared" si="143"/>
        <v>240</v>
      </c>
      <c r="AB60" s="744">
        <f t="shared" si="12"/>
        <v>4.4761087694430974E-4</v>
      </c>
    </row>
    <row r="61" spans="1:28" ht="22.05" customHeight="1">
      <c r="A61" s="743">
        <v>7309</v>
      </c>
      <c r="B61" s="669" t="s">
        <v>265</v>
      </c>
      <c r="C61" s="683">
        <f>'KH CPHDKD khac'!E15</f>
        <v>45</v>
      </c>
      <c r="D61" s="744">
        <f t="shared" si="241"/>
        <v>1.0575793184488837E-3</v>
      </c>
      <c r="E61" s="683">
        <f>'KH CPHDKD khac'!G15</f>
        <v>45</v>
      </c>
      <c r="F61" s="744">
        <f t="shared" si="242"/>
        <v>1.0778443113772455E-3</v>
      </c>
      <c r="G61" s="683">
        <f>'KH CPHDKD khac'!I15</f>
        <v>45</v>
      </c>
      <c r="H61" s="744">
        <f t="shared" si="243"/>
        <v>9.7192224622030235E-4</v>
      </c>
      <c r="I61" s="683">
        <f>'KH CPHDKD khac'!K15</f>
        <v>45</v>
      </c>
      <c r="J61" s="744">
        <f t="shared" si="244"/>
        <v>1.0262257696693272E-3</v>
      </c>
      <c r="K61" s="683">
        <f>'KH CPHDKD khac'!M15</f>
        <v>45</v>
      </c>
      <c r="L61" s="744">
        <f t="shared" si="245"/>
        <v>9.5338983050847462E-4</v>
      </c>
      <c r="M61" s="683">
        <f>'KH CPHDKD khac'!O15</f>
        <v>45</v>
      </c>
      <c r="N61" s="744">
        <f t="shared" si="246"/>
        <v>9.911894273127754E-4</v>
      </c>
      <c r="O61" s="683">
        <f>'KH CPHDKD khac'!Q15</f>
        <v>45</v>
      </c>
      <c r="P61" s="744">
        <f t="shared" si="247"/>
        <v>9.8468271334792128E-4</v>
      </c>
      <c r="Q61" s="683">
        <f>'KH CPHDKD khac'!S15</f>
        <v>45</v>
      </c>
      <c r="R61" s="744">
        <f t="shared" si="248"/>
        <v>9.9491487950475349E-4</v>
      </c>
      <c r="S61" s="683">
        <f>'KH CPHDKD khac'!U15</f>
        <v>45</v>
      </c>
      <c r="T61" s="744">
        <f t="shared" si="249"/>
        <v>1.0550996483001172E-3</v>
      </c>
      <c r="U61" s="683">
        <f>'KH CPHDKD khac'!W15</f>
        <v>45</v>
      </c>
      <c r="V61" s="744">
        <f t="shared" si="250"/>
        <v>1.0428736964078794E-3</v>
      </c>
      <c r="W61" s="683">
        <f>'KH CPHDKD khac'!Y15</f>
        <v>45</v>
      </c>
      <c r="X61" s="744">
        <f t="shared" si="251"/>
        <v>9.8468271334792128E-4</v>
      </c>
      <c r="Y61" s="683">
        <f>'KH CPHDKD khac'!AA15</f>
        <v>45</v>
      </c>
      <c r="Z61" s="744">
        <f t="shared" si="252"/>
        <v>9.6359743040685226E-4</v>
      </c>
      <c r="AA61" s="752">
        <f t="shared" si="143"/>
        <v>540</v>
      </c>
      <c r="AB61" s="744">
        <f t="shared" si="12"/>
        <v>1.0071244731246968E-3</v>
      </c>
    </row>
    <row r="62" spans="1:28" ht="22.05" customHeight="1">
      <c r="A62" s="746">
        <v>7310</v>
      </c>
      <c r="B62" s="671" t="s">
        <v>266</v>
      </c>
      <c r="C62" s="686"/>
      <c r="D62" s="747"/>
      <c r="E62" s="686"/>
      <c r="F62" s="747"/>
      <c r="G62" s="686"/>
      <c r="H62" s="747"/>
      <c r="I62" s="686"/>
      <c r="J62" s="747"/>
      <c r="K62" s="686"/>
      <c r="L62" s="747"/>
      <c r="M62" s="686"/>
      <c r="N62" s="747"/>
      <c r="O62" s="686"/>
      <c r="P62" s="747"/>
      <c r="Q62" s="686"/>
      <c r="R62" s="747"/>
      <c r="S62" s="686"/>
      <c r="T62" s="747"/>
      <c r="U62" s="686"/>
      <c r="V62" s="747"/>
      <c r="W62" s="686"/>
      <c r="X62" s="747"/>
      <c r="Y62" s="686"/>
      <c r="Z62" s="747"/>
      <c r="AA62" s="686">
        <f t="shared" si="143"/>
        <v>0</v>
      </c>
      <c r="AB62" s="747">
        <f t="shared" si="12"/>
        <v>0</v>
      </c>
    </row>
    <row r="63" spans="1:28" ht="22.05" customHeight="1">
      <c r="A63" s="753">
        <v>6</v>
      </c>
      <c r="B63" s="754" t="s">
        <v>267</v>
      </c>
      <c r="C63" s="755">
        <v>3</v>
      </c>
      <c r="D63" s="756">
        <f>C63/C$3</f>
        <v>7.0505287896592244E-5</v>
      </c>
      <c r="E63" s="755">
        <v>0</v>
      </c>
      <c r="F63" s="756">
        <f t="shared" ref="D63:F64" si="253">E63/E$3</f>
        <v>0</v>
      </c>
      <c r="G63" s="755">
        <v>0</v>
      </c>
      <c r="H63" s="756">
        <f t="shared" ref="H63:H64" si="254">G63/G$3</f>
        <v>0</v>
      </c>
      <c r="I63" s="755">
        <v>0</v>
      </c>
      <c r="J63" s="756">
        <f t="shared" ref="J63:J64" si="255">I63/I$3</f>
        <v>0</v>
      </c>
      <c r="K63" s="755">
        <v>0</v>
      </c>
      <c r="L63" s="756">
        <f t="shared" ref="L63:L64" si="256">K63/K$3</f>
        <v>0</v>
      </c>
      <c r="M63" s="755">
        <v>0</v>
      </c>
      <c r="N63" s="756">
        <f t="shared" ref="N63:N64" si="257">M63/M$3</f>
        <v>0</v>
      </c>
      <c r="O63" s="755">
        <v>0</v>
      </c>
      <c r="P63" s="756">
        <f t="shared" ref="P63:P64" si="258">O63/O$3</f>
        <v>0</v>
      </c>
      <c r="Q63" s="755">
        <v>0</v>
      </c>
      <c r="R63" s="756">
        <f t="shared" ref="R63:R64" si="259">Q63/Q$3</f>
        <v>0</v>
      </c>
      <c r="S63" s="755">
        <v>0</v>
      </c>
      <c r="T63" s="756">
        <f t="shared" ref="T63:T64" si="260">S63/S$3</f>
        <v>0</v>
      </c>
      <c r="U63" s="755">
        <v>0</v>
      </c>
      <c r="V63" s="756">
        <f t="shared" ref="V63:V64" si="261">U63/U$3</f>
        <v>0</v>
      </c>
      <c r="W63" s="755">
        <v>0</v>
      </c>
      <c r="X63" s="756">
        <f t="shared" ref="X63:X64" si="262">W63/W$3</f>
        <v>0</v>
      </c>
      <c r="Y63" s="755">
        <v>0</v>
      </c>
      <c r="Z63" s="756">
        <f t="shared" ref="Z63:Z64" si="263">Y63/Y$3</f>
        <v>0</v>
      </c>
      <c r="AA63" s="755">
        <f t="shared" si="143"/>
        <v>3</v>
      </c>
      <c r="AB63" s="756">
        <f t="shared" si="12"/>
        <v>5.5951359618038719E-6</v>
      </c>
    </row>
    <row r="64" spans="1:28" ht="22.05" customHeight="1">
      <c r="A64" s="757">
        <v>7</v>
      </c>
      <c r="B64" s="758" t="s">
        <v>268</v>
      </c>
      <c r="C64" s="759">
        <v>0</v>
      </c>
      <c r="D64" s="760">
        <f t="shared" si="253"/>
        <v>0</v>
      </c>
      <c r="E64" s="759">
        <v>0</v>
      </c>
      <c r="F64" s="760">
        <f t="shared" ref="F64" si="264">E64/E$3</f>
        <v>0</v>
      </c>
      <c r="G64" s="759">
        <v>0</v>
      </c>
      <c r="H64" s="760">
        <f t="shared" si="254"/>
        <v>0</v>
      </c>
      <c r="I64" s="759">
        <v>0</v>
      </c>
      <c r="J64" s="760">
        <f t="shared" si="255"/>
        <v>0</v>
      </c>
      <c r="K64" s="759">
        <v>0</v>
      </c>
      <c r="L64" s="760">
        <f t="shared" si="256"/>
        <v>0</v>
      </c>
      <c r="M64" s="759">
        <v>0</v>
      </c>
      <c r="N64" s="760">
        <f t="shared" si="257"/>
        <v>0</v>
      </c>
      <c r="O64" s="759">
        <v>0</v>
      </c>
      <c r="P64" s="760">
        <f t="shared" si="258"/>
        <v>0</v>
      </c>
      <c r="Q64" s="759">
        <v>0</v>
      </c>
      <c r="R64" s="760">
        <f t="shared" si="259"/>
        <v>0</v>
      </c>
      <c r="S64" s="759">
        <v>0</v>
      </c>
      <c r="T64" s="760">
        <f t="shared" si="260"/>
        <v>0</v>
      </c>
      <c r="U64" s="759">
        <v>0</v>
      </c>
      <c r="V64" s="760">
        <f t="shared" si="261"/>
        <v>0</v>
      </c>
      <c r="W64" s="759">
        <v>0</v>
      </c>
      <c r="X64" s="760">
        <f t="shared" si="262"/>
        <v>0</v>
      </c>
      <c r="Y64" s="759">
        <v>0</v>
      </c>
      <c r="Z64" s="760">
        <f t="shared" si="263"/>
        <v>0</v>
      </c>
      <c r="AA64" s="759">
        <f t="shared" si="143"/>
        <v>0</v>
      </c>
      <c r="AB64" s="760">
        <f t="shared" si="12"/>
        <v>0</v>
      </c>
    </row>
    <row r="65" spans="1:28" ht="22.05" customHeight="1">
      <c r="A65" s="761">
        <v>8</v>
      </c>
      <c r="B65" s="762" t="s">
        <v>269</v>
      </c>
      <c r="C65" s="763">
        <f>C68</f>
        <v>10</v>
      </c>
      <c r="D65" s="764">
        <f>C65/C$3</f>
        <v>2.3501762632197415E-4</v>
      </c>
      <c r="E65" s="763">
        <f t="shared" ref="E65" si="265">E68</f>
        <v>10</v>
      </c>
      <c r="F65" s="764">
        <f t="shared" ref="F65" si="266">E65/E$3</f>
        <v>2.3952095808383233E-4</v>
      </c>
      <c r="G65" s="763">
        <f t="shared" ref="G65" si="267">G68</f>
        <v>10</v>
      </c>
      <c r="H65" s="764">
        <f t="shared" ref="H65" si="268">G65/G$3</f>
        <v>2.1598272138228941E-4</v>
      </c>
      <c r="I65" s="763">
        <f t="shared" ref="I65" si="269">I68</f>
        <v>10</v>
      </c>
      <c r="J65" s="764">
        <f t="shared" ref="J65" si="270">I65/I$3</f>
        <v>2.2805017103762827E-4</v>
      </c>
      <c r="K65" s="763">
        <f t="shared" ref="K65" si="271">K68</f>
        <v>10</v>
      </c>
      <c r="L65" s="764">
        <f t="shared" ref="L65" si="272">K65/K$3</f>
        <v>2.1186440677966101E-4</v>
      </c>
      <c r="M65" s="763">
        <f t="shared" ref="M65" si="273">M68</f>
        <v>10</v>
      </c>
      <c r="N65" s="764">
        <f t="shared" ref="N65" si="274">M65/M$3</f>
        <v>2.2026431718061675E-4</v>
      </c>
      <c r="O65" s="763">
        <f t="shared" ref="O65" si="275">O68</f>
        <v>10</v>
      </c>
      <c r="P65" s="764">
        <f t="shared" ref="P65" si="276">O65/O$3</f>
        <v>2.188183807439825E-4</v>
      </c>
      <c r="Q65" s="763">
        <f t="shared" ref="Q65" si="277">Q68</f>
        <v>10</v>
      </c>
      <c r="R65" s="764">
        <f t="shared" ref="R65" si="278">Q65/Q$3</f>
        <v>2.2109219544550078E-4</v>
      </c>
      <c r="S65" s="763">
        <f t="shared" ref="S65" si="279">S68</f>
        <v>10</v>
      </c>
      <c r="T65" s="764">
        <f t="shared" ref="T65" si="280">S65/S$3</f>
        <v>2.3446658851113716E-4</v>
      </c>
      <c r="U65" s="763">
        <f t="shared" ref="U65" si="281">U68</f>
        <v>10</v>
      </c>
      <c r="V65" s="764">
        <f t="shared" ref="V65" si="282">U65/U$3</f>
        <v>2.3174971031286211E-4</v>
      </c>
      <c r="W65" s="763">
        <f t="shared" ref="W65" si="283">W68</f>
        <v>10</v>
      </c>
      <c r="X65" s="764">
        <f t="shared" ref="X65" si="284">W65/W$3</f>
        <v>2.188183807439825E-4</v>
      </c>
      <c r="Y65" s="763">
        <f t="shared" ref="Y65" si="285">Y68</f>
        <v>10</v>
      </c>
      <c r="Z65" s="764">
        <f t="shared" ref="Z65" si="286">Y65/Y$3</f>
        <v>2.1413276231263382E-4</v>
      </c>
      <c r="AA65" s="763">
        <f t="shared" si="143"/>
        <v>120</v>
      </c>
      <c r="AB65" s="764">
        <f t="shared" si="12"/>
        <v>2.2380543847215487E-4</v>
      </c>
    </row>
    <row r="66" spans="1:28" ht="22.05" customHeight="1">
      <c r="A66" s="740">
        <v>8201</v>
      </c>
      <c r="B66" s="668" t="s">
        <v>270</v>
      </c>
      <c r="C66" s="497"/>
      <c r="D66" s="765"/>
      <c r="E66" s="497"/>
      <c r="F66" s="765"/>
      <c r="G66" s="497"/>
      <c r="H66" s="765"/>
      <c r="I66" s="497"/>
      <c r="J66" s="765"/>
      <c r="K66" s="497"/>
      <c r="L66" s="765"/>
      <c r="M66" s="497"/>
      <c r="N66" s="765"/>
      <c r="O66" s="497"/>
      <c r="P66" s="765"/>
      <c r="Q66" s="497"/>
      <c r="R66" s="765"/>
      <c r="S66" s="497"/>
      <c r="T66" s="765"/>
      <c r="U66" s="497"/>
      <c r="V66" s="765"/>
      <c r="W66" s="497"/>
      <c r="X66" s="765"/>
      <c r="Y66" s="497"/>
      <c r="Z66" s="765"/>
      <c r="AA66" s="741">
        <f t="shared" si="143"/>
        <v>0</v>
      </c>
      <c r="AB66" s="742">
        <f t="shared" si="12"/>
        <v>0</v>
      </c>
    </row>
    <row r="67" spans="1:28" ht="22.05" customHeight="1">
      <c r="A67" s="743">
        <v>8202</v>
      </c>
      <c r="B67" s="669" t="s">
        <v>271</v>
      </c>
      <c r="C67" s="683"/>
      <c r="D67" s="744"/>
      <c r="E67" s="683"/>
      <c r="F67" s="744"/>
      <c r="G67" s="683"/>
      <c r="H67" s="744"/>
      <c r="I67" s="683"/>
      <c r="J67" s="744"/>
      <c r="K67" s="683"/>
      <c r="L67" s="744"/>
      <c r="M67" s="683"/>
      <c r="N67" s="744"/>
      <c r="O67" s="683"/>
      <c r="P67" s="744"/>
      <c r="Q67" s="683"/>
      <c r="R67" s="744"/>
      <c r="S67" s="683"/>
      <c r="T67" s="744"/>
      <c r="U67" s="683"/>
      <c r="V67" s="744"/>
      <c r="W67" s="683"/>
      <c r="X67" s="744"/>
      <c r="Y67" s="683"/>
      <c r="Z67" s="744"/>
      <c r="AA67" s="683">
        <f t="shared" si="143"/>
        <v>0</v>
      </c>
      <c r="AB67" s="744">
        <f t="shared" si="12"/>
        <v>0</v>
      </c>
    </row>
    <row r="68" spans="1:28" ht="22.05" customHeight="1">
      <c r="A68" s="746">
        <v>8203</v>
      </c>
      <c r="B68" s="671" t="s">
        <v>272</v>
      </c>
      <c r="C68" s="686">
        <f>'KH CPHDKD khac'!E16</f>
        <v>10</v>
      </c>
      <c r="D68" s="747">
        <f t="shared" ref="D68" si="287">C68/C$3</f>
        <v>2.3501762632197415E-4</v>
      </c>
      <c r="E68" s="686">
        <f>'KH CPHDKD khac'!G16</f>
        <v>10</v>
      </c>
      <c r="F68" s="747">
        <f t="shared" ref="F68:F69" si="288">E68/E$3</f>
        <v>2.3952095808383233E-4</v>
      </c>
      <c r="G68" s="686">
        <f>'KH CPHDKD khac'!I16</f>
        <v>10</v>
      </c>
      <c r="H68" s="747">
        <f t="shared" ref="H68:H69" si="289">G68/G$3</f>
        <v>2.1598272138228941E-4</v>
      </c>
      <c r="I68" s="686">
        <f>'KH CPHDKD khac'!K16</f>
        <v>10</v>
      </c>
      <c r="J68" s="747">
        <f t="shared" ref="J68:J69" si="290">I68/I$3</f>
        <v>2.2805017103762827E-4</v>
      </c>
      <c r="K68" s="686">
        <f>'KH CPHDKD khac'!M16</f>
        <v>10</v>
      </c>
      <c r="L68" s="747">
        <f t="shared" ref="L68:L69" si="291">K68/K$3</f>
        <v>2.1186440677966101E-4</v>
      </c>
      <c r="M68" s="686">
        <f>'KH CPHDKD khac'!O16</f>
        <v>10</v>
      </c>
      <c r="N68" s="747">
        <f t="shared" ref="N68:N69" si="292">M68/M$3</f>
        <v>2.2026431718061675E-4</v>
      </c>
      <c r="O68" s="686">
        <f>'KH CPHDKD khac'!Q16</f>
        <v>10</v>
      </c>
      <c r="P68" s="747">
        <f t="shared" ref="P68:P69" si="293">O68/O$3</f>
        <v>2.188183807439825E-4</v>
      </c>
      <c r="Q68" s="686">
        <f>'KH CPHDKD khac'!S16</f>
        <v>10</v>
      </c>
      <c r="R68" s="747">
        <f t="shared" ref="R68:R69" si="294">Q68/Q$3</f>
        <v>2.2109219544550078E-4</v>
      </c>
      <c r="S68" s="686">
        <f>'KH CPHDKD khac'!U16</f>
        <v>10</v>
      </c>
      <c r="T68" s="747">
        <f t="shared" ref="T68:T69" si="295">S68/S$3</f>
        <v>2.3446658851113716E-4</v>
      </c>
      <c r="U68" s="686">
        <f>'KH CPHDKD khac'!W16</f>
        <v>10</v>
      </c>
      <c r="V68" s="747">
        <f t="shared" ref="V68:V69" si="296">U68/U$3</f>
        <v>2.3174971031286211E-4</v>
      </c>
      <c r="W68" s="686">
        <f>'KH CPHDKD khac'!Y16</f>
        <v>10</v>
      </c>
      <c r="X68" s="747">
        <f t="shared" ref="X68:X69" si="297">W68/W$3</f>
        <v>2.188183807439825E-4</v>
      </c>
      <c r="Y68" s="686">
        <f>'KH CPHDKD khac'!AA16</f>
        <v>10</v>
      </c>
      <c r="Z68" s="747">
        <f t="shared" ref="Z68:Z69" si="298">Y68/Y$3</f>
        <v>2.1413276231263382E-4</v>
      </c>
      <c r="AA68" s="766">
        <f t="shared" ref="AA68" si="299">C68+E68+G68+I68+K68+M68+O68+Q68+S68+U68+W68+Y68</f>
        <v>120</v>
      </c>
      <c r="AB68" s="747">
        <f t="shared" si="12"/>
        <v>2.2380543847215487E-4</v>
      </c>
    </row>
    <row r="69" spans="1:28" ht="22.05" customHeight="1">
      <c r="A69" s="77">
        <v>9</v>
      </c>
      <c r="B69" s="78" t="s">
        <v>273</v>
      </c>
      <c r="C69" s="79">
        <f>SUM(C71:C74)</f>
        <v>8.2530000000000001</v>
      </c>
      <c r="D69" s="80">
        <f>C69/C$3</f>
        <v>1.9396004700352528E-4</v>
      </c>
      <c r="E69" s="79">
        <f>SUM(E71:E74)</f>
        <v>2.5</v>
      </c>
      <c r="F69" s="80">
        <f t="shared" si="288"/>
        <v>5.9880239520958083E-5</v>
      </c>
      <c r="G69" s="79">
        <f>SUM(G71:G74)</f>
        <v>5.65</v>
      </c>
      <c r="H69" s="80">
        <f t="shared" si="289"/>
        <v>1.2203023758099353E-4</v>
      </c>
      <c r="I69" s="79">
        <f>SUM(I71:I74)</f>
        <v>0</v>
      </c>
      <c r="J69" s="80">
        <f t="shared" si="290"/>
        <v>0</v>
      </c>
      <c r="K69" s="79">
        <f>SUM(K71:K74)</f>
        <v>0</v>
      </c>
      <c r="L69" s="80">
        <f t="shared" si="291"/>
        <v>0</v>
      </c>
      <c r="M69" s="79">
        <f>SUM(M71:M74)</f>
        <v>0</v>
      </c>
      <c r="N69" s="80">
        <f t="shared" si="292"/>
        <v>0</v>
      </c>
      <c r="O69" s="79">
        <f>SUM(O71:O74)</f>
        <v>0</v>
      </c>
      <c r="P69" s="80">
        <f t="shared" si="293"/>
        <v>0</v>
      </c>
      <c r="Q69" s="79">
        <f>SUM(Q71:Q74)</f>
        <v>0</v>
      </c>
      <c r="R69" s="80">
        <f t="shared" si="294"/>
        <v>0</v>
      </c>
      <c r="S69" s="79">
        <f>SUM(S71:S74)</f>
        <v>0</v>
      </c>
      <c r="T69" s="80">
        <f t="shared" si="295"/>
        <v>0</v>
      </c>
      <c r="U69" s="79">
        <f>SUM(U71:U74)</f>
        <v>0</v>
      </c>
      <c r="V69" s="80">
        <f t="shared" si="296"/>
        <v>0</v>
      </c>
      <c r="W69" s="79">
        <f>SUM(W71:W74)</f>
        <v>0</v>
      </c>
      <c r="X69" s="80">
        <f t="shared" si="297"/>
        <v>0</v>
      </c>
      <c r="Y69" s="79">
        <f>SUM(Y71:Y74)</f>
        <v>0</v>
      </c>
      <c r="Z69" s="80">
        <f t="shared" si="298"/>
        <v>0</v>
      </c>
      <c r="AA69" s="79">
        <f t="shared" si="143"/>
        <v>16.402999999999999</v>
      </c>
      <c r="AB69" s="80">
        <f t="shared" si="12"/>
        <v>3.0592338393822967E-5</v>
      </c>
    </row>
    <row r="70" spans="1:28" ht="22.05" customHeight="1">
      <c r="A70" s="740">
        <v>8501</v>
      </c>
      <c r="B70" s="668" t="s">
        <v>274</v>
      </c>
      <c r="C70" s="741"/>
      <c r="D70" s="742"/>
      <c r="E70" s="741"/>
      <c r="F70" s="742"/>
      <c r="G70" s="741"/>
      <c r="H70" s="742"/>
      <c r="I70" s="741"/>
      <c r="J70" s="742"/>
      <c r="K70" s="741"/>
      <c r="L70" s="742"/>
      <c r="M70" s="741"/>
      <c r="N70" s="742"/>
      <c r="O70" s="741"/>
      <c r="P70" s="742"/>
      <c r="Q70" s="741"/>
      <c r="R70" s="742"/>
      <c r="S70" s="741"/>
      <c r="T70" s="742"/>
      <c r="U70" s="741"/>
      <c r="V70" s="742"/>
      <c r="W70" s="741"/>
      <c r="X70" s="742"/>
      <c r="Y70" s="741"/>
      <c r="Z70" s="742"/>
      <c r="AA70" s="741">
        <f t="shared" si="143"/>
        <v>0</v>
      </c>
      <c r="AB70" s="742">
        <f t="shared" si="12"/>
        <v>0</v>
      </c>
    </row>
    <row r="71" spans="1:28" ht="22.05" customHeight="1">
      <c r="A71" s="743">
        <v>8502</v>
      </c>
      <c r="B71" s="669" t="s">
        <v>275</v>
      </c>
      <c r="C71" s="683">
        <f>SUMIF('KH CPHDKD Khac-CP Cong tac'!$G:$G,C$1,'KH CPHDKD Khac-CP Cong tac'!$P:$P)/1000000</f>
        <v>3.6030000000000002</v>
      </c>
      <c r="D71" s="744">
        <f t="shared" ref="D71:D78" si="300">C71/C$3</f>
        <v>8.467685076380729E-5</v>
      </c>
      <c r="E71" s="683">
        <f>SUMIF('KH CPHDKD Khac-CP Cong tac'!$G:$G,E$1,'KH CPHDKD Khac-CP Cong tac'!$P:$P)/1000000</f>
        <v>0</v>
      </c>
      <c r="F71" s="744">
        <f t="shared" ref="F71" si="301">E71/E$3</f>
        <v>0</v>
      </c>
      <c r="G71" s="683">
        <f>SUMIF('KH CPHDKD Khac-CP Cong tac'!$G:$G,G$1,'KH CPHDKD Khac-CP Cong tac'!$P:$P)/1000000</f>
        <v>0.3</v>
      </c>
      <c r="H71" s="744">
        <f t="shared" ref="H71" si="302">G71/G$3</f>
        <v>6.4794816414686821E-6</v>
      </c>
      <c r="I71" s="683">
        <f>SUMIF('KH CPHDKD Khac-CP Cong tac'!$G:$G,I$1,'KH CPHDKD Khac-CP Cong tac'!$P:$P)/1000000</f>
        <v>0</v>
      </c>
      <c r="J71" s="744">
        <f t="shared" ref="J71" si="303">I71/I$3</f>
        <v>0</v>
      </c>
      <c r="K71" s="683">
        <f>SUMIF('KH CPHDKD Khac-CP Cong tac'!$G:$G,K$1,'KH CPHDKD Khac-CP Cong tac'!$P:$P)/1000000</f>
        <v>0</v>
      </c>
      <c r="L71" s="744">
        <f t="shared" ref="L71" si="304">K71/K$3</f>
        <v>0</v>
      </c>
      <c r="M71" s="683">
        <f>SUMIF('KH CPHDKD Khac-CP Cong tac'!$G:$G,M$1,'KH CPHDKD Khac-CP Cong tac'!$P:$P)/1000000</f>
        <v>0</v>
      </c>
      <c r="N71" s="744">
        <f t="shared" ref="N71" si="305">M71/M$3</f>
        <v>0</v>
      </c>
      <c r="O71" s="683">
        <f>SUMIF('KH CPHDKD Khac-CP Cong tac'!$G:$G,O$1,'KH CPHDKD Khac-CP Cong tac'!$P:$P)/1000000</f>
        <v>0</v>
      </c>
      <c r="P71" s="744">
        <f t="shared" ref="P71" si="306">O71/O$3</f>
        <v>0</v>
      </c>
      <c r="Q71" s="683">
        <f>SUMIF('KH CPHDKD Khac-CP Cong tac'!$G:$G,Q$1,'KH CPHDKD Khac-CP Cong tac'!$P:$P)/1000000</f>
        <v>0</v>
      </c>
      <c r="R71" s="744">
        <f t="shared" ref="R71" si="307">Q71/Q$3</f>
        <v>0</v>
      </c>
      <c r="S71" s="683">
        <f>SUMIF('KH CPHDKD Khac-CP Cong tac'!$G:$G,S$1,'KH CPHDKD Khac-CP Cong tac'!$P:$P)/1000000</f>
        <v>0</v>
      </c>
      <c r="T71" s="744">
        <f t="shared" ref="T71" si="308">S71/S$3</f>
        <v>0</v>
      </c>
      <c r="U71" s="683">
        <f>SUMIF('KH CPHDKD Khac-CP Cong tac'!$G:$G,U$1,'KH CPHDKD Khac-CP Cong tac'!$P:$P)/1000000</f>
        <v>0</v>
      </c>
      <c r="V71" s="744">
        <f t="shared" ref="V71" si="309">U71/U$3</f>
        <v>0</v>
      </c>
      <c r="W71" s="683">
        <f>SUMIF('KH CPHDKD Khac-CP Cong tac'!$G:$G,W$1,'KH CPHDKD Khac-CP Cong tac'!$P:$P)/1000000</f>
        <v>0</v>
      </c>
      <c r="X71" s="744">
        <f t="shared" ref="X71" si="310">W71/W$3</f>
        <v>0</v>
      </c>
      <c r="Y71" s="683">
        <f>SUMIF('KH CPHDKD Khac-CP Cong tac'!$G:$G,Y$1,'KH CPHDKD Khac-CP Cong tac'!$P:$P)/1000000</f>
        <v>0</v>
      </c>
      <c r="Z71" s="744">
        <f t="shared" ref="Z71" si="311">Y71/Y$3</f>
        <v>0</v>
      </c>
      <c r="AA71" s="683">
        <f t="shared" si="143"/>
        <v>3.903</v>
      </c>
      <c r="AB71" s="744">
        <f t="shared" si="12"/>
        <v>7.2792718863068375E-6</v>
      </c>
    </row>
    <row r="72" spans="1:28" ht="22.05" customHeight="1">
      <c r="A72" s="743">
        <v>8503</v>
      </c>
      <c r="B72" s="669" t="s">
        <v>276</v>
      </c>
      <c r="C72" s="683">
        <f>SUMIF('KH CPHDKD Khac-CP Cong tac'!$G:$G,C$1,'KH CPHDKD Khac-CP Cong tac'!$M:$M)/1000000</f>
        <v>1.6</v>
      </c>
      <c r="D72" s="744">
        <f t="shared" si="300"/>
        <v>3.7602820211515863E-5</v>
      </c>
      <c r="E72" s="683">
        <f>SUMIF('KH CPHDKD Khac-CP Cong tac'!$G:$G,E$1,'KH CPHDKD Khac-CP Cong tac'!$M:$M)/1000000</f>
        <v>0.8</v>
      </c>
      <c r="F72" s="744">
        <f t="shared" ref="F72" si="312">E72/E$3</f>
        <v>1.9161676646706586E-5</v>
      </c>
      <c r="G72" s="683">
        <f>SUMIF('KH CPHDKD Khac-CP Cong tac'!$G:$G,G$1,'KH CPHDKD Khac-CP Cong tac'!$M:$M)/1000000</f>
        <v>0</v>
      </c>
      <c r="H72" s="744">
        <f t="shared" ref="H72" si="313">G72/G$3</f>
        <v>0</v>
      </c>
      <c r="I72" s="683">
        <f>SUMIF('KH CPHDKD Khac-CP Cong tac'!$G:$G,I$1,'KH CPHDKD Khac-CP Cong tac'!$M:$M)/1000000</f>
        <v>0</v>
      </c>
      <c r="J72" s="744">
        <f t="shared" ref="J72" si="314">I72/I$3</f>
        <v>0</v>
      </c>
      <c r="K72" s="683">
        <f>SUMIF('KH CPHDKD Khac-CP Cong tac'!$G:$G,K$1,'KH CPHDKD Khac-CP Cong tac'!$M:$M)/1000000</f>
        <v>0</v>
      </c>
      <c r="L72" s="744">
        <f t="shared" ref="L72" si="315">K72/K$3</f>
        <v>0</v>
      </c>
      <c r="M72" s="683">
        <f>SUMIF('KH CPHDKD Khac-CP Cong tac'!$G:$G,M$1,'KH CPHDKD Khac-CP Cong tac'!$M:$M)/1000000</f>
        <v>0</v>
      </c>
      <c r="N72" s="744">
        <f t="shared" ref="N72" si="316">M72/M$3</f>
        <v>0</v>
      </c>
      <c r="O72" s="683">
        <f>SUMIF('KH CPHDKD Khac-CP Cong tac'!$G:$G,O$1,'KH CPHDKD Khac-CP Cong tac'!$M:$M)/1000000</f>
        <v>0</v>
      </c>
      <c r="P72" s="744">
        <f t="shared" ref="P72" si="317">O72/O$3</f>
        <v>0</v>
      </c>
      <c r="Q72" s="683">
        <f>SUMIF('KH CPHDKD Khac-CP Cong tac'!$G:$G,Q$1,'KH CPHDKD Khac-CP Cong tac'!$M:$M)/1000000</f>
        <v>0</v>
      </c>
      <c r="R72" s="744">
        <f t="shared" ref="R72" si="318">Q72/Q$3</f>
        <v>0</v>
      </c>
      <c r="S72" s="683">
        <f>SUMIF('KH CPHDKD Khac-CP Cong tac'!$G:$G,S$1,'KH CPHDKD Khac-CP Cong tac'!$M:$M)/1000000</f>
        <v>0</v>
      </c>
      <c r="T72" s="744">
        <f t="shared" ref="T72" si="319">S72/S$3</f>
        <v>0</v>
      </c>
      <c r="U72" s="683">
        <f>SUMIF('KH CPHDKD Khac-CP Cong tac'!$G:$G,U$1,'KH CPHDKD Khac-CP Cong tac'!$M:$M)/1000000</f>
        <v>0</v>
      </c>
      <c r="V72" s="744">
        <f t="shared" ref="V72" si="320">U72/U$3</f>
        <v>0</v>
      </c>
      <c r="W72" s="683">
        <f>SUMIF('KH CPHDKD Khac-CP Cong tac'!$G:$G,W$1,'KH CPHDKD Khac-CP Cong tac'!$M:$M)/1000000</f>
        <v>0</v>
      </c>
      <c r="X72" s="744">
        <f t="shared" ref="X72" si="321">W72/W$3</f>
        <v>0</v>
      </c>
      <c r="Y72" s="683">
        <f>SUMIF('KH CPHDKD Khac-CP Cong tac'!$G:$G,Y$1,'KH CPHDKD Khac-CP Cong tac'!$M:$M)/1000000</f>
        <v>0</v>
      </c>
      <c r="Z72" s="744">
        <f t="shared" ref="Z72:Z75" si="322">Y72/Y$3</f>
        <v>0</v>
      </c>
      <c r="AA72" s="683">
        <f t="shared" si="143"/>
        <v>2.4000000000000004</v>
      </c>
      <c r="AB72" s="744">
        <f t="shared" si="12"/>
        <v>4.4761087694430983E-6</v>
      </c>
    </row>
    <row r="73" spans="1:28" ht="22.05" customHeight="1">
      <c r="A73" s="743">
        <v>8504</v>
      </c>
      <c r="B73" s="669" t="s">
        <v>277</v>
      </c>
      <c r="C73" s="683">
        <f>SUMIF('KH CPHDKD Khac-CP Cong tac'!$G:$G,C$1,'KH CPHDKD Khac-CP Cong tac'!$O:$O)/1000000</f>
        <v>1.05</v>
      </c>
      <c r="D73" s="744">
        <f t="shared" si="300"/>
        <v>2.4676850763807285E-5</v>
      </c>
      <c r="E73" s="683">
        <f>SUMIF('KH CPHDKD Khac-CP Cong tac'!$G:$G,E$1,'KH CPHDKD Khac-CP Cong tac'!$O:$O)/1000000</f>
        <v>0.7</v>
      </c>
      <c r="F73" s="744">
        <f t="shared" ref="F73" si="323">E73/E$3</f>
        <v>1.6766467065868263E-5</v>
      </c>
      <c r="G73" s="683">
        <f>SUMIF('KH CPHDKD Khac-CP Cong tac'!$G:$G,G$1,'KH CPHDKD Khac-CP Cong tac'!$O:$O)/1000000</f>
        <v>0.35</v>
      </c>
      <c r="H73" s="744">
        <f t="shared" ref="H73" si="324">G73/G$3</f>
        <v>7.5593952483801294E-6</v>
      </c>
      <c r="I73" s="683">
        <f>SUMIF('KH CPHDKD Khac-CP Cong tac'!$G:$G,I$1,'KH CPHDKD Khac-CP Cong tac'!$O:$O)/1000000</f>
        <v>0</v>
      </c>
      <c r="J73" s="744">
        <f t="shared" ref="J73" si="325">I73/I$3</f>
        <v>0</v>
      </c>
      <c r="K73" s="683">
        <f>SUMIF('KH CPHDKD Khac-CP Cong tac'!$G:$G,K$1,'KH CPHDKD Khac-CP Cong tac'!$O:$O)/1000000</f>
        <v>0</v>
      </c>
      <c r="L73" s="744">
        <f t="shared" ref="L73" si="326">K73/K$3</f>
        <v>0</v>
      </c>
      <c r="M73" s="683">
        <f>SUMIF('KH CPHDKD Khac-CP Cong tac'!$G:$G,M$1,'KH CPHDKD Khac-CP Cong tac'!$O:$O)/1000000</f>
        <v>0</v>
      </c>
      <c r="N73" s="744">
        <f t="shared" ref="N73" si="327">M73/M$3</f>
        <v>0</v>
      </c>
      <c r="O73" s="683">
        <f>SUMIF('KH CPHDKD Khac-CP Cong tac'!$G:$G,O$1,'KH CPHDKD Khac-CP Cong tac'!$O:$O)/1000000</f>
        <v>0</v>
      </c>
      <c r="P73" s="744">
        <f t="shared" ref="P73" si="328">O73/O$3</f>
        <v>0</v>
      </c>
      <c r="Q73" s="683">
        <f>SUMIF('KH CPHDKD Khac-CP Cong tac'!$G:$G,Q$1,'KH CPHDKD Khac-CP Cong tac'!$O:$O)/1000000</f>
        <v>0</v>
      </c>
      <c r="R73" s="744">
        <f t="shared" ref="R73" si="329">Q73/Q$3</f>
        <v>0</v>
      </c>
      <c r="S73" s="683">
        <f>SUMIF('KH CPHDKD Khac-CP Cong tac'!$G:$G,S$1,'KH CPHDKD Khac-CP Cong tac'!$O:$O)/1000000</f>
        <v>0</v>
      </c>
      <c r="T73" s="744">
        <f t="shared" ref="T73" si="330">S73/S$3</f>
        <v>0</v>
      </c>
      <c r="U73" s="683">
        <f>SUMIF('KH CPHDKD Khac-CP Cong tac'!$G:$G,U$1,'KH CPHDKD Khac-CP Cong tac'!$O:$O)/1000000</f>
        <v>0</v>
      </c>
      <c r="V73" s="744">
        <f t="shared" ref="V73" si="331">U73/U$3</f>
        <v>0</v>
      </c>
      <c r="W73" s="683">
        <f>SUMIF('KH CPHDKD Khac-CP Cong tac'!$G:$G,W$1,'KH CPHDKD Khac-CP Cong tac'!$O:$O)/1000000</f>
        <v>0</v>
      </c>
      <c r="X73" s="744">
        <f t="shared" ref="X73" si="332">W73/W$3</f>
        <v>0</v>
      </c>
      <c r="Y73" s="683">
        <f>SUMIF('KH CPHDKD Khac-CP Cong tac'!$G:$G,Y$1,'KH CPHDKD Khac-CP Cong tac'!$O:$O)/1000000</f>
        <v>0</v>
      </c>
      <c r="Z73" s="744">
        <f t="shared" si="322"/>
        <v>0</v>
      </c>
      <c r="AA73" s="683">
        <f t="shared" si="143"/>
        <v>2.1</v>
      </c>
      <c r="AB73" s="744">
        <f t="shared" ref="AB73:AB112" si="333">AA73/AA$3</f>
        <v>3.9165951732627107E-6</v>
      </c>
    </row>
    <row r="74" spans="1:28" ht="22.05" customHeight="1">
      <c r="A74" s="746">
        <v>8599</v>
      </c>
      <c r="B74" s="671" t="s">
        <v>278</v>
      </c>
      <c r="C74" s="686">
        <f>SUMIF('KH CPHDKD Khac-CP Cong tac'!$G:$G,C$1,'KH CPHDKD Khac-CP Cong tac'!$J:$J)/1000000</f>
        <v>2</v>
      </c>
      <c r="D74" s="747">
        <f t="shared" si="300"/>
        <v>4.7003525264394829E-5</v>
      </c>
      <c r="E74" s="686">
        <f>SUMIF('KH CPHDKD Khac-CP Cong tac'!$G:$G,E$1,'KH CPHDKD Khac-CP Cong tac'!$J:$J)/1000000</f>
        <v>1</v>
      </c>
      <c r="F74" s="747">
        <f t="shared" ref="F74:F75" si="334">E74/E$3</f>
        <v>2.3952095808383234E-5</v>
      </c>
      <c r="G74" s="686">
        <f>SUMIF('KH CPHDKD Khac-CP Cong tac'!$G:$G,G$1,'KH CPHDKD Khac-CP Cong tac'!$J:$J)/1000000</f>
        <v>5</v>
      </c>
      <c r="H74" s="747">
        <f t="shared" ref="H74:H75" si="335">G74/G$3</f>
        <v>1.0799136069114471E-4</v>
      </c>
      <c r="I74" s="686">
        <f>SUMIF('KH CPHDKD Khac-CP Cong tac'!$G:$G,I$1,'KH CPHDKD Khac-CP Cong tac'!$J:$J)/1000000</f>
        <v>0</v>
      </c>
      <c r="J74" s="747">
        <f t="shared" ref="J74:J75" si="336">I74/I$3</f>
        <v>0</v>
      </c>
      <c r="K74" s="686">
        <f>SUMIF('KH CPHDKD Khac-CP Cong tac'!$G:$G,K$1,'KH CPHDKD Khac-CP Cong tac'!$J:$J)/1000000</f>
        <v>0</v>
      </c>
      <c r="L74" s="747">
        <f t="shared" ref="L74:L75" si="337">K74/K$3</f>
        <v>0</v>
      </c>
      <c r="M74" s="686">
        <f>SUMIF('KH CPHDKD Khac-CP Cong tac'!$G:$G,M$1,'KH CPHDKD Khac-CP Cong tac'!$J:$J)/1000000</f>
        <v>0</v>
      </c>
      <c r="N74" s="747">
        <f t="shared" ref="N74:N75" si="338">M74/M$3</f>
        <v>0</v>
      </c>
      <c r="O74" s="686">
        <f>SUMIF('KH CPHDKD Khac-CP Cong tac'!$G:$G,O$1,'KH CPHDKD Khac-CP Cong tac'!$J:$J)/1000000</f>
        <v>0</v>
      </c>
      <c r="P74" s="747">
        <f t="shared" ref="P74:P75" si="339">O74/O$3</f>
        <v>0</v>
      </c>
      <c r="Q74" s="686">
        <f>SUMIF('KH CPHDKD Khac-CP Cong tac'!$G:$G,Q$1,'KH CPHDKD Khac-CP Cong tac'!$J:$J)/1000000</f>
        <v>0</v>
      </c>
      <c r="R74" s="747">
        <f t="shared" ref="R74:R75" si="340">Q74/Q$3</f>
        <v>0</v>
      </c>
      <c r="S74" s="686">
        <f>SUMIF('KH CPHDKD Khac-CP Cong tac'!$G:$G,S$1,'KH CPHDKD Khac-CP Cong tac'!$J:$J)/1000000</f>
        <v>0</v>
      </c>
      <c r="T74" s="747">
        <f t="shared" ref="T74:T75" si="341">S74/S$3</f>
        <v>0</v>
      </c>
      <c r="U74" s="686">
        <f>SUMIF('KH CPHDKD Khac-CP Cong tac'!$G:$G,U$1,'KH CPHDKD Khac-CP Cong tac'!$J:$J)/1000000</f>
        <v>0</v>
      </c>
      <c r="V74" s="747">
        <f t="shared" ref="V74:V75" si="342">U74/U$3</f>
        <v>0</v>
      </c>
      <c r="W74" s="686">
        <f>SUMIF('KH CPHDKD Khac-CP Cong tac'!$G:$G,W$1,'KH CPHDKD Khac-CP Cong tac'!$J:$J)/1000000</f>
        <v>0</v>
      </c>
      <c r="X74" s="747">
        <f t="shared" ref="X74:X75" si="343">W74/W$3</f>
        <v>0</v>
      </c>
      <c r="Y74" s="686">
        <f>SUMIF('KH CPHDKD Khac-CP Cong tac'!$G:$G,Y$1,'KH CPHDKD Khac-CP Cong tac'!$J:$J)/1000000</f>
        <v>0</v>
      </c>
      <c r="Z74" s="747">
        <f t="shared" si="322"/>
        <v>0</v>
      </c>
      <c r="AA74" s="686">
        <f t="shared" si="143"/>
        <v>8</v>
      </c>
      <c r="AB74" s="747">
        <f t="shared" si="333"/>
        <v>1.4920362564810326E-5</v>
      </c>
    </row>
    <row r="75" spans="1:28" ht="22.05" customHeight="1">
      <c r="A75" s="77">
        <v>10</v>
      </c>
      <c r="B75" s="78" t="s">
        <v>50</v>
      </c>
      <c r="C75" s="79">
        <f ca="1">C76+C79+C80+C81</f>
        <v>166.26522635555557</v>
      </c>
      <c r="D75" s="80">
        <f t="shared" ca="1" si="300"/>
        <v>3.9075258837968406E-3</v>
      </c>
      <c r="E75" s="79">
        <f ca="1">E76+E79+E80+E81</f>
        <v>141.25898835555557</v>
      </c>
      <c r="F75" s="80">
        <f t="shared" ca="1" si="334"/>
        <v>3.3834488228875587E-3</v>
      </c>
      <c r="G75" s="79">
        <f ca="1">G76+G79+G80+G81</f>
        <v>137.71294541363636</v>
      </c>
      <c r="H75" s="80">
        <f t="shared" ca="1" si="335"/>
        <v>2.9743616720007853E-3</v>
      </c>
      <c r="I75" s="79">
        <f ca="1">I76+I79+I80+I81</f>
        <v>135.20637991363634</v>
      </c>
      <c r="J75" s="80">
        <f t="shared" ca="1" si="336"/>
        <v>3.0833838064683317E-3</v>
      </c>
      <c r="K75" s="79">
        <f ca="1">K76+K79+K80+K81</f>
        <v>135.15226680252525</v>
      </c>
      <c r="L75" s="80">
        <f t="shared" ca="1" si="337"/>
        <v>2.8633954831043485E-3</v>
      </c>
      <c r="M75" s="79">
        <f ca="1">M76+M79+M80+M81</f>
        <v>111.77858980252526</v>
      </c>
      <c r="N75" s="80">
        <f t="shared" ca="1" si="338"/>
        <v>2.4620834758265478E-3</v>
      </c>
      <c r="O75" s="79">
        <f ca="1">O76+O79+O80+O81</f>
        <v>106.96540180252525</v>
      </c>
      <c r="P75" s="80">
        <f t="shared" ca="1" si="339"/>
        <v>2.340599601805804E-3</v>
      </c>
      <c r="Q75" s="79">
        <f ca="1">Q76+Q79+Q80+Q81</f>
        <v>84.573169802525243</v>
      </c>
      <c r="R75" s="80">
        <f t="shared" ca="1" si="340"/>
        <v>1.8698467787425434E-3</v>
      </c>
      <c r="S75" s="79">
        <f ca="1">S76+S79+S80+S81</f>
        <v>79.757826802525244</v>
      </c>
      <c r="T75" s="80">
        <f t="shared" ca="1" si="341"/>
        <v>1.8700545557450233E-3</v>
      </c>
      <c r="U75" s="79">
        <f ca="1">U76+U79+U80+U81</f>
        <v>78.491108469191914</v>
      </c>
      <c r="V75" s="80">
        <f t="shared" ca="1" si="342"/>
        <v>1.8190291649870663E-3</v>
      </c>
      <c r="W75" s="79">
        <f ca="1">W76+W79+W80+W81</f>
        <v>78.104315385858584</v>
      </c>
      <c r="X75" s="80">
        <f t="shared" ca="1" si="343"/>
        <v>1.7090659821850894E-3</v>
      </c>
      <c r="Y75" s="79">
        <f ca="1">Y76+Y79+Y80+Y81</f>
        <v>70.789389885858583</v>
      </c>
      <c r="Z75" s="80">
        <f t="shared" ca="1" si="322"/>
        <v>1.5158327598684921E-3</v>
      </c>
      <c r="AA75" s="79">
        <f t="shared" ca="1" si="143"/>
        <v>1326.0556087919192</v>
      </c>
      <c r="AB75" s="80">
        <f t="shared" ca="1" si="333"/>
        <v>2.4731538080344645E-3</v>
      </c>
    </row>
    <row r="76" spans="1:28" ht="22.05" customHeight="1">
      <c r="A76" s="740">
        <v>3104</v>
      </c>
      <c r="B76" s="668" t="s">
        <v>279</v>
      </c>
      <c r="C76" s="741">
        <f ca="1">C77+C78</f>
        <v>97.613290050000003</v>
      </c>
      <c r="D76" s="742">
        <f t="shared" ca="1" si="300"/>
        <v>2.2940843725029378E-3</v>
      </c>
      <c r="E76" s="741">
        <f ca="1">E77+E78</f>
        <v>97.613290050000003</v>
      </c>
      <c r="F76" s="742">
        <f ca="1">E76/E$3</f>
        <v>2.3380428754491019E-3</v>
      </c>
      <c r="G76" s="741">
        <f ca="1">G77+G78</f>
        <v>97.613290050000003</v>
      </c>
      <c r="H76" s="742">
        <f ca="1">G76/G$3</f>
        <v>2.1082784028077753E-3</v>
      </c>
      <c r="I76" s="741">
        <f ca="1">I77+I78</f>
        <v>96.252179049999995</v>
      </c>
      <c r="J76" s="742">
        <f ca="1">I76/I$3</f>
        <v>2.1950325895096919E-3</v>
      </c>
      <c r="K76" s="741">
        <f ca="1">K77+K78</f>
        <v>96.516067938888881</v>
      </c>
      <c r="L76" s="742">
        <f ca="1">K76/K$3</f>
        <v>2.0448319478578152E-3</v>
      </c>
      <c r="M76" s="741">
        <f ca="1">M77+M78</f>
        <v>93.699703938888888</v>
      </c>
      <c r="N76" s="742">
        <f ca="1">M76/M$3</f>
        <v>2.0638701308125307E-3</v>
      </c>
      <c r="O76" s="741">
        <f ca="1">O77+O78</f>
        <v>92.29152093888888</v>
      </c>
      <c r="P76" s="742">
        <f ca="1">O76/O$3</f>
        <v>2.019508116824702E-3</v>
      </c>
      <c r="Q76" s="741">
        <f ca="1">Q77+Q78</f>
        <v>74.79152093888888</v>
      </c>
      <c r="R76" s="742">
        <f ca="1">Q76/Q$3</f>
        <v>1.6535821565087083E-3</v>
      </c>
      <c r="S76" s="741">
        <f ca="1">S77+S78</f>
        <v>72.231089938888886</v>
      </c>
      <c r="T76" s="742">
        <f ca="1">S76/S$3</f>
        <v>1.69357772424124E-3</v>
      </c>
      <c r="U76" s="741">
        <f ca="1">U77+U78</f>
        <v>72.231089938888886</v>
      </c>
      <c r="V76" s="742">
        <f ca="1">U76/U$3</f>
        <v>1.6739534168919788E-3</v>
      </c>
      <c r="W76" s="741">
        <f ca="1">W77+W78</f>
        <v>72.231089938888886</v>
      </c>
      <c r="X76" s="742">
        <f ca="1">W76/W$3</f>
        <v>1.5805490139800631E-3</v>
      </c>
      <c r="Y76" s="741">
        <f ca="1">Y77+Y78</f>
        <v>68.006543938888882</v>
      </c>
      <c r="Z76" s="742">
        <f ca="1">Y76/Y$3</f>
        <v>1.4562429108969782E-3</v>
      </c>
      <c r="AA76" s="741">
        <f t="shared" ca="1" si="143"/>
        <v>1031.0906767111112</v>
      </c>
      <c r="AB76" s="742">
        <f t="shared" ca="1" si="333"/>
        <v>1.9230308417156762E-3</v>
      </c>
    </row>
    <row r="77" spans="1:28" ht="22.05" customHeight="1">
      <c r="A77" s="743"/>
      <c r="B77" s="767" t="s">
        <v>442</v>
      </c>
      <c r="C77" s="683">
        <f ca="1">'KH Mua Sam TS'!O16/1000000</f>
        <v>0</v>
      </c>
      <c r="D77" s="744">
        <f t="shared" ca="1" si="300"/>
        <v>0</v>
      </c>
      <c r="E77" s="683">
        <f ca="1">'KH Mua Sam TS'!Q16/1000000</f>
        <v>0</v>
      </c>
      <c r="F77" s="744">
        <f ca="1">E77/E$3</f>
        <v>0</v>
      </c>
      <c r="G77" s="683">
        <f ca="1">'KH Mua Sam TS'!S16/1000000</f>
        <v>0</v>
      </c>
      <c r="H77" s="744">
        <f ca="1">G77/G$3</f>
        <v>0</v>
      </c>
      <c r="I77" s="683">
        <f ca="1">'KH Mua Sam TS'!U16/1000000</f>
        <v>0</v>
      </c>
      <c r="J77" s="744">
        <f ca="1">I77/I$3</f>
        <v>0</v>
      </c>
      <c r="K77" s="683">
        <f ca="1">'KH Mua Sam TS'!W16/1000000</f>
        <v>0.2638888888888889</v>
      </c>
      <c r="L77" s="744">
        <f ca="1">K77/K$3</f>
        <v>5.5908662900188325E-6</v>
      </c>
      <c r="M77" s="683">
        <f ca="1">'KH Mua Sam TS'!Y16/1000000</f>
        <v>0.2638888888888889</v>
      </c>
      <c r="N77" s="744">
        <f ca="1">M77/M$3</f>
        <v>5.8125305922662748E-6</v>
      </c>
      <c r="O77" s="683">
        <f ca="1">'KH Mua Sam TS'!AA16/1000000</f>
        <v>0.2638888888888889</v>
      </c>
      <c r="P77" s="744">
        <f ca="1">O77/O$3</f>
        <v>5.7743739362995384E-6</v>
      </c>
      <c r="Q77" s="683">
        <f ca="1">'KH Mua Sam TS'!AC16/1000000</f>
        <v>0.2638888888888889</v>
      </c>
      <c r="R77" s="744">
        <f ca="1">Q77/Q$3</f>
        <v>5.8343773798118258E-6</v>
      </c>
      <c r="S77" s="683">
        <f ca="1">'KH Mua Sam TS'!AE16/1000000</f>
        <v>0.2638888888888889</v>
      </c>
      <c r="T77" s="744">
        <f ca="1">S77/S$3</f>
        <v>6.1873127523772309E-6</v>
      </c>
      <c r="U77" s="683">
        <f ca="1">'KH Mua Sam TS'!AG16/1000000</f>
        <v>0.2638888888888889</v>
      </c>
      <c r="V77" s="744">
        <f ca="1">U77/U$3</f>
        <v>6.1156173554783059E-6</v>
      </c>
      <c r="W77" s="683">
        <f ca="1">'KH Mua Sam TS'!AI16/1000000</f>
        <v>0.2638888888888889</v>
      </c>
      <c r="X77" s="744">
        <f ca="1">W77/W$3</f>
        <v>5.7743739362995384E-6</v>
      </c>
      <c r="Y77" s="683">
        <f ca="1">'KH Mua Sam TS'!AK16/1000000</f>
        <v>0.2638888888888889</v>
      </c>
      <c r="Z77" s="744">
        <f ca="1">Y77/Y$3</f>
        <v>5.6507256721389489E-6</v>
      </c>
      <c r="AA77" s="683">
        <f t="shared" ca="1" si="143"/>
        <v>2.1111111111111112</v>
      </c>
      <c r="AB77" s="744">
        <f t="shared" ca="1" si="333"/>
        <v>3.9373178990471689E-6</v>
      </c>
    </row>
    <row r="78" spans="1:28" ht="22.05" customHeight="1">
      <c r="A78" s="743"/>
      <c r="B78" s="767" t="s">
        <v>443</v>
      </c>
      <c r="C78" s="683">
        <f>'CPKH nam truoc'!E6/1000000</f>
        <v>97.613290050000003</v>
      </c>
      <c r="D78" s="744">
        <f t="shared" si="300"/>
        <v>2.2940843725029378E-3</v>
      </c>
      <c r="E78" s="683">
        <f>'CPKH nam truoc'!G6/1000000</f>
        <v>97.613290050000003</v>
      </c>
      <c r="F78" s="744">
        <f>E78/E$3</f>
        <v>2.3380428754491019E-3</v>
      </c>
      <c r="G78" s="683">
        <f>'CPKH nam truoc'!I6/1000000</f>
        <v>97.613290050000003</v>
      </c>
      <c r="H78" s="744">
        <f>G78/G$3</f>
        <v>2.1082784028077753E-3</v>
      </c>
      <c r="I78" s="683">
        <f>'CPKH nam truoc'!K6/1000000</f>
        <v>96.252179049999995</v>
      </c>
      <c r="J78" s="744">
        <f t="shared" ref="J78" si="344">I78/I$3</f>
        <v>2.1950325895096919E-3</v>
      </c>
      <c r="K78" s="683">
        <f>'CPKH nam truoc'!M6/1000000</f>
        <v>96.252179049999995</v>
      </c>
      <c r="L78" s="744">
        <f t="shared" ref="L78" si="345">K78/K$3</f>
        <v>2.0392410815677966E-3</v>
      </c>
      <c r="M78" s="683">
        <f>'CPKH nam truoc'!O6/1000000</f>
        <v>93.435815050000002</v>
      </c>
      <c r="N78" s="744">
        <f t="shared" ref="N78" si="346">M78/M$3</f>
        <v>2.0580576002202644E-3</v>
      </c>
      <c r="O78" s="683">
        <f>'CPKH nam truoc'!Q6/1000000</f>
        <v>92.027632049999994</v>
      </c>
      <c r="P78" s="744">
        <f t="shared" ref="P78" si="347">O78/O$3</f>
        <v>2.0137337428884025E-3</v>
      </c>
      <c r="Q78" s="683">
        <f>'CPKH nam truoc'!S6/1000000</f>
        <v>74.527632049999994</v>
      </c>
      <c r="R78" s="744">
        <f t="shared" ref="R78" si="348">Q78/Q$3</f>
        <v>1.6477477791288966E-3</v>
      </c>
      <c r="S78" s="683">
        <f>'CPKH nam truoc'!U6/1000000</f>
        <v>71.96720105</v>
      </c>
      <c r="T78" s="744">
        <f t="shared" ref="T78" si="349">S78/S$3</f>
        <v>1.6873904114888629E-3</v>
      </c>
      <c r="U78" s="683">
        <f>'CPKH nam truoc'!W6/1000000</f>
        <v>71.96720105</v>
      </c>
      <c r="V78" s="744">
        <f t="shared" ref="V78" si="350">U78/U$3</f>
        <v>1.6678377995365005E-3</v>
      </c>
      <c r="W78" s="683">
        <f>'CPKH nam truoc'!Y6/1000000</f>
        <v>71.96720105</v>
      </c>
      <c r="X78" s="744">
        <f t="shared" ref="X78" si="351">W78/W$3</f>
        <v>1.5747746400437636E-3</v>
      </c>
      <c r="Y78" s="683">
        <f>'CPKH nam truoc'!AA6/1000000</f>
        <v>67.742655049999996</v>
      </c>
      <c r="Z78" s="744">
        <f t="shared" ref="Z78" si="352">Y78/Y$3</f>
        <v>1.4505921852248393E-3</v>
      </c>
      <c r="AA78" s="683">
        <f t="shared" ref="AA78" si="353">C78+E78+G78+I78+K78+M78+O78+Q78+S78+U78+W78+Y78</f>
        <v>1028.9795655999999</v>
      </c>
      <c r="AB78" s="744">
        <f t="shared" si="333"/>
        <v>1.9190935238166285E-3</v>
      </c>
    </row>
    <row r="79" spans="1:28" ht="22.05" customHeight="1">
      <c r="A79" s="743">
        <v>3105</v>
      </c>
      <c r="B79" s="669" t="s">
        <v>280</v>
      </c>
      <c r="C79" s="683">
        <v>0</v>
      </c>
      <c r="D79" s="744">
        <f t="shared" ref="D79:F80" si="354">C79/C$3</f>
        <v>0</v>
      </c>
      <c r="E79" s="683">
        <v>0</v>
      </c>
      <c r="F79" s="744">
        <f t="shared" si="354"/>
        <v>0</v>
      </c>
      <c r="G79" s="683">
        <v>0</v>
      </c>
      <c r="H79" s="744">
        <f t="shared" ref="H79:Z79" si="355">G79/G$3</f>
        <v>0</v>
      </c>
      <c r="I79" s="683">
        <v>0</v>
      </c>
      <c r="J79" s="744">
        <f t="shared" si="355"/>
        <v>0</v>
      </c>
      <c r="K79" s="683">
        <v>0</v>
      </c>
      <c r="L79" s="744">
        <f t="shared" si="355"/>
        <v>0</v>
      </c>
      <c r="M79" s="683">
        <v>0</v>
      </c>
      <c r="N79" s="744">
        <f t="shared" si="355"/>
        <v>0</v>
      </c>
      <c r="O79" s="683">
        <v>0</v>
      </c>
      <c r="P79" s="744">
        <f t="shared" si="355"/>
        <v>0</v>
      </c>
      <c r="Q79" s="683">
        <v>0</v>
      </c>
      <c r="R79" s="744">
        <f t="shared" si="355"/>
        <v>0</v>
      </c>
      <c r="S79" s="683">
        <v>0</v>
      </c>
      <c r="T79" s="744">
        <f t="shared" si="355"/>
        <v>0</v>
      </c>
      <c r="U79" s="683">
        <v>0</v>
      </c>
      <c r="V79" s="744">
        <f t="shared" si="355"/>
        <v>0</v>
      </c>
      <c r="W79" s="683">
        <v>0</v>
      </c>
      <c r="X79" s="744">
        <f t="shared" si="355"/>
        <v>0</v>
      </c>
      <c r="Y79" s="683">
        <v>0</v>
      </c>
      <c r="Z79" s="744">
        <f t="shared" si="355"/>
        <v>0</v>
      </c>
      <c r="AA79" s="683">
        <f t="shared" si="143"/>
        <v>0</v>
      </c>
      <c r="AB79" s="744">
        <f t="shared" si="333"/>
        <v>0</v>
      </c>
    </row>
    <row r="80" spans="1:28" ht="22.05" customHeight="1">
      <c r="A80" s="743">
        <v>3106</v>
      </c>
      <c r="B80" s="669" t="s">
        <v>281</v>
      </c>
      <c r="C80" s="683">
        <v>0</v>
      </c>
      <c r="D80" s="744">
        <f t="shared" si="354"/>
        <v>0</v>
      </c>
      <c r="E80" s="683">
        <v>0</v>
      </c>
      <c r="F80" s="744">
        <f t="shared" si="354"/>
        <v>0</v>
      </c>
      <c r="G80" s="683">
        <v>0</v>
      </c>
      <c r="H80" s="744">
        <f t="shared" ref="H80:Z80" si="356">G80/G$3</f>
        <v>0</v>
      </c>
      <c r="I80" s="683">
        <v>0</v>
      </c>
      <c r="J80" s="744">
        <f t="shared" si="356"/>
        <v>0</v>
      </c>
      <c r="K80" s="683">
        <v>0</v>
      </c>
      <c r="L80" s="744">
        <f t="shared" si="356"/>
        <v>0</v>
      </c>
      <c r="M80" s="683">
        <v>0</v>
      </c>
      <c r="N80" s="744">
        <f t="shared" si="356"/>
        <v>0</v>
      </c>
      <c r="O80" s="683">
        <v>0</v>
      </c>
      <c r="P80" s="744">
        <f t="shared" si="356"/>
        <v>0</v>
      </c>
      <c r="Q80" s="683">
        <v>0</v>
      </c>
      <c r="R80" s="744">
        <f t="shared" si="356"/>
        <v>0</v>
      </c>
      <c r="S80" s="683">
        <v>0</v>
      </c>
      <c r="T80" s="744">
        <f t="shared" si="356"/>
        <v>0</v>
      </c>
      <c r="U80" s="683">
        <v>0</v>
      </c>
      <c r="V80" s="744">
        <f t="shared" si="356"/>
        <v>0</v>
      </c>
      <c r="W80" s="683">
        <v>0</v>
      </c>
      <c r="X80" s="744">
        <f t="shared" si="356"/>
        <v>0</v>
      </c>
      <c r="Y80" s="683">
        <v>0</v>
      </c>
      <c r="Z80" s="744">
        <f t="shared" si="356"/>
        <v>0</v>
      </c>
      <c r="AA80" s="683">
        <f t="shared" si="143"/>
        <v>0</v>
      </c>
      <c r="AB80" s="744">
        <f t="shared" si="333"/>
        <v>0</v>
      </c>
    </row>
    <row r="81" spans="1:28" ht="22.05" customHeight="1">
      <c r="A81" s="743">
        <v>3107</v>
      </c>
      <c r="B81" s="669" t="s">
        <v>282</v>
      </c>
      <c r="C81" s="683">
        <f ca="1">SUM(C82:C83)</f>
        <v>68.651936305555552</v>
      </c>
      <c r="D81" s="744">
        <f ca="1">C81/C$3</f>
        <v>1.6134415112939026E-3</v>
      </c>
      <c r="E81" s="683">
        <f ca="1">SUM(E82:E83)</f>
        <v>43.645698305555555</v>
      </c>
      <c r="F81" s="744">
        <f ca="1">E81/E$3</f>
        <v>1.0454059474384564E-3</v>
      </c>
      <c r="G81" s="683">
        <f ca="1">SUM(G82:G83)</f>
        <v>40.099655363636359</v>
      </c>
      <c r="H81" s="744">
        <f ca="1">G81/G$3</f>
        <v>8.6608326919300992E-4</v>
      </c>
      <c r="I81" s="683">
        <f t="shared" ref="I81" ca="1" si="357">SUM(I82:I83)</f>
        <v>38.954200863636359</v>
      </c>
      <c r="J81" s="744">
        <f t="shared" ref="J81" ca="1" si="358">I81/I$3</f>
        <v>8.8835121695863986E-4</v>
      </c>
      <c r="K81" s="683">
        <f t="shared" ref="K81" ca="1" si="359">SUM(K82:K83)</f>
        <v>38.636198863636366</v>
      </c>
      <c r="L81" s="744">
        <f t="shared" ref="L81" ca="1" si="360">K81/K$3</f>
        <v>8.185635352465332E-4</v>
      </c>
      <c r="M81" s="683">
        <f t="shared" ref="M81" ca="1" si="361">SUM(M82:M83)</f>
        <v>18.078885863636366</v>
      </c>
      <c r="N81" s="744">
        <f t="shared" ref="N81" ca="1" si="362">M81/M$3</f>
        <v>3.9821334501401689E-4</v>
      </c>
      <c r="O81" s="683">
        <f t="shared" ref="O81" ca="1" si="363">SUM(O82:O83)</f>
        <v>14.673880863636365</v>
      </c>
      <c r="P81" s="744">
        <f t="shared" ref="P81" ca="1" si="364">O81/O$3</f>
        <v>3.2109148498110206E-4</v>
      </c>
      <c r="Q81" s="683">
        <f t="shared" ref="Q81" ca="1" si="365">SUM(Q82:Q83)</f>
        <v>9.781648863636363</v>
      </c>
      <c r="R81" s="744">
        <f t="shared" ref="R81" ca="1" si="366">Q81/Q$3</f>
        <v>2.1626462223383512E-4</v>
      </c>
      <c r="S81" s="683">
        <f t="shared" ref="S81" ca="1" si="367">SUM(S82:S83)</f>
        <v>7.5267368636363639</v>
      </c>
      <c r="T81" s="744">
        <f t="shared" ref="T81" ca="1" si="368">S81/S$3</f>
        <v>1.7647683150378345E-4</v>
      </c>
      <c r="U81" s="683">
        <f t="shared" ref="U81" ca="1" si="369">SUM(U82:U83)</f>
        <v>6.2600185303030305</v>
      </c>
      <c r="V81" s="744">
        <f t="shared" ref="V81" ca="1" si="370">U81/U$3</f>
        <v>1.450757480950876E-4</v>
      </c>
      <c r="W81" s="683">
        <f t="shared" ref="W81" ca="1" si="371">SUM(W82:W83)</f>
        <v>5.8732254469696965</v>
      </c>
      <c r="X81" s="744">
        <f t="shared" ref="X81" ca="1" si="372">W81/W$3</f>
        <v>1.2851696820502618E-4</v>
      </c>
      <c r="Y81" s="683">
        <f t="shared" ref="Y81" ca="1" si="373">SUM(Y82:Y83)</f>
        <v>2.7828459469696969</v>
      </c>
      <c r="Z81" s="744">
        <f t="shared" ref="Z81:Z83" ca="1" si="374">Y81/Y$3</f>
        <v>5.9589848971513852E-5</v>
      </c>
      <c r="AA81" s="683">
        <f t="shared" ref="AA81:AA83" ca="1" si="375">C81+E81+G81+I81+K81+M81+O81+Q81+S81+U81+W81+Y81</f>
        <v>294.96493208080807</v>
      </c>
      <c r="AB81" s="744">
        <f t="shared" ca="1" si="333"/>
        <v>5.5012296631878855E-4</v>
      </c>
    </row>
    <row r="82" spans="1:28" ht="22.05" customHeight="1">
      <c r="A82" s="743">
        <v>3107</v>
      </c>
      <c r="B82" s="767" t="s">
        <v>442</v>
      </c>
      <c r="C82" s="683">
        <f ca="1">'KH Mua Sam TS'!O15/1000000</f>
        <v>0.93888888888888888</v>
      </c>
      <c r="D82" s="744">
        <f ca="1">C82/C$3</f>
        <v>2.2065543804674241E-5</v>
      </c>
      <c r="E82" s="683">
        <f ca="1">'KH Mua Sam TS'!Q15/1000000</f>
        <v>0.93888888888888888</v>
      </c>
      <c r="F82" s="744">
        <f ca="1">E82/E$3</f>
        <v>2.2488356620093149E-5</v>
      </c>
      <c r="G82" s="683">
        <f ca="1">'KH Mua Sam TS'!S15/1000000</f>
        <v>2.7828459469696969</v>
      </c>
      <c r="H82" s="744">
        <f ca="1">G82/G$3</f>
        <v>6.0104664081418937E-5</v>
      </c>
      <c r="I82" s="683">
        <f ca="1">'KH Mua Sam TS'!U15/1000000</f>
        <v>2.7828459469696969</v>
      </c>
      <c r="J82" s="744">
        <f t="shared" ref="J82" ca="1" si="376">I82/I$3</f>
        <v>6.3462849417780996E-5</v>
      </c>
      <c r="K82" s="683">
        <f ca="1">'KH Mua Sam TS'!W15/1000000</f>
        <v>2.7828459469696969</v>
      </c>
      <c r="L82" s="744">
        <f t="shared" ref="L82" ca="1" si="377">K82/K$3</f>
        <v>5.895860057139188E-5</v>
      </c>
      <c r="M82" s="683">
        <f ca="1">'KH Mua Sam TS'!Y15/1000000</f>
        <v>2.7828459469696969</v>
      </c>
      <c r="N82" s="744">
        <f t="shared" ref="N82" ca="1" si="378">M82/M$3</f>
        <v>6.1296166232812702E-5</v>
      </c>
      <c r="O82" s="683">
        <f ca="1">'KH Mua Sam TS'!AA15/1000000</f>
        <v>2.7828459469696969</v>
      </c>
      <c r="P82" s="744">
        <f t="shared" ref="P82" ca="1" si="379">O82/O$3</f>
        <v>6.0893784397586368E-5</v>
      </c>
      <c r="Q82" s="683">
        <f ca="1">'KH Mua Sam TS'!AC15/1000000</f>
        <v>2.7828459469696969</v>
      </c>
      <c r="R82" s="744">
        <f t="shared" ref="R82" ca="1" si="380">Q82/Q$3</f>
        <v>6.1526552000214384E-5</v>
      </c>
      <c r="S82" s="683">
        <f ca="1">'KH Mua Sam TS'!AE15/1000000</f>
        <v>2.7828459469696969</v>
      </c>
      <c r="T82" s="744">
        <f t="shared" ref="T82" ca="1" si="381">S82/S$3</f>
        <v>6.5248439553802979E-5</v>
      </c>
      <c r="U82" s="683">
        <f ca="1">'KH Mua Sam TS'!AG15/1000000</f>
        <v>2.7828459469696969</v>
      </c>
      <c r="V82" s="744">
        <f t="shared" ref="V82" ca="1" si="382">U82/U$3</f>
        <v>6.4492374205554962E-5</v>
      </c>
      <c r="W82" s="683">
        <f ca="1">'KH Mua Sam TS'!AI15/1000000</f>
        <v>2.7828459469696969</v>
      </c>
      <c r="X82" s="744">
        <f t="shared" ref="X82" ca="1" si="383">W82/W$3</f>
        <v>6.0893784397586368E-5</v>
      </c>
      <c r="Y82" s="683">
        <f ca="1">'KH Mua Sam TS'!AK15/1000000</f>
        <v>2.7828459469696969</v>
      </c>
      <c r="Z82" s="744">
        <f t="shared" ca="1" si="374"/>
        <v>5.9589848971513852E-5</v>
      </c>
      <c r="AA82" s="683">
        <f t="shared" ca="1" si="375"/>
        <v>29.70623724747475</v>
      </c>
      <c r="AB82" s="744">
        <f t="shared" ca="1" si="333"/>
        <v>5.5403478771074548E-5</v>
      </c>
    </row>
    <row r="83" spans="1:28" ht="22.05" customHeight="1">
      <c r="A83" s="746">
        <v>3107</v>
      </c>
      <c r="B83" s="768" t="s">
        <v>443</v>
      </c>
      <c r="C83" s="686">
        <f>'CPCCDH nam truoc'!E14/1000000</f>
        <v>67.713047416666669</v>
      </c>
      <c r="D83" s="747">
        <f>C83/C$3</f>
        <v>1.5913759674892284E-3</v>
      </c>
      <c r="E83" s="686">
        <f>'CPCCDH nam truoc'!G14/1000000</f>
        <v>42.706809416666665</v>
      </c>
      <c r="F83" s="747">
        <f>E83/E$3</f>
        <v>1.0229175908183633E-3</v>
      </c>
      <c r="G83" s="686">
        <f>'CPCCDH nam truoc'!I14/1000000</f>
        <v>37.316809416666665</v>
      </c>
      <c r="H83" s="747">
        <f>G83/G$3</f>
        <v>8.0597860511159099E-4</v>
      </c>
      <c r="I83" s="686">
        <f>'CPCCDH nam truoc'!K14/1000000</f>
        <v>36.171354916666665</v>
      </c>
      <c r="J83" s="747">
        <f t="shared" ref="J83" si="384">I83/I$3</f>
        <v>8.2488836754085893E-4</v>
      </c>
      <c r="K83" s="686">
        <f>'CPCCDH nam truoc'!M14/1000000</f>
        <v>35.853352916666672</v>
      </c>
      <c r="L83" s="747">
        <f t="shared" ref="L83" si="385">K83/K$3</f>
        <v>7.5960493467514142E-4</v>
      </c>
      <c r="M83" s="686">
        <f>'CPCCDH nam truoc'!O14/1000000</f>
        <v>15.296039916666668</v>
      </c>
      <c r="N83" s="747">
        <f t="shared" ref="N83" si="386">M83/M$3</f>
        <v>3.3691717878120414E-4</v>
      </c>
      <c r="O83" s="686">
        <f>'CPCCDH nam truoc'!Q14/1000000</f>
        <v>11.891034916666667</v>
      </c>
      <c r="P83" s="747">
        <f t="shared" ref="P83" si="387">O83/O$3</f>
        <v>2.6019770058351572E-4</v>
      </c>
      <c r="Q83" s="686">
        <f>'CPCCDH nam truoc'!S14/1000000</f>
        <v>6.9988029166666665</v>
      </c>
      <c r="R83" s="747">
        <f t="shared" ref="R83" si="388">Q83/Q$3</f>
        <v>1.5473807023362075E-4</v>
      </c>
      <c r="S83" s="686">
        <f>'CPCCDH nam truoc'!U14/1000000</f>
        <v>4.7438909166666674</v>
      </c>
      <c r="T83" s="747">
        <f t="shared" ref="T83" si="389">S83/S$3</f>
        <v>1.1122839194998047E-4</v>
      </c>
      <c r="U83" s="686">
        <f>'CPCCDH nam truoc'!W14/1000000</f>
        <v>3.4771725833333336</v>
      </c>
      <c r="V83" s="747">
        <f t="shared" ref="V83" si="390">U83/U$3</f>
        <v>8.058337388953264E-5</v>
      </c>
      <c r="W83" s="686">
        <f>'CPCCDH nam truoc'!Y14/1000000</f>
        <v>3.0903795000000001</v>
      </c>
      <c r="X83" s="747">
        <f t="shared" ref="X83" si="391">W83/W$3</f>
        <v>6.7623183807439822E-5</v>
      </c>
      <c r="Y83" s="686">
        <f>'CPCCDH nam truoc'!AA14/1000000</f>
        <v>0</v>
      </c>
      <c r="Z83" s="747">
        <f t="shared" si="374"/>
        <v>0</v>
      </c>
      <c r="AA83" s="686">
        <f t="shared" si="375"/>
        <v>265.25869483333338</v>
      </c>
      <c r="AB83" s="747">
        <f t="shared" si="333"/>
        <v>4.9471948754771413E-4</v>
      </c>
    </row>
    <row r="84" spans="1:28" ht="22.05" customHeight="1">
      <c r="A84" s="77">
        <v>11</v>
      </c>
      <c r="B84" s="78" t="s">
        <v>283</v>
      </c>
      <c r="C84" s="79">
        <f>SUM(C85:C97)</f>
        <v>913.5</v>
      </c>
      <c r="D84" s="80">
        <f>C84/C$3</f>
        <v>2.1468860164512337E-2</v>
      </c>
      <c r="E84" s="79">
        <f>SUM(E85:E97)</f>
        <v>897.5</v>
      </c>
      <c r="F84" s="80">
        <f>E84/E$3</f>
        <v>2.149700598802395E-2</v>
      </c>
      <c r="G84" s="79">
        <f>SUM(G85:G97)</f>
        <v>1090.1666666666665</v>
      </c>
      <c r="H84" s="80">
        <f>G84/G$3</f>
        <v>2.354571634269258E-2</v>
      </c>
      <c r="I84" s="79">
        <f>SUM(I85:I97)</f>
        <v>1231.1666666666665</v>
      </c>
      <c r="J84" s="80">
        <f>I84/I$3</f>
        <v>2.8076776890915998E-2</v>
      </c>
      <c r="K84" s="79">
        <f>SUM(K85:K97)</f>
        <v>1048.1666666666665</v>
      </c>
      <c r="L84" s="80">
        <f>K84/K$3</f>
        <v>2.2206920903954798E-2</v>
      </c>
      <c r="M84" s="79">
        <f>SUM(M85:M97)</f>
        <v>1020.5</v>
      </c>
      <c r="N84" s="80">
        <f>M84/M$3</f>
        <v>2.2477973568281937E-2</v>
      </c>
      <c r="O84" s="79">
        <f>SUM(O85:O97)</f>
        <v>1026.5</v>
      </c>
      <c r="P84" s="80">
        <f>O84/O$3</f>
        <v>2.2461706783369804E-2</v>
      </c>
      <c r="Q84" s="79">
        <f>SUM(Q85:Q97)</f>
        <v>1047.0999999999999</v>
      </c>
      <c r="R84" s="80">
        <f>Q84/Q$3</f>
        <v>2.3150563785098385E-2</v>
      </c>
      <c r="S84" s="79">
        <f>SUM(S85:S97)</f>
        <v>1215.4999999999998</v>
      </c>
      <c r="T84" s="80">
        <f>S84/S$3</f>
        <v>2.8499413833528716E-2</v>
      </c>
      <c r="U84" s="79">
        <f>SUM(U85:U97)</f>
        <v>975.5</v>
      </c>
      <c r="V84" s="80">
        <f>U84/U$3</f>
        <v>2.26071842410197E-2</v>
      </c>
      <c r="W84" s="79">
        <f>SUM(W85:W97)</f>
        <v>1026.5</v>
      </c>
      <c r="X84" s="80">
        <f>W84/W$3</f>
        <v>2.2461706783369804E-2</v>
      </c>
      <c r="Y84" s="79">
        <f>SUM(Y85:Y97)</f>
        <v>1046.5</v>
      </c>
      <c r="Z84" s="80">
        <f>Y84/Y$3</f>
        <v>2.2408993576017132E-2</v>
      </c>
      <c r="AA84" s="79">
        <f t="shared" si="143"/>
        <v>12538.6</v>
      </c>
      <c r="AB84" s="80">
        <f t="shared" si="333"/>
        <v>2.3385057256891342E-2</v>
      </c>
    </row>
    <row r="85" spans="1:28" ht="22.05" customHeight="1">
      <c r="A85" s="740">
        <v>8101</v>
      </c>
      <c r="B85" s="668" t="s">
        <v>126</v>
      </c>
      <c r="C85" s="741">
        <f>'KH Marketing'!D35/1000000</f>
        <v>30</v>
      </c>
      <c r="D85" s="742">
        <f>C85/C$3</f>
        <v>7.0505287896592246E-4</v>
      </c>
      <c r="E85" s="741">
        <f>'KH Marketing'!F35/1000000</f>
        <v>30</v>
      </c>
      <c r="F85" s="742">
        <f>E85/E$3</f>
        <v>7.18562874251497E-4</v>
      </c>
      <c r="G85" s="741">
        <f>'KH Marketing'!H35/1000000</f>
        <v>30</v>
      </c>
      <c r="H85" s="742">
        <f>G85/G$3</f>
        <v>6.4794816414686827E-4</v>
      </c>
      <c r="I85" s="741">
        <f>'KH Marketing'!J35/1000000</f>
        <v>30</v>
      </c>
      <c r="J85" s="742">
        <f>I85/I$3</f>
        <v>6.8415051311288488E-4</v>
      </c>
      <c r="K85" s="741">
        <f>'KH Marketing'!L35/1000000</f>
        <v>30</v>
      </c>
      <c r="L85" s="742">
        <f>K85/K$3</f>
        <v>6.3559322033898301E-4</v>
      </c>
      <c r="M85" s="741">
        <f>'KH Marketing'!N35/1000000</f>
        <v>30</v>
      </c>
      <c r="N85" s="742">
        <f>M85/M$3</f>
        <v>6.6079295154185019E-4</v>
      </c>
      <c r="O85" s="741">
        <f>'KH Marketing'!P35/1000000</f>
        <v>30</v>
      </c>
      <c r="P85" s="742">
        <f>O85/O$3</f>
        <v>6.5645514223194748E-4</v>
      </c>
      <c r="Q85" s="741">
        <f>'KH Marketing'!R35/1000000</f>
        <v>30</v>
      </c>
      <c r="R85" s="742">
        <f>Q85/Q$3</f>
        <v>6.6327658633650232E-4</v>
      </c>
      <c r="S85" s="741">
        <f>'KH Marketing'!T35/1000000</f>
        <v>30</v>
      </c>
      <c r="T85" s="742">
        <f>S85/S$3</f>
        <v>7.0339976553341146E-4</v>
      </c>
      <c r="U85" s="741">
        <f>'KH Marketing'!V35/1000000</f>
        <v>30</v>
      </c>
      <c r="V85" s="742">
        <f>U85/U$3</f>
        <v>6.9524913093858636E-4</v>
      </c>
      <c r="W85" s="741">
        <f>'KH Marketing'!X35/1000000</f>
        <v>30</v>
      </c>
      <c r="X85" s="742">
        <f>W85/W$3</f>
        <v>6.5645514223194748E-4</v>
      </c>
      <c r="Y85" s="741">
        <f>'KH Marketing'!Z35/1000000</f>
        <v>30</v>
      </c>
      <c r="Z85" s="742">
        <f>Y85/Y$3</f>
        <v>6.4239828693790147E-4</v>
      </c>
      <c r="AA85" s="741">
        <f t="shared" si="143"/>
        <v>360</v>
      </c>
      <c r="AB85" s="742">
        <f t="shared" si="333"/>
        <v>6.7141631541646463E-4</v>
      </c>
    </row>
    <row r="86" spans="1:28" ht="22.05" customHeight="1">
      <c r="A86" s="743">
        <v>8102</v>
      </c>
      <c r="B86" s="669" t="s">
        <v>284</v>
      </c>
      <c r="C86" s="683"/>
      <c r="D86" s="744"/>
      <c r="E86" s="683"/>
      <c r="F86" s="744"/>
      <c r="G86" s="683"/>
      <c r="H86" s="744"/>
      <c r="I86" s="683"/>
      <c r="J86" s="744"/>
      <c r="K86" s="683"/>
      <c r="L86" s="744"/>
      <c r="M86" s="683"/>
      <c r="N86" s="744"/>
      <c r="O86" s="683"/>
      <c r="P86" s="744"/>
      <c r="Q86" s="683"/>
      <c r="R86" s="744"/>
      <c r="S86" s="683"/>
      <c r="T86" s="744"/>
      <c r="U86" s="683"/>
      <c r="V86" s="744"/>
      <c r="W86" s="683"/>
      <c r="X86" s="744"/>
      <c r="Y86" s="683"/>
      <c r="Z86" s="744"/>
      <c r="AA86" s="683">
        <f t="shared" si="143"/>
        <v>0</v>
      </c>
      <c r="AB86" s="744">
        <f t="shared" si="333"/>
        <v>0</v>
      </c>
    </row>
    <row r="87" spans="1:28" ht="22.05" customHeight="1">
      <c r="A87" s="743">
        <v>8105</v>
      </c>
      <c r="B87" s="669" t="s">
        <v>285</v>
      </c>
      <c r="C87" s="683"/>
      <c r="D87" s="744"/>
      <c r="E87" s="683"/>
      <c r="F87" s="744"/>
      <c r="G87" s="683"/>
      <c r="H87" s="744"/>
      <c r="I87" s="683"/>
      <c r="J87" s="744"/>
      <c r="K87" s="683"/>
      <c r="L87" s="744"/>
      <c r="M87" s="683"/>
      <c r="N87" s="744"/>
      <c r="O87" s="683"/>
      <c r="P87" s="744"/>
      <c r="Q87" s="683"/>
      <c r="R87" s="744"/>
      <c r="S87" s="683"/>
      <c r="T87" s="744"/>
      <c r="U87" s="683"/>
      <c r="V87" s="744"/>
      <c r="W87" s="683"/>
      <c r="X87" s="744"/>
      <c r="Y87" s="683"/>
      <c r="Z87" s="744"/>
      <c r="AA87" s="683">
        <f t="shared" si="143"/>
        <v>0</v>
      </c>
      <c r="AB87" s="744">
        <f t="shared" si="333"/>
        <v>0</v>
      </c>
    </row>
    <row r="88" spans="1:28" ht="22.05" customHeight="1">
      <c r="A88" s="743">
        <v>8301</v>
      </c>
      <c r="B88" s="669" t="s">
        <v>125</v>
      </c>
      <c r="C88" s="683">
        <f>'KH CPDH KHÁC'!K21/1000000</f>
        <v>0</v>
      </c>
      <c r="D88" s="744">
        <f>C88/C$3</f>
        <v>0</v>
      </c>
      <c r="E88" s="683">
        <f>'KH CPDH KHÁC'!M21/1000000</f>
        <v>0</v>
      </c>
      <c r="F88" s="744">
        <f>E88/E$3</f>
        <v>0</v>
      </c>
      <c r="G88" s="683">
        <f>'KH CPDH KHÁC'!O21/1000000</f>
        <v>20.833333333333332</v>
      </c>
      <c r="H88" s="744">
        <f>G88/G$3</f>
        <v>4.4996400287976957E-4</v>
      </c>
      <c r="I88" s="683">
        <f>'KH CPDH KHÁC'!Q21/1000000</f>
        <v>20.833333333333332</v>
      </c>
      <c r="J88" s="744">
        <f>I88/I$3</f>
        <v>4.7510452299505889E-4</v>
      </c>
      <c r="K88" s="683">
        <f>'KH CPDH KHÁC'!S21/1000000</f>
        <v>20.833333333333332</v>
      </c>
      <c r="L88" s="744">
        <f>K88/K$3</f>
        <v>4.4138418079096045E-4</v>
      </c>
      <c r="M88" s="683">
        <f>'KH CPDH KHÁC'!U21/1000000</f>
        <v>20.833333333333332</v>
      </c>
      <c r="N88" s="744">
        <f>M88/M$3</f>
        <v>4.5888399412628486E-4</v>
      </c>
      <c r="O88" s="683">
        <f>'KH CPDH KHÁC'!W21/1000000</f>
        <v>20.833333333333332</v>
      </c>
      <c r="P88" s="744">
        <f>O88/O$3</f>
        <v>4.558716265499635E-4</v>
      </c>
      <c r="Q88" s="683">
        <f>'KH CPDH KHÁC'!Y21/1000000</f>
        <v>20.833333333333332</v>
      </c>
      <c r="R88" s="744">
        <f>Q88/Q$3</f>
        <v>4.6060874051145992E-4</v>
      </c>
      <c r="S88" s="683">
        <f>'KH CPDH KHÁC'!AA21/1000000</f>
        <v>20.833333333333332</v>
      </c>
      <c r="T88" s="744">
        <f>S88/S$3</f>
        <v>4.8847205939820239E-4</v>
      </c>
      <c r="U88" s="683">
        <f>'KH CPDH KHÁC'!AC21/1000000</f>
        <v>20.833333333333332</v>
      </c>
      <c r="V88" s="744">
        <f>U88/U$3</f>
        <v>4.8281189648512939E-4</v>
      </c>
      <c r="W88" s="683">
        <f>'KH CPDH KHÁC'!AE21/1000000</f>
        <v>20.833333333333332</v>
      </c>
      <c r="X88" s="744">
        <f>W88/W$3</f>
        <v>4.558716265499635E-4</v>
      </c>
      <c r="Y88" s="683">
        <f>'KH CPDH KHÁC'!AG21/1000000</f>
        <v>20.833333333333332</v>
      </c>
      <c r="Z88" s="744">
        <f>Y88/Y$3</f>
        <v>4.4610992148465381E-4</v>
      </c>
      <c r="AA88" s="683">
        <f t="shared" si="143"/>
        <v>208.33333333333334</v>
      </c>
      <c r="AB88" s="744">
        <f t="shared" si="333"/>
        <v>3.8855110845860223E-4</v>
      </c>
    </row>
    <row r="89" spans="1:28" ht="22.05" customHeight="1">
      <c r="A89" s="743">
        <v>8304</v>
      </c>
      <c r="B89" s="669" t="s">
        <v>286</v>
      </c>
      <c r="C89" s="683">
        <f>'KH Marketing'!D26/1000000</f>
        <v>0</v>
      </c>
      <c r="D89" s="744">
        <f>C89/C$3</f>
        <v>0</v>
      </c>
      <c r="E89" s="683">
        <f>'KH Marketing'!F26/1000000</f>
        <v>0</v>
      </c>
      <c r="F89" s="744">
        <f>E89/E$3</f>
        <v>0</v>
      </c>
      <c r="G89" s="683">
        <f>'KH Marketing'!H26/1000000</f>
        <v>30</v>
      </c>
      <c r="H89" s="744">
        <f>G89/G$3</f>
        <v>6.4794816414686827E-4</v>
      </c>
      <c r="I89" s="683">
        <f>'KH Marketing'!J26/1000000</f>
        <v>250</v>
      </c>
      <c r="J89" s="744">
        <f>I89/I$3</f>
        <v>5.7012542759407071E-3</v>
      </c>
      <c r="K89" s="683">
        <f>'KH Marketing'!L26/1000000</f>
        <v>0</v>
      </c>
      <c r="L89" s="744">
        <f>K89/K$3</f>
        <v>0</v>
      </c>
      <c r="M89" s="683">
        <f>'KH Marketing'!N26/1000000</f>
        <v>0</v>
      </c>
      <c r="N89" s="744">
        <f>M89/M$3</f>
        <v>0</v>
      </c>
      <c r="O89" s="683">
        <f>'KH Marketing'!P26/1000000</f>
        <v>0</v>
      </c>
      <c r="P89" s="744">
        <f>O89/O$3</f>
        <v>0</v>
      </c>
      <c r="Q89" s="683">
        <f>'KH Marketing'!R26/1000000</f>
        <v>30</v>
      </c>
      <c r="R89" s="744">
        <f>Q89/Q$3</f>
        <v>6.6327658633650232E-4</v>
      </c>
      <c r="S89" s="683">
        <f>'KH Marketing'!T26/1000000</f>
        <v>250</v>
      </c>
      <c r="T89" s="744">
        <f>S89/S$3</f>
        <v>5.8616647127784291E-3</v>
      </c>
      <c r="U89" s="683">
        <f>'KH Marketing'!V26/1000000</f>
        <v>0</v>
      </c>
      <c r="V89" s="744">
        <f>U89/U$3</f>
        <v>0</v>
      </c>
      <c r="W89" s="683">
        <f>'KH Marketing'!X26/1000000</f>
        <v>0</v>
      </c>
      <c r="X89" s="744">
        <f>W89/W$3</f>
        <v>0</v>
      </c>
      <c r="Y89" s="683">
        <f>'KH Marketing'!Z26/1000000</f>
        <v>0</v>
      </c>
      <c r="Z89" s="744">
        <f>Y89/Y$3</f>
        <v>0</v>
      </c>
      <c r="AA89" s="683">
        <f t="shared" si="143"/>
        <v>560</v>
      </c>
      <c r="AB89" s="744">
        <f t="shared" si="333"/>
        <v>1.0444253795367227E-3</v>
      </c>
    </row>
    <row r="90" spans="1:28" ht="22.05" customHeight="1">
      <c r="A90" s="743">
        <v>8302</v>
      </c>
      <c r="B90" s="669" t="s">
        <v>287</v>
      </c>
      <c r="C90" s="683">
        <f>'KH CPDH KHÁC'!K22/1000000</f>
        <v>0</v>
      </c>
      <c r="D90" s="744">
        <f>C90/C$3</f>
        <v>0</v>
      </c>
      <c r="E90" s="683">
        <f>'KH CPDH KHÁC'!M22/1000000</f>
        <v>0</v>
      </c>
      <c r="F90" s="744">
        <f>E90/E$3</f>
        <v>0</v>
      </c>
      <c r="G90" s="683">
        <f>'KH CPDH KHÁC'!O22/1000000</f>
        <v>0</v>
      </c>
      <c r="H90" s="744">
        <f>G90/G$3</f>
        <v>0</v>
      </c>
      <c r="I90" s="683">
        <f>'KH CPDH KHÁC'!Q22/1000000</f>
        <v>0</v>
      </c>
      <c r="J90" s="744">
        <f>I90/I$3</f>
        <v>0</v>
      </c>
      <c r="K90" s="683">
        <f>'KH CPDH KHÁC'!S22/1000000</f>
        <v>0</v>
      </c>
      <c r="L90" s="744">
        <f>K90/K$3</f>
        <v>0</v>
      </c>
      <c r="M90" s="683">
        <f>'KH CPDH KHÁC'!U22/1000000</f>
        <v>8.3333333333333321</v>
      </c>
      <c r="N90" s="744">
        <f>M90/M$3</f>
        <v>1.8355359765051391E-4</v>
      </c>
      <c r="O90" s="683">
        <f>'KH CPDH KHÁC'!W22/1000000</f>
        <v>8.3333333333333321</v>
      </c>
      <c r="P90" s="744">
        <f>O90/O$3</f>
        <v>1.8234865061998539E-4</v>
      </c>
      <c r="Q90" s="683">
        <f>'KH CPDH KHÁC'!Y22/1000000</f>
        <v>8.3333333333333321</v>
      </c>
      <c r="R90" s="744">
        <f>Q90/Q$3</f>
        <v>1.8424349620458396E-4</v>
      </c>
      <c r="S90" s="683">
        <f>'KH CPDH KHÁC'!AA22/1000000</f>
        <v>8.3333333333333321</v>
      </c>
      <c r="T90" s="744">
        <f>S90/S$3</f>
        <v>1.9538882375928093E-4</v>
      </c>
      <c r="U90" s="683">
        <f>'KH CPDH KHÁC'!AC22/1000000</f>
        <v>8.3333333333333321</v>
      </c>
      <c r="V90" s="744">
        <f>U90/U$3</f>
        <v>1.9312475859405173E-4</v>
      </c>
      <c r="W90" s="683">
        <f>'KH CPDH KHÁC'!AE22/1000000</f>
        <v>8.3333333333333321</v>
      </c>
      <c r="X90" s="744">
        <f>W90/W$3</f>
        <v>1.8234865061998539E-4</v>
      </c>
      <c r="Y90" s="683">
        <f>'KH CPDH KHÁC'!AG22/1000000</f>
        <v>8.3333333333333321</v>
      </c>
      <c r="Z90" s="744">
        <f>Y90/Y$3</f>
        <v>1.784439685938615E-4</v>
      </c>
      <c r="AA90" s="683">
        <f t="shared" si="143"/>
        <v>58.333333333333314</v>
      </c>
      <c r="AB90" s="744">
        <f t="shared" si="333"/>
        <v>1.0879431036840859E-4</v>
      </c>
    </row>
    <row r="91" spans="1:28" ht="22.05" customHeight="1">
      <c r="A91" s="743">
        <v>8403</v>
      </c>
      <c r="B91" s="669" t="s">
        <v>288</v>
      </c>
      <c r="C91" s="683"/>
      <c r="D91" s="744"/>
      <c r="E91" s="683"/>
      <c r="F91" s="744"/>
      <c r="G91" s="683"/>
      <c r="H91" s="744"/>
      <c r="I91" s="683"/>
      <c r="J91" s="744"/>
      <c r="K91" s="683"/>
      <c r="L91" s="744"/>
      <c r="M91" s="683"/>
      <c r="N91" s="744"/>
      <c r="O91" s="683"/>
      <c r="P91" s="744"/>
      <c r="Q91" s="683"/>
      <c r="R91" s="744"/>
      <c r="S91" s="683"/>
      <c r="T91" s="744"/>
      <c r="U91" s="683"/>
      <c r="V91" s="744"/>
      <c r="W91" s="683"/>
      <c r="X91" s="744"/>
      <c r="Y91" s="683"/>
      <c r="Z91" s="744"/>
      <c r="AA91" s="683">
        <f t="shared" si="143"/>
        <v>0</v>
      </c>
      <c r="AB91" s="744">
        <f t="shared" si="333"/>
        <v>0</v>
      </c>
    </row>
    <row r="92" spans="1:28" ht="22.05" customHeight="1">
      <c r="A92" s="743">
        <v>8404</v>
      </c>
      <c r="B92" s="669" t="s">
        <v>289</v>
      </c>
      <c r="C92" s="683"/>
      <c r="D92" s="744"/>
      <c r="E92" s="683"/>
      <c r="F92" s="744"/>
      <c r="G92" s="683"/>
      <c r="H92" s="744"/>
      <c r="I92" s="683"/>
      <c r="J92" s="744"/>
      <c r="K92" s="683"/>
      <c r="L92" s="744"/>
      <c r="M92" s="683"/>
      <c r="N92" s="744"/>
      <c r="O92" s="683"/>
      <c r="P92" s="744"/>
      <c r="Q92" s="683"/>
      <c r="R92" s="744"/>
      <c r="S92" s="683"/>
      <c r="T92" s="744"/>
      <c r="U92" s="683"/>
      <c r="V92" s="744"/>
      <c r="W92" s="683"/>
      <c r="X92" s="744"/>
      <c r="Y92" s="683"/>
      <c r="Z92" s="744"/>
      <c r="AA92" s="683">
        <f t="shared" si="143"/>
        <v>0</v>
      </c>
      <c r="AB92" s="744">
        <f t="shared" si="333"/>
        <v>0</v>
      </c>
    </row>
    <row r="93" spans="1:28" ht="22.05" customHeight="1">
      <c r="A93" s="743">
        <v>8405</v>
      </c>
      <c r="B93" s="669" t="s">
        <v>290</v>
      </c>
      <c r="C93" s="683"/>
      <c r="D93" s="744"/>
      <c r="E93" s="683"/>
      <c r="F93" s="744"/>
      <c r="G93" s="683"/>
      <c r="H93" s="744"/>
      <c r="I93" s="683"/>
      <c r="J93" s="744"/>
      <c r="K93" s="683"/>
      <c r="L93" s="744"/>
      <c r="M93" s="683"/>
      <c r="N93" s="744"/>
      <c r="O93" s="683"/>
      <c r="P93" s="744"/>
      <c r="Q93" s="683"/>
      <c r="R93" s="744"/>
      <c r="S93" s="683"/>
      <c r="T93" s="744"/>
      <c r="U93" s="683"/>
      <c r="V93" s="744"/>
      <c r="W93" s="683"/>
      <c r="X93" s="744"/>
      <c r="Y93" s="683"/>
      <c r="Z93" s="744"/>
      <c r="AA93" s="683">
        <f t="shared" si="143"/>
        <v>0</v>
      </c>
      <c r="AB93" s="744">
        <f t="shared" si="333"/>
        <v>0</v>
      </c>
    </row>
    <row r="94" spans="1:28" ht="22.05" customHeight="1">
      <c r="A94" s="743">
        <v>8406</v>
      </c>
      <c r="B94" s="669" t="s">
        <v>291</v>
      </c>
      <c r="C94" s="683">
        <f>'KH Marketing'!D6/1000000</f>
        <v>5</v>
      </c>
      <c r="D94" s="744">
        <f>C94/C$3</f>
        <v>1.1750881316098707E-4</v>
      </c>
      <c r="E94" s="683">
        <f>'KH Marketing'!F6/1000000</f>
        <v>5</v>
      </c>
      <c r="F94" s="744">
        <f>E94/E$3</f>
        <v>1.1976047904191617E-4</v>
      </c>
      <c r="G94" s="683">
        <f>'KH Marketing'!H6/1000000</f>
        <v>35</v>
      </c>
      <c r="H94" s="744">
        <f>G94/G$3</f>
        <v>7.5593952483801296E-4</v>
      </c>
      <c r="I94" s="683">
        <f>'KH Marketing'!J6/1000000</f>
        <v>5</v>
      </c>
      <c r="J94" s="744">
        <f>I94/I$3</f>
        <v>1.1402508551881414E-4</v>
      </c>
      <c r="K94" s="683">
        <f>'KH Marketing'!L6/1000000</f>
        <v>5</v>
      </c>
      <c r="L94" s="744">
        <f>K94/K$3</f>
        <v>1.0593220338983051E-4</v>
      </c>
      <c r="M94" s="683">
        <f>'KH Marketing'!N6/1000000</f>
        <v>5</v>
      </c>
      <c r="N94" s="744">
        <f>M94/M$3</f>
        <v>1.1013215859030837E-4</v>
      </c>
      <c r="O94" s="683">
        <f>'KH Marketing'!P6/1000000</f>
        <v>5</v>
      </c>
      <c r="P94" s="744">
        <f>O94/O$3</f>
        <v>1.0940919037199125E-4</v>
      </c>
      <c r="Q94" s="683">
        <f>'KH Marketing'!R6/1000000</f>
        <v>5</v>
      </c>
      <c r="R94" s="744">
        <f>Q94/Q$3</f>
        <v>1.1054609772275039E-4</v>
      </c>
      <c r="S94" s="683">
        <f>'KH Marketing'!T6/1000000</f>
        <v>5</v>
      </c>
      <c r="T94" s="744">
        <f>S94/S$3</f>
        <v>1.1723329425556858E-4</v>
      </c>
      <c r="U94" s="683">
        <f>'KH Marketing'!V6/1000000</f>
        <v>5</v>
      </c>
      <c r="V94" s="744">
        <f>U94/U$3</f>
        <v>1.1587485515643106E-4</v>
      </c>
      <c r="W94" s="683">
        <f>'KH Marketing'!X6/1000000</f>
        <v>5</v>
      </c>
      <c r="X94" s="744">
        <f>W94/W$3</f>
        <v>1.0940919037199125E-4</v>
      </c>
      <c r="Y94" s="683">
        <f>'KH Marketing'!Z6/1000000</f>
        <v>5</v>
      </c>
      <c r="Z94" s="744">
        <f>Y94/Y$3</f>
        <v>1.0706638115631691E-4</v>
      </c>
      <c r="AA94" s="683">
        <f t="shared" si="143"/>
        <v>90</v>
      </c>
      <c r="AB94" s="744">
        <f t="shared" si="333"/>
        <v>1.6785407885411616E-4</v>
      </c>
    </row>
    <row r="95" spans="1:28" ht="22.05" customHeight="1">
      <c r="A95" s="743">
        <v>8407</v>
      </c>
      <c r="B95" s="669" t="s">
        <v>292</v>
      </c>
      <c r="C95" s="683"/>
      <c r="D95" s="744"/>
      <c r="E95" s="683"/>
      <c r="F95" s="744"/>
      <c r="G95" s="683"/>
      <c r="H95" s="744"/>
      <c r="I95" s="683"/>
      <c r="J95" s="744"/>
      <c r="K95" s="683"/>
      <c r="L95" s="744"/>
      <c r="M95" s="683"/>
      <c r="N95" s="744"/>
      <c r="O95" s="683"/>
      <c r="P95" s="744"/>
      <c r="Q95" s="683"/>
      <c r="R95" s="744"/>
      <c r="S95" s="683"/>
      <c r="T95" s="744"/>
      <c r="U95" s="683"/>
      <c r="V95" s="744"/>
      <c r="W95" s="683"/>
      <c r="X95" s="744"/>
      <c r="Y95" s="683"/>
      <c r="Z95" s="744"/>
      <c r="AA95" s="683">
        <f t="shared" si="143"/>
        <v>0</v>
      </c>
      <c r="AB95" s="744">
        <f t="shared" si="333"/>
        <v>0</v>
      </c>
    </row>
    <row r="96" spans="1:28" ht="22.05" customHeight="1">
      <c r="A96" s="743">
        <v>8409</v>
      </c>
      <c r="B96" s="669" t="s">
        <v>293</v>
      </c>
      <c r="C96" s="683">
        <f>('KH Marketing'!D11+'KH Marketing'!D23)/1000000</f>
        <v>878.5</v>
      </c>
      <c r="D96" s="744">
        <f>C96/C$3</f>
        <v>2.064629847238543E-2</v>
      </c>
      <c r="E96" s="683">
        <f>('KH Marketing'!F11+'KH Marketing'!F23)/1000000</f>
        <v>862.5</v>
      </c>
      <c r="F96" s="744">
        <f>E96/E$3</f>
        <v>2.065868263473054E-2</v>
      </c>
      <c r="G96" s="683">
        <f>('KH Marketing'!H11+'KH Marketing'!H23)/1000000</f>
        <v>953.5</v>
      </c>
      <c r="H96" s="744">
        <f>G96/G$3</f>
        <v>2.0593952483801296E-2</v>
      </c>
      <c r="I96" s="683">
        <f>('KH Marketing'!J11+'KH Marketing'!J23)/1000000</f>
        <v>904.5</v>
      </c>
      <c r="J96" s="744">
        <f>I96/I$3</f>
        <v>2.0627137970353478E-2</v>
      </c>
      <c r="K96" s="683">
        <f>('KH Marketing'!L11+'KH Marketing'!L23)/1000000</f>
        <v>971.5</v>
      </c>
      <c r="L96" s="744">
        <f>K96/K$3</f>
        <v>2.0582627118644069E-2</v>
      </c>
      <c r="M96" s="683">
        <f>('KH Marketing'!N11+'KH Marketing'!N23)/1000000</f>
        <v>935.5</v>
      </c>
      <c r="N96" s="744">
        <f>M96/M$3</f>
        <v>2.0605726872246696E-2</v>
      </c>
      <c r="O96" s="683">
        <f>('KH Marketing'!P11+'KH Marketing'!P23)/1000000</f>
        <v>941.5</v>
      </c>
      <c r="P96" s="744">
        <f>O96/O$3</f>
        <v>2.0601750547045952E-2</v>
      </c>
      <c r="Q96" s="683">
        <f>('KH Marketing'!R11+'KH Marketing'!R23)/1000000</f>
        <v>932.1</v>
      </c>
      <c r="R96" s="744">
        <f>Q96/Q$3</f>
        <v>2.0608003537475127E-2</v>
      </c>
      <c r="S96" s="683">
        <f>('KH Marketing'!T11+'KH Marketing'!T23)/1000000</f>
        <v>880.5</v>
      </c>
      <c r="T96" s="744">
        <f>S96/S$3</f>
        <v>2.0644783118405625E-2</v>
      </c>
      <c r="U96" s="683">
        <f>('KH Marketing'!V11+'KH Marketing'!V23)/1000000</f>
        <v>890.5</v>
      </c>
      <c r="V96" s="744">
        <f>U96/U$3</f>
        <v>2.0637311703360372E-2</v>
      </c>
      <c r="W96" s="683">
        <f>('KH Marketing'!X11+'KH Marketing'!X23)/1000000</f>
        <v>941.5</v>
      </c>
      <c r="X96" s="744">
        <f>W96/W$3</f>
        <v>2.0601750547045952E-2</v>
      </c>
      <c r="Y96" s="683">
        <f>('KH Marketing'!Z11+'KH Marketing'!Z23)/1000000</f>
        <v>961.5</v>
      </c>
      <c r="Z96" s="744">
        <f>Y96/Y$3</f>
        <v>2.0588865096359744E-2</v>
      </c>
      <c r="AA96" s="683">
        <f t="shared" si="143"/>
        <v>11053.6</v>
      </c>
      <c r="AB96" s="744">
        <f t="shared" si="333"/>
        <v>2.0615464955798427E-2</v>
      </c>
    </row>
    <row r="97" spans="1:28" ht="22.05" customHeight="1">
      <c r="A97" s="746">
        <v>9801</v>
      </c>
      <c r="B97" s="671" t="s">
        <v>294</v>
      </c>
      <c r="C97" s="686">
        <f>'KH CPDH KHÁC'!K23/1000000</f>
        <v>0</v>
      </c>
      <c r="D97" s="747">
        <f>C97/C$3</f>
        <v>0</v>
      </c>
      <c r="E97" s="686">
        <f>'KH CPDH KHÁC'!M23/1000000</f>
        <v>0</v>
      </c>
      <c r="F97" s="747">
        <f>E97/E$3</f>
        <v>0</v>
      </c>
      <c r="G97" s="686">
        <f>'KH CPDH KHÁC'!O23/1000000</f>
        <v>20.833333333333332</v>
      </c>
      <c r="H97" s="747">
        <f>G97/G$3</f>
        <v>4.4996400287976957E-4</v>
      </c>
      <c r="I97" s="686">
        <f>'KH CPDH KHÁC'!Q23/1000000</f>
        <v>20.833333333333332</v>
      </c>
      <c r="J97" s="747">
        <f>I97/I$3</f>
        <v>4.7510452299505889E-4</v>
      </c>
      <c r="K97" s="686">
        <f>'KH CPDH KHÁC'!S23/1000000</f>
        <v>20.833333333333332</v>
      </c>
      <c r="L97" s="747">
        <f>K97/K$3</f>
        <v>4.4138418079096045E-4</v>
      </c>
      <c r="M97" s="686">
        <f>'KH CPDH KHÁC'!U23/1000000</f>
        <v>20.833333333333332</v>
      </c>
      <c r="N97" s="747">
        <f>M97/M$3</f>
        <v>4.5888399412628486E-4</v>
      </c>
      <c r="O97" s="686">
        <f>'KH CPDH KHÁC'!W23/1000000</f>
        <v>20.833333333333332</v>
      </c>
      <c r="P97" s="747">
        <f>O97/O$3</f>
        <v>4.558716265499635E-4</v>
      </c>
      <c r="Q97" s="686">
        <f>'KH CPDH KHÁC'!Y23/1000000</f>
        <v>20.833333333333332</v>
      </c>
      <c r="R97" s="747">
        <f>Q97/Q$3</f>
        <v>4.6060874051145992E-4</v>
      </c>
      <c r="S97" s="686">
        <f>'KH CPDH KHÁC'!AA23/1000000</f>
        <v>20.833333333333332</v>
      </c>
      <c r="T97" s="747">
        <f>S97/S$3</f>
        <v>4.8847205939820239E-4</v>
      </c>
      <c r="U97" s="686">
        <f>'KH CPDH KHÁC'!AC23/1000000</f>
        <v>20.833333333333332</v>
      </c>
      <c r="V97" s="747">
        <f>U97/U$3</f>
        <v>4.8281189648512939E-4</v>
      </c>
      <c r="W97" s="686">
        <f>'KH CPDH KHÁC'!AE23/1000000</f>
        <v>20.833333333333332</v>
      </c>
      <c r="X97" s="747">
        <f>W97/W$3</f>
        <v>4.558716265499635E-4</v>
      </c>
      <c r="Y97" s="686">
        <f>'KH CPDH KHÁC'!AG23/1000000</f>
        <v>20.833333333333332</v>
      </c>
      <c r="Z97" s="747">
        <f>Y97/Y$3</f>
        <v>4.4610992148465381E-4</v>
      </c>
      <c r="AA97" s="686">
        <f t="shared" si="143"/>
        <v>208.33333333333334</v>
      </c>
      <c r="AB97" s="747">
        <f t="shared" si="333"/>
        <v>3.8855110845860223E-4</v>
      </c>
    </row>
    <row r="98" spans="1:28" ht="22.05" customHeight="1">
      <c r="A98" s="77">
        <v>12</v>
      </c>
      <c r="B98" s="78" t="s">
        <v>295</v>
      </c>
      <c r="C98" s="79"/>
      <c r="D98" s="80"/>
      <c r="E98" s="79"/>
      <c r="F98" s="80"/>
      <c r="G98" s="79"/>
      <c r="H98" s="80"/>
      <c r="I98" s="79"/>
      <c r="J98" s="80"/>
      <c r="K98" s="79"/>
      <c r="L98" s="80"/>
      <c r="M98" s="79"/>
      <c r="N98" s="80"/>
      <c r="O98" s="79"/>
      <c r="P98" s="80"/>
      <c r="Q98" s="79"/>
      <c r="R98" s="80"/>
      <c r="S98" s="79"/>
      <c r="T98" s="80"/>
      <c r="U98" s="79"/>
      <c r="V98" s="80"/>
      <c r="W98" s="79"/>
      <c r="X98" s="80"/>
      <c r="Y98" s="79"/>
      <c r="Z98" s="80"/>
      <c r="AA98" s="79">
        <f t="shared" si="143"/>
        <v>0</v>
      </c>
      <c r="AB98" s="80">
        <f t="shared" si="333"/>
        <v>0</v>
      </c>
    </row>
    <row r="99" spans="1:28" ht="22.05" customHeight="1">
      <c r="A99" s="77">
        <v>13</v>
      </c>
      <c r="B99" s="78" t="s">
        <v>296</v>
      </c>
      <c r="C99" s="79"/>
      <c r="D99" s="80"/>
      <c r="E99" s="79"/>
      <c r="F99" s="80"/>
      <c r="G99" s="79"/>
      <c r="H99" s="80"/>
      <c r="I99" s="79"/>
      <c r="J99" s="80"/>
      <c r="K99" s="79"/>
      <c r="L99" s="80"/>
      <c r="M99" s="79"/>
      <c r="N99" s="80"/>
      <c r="O99" s="79"/>
      <c r="P99" s="80"/>
      <c r="Q99" s="79"/>
      <c r="R99" s="80"/>
      <c r="S99" s="79"/>
      <c r="T99" s="80"/>
      <c r="U99" s="79"/>
      <c r="V99" s="80"/>
      <c r="W99" s="79"/>
      <c r="X99" s="80"/>
      <c r="Y99" s="79"/>
      <c r="Z99" s="80"/>
      <c r="AA99" s="79">
        <f t="shared" si="143"/>
        <v>0</v>
      </c>
      <c r="AB99" s="80">
        <f t="shared" si="333"/>
        <v>0</v>
      </c>
    </row>
    <row r="100" spans="1:28" ht="22.05" customHeight="1">
      <c r="A100" s="769">
        <v>8402</v>
      </c>
      <c r="B100" s="770" t="s">
        <v>297</v>
      </c>
      <c r="C100" s="771"/>
      <c r="D100" s="772"/>
      <c r="E100" s="771"/>
      <c r="F100" s="772"/>
      <c r="G100" s="771"/>
      <c r="H100" s="772"/>
      <c r="I100" s="771"/>
      <c r="J100" s="772"/>
      <c r="K100" s="771"/>
      <c r="L100" s="772"/>
      <c r="M100" s="771"/>
      <c r="N100" s="772"/>
      <c r="O100" s="771"/>
      <c r="P100" s="772"/>
      <c r="Q100" s="771"/>
      <c r="R100" s="772"/>
      <c r="S100" s="771"/>
      <c r="T100" s="772"/>
      <c r="U100" s="771"/>
      <c r="V100" s="772"/>
      <c r="W100" s="771"/>
      <c r="X100" s="772"/>
      <c r="Y100" s="771"/>
      <c r="Z100" s="772"/>
      <c r="AA100" s="771">
        <f t="shared" si="143"/>
        <v>0</v>
      </c>
      <c r="AB100" s="772">
        <f t="shared" si="333"/>
        <v>0</v>
      </c>
    </row>
    <row r="101" spans="1:28" ht="22.05" customHeight="1">
      <c r="A101" s="773">
        <v>8499</v>
      </c>
      <c r="B101" s="774" t="s">
        <v>298</v>
      </c>
      <c r="C101" s="775"/>
      <c r="D101" s="776"/>
      <c r="E101" s="775"/>
      <c r="F101" s="776"/>
      <c r="G101" s="775"/>
      <c r="H101" s="776"/>
      <c r="I101" s="775"/>
      <c r="J101" s="776"/>
      <c r="K101" s="775"/>
      <c r="L101" s="776"/>
      <c r="M101" s="775"/>
      <c r="N101" s="776"/>
      <c r="O101" s="775"/>
      <c r="P101" s="776"/>
      <c r="Q101" s="775"/>
      <c r="R101" s="776"/>
      <c r="S101" s="775"/>
      <c r="T101" s="776"/>
      <c r="U101" s="775"/>
      <c r="V101" s="776"/>
      <c r="W101" s="775"/>
      <c r="X101" s="776"/>
      <c r="Y101" s="775"/>
      <c r="Z101" s="776"/>
      <c r="AA101" s="775">
        <f t="shared" si="143"/>
        <v>0</v>
      </c>
      <c r="AB101" s="776">
        <f t="shared" si="333"/>
        <v>0</v>
      </c>
    </row>
    <row r="102" spans="1:28" ht="22.05" customHeight="1">
      <c r="A102" s="77">
        <v>14</v>
      </c>
      <c r="B102" s="78" t="s">
        <v>299</v>
      </c>
      <c r="C102" s="79"/>
      <c r="D102" s="80"/>
      <c r="E102" s="79"/>
      <c r="F102" s="80"/>
      <c r="G102" s="79"/>
      <c r="H102" s="80"/>
      <c r="I102" s="79"/>
      <c r="J102" s="80"/>
      <c r="K102" s="79"/>
      <c r="L102" s="80"/>
      <c r="M102" s="79"/>
      <c r="N102" s="80"/>
      <c r="O102" s="79"/>
      <c r="P102" s="80"/>
      <c r="Q102" s="79"/>
      <c r="R102" s="80"/>
      <c r="S102" s="79"/>
      <c r="T102" s="80"/>
      <c r="U102" s="79"/>
      <c r="V102" s="80"/>
      <c r="W102" s="79"/>
      <c r="X102" s="80"/>
      <c r="Y102" s="79"/>
      <c r="Z102" s="80"/>
      <c r="AA102" s="79">
        <f t="shared" si="143"/>
        <v>0</v>
      </c>
      <c r="AB102" s="80">
        <f t="shared" si="333"/>
        <v>0</v>
      </c>
    </row>
    <row r="103" spans="1:28" ht="22.05" customHeight="1">
      <c r="A103" s="77">
        <v>15</v>
      </c>
      <c r="B103" s="78" t="s">
        <v>300</v>
      </c>
      <c r="C103" s="79"/>
      <c r="D103" s="80"/>
      <c r="E103" s="79"/>
      <c r="F103" s="80"/>
      <c r="G103" s="79"/>
      <c r="H103" s="80"/>
      <c r="I103" s="79"/>
      <c r="J103" s="80"/>
      <c r="K103" s="79"/>
      <c r="L103" s="80"/>
      <c r="M103" s="79"/>
      <c r="N103" s="80"/>
      <c r="O103" s="79"/>
      <c r="P103" s="80"/>
      <c r="Q103" s="79"/>
      <c r="R103" s="80"/>
      <c r="S103" s="79"/>
      <c r="T103" s="80"/>
      <c r="U103" s="79"/>
      <c r="V103" s="80"/>
      <c r="W103" s="79"/>
      <c r="X103" s="80"/>
      <c r="Y103" s="79"/>
      <c r="Z103" s="80"/>
      <c r="AA103" s="79">
        <f t="shared" si="143"/>
        <v>0</v>
      </c>
      <c r="AB103" s="80">
        <f t="shared" si="333"/>
        <v>0</v>
      </c>
    </row>
    <row r="104" spans="1:28" ht="22.05" customHeight="1">
      <c r="A104" s="71" t="s">
        <v>301</v>
      </c>
      <c r="B104" s="72" t="s">
        <v>697</v>
      </c>
      <c r="C104" s="73">
        <f ca="1">C7-C8</f>
        <v>13500.498643987106</v>
      </c>
      <c r="D104" s="74">
        <f ca="1">C104/C$3</f>
        <v>0.31728551454728804</v>
      </c>
      <c r="E104" s="73">
        <f ca="1">E7-E8</f>
        <v>13241.945685793267</v>
      </c>
      <c r="F104" s="74">
        <f ca="1">E104/E$3</f>
        <v>0.31717235175552738</v>
      </c>
      <c r="G104" s="73">
        <f ca="1">G7-G8</f>
        <v>14651.841728735188</v>
      </c>
      <c r="H104" s="74">
        <f ca="1">G104/G$3</f>
        <v>0.3164544649834814</v>
      </c>
      <c r="I104" s="73">
        <f ca="1">I7-I8</f>
        <v>13608.448605141952</v>
      </c>
      <c r="J104" s="74">
        <f ca="1">I104/I$3</f>
        <v>0.3103409031959396</v>
      </c>
      <c r="K104" s="73">
        <f ca="1">K7-K8</f>
        <v>14915.902718253063</v>
      </c>
      <c r="L104" s="74">
        <f ca="1">K104/K$3</f>
        <v>0.31601488809858186</v>
      </c>
      <c r="M104" s="73">
        <f ca="1">M7-M8</f>
        <v>14305.062477243197</v>
      </c>
      <c r="N104" s="74">
        <f ca="1">M104/M$3</f>
        <v>0.31508948187760344</v>
      </c>
      <c r="O104" s="73">
        <f ca="1">O7-O8</f>
        <v>14428.875665243197</v>
      </c>
      <c r="P104" s="74">
        <f ca="1">O104/O$3</f>
        <v>0.31573032090247694</v>
      </c>
      <c r="Q104" s="73">
        <f ca="1">Q7-Q8</f>
        <v>14265.917897243196</v>
      </c>
      <c r="R104" s="74">
        <f ca="1">Q104/Q$3</f>
        <v>0.31540831079467602</v>
      </c>
      <c r="S104" s="73">
        <f ca="1">S7-S8</f>
        <v>13181.23644207653</v>
      </c>
      <c r="T104" s="74">
        <f ca="1">S104/S$3</f>
        <v>0.30905595409323633</v>
      </c>
      <c r="U104" s="73">
        <f ca="1">U7-U8</f>
        <v>13522.687326830604</v>
      </c>
      <c r="V104" s="74">
        <f ca="1">U104/U$3</f>
        <v>0.31338788706444043</v>
      </c>
      <c r="W104" s="73">
        <f ca="1">W7-W8</f>
        <v>14364.074119913937</v>
      </c>
      <c r="X104" s="74">
        <f ca="1">W104/W$3</f>
        <v>0.31431234398061131</v>
      </c>
      <c r="Y104" s="73">
        <f ca="1">Y7-Y8</f>
        <v>14838.576929064655</v>
      </c>
      <c r="Z104" s="74">
        <f ca="1">Y104/Y$3</f>
        <v>0.31774254666091339</v>
      </c>
      <c r="AA104" s="73">
        <f t="shared" ca="1" si="143"/>
        <v>168825.06823952589</v>
      </c>
      <c r="AB104" s="74">
        <f t="shared" ca="1" si="333"/>
        <v>0.31486640352032136</v>
      </c>
    </row>
    <row r="105" spans="1:28" ht="22.05" customHeight="1">
      <c r="A105" s="415"/>
      <c r="B105" s="668" t="s">
        <v>303</v>
      </c>
      <c r="C105" s="741"/>
      <c r="D105" s="742"/>
      <c r="E105" s="741"/>
      <c r="F105" s="742"/>
      <c r="G105" s="741"/>
      <c r="H105" s="742"/>
      <c r="I105" s="741"/>
      <c r="J105" s="742"/>
      <c r="K105" s="741"/>
      <c r="L105" s="742"/>
      <c r="M105" s="741"/>
      <c r="N105" s="742"/>
      <c r="O105" s="741"/>
      <c r="P105" s="742"/>
      <c r="Q105" s="741"/>
      <c r="R105" s="742"/>
      <c r="S105" s="741"/>
      <c r="T105" s="742"/>
      <c r="U105" s="741"/>
      <c r="V105" s="742"/>
      <c r="W105" s="741"/>
      <c r="X105" s="742"/>
      <c r="Y105" s="741"/>
      <c r="Z105" s="742"/>
      <c r="AA105" s="741">
        <f t="shared" si="143"/>
        <v>0</v>
      </c>
      <c r="AB105" s="742">
        <f t="shared" si="333"/>
        <v>0</v>
      </c>
    </row>
    <row r="106" spans="1:28" ht="22.05" customHeight="1">
      <c r="A106" s="429"/>
      <c r="B106" s="671" t="s">
        <v>304</v>
      </c>
      <c r="C106" s="686">
        <f>SUMIF('KH Vay'!$A:$A,C$1,'KH Vay'!$K:$K)/1000000</f>
        <v>230.11111111111111</v>
      </c>
      <c r="D106" s="747">
        <f>C106/C$3</f>
        <v>5.4080167123645388E-3</v>
      </c>
      <c r="E106" s="686">
        <f>SUMIF('KH Vay'!$A:$A,E$1,'KH Vay'!$K:$K)/1000000</f>
        <v>77</v>
      </c>
      <c r="F106" s="747">
        <f>E106/E$3</f>
        <v>1.8443113772455089E-3</v>
      </c>
      <c r="G106" s="686">
        <f>SUMIF('KH Vay'!$A:$A,G$1,'KH Vay'!$K:$K)/1000000</f>
        <v>124</v>
      </c>
      <c r="H106" s="747">
        <f>G106/G$3</f>
        <v>2.6781857451403887E-3</v>
      </c>
      <c r="I106" s="686">
        <f ca="1">SUMIF('KH Vay'!$A:$A,I$1,'KH Vay'!$K:$K)/1000000</f>
        <v>201.66666666666666</v>
      </c>
      <c r="J106" s="747">
        <f ca="1">I106/I$3</f>
        <v>4.59901178259217E-3</v>
      </c>
      <c r="K106" s="686">
        <f ca="1">SUMIF('KH Vay'!$A:$A,K$1,'KH Vay'!$K:$K)/1000000</f>
        <v>233.36111111111111</v>
      </c>
      <c r="L106" s="747">
        <f ca="1">K106/K$3</f>
        <v>4.9440913370998119E-3</v>
      </c>
      <c r="M106" s="686">
        <f ca="1">SUMIF('KH Vay'!$A:$A,M$1,'KH Vay'!$K:$K)/1000000</f>
        <v>265</v>
      </c>
      <c r="N106" s="747">
        <f ca="1">M106/M$3</f>
        <v>5.8370044052863434E-3</v>
      </c>
      <c r="O106" s="686">
        <f ca="1">SUMIF('KH Vay'!$A:$A,O$1,'KH Vay'!$K:$K)/1000000</f>
        <v>375.4444444444444</v>
      </c>
      <c r="P106" s="747">
        <f ca="1">O106/O$3</f>
        <v>8.2154145392657422E-3</v>
      </c>
      <c r="Q106" s="686">
        <f ca="1">SUMIF('KH Vay'!$A:$A,Q$1,'KH Vay'!$K:$K)/1000000</f>
        <v>372.86111111111109</v>
      </c>
      <c r="R106" s="747">
        <f ca="1">Q106/Q$3</f>
        <v>8.2436681651804344E-3</v>
      </c>
      <c r="S106" s="686">
        <f ca="1">SUMIF('KH Vay'!$A:$A,S$1,'KH Vay'!$K:$K)/1000000</f>
        <v>255.83333333333334</v>
      </c>
      <c r="T106" s="747">
        <f ca="1">S106/S$3</f>
        <v>5.9984368894099261E-3</v>
      </c>
      <c r="U106" s="686">
        <f ca="1">SUMIF('KH Vay'!$A:$A,U$1,'KH Vay'!$K:$K)/1000000</f>
        <v>227.33333333333334</v>
      </c>
      <c r="V106" s="747">
        <f ca="1">U106/U$3</f>
        <v>5.2684434144457323E-3</v>
      </c>
      <c r="W106" s="686">
        <f ca="1">SUMIF('KH Vay'!$A:$A,W$1,'KH Vay'!$K:$K)/1000000</f>
        <v>253.33333333333334</v>
      </c>
      <c r="X106" s="747">
        <f ca="1">W106/W$3</f>
        <v>5.5433989788475566E-3</v>
      </c>
      <c r="Y106" s="686">
        <f ca="1">SUMIF('KH Vay'!$A:$A,Y$1,'KH Vay'!$K:$K)/1000000</f>
        <v>305.6944444444444</v>
      </c>
      <c r="Z106" s="747">
        <f ca="1">Y106/Y$3</f>
        <v>6.545919581251486E-3</v>
      </c>
      <c r="AA106" s="686">
        <f t="shared" ca="1" si="143"/>
        <v>2921.6388888888887</v>
      </c>
      <c r="AB106" s="747">
        <f t="shared" ca="1" si="333"/>
        <v>5.4489889382089759E-3</v>
      </c>
    </row>
    <row r="107" spans="1:28" ht="22.05" customHeight="1">
      <c r="A107" s="71" t="s">
        <v>305</v>
      </c>
      <c r="B107" s="72" t="s">
        <v>306</v>
      </c>
      <c r="C107" s="73">
        <f>C105-C106</f>
        <v>-230.11111111111111</v>
      </c>
      <c r="D107" s="74">
        <f>C107/C$3</f>
        <v>-5.4080167123645388E-3</v>
      </c>
      <c r="E107" s="73">
        <f>E105-E106</f>
        <v>-77</v>
      </c>
      <c r="F107" s="74">
        <f>E107/E$3</f>
        <v>-1.8443113772455089E-3</v>
      </c>
      <c r="G107" s="73">
        <f>G105-G106</f>
        <v>-124</v>
      </c>
      <c r="H107" s="74">
        <f>G107/G$3</f>
        <v>-2.6781857451403887E-3</v>
      </c>
      <c r="I107" s="73">
        <f ca="1">I105-I106</f>
        <v>-201.66666666666666</v>
      </c>
      <c r="J107" s="74">
        <f ca="1">I107/I$3</f>
        <v>-4.59901178259217E-3</v>
      </c>
      <c r="K107" s="73">
        <f ca="1">K105-K106</f>
        <v>-233.36111111111111</v>
      </c>
      <c r="L107" s="74">
        <f ca="1">K107/K$3</f>
        <v>-4.9440913370998119E-3</v>
      </c>
      <c r="M107" s="73">
        <f ca="1">M105-M106</f>
        <v>-265</v>
      </c>
      <c r="N107" s="74">
        <f ca="1">M107/M$3</f>
        <v>-5.8370044052863434E-3</v>
      </c>
      <c r="O107" s="73">
        <f ca="1">O105-O106</f>
        <v>-375.4444444444444</v>
      </c>
      <c r="P107" s="74">
        <f ca="1">O107/O$3</f>
        <v>-8.2154145392657422E-3</v>
      </c>
      <c r="Q107" s="73">
        <f ca="1">Q105-Q106</f>
        <v>-372.86111111111109</v>
      </c>
      <c r="R107" s="74">
        <f ca="1">Q107/Q$3</f>
        <v>-8.2436681651804344E-3</v>
      </c>
      <c r="S107" s="73">
        <f ca="1">S105-S106</f>
        <v>-255.83333333333334</v>
      </c>
      <c r="T107" s="74">
        <f ca="1">S107/S$3</f>
        <v>-5.9984368894099261E-3</v>
      </c>
      <c r="U107" s="73">
        <f ca="1">U105-U106</f>
        <v>-227.33333333333334</v>
      </c>
      <c r="V107" s="74">
        <f ca="1">U107/U$3</f>
        <v>-5.2684434144457323E-3</v>
      </c>
      <c r="W107" s="73">
        <f ca="1">W105-W106</f>
        <v>-253.33333333333334</v>
      </c>
      <c r="X107" s="74">
        <f ca="1">W107/W$3</f>
        <v>-5.5433989788475566E-3</v>
      </c>
      <c r="Y107" s="73">
        <f ca="1">Y105-Y106</f>
        <v>-305.6944444444444</v>
      </c>
      <c r="Z107" s="74">
        <f ca="1">Y107/Y$3</f>
        <v>-6.545919581251486E-3</v>
      </c>
      <c r="AA107" s="73">
        <f t="shared" ca="1" si="143"/>
        <v>-2921.6388888888887</v>
      </c>
      <c r="AB107" s="74">
        <f t="shared" ca="1" si="333"/>
        <v>-5.4489889382089759E-3</v>
      </c>
    </row>
    <row r="108" spans="1:28" ht="22.05" customHeight="1">
      <c r="A108" s="415"/>
      <c r="B108" s="668" t="s">
        <v>307</v>
      </c>
      <c r="C108" s="741"/>
      <c r="D108" s="742"/>
      <c r="E108" s="741"/>
      <c r="F108" s="742"/>
      <c r="G108" s="741"/>
      <c r="H108" s="742"/>
      <c r="I108" s="741"/>
      <c r="J108" s="742"/>
      <c r="K108" s="741"/>
      <c r="L108" s="742"/>
      <c r="M108" s="741"/>
      <c r="N108" s="742"/>
      <c r="O108" s="741"/>
      <c r="P108" s="742"/>
      <c r="Q108" s="741"/>
      <c r="R108" s="742"/>
      <c r="S108" s="741"/>
      <c r="T108" s="742"/>
      <c r="U108" s="741"/>
      <c r="V108" s="742"/>
      <c r="W108" s="741"/>
      <c r="X108" s="742"/>
      <c r="Y108" s="741"/>
      <c r="Z108" s="742"/>
      <c r="AA108" s="741">
        <f t="shared" si="143"/>
        <v>0</v>
      </c>
      <c r="AB108" s="742">
        <f t="shared" si="333"/>
        <v>0</v>
      </c>
    </row>
    <row r="109" spans="1:28" ht="22.05" customHeight="1">
      <c r="A109" s="429"/>
      <c r="B109" s="671" t="s">
        <v>308</v>
      </c>
      <c r="C109" s="686"/>
      <c r="D109" s="747"/>
      <c r="E109" s="686"/>
      <c r="F109" s="747"/>
      <c r="G109" s="686"/>
      <c r="H109" s="747"/>
      <c r="I109" s="686"/>
      <c r="J109" s="747"/>
      <c r="K109" s="686"/>
      <c r="L109" s="747"/>
      <c r="M109" s="686"/>
      <c r="N109" s="747"/>
      <c r="O109" s="686"/>
      <c r="P109" s="747"/>
      <c r="Q109" s="686"/>
      <c r="R109" s="747"/>
      <c r="S109" s="686"/>
      <c r="T109" s="747"/>
      <c r="U109" s="686"/>
      <c r="V109" s="747"/>
      <c r="W109" s="686"/>
      <c r="X109" s="747"/>
      <c r="Y109" s="686"/>
      <c r="Z109" s="747"/>
      <c r="AA109" s="686">
        <f t="shared" si="143"/>
        <v>0</v>
      </c>
      <c r="AB109" s="747">
        <f t="shared" si="333"/>
        <v>0</v>
      </c>
    </row>
    <row r="110" spans="1:28" ht="22.05" customHeight="1">
      <c r="A110" s="71" t="s">
        <v>134</v>
      </c>
      <c r="B110" s="72" t="s">
        <v>309</v>
      </c>
      <c r="C110" s="73">
        <f>C108-C109</f>
        <v>0</v>
      </c>
      <c r="D110" s="74">
        <f>C110/C$3</f>
        <v>0</v>
      </c>
      <c r="E110" s="73">
        <f>E108-E109</f>
        <v>0</v>
      </c>
      <c r="F110" s="74">
        <f>E110/E$3</f>
        <v>0</v>
      </c>
      <c r="G110" s="73">
        <f>G108-G109</f>
        <v>0</v>
      </c>
      <c r="H110" s="74">
        <f>G110/G$3</f>
        <v>0</v>
      </c>
      <c r="I110" s="73">
        <f>I108-I109</f>
        <v>0</v>
      </c>
      <c r="J110" s="74">
        <f>I110/I$3</f>
        <v>0</v>
      </c>
      <c r="K110" s="73">
        <f>K108-K109</f>
        <v>0</v>
      </c>
      <c r="L110" s="74">
        <f>K110/K$3</f>
        <v>0</v>
      </c>
      <c r="M110" s="73">
        <f>M108-M109</f>
        <v>0</v>
      </c>
      <c r="N110" s="74">
        <f>M110/M$3</f>
        <v>0</v>
      </c>
      <c r="O110" s="73">
        <f>O108-O109</f>
        <v>0</v>
      </c>
      <c r="P110" s="74">
        <f>O110/O$3</f>
        <v>0</v>
      </c>
      <c r="Q110" s="73">
        <f>Q108-Q109</f>
        <v>0</v>
      </c>
      <c r="R110" s="74">
        <f>Q110/Q$3</f>
        <v>0</v>
      </c>
      <c r="S110" s="73">
        <f>S108-S109</f>
        <v>0</v>
      </c>
      <c r="T110" s="74">
        <f>S110/S$3</f>
        <v>0</v>
      </c>
      <c r="U110" s="73">
        <f>U108-U109</f>
        <v>0</v>
      </c>
      <c r="V110" s="74">
        <f>U110/U$3</f>
        <v>0</v>
      </c>
      <c r="W110" s="73">
        <f>W108-W109</f>
        <v>0</v>
      </c>
      <c r="X110" s="74">
        <f>W110/W$3</f>
        <v>0</v>
      </c>
      <c r="Y110" s="73">
        <f>Y108-Y109</f>
        <v>0</v>
      </c>
      <c r="Z110" s="74">
        <f>Y110/Y$3</f>
        <v>0</v>
      </c>
      <c r="AA110" s="73">
        <f t="shared" si="143"/>
        <v>0</v>
      </c>
      <c r="AB110" s="74">
        <f t="shared" si="333"/>
        <v>0</v>
      </c>
    </row>
    <row r="111" spans="1:28" ht="22.05" customHeight="1">
      <c r="A111" s="71" t="s">
        <v>310</v>
      </c>
      <c r="B111" s="72" t="s">
        <v>302</v>
      </c>
      <c r="C111" s="73">
        <f ca="1">C104+C107+C110</f>
        <v>13270.387532875995</v>
      </c>
      <c r="D111" s="74">
        <f ca="1">C111/C$3</f>
        <v>0.31187749783492352</v>
      </c>
      <c r="E111" s="73">
        <f ca="1">E104+E107+E110</f>
        <v>13164.945685793267</v>
      </c>
      <c r="F111" s="74">
        <f ca="1">E111/E$3</f>
        <v>0.31532804037828183</v>
      </c>
      <c r="G111" s="73">
        <f ca="1">G104+G107+G110</f>
        <v>14527.841728735188</v>
      </c>
      <c r="H111" s="74">
        <f ca="1">G111/G$3</f>
        <v>0.313776279238341</v>
      </c>
      <c r="I111" s="73">
        <f ca="1">I104+I107+I110</f>
        <v>13406.781938475286</v>
      </c>
      <c r="J111" s="74">
        <f ca="1">I111/I$3</f>
        <v>0.30574189141334746</v>
      </c>
      <c r="K111" s="73">
        <f ca="1">K104+K107+K110</f>
        <v>14682.541607141951</v>
      </c>
      <c r="L111" s="74">
        <f ca="1">K111/K$3</f>
        <v>0.31107079676148203</v>
      </c>
      <c r="M111" s="73">
        <f ca="1">M104+M107+M110</f>
        <v>14040.062477243197</v>
      </c>
      <c r="N111" s="74">
        <f ca="1">M111/M$3</f>
        <v>0.3092524774723171</v>
      </c>
      <c r="O111" s="73">
        <f ca="1">O104+O107+O110</f>
        <v>14053.431220798751</v>
      </c>
      <c r="P111" s="74">
        <f ca="1">O111/O$3</f>
        <v>0.30751490636321122</v>
      </c>
      <c r="Q111" s="73">
        <f ca="1">Q104+Q107+Q110</f>
        <v>13893.056786132085</v>
      </c>
      <c r="R111" s="74">
        <f ca="1">Q111/Q$3</f>
        <v>0.30716464262949555</v>
      </c>
      <c r="S111" s="73">
        <f ca="1">S104+S107+S110</f>
        <v>12925.403108743196</v>
      </c>
      <c r="T111" s="74">
        <f ca="1">S111/S$3</f>
        <v>0.3030575172038264</v>
      </c>
      <c r="U111" s="73">
        <f ca="1">U104+U107+U110</f>
        <v>13295.35399349727</v>
      </c>
      <c r="V111" s="74">
        <f ca="1">U111/U$3</f>
        <v>0.30811944364999466</v>
      </c>
      <c r="W111" s="73">
        <f ca="1">W104+W107+W110</f>
        <v>14110.740786580604</v>
      </c>
      <c r="X111" s="74">
        <f ca="1">W111/W$3</f>
        <v>0.30876894500176377</v>
      </c>
      <c r="Y111" s="73">
        <f ca="1">Y104+Y107+Y110</f>
        <v>14532.88248462021</v>
      </c>
      <c r="Z111" s="74">
        <f ca="1">Y111/Y$3</f>
        <v>0.31119662707966189</v>
      </c>
      <c r="AA111" s="73">
        <f t="shared" ca="1" si="143"/>
        <v>165903.42935063699</v>
      </c>
      <c r="AB111" s="74">
        <f t="shared" ca="1" si="333"/>
        <v>0.3094174145821123</v>
      </c>
    </row>
    <row r="112" spans="1:28" ht="15.6" hidden="1">
      <c r="A112" s="82"/>
      <c r="B112" s="82" t="s">
        <v>311</v>
      </c>
      <c r="C112" s="81"/>
      <c r="D112" s="83"/>
      <c r="E112" s="81"/>
      <c r="F112" s="76"/>
      <c r="G112" s="81"/>
      <c r="H112" s="76"/>
      <c r="I112" s="81"/>
      <c r="J112" s="76"/>
      <c r="K112" s="81"/>
      <c r="L112" s="76"/>
      <c r="M112" s="81"/>
      <c r="N112" s="76"/>
      <c r="O112" s="81"/>
      <c r="P112" s="76"/>
      <c r="Q112" s="81"/>
      <c r="R112" s="76"/>
      <c r="S112" s="81"/>
      <c r="T112" s="76"/>
      <c r="U112" s="81"/>
      <c r="V112" s="76"/>
      <c r="W112" s="81"/>
      <c r="X112" s="76"/>
      <c r="Y112" s="81"/>
      <c r="Z112" s="76"/>
      <c r="AA112" s="84">
        <f t="shared" si="143"/>
        <v>0</v>
      </c>
      <c r="AB112" s="76">
        <f t="shared" si="333"/>
        <v>0</v>
      </c>
    </row>
  </sheetData>
  <mergeCells count="15">
    <mergeCell ref="W1:X1"/>
    <mergeCell ref="Y1:Z1"/>
    <mergeCell ref="AA1:AB1"/>
    <mergeCell ref="K1:L1"/>
    <mergeCell ref="M1:N1"/>
    <mergeCell ref="O1:P1"/>
    <mergeCell ref="Q1:R1"/>
    <mergeCell ref="S1:T1"/>
    <mergeCell ref="U1:V1"/>
    <mergeCell ref="I1:J1"/>
    <mergeCell ref="A1:A2"/>
    <mergeCell ref="B1:B2"/>
    <mergeCell ref="C1:D1"/>
    <mergeCell ref="E1:F1"/>
    <mergeCell ref="G1:H1"/>
  </mergeCells>
  <hyperlinks>
    <hyperlink ref="B4" location="'1.05 Discount'!A1" display="Chiết khấu" xr:uid="{00000000-0004-0000-1600-000000000000}"/>
    <hyperlink ref="B6" location="'2.00 COGS'!A1" display="Giá vốn hàng bán" xr:uid="{00000000-0004-0000-1600-000001000000}"/>
    <hyperlink ref="B9" location="'3.00 staff exp'!A1" display="Chi phí nhân viên" xr:uid="{00000000-0004-0000-1600-000002000000}"/>
    <hyperlink ref="B55" location="'3.03 traning fee'!A1" display="Đào tạo" xr:uid="{00000000-0004-0000-1600-000003000000}"/>
    <hyperlink ref="B13" location="'3.03 traning fee'!A1" display="Lương ngoài giờ hệ số 1 ( đào tạo)" xr:uid="{00000000-0004-0000-1600-000004000000}"/>
    <hyperlink ref="B10" location="'3.00 staff exp'!A1" display="Lương nhân viên (theo hợp đồng)" xr:uid="{00000000-0004-0000-1600-000005000000}"/>
    <hyperlink ref="B11" location="'3.00 staff exp'!A1" display="Phụ cấp theo lương" xr:uid="{00000000-0004-0000-1600-000006000000}"/>
    <hyperlink ref="B12" location="'3.00 staff exp'!A1" display="Lương thời vụ" xr:uid="{00000000-0004-0000-1600-000007000000}"/>
    <hyperlink ref="B15" location="'3.00 staff exp'!A1" display="Chi phí bảo hiểm bắt buộc " xr:uid="{00000000-0004-0000-1600-000008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27"/>
  <sheetViews>
    <sheetView topLeftCell="A13" workbookViewId="0">
      <selection activeCell="D34" sqref="D34"/>
    </sheetView>
  </sheetViews>
  <sheetFormatPr defaultRowHeight="14.4"/>
  <cols>
    <col min="1" max="1" width="59.5546875" bestFit="1" customWidth="1"/>
    <col min="3" max="3" width="14.77734375" bestFit="1" customWidth="1"/>
    <col min="4" max="4" width="22" bestFit="1" customWidth="1"/>
    <col min="5" max="5" width="22" style="233" bestFit="1" customWidth="1"/>
  </cols>
  <sheetData>
    <row r="1" spans="1:5" ht="22.2">
      <c r="A1" s="935" t="s">
        <v>538</v>
      </c>
      <c r="B1" s="935"/>
      <c r="C1" s="935"/>
      <c r="D1" s="935"/>
      <c r="E1" s="935"/>
    </row>
    <row r="2" spans="1:5" ht="16.2">
      <c r="A2" s="936" t="s">
        <v>539</v>
      </c>
      <c r="B2" s="936"/>
      <c r="C2" s="936"/>
      <c r="D2" s="936"/>
      <c r="E2" s="936"/>
    </row>
    <row r="3" spans="1:5" ht="16.2">
      <c r="D3" s="937" t="s">
        <v>540</v>
      </c>
      <c r="E3" s="937"/>
    </row>
    <row r="5" spans="1:5" ht="17.399999999999999">
      <c r="A5" s="228" t="s">
        <v>541</v>
      </c>
      <c r="B5" s="228" t="s">
        <v>542</v>
      </c>
      <c r="C5" s="228" t="s">
        <v>543</v>
      </c>
      <c r="D5" s="228" t="s">
        <v>544</v>
      </c>
      <c r="E5" s="234" t="s">
        <v>545</v>
      </c>
    </row>
    <row r="6" spans="1:5" ht="17.399999999999999">
      <c r="A6" s="228">
        <v>1</v>
      </c>
      <c r="B6" s="228">
        <v>2</v>
      </c>
      <c r="C6" s="228">
        <v>3</v>
      </c>
      <c r="D6" s="228">
        <v>4</v>
      </c>
      <c r="E6" s="234">
        <v>5</v>
      </c>
    </row>
    <row r="7" spans="1:5" ht="16.2">
      <c r="A7" s="229"/>
      <c r="B7" s="229"/>
      <c r="C7" s="229"/>
      <c r="D7" s="235"/>
      <c r="E7" s="235"/>
    </row>
    <row r="8" spans="1:5" ht="17.399999999999999">
      <c r="A8" s="230" t="s">
        <v>546</v>
      </c>
      <c r="B8" s="230">
        <v>100</v>
      </c>
      <c r="C8" s="230"/>
      <c r="D8" s="251"/>
      <c r="E8" s="251"/>
    </row>
    <row r="9" spans="1:5" ht="17.399999999999999">
      <c r="A9" s="230" t="s">
        <v>547</v>
      </c>
      <c r="B9" s="230">
        <v>110</v>
      </c>
      <c r="C9" s="230"/>
      <c r="D9" s="251">
        <f ca="1">SUM(D10:D11)</f>
        <v>955.96064758739476</v>
      </c>
      <c r="E9" s="251">
        <f>SUM(E10:E11)</f>
        <v>4100</v>
      </c>
    </row>
    <row r="10" spans="1:5" ht="16.2">
      <c r="A10" s="229" t="s">
        <v>548</v>
      </c>
      <c r="B10" s="229">
        <v>111</v>
      </c>
      <c r="C10" s="229"/>
      <c r="D10" s="235">
        <f ca="1">'KH dong tien'!Z51</f>
        <v>955.96064758739476</v>
      </c>
      <c r="E10" s="235">
        <v>4100</v>
      </c>
    </row>
    <row r="11" spans="1:5" ht="16.2">
      <c r="A11" s="229" t="s">
        <v>549</v>
      </c>
      <c r="B11" s="229">
        <v>112</v>
      </c>
      <c r="C11" s="229"/>
      <c r="D11" s="235"/>
      <c r="E11" s="235"/>
    </row>
    <row r="12" spans="1:5" ht="17.399999999999999">
      <c r="A12" s="230" t="s">
        <v>550</v>
      </c>
      <c r="B12" s="230">
        <v>120</v>
      </c>
      <c r="C12" s="230"/>
      <c r="D12" s="251">
        <f>SUM(D13:D15)</f>
        <v>0</v>
      </c>
      <c r="E12" s="251">
        <f>SUM(E13:E15)</f>
        <v>0</v>
      </c>
    </row>
    <row r="13" spans="1:5" ht="16.2">
      <c r="A13" s="229" t="s">
        <v>551</v>
      </c>
      <c r="B13" s="229">
        <v>121</v>
      </c>
      <c r="C13" s="229"/>
      <c r="D13" s="235"/>
      <c r="E13" s="235"/>
    </row>
    <row r="14" spans="1:5" ht="16.2">
      <c r="A14" s="229" t="s">
        <v>552</v>
      </c>
      <c r="B14" s="229">
        <v>122</v>
      </c>
      <c r="C14" s="229"/>
      <c r="D14" s="235"/>
      <c r="E14" s="235"/>
    </row>
    <row r="15" spans="1:5" ht="16.2">
      <c r="A15" s="229" t="s">
        <v>553</v>
      </c>
      <c r="B15" s="229">
        <v>123</v>
      </c>
      <c r="C15" s="229"/>
      <c r="D15" s="235"/>
      <c r="E15" s="235"/>
    </row>
    <row r="16" spans="1:5" ht="17.399999999999999">
      <c r="A16" s="230" t="s">
        <v>554</v>
      </c>
      <c r="B16" s="230">
        <v>130</v>
      </c>
      <c r="C16" s="230"/>
      <c r="D16" s="251">
        <f>SUM(D17:D24)</f>
        <v>138699</v>
      </c>
      <c r="E16" s="251">
        <f>SUM(E17:E24)</f>
        <v>26250</v>
      </c>
    </row>
    <row r="17" spans="1:5" ht="16.2">
      <c r="A17" s="229" t="s">
        <v>555</v>
      </c>
      <c r="B17" s="229">
        <v>131</v>
      </c>
      <c r="C17" s="229"/>
      <c r="D17" s="235">
        <f>'KH Ban Hang'!AH53</f>
        <v>138699</v>
      </c>
      <c r="E17" s="235">
        <f>'KH Ban Hang'!G54</f>
        <v>1500</v>
      </c>
    </row>
    <row r="18" spans="1:5" ht="16.2">
      <c r="A18" s="229" t="s">
        <v>556</v>
      </c>
      <c r="B18" s="229">
        <v>132</v>
      </c>
      <c r="C18" s="229"/>
      <c r="D18" s="235">
        <f>'KH Mua Hang'!AE129/1000000</f>
        <v>0</v>
      </c>
      <c r="E18" s="235">
        <f>-'KH Mua Hang'!E106/1000000</f>
        <v>24750</v>
      </c>
    </row>
    <row r="19" spans="1:5" ht="16.2">
      <c r="A19" s="229" t="s">
        <v>557</v>
      </c>
      <c r="B19" s="229">
        <v>133</v>
      </c>
      <c r="C19" s="229"/>
      <c r="D19" s="235"/>
      <c r="E19" s="235"/>
    </row>
    <row r="20" spans="1:5" ht="16.2">
      <c r="A20" s="229" t="s">
        <v>558</v>
      </c>
      <c r="B20" s="229">
        <v>134</v>
      </c>
      <c r="C20" s="229"/>
      <c r="D20" s="235"/>
      <c r="E20" s="235"/>
    </row>
    <row r="21" spans="1:5" ht="16.2">
      <c r="A21" s="229" t="s">
        <v>559</v>
      </c>
      <c r="B21" s="229">
        <v>135</v>
      </c>
      <c r="C21" s="229"/>
      <c r="D21" s="235"/>
      <c r="E21" s="235"/>
    </row>
    <row r="22" spans="1:5" ht="16.2">
      <c r="A22" s="229" t="s">
        <v>560</v>
      </c>
      <c r="B22" s="229">
        <v>136</v>
      </c>
      <c r="C22" s="229"/>
      <c r="D22" s="235"/>
      <c r="E22" s="235"/>
    </row>
    <row r="23" spans="1:5" ht="16.2">
      <c r="A23" s="229" t="s">
        <v>561</v>
      </c>
      <c r="B23" s="229">
        <v>137</v>
      </c>
      <c r="C23" s="229"/>
      <c r="D23" s="235"/>
      <c r="E23" s="235"/>
    </row>
    <row r="24" spans="1:5" ht="16.2">
      <c r="A24" s="229" t="s">
        <v>562</v>
      </c>
      <c r="B24" s="229">
        <v>139</v>
      </c>
      <c r="C24" s="229"/>
      <c r="D24" s="235"/>
      <c r="E24" s="235"/>
    </row>
    <row r="25" spans="1:5" ht="17.399999999999999">
      <c r="A25" s="230" t="s">
        <v>563</v>
      </c>
      <c r="B25" s="230">
        <v>140</v>
      </c>
      <c r="C25" s="230"/>
      <c r="D25" s="251">
        <f>SUM(D26:D27)</f>
        <v>11913.884210526316</v>
      </c>
      <c r="E25" s="251">
        <f>SUM(E26:E27)</f>
        <v>9115.89</v>
      </c>
    </row>
    <row r="26" spans="1:5" ht="16.2">
      <c r="A26" s="229" t="s">
        <v>564</v>
      </c>
      <c r="B26" s="229">
        <v>141</v>
      </c>
      <c r="C26" s="229"/>
      <c r="D26" s="235">
        <f>'KH Mua Hang'!AD5/1000000</f>
        <v>11913.884210526316</v>
      </c>
      <c r="E26" s="235">
        <f>'KH Mua Hang'!F5/1000000</f>
        <v>9115.89</v>
      </c>
    </row>
    <row r="27" spans="1:5" ht="16.2">
      <c r="A27" s="229" t="s">
        <v>565</v>
      </c>
      <c r="B27" s="229">
        <v>149</v>
      </c>
      <c r="C27" s="229"/>
      <c r="D27" s="235"/>
      <c r="E27" s="235"/>
    </row>
    <row r="28" spans="1:5" ht="17.399999999999999">
      <c r="A28" s="230" t="s">
        <v>566</v>
      </c>
      <c r="B28" s="230">
        <v>150</v>
      </c>
      <c r="C28" s="230"/>
      <c r="D28" s="251">
        <f>SUM(D29:D33)</f>
        <v>0</v>
      </c>
      <c r="E28" s="251">
        <f>SUM(E29:E33)</f>
        <v>0</v>
      </c>
    </row>
    <row r="29" spans="1:5" ht="16.2">
      <c r="A29" s="229" t="s">
        <v>567</v>
      </c>
      <c r="B29" s="229">
        <v>151</v>
      </c>
      <c r="C29" s="229"/>
      <c r="D29" s="235"/>
      <c r="E29" s="235"/>
    </row>
    <row r="30" spans="1:5" ht="16.2">
      <c r="A30" s="229" t="s">
        <v>568</v>
      </c>
      <c r="B30" s="229">
        <v>152</v>
      </c>
      <c r="C30" s="229"/>
      <c r="D30" s="235">
        <f>IF('KH Thue'!AA4&lt;0,-'KH Thue'!AA4,0)</f>
        <v>0</v>
      </c>
      <c r="E30" s="235">
        <f>IF('KH Thue'!C4&lt;0,'KH Thue'!C4,0)</f>
        <v>0</v>
      </c>
    </row>
    <row r="31" spans="1:5" ht="16.2">
      <c r="A31" s="229" t="s">
        <v>569</v>
      </c>
      <c r="B31" s="229">
        <v>153</v>
      </c>
      <c r="C31" s="229"/>
      <c r="D31" s="235"/>
      <c r="E31" s="235"/>
    </row>
    <row r="32" spans="1:5" ht="16.2">
      <c r="A32" s="229" t="s">
        <v>570</v>
      </c>
      <c r="B32" s="229">
        <v>154</v>
      </c>
      <c r="C32" s="229"/>
      <c r="D32" s="235"/>
      <c r="E32" s="235"/>
    </row>
    <row r="33" spans="1:5" ht="16.2">
      <c r="A33" s="229" t="s">
        <v>571</v>
      </c>
      <c r="B33" s="229">
        <v>155</v>
      </c>
      <c r="C33" s="229"/>
      <c r="D33" s="235"/>
      <c r="E33" s="235"/>
    </row>
    <row r="34" spans="1:5" ht="17.399999999999999">
      <c r="A34" s="230" t="s">
        <v>572</v>
      </c>
      <c r="B34" s="230">
        <v>200</v>
      </c>
      <c r="C34" s="230"/>
      <c r="D34" s="251"/>
      <c r="E34" s="251"/>
    </row>
    <row r="35" spans="1:5" ht="17.399999999999999">
      <c r="A35" s="230" t="s">
        <v>573</v>
      </c>
      <c r="B35" s="230">
        <v>210</v>
      </c>
      <c r="C35" s="230"/>
      <c r="D35" s="251"/>
      <c r="E35" s="251">
        <f>SUM(E36:E42)</f>
        <v>0</v>
      </c>
    </row>
    <row r="36" spans="1:5" ht="16.2">
      <c r="A36" s="229" t="s">
        <v>574</v>
      </c>
      <c r="B36" s="229">
        <v>211</v>
      </c>
      <c r="C36" s="229"/>
      <c r="D36" s="235"/>
      <c r="E36" s="235"/>
    </row>
    <row r="37" spans="1:5" ht="16.2">
      <c r="A37" s="229" t="s">
        <v>575</v>
      </c>
      <c r="B37" s="229">
        <v>212</v>
      </c>
      <c r="C37" s="229"/>
      <c r="D37" s="235"/>
      <c r="E37" s="235"/>
    </row>
    <row r="38" spans="1:5" ht="16.2">
      <c r="A38" s="229" t="s">
        <v>576</v>
      </c>
      <c r="B38" s="229">
        <v>213</v>
      </c>
      <c r="C38" s="229"/>
      <c r="D38" s="235"/>
      <c r="E38" s="235"/>
    </row>
    <row r="39" spans="1:5" ht="16.2">
      <c r="A39" s="229" t="s">
        <v>577</v>
      </c>
      <c r="B39" s="229">
        <v>214</v>
      </c>
      <c r="C39" s="229"/>
      <c r="D39" s="235"/>
      <c r="E39" s="235"/>
    </row>
    <row r="40" spans="1:5" ht="16.2">
      <c r="A40" s="229" t="s">
        <v>578</v>
      </c>
      <c r="B40" s="229">
        <v>215</v>
      </c>
      <c r="C40" s="229"/>
      <c r="D40" s="235"/>
      <c r="E40" s="235"/>
    </row>
    <row r="41" spans="1:5" ht="16.2">
      <c r="A41" s="229" t="s">
        <v>579</v>
      </c>
      <c r="B41" s="229">
        <v>216</v>
      </c>
      <c r="C41" s="229"/>
      <c r="D41" s="235"/>
      <c r="E41" s="235"/>
    </row>
    <row r="42" spans="1:5" ht="16.2">
      <c r="A42" s="229" t="s">
        <v>580</v>
      </c>
      <c r="B42" s="229">
        <v>219</v>
      </c>
      <c r="C42" s="229"/>
      <c r="D42" s="235"/>
      <c r="E42" s="235"/>
    </row>
    <row r="43" spans="1:5" ht="17.399999999999999">
      <c r="A43" s="230" t="s">
        <v>581</v>
      </c>
      <c r="B43" s="230">
        <v>220</v>
      </c>
      <c r="C43" s="230"/>
      <c r="D43" s="251">
        <f ca="1">D44+D47+D50</f>
        <v>2410.9501920888883</v>
      </c>
      <c r="E43" s="251">
        <f>E44+E47+E50</f>
        <v>2942.0408687999998</v>
      </c>
    </row>
    <row r="44" spans="1:5" ht="16.2">
      <c r="A44" s="229" t="s">
        <v>582</v>
      </c>
      <c r="B44" s="229">
        <v>221</v>
      </c>
      <c r="C44" s="229"/>
      <c r="D44" s="235">
        <f ca="1">SUM(D45:D46)</f>
        <v>2410.9501920888883</v>
      </c>
      <c r="E44" s="235">
        <f>SUM(E45:E46)</f>
        <v>2942.0408687999998</v>
      </c>
    </row>
    <row r="45" spans="1:5" ht="16.2">
      <c r="A45" s="229" t="s">
        <v>583</v>
      </c>
      <c r="B45" s="229">
        <v>222</v>
      </c>
      <c r="C45" s="229"/>
      <c r="D45" s="235">
        <f>E45+SUMIF('KH Mua Sam TS'!L1:L12,3104,'KH Mua Sam TS'!AM1:AM12)/1000000</f>
        <v>5500</v>
      </c>
      <c r="E45" s="235">
        <v>5000</v>
      </c>
    </row>
    <row r="46" spans="1:5" ht="16.2">
      <c r="A46" s="229" t="s">
        <v>584</v>
      </c>
      <c r="B46" s="229">
        <v>223</v>
      </c>
      <c r="C46" s="229"/>
      <c r="D46" s="235">
        <f ca="1">E46-'CPKH nam truoc'!AC6/1000000-'KH Mua Sam TS'!AM16/1000000</f>
        <v>-3089.0498079111117</v>
      </c>
      <c r="E46" s="235">
        <f>-'CPKH nam truoc'!D6/1000000</f>
        <v>-2057.9591312000002</v>
      </c>
    </row>
    <row r="47" spans="1:5" ht="16.2">
      <c r="A47" s="229" t="s">
        <v>585</v>
      </c>
      <c r="B47" s="229">
        <v>224</v>
      </c>
      <c r="C47" s="229"/>
      <c r="D47" s="235"/>
      <c r="E47" s="235"/>
    </row>
    <row r="48" spans="1:5" ht="16.2">
      <c r="A48" s="229" t="s">
        <v>586</v>
      </c>
      <c r="B48" s="229">
        <v>225</v>
      </c>
      <c r="C48" s="229"/>
      <c r="D48" s="235"/>
      <c r="E48" s="235"/>
    </row>
    <row r="49" spans="1:5" ht="16.2">
      <c r="A49" s="229" t="s">
        <v>587</v>
      </c>
      <c r="B49" s="229">
        <v>226</v>
      </c>
      <c r="C49" s="229"/>
      <c r="D49" s="235"/>
      <c r="E49" s="235"/>
    </row>
    <row r="50" spans="1:5" ht="16.2">
      <c r="A50" s="229" t="s">
        <v>588</v>
      </c>
      <c r="B50" s="229">
        <v>227</v>
      </c>
      <c r="C50" s="229"/>
      <c r="D50" s="235"/>
      <c r="E50" s="235"/>
    </row>
    <row r="51" spans="1:5" ht="16.2">
      <c r="A51" s="229" t="s">
        <v>589</v>
      </c>
      <c r="B51" s="229">
        <v>228</v>
      </c>
      <c r="C51" s="229"/>
      <c r="D51" s="235"/>
      <c r="E51" s="235"/>
    </row>
    <row r="52" spans="1:5" ht="16.2">
      <c r="A52" s="229" t="s">
        <v>590</v>
      </c>
      <c r="B52" s="229">
        <v>229</v>
      </c>
      <c r="C52" s="229"/>
      <c r="D52" s="235"/>
      <c r="E52" s="235"/>
    </row>
    <row r="53" spans="1:5" ht="17.399999999999999">
      <c r="A53" s="230" t="s">
        <v>591</v>
      </c>
      <c r="B53" s="230">
        <v>230</v>
      </c>
      <c r="C53" s="230"/>
      <c r="D53" s="251">
        <f>SUM(D54:D55)</f>
        <v>0</v>
      </c>
      <c r="E53" s="251">
        <f>SUM(E54:E55)</f>
        <v>0</v>
      </c>
    </row>
    <row r="54" spans="1:5" ht="16.2">
      <c r="A54" s="229" t="s">
        <v>592</v>
      </c>
      <c r="B54" s="229">
        <v>231</v>
      </c>
      <c r="C54" s="229"/>
      <c r="D54" s="235"/>
      <c r="E54" s="235"/>
    </row>
    <row r="55" spans="1:5" ht="16.2">
      <c r="A55" s="229" t="s">
        <v>593</v>
      </c>
      <c r="B55" s="229">
        <v>232</v>
      </c>
      <c r="C55" s="229"/>
      <c r="D55" s="235"/>
      <c r="E55" s="235"/>
    </row>
    <row r="56" spans="1:5" ht="16.2">
      <c r="A56" s="229" t="s">
        <v>594</v>
      </c>
      <c r="B56" s="229">
        <v>240</v>
      </c>
      <c r="C56" s="229"/>
      <c r="D56" s="235"/>
      <c r="E56" s="235"/>
    </row>
    <row r="57" spans="1:5" ht="16.2">
      <c r="A57" s="229" t="s">
        <v>595</v>
      </c>
      <c r="B57" s="229">
        <v>241</v>
      </c>
      <c r="C57" s="229"/>
      <c r="D57" s="235"/>
      <c r="E57" s="235"/>
    </row>
    <row r="58" spans="1:5" ht="16.2">
      <c r="A58" s="229" t="s">
        <v>596</v>
      </c>
      <c r="B58" s="229">
        <v>242</v>
      </c>
      <c r="C58" s="229"/>
      <c r="D58" s="235"/>
      <c r="E58" s="235"/>
    </row>
    <row r="59" spans="1:5" ht="17.399999999999999">
      <c r="A59" s="230" t="s">
        <v>597</v>
      </c>
      <c r="B59" s="230">
        <v>250</v>
      </c>
      <c r="C59" s="230"/>
      <c r="D59" s="251"/>
      <c r="E59" s="251"/>
    </row>
    <row r="60" spans="1:5" ht="16.2">
      <c r="A60" s="229" t="s">
        <v>598</v>
      </c>
      <c r="B60" s="229">
        <v>251</v>
      </c>
      <c r="C60" s="229"/>
      <c r="D60" s="235"/>
      <c r="E60" s="235"/>
    </row>
    <row r="61" spans="1:5" ht="16.2">
      <c r="A61" s="229" t="s">
        <v>599</v>
      </c>
      <c r="B61" s="229">
        <v>252</v>
      </c>
      <c r="C61" s="229"/>
      <c r="D61" s="235"/>
      <c r="E61" s="235"/>
    </row>
    <row r="62" spans="1:5" ht="16.2">
      <c r="A62" s="229" t="s">
        <v>600</v>
      </c>
      <c r="B62" s="229">
        <v>253</v>
      </c>
      <c r="C62" s="229"/>
      <c r="D62" s="235"/>
      <c r="E62" s="235"/>
    </row>
    <row r="63" spans="1:5" ht="16.2">
      <c r="A63" s="229" t="s">
        <v>601</v>
      </c>
      <c r="B63" s="229">
        <v>254</v>
      </c>
      <c r="C63" s="229"/>
      <c r="D63" s="235"/>
      <c r="E63" s="235"/>
    </row>
    <row r="64" spans="1:5" ht="16.2">
      <c r="A64" s="229" t="s">
        <v>602</v>
      </c>
      <c r="B64" s="229">
        <v>255</v>
      </c>
      <c r="C64" s="229"/>
      <c r="D64" s="235"/>
      <c r="E64" s="235"/>
    </row>
    <row r="65" spans="1:5" ht="17.399999999999999">
      <c r="A65" s="230" t="s">
        <v>603</v>
      </c>
      <c r="B65" s="230">
        <v>260</v>
      </c>
      <c r="C65" s="230"/>
      <c r="D65" s="251"/>
      <c r="E65" s="251"/>
    </row>
    <row r="66" spans="1:5" ht="16.2">
      <c r="A66" s="229" t="s">
        <v>604</v>
      </c>
      <c r="B66" s="229">
        <v>261</v>
      </c>
      <c r="C66" s="229"/>
      <c r="D66" s="235">
        <f>E66+('KH CPDH KHÁC'!E5-'KH CPDH KHÁC'!E20:E20+'KH CPDH DTXDSC'!E5-'KH CPDH DTXDSC'!E20:E20)/1000000</f>
        <v>2873.5608146755412</v>
      </c>
      <c r="E66" s="235">
        <f>'CPSCDH Nam truoc'!E6/1000000+'CPCCDH nam truoc'!D14/1000000</f>
        <v>1161.5608146755412</v>
      </c>
    </row>
    <row r="67" spans="1:5" ht="16.2">
      <c r="A67" s="229" t="s">
        <v>605</v>
      </c>
      <c r="B67" s="229">
        <v>262</v>
      </c>
      <c r="C67" s="229"/>
      <c r="D67" s="235"/>
      <c r="E67" s="235"/>
    </row>
    <row r="68" spans="1:5" ht="16.2">
      <c r="A68" s="229" t="s">
        <v>606</v>
      </c>
      <c r="B68" s="229">
        <v>263</v>
      </c>
      <c r="C68" s="229"/>
      <c r="D68" s="235"/>
      <c r="E68" s="235"/>
    </row>
    <row r="69" spans="1:5" ht="16.2">
      <c r="A69" s="229" t="s">
        <v>607</v>
      </c>
      <c r="B69" s="229">
        <v>268</v>
      </c>
      <c r="C69" s="229"/>
      <c r="D69" s="235"/>
      <c r="E69" s="235"/>
    </row>
    <row r="70" spans="1:5" ht="17.399999999999999">
      <c r="A70" s="230" t="s">
        <v>608</v>
      </c>
      <c r="B70" s="230">
        <v>270</v>
      </c>
      <c r="C70" s="230"/>
      <c r="D70" s="251"/>
      <c r="E70" s="251"/>
    </row>
    <row r="71" spans="1:5" ht="17.399999999999999">
      <c r="A71" s="230" t="s">
        <v>609</v>
      </c>
      <c r="B71" s="230">
        <v>300</v>
      </c>
      <c r="C71" s="230"/>
      <c r="D71" s="251"/>
      <c r="E71" s="251"/>
    </row>
    <row r="72" spans="1:5" ht="17.399999999999999">
      <c r="A72" s="230" t="s">
        <v>610</v>
      </c>
      <c r="B72" s="230">
        <v>310</v>
      </c>
      <c r="C72" s="230"/>
      <c r="D72" s="251"/>
      <c r="E72" s="251"/>
    </row>
    <row r="73" spans="1:5" ht="16.2">
      <c r="A73" s="229" t="s">
        <v>611</v>
      </c>
      <c r="B73" s="229">
        <v>311</v>
      </c>
      <c r="C73" s="229"/>
      <c r="D73" s="235">
        <f>'KH Mua Hang'!AF129/1000000</f>
        <v>16725.75</v>
      </c>
      <c r="E73" s="235">
        <f>'KH Mua Hang'!F129/1000000</f>
        <v>0</v>
      </c>
    </row>
    <row r="74" spans="1:5" ht="16.2">
      <c r="A74" s="229" t="s">
        <v>612</v>
      </c>
      <c r="B74" s="229">
        <v>312</v>
      </c>
      <c r="C74" s="229"/>
      <c r="D74" s="235">
        <f>'KH Ban Hang'!AG53</f>
        <v>0</v>
      </c>
      <c r="E74" s="235">
        <f>'KH Ban Hang'!F53</f>
        <v>0</v>
      </c>
    </row>
    <row r="75" spans="1:5" ht="16.2">
      <c r="A75" s="229" t="s">
        <v>613</v>
      </c>
      <c r="B75" s="229">
        <v>313</v>
      </c>
      <c r="C75" s="229"/>
      <c r="D75" s="235">
        <f>IF('KH Thue'!AA4&gt;0,'KH Thue'!AA4,0)</f>
        <v>3202.8500000000004</v>
      </c>
      <c r="E75" s="235">
        <f>IF('KH Thue'!C4&gt;0,'KH Thue'!C4,0)+'KH Thue'!C14+SUM('KH Chi Phi Nhan Su'!G164:G168)/1000000</f>
        <v>7129</v>
      </c>
    </row>
    <row r="76" spans="1:5" ht="16.2">
      <c r="A76" s="229" t="s">
        <v>614</v>
      </c>
      <c r="B76" s="229">
        <v>314</v>
      </c>
      <c r="C76" s="229"/>
      <c r="D76" s="235"/>
      <c r="E76" s="235"/>
    </row>
    <row r="77" spans="1:5" ht="16.2">
      <c r="A77" s="229" t="s">
        <v>615</v>
      </c>
      <c r="B77" s="229">
        <v>315</v>
      </c>
      <c r="C77" s="229"/>
      <c r="D77" s="235"/>
      <c r="E77" s="235"/>
    </row>
    <row r="78" spans="1:5" ht="16.2">
      <c r="A78" s="229" t="s">
        <v>616</v>
      </c>
      <c r="B78" s="229">
        <v>316</v>
      </c>
      <c r="C78" s="229"/>
      <c r="D78" s="235"/>
      <c r="E78" s="235"/>
    </row>
    <row r="79" spans="1:5" ht="16.2">
      <c r="A79" s="229" t="s">
        <v>617</v>
      </c>
      <c r="B79" s="229">
        <v>317</v>
      </c>
      <c r="C79" s="229"/>
      <c r="D79" s="235"/>
      <c r="E79" s="235"/>
    </row>
    <row r="80" spans="1:5" ht="16.2">
      <c r="A80" s="229" t="s">
        <v>618</v>
      </c>
      <c r="B80" s="229">
        <v>318</v>
      </c>
      <c r="C80" s="229"/>
      <c r="D80" s="235"/>
      <c r="E80" s="235"/>
    </row>
    <row r="81" spans="1:5" ht="16.2">
      <c r="A81" s="229" t="s">
        <v>619</v>
      </c>
      <c r="B81" s="229">
        <v>319</v>
      </c>
      <c r="C81" s="229"/>
      <c r="D81" s="235">
        <f ca="1">'KH Vay'!M20/1000000</f>
        <v>305.6944444444444</v>
      </c>
      <c r="E81" s="235">
        <f>'KH Vay'!K5/1000000</f>
        <v>88.8888888888889</v>
      </c>
    </row>
    <row r="82" spans="1:5" ht="16.2">
      <c r="A82" s="229" t="s">
        <v>620</v>
      </c>
      <c r="B82" s="229">
        <v>320</v>
      </c>
      <c r="C82" s="229"/>
      <c r="D82" s="235">
        <f ca="1">'KH Vay'!F20</f>
        <v>35500000000</v>
      </c>
      <c r="E82" s="235">
        <f>'KH Vay'!C6/1000000</f>
        <v>10000</v>
      </c>
    </row>
    <row r="83" spans="1:5" ht="16.2">
      <c r="A83" s="229" t="s">
        <v>621</v>
      </c>
      <c r="B83" s="229">
        <v>321</v>
      </c>
      <c r="C83" s="229"/>
      <c r="D83" s="235"/>
      <c r="E83" s="235"/>
    </row>
    <row r="84" spans="1:5" ht="16.2">
      <c r="A84" s="229" t="s">
        <v>622</v>
      </c>
      <c r="B84" s="229">
        <v>322</v>
      </c>
      <c r="C84" s="229"/>
      <c r="D84" s="235"/>
      <c r="E84" s="235"/>
    </row>
    <row r="85" spans="1:5" ht="16.2">
      <c r="A85" s="229" t="s">
        <v>623</v>
      </c>
      <c r="B85" s="229">
        <v>323</v>
      </c>
      <c r="C85" s="229"/>
      <c r="D85" s="235"/>
      <c r="E85" s="235"/>
    </row>
    <row r="86" spans="1:5" ht="16.2">
      <c r="A86" s="229" t="s">
        <v>624</v>
      </c>
      <c r="B86" s="229">
        <v>324</v>
      </c>
      <c r="C86" s="229"/>
      <c r="D86" s="235"/>
      <c r="E86" s="235"/>
    </row>
    <row r="87" spans="1:5" ht="17.399999999999999">
      <c r="A87" s="230" t="s">
        <v>625</v>
      </c>
      <c r="B87" s="230">
        <v>330</v>
      </c>
      <c r="C87" s="230"/>
      <c r="D87" s="251"/>
      <c r="E87" s="251"/>
    </row>
    <row r="88" spans="1:5" ht="16.2">
      <c r="A88" s="229" t="s">
        <v>626</v>
      </c>
      <c r="B88" s="229">
        <v>331</v>
      </c>
      <c r="C88" s="229"/>
      <c r="D88" s="235"/>
      <c r="E88" s="235"/>
    </row>
    <row r="89" spans="1:5" ht="16.2">
      <c r="A89" s="229" t="s">
        <v>627</v>
      </c>
      <c r="B89" s="229">
        <v>332</v>
      </c>
      <c r="C89" s="229"/>
      <c r="D89" s="235"/>
      <c r="E89" s="235"/>
    </row>
    <row r="90" spans="1:5" ht="16.2">
      <c r="A90" s="229" t="s">
        <v>628</v>
      </c>
      <c r="B90" s="229">
        <v>333</v>
      </c>
      <c r="C90" s="229"/>
      <c r="D90" s="235"/>
      <c r="E90" s="235"/>
    </row>
    <row r="91" spans="1:5" ht="16.2">
      <c r="A91" s="229" t="s">
        <v>629</v>
      </c>
      <c r="B91" s="229">
        <v>334</v>
      </c>
      <c r="C91" s="229"/>
      <c r="D91" s="235"/>
      <c r="E91" s="235"/>
    </row>
    <row r="92" spans="1:5" ht="16.2">
      <c r="A92" s="229" t="s">
        <v>630</v>
      </c>
      <c r="B92" s="229">
        <v>335</v>
      </c>
      <c r="C92" s="229"/>
      <c r="D92" s="235"/>
      <c r="E92" s="235"/>
    </row>
    <row r="93" spans="1:5" ht="16.2">
      <c r="A93" s="229" t="s">
        <v>631</v>
      </c>
      <c r="B93" s="229">
        <v>336</v>
      </c>
      <c r="C93" s="229"/>
      <c r="D93" s="235"/>
      <c r="E93" s="235"/>
    </row>
    <row r="94" spans="1:5" ht="16.2">
      <c r="A94" s="229" t="s">
        <v>632</v>
      </c>
      <c r="B94" s="229">
        <v>337</v>
      </c>
      <c r="C94" s="229"/>
      <c r="D94" s="235"/>
      <c r="E94" s="235"/>
    </row>
    <row r="95" spans="1:5" ht="16.2">
      <c r="A95" s="229" t="s">
        <v>633</v>
      </c>
      <c r="B95" s="229">
        <v>338</v>
      </c>
      <c r="C95" s="229"/>
      <c r="D95" s="235"/>
      <c r="E95" s="235"/>
    </row>
    <row r="96" spans="1:5" ht="16.2">
      <c r="A96" s="229" t="s">
        <v>634</v>
      </c>
      <c r="B96" s="229">
        <v>339</v>
      </c>
      <c r="C96" s="229"/>
      <c r="D96" s="235"/>
      <c r="E96" s="235"/>
    </row>
    <row r="97" spans="1:5" ht="16.2">
      <c r="A97" s="229" t="s">
        <v>635</v>
      </c>
      <c r="B97" s="229">
        <v>340</v>
      </c>
      <c r="C97" s="229"/>
      <c r="D97" s="235"/>
      <c r="E97" s="235"/>
    </row>
    <row r="98" spans="1:5" ht="16.2">
      <c r="A98" s="229" t="s">
        <v>636</v>
      </c>
      <c r="B98" s="229">
        <v>341</v>
      </c>
      <c r="C98" s="229"/>
      <c r="D98" s="235"/>
      <c r="E98" s="235"/>
    </row>
    <row r="99" spans="1:5" ht="16.2">
      <c r="A99" s="229" t="s">
        <v>637</v>
      </c>
      <c r="B99" s="229">
        <v>342</v>
      </c>
      <c r="C99" s="229"/>
      <c r="D99" s="235"/>
      <c r="E99" s="235"/>
    </row>
    <row r="100" spans="1:5" ht="16.2">
      <c r="A100" s="229" t="s">
        <v>638</v>
      </c>
      <c r="B100" s="229">
        <v>343</v>
      </c>
      <c r="C100" s="229"/>
      <c r="D100" s="235"/>
      <c r="E100" s="235"/>
    </row>
    <row r="101" spans="1:5" ht="17.399999999999999">
      <c r="A101" s="230" t="s">
        <v>639</v>
      </c>
      <c r="B101" s="230">
        <v>400</v>
      </c>
      <c r="C101" s="230"/>
      <c r="D101" s="251"/>
      <c r="E101" s="251"/>
    </row>
    <row r="102" spans="1:5" ht="17.399999999999999">
      <c r="A102" s="230" t="s">
        <v>640</v>
      </c>
      <c r="B102" s="230">
        <v>410</v>
      </c>
      <c r="C102" s="230"/>
      <c r="D102" s="251"/>
      <c r="E102" s="251"/>
    </row>
    <row r="103" spans="1:5" ht="16.2">
      <c r="A103" s="229" t="s">
        <v>641</v>
      </c>
      <c r="B103" s="229">
        <v>411</v>
      </c>
      <c r="C103" s="229"/>
      <c r="D103" s="235"/>
      <c r="E103" s="235"/>
    </row>
    <row r="104" spans="1:5" ht="16.2">
      <c r="A104" s="229" t="s">
        <v>642</v>
      </c>
      <c r="B104" s="229" t="s">
        <v>643</v>
      </c>
      <c r="C104" s="229"/>
      <c r="D104" s="235"/>
      <c r="E104" s="235"/>
    </row>
    <row r="105" spans="1:5" ht="16.2">
      <c r="A105" s="229" t="s">
        <v>644</v>
      </c>
      <c r="B105" s="229" t="s">
        <v>645</v>
      </c>
      <c r="C105" s="229"/>
      <c r="D105" s="235"/>
      <c r="E105" s="235"/>
    </row>
    <row r="106" spans="1:5" ht="16.2">
      <c r="A106" s="229" t="s">
        <v>646</v>
      </c>
      <c r="B106" s="229">
        <v>412</v>
      </c>
      <c r="C106" s="229"/>
      <c r="D106" s="235"/>
      <c r="E106" s="235"/>
    </row>
    <row r="107" spans="1:5" ht="16.2">
      <c r="A107" s="229" t="s">
        <v>647</v>
      </c>
      <c r="B107" s="229">
        <v>413</v>
      </c>
      <c r="C107" s="229"/>
      <c r="D107" s="235"/>
      <c r="E107" s="235"/>
    </row>
    <row r="108" spans="1:5" ht="16.2">
      <c r="A108" s="229" t="s">
        <v>648</v>
      </c>
      <c r="B108" s="229">
        <v>414</v>
      </c>
      <c r="C108" s="229"/>
      <c r="D108" s="235"/>
      <c r="E108" s="235"/>
    </row>
    <row r="109" spans="1:5" ht="16.2">
      <c r="A109" s="229" t="s">
        <v>649</v>
      </c>
      <c r="B109" s="229">
        <v>415</v>
      </c>
      <c r="C109" s="229"/>
      <c r="D109" s="235"/>
      <c r="E109" s="235"/>
    </row>
    <row r="110" spans="1:5" ht="16.2">
      <c r="A110" s="229" t="s">
        <v>650</v>
      </c>
      <c r="B110" s="229">
        <v>416</v>
      </c>
      <c r="C110" s="229"/>
      <c r="D110" s="235"/>
      <c r="E110" s="235"/>
    </row>
    <row r="111" spans="1:5" ht="16.2">
      <c r="A111" s="229" t="s">
        <v>651</v>
      </c>
      <c r="B111" s="229">
        <v>417</v>
      </c>
      <c r="C111" s="229"/>
      <c r="D111" s="235"/>
      <c r="E111" s="235"/>
    </row>
    <row r="112" spans="1:5" ht="16.2">
      <c r="A112" s="229" t="s">
        <v>652</v>
      </c>
      <c r="B112" s="229">
        <v>418</v>
      </c>
      <c r="C112" s="229"/>
      <c r="D112" s="235"/>
      <c r="E112" s="235"/>
    </row>
    <row r="113" spans="1:5" ht="16.2">
      <c r="A113" s="229" t="s">
        <v>653</v>
      </c>
      <c r="B113" s="229">
        <v>419</v>
      </c>
      <c r="C113" s="229"/>
      <c r="D113" s="235"/>
      <c r="E113" s="235"/>
    </row>
    <row r="114" spans="1:5" ht="16.2">
      <c r="A114" s="229" t="s">
        <v>654</v>
      </c>
      <c r="B114" s="229">
        <v>420</v>
      </c>
      <c r="C114" s="229"/>
      <c r="D114" s="235"/>
      <c r="E114" s="235"/>
    </row>
    <row r="115" spans="1:5" ht="16.2">
      <c r="A115" s="229" t="s">
        <v>655</v>
      </c>
      <c r="B115" s="229">
        <v>421</v>
      </c>
      <c r="C115" s="229"/>
      <c r="D115" s="235"/>
      <c r="E115" s="235"/>
    </row>
    <row r="116" spans="1:5" ht="16.2">
      <c r="A116" s="229" t="s">
        <v>656</v>
      </c>
      <c r="B116" s="229" t="s">
        <v>657</v>
      </c>
      <c r="C116" s="229"/>
      <c r="D116" s="235"/>
      <c r="E116" s="235"/>
    </row>
    <row r="117" spans="1:5" ht="16.2">
      <c r="A117" s="229" t="s">
        <v>658</v>
      </c>
      <c r="B117" s="229" t="s">
        <v>659</v>
      </c>
      <c r="C117" s="229"/>
      <c r="D117" s="235"/>
      <c r="E117" s="235"/>
    </row>
    <row r="118" spans="1:5" ht="16.2">
      <c r="A118" s="229" t="s">
        <v>660</v>
      </c>
      <c r="B118" s="229">
        <v>422</v>
      </c>
      <c r="C118" s="229"/>
      <c r="D118" s="235"/>
      <c r="E118" s="235"/>
    </row>
    <row r="119" spans="1:5" ht="17.399999999999999">
      <c r="A119" s="230" t="s">
        <v>661</v>
      </c>
      <c r="B119" s="230">
        <v>430</v>
      </c>
      <c r="C119" s="230"/>
      <c r="D119" s="251"/>
      <c r="E119" s="251"/>
    </row>
    <row r="120" spans="1:5" ht="16.2">
      <c r="A120" s="229" t="s">
        <v>662</v>
      </c>
      <c r="B120" s="229">
        <v>431</v>
      </c>
      <c r="C120" s="229"/>
      <c r="D120" s="235"/>
      <c r="E120" s="235"/>
    </row>
    <row r="121" spans="1:5" ht="16.2">
      <c r="A121" s="229" t="s">
        <v>663</v>
      </c>
      <c r="B121" s="229">
        <v>432</v>
      </c>
      <c r="C121" s="229"/>
      <c r="D121" s="235"/>
      <c r="E121" s="235"/>
    </row>
    <row r="122" spans="1:5" ht="17.399999999999999">
      <c r="A122" s="230" t="s">
        <v>664</v>
      </c>
      <c r="B122" s="230">
        <v>440</v>
      </c>
      <c r="C122" s="230"/>
      <c r="D122" s="251"/>
      <c r="E122" s="251"/>
    </row>
    <row r="123" spans="1:5" ht="16.2">
      <c r="A123" s="229"/>
      <c r="B123" s="229"/>
      <c r="C123" s="229"/>
      <c r="D123" s="235"/>
      <c r="E123" s="235"/>
    </row>
    <row r="124" spans="1:5" ht="16.2">
      <c r="A124" s="229"/>
      <c r="B124" s="229"/>
      <c r="C124" s="229"/>
      <c r="D124" s="235"/>
      <c r="E124" s="235"/>
    </row>
    <row r="125" spans="1:5" ht="16.2">
      <c r="C125" s="938" t="s">
        <v>665</v>
      </c>
      <c r="D125" s="938"/>
      <c r="E125" s="938"/>
    </row>
    <row r="126" spans="1:5" ht="17.399999999999999">
      <c r="A126" s="231" t="s">
        <v>666</v>
      </c>
      <c r="B126" s="939" t="s">
        <v>667</v>
      </c>
      <c r="C126" s="939"/>
      <c r="D126" s="939" t="s">
        <v>668</v>
      </c>
      <c r="E126" s="939"/>
    </row>
    <row r="127" spans="1:5" ht="18.600000000000001">
      <c r="A127" s="232" t="s">
        <v>669</v>
      </c>
      <c r="B127" s="934" t="s">
        <v>669</v>
      </c>
      <c r="C127" s="934"/>
      <c r="D127" s="934" t="s">
        <v>670</v>
      </c>
      <c r="E127" s="934"/>
    </row>
  </sheetData>
  <mergeCells count="8">
    <mergeCell ref="B127:C127"/>
    <mergeCell ref="D127:E127"/>
    <mergeCell ref="A1:E1"/>
    <mergeCell ref="A2:E2"/>
    <mergeCell ref="D3:E3"/>
    <mergeCell ref="C125:E125"/>
    <mergeCell ref="B126:C126"/>
    <mergeCell ref="D126:E12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F25"/>
  <sheetViews>
    <sheetView showGridLines="0" view="pageBreakPreview" zoomScale="93" zoomScaleNormal="100" zoomScaleSheetLayoutView="93" workbookViewId="0">
      <selection activeCell="C17" sqref="C17"/>
    </sheetView>
  </sheetViews>
  <sheetFormatPr defaultRowHeight="14.4"/>
  <cols>
    <col min="2" max="2" width="9.21875" style="17"/>
    <col min="3" max="3" width="83.5546875" style="14" bestFit="1" customWidth="1"/>
    <col min="4" max="4" width="47.5546875" style="17" customWidth="1"/>
    <col min="5" max="5" width="15.77734375" style="14" customWidth="1"/>
    <col min="6" max="6" width="14.77734375" style="14" customWidth="1"/>
  </cols>
  <sheetData>
    <row r="2" spans="2:6" ht="30.75" customHeight="1">
      <c r="B2" s="944" t="s">
        <v>735</v>
      </c>
      <c r="C2" s="944"/>
      <c r="D2" s="944"/>
      <c r="E2" s="944"/>
    </row>
    <row r="3" spans="2:6" ht="24" customHeight="1">
      <c r="C3" s="17"/>
      <c r="E3" s="17"/>
    </row>
    <row r="4" spans="2:6" ht="31.5" customHeight="1">
      <c r="B4" s="302"/>
      <c r="C4" s="302" t="s">
        <v>331</v>
      </c>
      <c r="D4" s="302" t="s">
        <v>706</v>
      </c>
      <c r="E4" s="302" t="s">
        <v>705</v>
      </c>
      <c r="F4" s="302" t="s">
        <v>740</v>
      </c>
    </row>
    <row r="5" spans="2:6" s="131" customFormat="1" ht="24" customHeight="1">
      <c r="B5" s="945" t="s">
        <v>215</v>
      </c>
      <c r="C5" s="286" t="s">
        <v>718</v>
      </c>
      <c r="D5" s="286"/>
      <c r="E5" s="286"/>
      <c r="F5" s="287"/>
    </row>
    <row r="6" spans="2:6" s="131" customFormat="1" ht="27.6">
      <c r="B6" s="946"/>
      <c r="C6" s="288" t="s">
        <v>720</v>
      </c>
      <c r="D6" s="289" t="s">
        <v>707</v>
      </c>
      <c r="E6" s="289"/>
      <c r="F6" s="287"/>
    </row>
    <row r="7" spans="2:6" s="131" customFormat="1">
      <c r="B7" s="285" t="s">
        <v>216</v>
      </c>
      <c r="C7" s="285" t="s">
        <v>719</v>
      </c>
      <c r="D7" s="285"/>
      <c r="E7" s="285"/>
      <c r="F7" s="285"/>
    </row>
    <row r="8" spans="2:6" s="131" customFormat="1" ht="22.05" customHeight="1">
      <c r="B8" s="286">
        <v>1</v>
      </c>
      <c r="C8" s="290" t="s">
        <v>725</v>
      </c>
      <c r="D8" s="286" t="s">
        <v>707</v>
      </c>
      <c r="E8" s="940" t="s">
        <v>704</v>
      </c>
      <c r="F8" s="287"/>
    </row>
    <row r="9" spans="2:6" s="131" customFormat="1" ht="22.05" customHeight="1">
      <c r="B9" s="291">
        <v>2</v>
      </c>
      <c r="C9" s="287" t="s">
        <v>724</v>
      </c>
      <c r="D9" s="291" t="s">
        <v>707</v>
      </c>
      <c r="E9" s="941"/>
      <c r="F9" s="287"/>
    </row>
    <row r="10" spans="2:6" s="131" customFormat="1" ht="22.05" customHeight="1">
      <c r="B10" s="291">
        <v>3</v>
      </c>
      <c r="C10" s="287" t="s">
        <v>723</v>
      </c>
      <c r="D10" s="291" t="s">
        <v>707</v>
      </c>
      <c r="E10" s="941"/>
      <c r="F10" s="287"/>
    </row>
    <row r="11" spans="2:6" s="131" customFormat="1" ht="22.05" customHeight="1">
      <c r="B11" s="291">
        <v>4</v>
      </c>
      <c r="C11" s="287" t="s">
        <v>722</v>
      </c>
      <c r="D11" s="291" t="s">
        <v>707</v>
      </c>
      <c r="E11" s="941"/>
      <c r="F11" s="287"/>
    </row>
    <row r="12" spans="2:6" s="131" customFormat="1" ht="22.05" customHeight="1">
      <c r="B12" s="289">
        <v>5</v>
      </c>
      <c r="C12" s="292" t="s">
        <v>721</v>
      </c>
      <c r="D12" s="289" t="s">
        <v>707</v>
      </c>
      <c r="E12" s="942"/>
      <c r="F12" s="293"/>
    </row>
    <row r="13" spans="2:6" s="131" customFormat="1" ht="27.6">
      <c r="B13" s="286">
        <v>6</v>
      </c>
      <c r="C13" s="294" t="s">
        <v>741</v>
      </c>
      <c r="D13" s="286" t="s">
        <v>708</v>
      </c>
      <c r="E13" s="940" t="s">
        <v>737</v>
      </c>
      <c r="F13" s="290"/>
    </row>
    <row r="14" spans="2:6" s="131" customFormat="1">
      <c r="B14" s="291">
        <v>7</v>
      </c>
      <c r="C14" s="295" t="s">
        <v>702</v>
      </c>
      <c r="D14" s="291" t="s">
        <v>709</v>
      </c>
      <c r="E14" s="941"/>
      <c r="F14" s="287"/>
    </row>
    <row r="15" spans="2:6" s="131" customFormat="1" ht="41.4">
      <c r="B15" s="297">
        <v>8</v>
      </c>
      <c r="C15" s="296" t="s">
        <v>731</v>
      </c>
      <c r="D15" s="297" t="s">
        <v>710</v>
      </c>
      <c r="E15" s="943"/>
      <c r="F15" s="292"/>
    </row>
    <row r="16" spans="2:6" s="131" customFormat="1" ht="41.4">
      <c r="B16" s="286">
        <v>9</v>
      </c>
      <c r="C16" s="294" t="s">
        <v>728</v>
      </c>
      <c r="D16" s="299" t="s">
        <v>742</v>
      </c>
      <c r="E16" s="940" t="s">
        <v>736</v>
      </c>
      <c r="F16" s="298"/>
    </row>
    <row r="17" spans="2:6" s="131" customFormat="1" ht="41.4">
      <c r="B17" s="291">
        <v>10</v>
      </c>
      <c r="C17" s="295" t="s">
        <v>727</v>
      </c>
      <c r="D17" s="299" t="s">
        <v>742</v>
      </c>
      <c r="E17" s="941"/>
      <c r="F17" s="287"/>
    </row>
    <row r="18" spans="2:6" s="131" customFormat="1" ht="55.2">
      <c r="B18" s="291">
        <v>11</v>
      </c>
      <c r="C18" s="295" t="s">
        <v>726</v>
      </c>
      <c r="D18" s="299" t="s">
        <v>711</v>
      </c>
      <c r="E18" s="941"/>
      <c r="F18" s="287"/>
    </row>
    <row r="19" spans="2:6" s="131" customFormat="1" ht="41.4">
      <c r="B19" s="291">
        <v>12</v>
      </c>
      <c r="C19" s="295" t="s">
        <v>732</v>
      </c>
      <c r="D19" s="299" t="s">
        <v>712</v>
      </c>
      <c r="E19" s="941"/>
      <c r="F19" s="287"/>
    </row>
    <row r="20" spans="2:6" s="131" customFormat="1" ht="41.4">
      <c r="B20" s="291">
        <v>13</v>
      </c>
      <c r="C20" s="295" t="s">
        <v>729</v>
      </c>
      <c r="D20" s="299" t="s">
        <v>713</v>
      </c>
      <c r="E20" s="941"/>
      <c r="F20" s="287"/>
    </row>
    <row r="21" spans="2:6" s="131" customFormat="1" ht="36.75" customHeight="1">
      <c r="B21" s="289">
        <v>14</v>
      </c>
      <c r="C21" s="284" t="s">
        <v>730</v>
      </c>
      <c r="D21" s="289" t="s">
        <v>714</v>
      </c>
      <c r="E21" s="942"/>
      <c r="F21" s="293"/>
    </row>
    <row r="22" spans="2:6" s="131" customFormat="1" ht="21.75" customHeight="1">
      <c r="B22" s="286">
        <v>15</v>
      </c>
      <c r="C22" s="290" t="s">
        <v>733</v>
      </c>
      <c r="D22" s="286" t="s">
        <v>715</v>
      </c>
      <c r="E22" s="940" t="s">
        <v>703</v>
      </c>
      <c r="F22" s="290"/>
    </row>
    <row r="23" spans="2:6" s="131" customFormat="1" ht="55.2">
      <c r="B23" s="291">
        <v>16</v>
      </c>
      <c r="C23" s="295" t="s">
        <v>734</v>
      </c>
      <c r="D23" s="291" t="s">
        <v>715</v>
      </c>
      <c r="E23" s="941"/>
      <c r="F23" s="287"/>
    </row>
    <row r="24" spans="2:6" s="131" customFormat="1">
      <c r="B24" s="291">
        <v>17</v>
      </c>
      <c r="C24" s="287" t="s">
        <v>738</v>
      </c>
      <c r="D24" s="299" t="s">
        <v>716</v>
      </c>
      <c r="E24" s="941"/>
      <c r="F24" s="287"/>
    </row>
    <row r="25" spans="2:6" s="131" customFormat="1" ht="41.4">
      <c r="B25" s="289">
        <v>18</v>
      </c>
      <c r="C25" s="292" t="s">
        <v>739</v>
      </c>
      <c r="D25" s="288" t="s">
        <v>717</v>
      </c>
      <c r="E25" s="942"/>
      <c r="F25" s="292"/>
    </row>
  </sheetData>
  <mergeCells count="6">
    <mergeCell ref="E22:E25"/>
    <mergeCell ref="E8:E12"/>
    <mergeCell ref="E16:E21"/>
    <mergeCell ref="E13:E15"/>
    <mergeCell ref="B2:E2"/>
    <mergeCell ref="B5:B6"/>
  </mergeCells>
  <pageMargins left="0.7" right="0.7" top="0.75" bottom="0.75" header="0.3" footer="0.3"/>
  <pageSetup scale="5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18DCC-1B2B-4C7C-9046-2A34096CEB2A}">
  <dimension ref="A2:AY5"/>
  <sheetViews>
    <sheetView workbookViewId="0">
      <selection activeCell="K17" sqref="K17"/>
    </sheetView>
  </sheetViews>
  <sheetFormatPr defaultRowHeight="14.4"/>
  <cols>
    <col min="2" max="2" width="14.33203125" customWidth="1"/>
    <col min="3" max="3" width="11.21875" customWidth="1"/>
    <col min="4" max="4" width="10.5546875" customWidth="1"/>
    <col min="5" max="5" width="9.44140625" customWidth="1"/>
    <col min="6" max="6" width="11.21875" customWidth="1"/>
    <col min="7" max="7" width="10.88671875" customWidth="1"/>
    <col min="11" max="11" width="7.88671875" customWidth="1"/>
    <col min="50" max="50" width="10.88671875" customWidth="1"/>
    <col min="51" max="51" width="9.88671875" customWidth="1"/>
  </cols>
  <sheetData>
    <row r="2" spans="1:51">
      <c r="A2" s="789" t="s">
        <v>29</v>
      </c>
      <c r="B2" s="789" t="s">
        <v>763</v>
      </c>
      <c r="C2" s="789" t="s">
        <v>764</v>
      </c>
      <c r="D2" s="791" t="s">
        <v>765</v>
      </c>
      <c r="E2" s="791"/>
      <c r="F2" s="791"/>
      <c r="G2" s="791"/>
      <c r="H2" s="790" t="s">
        <v>766</v>
      </c>
      <c r="I2" s="790"/>
      <c r="J2" s="790"/>
      <c r="K2" s="790"/>
      <c r="L2" s="790" t="s">
        <v>767</v>
      </c>
      <c r="M2" s="790"/>
      <c r="N2" s="790"/>
      <c r="O2" s="790"/>
      <c r="P2" s="790" t="s">
        <v>768</v>
      </c>
      <c r="Q2" s="790"/>
      <c r="R2" s="790"/>
      <c r="S2" s="790"/>
      <c r="T2" s="790" t="s">
        <v>769</v>
      </c>
      <c r="U2" s="790"/>
      <c r="V2" s="790"/>
      <c r="W2" s="790"/>
      <c r="X2" s="790" t="s">
        <v>770</v>
      </c>
      <c r="Y2" s="790"/>
      <c r="Z2" s="790"/>
      <c r="AA2" s="790"/>
      <c r="AB2" s="790" t="s">
        <v>771</v>
      </c>
      <c r="AC2" s="790"/>
      <c r="AD2" s="790"/>
      <c r="AE2" s="790"/>
      <c r="AF2" s="790" t="s">
        <v>772</v>
      </c>
      <c r="AG2" s="790"/>
      <c r="AH2" s="790"/>
      <c r="AI2" s="790"/>
      <c r="AJ2" s="790" t="s">
        <v>773</v>
      </c>
      <c r="AK2" s="790"/>
      <c r="AL2" s="790"/>
      <c r="AM2" s="790"/>
      <c r="AN2" s="790" t="s">
        <v>457</v>
      </c>
      <c r="AO2" s="790"/>
      <c r="AP2" s="790"/>
      <c r="AQ2" s="790"/>
      <c r="AR2" s="790" t="s">
        <v>458</v>
      </c>
      <c r="AS2" s="790"/>
      <c r="AT2" s="790"/>
      <c r="AU2" s="790"/>
      <c r="AV2" s="790" t="s">
        <v>459</v>
      </c>
      <c r="AW2" s="790"/>
      <c r="AX2" s="790"/>
      <c r="AY2" s="790"/>
    </row>
    <row r="3" spans="1:51" ht="57.6">
      <c r="A3" s="789"/>
      <c r="B3" s="789"/>
      <c r="C3" s="789"/>
      <c r="D3" s="784" t="s">
        <v>760</v>
      </c>
      <c r="E3" s="782" t="s">
        <v>761</v>
      </c>
      <c r="F3" s="784" t="s">
        <v>762</v>
      </c>
      <c r="G3" s="782" t="s">
        <v>774</v>
      </c>
      <c r="H3" s="784" t="s">
        <v>760</v>
      </c>
      <c r="I3" s="782" t="s">
        <v>761</v>
      </c>
      <c r="J3" s="784" t="s">
        <v>762</v>
      </c>
      <c r="K3" s="782" t="s">
        <v>774</v>
      </c>
      <c r="L3" s="784" t="s">
        <v>760</v>
      </c>
      <c r="M3" s="782" t="s">
        <v>761</v>
      </c>
      <c r="N3" s="784" t="s">
        <v>762</v>
      </c>
      <c r="O3" s="782" t="s">
        <v>774</v>
      </c>
      <c r="P3" s="784" t="s">
        <v>760</v>
      </c>
      <c r="Q3" s="782" t="s">
        <v>761</v>
      </c>
      <c r="R3" s="784" t="s">
        <v>762</v>
      </c>
      <c r="S3" s="782" t="s">
        <v>774</v>
      </c>
      <c r="T3" s="784" t="s">
        <v>760</v>
      </c>
      <c r="U3" s="782" t="s">
        <v>761</v>
      </c>
      <c r="V3" s="784" t="s">
        <v>762</v>
      </c>
      <c r="W3" s="782" t="s">
        <v>774</v>
      </c>
      <c r="X3" s="784" t="s">
        <v>760</v>
      </c>
      <c r="Y3" s="782" t="s">
        <v>761</v>
      </c>
      <c r="Z3" s="784" t="s">
        <v>762</v>
      </c>
      <c r="AA3" s="782" t="s">
        <v>774</v>
      </c>
      <c r="AB3" s="784" t="s">
        <v>760</v>
      </c>
      <c r="AC3" s="782" t="s">
        <v>761</v>
      </c>
      <c r="AD3" s="784" t="s">
        <v>762</v>
      </c>
      <c r="AE3" s="782" t="s">
        <v>774</v>
      </c>
      <c r="AF3" s="784" t="s">
        <v>760</v>
      </c>
      <c r="AG3" s="782" t="s">
        <v>761</v>
      </c>
      <c r="AH3" s="784" t="s">
        <v>762</v>
      </c>
      <c r="AI3" s="782" t="s">
        <v>774</v>
      </c>
      <c r="AJ3" s="784" t="s">
        <v>760</v>
      </c>
      <c r="AK3" s="782" t="s">
        <v>761</v>
      </c>
      <c r="AL3" s="784" t="s">
        <v>762</v>
      </c>
      <c r="AM3" s="782" t="s">
        <v>774</v>
      </c>
      <c r="AN3" s="784" t="s">
        <v>760</v>
      </c>
      <c r="AO3" s="782" t="s">
        <v>761</v>
      </c>
      <c r="AP3" s="784" t="s">
        <v>762</v>
      </c>
      <c r="AQ3" s="782" t="s">
        <v>774</v>
      </c>
      <c r="AR3" s="784" t="s">
        <v>760</v>
      </c>
      <c r="AS3" s="782" t="s">
        <v>761</v>
      </c>
      <c r="AT3" s="784" t="s">
        <v>762</v>
      </c>
      <c r="AU3" s="782" t="s">
        <v>774</v>
      </c>
      <c r="AV3" s="784" t="s">
        <v>760</v>
      </c>
      <c r="AW3" s="782" t="s">
        <v>761</v>
      </c>
      <c r="AX3" s="784" t="s">
        <v>762</v>
      </c>
      <c r="AY3" s="782" t="s">
        <v>774</v>
      </c>
    </row>
    <row r="4" spans="1:51" ht="22.05" customHeight="1">
      <c r="A4" s="378">
        <v>1</v>
      </c>
      <c r="B4" s="378" t="s">
        <v>26</v>
      </c>
      <c r="C4" s="781" t="s">
        <v>143</v>
      </c>
      <c r="D4" s="785">
        <v>60000</v>
      </c>
      <c r="E4" s="783">
        <f>'KH Ban Hang'!H7</f>
        <v>166000</v>
      </c>
      <c r="F4" s="785">
        <v>194000</v>
      </c>
      <c r="G4" s="783">
        <f>E4+F4-D4</f>
        <v>300000</v>
      </c>
      <c r="H4" s="785">
        <f>F4</f>
        <v>194000</v>
      </c>
      <c r="I4" s="783">
        <f>'KH Ban Hang'!J7</f>
        <v>162000</v>
      </c>
      <c r="J4" s="785">
        <v>32000</v>
      </c>
      <c r="K4" s="783">
        <f>I4+J4-H4</f>
        <v>0</v>
      </c>
      <c r="L4" s="785">
        <f>J4</f>
        <v>32000</v>
      </c>
      <c r="M4" s="783">
        <f>'KH Ban Hang'!L7</f>
        <v>180200</v>
      </c>
      <c r="N4" s="785">
        <v>251800</v>
      </c>
      <c r="O4" s="783">
        <f>M4+N4-L4</f>
        <v>400000</v>
      </c>
      <c r="P4" s="785">
        <f>N4</f>
        <v>251800</v>
      </c>
      <c r="Q4" s="783">
        <f>'KH Ban Hang'!N7</f>
        <v>170400</v>
      </c>
      <c r="R4" s="785">
        <v>81400</v>
      </c>
      <c r="S4" s="783">
        <f>Q4+R4-P4</f>
        <v>0</v>
      </c>
      <c r="T4" s="785">
        <f>R4</f>
        <v>81400</v>
      </c>
      <c r="U4" s="783">
        <f>'KH Ban Hang'!P7</f>
        <v>183800</v>
      </c>
      <c r="V4" s="785">
        <v>297600</v>
      </c>
      <c r="W4" s="783">
        <f>U4+V4-T4</f>
        <v>400000</v>
      </c>
      <c r="X4" s="785">
        <f>V4</f>
        <v>297600</v>
      </c>
      <c r="Y4" s="783">
        <f>'KH Ban Hang'!R7</f>
        <v>176600</v>
      </c>
      <c r="Z4" s="785">
        <v>121000</v>
      </c>
      <c r="AA4" s="783">
        <f>Y4+Z4-X4</f>
        <v>0</v>
      </c>
      <c r="AB4" s="785">
        <f>Z4</f>
        <v>121000</v>
      </c>
      <c r="AC4" s="783">
        <f>'KH Ban Hang'!T7</f>
        <v>177800</v>
      </c>
      <c r="AD4" s="785">
        <v>343200</v>
      </c>
      <c r="AE4" s="783">
        <f>AC4+AD4-AB4</f>
        <v>400000</v>
      </c>
      <c r="AF4" s="785">
        <f>AD4</f>
        <v>343200</v>
      </c>
      <c r="AG4" s="783">
        <f>'KH Ban Hang'!V7</f>
        <v>175920</v>
      </c>
      <c r="AH4" s="785">
        <v>167280</v>
      </c>
      <c r="AI4" s="783">
        <f>AG4+AH4-AF4</f>
        <v>0</v>
      </c>
      <c r="AJ4" s="785">
        <f>AH4</f>
        <v>167280</v>
      </c>
      <c r="AK4" s="783">
        <f>'KH Ban Hang'!X7</f>
        <v>165600</v>
      </c>
      <c r="AL4" s="785">
        <v>201680</v>
      </c>
      <c r="AM4" s="783">
        <f>AK4+AL4-AJ4</f>
        <v>200000</v>
      </c>
      <c r="AN4" s="785">
        <f>AL4</f>
        <v>201680</v>
      </c>
      <c r="AO4" s="783">
        <f>'KH Ban Hang'!Z7</f>
        <v>167600</v>
      </c>
      <c r="AP4" s="785">
        <v>34080</v>
      </c>
      <c r="AQ4" s="783">
        <f>AO4+AP4-AN4</f>
        <v>0</v>
      </c>
      <c r="AR4" s="785">
        <f>AP4</f>
        <v>34080</v>
      </c>
      <c r="AS4" s="783">
        <f>'KH Ban Hang'!AB7</f>
        <v>177800</v>
      </c>
      <c r="AT4" s="785">
        <v>256280</v>
      </c>
      <c r="AU4" s="783">
        <f>AS4+AT4-AR4</f>
        <v>400000</v>
      </c>
      <c r="AV4" s="785">
        <f>AT4</f>
        <v>256280</v>
      </c>
      <c r="AW4" s="783">
        <f>'KH Ban Hang'!AD7</f>
        <v>180800</v>
      </c>
      <c r="AX4" s="785">
        <v>75480</v>
      </c>
      <c r="AY4" s="783">
        <f>AW4+AX4-AV4</f>
        <v>0</v>
      </c>
    </row>
    <row r="5" spans="1:51" ht="22.05" customHeight="1">
      <c r="A5" s="378">
        <v>2</v>
      </c>
      <c r="B5" s="378" t="s">
        <v>91</v>
      </c>
      <c r="C5" s="781" t="s">
        <v>143</v>
      </c>
      <c r="D5" s="785">
        <v>0</v>
      </c>
      <c r="E5" s="783">
        <f>'KH Ban Hang'!H11</f>
        <v>21000</v>
      </c>
      <c r="F5" s="785">
        <v>9000</v>
      </c>
      <c r="G5" s="783">
        <f>E5+F5-D5</f>
        <v>30000</v>
      </c>
      <c r="H5" s="785">
        <f>F5</f>
        <v>9000</v>
      </c>
      <c r="I5" s="783">
        <f>'KH Ban Hang'!J11</f>
        <v>25000</v>
      </c>
      <c r="J5" s="785">
        <v>9000</v>
      </c>
      <c r="K5" s="783">
        <f>I5+J5-H5</f>
        <v>25000</v>
      </c>
      <c r="L5" s="785">
        <f>J5</f>
        <v>9000</v>
      </c>
      <c r="M5" s="783">
        <f>'KH Ban Hang'!L11</f>
        <v>25000</v>
      </c>
      <c r="N5" s="785">
        <v>9000</v>
      </c>
      <c r="O5" s="783">
        <f>M5+N5-L5</f>
        <v>25000</v>
      </c>
      <c r="P5" s="785">
        <f>N5</f>
        <v>9000</v>
      </c>
      <c r="Q5" s="783">
        <f>'KH Ban Hang'!N11</f>
        <v>25000</v>
      </c>
      <c r="R5" s="785">
        <v>9000</v>
      </c>
      <c r="S5" s="783">
        <f>Q5+R5-P5</f>
        <v>25000</v>
      </c>
      <c r="T5" s="785">
        <f>R5</f>
        <v>9000</v>
      </c>
      <c r="U5" s="783">
        <f>'KH Ban Hang'!P11</f>
        <v>25000</v>
      </c>
      <c r="V5" s="785">
        <v>9000</v>
      </c>
      <c r="W5" s="783">
        <f>U5+V5-T5</f>
        <v>25000</v>
      </c>
      <c r="X5" s="785">
        <f>V5</f>
        <v>9000</v>
      </c>
      <c r="Y5" s="783">
        <f>'KH Ban Hang'!R11</f>
        <v>25000</v>
      </c>
      <c r="Z5" s="785">
        <v>9000</v>
      </c>
      <c r="AA5" s="783">
        <f>Y5+Z5-X5</f>
        <v>25000</v>
      </c>
      <c r="AB5" s="785">
        <f>Z5</f>
        <v>9000</v>
      </c>
      <c r="AC5" s="783">
        <f>'KH Ban Hang'!T11</f>
        <v>25000</v>
      </c>
      <c r="AD5" s="785">
        <v>9000</v>
      </c>
      <c r="AE5" s="783">
        <f>AC5+AD5-AB5</f>
        <v>25000</v>
      </c>
      <c r="AF5" s="785">
        <f>AD5</f>
        <v>9000</v>
      </c>
      <c r="AG5" s="783">
        <f>'KH Ban Hang'!T11</f>
        <v>25000</v>
      </c>
      <c r="AH5" s="785">
        <v>9000</v>
      </c>
      <c r="AI5" s="783">
        <f>AG5+AH5-AF5</f>
        <v>25000</v>
      </c>
      <c r="AJ5" s="785">
        <f>AH5</f>
        <v>9000</v>
      </c>
      <c r="AK5" s="783">
        <f>'KH Ban Hang'!V11</f>
        <v>25000</v>
      </c>
      <c r="AL5" s="785">
        <v>9000</v>
      </c>
      <c r="AM5" s="783">
        <f>AK5+AL5-AJ5</f>
        <v>25000</v>
      </c>
      <c r="AN5" s="785">
        <f>AL5</f>
        <v>9000</v>
      </c>
      <c r="AO5">
        <f>'KH Ban Hang'!Z11</f>
        <v>25000</v>
      </c>
      <c r="AP5" s="785">
        <v>9000</v>
      </c>
      <c r="AQ5" s="783">
        <f>AO5+AP5-AN5</f>
        <v>25000</v>
      </c>
      <c r="AR5" s="785">
        <f>AP5</f>
        <v>9000</v>
      </c>
      <c r="AS5" s="783">
        <f>'KH Ban Hang'!AB11</f>
        <v>25000</v>
      </c>
      <c r="AT5" s="785">
        <v>9000</v>
      </c>
      <c r="AU5" s="783">
        <f>AS5+AT5-AR5</f>
        <v>25000</v>
      </c>
      <c r="AV5" s="785">
        <f>AT5</f>
        <v>9000</v>
      </c>
      <c r="AW5" s="783">
        <f>'KH Ban Hang'!AD11</f>
        <v>30000</v>
      </c>
      <c r="AX5" s="785">
        <v>9000</v>
      </c>
      <c r="AY5" s="783">
        <f>AW5+AX5-AV5</f>
        <v>30000</v>
      </c>
    </row>
  </sheetData>
  <mergeCells count="15">
    <mergeCell ref="AJ2:AM2"/>
    <mergeCell ref="AN2:AQ2"/>
    <mergeCell ref="AR2:AU2"/>
    <mergeCell ref="AV2:AY2"/>
    <mergeCell ref="D2:G2"/>
    <mergeCell ref="H2:K2"/>
    <mergeCell ref="L2:O2"/>
    <mergeCell ref="P2:S2"/>
    <mergeCell ref="T2:W2"/>
    <mergeCell ref="X2:AA2"/>
    <mergeCell ref="B2:B3"/>
    <mergeCell ref="C2:C3"/>
    <mergeCell ref="A2:A3"/>
    <mergeCell ref="AB2:AE2"/>
    <mergeCell ref="AF2:AI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17"/>
  <sheetViews>
    <sheetView tabSelected="1" workbookViewId="0">
      <pane xSplit="5" ySplit="3" topLeftCell="F4" activePane="bottomRight" state="frozen"/>
      <selection pane="topRight" activeCell="F1" sqref="F1"/>
      <selection pane="bottomLeft" activeCell="A4" sqref="A4"/>
      <selection pane="bottomRight" activeCell="AB4" sqref="AB4"/>
    </sheetView>
  </sheetViews>
  <sheetFormatPr defaultColWidth="9.21875" defaultRowHeight="18" customHeight="1"/>
  <cols>
    <col min="1" max="1" width="12.77734375" style="311" bestFit="1" customWidth="1"/>
    <col min="2" max="2" width="14.44140625" style="311" customWidth="1"/>
    <col min="3" max="3" width="7.5546875" style="345" bestFit="1" customWidth="1"/>
    <col min="4" max="4" width="8.21875" style="311" bestFit="1" customWidth="1"/>
    <col min="5" max="5" width="4.77734375" style="345" bestFit="1" customWidth="1"/>
    <col min="6" max="6" width="16.77734375" style="311" customWidth="1"/>
    <col min="7" max="7" width="11.21875" style="311" bestFit="1" customWidth="1"/>
    <col min="8" max="8" width="12" style="311" bestFit="1" customWidth="1"/>
    <col min="9" max="9" width="11.21875" style="311" bestFit="1" customWidth="1"/>
    <col min="10" max="10" width="12" style="311" bestFit="1" customWidth="1"/>
    <col min="11" max="11" width="11.21875" style="311" bestFit="1" customWidth="1"/>
    <col min="12" max="12" width="12" style="311" bestFit="1" customWidth="1"/>
    <col min="13" max="13" width="11.21875" style="311" bestFit="1" customWidth="1"/>
    <col min="14" max="14" width="12" style="311" bestFit="1" customWidth="1"/>
    <col min="15" max="15" width="11.21875" style="311" bestFit="1" customWidth="1"/>
    <col min="16" max="16" width="12" style="311" bestFit="1" customWidth="1"/>
    <col min="17" max="17" width="11.5546875" style="311" bestFit="1" customWidth="1"/>
    <col min="18" max="18" width="12" style="311" bestFit="1" customWidth="1"/>
    <col min="19" max="19" width="11.5546875" style="311" bestFit="1" customWidth="1"/>
    <col min="20" max="20" width="12" style="311" bestFit="1" customWidth="1"/>
    <col min="21" max="21" width="11.5546875" style="311" bestFit="1" customWidth="1"/>
    <col min="22" max="22" width="12" style="311" bestFit="1" customWidth="1"/>
    <col min="23" max="23" width="11.5546875" style="311" bestFit="1" customWidth="1"/>
    <col min="24" max="24" width="12" style="311" bestFit="1" customWidth="1"/>
    <col min="25" max="25" width="11.5546875" style="311" bestFit="1" customWidth="1"/>
    <col min="26" max="26" width="12" style="311" bestFit="1" customWidth="1"/>
    <col min="27" max="27" width="11.21875" style="311" bestFit="1" customWidth="1"/>
    <col min="28" max="28" width="12" style="311" bestFit="1" customWidth="1"/>
    <col min="29" max="29" width="11.21875" style="311" bestFit="1" customWidth="1"/>
    <col min="30" max="30" width="12" style="311" bestFit="1" customWidth="1"/>
    <col min="31" max="31" width="11.21875" style="311" bestFit="1" customWidth="1"/>
    <col min="32" max="32" width="11.44140625" style="311" bestFit="1" customWidth="1"/>
    <col min="33" max="16384" width="9.21875" style="311"/>
  </cols>
  <sheetData>
    <row r="2" spans="1:32" s="380" customFormat="1" ht="18" customHeight="1">
      <c r="A2" s="792" t="s">
        <v>65</v>
      </c>
      <c r="B2" s="792"/>
      <c r="C2" s="792" t="s">
        <v>66</v>
      </c>
      <c r="D2" s="792"/>
      <c r="E2" s="792"/>
      <c r="F2" s="792"/>
      <c r="G2" s="793" t="s">
        <v>31</v>
      </c>
      <c r="H2" s="794"/>
      <c r="I2" s="793" t="s">
        <v>32</v>
      </c>
      <c r="J2" s="793"/>
      <c r="K2" s="793" t="s">
        <v>33</v>
      </c>
      <c r="L2" s="793"/>
      <c r="M2" s="793" t="s">
        <v>34</v>
      </c>
      <c r="N2" s="793"/>
      <c r="O2" s="793" t="s">
        <v>35</v>
      </c>
      <c r="P2" s="793"/>
      <c r="Q2" s="793" t="s">
        <v>36</v>
      </c>
      <c r="R2" s="793"/>
      <c r="S2" s="793" t="s">
        <v>37</v>
      </c>
      <c r="T2" s="793"/>
      <c r="U2" s="793" t="s">
        <v>38</v>
      </c>
      <c r="V2" s="793"/>
      <c r="W2" s="793" t="s">
        <v>39</v>
      </c>
      <c r="X2" s="793"/>
      <c r="Y2" s="793" t="s">
        <v>40</v>
      </c>
      <c r="Z2" s="793"/>
      <c r="AA2" s="793" t="s">
        <v>41</v>
      </c>
      <c r="AB2" s="793"/>
      <c r="AC2" s="793" t="s">
        <v>42</v>
      </c>
      <c r="AD2" s="793"/>
      <c r="AE2" s="804" t="s">
        <v>67</v>
      </c>
      <c r="AF2" s="804"/>
    </row>
    <row r="3" spans="1:32" s="380" customFormat="1" ht="43.2" customHeight="1">
      <c r="A3" s="383" t="s">
        <v>68</v>
      </c>
      <c r="B3" s="384" t="s">
        <v>69</v>
      </c>
      <c r="C3" s="384" t="s">
        <v>70</v>
      </c>
      <c r="D3" s="384" t="s">
        <v>71</v>
      </c>
      <c r="E3" s="384" t="s">
        <v>72</v>
      </c>
      <c r="F3" s="383" t="s">
        <v>743</v>
      </c>
      <c r="G3" s="385" t="s">
        <v>744</v>
      </c>
      <c r="H3" s="385" t="s">
        <v>81</v>
      </c>
      <c r="I3" s="385" t="s">
        <v>745</v>
      </c>
      <c r="J3" s="385" t="s">
        <v>81</v>
      </c>
      <c r="K3" s="385" t="s">
        <v>744</v>
      </c>
      <c r="L3" s="385" t="s">
        <v>81</v>
      </c>
      <c r="M3" s="385" t="s">
        <v>745</v>
      </c>
      <c r="N3" s="385" t="s">
        <v>81</v>
      </c>
      <c r="O3" s="385" t="s">
        <v>745</v>
      </c>
      <c r="P3" s="385" t="s">
        <v>81</v>
      </c>
      <c r="Q3" s="385" t="s">
        <v>745</v>
      </c>
      <c r="R3" s="385" t="s">
        <v>81</v>
      </c>
      <c r="S3" s="385" t="s">
        <v>745</v>
      </c>
      <c r="T3" s="385" t="s">
        <v>81</v>
      </c>
      <c r="U3" s="385" t="s">
        <v>745</v>
      </c>
      <c r="V3" s="385" t="s">
        <v>81</v>
      </c>
      <c r="W3" s="385" t="s">
        <v>745</v>
      </c>
      <c r="X3" s="385" t="s">
        <v>81</v>
      </c>
      <c r="Y3" s="385" t="s">
        <v>745</v>
      </c>
      <c r="Z3" s="385" t="s">
        <v>81</v>
      </c>
      <c r="AA3" s="385" t="s">
        <v>744</v>
      </c>
      <c r="AB3" s="385" t="s">
        <v>81</v>
      </c>
      <c r="AC3" s="385" t="s">
        <v>745</v>
      </c>
      <c r="AD3" s="385" t="s">
        <v>81</v>
      </c>
      <c r="AE3" s="385" t="s">
        <v>745</v>
      </c>
      <c r="AF3" s="382" t="s">
        <v>73</v>
      </c>
    </row>
    <row r="4" spans="1:32" ht="18" customHeight="1">
      <c r="A4" s="386" t="s">
        <v>74</v>
      </c>
      <c r="B4" s="386" t="s">
        <v>76</v>
      </c>
      <c r="C4" s="387"/>
      <c r="D4" s="387"/>
      <c r="E4" s="387"/>
      <c r="F4" s="388"/>
      <c r="G4" s="389">
        <f>'KH NHẬP KHO HH&amp;TP'!G5</f>
        <v>30000</v>
      </c>
      <c r="H4" s="390"/>
      <c r="I4" s="389">
        <f>'KH NHẬP KHO HH&amp;TP'!K5</f>
        <v>25000</v>
      </c>
      <c r="J4" s="390"/>
      <c r="K4" s="389">
        <f>'KH NHẬP KHO HH&amp;TP'!O5</f>
        <v>25000</v>
      </c>
      <c r="L4" s="390"/>
      <c r="M4" s="389">
        <f>'KH NHẬP KHO HH&amp;TP'!S5</f>
        <v>25000</v>
      </c>
      <c r="N4" s="390"/>
      <c r="O4" s="389">
        <f>'KH NHẬP KHO HH&amp;TP'!W5</f>
        <v>25000</v>
      </c>
      <c r="P4" s="390"/>
      <c r="Q4" s="389">
        <f>'KH NHẬP KHO HH&amp;TP'!AA5</f>
        <v>25000</v>
      </c>
      <c r="R4" s="390"/>
      <c r="S4" s="389">
        <f>'KH NHẬP KHO HH&amp;TP'!AE5</f>
        <v>25000</v>
      </c>
      <c r="T4" s="390"/>
      <c r="U4" s="389">
        <f>'KH NHẬP KHO HH&amp;TP'!AI5</f>
        <v>25000</v>
      </c>
      <c r="V4" s="390"/>
      <c r="W4" s="389">
        <f>'KH NHẬP KHO HH&amp;TP'!AM5</f>
        <v>25000</v>
      </c>
      <c r="X4" s="390"/>
      <c r="Y4" s="389">
        <f>'KH NHẬP KHO HH&amp;TP'!AQ5</f>
        <v>25000</v>
      </c>
      <c r="Z4" s="390"/>
      <c r="AA4" s="389">
        <f>'KH NHẬP KHO HH&amp;TP'!AU5</f>
        <v>25000</v>
      </c>
      <c r="AB4" s="390"/>
      <c r="AC4" s="391">
        <f>'KH NHẬP KHO HH&amp;TP'!AY5</f>
        <v>30000</v>
      </c>
      <c r="AD4" s="390"/>
      <c r="AE4" s="391"/>
      <c r="AF4" s="392"/>
    </row>
    <row r="5" spans="1:32" ht="18" customHeight="1">
      <c r="A5" s="393" t="s">
        <v>74</v>
      </c>
      <c r="B5" s="393" t="s">
        <v>76</v>
      </c>
      <c r="C5" s="394">
        <v>10025</v>
      </c>
      <c r="D5" s="393" t="s">
        <v>77</v>
      </c>
      <c r="E5" s="394" t="s">
        <v>75</v>
      </c>
      <c r="F5" s="395">
        <v>1.8000000000000002E-2</v>
      </c>
      <c r="G5" s="396">
        <f>G4</f>
        <v>30000</v>
      </c>
      <c r="H5" s="397">
        <f>$F5*G5</f>
        <v>540.00000000000011</v>
      </c>
      <c r="I5" s="396">
        <f>I4</f>
        <v>25000</v>
      </c>
      <c r="J5" s="397">
        <f>$F5*I5</f>
        <v>450.00000000000006</v>
      </c>
      <c r="K5" s="396">
        <f>K4</f>
        <v>25000</v>
      </c>
      <c r="L5" s="397">
        <f>$F5*K5</f>
        <v>450.00000000000006</v>
      </c>
      <c r="M5" s="396">
        <f>M4</f>
        <v>25000</v>
      </c>
      <c r="N5" s="397">
        <f>$F5*M5</f>
        <v>450.00000000000006</v>
      </c>
      <c r="O5" s="396">
        <f>O4</f>
        <v>25000</v>
      </c>
      <c r="P5" s="397">
        <f>$F5*O5</f>
        <v>450.00000000000006</v>
      </c>
      <c r="Q5" s="396">
        <f>Q4</f>
        <v>25000</v>
      </c>
      <c r="R5" s="397">
        <f>$F5*Q5</f>
        <v>450.00000000000006</v>
      </c>
      <c r="S5" s="396">
        <f>S4</f>
        <v>25000</v>
      </c>
      <c r="T5" s="397">
        <f>$F5*S5</f>
        <v>450.00000000000006</v>
      </c>
      <c r="U5" s="396">
        <f>U4</f>
        <v>25000</v>
      </c>
      <c r="V5" s="397">
        <f>$F5*U5</f>
        <v>450.00000000000006</v>
      </c>
      <c r="W5" s="396">
        <f>W4</f>
        <v>25000</v>
      </c>
      <c r="X5" s="397">
        <f>$F5*W5</f>
        <v>450.00000000000006</v>
      </c>
      <c r="Y5" s="396">
        <f>Y4</f>
        <v>25000</v>
      </c>
      <c r="Z5" s="397">
        <f>$F5*Y5</f>
        <v>450.00000000000006</v>
      </c>
      <c r="AA5" s="396">
        <f>AA4</f>
        <v>25000</v>
      </c>
      <c r="AB5" s="397">
        <f>$F5*AA5</f>
        <v>450.00000000000006</v>
      </c>
      <c r="AC5" s="396">
        <f>AC4</f>
        <v>30000</v>
      </c>
      <c r="AD5" s="397">
        <f>$F5*AC5</f>
        <v>540.00000000000011</v>
      </c>
      <c r="AE5" s="396">
        <f>AC5+AA5+Y5+W5+U5+S5+Q5+O5+M5+K5+I5+G5</f>
        <v>310000</v>
      </c>
      <c r="AF5" s="397">
        <f>AD5+AB5+Z5+X5+V5+T5+R5+P5+N5+L5+J5+H5</f>
        <v>5580.0000000000009</v>
      </c>
    </row>
    <row r="6" spans="1:32" ht="18" customHeight="1">
      <c r="A6" s="393" t="s">
        <v>74</v>
      </c>
      <c r="B6" s="393" t="s">
        <v>76</v>
      </c>
      <c r="C6" s="394">
        <v>13370</v>
      </c>
      <c r="D6" s="393" t="s">
        <v>78</v>
      </c>
      <c r="E6" s="394" t="s">
        <v>75</v>
      </c>
      <c r="F6" s="395">
        <v>4.0000000000000001E-3</v>
      </c>
      <c r="G6" s="396">
        <f t="shared" ref="G6:AC8" si="0">G5</f>
        <v>30000</v>
      </c>
      <c r="H6" s="397">
        <f>$F6*G6</f>
        <v>120</v>
      </c>
      <c r="I6" s="396">
        <f t="shared" si="0"/>
        <v>25000</v>
      </c>
      <c r="J6" s="397">
        <f>$F6*I6</f>
        <v>100</v>
      </c>
      <c r="K6" s="396">
        <f t="shared" si="0"/>
        <v>25000</v>
      </c>
      <c r="L6" s="397">
        <f t="shared" ref="L6:N6" si="1">$F6*K6</f>
        <v>100</v>
      </c>
      <c r="M6" s="396">
        <f t="shared" si="0"/>
        <v>25000</v>
      </c>
      <c r="N6" s="397">
        <f t="shared" si="1"/>
        <v>100</v>
      </c>
      <c r="O6" s="396">
        <f t="shared" si="0"/>
        <v>25000</v>
      </c>
      <c r="P6" s="397">
        <f t="shared" ref="P6:R6" si="2">$F6*O6</f>
        <v>100</v>
      </c>
      <c r="Q6" s="396">
        <f t="shared" si="0"/>
        <v>25000</v>
      </c>
      <c r="R6" s="397">
        <f t="shared" si="2"/>
        <v>100</v>
      </c>
      <c r="S6" s="396">
        <f t="shared" si="0"/>
        <v>25000</v>
      </c>
      <c r="T6" s="397">
        <f t="shared" ref="T6:V6" si="3">$F6*S6</f>
        <v>100</v>
      </c>
      <c r="U6" s="396">
        <f t="shared" si="0"/>
        <v>25000</v>
      </c>
      <c r="V6" s="397">
        <f t="shared" si="3"/>
        <v>100</v>
      </c>
      <c r="W6" s="396">
        <f t="shared" si="0"/>
        <v>25000</v>
      </c>
      <c r="X6" s="397">
        <f t="shared" ref="X6:Z6" si="4">$F6*W6</f>
        <v>100</v>
      </c>
      <c r="Y6" s="396">
        <f t="shared" si="0"/>
        <v>25000</v>
      </c>
      <c r="Z6" s="397">
        <f t="shared" si="4"/>
        <v>100</v>
      </c>
      <c r="AA6" s="396">
        <f t="shared" si="0"/>
        <v>25000</v>
      </c>
      <c r="AB6" s="397">
        <f t="shared" ref="AB6:AD6" si="5">$F6*AA6</f>
        <v>100</v>
      </c>
      <c r="AC6" s="396">
        <f t="shared" si="0"/>
        <v>30000</v>
      </c>
      <c r="AD6" s="397">
        <f t="shared" si="5"/>
        <v>120</v>
      </c>
      <c r="AE6" s="396">
        <f t="shared" ref="AE6:AE8" si="6">AC6+AA6+Y6+W6+U6+S6+Q6+O6+M6+K6+I6+G6</f>
        <v>310000</v>
      </c>
      <c r="AF6" s="397">
        <f>AD6+AB6+Z6+X6+V6+T6+R6+P6+N6+L6+J6+H6</f>
        <v>1240</v>
      </c>
    </row>
    <row r="7" spans="1:32" ht="18" customHeight="1">
      <c r="A7" s="393" t="s">
        <v>74</v>
      </c>
      <c r="B7" s="393" t="s">
        <v>76</v>
      </c>
      <c r="C7" s="394">
        <v>10288</v>
      </c>
      <c r="D7" s="393" t="s">
        <v>79</v>
      </c>
      <c r="E7" s="394" t="s">
        <v>75</v>
      </c>
      <c r="F7" s="395">
        <v>4.2105263157894736E-3</v>
      </c>
      <c r="G7" s="396">
        <f t="shared" si="0"/>
        <v>30000</v>
      </c>
      <c r="H7" s="397">
        <f t="shared" ref="H7:J8" si="7">$F7*G7</f>
        <v>126.31578947368421</v>
      </c>
      <c r="I7" s="396">
        <f t="shared" si="0"/>
        <v>25000</v>
      </c>
      <c r="J7" s="397">
        <f t="shared" si="7"/>
        <v>105.26315789473684</v>
      </c>
      <c r="K7" s="396">
        <f t="shared" si="0"/>
        <v>25000</v>
      </c>
      <c r="L7" s="397">
        <f t="shared" ref="L7:N7" si="8">$F7*K7</f>
        <v>105.26315789473684</v>
      </c>
      <c r="M7" s="396">
        <f t="shared" si="0"/>
        <v>25000</v>
      </c>
      <c r="N7" s="397">
        <f t="shared" si="8"/>
        <v>105.26315789473684</v>
      </c>
      <c r="O7" s="396">
        <f t="shared" si="0"/>
        <v>25000</v>
      </c>
      <c r="P7" s="397">
        <f t="shared" ref="P7:R7" si="9">$F7*O7</f>
        <v>105.26315789473684</v>
      </c>
      <c r="Q7" s="396">
        <f t="shared" si="0"/>
        <v>25000</v>
      </c>
      <c r="R7" s="397">
        <f t="shared" si="9"/>
        <v>105.26315789473684</v>
      </c>
      <c r="S7" s="396">
        <f t="shared" si="0"/>
        <v>25000</v>
      </c>
      <c r="T7" s="397">
        <f t="shared" ref="T7:V7" si="10">$F7*S7</f>
        <v>105.26315789473684</v>
      </c>
      <c r="U7" s="396">
        <f t="shared" si="0"/>
        <v>25000</v>
      </c>
      <c r="V7" s="397">
        <f t="shared" si="10"/>
        <v>105.26315789473684</v>
      </c>
      <c r="W7" s="396">
        <f t="shared" si="0"/>
        <v>25000</v>
      </c>
      <c r="X7" s="397">
        <f t="shared" ref="X7:Z7" si="11">$F7*W7</f>
        <v>105.26315789473684</v>
      </c>
      <c r="Y7" s="396">
        <f t="shared" si="0"/>
        <v>25000</v>
      </c>
      <c r="Z7" s="397">
        <f t="shared" si="11"/>
        <v>105.26315789473684</v>
      </c>
      <c r="AA7" s="396">
        <f t="shared" si="0"/>
        <v>25000</v>
      </c>
      <c r="AB7" s="397">
        <f t="shared" ref="AB7:AD7" si="12">$F7*AA7</f>
        <v>105.26315789473684</v>
      </c>
      <c r="AC7" s="396">
        <f t="shared" si="0"/>
        <v>30000</v>
      </c>
      <c r="AD7" s="397">
        <f t="shared" si="12"/>
        <v>126.31578947368421</v>
      </c>
      <c r="AE7" s="396">
        <f t="shared" si="6"/>
        <v>310000</v>
      </c>
      <c r="AF7" s="397">
        <f>AD7+AB7+Z7+X7+V7+T7+R7+P7+N7+L7+J7+H7</f>
        <v>1305.2631578947369</v>
      </c>
    </row>
    <row r="8" spans="1:32" ht="18" customHeight="1">
      <c r="A8" s="398" t="s">
        <v>74</v>
      </c>
      <c r="B8" s="398" t="s">
        <v>76</v>
      </c>
      <c r="C8" s="399">
        <v>17818</v>
      </c>
      <c r="D8" s="398" t="s">
        <v>80</v>
      </c>
      <c r="E8" s="399" t="s">
        <v>75</v>
      </c>
      <c r="F8" s="400">
        <v>4.0000000000000001E-3</v>
      </c>
      <c r="G8" s="401">
        <f t="shared" si="0"/>
        <v>30000</v>
      </c>
      <c r="H8" s="402">
        <f t="shared" si="7"/>
        <v>120</v>
      </c>
      <c r="I8" s="401">
        <f t="shared" si="0"/>
        <v>25000</v>
      </c>
      <c r="J8" s="402">
        <f t="shared" si="7"/>
        <v>100</v>
      </c>
      <c r="K8" s="401">
        <f t="shared" si="0"/>
        <v>25000</v>
      </c>
      <c r="L8" s="402">
        <f t="shared" ref="L8:N8" si="13">$F8*K8</f>
        <v>100</v>
      </c>
      <c r="M8" s="401">
        <f t="shared" si="0"/>
        <v>25000</v>
      </c>
      <c r="N8" s="402">
        <f t="shared" si="13"/>
        <v>100</v>
      </c>
      <c r="O8" s="401">
        <f t="shared" si="0"/>
        <v>25000</v>
      </c>
      <c r="P8" s="402">
        <f t="shared" ref="P8:R8" si="14">$F8*O8</f>
        <v>100</v>
      </c>
      <c r="Q8" s="401">
        <f t="shared" si="0"/>
        <v>25000</v>
      </c>
      <c r="R8" s="402">
        <f t="shared" si="14"/>
        <v>100</v>
      </c>
      <c r="S8" s="401">
        <f t="shared" si="0"/>
        <v>25000</v>
      </c>
      <c r="T8" s="402">
        <f t="shared" ref="T8:V8" si="15">$F8*S8</f>
        <v>100</v>
      </c>
      <c r="U8" s="401">
        <f t="shared" si="0"/>
        <v>25000</v>
      </c>
      <c r="V8" s="402">
        <f t="shared" si="15"/>
        <v>100</v>
      </c>
      <c r="W8" s="401">
        <f t="shared" si="0"/>
        <v>25000</v>
      </c>
      <c r="X8" s="402">
        <f t="shared" ref="X8:Z8" si="16">$F8*W8</f>
        <v>100</v>
      </c>
      <c r="Y8" s="401">
        <f t="shared" si="0"/>
        <v>25000</v>
      </c>
      <c r="Z8" s="402">
        <f t="shared" si="16"/>
        <v>100</v>
      </c>
      <c r="AA8" s="401">
        <f t="shared" si="0"/>
        <v>25000</v>
      </c>
      <c r="AB8" s="402">
        <f t="shared" ref="AB8:AD8" si="17">$F8*AA8</f>
        <v>100</v>
      </c>
      <c r="AC8" s="401">
        <f t="shared" si="0"/>
        <v>30000</v>
      </c>
      <c r="AD8" s="402">
        <f t="shared" si="17"/>
        <v>120</v>
      </c>
      <c r="AE8" s="401">
        <f t="shared" si="6"/>
        <v>310000</v>
      </c>
      <c r="AF8" s="402">
        <f t="shared" ref="AF8" si="18">AD8+AB8+Z8+X8+V8+T8+R8+P8+N8+L8+J8+H8</f>
        <v>1240</v>
      </c>
    </row>
    <row r="11" spans="1:32" ht="18" customHeight="1">
      <c r="C11" s="798" t="s">
        <v>92</v>
      </c>
      <c r="D11" s="799"/>
      <c r="E11" s="799"/>
      <c r="F11" s="800"/>
      <c r="G11" s="796" t="s">
        <v>31</v>
      </c>
      <c r="H11" s="797"/>
      <c r="I11" s="796" t="s">
        <v>32</v>
      </c>
      <c r="J11" s="797"/>
      <c r="K11" s="796" t="s">
        <v>33</v>
      </c>
      <c r="L11" s="797"/>
      <c r="M11" s="796" t="s">
        <v>34</v>
      </c>
      <c r="N11" s="797"/>
      <c r="O11" s="796" t="s">
        <v>35</v>
      </c>
      <c r="P11" s="797"/>
      <c r="Q11" s="796" t="s">
        <v>36</v>
      </c>
      <c r="R11" s="797"/>
      <c r="S11" s="796" t="s">
        <v>37</v>
      </c>
      <c r="T11" s="797"/>
      <c r="U11" s="796" t="s">
        <v>38</v>
      </c>
      <c r="V11" s="797"/>
      <c r="W11" s="796" t="s">
        <v>39</v>
      </c>
      <c r="X11" s="797"/>
      <c r="Y11" s="796" t="s">
        <v>40</v>
      </c>
      <c r="Z11" s="797"/>
      <c r="AA11" s="796" t="s">
        <v>41</v>
      </c>
      <c r="AB11" s="797"/>
      <c r="AC11" s="796" t="s">
        <v>42</v>
      </c>
      <c r="AD11" s="797"/>
    </row>
    <row r="12" spans="1:32" ht="32.4" customHeight="1">
      <c r="C12" s="801"/>
      <c r="D12" s="802"/>
      <c r="E12" s="802"/>
      <c r="F12" s="803"/>
      <c r="G12" s="372" t="s">
        <v>93</v>
      </c>
      <c r="H12" s="373" t="s">
        <v>86</v>
      </c>
      <c r="I12" s="372" t="s">
        <v>93</v>
      </c>
      <c r="J12" s="373" t="s">
        <v>86</v>
      </c>
      <c r="K12" s="372" t="s">
        <v>93</v>
      </c>
      <c r="L12" s="373" t="s">
        <v>86</v>
      </c>
      <c r="M12" s="372" t="s">
        <v>93</v>
      </c>
      <c r="N12" s="373" t="s">
        <v>86</v>
      </c>
      <c r="O12" s="372" t="s">
        <v>93</v>
      </c>
      <c r="P12" s="373" t="s">
        <v>86</v>
      </c>
      <c r="Q12" s="372" t="s">
        <v>93</v>
      </c>
      <c r="R12" s="373" t="s">
        <v>86</v>
      </c>
      <c r="S12" s="372" t="s">
        <v>93</v>
      </c>
      <c r="T12" s="373" t="s">
        <v>86</v>
      </c>
      <c r="U12" s="372" t="s">
        <v>93</v>
      </c>
      <c r="V12" s="373" t="s">
        <v>86</v>
      </c>
      <c r="W12" s="372" t="s">
        <v>93</v>
      </c>
      <c r="X12" s="373" t="s">
        <v>86</v>
      </c>
      <c r="Y12" s="372" t="s">
        <v>93</v>
      </c>
      <c r="Z12" s="373" t="s">
        <v>86</v>
      </c>
      <c r="AA12" s="372" t="s">
        <v>93</v>
      </c>
      <c r="AB12" s="373" t="s">
        <v>86</v>
      </c>
      <c r="AC12" s="372" t="s">
        <v>93</v>
      </c>
      <c r="AD12" s="373" t="s">
        <v>86</v>
      </c>
    </row>
    <row r="13" spans="1:32" ht="18" customHeight="1">
      <c r="C13" s="404">
        <v>10025</v>
      </c>
      <c r="D13" s="386" t="s">
        <v>77</v>
      </c>
      <c r="E13" s="404" t="s">
        <v>75</v>
      </c>
      <c r="F13" s="405">
        <v>1.8000000000000002E-2</v>
      </c>
      <c r="G13" s="406">
        <f>'KH Mua Hang'!H43</f>
        <v>115000</v>
      </c>
      <c r="H13" s="406">
        <f>$F13*G13</f>
        <v>2070.0000000000005</v>
      </c>
      <c r="I13" s="406">
        <f>'KH Mua Hang'!J43</f>
        <v>115000</v>
      </c>
      <c r="J13" s="406">
        <f>$F13*I13</f>
        <v>2070.0000000000005</v>
      </c>
      <c r="K13" s="406">
        <f>'KH Mua Hang'!L43</f>
        <v>115000</v>
      </c>
      <c r="L13" s="406">
        <f>$F13*K13</f>
        <v>2070.0000000000005</v>
      </c>
      <c r="M13" s="406">
        <f>'KH Mua Hang'!N43</f>
        <v>115000</v>
      </c>
      <c r="N13" s="406">
        <f>$F13*M13</f>
        <v>2070.0000000000005</v>
      </c>
      <c r="O13" s="406">
        <f>'KH Mua Hang'!P43</f>
        <v>115000</v>
      </c>
      <c r="P13" s="406">
        <f>$F13*O13</f>
        <v>2070.0000000000005</v>
      </c>
      <c r="Q13" s="406">
        <f>'KH Mua Hang'!R43</f>
        <v>115000</v>
      </c>
      <c r="R13" s="406">
        <f>$F13*Q13</f>
        <v>2070.0000000000005</v>
      </c>
      <c r="S13" s="406">
        <f>'KH Mua Hang'!T43</f>
        <v>120000</v>
      </c>
      <c r="T13" s="406">
        <f>$F13*S13</f>
        <v>2160.0000000000005</v>
      </c>
      <c r="U13" s="406">
        <f>'KH Mua Hang'!V43</f>
        <v>120000</v>
      </c>
      <c r="V13" s="406">
        <f>$F13*U13</f>
        <v>2160.0000000000005</v>
      </c>
      <c r="W13" s="406">
        <f>'KH Mua Hang'!X43</f>
        <v>120000</v>
      </c>
      <c r="X13" s="406">
        <f>$F13*W13</f>
        <v>2160.0000000000005</v>
      </c>
      <c r="Y13" s="406">
        <f>'KH Mua Hang'!Z43</f>
        <v>120000</v>
      </c>
      <c r="Z13" s="406">
        <f>$F13*Y13</f>
        <v>2160.0000000000005</v>
      </c>
      <c r="AA13" s="406">
        <f>'KH Mua Hang'!AB43</f>
        <v>120000</v>
      </c>
      <c r="AB13" s="406">
        <f>$F13*AA13</f>
        <v>2160.0000000000005</v>
      </c>
      <c r="AC13" s="406">
        <f>'KH Mua Hang'!AD43</f>
        <v>120000</v>
      </c>
      <c r="AD13" s="406">
        <f>$F13*AC13</f>
        <v>2160.0000000000005</v>
      </c>
    </row>
    <row r="14" spans="1:32" ht="18" customHeight="1">
      <c r="C14" s="394">
        <v>13370</v>
      </c>
      <c r="D14" s="393" t="s">
        <v>78</v>
      </c>
      <c r="E14" s="394" t="s">
        <v>75</v>
      </c>
      <c r="F14" s="395">
        <v>4.0000000000000001E-3</v>
      </c>
      <c r="G14" s="396">
        <f>'KH Mua Hang'!H44</f>
        <v>132000</v>
      </c>
      <c r="H14" s="396">
        <f>$F14*G14</f>
        <v>528</v>
      </c>
      <c r="I14" s="396">
        <f>'KH Mua Hang'!J44</f>
        <v>132000</v>
      </c>
      <c r="J14" s="396">
        <f>$F14*I14</f>
        <v>528</v>
      </c>
      <c r="K14" s="396">
        <f>'KH Mua Hang'!L44</f>
        <v>132000</v>
      </c>
      <c r="L14" s="396">
        <f t="shared" ref="L14:N14" si="19">$F14*K14</f>
        <v>528</v>
      </c>
      <c r="M14" s="396">
        <f>'KH Mua Hang'!N44</f>
        <v>132000</v>
      </c>
      <c r="N14" s="396">
        <f t="shared" si="19"/>
        <v>528</v>
      </c>
      <c r="O14" s="396">
        <f>'KH Mua Hang'!P44</f>
        <v>132000</v>
      </c>
      <c r="P14" s="396">
        <f t="shared" ref="P14:R14" si="20">$F14*O14</f>
        <v>528</v>
      </c>
      <c r="Q14" s="396">
        <f>'KH Mua Hang'!R44</f>
        <v>132000</v>
      </c>
      <c r="R14" s="396">
        <f t="shared" si="20"/>
        <v>528</v>
      </c>
      <c r="S14" s="396">
        <f>'KH Mua Hang'!T44</f>
        <v>135000</v>
      </c>
      <c r="T14" s="396">
        <f t="shared" ref="T14:V14" si="21">$F14*S14</f>
        <v>540</v>
      </c>
      <c r="U14" s="396">
        <f>'KH Mua Hang'!V44</f>
        <v>135000</v>
      </c>
      <c r="V14" s="396">
        <f t="shared" si="21"/>
        <v>540</v>
      </c>
      <c r="W14" s="396">
        <f>'KH Mua Hang'!X44</f>
        <v>135000</v>
      </c>
      <c r="X14" s="396">
        <f t="shared" ref="X14:Z14" si="22">$F14*W14</f>
        <v>540</v>
      </c>
      <c r="Y14" s="396">
        <f>'KH Mua Hang'!Z44</f>
        <v>135000</v>
      </c>
      <c r="Z14" s="396">
        <f t="shared" si="22"/>
        <v>540</v>
      </c>
      <c r="AA14" s="396">
        <f>'KH Mua Hang'!AB44</f>
        <v>135000</v>
      </c>
      <c r="AB14" s="396">
        <f t="shared" ref="AB14:AD14" si="23">$F14*AA14</f>
        <v>540</v>
      </c>
      <c r="AC14" s="396">
        <f>'KH Mua Hang'!AD44</f>
        <v>135000</v>
      </c>
      <c r="AD14" s="396">
        <f t="shared" si="23"/>
        <v>540</v>
      </c>
    </row>
    <row r="15" spans="1:32" ht="18" customHeight="1">
      <c r="C15" s="394">
        <v>10288</v>
      </c>
      <c r="D15" s="393" t="s">
        <v>79</v>
      </c>
      <c r="E15" s="394" t="s">
        <v>75</v>
      </c>
      <c r="F15" s="395">
        <v>4.2105263157894736E-3</v>
      </c>
      <c r="G15" s="396">
        <f>'KH Mua Hang'!H45</f>
        <v>155000</v>
      </c>
      <c r="H15" s="396">
        <f t="shared" ref="H15:J16" si="24">$F15*G15</f>
        <v>652.63157894736844</v>
      </c>
      <c r="I15" s="396">
        <f>'KH Mua Hang'!J45</f>
        <v>155000</v>
      </c>
      <c r="J15" s="396">
        <f t="shared" si="24"/>
        <v>652.63157894736844</v>
      </c>
      <c r="K15" s="396">
        <f>'KH Mua Hang'!L45</f>
        <v>155000</v>
      </c>
      <c r="L15" s="396">
        <f t="shared" ref="L15:N15" si="25">$F15*K15</f>
        <v>652.63157894736844</v>
      </c>
      <c r="M15" s="396">
        <f>'KH Mua Hang'!N45</f>
        <v>155000</v>
      </c>
      <c r="N15" s="396">
        <f t="shared" si="25"/>
        <v>652.63157894736844</v>
      </c>
      <c r="O15" s="396">
        <f>'KH Mua Hang'!P45</f>
        <v>155000</v>
      </c>
      <c r="P15" s="396">
        <f t="shared" ref="P15:R15" si="26">$F15*O15</f>
        <v>652.63157894736844</v>
      </c>
      <c r="Q15" s="396">
        <f>'KH Mua Hang'!R45</f>
        <v>155000</v>
      </c>
      <c r="R15" s="396">
        <f t="shared" si="26"/>
        <v>652.63157894736844</v>
      </c>
      <c r="S15" s="396">
        <f>'KH Mua Hang'!T45</f>
        <v>155000</v>
      </c>
      <c r="T15" s="396">
        <f t="shared" ref="T15:V15" si="27">$F15*S15</f>
        <v>652.63157894736844</v>
      </c>
      <c r="U15" s="396">
        <f>'KH Mua Hang'!V45</f>
        <v>155000</v>
      </c>
      <c r="V15" s="396">
        <f t="shared" si="27"/>
        <v>652.63157894736844</v>
      </c>
      <c r="W15" s="396">
        <f>'KH Mua Hang'!X45</f>
        <v>155000</v>
      </c>
      <c r="X15" s="396">
        <f t="shared" ref="X15:Z15" si="28">$F15*W15</f>
        <v>652.63157894736844</v>
      </c>
      <c r="Y15" s="396">
        <f>'KH Mua Hang'!Z45</f>
        <v>155000</v>
      </c>
      <c r="Z15" s="396">
        <f t="shared" si="28"/>
        <v>652.63157894736844</v>
      </c>
      <c r="AA15" s="396">
        <f>'KH Mua Hang'!AB45</f>
        <v>155000</v>
      </c>
      <c r="AB15" s="396">
        <f t="shared" ref="AB15:AD15" si="29">$F15*AA15</f>
        <v>652.63157894736844</v>
      </c>
      <c r="AC15" s="396">
        <f>'KH Mua Hang'!AD45</f>
        <v>155000</v>
      </c>
      <c r="AD15" s="396">
        <f t="shared" si="29"/>
        <v>652.63157894736844</v>
      </c>
    </row>
    <row r="16" spans="1:32" ht="18" customHeight="1">
      <c r="C16" s="399">
        <v>17818</v>
      </c>
      <c r="D16" s="398" t="s">
        <v>80</v>
      </c>
      <c r="E16" s="399" t="s">
        <v>75</v>
      </c>
      <c r="F16" s="400">
        <v>4.0000000000000001E-3</v>
      </c>
      <c r="G16" s="401">
        <f>'KH Mua Hang'!H46</f>
        <v>185000</v>
      </c>
      <c r="H16" s="401">
        <f t="shared" si="24"/>
        <v>740</v>
      </c>
      <c r="I16" s="401">
        <f>'KH Mua Hang'!J46</f>
        <v>185000</v>
      </c>
      <c r="J16" s="401">
        <f t="shared" si="24"/>
        <v>740</v>
      </c>
      <c r="K16" s="401">
        <f>'KH Mua Hang'!L46</f>
        <v>185000</v>
      </c>
      <c r="L16" s="401">
        <f t="shared" ref="L16:N16" si="30">$F16*K16</f>
        <v>740</v>
      </c>
      <c r="M16" s="401">
        <f>'KH Mua Hang'!N46</f>
        <v>185000</v>
      </c>
      <c r="N16" s="401">
        <f t="shared" si="30"/>
        <v>740</v>
      </c>
      <c r="O16" s="401">
        <f>'KH Mua Hang'!P46</f>
        <v>185000</v>
      </c>
      <c r="P16" s="401">
        <f t="shared" ref="P16" si="31">$F16*O16</f>
        <v>740</v>
      </c>
      <c r="Q16" s="401">
        <f>'KH Mua Hang'!R46</f>
        <v>185000</v>
      </c>
      <c r="R16" s="401">
        <f>$F16*Q16</f>
        <v>740</v>
      </c>
      <c r="S16" s="401">
        <f>'KH Mua Hang'!T46</f>
        <v>185000</v>
      </c>
      <c r="T16" s="401">
        <f t="shared" ref="T16:V16" si="32">$F16*S16</f>
        <v>740</v>
      </c>
      <c r="U16" s="401">
        <f>'KH Mua Hang'!V46</f>
        <v>185000</v>
      </c>
      <c r="V16" s="401">
        <f t="shared" si="32"/>
        <v>740</v>
      </c>
      <c r="W16" s="401">
        <f>'KH Mua Hang'!X46</f>
        <v>185000</v>
      </c>
      <c r="X16" s="401">
        <f t="shared" ref="X16:Z16" si="33">$F16*W16</f>
        <v>740</v>
      </c>
      <c r="Y16" s="401">
        <f>'KH Mua Hang'!Z46</f>
        <v>185000</v>
      </c>
      <c r="Z16" s="401">
        <f t="shared" si="33"/>
        <v>740</v>
      </c>
      <c r="AA16" s="401">
        <f>'KH Mua Hang'!AB46</f>
        <v>185000</v>
      </c>
      <c r="AB16" s="401">
        <f t="shared" ref="AB16:AD16" si="34">$F16*AA16</f>
        <v>740</v>
      </c>
      <c r="AC16" s="401">
        <f>'KH Mua Hang'!AD46</f>
        <v>185000</v>
      </c>
      <c r="AD16" s="401">
        <f t="shared" si="34"/>
        <v>740</v>
      </c>
    </row>
    <row r="17" spans="3:30" s="408" customFormat="1" ht="18" customHeight="1">
      <c r="C17" s="795" t="s">
        <v>94</v>
      </c>
      <c r="D17" s="795"/>
      <c r="E17" s="795"/>
      <c r="F17" s="795"/>
      <c r="G17" s="795"/>
      <c r="H17" s="409">
        <f>SUM(H13:H16)</f>
        <v>3990.6315789473688</v>
      </c>
      <c r="I17" s="410"/>
      <c r="J17" s="409">
        <f>SUM(J13:J16)</f>
        <v>3990.6315789473688</v>
      </c>
      <c r="K17" s="410"/>
      <c r="L17" s="409">
        <f>SUM(L13:L16)</f>
        <v>3990.6315789473688</v>
      </c>
      <c r="M17" s="410"/>
      <c r="N17" s="409">
        <f>SUM(N13:N16)</f>
        <v>3990.6315789473688</v>
      </c>
      <c r="O17" s="410"/>
      <c r="P17" s="409">
        <f>SUM(P13:P16)</f>
        <v>3990.6315789473688</v>
      </c>
      <c r="Q17" s="410"/>
      <c r="R17" s="409">
        <f>SUM(R13:R16)</f>
        <v>3990.6315789473688</v>
      </c>
      <c r="S17" s="410"/>
      <c r="T17" s="409">
        <f>SUM(T13:T16)</f>
        <v>4092.6315789473688</v>
      </c>
      <c r="U17" s="410"/>
      <c r="V17" s="409">
        <f>SUM(V13:V16)</f>
        <v>4092.6315789473688</v>
      </c>
      <c r="W17" s="410"/>
      <c r="X17" s="409">
        <f>SUM(X13:X16)</f>
        <v>4092.6315789473688</v>
      </c>
      <c r="Y17" s="410"/>
      <c r="Z17" s="409">
        <f>SUM(Z13:Z16)</f>
        <v>4092.6315789473688</v>
      </c>
      <c r="AA17" s="410"/>
      <c r="AB17" s="409">
        <f>SUM(AB13:AB16)</f>
        <v>4092.6315789473688</v>
      </c>
      <c r="AC17" s="410"/>
      <c r="AD17" s="409">
        <f>SUM(AD13:AD16)</f>
        <v>4092.6315789473688</v>
      </c>
    </row>
  </sheetData>
  <mergeCells count="29">
    <mergeCell ref="AC2:AD2"/>
    <mergeCell ref="AE2:AF2"/>
    <mergeCell ref="O2:P2"/>
    <mergeCell ref="Q2:R2"/>
    <mergeCell ref="Y11:Z11"/>
    <mergeCell ref="AA11:AB11"/>
    <mergeCell ref="AC11:AD11"/>
    <mergeCell ref="S2:T2"/>
    <mergeCell ref="Y2:Z2"/>
    <mergeCell ref="AA2:AB2"/>
    <mergeCell ref="C17:G17"/>
    <mergeCell ref="U2:V2"/>
    <mergeCell ref="W2:X2"/>
    <mergeCell ref="G11:H11"/>
    <mergeCell ref="C11:F12"/>
    <mergeCell ref="I11:J11"/>
    <mergeCell ref="K11:L11"/>
    <mergeCell ref="M11:N11"/>
    <mergeCell ref="O11:P11"/>
    <mergeCell ref="Q11:R11"/>
    <mergeCell ref="S11:T11"/>
    <mergeCell ref="U11:V11"/>
    <mergeCell ref="W11:X11"/>
    <mergeCell ref="K2:L2"/>
    <mergeCell ref="A2:B2"/>
    <mergeCell ref="G2:H2"/>
    <mergeCell ref="I2:J2"/>
    <mergeCell ref="C2:F2"/>
    <mergeCell ref="M2:N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M16"/>
  <sheetViews>
    <sheetView workbookViewId="0">
      <pane xSplit="12" ySplit="3" topLeftCell="AC4" activePane="bottomRight" state="frozen"/>
      <selection pane="topRight" activeCell="M1" sqref="M1"/>
      <selection pane="bottomLeft" activeCell="A4" sqref="A4"/>
      <selection pane="bottomRight" activeCell="H11" sqref="H11"/>
    </sheetView>
  </sheetViews>
  <sheetFormatPr defaultColWidth="9.21875" defaultRowHeight="13.8"/>
  <cols>
    <col min="1" max="1" width="9.21875" style="14" customWidth="1"/>
    <col min="2" max="2" width="8" style="14" customWidth="1"/>
    <col min="3" max="3" width="25.77734375" style="14" bestFit="1" customWidth="1"/>
    <col min="4" max="4" width="5.5546875" style="14" customWidth="1"/>
    <col min="5" max="5" width="13.44140625" style="14" customWidth="1"/>
    <col min="6" max="6" width="12.21875" style="14" bestFit="1" customWidth="1"/>
    <col min="7" max="7" width="9" style="14" customWidth="1"/>
    <col min="8" max="8" width="11.44140625" style="14" customWidth="1"/>
    <col min="9" max="9" width="26.21875" style="14" bestFit="1" customWidth="1"/>
    <col min="10" max="10" width="10" style="14" customWidth="1"/>
    <col min="11" max="11" width="11.5546875" style="14" bestFit="1" customWidth="1"/>
    <col min="12" max="12" width="11.21875" style="14" customWidth="1"/>
    <col min="13" max="13" width="9.5546875" style="14" hidden="1" customWidth="1"/>
    <col min="14" max="14" width="11.21875" style="14" hidden="1" customWidth="1"/>
    <col min="15" max="15" width="11.5546875" style="14" bestFit="1" customWidth="1"/>
    <col min="16" max="16" width="9.21875" style="14" hidden="1" customWidth="1"/>
    <col min="17" max="17" width="9.21875" style="14"/>
    <col min="18" max="18" width="0.21875" style="14" customWidth="1"/>
    <col min="19" max="19" width="11.44140625" style="14" customWidth="1"/>
    <col min="20" max="20" width="9.21875" style="14" hidden="1" customWidth="1"/>
    <col min="21" max="21" width="11.21875" style="14" customWidth="1"/>
    <col min="22" max="22" width="9.21875" style="14" hidden="1" customWidth="1"/>
    <col min="23" max="23" width="13.77734375" style="14" customWidth="1"/>
    <col min="24" max="24" width="9.21875" style="14" hidden="1" customWidth="1"/>
    <col min="25" max="25" width="10.77734375" style="14" customWidth="1"/>
    <col min="26" max="26" width="9.21875" style="14" hidden="1" customWidth="1"/>
    <col min="27" max="27" width="10.77734375" style="14" customWidth="1"/>
    <col min="28" max="28" width="0.21875" style="14" customWidth="1"/>
    <col min="29" max="29" width="11" style="14" bestFit="1" customWidth="1"/>
    <col min="30" max="30" width="0.21875" style="14" customWidth="1"/>
    <col min="31" max="31" width="10.77734375" style="14" customWidth="1"/>
    <col min="32" max="32" width="9.21875" style="14" hidden="1" customWidth="1"/>
    <col min="33" max="33" width="10.21875" style="14" customWidth="1"/>
    <col min="34" max="34" width="0.21875" style="14" hidden="1" customWidth="1"/>
    <col min="35" max="35" width="10.77734375" style="14" customWidth="1"/>
    <col min="36" max="36" width="9.21875" style="14" hidden="1" customWidth="1"/>
    <col min="37" max="37" width="11.44140625" style="14" customWidth="1"/>
    <col min="38" max="38" width="9.21875" style="14" hidden="1" customWidth="1"/>
    <col min="39" max="39" width="14" style="14" bestFit="1" customWidth="1"/>
    <col min="40" max="16384" width="9.21875" style="14"/>
  </cols>
  <sheetData>
    <row r="2" spans="1:39" s="17" customFormat="1" ht="22.05" customHeight="1">
      <c r="A2" s="17" t="s">
        <v>444</v>
      </c>
      <c r="B2" s="806" t="s">
        <v>172</v>
      </c>
      <c r="C2" s="806" t="s">
        <v>144</v>
      </c>
      <c r="D2" s="806" t="s">
        <v>115</v>
      </c>
      <c r="E2" s="806" t="s">
        <v>118</v>
      </c>
      <c r="F2" s="806" t="s">
        <v>86</v>
      </c>
      <c r="G2" s="806" t="s">
        <v>145</v>
      </c>
      <c r="H2" s="806" t="s">
        <v>146</v>
      </c>
      <c r="I2" s="806" t="s">
        <v>147</v>
      </c>
      <c r="J2" s="806" t="s">
        <v>158</v>
      </c>
      <c r="K2" s="806" t="s">
        <v>173</v>
      </c>
      <c r="L2" s="806" t="s">
        <v>157</v>
      </c>
      <c r="M2" s="806" t="s">
        <v>171</v>
      </c>
      <c r="N2" s="808" t="s">
        <v>148</v>
      </c>
      <c r="O2" s="809"/>
      <c r="P2" s="808" t="s">
        <v>149</v>
      </c>
      <c r="Q2" s="809" t="s">
        <v>149</v>
      </c>
      <c r="R2" s="808" t="s">
        <v>150</v>
      </c>
      <c r="S2" s="809" t="s">
        <v>150</v>
      </c>
      <c r="T2" s="808" t="s">
        <v>151</v>
      </c>
      <c r="U2" s="809" t="s">
        <v>151</v>
      </c>
      <c r="V2" s="808" t="s">
        <v>152</v>
      </c>
      <c r="W2" s="809" t="s">
        <v>152</v>
      </c>
      <c r="X2" s="808" t="s">
        <v>153</v>
      </c>
      <c r="Y2" s="809" t="s">
        <v>153</v>
      </c>
      <c r="Z2" s="808" t="s">
        <v>154</v>
      </c>
      <c r="AA2" s="809" t="s">
        <v>154</v>
      </c>
      <c r="AB2" s="808" t="s">
        <v>155</v>
      </c>
      <c r="AC2" s="809" t="s">
        <v>155</v>
      </c>
      <c r="AD2" s="808" t="s">
        <v>156</v>
      </c>
      <c r="AE2" s="809" t="s">
        <v>156</v>
      </c>
      <c r="AF2" s="808" t="s">
        <v>12</v>
      </c>
      <c r="AG2" s="809" t="s">
        <v>12</v>
      </c>
      <c r="AH2" s="808" t="s">
        <v>13</v>
      </c>
      <c r="AI2" s="809" t="s">
        <v>13</v>
      </c>
      <c r="AJ2" s="808" t="s">
        <v>14</v>
      </c>
      <c r="AK2" s="809" t="s">
        <v>14</v>
      </c>
      <c r="AL2" s="805" t="s">
        <v>17</v>
      </c>
      <c r="AM2" s="805"/>
    </row>
    <row r="3" spans="1:39" s="17" customFormat="1" ht="22.05" customHeight="1">
      <c r="B3" s="807"/>
      <c r="C3" s="807"/>
      <c r="D3" s="807"/>
      <c r="E3" s="807"/>
      <c r="F3" s="807"/>
      <c r="G3" s="807"/>
      <c r="H3" s="807"/>
      <c r="I3" s="807"/>
      <c r="J3" s="807"/>
      <c r="K3" s="807"/>
      <c r="L3" s="807"/>
      <c r="M3" s="807"/>
      <c r="N3" s="411" t="s">
        <v>115</v>
      </c>
      <c r="O3" s="411" t="s">
        <v>86</v>
      </c>
      <c r="P3" s="411" t="s">
        <v>115</v>
      </c>
      <c r="Q3" s="411" t="s">
        <v>86</v>
      </c>
      <c r="R3" s="411" t="s">
        <v>115</v>
      </c>
      <c r="S3" s="411" t="s">
        <v>86</v>
      </c>
      <c r="T3" s="411" t="s">
        <v>115</v>
      </c>
      <c r="U3" s="411" t="s">
        <v>86</v>
      </c>
      <c r="V3" s="411" t="s">
        <v>115</v>
      </c>
      <c r="W3" s="411" t="s">
        <v>86</v>
      </c>
      <c r="X3" s="411" t="s">
        <v>115</v>
      </c>
      <c r="Y3" s="411" t="s">
        <v>86</v>
      </c>
      <c r="Z3" s="411" t="s">
        <v>115</v>
      </c>
      <c r="AA3" s="411" t="s">
        <v>86</v>
      </c>
      <c r="AB3" s="411" t="s">
        <v>115</v>
      </c>
      <c r="AC3" s="411" t="s">
        <v>86</v>
      </c>
      <c r="AD3" s="411" t="s">
        <v>115</v>
      </c>
      <c r="AE3" s="411" t="s">
        <v>86</v>
      </c>
      <c r="AF3" s="411" t="s">
        <v>115</v>
      </c>
      <c r="AG3" s="411" t="s">
        <v>86</v>
      </c>
      <c r="AH3" s="411" t="s">
        <v>115</v>
      </c>
      <c r="AI3" s="411" t="s">
        <v>86</v>
      </c>
      <c r="AJ3" s="411" t="s">
        <v>115</v>
      </c>
      <c r="AK3" s="411" t="s">
        <v>86</v>
      </c>
      <c r="AL3" s="412" t="s">
        <v>115</v>
      </c>
      <c r="AM3" s="412" t="s">
        <v>86</v>
      </c>
    </row>
    <row r="4" spans="1:39" ht="22.05" customHeight="1">
      <c r="A4" s="14" t="str">
        <f>L4&amp;G4</f>
        <v>3107T3</v>
      </c>
      <c r="B4" s="413"/>
      <c r="C4" s="414" t="s">
        <v>159</v>
      </c>
      <c r="D4" s="415">
        <v>1</v>
      </c>
      <c r="E4" s="416">
        <v>2495909.0909090908</v>
      </c>
      <c r="F4" s="417">
        <v>2495909.0909090908</v>
      </c>
      <c r="G4" s="415" t="s">
        <v>150</v>
      </c>
      <c r="H4" s="415" t="s">
        <v>160</v>
      </c>
      <c r="I4" s="415" t="s">
        <v>161</v>
      </c>
      <c r="J4" s="417">
        <v>36</v>
      </c>
      <c r="K4" s="417">
        <v>69330.808080808085</v>
      </c>
      <c r="L4" s="418">
        <v>3107</v>
      </c>
      <c r="M4" s="418"/>
      <c r="N4" s="418"/>
      <c r="O4" s="419">
        <v>0</v>
      </c>
      <c r="P4" s="419"/>
      <c r="Q4" s="419">
        <v>0</v>
      </c>
      <c r="R4" s="419">
        <f>D4</f>
        <v>1</v>
      </c>
      <c r="S4" s="419">
        <v>2495909.0909090908</v>
      </c>
      <c r="T4" s="419"/>
      <c r="U4" s="419">
        <v>0</v>
      </c>
      <c r="V4" s="419"/>
      <c r="W4" s="419">
        <v>0</v>
      </c>
      <c r="X4" s="419"/>
      <c r="Y4" s="419">
        <v>0</v>
      </c>
      <c r="Z4" s="419"/>
      <c r="AA4" s="419">
        <v>0</v>
      </c>
      <c r="AB4" s="419"/>
      <c r="AC4" s="419">
        <v>0</v>
      </c>
      <c r="AD4" s="419"/>
      <c r="AE4" s="419">
        <v>0</v>
      </c>
      <c r="AF4" s="419"/>
      <c r="AG4" s="419">
        <v>0</v>
      </c>
      <c r="AH4" s="419"/>
      <c r="AI4" s="419">
        <v>0</v>
      </c>
      <c r="AJ4" s="419"/>
      <c r="AK4" s="419">
        <v>0</v>
      </c>
      <c r="AL4" s="413"/>
      <c r="AM4" s="417">
        <f t="shared" ref="AM4:AM12" si="0">O4+Q4+S4+U4+W4+Y4+AA4+AC4+AE4+AG4+AI4+AK4</f>
        <v>2495909.0909090908</v>
      </c>
    </row>
    <row r="5" spans="1:39" ht="22.05" customHeight="1">
      <c r="A5" s="14" t="str">
        <f t="shared" ref="A5:A12" si="1">L5&amp;G5</f>
        <v>3107T3</v>
      </c>
      <c r="B5" s="420"/>
      <c r="C5" s="421" t="s">
        <v>162</v>
      </c>
      <c r="D5" s="422">
        <v>1</v>
      </c>
      <c r="E5" s="423">
        <v>1454545</v>
      </c>
      <c r="F5" s="424">
        <v>1454545</v>
      </c>
      <c r="G5" s="422" t="s">
        <v>150</v>
      </c>
      <c r="H5" s="422" t="s">
        <v>160</v>
      </c>
      <c r="I5" s="422" t="s">
        <v>161</v>
      </c>
      <c r="J5" s="424">
        <v>36</v>
      </c>
      <c r="K5" s="424">
        <v>40404.027777777781</v>
      </c>
      <c r="L5" s="425">
        <v>3107</v>
      </c>
      <c r="M5" s="425"/>
      <c r="N5" s="425"/>
      <c r="O5" s="426">
        <v>0</v>
      </c>
      <c r="P5" s="426"/>
      <c r="Q5" s="426">
        <v>0</v>
      </c>
      <c r="R5" s="426">
        <f t="shared" ref="R5:R11" si="2">D5</f>
        <v>1</v>
      </c>
      <c r="S5" s="426">
        <v>1454545</v>
      </c>
      <c r="T5" s="426"/>
      <c r="U5" s="426">
        <v>0</v>
      </c>
      <c r="V5" s="426"/>
      <c r="W5" s="426">
        <v>0</v>
      </c>
      <c r="X5" s="426"/>
      <c r="Y5" s="426">
        <v>0</v>
      </c>
      <c r="Z5" s="426"/>
      <c r="AA5" s="426">
        <v>0</v>
      </c>
      <c r="AB5" s="426"/>
      <c r="AC5" s="426">
        <v>0</v>
      </c>
      <c r="AD5" s="426"/>
      <c r="AE5" s="426">
        <v>0</v>
      </c>
      <c r="AF5" s="426"/>
      <c r="AG5" s="426">
        <v>0</v>
      </c>
      <c r="AH5" s="426"/>
      <c r="AI5" s="426">
        <v>0</v>
      </c>
      <c r="AJ5" s="426"/>
      <c r="AK5" s="426">
        <v>0</v>
      </c>
      <c r="AL5" s="420"/>
      <c r="AM5" s="424">
        <f t="shared" si="0"/>
        <v>1454545</v>
      </c>
    </row>
    <row r="6" spans="1:39" ht="22.05" customHeight="1">
      <c r="A6" s="14" t="str">
        <f t="shared" si="1"/>
        <v>3107T3</v>
      </c>
      <c r="B6" s="420"/>
      <c r="C6" s="421" t="s">
        <v>163</v>
      </c>
      <c r="D6" s="422">
        <v>1</v>
      </c>
      <c r="E6" s="423">
        <v>4500000</v>
      </c>
      <c r="F6" s="424">
        <v>4500000</v>
      </c>
      <c r="G6" s="422" t="s">
        <v>150</v>
      </c>
      <c r="H6" s="422" t="s">
        <v>160</v>
      </c>
      <c r="I6" s="422" t="s">
        <v>161</v>
      </c>
      <c r="J6" s="424">
        <v>36</v>
      </c>
      <c r="K6" s="424">
        <v>125000</v>
      </c>
      <c r="L6" s="425">
        <v>3107</v>
      </c>
      <c r="M6" s="425"/>
      <c r="N6" s="425"/>
      <c r="O6" s="426">
        <v>0</v>
      </c>
      <c r="P6" s="426"/>
      <c r="Q6" s="426">
        <v>0</v>
      </c>
      <c r="R6" s="426">
        <f t="shared" si="2"/>
        <v>1</v>
      </c>
      <c r="S6" s="426">
        <v>4500000</v>
      </c>
      <c r="T6" s="426"/>
      <c r="U6" s="426">
        <v>0</v>
      </c>
      <c r="V6" s="426"/>
      <c r="W6" s="426">
        <v>0</v>
      </c>
      <c r="X6" s="426"/>
      <c r="Y6" s="426">
        <v>0</v>
      </c>
      <c r="Z6" s="426"/>
      <c r="AA6" s="426">
        <v>0</v>
      </c>
      <c r="AB6" s="426"/>
      <c r="AC6" s="426">
        <v>0</v>
      </c>
      <c r="AD6" s="426"/>
      <c r="AE6" s="426">
        <v>0</v>
      </c>
      <c r="AF6" s="426"/>
      <c r="AG6" s="426">
        <v>0</v>
      </c>
      <c r="AH6" s="426"/>
      <c r="AI6" s="426">
        <v>0</v>
      </c>
      <c r="AJ6" s="426"/>
      <c r="AK6" s="426">
        <v>0</v>
      </c>
      <c r="AL6" s="420"/>
      <c r="AM6" s="424">
        <f t="shared" si="0"/>
        <v>4500000</v>
      </c>
    </row>
    <row r="7" spans="1:39" ht="22.05" customHeight="1">
      <c r="A7" s="14" t="str">
        <f t="shared" si="1"/>
        <v>3107T3</v>
      </c>
      <c r="B7" s="420"/>
      <c r="C7" s="421" t="s">
        <v>164</v>
      </c>
      <c r="D7" s="422">
        <v>3</v>
      </c>
      <c r="E7" s="423">
        <v>3000000</v>
      </c>
      <c r="F7" s="424">
        <v>9000000</v>
      </c>
      <c r="G7" s="422" t="s">
        <v>150</v>
      </c>
      <c r="H7" s="422" t="s">
        <v>160</v>
      </c>
      <c r="I7" s="422" t="s">
        <v>161</v>
      </c>
      <c r="J7" s="424">
        <v>36</v>
      </c>
      <c r="K7" s="424">
        <v>250000</v>
      </c>
      <c r="L7" s="425">
        <v>3107</v>
      </c>
      <c r="M7" s="425"/>
      <c r="N7" s="425"/>
      <c r="O7" s="426">
        <v>0</v>
      </c>
      <c r="P7" s="426"/>
      <c r="Q7" s="426">
        <v>0</v>
      </c>
      <c r="R7" s="426">
        <f t="shared" si="2"/>
        <v>3</v>
      </c>
      <c r="S7" s="426">
        <v>9000000</v>
      </c>
      <c r="T7" s="426"/>
      <c r="U7" s="426">
        <v>0</v>
      </c>
      <c r="V7" s="426"/>
      <c r="W7" s="426">
        <v>0</v>
      </c>
      <c r="X7" s="426"/>
      <c r="Y7" s="426">
        <v>0</v>
      </c>
      <c r="Z7" s="426"/>
      <c r="AA7" s="426">
        <v>0</v>
      </c>
      <c r="AB7" s="426"/>
      <c r="AC7" s="426">
        <v>0</v>
      </c>
      <c r="AD7" s="426"/>
      <c r="AE7" s="426">
        <v>0</v>
      </c>
      <c r="AF7" s="426"/>
      <c r="AG7" s="426">
        <v>0</v>
      </c>
      <c r="AH7" s="426"/>
      <c r="AI7" s="426">
        <v>0</v>
      </c>
      <c r="AJ7" s="426"/>
      <c r="AK7" s="426">
        <v>0</v>
      </c>
      <c r="AL7" s="420"/>
      <c r="AM7" s="424">
        <f t="shared" si="0"/>
        <v>9000000</v>
      </c>
    </row>
    <row r="8" spans="1:39" ht="22.05" customHeight="1">
      <c r="A8" s="14" t="str">
        <f t="shared" si="1"/>
        <v>3107T3</v>
      </c>
      <c r="B8" s="420"/>
      <c r="C8" s="421" t="s">
        <v>165</v>
      </c>
      <c r="D8" s="422">
        <v>6</v>
      </c>
      <c r="E8" s="423">
        <v>3522000</v>
      </c>
      <c r="F8" s="424">
        <v>21132000</v>
      </c>
      <c r="G8" s="422" t="s">
        <v>150</v>
      </c>
      <c r="H8" s="422" t="s">
        <v>160</v>
      </c>
      <c r="I8" s="422" t="s">
        <v>161</v>
      </c>
      <c r="J8" s="424">
        <v>36</v>
      </c>
      <c r="K8" s="424">
        <v>587000</v>
      </c>
      <c r="L8" s="425">
        <v>3107</v>
      </c>
      <c r="M8" s="425"/>
      <c r="N8" s="425"/>
      <c r="O8" s="426">
        <v>0</v>
      </c>
      <c r="P8" s="426"/>
      <c r="Q8" s="426">
        <v>0</v>
      </c>
      <c r="R8" s="426">
        <f t="shared" si="2"/>
        <v>6</v>
      </c>
      <c r="S8" s="426">
        <v>21132000</v>
      </c>
      <c r="T8" s="426"/>
      <c r="U8" s="426">
        <v>0</v>
      </c>
      <c r="V8" s="426"/>
      <c r="W8" s="426">
        <v>0</v>
      </c>
      <c r="X8" s="426"/>
      <c r="Y8" s="426">
        <v>0</v>
      </c>
      <c r="Z8" s="426"/>
      <c r="AA8" s="426">
        <v>0</v>
      </c>
      <c r="AB8" s="426"/>
      <c r="AC8" s="426">
        <v>0</v>
      </c>
      <c r="AD8" s="426"/>
      <c r="AE8" s="426">
        <v>0</v>
      </c>
      <c r="AF8" s="426"/>
      <c r="AG8" s="426">
        <v>0</v>
      </c>
      <c r="AH8" s="426"/>
      <c r="AI8" s="426">
        <v>0</v>
      </c>
      <c r="AJ8" s="426"/>
      <c r="AK8" s="426">
        <v>0</v>
      </c>
      <c r="AL8" s="420"/>
      <c r="AM8" s="424">
        <f t="shared" si="0"/>
        <v>21132000</v>
      </c>
    </row>
    <row r="9" spans="1:39" ht="22.05" customHeight="1">
      <c r="A9" s="14" t="str">
        <f t="shared" si="1"/>
        <v>3107T3</v>
      </c>
      <c r="B9" s="420"/>
      <c r="C9" s="421" t="s">
        <v>166</v>
      </c>
      <c r="D9" s="422">
        <v>1</v>
      </c>
      <c r="E9" s="423">
        <v>18300000</v>
      </c>
      <c r="F9" s="424">
        <v>18300000</v>
      </c>
      <c r="G9" s="422" t="s">
        <v>150</v>
      </c>
      <c r="H9" s="422" t="s">
        <v>160</v>
      </c>
      <c r="I9" s="422" t="s">
        <v>161</v>
      </c>
      <c r="J9" s="424">
        <v>36</v>
      </c>
      <c r="K9" s="424">
        <v>508333.33333333331</v>
      </c>
      <c r="L9" s="425">
        <v>3107</v>
      </c>
      <c r="M9" s="425"/>
      <c r="N9" s="425"/>
      <c r="O9" s="426">
        <v>0</v>
      </c>
      <c r="P9" s="426"/>
      <c r="Q9" s="426">
        <v>0</v>
      </c>
      <c r="R9" s="426">
        <f t="shared" si="2"/>
        <v>1</v>
      </c>
      <c r="S9" s="426">
        <v>18300000</v>
      </c>
      <c r="T9" s="426"/>
      <c r="U9" s="426">
        <v>0</v>
      </c>
      <c r="V9" s="426"/>
      <c r="W9" s="426">
        <v>0</v>
      </c>
      <c r="X9" s="426"/>
      <c r="Y9" s="426">
        <v>0</v>
      </c>
      <c r="Z9" s="426"/>
      <c r="AA9" s="426">
        <v>0</v>
      </c>
      <c r="AB9" s="426"/>
      <c r="AC9" s="426">
        <v>0</v>
      </c>
      <c r="AD9" s="426"/>
      <c r="AE9" s="426">
        <v>0</v>
      </c>
      <c r="AF9" s="426"/>
      <c r="AG9" s="426">
        <v>0</v>
      </c>
      <c r="AH9" s="426"/>
      <c r="AI9" s="426">
        <v>0</v>
      </c>
      <c r="AJ9" s="426"/>
      <c r="AK9" s="426">
        <v>0</v>
      </c>
      <c r="AL9" s="420"/>
      <c r="AM9" s="424">
        <f t="shared" si="0"/>
        <v>18300000</v>
      </c>
    </row>
    <row r="10" spans="1:39" ht="22.05" customHeight="1">
      <c r="A10" s="14" t="str">
        <f t="shared" si="1"/>
        <v>3107T1</v>
      </c>
      <c r="B10" s="420"/>
      <c r="C10" s="421" t="s">
        <v>167</v>
      </c>
      <c r="D10" s="422">
        <v>2</v>
      </c>
      <c r="E10" s="423">
        <v>16900000</v>
      </c>
      <c r="F10" s="424">
        <v>33800000</v>
      </c>
      <c r="G10" s="422" t="s">
        <v>148</v>
      </c>
      <c r="H10" s="422" t="s">
        <v>160</v>
      </c>
      <c r="I10" s="422" t="s">
        <v>161</v>
      </c>
      <c r="J10" s="424">
        <v>36</v>
      </c>
      <c r="K10" s="424">
        <v>938888.88888888888</v>
      </c>
      <c r="L10" s="425">
        <v>3107</v>
      </c>
      <c r="M10" s="425"/>
      <c r="N10" s="425">
        <f>D10</f>
        <v>2</v>
      </c>
      <c r="O10" s="426">
        <v>33800000</v>
      </c>
      <c r="P10" s="426"/>
      <c r="Q10" s="426">
        <v>0</v>
      </c>
      <c r="R10" s="426"/>
      <c r="S10" s="426">
        <v>0</v>
      </c>
      <c r="T10" s="426"/>
      <c r="U10" s="426">
        <v>0</v>
      </c>
      <c r="V10" s="426"/>
      <c r="W10" s="426">
        <v>0</v>
      </c>
      <c r="X10" s="426"/>
      <c r="Y10" s="426">
        <v>0</v>
      </c>
      <c r="Z10" s="426"/>
      <c r="AA10" s="426">
        <v>0</v>
      </c>
      <c r="AB10" s="426"/>
      <c r="AC10" s="426">
        <v>0</v>
      </c>
      <c r="AD10" s="426"/>
      <c r="AE10" s="426">
        <v>0</v>
      </c>
      <c r="AF10" s="426"/>
      <c r="AG10" s="426">
        <v>0</v>
      </c>
      <c r="AH10" s="426"/>
      <c r="AI10" s="426">
        <v>0</v>
      </c>
      <c r="AJ10" s="426"/>
      <c r="AK10" s="426">
        <v>0</v>
      </c>
      <c r="AL10" s="420"/>
      <c r="AM10" s="424">
        <f t="shared" si="0"/>
        <v>33800000</v>
      </c>
    </row>
    <row r="11" spans="1:39" ht="22.05" customHeight="1">
      <c r="A11" s="14" t="str">
        <f t="shared" si="1"/>
        <v>3107T3</v>
      </c>
      <c r="B11" s="420"/>
      <c r="C11" s="421" t="s">
        <v>168</v>
      </c>
      <c r="D11" s="422">
        <v>1</v>
      </c>
      <c r="E11" s="423">
        <v>9500000</v>
      </c>
      <c r="F11" s="424">
        <v>9500000</v>
      </c>
      <c r="G11" s="422" t="s">
        <v>150</v>
      </c>
      <c r="H11" s="422" t="s">
        <v>169</v>
      </c>
      <c r="I11" s="422" t="s">
        <v>170</v>
      </c>
      <c r="J11" s="424">
        <v>36</v>
      </c>
      <c r="K11" s="424">
        <v>263888.88888888888</v>
      </c>
      <c r="L11" s="425">
        <v>3107</v>
      </c>
      <c r="M11" s="425"/>
      <c r="N11" s="425"/>
      <c r="O11" s="426">
        <v>0</v>
      </c>
      <c r="P11" s="426"/>
      <c r="Q11" s="426">
        <v>0</v>
      </c>
      <c r="R11" s="426">
        <f t="shared" si="2"/>
        <v>1</v>
      </c>
      <c r="S11" s="426">
        <v>9500000</v>
      </c>
      <c r="T11" s="426"/>
      <c r="U11" s="426">
        <v>0</v>
      </c>
      <c r="V11" s="426"/>
      <c r="W11" s="426">
        <v>0</v>
      </c>
      <c r="X11" s="426"/>
      <c r="Y11" s="426">
        <v>0</v>
      </c>
      <c r="Z11" s="426"/>
      <c r="AA11" s="426">
        <v>0</v>
      </c>
      <c r="AB11" s="426"/>
      <c r="AC11" s="426">
        <v>0</v>
      </c>
      <c r="AD11" s="426"/>
      <c r="AE11" s="426">
        <v>0</v>
      </c>
      <c r="AF11" s="426"/>
      <c r="AG11" s="426">
        <v>0</v>
      </c>
      <c r="AH11" s="426"/>
      <c r="AI11" s="426">
        <v>0</v>
      </c>
      <c r="AJ11" s="426"/>
      <c r="AK11" s="426">
        <v>0</v>
      </c>
      <c r="AL11" s="420"/>
      <c r="AM11" s="424">
        <f t="shared" si="0"/>
        <v>9500000</v>
      </c>
    </row>
    <row r="12" spans="1:39" ht="15.6">
      <c r="A12" s="14" t="str">
        <f t="shared" si="1"/>
        <v>3104T5</v>
      </c>
      <c r="B12" s="427"/>
      <c r="C12" s="428" t="s">
        <v>174</v>
      </c>
      <c r="D12" s="429">
        <v>1</v>
      </c>
      <c r="E12" s="430">
        <v>500000000</v>
      </c>
      <c r="F12" s="431">
        <f>D12*E12</f>
        <v>500000000</v>
      </c>
      <c r="G12" s="429" t="s">
        <v>152</v>
      </c>
      <c r="H12" s="427"/>
      <c r="I12" s="427"/>
      <c r="J12" s="431">
        <v>120</v>
      </c>
      <c r="K12" s="432">
        <f>F12/J12</f>
        <v>4166666.6666666665</v>
      </c>
      <c r="L12" s="433">
        <v>3104</v>
      </c>
      <c r="M12" s="427"/>
      <c r="N12" s="427"/>
      <c r="O12" s="427"/>
      <c r="P12" s="427"/>
      <c r="Q12" s="427"/>
      <c r="R12" s="430"/>
      <c r="S12" s="427"/>
      <c r="T12" s="427"/>
      <c r="U12" s="427"/>
      <c r="V12" s="427">
        <v>1</v>
      </c>
      <c r="W12" s="431">
        <f>F12</f>
        <v>500000000</v>
      </c>
      <c r="X12" s="427"/>
      <c r="Y12" s="427"/>
      <c r="Z12" s="427"/>
      <c r="AA12" s="427"/>
      <c r="AB12" s="427"/>
      <c r="AC12" s="427"/>
      <c r="AD12" s="427"/>
      <c r="AE12" s="427"/>
      <c r="AF12" s="427"/>
      <c r="AG12" s="427"/>
      <c r="AH12" s="427"/>
      <c r="AI12" s="427"/>
      <c r="AJ12" s="427"/>
      <c r="AK12" s="427"/>
      <c r="AL12" s="427"/>
      <c r="AM12" s="431">
        <f t="shared" si="0"/>
        <v>500000000</v>
      </c>
    </row>
    <row r="15" spans="1:39" ht="18" customHeight="1">
      <c r="G15" s="75" t="s">
        <v>282</v>
      </c>
      <c r="H15" s="130"/>
      <c r="I15" s="130"/>
      <c r="J15" s="130"/>
      <c r="K15" s="35"/>
      <c r="L15" s="51">
        <v>3107</v>
      </c>
      <c r="N15" s="15"/>
      <c r="O15" s="44">
        <f ca="1">SUMIF($A4:$GA$12,$L15&amp;N$2,$K$4:$K$12)</f>
        <v>938888.88888888888</v>
      </c>
      <c r="P15" s="15"/>
      <c r="Q15" s="44">
        <f ca="1">SUMIF($A4:$GA$12,$L15&amp;P$2,$K$4:$K$12)+O15</f>
        <v>938888.88888888888</v>
      </c>
      <c r="R15" s="15"/>
      <c r="S15" s="44">
        <f ca="1">SUMIF($A4:$GA$12,$L15&amp;R$2,$K$4:$K$12)+Q15</f>
        <v>2782845.9469696968</v>
      </c>
      <c r="T15" s="15"/>
      <c r="U15" s="44">
        <f ca="1">SUMIF($A4:$GA$12,$L15&amp;T$2,$K$4:$K$12)+S15</f>
        <v>2782845.9469696968</v>
      </c>
      <c r="V15" s="15"/>
      <c r="W15" s="44">
        <f ca="1">SUMIF($A4:$GA$12,$L15&amp;V$2,$K$4:$K$12)+U15</f>
        <v>2782845.9469696968</v>
      </c>
      <c r="X15" s="15"/>
      <c r="Y15" s="44">
        <f ca="1">SUMIF($A4:$GA$12,$L15&amp;X$2,$K$4:$K$12)+W15</f>
        <v>2782845.9469696968</v>
      </c>
      <c r="Z15" s="15"/>
      <c r="AA15" s="44">
        <f ca="1">SUMIF($A4:$GA$12,$L15&amp;Z$2,$K$4:$K$12)+Y15</f>
        <v>2782845.9469696968</v>
      </c>
      <c r="AB15" s="15"/>
      <c r="AC15" s="44">
        <f ca="1">SUMIF($A4:$GA$12,$L15&amp;AB$2,$K$4:$K$12)+AA15</f>
        <v>2782845.9469696968</v>
      </c>
      <c r="AD15" s="15"/>
      <c r="AE15" s="44">
        <f ca="1">SUMIF($A4:$GA$12,$L15&amp;AD$2,$K$4:$K$12)+AC15</f>
        <v>2782845.9469696968</v>
      </c>
      <c r="AF15" s="15"/>
      <c r="AG15" s="44">
        <f ca="1">SUMIF($A4:$GA$12,$L15&amp;AF$2,$K$4:$K$12)+AE15</f>
        <v>2782845.9469696968</v>
      </c>
      <c r="AH15" s="15"/>
      <c r="AI15" s="44">
        <f ca="1">SUMIF($A4:$GA$12,$L15&amp;AH$2,$K$4:$K$12)+AG15</f>
        <v>2782845.9469696968</v>
      </c>
      <c r="AJ15" s="15"/>
      <c r="AK15" s="44">
        <f ca="1">SUMIF($A4:$GA$12,$L15&amp;AJ$2,$K$4:$K$12)+AI15</f>
        <v>2782845.9469696968</v>
      </c>
      <c r="AL15" s="15"/>
      <c r="AM15" s="44">
        <f ca="1">SUM(N15:AL15)</f>
        <v>29706237.247474741</v>
      </c>
    </row>
    <row r="16" spans="1:39" ht="18.75" customHeight="1">
      <c r="G16" s="75" t="s">
        <v>279</v>
      </c>
      <c r="H16" s="130"/>
      <c r="I16" s="130"/>
      <c r="J16" s="130"/>
      <c r="K16" s="35"/>
      <c r="L16" s="51">
        <v>3104</v>
      </c>
      <c r="N16" s="15"/>
      <c r="O16" s="44">
        <f ca="1">SUMIF($A5:$GA$12,$L16&amp;N$2,$K$4:$K$12)</f>
        <v>0</v>
      </c>
      <c r="P16" s="15"/>
      <c r="Q16" s="44">
        <f ca="1">SUMIF($A5:$GA$12,$L16&amp;P$2,$K$4:$K$12)+O16</f>
        <v>0</v>
      </c>
      <c r="R16" s="15"/>
      <c r="S16" s="44">
        <f ca="1">SUMIF($A5:$GA$12,$L16&amp;R$2,$K$4:$K$12)+Q16</f>
        <v>0</v>
      </c>
      <c r="T16" s="15"/>
      <c r="U16" s="44">
        <f ca="1">SUMIF($A5:$GA$12,$L16&amp;T$2,$K$4:$K$12)+S16</f>
        <v>0</v>
      </c>
      <c r="V16" s="15"/>
      <c r="W16" s="44">
        <f ca="1">SUMIF($A5:$GA$12,$L16&amp;V$2,$K$4:$K$12)+U16</f>
        <v>263888.88888888888</v>
      </c>
      <c r="X16" s="15"/>
      <c r="Y16" s="44">
        <f ca="1">SUMIF($A5:$GA$12,$L16&amp;X$2,$K$4:$K$12)+W16</f>
        <v>263888.88888888888</v>
      </c>
      <c r="Z16" s="15"/>
      <c r="AA16" s="44">
        <f ca="1">SUMIF($A5:$GA$12,$L16&amp;Z$2,$K$4:$K$12)+Y16</f>
        <v>263888.88888888888</v>
      </c>
      <c r="AB16" s="15"/>
      <c r="AC16" s="44">
        <f ca="1">SUMIF($A5:$GA$12,$L16&amp;AB$2,$K$4:$K$12)+AA16</f>
        <v>263888.88888888888</v>
      </c>
      <c r="AD16" s="15"/>
      <c r="AE16" s="44">
        <f ca="1">SUMIF($A5:$GA$12,$L16&amp;AD$2,$K$4:$K$12)+AC16</f>
        <v>263888.88888888888</v>
      </c>
      <c r="AF16" s="15"/>
      <c r="AG16" s="44">
        <f ca="1">SUMIF($A5:$GA$12,$L16&amp;AF$2,$K$4:$K$12)+AE16</f>
        <v>263888.88888888888</v>
      </c>
      <c r="AH16" s="15"/>
      <c r="AI16" s="44">
        <f ca="1">SUMIF($A5:$GA$12,$L16&amp;AH$2,$K$4:$K$12)+AG16</f>
        <v>263888.88888888888</v>
      </c>
      <c r="AJ16" s="15"/>
      <c r="AK16" s="44">
        <f ca="1">SUMIF($A5:$GA$12,$L16&amp;AJ$2,$K$4:$K$12)+AI16</f>
        <v>263888.88888888888</v>
      </c>
      <c r="AL16" s="15"/>
      <c r="AM16" s="44">
        <f ca="1">SUM(N16:AL16)</f>
        <v>2111111.1111111115</v>
      </c>
    </row>
  </sheetData>
  <protectedRanges>
    <protectedRange sqref="G4:I10" name="Range1_30"/>
    <protectedRange sqref="G11:I11" name="Range1_31"/>
    <protectedRange sqref="D4:D10" name="Range1_30_1"/>
    <protectedRange sqref="D11" name="Range1_31_1"/>
  </protectedRanges>
  <mergeCells count="25">
    <mergeCell ref="G2:G3"/>
    <mergeCell ref="H2:H3"/>
    <mergeCell ref="I2:I3"/>
    <mergeCell ref="Z2:AA2"/>
    <mergeCell ref="AB2:AC2"/>
    <mergeCell ref="N2:O2"/>
    <mergeCell ref="P2:Q2"/>
    <mergeCell ref="R2:S2"/>
    <mergeCell ref="T2:U2"/>
    <mergeCell ref="V2:W2"/>
    <mergeCell ref="X2:Y2"/>
    <mergeCell ref="J2:J3"/>
    <mergeCell ref="K2:K3"/>
    <mergeCell ref="B2:B3"/>
    <mergeCell ref="C2:C3"/>
    <mergeCell ref="D2:D3"/>
    <mergeCell ref="E2:E3"/>
    <mergeCell ref="F2:F3"/>
    <mergeCell ref="AL2:AM2"/>
    <mergeCell ref="M2:M3"/>
    <mergeCell ref="L2:L3"/>
    <mergeCell ref="AD2:AE2"/>
    <mergeCell ref="AF2:AG2"/>
    <mergeCell ref="AH2:AI2"/>
    <mergeCell ref="AJ2:AK2"/>
  </mergeCells>
  <dataValidations count="1">
    <dataValidation type="list" allowBlank="1" showInputMessage="1" showErrorMessage="1" sqref="G4:I11" xr:uid="{00000000-0002-0000-0300-000000000000}">
      <formula1>$S$6:$AM$6</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F146"/>
  <sheetViews>
    <sheetView showGridLines="0" topLeftCell="A103" workbookViewId="0">
      <pane xSplit="4" topLeftCell="E1" activePane="topRight" state="frozen"/>
      <selection pane="topRight" activeCell="I4" sqref="I4"/>
    </sheetView>
  </sheetViews>
  <sheetFormatPr defaultColWidth="9.21875" defaultRowHeight="13.2"/>
  <cols>
    <col min="1" max="1" width="6.21875" style="345" customWidth="1"/>
    <col min="2" max="2" width="9.21875" style="345"/>
    <col min="3" max="3" width="25.77734375" style="311" bestFit="1" customWidth="1"/>
    <col min="4" max="4" width="7.44140625" style="345" customWidth="1"/>
    <col min="5" max="5" width="18.44140625" style="345" bestFit="1" customWidth="1"/>
    <col min="6" max="6" width="16.77734375" style="311" bestFit="1" customWidth="1"/>
    <col min="7" max="7" width="14.5546875" style="311" bestFit="1" customWidth="1"/>
    <col min="8" max="8" width="16.77734375" style="311" bestFit="1" customWidth="1"/>
    <col min="9" max="9" width="14.5546875" style="311" bestFit="1" customWidth="1"/>
    <col min="10" max="10" width="16.77734375" style="311" bestFit="1" customWidth="1"/>
    <col min="11" max="11" width="14.5546875" style="311" bestFit="1" customWidth="1"/>
    <col min="12" max="12" width="17.21875" style="311" bestFit="1" customWidth="1"/>
    <col min="13" max="13" width="17" style="311" bestFit="1" customWidth="1"/>
    <col min="14" max="14" width="17.77734375" style="311" bestFit="1" customWidth="1"/>
    <col min="15" max="15" width="17" style="311" bestFit="1" customWidth="1"/>
    <col min="16" max="16" width="17.21875" style="311" bestFit="1" customWidth="1"/>
    <col min="17" max="17" width="17" style="311" bestFit="1" customWidth="1"/>
    <col min="18" max="18" width="17.77734375" style="311" bestFit="1" customWidth="1"/>
    <col min="19" max="19" width="17" style="311" bestFit="1" customWidth="1"/>
    <col min="20" max="20" width="17.5546875" style="311" customWidth="1"/>
    <col min="21" max="21" width="17" style="311" bestFit="1" customWidth="1"/>
    <col min="22" max="22" width="17.77734375" style="311" bestFit="1" customWidth="1"/>
    <col min="23" max="23" width="17" style="311" bestFit="1" customWidth="1"/>
    <col min="24" max="24" width="17.21875" style="311" bestFit="1" customWidth="1"/>
    <col min="25" max="25" width="17" style="311" bestFit="1" customWidth="1"/>
    <col min="26" max="26" width="17.77734375" style="311" bestFit="1" customWidth="1"/>
    <col min="27" max="27" width="17" style="311" bestFit="1" customWidth="1"/>
    <col min="28" max="28" width="17.21875" style="311" bestFit="1" customWidth="1"/>
    <col min="29" max="29" width="15.5546875" style="311" bestFit="1" customWidth="1"/>
    <col min="30" max="30" width="18.21875" style="311" bestFit="1" customWidth="1"/>
    <col min="31" max="31" width="13.77734375" style="311" customWidth="1"/>
    <col min="32" max="32" width="19.5546875" style="311" bestFit="1" customWidth="1"/>
    <col min="33" max="16384" width="9.21875" style="311"/>
  </cols>
  <sheetData>
    <row r="1" spans="1:30">
      <c r="A1" s="451" t="s">
        <v>142</v>
      </c>
    </row>
    <row r="3" spans="1:30">
      <c r="A3" s="831" t="s">
        <v>29</v>
      </c>
      <c r="B3" s="833" t="s">
        <v>82</v>
      </c>
      <c r="C3" s="831" t="s">
        <v>83</v>
      </c>
      <c r="D3" s="831" t="s">
        <v>72</v>
      </c>
      <c r="E3" s="829" t="s">
        <v>21</v>
      </c>
      <c r="F3" s="830"/>
      <c r="G3" s="829" t="s">
        <v>31</v>
      </c>
      <c r="H3" s="830"/>
      <c r="I3" s="829" t="s">
        <v>32</v>
      </c>
      <c r="J3" s="830"/>
      <c r="K3" s="829" t="s">
        <v>33</v>
      </c>
      <c r="L3" s="830"/>
      <c r="M3" s="829" t="s">
        <v>34</v>
      </c>
      <c r="N3" s="830"/>
      <c r="O3" s="829" t="s">
        <v>35</v>
      </c>
      <c r="P3" s="830"/>
      <c r="Q3" s="829" t="s">
        <v>36</v>
      </c>
      <c r="R3" s="830"/>
      <c r="S3" s="829" t="s">
        <v>37</v>
      </c>
      <c r="T3" s="830"/>
      <c r="U3" s="829" t="s">
        <v>38</v>
      </c>
      <c r="V3" s="830"/>
      <c r="W3" s="829" t="s">
        <v>39</v>
      </c>
      <c r="X3" s="830"/>
      <c r="Y3" s="829" t="s">
        <v>40</v>
      </c>
      <c r="Z3" s="830"/>
      <c r="AA3" s="829" t="s">
        <v>41</v>
      </c>
      <c r="AB3" s="830"/>
      <c r="AC3" s="829" t="s">
        <v>42</v>
      </c>
      <c r="AD3" s="835"/>
    </row>
    <row r="4" spans="1:30">
      <c r="A4" s="832"/>
      <c r="B4" s="834"/>
      <c r="C4" s="832"/>
      <c r="D4" s="832"/>
      <c r="E4" s="494" t="s">
        <v>85</v>
      </c>
      <c r="F4" s="495" t="s">
        <v>86</v>
      </c>
      <c r="G4" s="494" t="s">
        <v>85</v>
      </c>
      <c r="H4" s="495" t="s">
        <v>86</v>
      </c>
      <c r="I4" s="494" t="s">
        <v>85</v>
      </c>
      <c r="J4" s="495" t="s">
        <v>86</v>
      </c>
      <c r="K4" s="494" t="s">
        <v>85</v>
      </c>
      <c r="L4" s="495" t="s">
        <v>86</v>
      </c>
      <c r="M4" s="494" t="s">
        <v>85</v>
      </c>
      <c r="N4" s="495" t="s">
        <v>86</v>
      </c>
      <c r="O4" s="494" t="s">
        <v>85</v>
      </c>
      <c r="P4" s="495" t="s">
        <v>86</v>
      </c>
      <c r="Q4" s="494" t="s">
        <v>85</v>
      </c>
      <c r="R4" s="495" t="s">
        <v>86</v>
      </c>
      <c r="S4" s="494" t="s">
        <v>85</v>
      </c>
      <c r="T4" s="495" t="s">
        <v>86</v>
      </c>
      <c r="U4" s="494" t="s">
        <v>85</v>
      </c>
      <c r="V4" s="495" t="s">
        <v>86</v>
      </c>
      <c r="W4" s="494" t="s">
        <v>85</v>
      </c>
      <c r="X4" s="495" t="s">
        <v>86</v>
      </c>
      <c r="Y4" s="494" t="s">
        <v>85</v>
      </c>
      <c r="Z4" s="495" t="s">
        <v>86</v>
      </c>
      <c r="AA4" s="494" t="s">
        <v>85</v>
      </c>
      <c r="AB4" s="495" t="s">
        <v>86</v>
      </c>
      <c r="AC4" s="494" t="s">
        <v>85</v>
      </c>
      <c r="AD4" s="495" t="s">
        <v>86</v>
      </c>
    </row>
    <row r="5" spans="1:30" ht="21" customHeight="1">
      <c r="A5" s="452"/>
      <c r="B5" s="453"/>
      <c r="C5" s="452" t="s">
        <v>20</v>
      </c>
      <c r="D5" s="452"/>
      <c r="E5" s="373"/>
      <c r="F5" s="172">
        <f>SUM(F6:F12)</f>
        <v>9115890000</v>
      </c>
      <c r="G5" s="373"/>
      <c r="H5" s="172">
        <f>SUM(H6:H12)</f>
        <v>29305571052.63158</v>
      </c>
      <c r="I5" s="373"/>
      <c r="J5" s="172">
        <f>SUM(J6:J12)</f>
        <v>5199305263.1578951</v>
      </c>
      <c r="K5" s="373"/>
      <c r="L5" s="172">
        <f>SUM(L6:L12)</f>
        <v>38069539473.684212</v>
      </c>
      <c r="M5" s="373"/>
      <c r="N5" s="172">
        <f>SUM(N6:N12)</f>
        <v>12990773684.210526</v>
      </c>
      <c r="O5" s="373"/>
      <c r="P5" s="172">
        <f>SUM(P6:P12)</f>
        <v>45321007894.736839</v>
      </c>
      <c r="Q5" s="373"/>
      <c r="R5" s="172">
        <f>SUM(R6:R12)</f>
        <v>18731242105.263157</v>
      </c>
      <c r="S5" s="373"/>
      <c r="T5" s="172">
        <f>SUM(T6:T12)</f>
        <v>52173926315.789474</v>
      </c>
      <c r="U5" s="373"/>
      <c r="V5" s="172">
        <f>SUM(V6:V12)</f>
        <v>25683610526.315788</v>
      </c>
      <c r="W5" s="373"/>
      <c r="X5" s="172">
        <f>SUM(X6:X12)</f>
        <v>30956294736.842106</v>
      </c>
      <c r="Y5" s="373"/>
      <c r="Z5" s="172">
        <f>SUM(Z6:Z12)</f>
        <v>5713978947.3684216</v>
      </c>
      <c r="AA5" s="373"/>
      <c r="AB5" s="172">
        <f>SUM(AB6:AB12)</f>
        <v>38941663157.894737</v>
      </c>
      <c r="AC5" s="373"/>
      <c r="AD5" s="172">
        <f>SUM(AD6:AD12)</f>
        <v>11913884210.526316</v>
      </c>
    </row>
    <row r="6" spans="1:30" ht="22.5" customHeight="1">
      <c r="A6" s="452"/>
      <c r="B6" s="453"/>
      <c r="C6" s="454" t="s">
        <v>140</v>
      </c>
      <c r="D6" s="452"/>
      <c r="E6" s="373"/>
      <c r="F6" s="57"/>
      <c r="G6" s="373"/>
      <c r="H6" s="57"/>
      <c r="I6" s="373"/>
      <c r="J6" s="57"/>
      <c r="K6" s="373"/>
      <c r="L6" s="57"/>
      <c r="M6" s="373"/>
      <c r="N6" s="57"/>
      <c r="O6" s="373"/>
      <c r="P6" s="57"/>
      <c r="Q6" s="373"/>
      <c r="R6" s="57"/>
      <c r="S6" s="373"/>
      <c r="T6" s="57"/>
      <c r="U6" s="373"/>
      <c r="V6" s="57"/>
      <c r="W6" s="373"/>
      <c r="X6" s="57"/>
      <c r="Y6" s="373"/>
      <c r="Z6" s="57"/>
      <c r="AA6" s="373"/>
      <c r="AB6" s="57"/>
      <c r="AC6" s="373"/>
      <c r="AD6" s="57"/>
    </row>
    <row r="7" spans="1:30" ht="22.05" customHeight="1">
      <c r="A7" s="57">
        <v>1</v>
      </c>
      <c r="B7" s="57"/>
      <c r="C7" s="42" t="s">
        <v>26</v>
      </c>
      <c r="D7" s="57" t="s">
        <v>143</v>
      </c>
      <c r="E7" s="172">
        <f>'KH NHẬP KHO HH&amp;TP'!D4</f>
        <v>60000</v>
      </c>
      <c r="F7" s="455">
        <f>E7*F41</f>
        <v>9000000000</v>
      </c>
      <c r="G7" s="47">
        <f>'KH NHẬP KHO HH&amp;TP'!F4</f>
        <v>194000</v>
      </c>
      <c r="H7" s="172">
        <f>F7+H64-H20</f>
        <v>29100000000</v>
      </c>
      <c r="I7" s="43">
        <f>'KH NHẬP KHO HH&amp;TP'!J4</f>
        <v>32000</v>
      </c>
      <c r="J7" s="172">
        <f t="shared" ref="J7:AD7" si="0">H7+J64-J20</f>
        <v>4800000000</v>
      </c>
      <c r="K7" s="43">
        <f>'KH NHẬP KHO HH&amp;TP'!N4</f>
        <v>251800</v>
      </c>
      <c r="L7" s="172">
        <f t="shared" si="0"/>
        <v>37770000000</v>
      </c>
      <c r="M7" s="43">
        <f>'KH NHẬP KHO HH&amp;TP'!R4</f>
        <v>81400</v>
      </c>
      <c r="N7" s="172">
        <f t="shared" si="0"/>
        <v>12210000000</v>
      </c>
      <c r="O7" s="43">
        <f>'KH NHẬP KHO HH&amp;TP'!V4</f>
        <v>297600</v>
      </c>
      <c r="P7" s="172">
        <f t="shared" si="0"/>
        <v>44640000000</v>
      </c>
      <c r="Q7" s="43">
        <f>'KH NHẬP KHO HH&amp;TP'!Z4</f>
        <v>121000</v>
      </c>
      <c r="R7" s="172">
        <f t="shared" si="0"/>
        <v>18150000000</v>
      </c>
      <c r="S7" s="43">
        <f>'KH NHẬP KHO HH&amp;TP'!AD4</f>
        <v>343200</v>
      </c>
      <c r="T7" s="172">
        <f t="shared" si="0"/>
        <v>51480000000</v>
      </c>
      <c r="U7" s="43">
        <f>'KH NHẬP KHO HH&amp;TP'!AH4</f>
        <v>167280</v>
      </c>
      <c r="V7" s="172">
        <f t="shared" si="0"/>
        <v>25092000000</v>
      </c>
      <c r="W7" s="43">
        <f>'KH NHẬP KHO HH&amp;TP'!AL4</f>
        <v>201680</v>
      </c>
      <c r="X7" s="172">
        <f t="shared" si="0"/>
        <v>30252000000</v>
      </c>
      <c r="Y7" s="43">
        <f>'KH NHẬP KHO HH&amp;TP'!AP4</f>
        <v>34080</v>
      </c>
      <c r="Z7" s="172">
        <f t="shared" si="0"/>
        <v>5112000000</v>
      </c>
      <c r="AA7" s="43">
        <f>'KH NHẬP KHO HH&amp;TP'!AT4</f>
        <v>256280</v>
      </c>
      <c r="AB7" s="172">
        <f t="shared" si="0"/>
        <v>38442000000</v>
      </c>
      <c r="AC7" s="43">
        <f>'KH NHẬP KHO HH&amp;TP'!AX4</f>
        <v>75480</v>
      </c>
      <c r="AD7" s="172">
        <f t="shared" si="0"/>
        <v>11322000000</v>
      </c>
    </row>
    <row r="8" spans="1:30" ht="22.05" customHeight="1">
      <c r="A8" s="57"/>
      <c r="B8" s="57"/>
      <c r="C8" s="42" t="s">
        <v>141</v>
      </c>
      <c r="D8" s="57"/>
      <c r="E8" s="57"/>
      <c r="F8" s="57"/>
      <c r="G8" s="57"/>
      <c r="H8" s="57"/>
      <c r="I8" s="57"/>
      <c r="J8" s="57"/>
      <c r="K8" s="57"/>
      <c r="L8" s="57"/>
      <c r="M8" s="57"/>
      <c r="N8" s="57"/>
      <c r="O8" s="57"/>
      <c r="P8" s="57"/>
      <c r="Q8" s="57"/>
      <c r="R8" s="57"/>
      <c r="S8" s="57"/>
      <c r="T8" s="57"/>
      <c r="U8" s="57"/>
      <c r="V8" s="57"/>
      <c r="W8" s="57"/>
      <c r="X8" s="57"/>
      <c r="Y8" s="57"/>
      <c r="Z8" s="57"/>
      <c r="AA8" s="57"/>
      <c r="AB8" s="57"/>
      <c r="AC8" s="57"/>
      <c r="AD8" s="57"/>
    </row>
    <row r="9" spans="1:30" ht="22.05" customHeight="1">
      <c r="A9" s="404">
        <v>1</v>
      </c>
      <c r="B9" s="404">
        <v>10025</v>
      </c>
      <c r="C9" s="386" t="s">
        <v>77</v>
      </c>
      <c r="D9" s="456" t="s">
        <v>75</v>
      </c>
      <c r="E9" s="456">
        <v>440</v>
      </c>
      <c r="F9" s="457">
        <f>E9*F43</f>
        <v>50600000</v>
      </c>
      <c r="G9" s="434">
        <f>E9+G66-G22</f>
        <v>899.99999999999989</v>
      </c>
      <c r="H9" s="435">
        <f>F9+H66-H22</f>
        <v>103499999.99999999</v>
      </c>
      <c r="I9" s="434">
        <f t="shared" ref="G9:P12" si="1">G9+I66-I22</f>
        <v>950</v>
      </c>
      <c r="J9" s="435">
        <f t="shared" si="1"/>
        <v>109250000</v>
      </c>
      <c r="K9" s="434">
        <f t="shared" si="1"/>
        <v>499.99999999999994</v>
      </c>
      <c r="L9" s="435">
        <f t="shared" si="1"/>
        <v>57499999.999999993</v>
      </c>
      <c r="M9" s="434">
        <f t="shared" si="1"/>
        <v>3050</v>
      </c>
      <c r="N9" s="435">
        <f t="shared" si="1"/>
        <v>350750000</v>
      </c>
      <c r="O9" s="434">
        <f t="shared" si="1"/>
        <v>2600</v>
      </c>
      <c r="P9" s="435">
        <f t="shared" si="1"/>
        <v>299000000</v>
      </c>
      <c r="Q9" s="434">
        <f t="shared" ref="Q9:Z12" si="2">O9+Q66-Q22</f>
        <v>2150</v>
      </c>
      <c r="R9" s="435">
        <f t="shared" si="2"/>
        <v>247250000</v>
      </c>
      <c r="S9" s="434">
        <f t="shared" si="2"/>
        <v>2700</v>
      </c>
      <c r="T9" s="435">
        <f t="shared" si="2"/>
        <v>313250000</v>
      </c>
      <c r="U9" s="434">
        <f t="shared" si="2"/>
        <v>2250</v>
      </c>
      <c r="V9" s="435">
        <f t="shared" si="2"/>
        <v>259250000</v>
      </c>
      <c r="W9" s="434">
        <f t="shared" si="2"/>
        <v>2800</v>
      </c>
      <c r="X9" s="435">
        <f t="shared" si="2"/>
        <v>325250000</v>
      </c>
      <c r="Y9" s="434">
        <f t="shared" si="2"/>
        <v>2350</v>
      </c>
      <c r="Z9" s="435">
        <f t="shared" si="2"/>
        <v>271250000</v>
      </c>
      <c r="AA9" s="434">
        <f t="shared" ref="AA9:AD12" si="3">Y9+AA66-AA22</f>
        <v>1900</v>
      </c>
      <c r="AB9" s="435">
        <f t="shared" si="3"/>
        <v>217250000</v>
      </c>
      <c r="AC9" s="434">
        <f t="shared" si="3"/>
        <v>2360</v>
      </c>
      <c r="AD9" s="435">
        <f t="shared" si="3"/>
        <v>272450000</v>
      </c>
    </row>
    <row r="10" spans="1:30" ht="22.05" customHeight="1">
      <c r="A10" s="394">
        <v>2</v>
      </c>
      <c r="B10" s="394">
        <v>13370</v>
      </c>
      <c r="C10" s="393" t="s">
        <v>78</v>
      </c>
      <c r="D10" s="458" t="s">
        <v>75</v>
      </c>
      <c r="E10" s="458">
        <v>120</v>
      </c>
      <c r="F10" s="459">
        <f>E10*F44</f>
        <v>15840000</v>
      </c>
      <c r="G10" s="436">
        <f t="shared" si="1"/>
        <v>200</v>
      </c>
      <c r="H10" s="437">
        <f t="shared" si="1"/>
        <v>26400000</v>
      </c>
      <c r="I10" s="436">
        <f t="shared" si="1"/>
        <v>600</v>
      </c>
      <c r="J10" s="437">
        <f t="shared" si="1"/>
        <v>79200000</v>
      </c>
      <c r="K10" s="436">
        <f t="shared" si="1"/>
        <v>500</v>
      </c>
      <c r="L10" s="437">
        <f t="shared" si="1"/>
        <v>66000000</v>
      </c>
      <c r="M10" s="436">
        <f t="shared" si="1"/>
        <v>900</v>
      </c>
      <c r="N10" s="437">
        <f t="shared" si="1"/>
        <v>118800000</v>
      </c>
      <c r="O10" s="436">
        <f t="shared" si="1"/>
        <v>800</v>
      </c>
      <c r="P10" s="437">
        <f t="shared" si="1"/>
        <v>105600000</v>
      </c>
      <c r="Q10" s="436">
        <f t="shared" si="2"/>
        <v>700</v>
      </c>
      <c r="R10" s="437">
        <f t="shared" si="2"/>
        <v>92400000</v>
      </c>
      <c r="S10" s="436">
        <f t="shared" si="2"/>
        <v>800</v>
      </c>
      <c r="T10" s="437">
        <f t="shared" si="2"/>
        <v>105900000</v>
      </c>
      <c r="U10" s="436">
        <f t="shared" si="2"/>
        <v>700</v>
      </c>
      <c r="V10" s="437">
        <f t="shared" si="2"/>
        <v>92400000</v>
      </c>
      <c r="W10" s="436">
        <f t="shared" si="2"/>
        <v>800</v>
      </c>
      <c r="X10" s="437">
        <f t="shared" si="2"/>
        <v>105900000</v>
      </c>
      <c r="Y10" s="436">
        <f t="shared" si="2"/>
        <v>700</v>
      </c>
      <c r="Z10" s="437">
        <f t="shared" si="2"/>
        <v>92400000</v>
      </c>
      <c r="AA10" s="436">
        <f t="shared" si="3"/>
        <v>600</v>
      </c>
      <c r="AB10" s="437">
        <f t="shared" si="3"/>
        <v>78900000</v>
      </c>
      <c r="AC10" s="436">
        <f t="shared" si="3"/>
        <v>680</v>
      </c>
      <c r="AD10" s="437">
        <f t="shared" si="3"/>
        <v>89700000</v>
      </c>
    </row>
    <row r="11" spans="1:30" ht="22.05" customHeight="1">
      <c r="A11" s="394">
        <v>3</v>
      </c>
      <c r="B11" s="394">
        <v>10288</v>
      </c>
      <c r="C11" s="393" t="s">
        <v>79</v>
      </c>
      <c r="D11" s="458" t="s">
        <v>75</v>
      </c>
      <c r="E11" s="458">
        <v>140</v>
      </c>
      <c r="F11" s="459">
        <f>E11*F45</f>
        <v>21700000</v>
      </c>
      <c r="G11" s="436">
        <f t="shared" si="1"/>
        <v>213.68421052631578</v>
      </c>
      <c r="H11" s="437">
        <f t="shared" si="1"/>
        <v>33121052.631578948</v>
      </c>
      <c r="I11" s="436">
        <f t="shared" si="1"/>
        <v>608.42105263157896</v>
      </c>
      <c r="J11" s="437">
        <f t="shared" si="1"/>
        <v>94305263.157894745</v>
      </c>
      <c r="K11" s="436">
        <f t="shared" si="1"/>
        <v>503.15789473684214</v>
      </c>
      <c r="L11" s="437">
        <f t="shared" si="1"/>
        <v>77989473.684210539</v>
      </c>
      <c r="M11" s="436">
        <f t="shared" si="1"/>
        <v>897.8947368421052</v>
      </c>
      <c r="N11" s="437">
        <f t="shared" si="1"/>
        <v>139173684.21052632</v>
      </c>
      <c r="O11" s="436">
        <f t="shared" si="1"/>
        <v>792.63157894736833</v>
      </c>
      <c r="P11" s="437">
        <f t="shared" si="1"/>
        <v>122857894.73684211</v>
      </c>
      <c r="Q11" s="436">
        <f t="shared" si="2"/>
        <v>687.36842105263145</v>
      </c>
      <c r="R11" s="437">
        <f t="shared" si="2"/>
        <v>106542105.2631579</v>
      </c>
      <c r="S11" s="436">
        <f t="shared" si="2"/>
        <v>782.10526315789457</v>
      </c>
      <c r="T11" s="437">
        <f t="shared" si="2"/>
        <v>121226315.7894737</v>
      </c>
      <c r="U11" s="436">
        <f t="shared" si="2"/>
        <v>676.84210526315769</v>
      </c>
      <c r="V11" s="437">
        <f t="shared" si="2"/>
        <v>104910526.31578949</v>
      </c>
      <c r="W11" s="436">
        <f t="shared" si="2"/>
        <v>771.57894736842081</v>
      </c>
      <c r="X11" s="437">
        <f t="shared" si="2"/>
        <v>119594736.84210528</v>
      </c>
      <c r="Y11" s="436">
        <f t="shared" si="2"/>
        <v>666.31578947368394</v>
      </c>
      <c r="Z11" s="437">
        <f t="shared" si="2"/>
        <v>103278947.36842108</v>
      </c>
      <c r="AA11" s="436">
        <f t="shared" si="3"/>
        <v>561.05263157894706</v>
      </c>
      <c r="AB11" s="437">
        <f t="shared" si="3"/>
        <v>86963157.894736871</v>
      </c>
      <c r="AC11" s="436">
        <f t="shared" si="3"/>
        <v>634.73684210526289</v>
      </c>
      <c r="AD11" s="437">
        <f t="shared" si="3"/>
        <v>98384210.526315823</v>
      </c>
    </row>
    <row r="12" spans="1:30" ht="22.05" customHeight="1">
      <c r="A12" s="399">
        <v>4</v>
      </c>
      <c r="B12" s="399">
        <v>17818</v>
      </c>
      <c r="C12" s="398" t="s">
        <v>80</v>
      </c>
      <c r="D12" s="460" t="s">
        <v>75</v>
      </c>
      <c r="E12" s="460">
        <v>150</v>
      </c>
      <c r="F12" s="461">
        <f>E12*F46</f>
        <v>27750000</v>
      </c>
      <c r="G12" s="438">
        <f t="shared" si="1"/>
        <v>230</v>
      </c>
      <c r="H12" s="439">
        <f t="shared" si="1"/>
        <v>42550000</v>
      </c>
      <c r="I12" s="438">
        <f t="shared" si="1"/>
        <v>630</v>
      </c>
      <c r="J12" s="439">
        <f t="shared" si="1"/>
        <v>116550000</v>
      </c>
      <c r="K12" s="438">
        <f t="shared" si="1"/>
        <v>530</v>
      </c>
      <c r="L12" s="439">
        <f t="shared" si="1"/>
        <v>98050000</v>
      </c>
      <c r="M12" s="438">
        <f t="shared" si="1"/>
        <v>930</v>
      </c>
      <c r="N12" s="439">
        <f t="shared" si="1"/>
        <v>172050000</v>
      </c>
      <c r="O12" s="438">
        <f t="shared" si="1"/>
        <v>830</v>
      </c>
      <c r="P12" s="439">
        <f t="shared" si="1"/>
        <v>153550000</v>
      </c>
      <c r="Q12" s="438">
        <f t="shared" si="2"/>
        <v>730</v>
      </c>
      <c r="R12" s="439">
        <f t="shared" si="2"/>
        <v>135050000</v>
      </c>
      <c r="S12" s="438">
        <f t="shared" si="2"/>
        <v>830</v>
      </c>
      <c r="T12" s="439">
        <f t="shared" si="2"/>
        <v>153550000</v>
      </c>
      <c r="U12" s="438">
        <f t="shared" si="2"/>
        <v>730</v>
      </c>
      <c r="V12" s="439">
        <f t="shared" si="2"/>
        <v>135050000</v>
      </c>
      <c r="W12" s="438">
        <f t="shared" si="2"/>
        <v>830</v>
      </c>
      <c r="X12" s="439">
        <f t="shared" si="2"/>
        <v>153550000</v>
      </c>
      <c r="Y12" s="438">
        <f t="shared" si="2"/>
        <v>730</v>
      </c>
      <c r="Z12" s="439">
        <f t="shared" si="2"/>
        <v>135050000</v>
      </c>
      <c r="AA12" s="438">
        <f t="shared" si="3"/>
        <v>630</v>
      </c>
      <c r="AB12" s="439">
        <f t="shared" si="3"/>
        <v>116550000</v>
      </c>
      <c r="AC12" s="438">
        <f t="shared" si="3"/>
        <v>710</v>
      </c>
      <c r="AD12" s="439">
        <f t="shared" si="3"/>
        <v>131350000</v>
      </c>
    </row>
    <row r="14" spans="1:30" hidden="1"/>
    <row r="16" spans="1:30">
      <c r="A16" s="451" t="s">
        <v>97</v>
      </c>
    </row>
    <row r="17" spans="1:32" ht="22.05" customHeight="1">
      <c r="A17" s="831" t="s">
        <v>29</v>
      </c>
      <c r="B17" s="833" t="s">
        <v>82</v>
      </c>
      <c r="C17" s="831" t="s">
        <v>83</v>
      </c>
      <c r="D17" s="831" t="s">
        <v>72</v>
      </c>
      <c r="E17" s="811"/>
      <c r="F17" s="812"/>
      <c r="G17" s="829" t="s">
        <v>31</v>
      </c>
      <c r="H17" s="830"/>
      <c r="I17" s="829" t="s">
        <v>32</v>
      </c>
      <c r="J17" s="830"/>
      <c r="K17" s="829" t="s">
        <v>33</v>
      </c>
      <c r="L17" s="830"/>
      <c r="M17" s="829" t="s">
        <v>34</v>
      </c>
      <c r="N17" s="830"/>
      <c r="O17" s="829" t="s">
        <v>35</v>
      </c>
      <c r="P17" s="830"/>
      <c r="Q17" s="829" t="s">
        <v>36</v>
      </c>
      <c r="R17" s="830"/>
      <c r="S17" s="829" t="s">
        <v>37</v>
      </c>
      <c r="T17" s="830"/>
      <c r="U17" s="829" t="s">
        <v>38</v>
      </c>
      <c r="V17" s="830"/>
      <c r="W17" s="829" t="s">
        <v>39</v>
      </c>
      <c r="X17" s="830"/>
      <c r="Y17" s="829" t="s">
        <v>40</v>
      </c>
      <c r="Z17" s="830"/>
      <c r="AA17" s="829" t="s">
        <v>41</v>
      </c>
      <c r="AB17" s="830"/>
      <c r="AC17" s="829" t="s">
        <v>42</v>
      </c>
      <c r="AD17" s="830"/>
      <c r="AE17" s="828" t="s">
        <v>89</v>
      </c>
      <c r="AF17" s="828"/>
    </row>
    <row r="18" spans="1:32" ht="22.05" customHeight="1">
      <c r="A18" s="832"/>
      <c r="B18" s="834"/>
      <c r="C18" s="832"/>
      <c r="D18" s="832"/>
      <c r="E18" s="813"/>
      <c r="F18" s="814"/>
      <c r="G18" s="500" t="s">
        <v>85</v>
      </c>
      <c r="H18" s="496" t="s">
        <v>86</v>
      </c>
      <c r="I18" s="500" t="s">
        <v>85</v>
      </c>
      <c r="J18" s="496" t="s">
        <v>86</v>
      </c>
      <c r="K18" s="500" t="s">
        <v>85</v>
      </c>
      <c r="L18" s="496" t="s">
        <v>86</v>
      </c>
      <c r="M18" s="500" t="s">
        <v>85</v>
      </c>
      <c r="N18" s="496" t="s">
        <v>86</v>
      </c>
      <c r="O18" s="500" t="s">
        <v>85</v>
      </c>
      <c r="P18" s="496" t="s">
        <v>86</v>
      </c>
      <c r="Q18" s="500" t="s">
        <v>85</v>
      </c>
      <c r="R18" s="496" t="s">
        <v>86</v>
      </c>
      <c r="S18" s="500" t="s">
        <v>85</v>
      </c>
      <c r="T18" s="496" t="s">
        <v>86</v>
      </c>
      <c r="U18" s="500" t="s">
        <v>85</v>
      </c>
      <c r="V18" s="496" t="s">
        <v>86</v>
      </c>
      <c r="W18" s="500" t="s">
        <v>85</v>
      </c>
      <c r="X18" s="496" t="s">
        <v>86</v>
      </c>
      <c r="Y18" s="500" t="s">
        <v>85</v>
      </c>
      <c r="Z18" s="496" t="s">
        <v>86</v>
      </c>
      <c r="AA18" s="500" t="s">
        <v>85</v>
      </c>
      <c r="AB18" s="496" t="s">
        <v>86</v>
      </c>
      <c r="AC18" s="500" t="s">
        <v>85</v>
      </c>
      <c r="AD18" s="496" t="s">
        <v>86</v>
      </c>
      <c r="AE18" s="494" t="s">
        <v>85</v>
      </c>
      <c r="AF18" s="496" t="s">
        <v>86</v>
      </c>
    </row>
    <row r="19" spans="1:32" ht="22.05" customHeight="1">
      <c r="A19" s="452"/>
      <c r="B19" s="453"/>
      <c r="C19" s="454" t="s">
        <v>140</v>
      </c>
      <c r="D19" s="373"/>
      <c r="E19" s="813"/>
      <c r="F19" s="814"/>
      <c r="G19" s="501"/>
      <c r="H19" s="466"/>
      <c r="I19" s="501"/>
      <c r="J19" s="466"/>
      <c r="K19" s="501"/>
      <c r="L19" s="466"/>
      <c r="M19" s="501"/>
      <c r="N19" s="466"/>
      <c r="O19" s="501"/>
      <c r="P19" s="466"/>
      <c r="Q19" s="501"/>
      <c r="R19" s="466"/>
      <c r="S19" s="501"/>
      <c r="T19" s="466"/>
      <c r="U19" s="501"/>
      <c r="V19" s="466"/>
      <c r="W19" s="501"/>
      <c r="X19" s="466"/>
      <c r="Y19" s="501"/>
      <c r="Z19" s="466"/>
      <c r="AA19" s="501"/>
      <c r="AB19" s="466"/>
      <c r="AC19" s="501"/>
      <c r="AD19" s="466"/>
      <c r="AE19" s="466"/>
      <c r="AF19" s="483"/>
    </row>
    <row r="20" spans="1:32" ht="22.05" customHeight="1">
      <c r="A20" s="57">
        <v>1</v>
      </c>
      <c r="B20" s="57"/>
      <c r="C20" s="42" t="s">
        <v>26</v>
      </c>
      <c r="D20" s="57" t="s">
        <v>143</v>
      </c>
      <c r="E20" s="813"/>
      <c r="F20" s="814"/>
      <c r="G20" s="501">
        <f>'KH Ban Hang'!H7</f>
        <v>166000</v>
      </c>
      <c r="H20" s="466">
        <f>G20*H41</f>
        <v>24900000000</v>
      </c>
      <c r="I20" s="501">
        <f>'KH Ban Hang'!J7</f>
        <v>162000</v>
      </c>
      <c r="J20" s="466">
        <f>I20*J41</f>
        <v>24300000000</v>
      </c>
      <c r="K20" s="501">
        <f>'KH Ban Hang'!L7</f>
        <v>180200</v>
      </c>
      <c r="L20" s="466">
        <f>K20*L41</f>
        <v>27030000000</v>
      </c>
      <c r="M20" s="501">
        <f>'KH Ban Hang'!N7</f>
        <v>170400</v>
      </c>
      <c r="N20" s="466">
        <f>M20*N41</f>
        <v>25560000000</v>
      </c>
      <c r="O20" s="501">
        <f>'KH Ban Hang'!P7</f>
        <v>183800</v>
      </c>
      <c r="P20" s="466">
        <f>O20*P41</f>
        <v>27570000000</v>
      </c>
      <c r="Q20" s="501">
        <f>'KH Ban Hang'!R7</f>
        <v>176600</v>
      </c>
      <c r="R20" s="466">
        <f>Q20*R41</f>
        <v>26490000000</v>
      </c>
      <c r="S20" s="501">
        <f>'KH Ban Hang'!T7</f>
        <v>177800</v>
      </c>
      <c r="T20" s="466">
        <f>S20*T41</f>
        <v>26670000000</v>
      </c>
      <c r="U20" s="501">
        <f>'KH Ban Hang'!V7</f>
        <v>175920</v>
      </c>
      <c r="V20" s="466">
        <f>U20*V41</f>
        <v>26388000000</v>
      </c>
      <c r="W20" s="501">
        <f>'KH Ban Hang'!X7</f>
        <v>165600</v>
      </c>
      <c r="X20" s="466">
        <f>W20*X41</f>
        <v>24840000000</v>
      </c>
      <c r="Y20" s="501">
        <f>'KH Ban Hang'!Z7</f>
        <v>167600</v>
      </c>
      <c r="Z20" s="466">
        <f>Y20*Z41</f>
        <v>25140000000</v>
      </c>
      <c r="AA20" s="501">
        <f>'KH Ban Hang'!AB7</f>
        <v>177800</v>
      </c>
      <c r="AB20" s="466">
        <f>AA20*AB41</f>
        <v>26670000000</v>
      </c>
      <c r="AC20" s="501">
        <f>'KH Ban Hang'!AD7</f>
        <v>180800</v>
      </c>
      <c r="AD20" s="466">
        <f>AC20*AD41</f>
        <v>27120000000</v>
      </c>
      <c r="AE20" s="483">
        <f>AC20+AA20+Y20+W20+U20+S20+Q20+O20+M20+K20+I20+G20</f>
        <v>2084520</v>
      </c>
      <c r="AF20" s="483">
        <f t="shared" ref="AE20:AF24" si="4">AD20+AB20+Z20+X20+V20+T20+R20+P20+N20+L20+J20+H20</f>
        <v>312678000000</v>
      </c>
    </row>
    <row r="21" spans="1:32" ht="22.05" customHeight="1">
      <c r="A21" s="378"/>
      <c r="B21" s="373"/>
      <c r="C21" s="463" t="s">
        <v>87</v>
      </c>
      <c r="D21" s="373"/>
      <c r="E21" s="813"/>
      <c r="F21" s="814"/>
      <c r="G21" s="500"/>
      <c r="H21" s="57"/>
      <c r="I21" s="500"/>
      <c r="J21" s="57"/>
      <c r="K21" s="500"/>
      <c r="L21" s="57"/>
      <c r="M21" s="500"/>
      <c r="N21" s="57"/>
      <c r="O21" s="505"/>
      <c r="P21" s="57"/>
      <c r="Q21" s="505"/>
      <c r="R21" s="57"/>
      <c r="S21" s="505"/>
      <c r="T21" s="57"/>
      <c r="U21" s="505"/>
      <c r="V21" s="57"/>
      <c r="W21" s="505"/>
      <c r="X21" s="57"/>
      <c r="Y21" s="505"/>
      <c r="Z21" s="57"/>
      <c r="AA21" s="505"/>
      <c r="AB21" s="57"/>
      <c r="AC21" s="505"/>
      <c r="AD21" s="57"/>
      <c r="AE21" s="483">
        <f>AC21+AA21+Y21+W21+U21+S21+Q21+O21+M21+K21+I21+G21</f>
        <v>0</v>
      </c>
      <c r="AF21" s="483">
        <f>AD21+AB21+Z21+X21+V21+T21+R21+P21+N21+L21+J21+H21</f>
        <v>0</v>
      </c>
    </row>
    <row r="22" spans="1:32" ht="22.05" customHeight="1">
      <c r="A22" s="404">
        <v>1</v>
      </c>
      <c r="B22" s="404">
        <v>10025</v>
      </c>
      <c r="C22" s="386" t="s">
        <v>77</v>
      </c>
      <c r="D22" s="456" t="s">
        <v>75</v>
      </c>
      <c r="E22" s="813"/>
      <c r="F22" s="814"/>
      <c r="G22" s="502">
        <f>'KH San xuat'!H5</f>
        <v>540.00000000000011</v>
      </c>
      <c r="H22" s="442">
        <f>G22*H43</f>
        <v>62100000.000000015</v>
      </c>
      <c r="I22" s="502">
        <f>'KH San xuat'!J5</f>
        <v>450.00000000000006</v>
      </c>
      <c r="J22" s="442">
        <f>I22*J43</f>
        <v>51750000.000000007</v>
      </c>
      <c r="K22" s="502">
        <f>'KH San xuat'!L5</f>
        <v>450.00000000000006</v>
      </c>
      <c r="L22" s="442">
        <f>K22*L43</f>
        <v>51750000.000000007</v>
      </c>
      <c r="M22" s="502">
        <f>'KH San xuat'!N5</f>
        <v>450.00000000000006</v>
      </c>
      <c r="N22" s="442">
        <f>M22*N43</f>
        <v>51750000.000000007</v>
      </c>
      <c r="O22" s="502">
        <f>'KH San xuat'!P5</f>
        <v>450.00000000000006</v>
      </c>
      <c r="P22" s="442">
        <f>O22*P43</f>
        <v>51750000.000000007</v>
      </c>
      <c r="Q22" s="502">
        <f>'KH San xuat'!R5</f>
        <v>450.00000000000006</v>
      </c>
      <c r="R22" s="442">
        <f>Q22*R43</f>
        <v>51750000.000000007</v>
      </c>
      <c r="S22" s="502">
        <f>'KH San xuat'!T5</f>
        <v>450.00000000000006</v>
      </c>
      <c r="T22" s="442">
        <f>S22*T43</f>
        <v>54000000.000000007</v>
      </c>
      <c r="U22" s="502">
        <f>'KH San xuat'!V5</f>
        <v>450.00000000000006</v>
      </c>
      <c r="V22" s="442">
        <f>U22*V43</f>
        <v>54000000.000000007</v>
      </c>
      <c r="W22" s="502">
        <f>'KH San xuat'!X5</f>
        <v>450.00000000000006</v>
      </c>
      <c r="X22" s="442">
        <f>W22*X43</f>
        <v>54000000.000000007</v>
      </c>
      <c r="Y22" s="502">
        <f>'KH San xuat'!Z5</f>
        <v>450.00000000000006</v>
      </c>
      <c r="Z22" s="442">
        <f>Y22*Z43</f>
        <v>54000000.000000007</v>
      </c>
      <c r="AA22" s="502">
        <f>'KH San xuat'!AB5</f>
        <v>450.00000000000006</v>
      </c>
      <c r="AB22" s="442">
        <f>AA22*AB43</f>
        <v>54000000.000000007</v>
      </c>
      <c r="AC22" s="502">
        <f>'KH San xuat'!AD5</f>
        <v>540.00000000000011</v>
      </c>
      <c r="AD22" s="442">
        <f>AC22*AD43</f>
        <v>64800000.000000015</v>
      </c>
      <c r="AE22" s="489">
        <f t="shared" si="4"/>
        <v>5580.0000000000009</v>
      </c>
      <c r="AF22" s="489">
        <f t="shared" si="4"/>
        <v>655650000.00000012</v>
      </c>
    </row>
    <row r="23" spans="1:32" ht="22.05" customHeight="1">
      <c r="A23" s="394">
        <v>2</v>
      </c>
      <c r="B23" s="394">
        <v>13370</v>
      </c>
      <c r="C23" s="393" t="s">
        <v>78</v>
      </c>
      <c r="D23" s="458" t="s">
        <v>75</v>
      </c>
      <c r="E23" s="813"/>
      <c r="F23" s="814"/>
      <c r="G23" s="503">
        <f>'KH San xuat'!H6</f>
        <v>120</v>
      </c>
      <c r="H23" s="445">
        <f>G23*H44</f>
        <v>15840000</v>
      </c>
      <c r="I23" s="503">
        <f>'KH San xuat'!J6</f>
        <v>100</v>
      </c>
      <c r="J23" s="445">
        <f>I23*J44</f>
        <v>13200000</v>
      </c>
      <c r="K23" s="503">
        <f>'KH San xuat'!L6</f>
        <v>100</v>
      </c>
      <c r="L23" s="445">
        <f>K23*L44</f>
        <v>13200000</v>
      </c>
      <c r="M23" s="503">
        <f>'KH San xuat'!N6</f>
        <v>100</v>
      </c>
      <c r="N23" s="445">
        <f>M23*N44</f>
        <v>13200000</v>
      </c>
      <c r="O23" s="503">
        <f>'KH San xuat'!P6</f>
        <v>100</v>
      </c>
      <c r="P23" s="445">
        <f>O23*P44</f>
        <v>13200000</v>
      </c>
      <c r="Q23" s="503">
        <f>'KH San xuat'!R6</f>
        <v>100</v>
      </c>
      <c r="R23" s="445">
        <f>Q23*R44</f>
        <v>13200000</v>
      </c>
      <c r="S23" s="503">
        <f>'KH San xuat'!T6</f>
        <v>100</v>
      </c>
      <c r="T23" s="445">
        <f>S23*T44</f>
        <v>13500000</v>
      </c>
      <c r="U23" s="503">
        <f>'KH San xuat'!V6</f>
        <v>100</v>
      </c>
      <c r="V23" s="445">
        <f>U23*V44</f>
        <v>13500000</v>
      </c>
      <c r="W23" s="503">
        <f>'KH San xuat'!X6</f>
        <v>100</v>
      </c>
      <c r="X23" s="445">
        <f>W23*X44</f>
        <v>13500000</v>
      </c>
      <c r="Y23" s="503">
        <f>'KH San xuat'!Z6</f>
        <v>100</v>
      </c>
      <c r="Z23" s="445">
        <f>Y23*Z44</f>
        <v>13500000</v>
      </c>
      <c r="AA23" s="503">
        <f>'KH San xuat'!AB6</f>
        <v>100</v>
      </c>
      <c r="AB23" s="445">
        <f>AA23*AB44</f>
        <v>13500000</v>
      </c>
      <c r="AC23" s="503">
        <f>'KH San xuat'!AD6</f>
        <v>120</v>
      </c>
      <c r="AD23" s="445">
        <f>AC23*AD44</f>
        <v>16200000</v>
      </c>
      <c r="AE23" s="490">
        <f t="shared" si="4"/>
        <v>1240</v>
      </c>
      <c r="AF23" s="490">
        <f>AD23+AB23+Z23+X23+V23+T23+R23+P23+N23+L23+J23+H23</f>
        <v>165540000</v>
      </c>
    </row>
    <row r="24" spans="1:32" ht="22.05" customHeight="1">
      <c r="A24" s="394">
        <v>3</v>
      </c>
      <c r="B24" s="394">
        <v>10288</v>
      </c>
      <c r="C24" s="393" t="s">
        <v>79</v>
      </c>
      <c r="D24" s="458" t="s">
        <v>75</v>
      </c>
      <c r="E24" s="813"/>
      <c r="F24" s="814"/>
      <c r="G24" s="503">
        <f>'KH San xuat'!H7</f>
        <v>126.31578947368421</v>
      </c>
      <c r="H24" s="445">
        <f>G24*H45</f>
        <v>19578947.368421052</v>
      </c>
      <c r="I24" s="503">
        <f>'KH San xuat'!J7</f>
        <v>105.26315789473684</v>
      </c>
      <c r="J24" s="445">
        <f>I24*J45</f>
        <v>16315789.47368421</v>
      </c>
      <c r="K24" s="503">
        <f>'KH San xuat'!L7</f>
        <v>105.26315789473684</v>
      </c>
      <c r="L24" s="445">
        <f>K24*L45</f>
        <v>16315789.47368421</v>
      </c>
      <c r="M24" s="503">
        <f>'KH San xuat'!N7</f>
        <v>105.26315789473684</v>
      </c>
      <c r="N24" s="445">
        <f>M24*N45</f>
        <v>16315789.47368421</v>
      </c>
      <c r="O24" s="503">
        <f>'KH San xuat'!P7</f>
        <v>105.26315789473684</v>
      </c>
      <c r="P24" s="445">
        <f>O24*P45</f>
        <v>16315789.47368421</v>
      </c>
      <c r="Q24" s="503">
        <f>'KH San xuat'!R7</f>
        <v>105.26315789473684</v>
      </c>
      <c r="R24" s="445">
        <f>Q24*R45</f>
        <v>16315789.47368421</v>
      </c>
      <c r="S24" s="503">
        <f>'KH San xuat'!T7</f>
        <v>105.26315789473684</v>
      </c>
      <c r="T24" s="445">
        <f>S24*T45</f>
        <v>16315789.47368421</v>
      </c>
      <c r="U24" s="503">
        <f>'KH San xuat'!V7</f>
        <v>105.26315789473684</v>
      </c>
      <c r="V24" s="445">
        <f>U24*V45</f>
        <v>16315789.47368421</v>
      </c>
      <c r="W24" s="503">
        <f>'KH San xuat'!X7</f>
        <v>105.26315789473684</v>
      </c>
      <c r="X24" s="445">
        <f>W24*X45</f>
        <v>16315789.47368421</v>
      </c>
      <c r="Y24" s="503">
        <f>'KH San xuat'!Z7</f>
        <v>105.26315789473684</v>
      </c>
      <c r="Z24" s="445">
        <f>Y24*Z45</f>
        <v>16315789.47368421</v>
      </c>
      <c r="AA24" s="503">
        <f>'KH San xuat'!AB7</f>
        <v>105.26315789473684</v>
      </c>
      <c r="AB24" s="445">
        <f>AA24*AB45</f>
        <v>16315789.47368421</v>
      </c>
      <c r="AC24" s="503">
        <f>'KH San xuat'!AD7</f>
        <v>126.31578947368421</v>
      </c>
      <c r="AD24" s="445">
        <f>AC24*AD45</f>
        <v>19578947.368421052</v>
      </c>
      <c r="AE24" s="490">
        <f t="shared" si="4"/>
        <v>1305.2631578947369</v>
      </c>
      <c r="AF24" s="490">
        <f t="shared" si="4"/>
        <v>202315789.47368422</v>
      </c>
    </row>
    <row r="25" spans="1:32" ht="22.05" customHeight="1">
      <c r="A25" s="399">
        <v>4</v>
      </c>
      <c r="B25" s="399">
        <v>17818</v>
      </c>
      <c r="C25" s="398" t="s">
        <v>80</v>
      </c>
      <c r="D25" s="460" t="s">
        <v>75</v>
      </c>
      <c r="E25" s="813"/>
      <c r="F25" s="814"/>
      <c r="G25" s="504">
        <f>'KH San xuat'!H8</f>
        <v>120</v>
      </c>
      <c r="H25" s="448">
        <f>G25*H46</f>
        <v>22200000</v>
      </c>
      <c r="I25" s="504">
        <f>'KH San xuat'!J8</f>
        <v>100</v>
      </c>
      <c r="J25" s="448">
        <f>I25*J46</f>
        <v>18500000</v>
      </c>
      <c r="K25" s="504">
        <f>'KH San xuat'!L8</f>
        <v>100</v>
      </c>
      <c r="L25" s="448">
        <f>K25*L46</f>
        <v>18500000</v>
      </c>
      <c r="M25" s="504">
        <f>'KH San xuat'!N8</f>
        <v>100</v>
      </c>
      <c r="N25" s="448">
        <f>M25*N46</f>
        <v>18500000</v>
      </c>
      <c r="O25" s="504">
        <f>'KH San xuat'!P8</f>
        <v>100</v>
      </c>
      <c r="P25" s="448">
        <f>O25*P46</f>
        <v>18500000</v>
      </c>
      <c r="Q25" s="504">
        <f>'KH San xuat'!R8</f>
        <v>100</v>
      </c>
      <c r="R25" s="448">
        <f>Q25*R46</f>
        <v>18500000</v>
      </c>
      <c r="S25" s="504">
        <f>'KH San xuat'!T8</f>
        <v>100</v>
      </c>
      <c r="T25" s="448">
        <f>S25*T46</f>
        <v>18500000</v>
      </c>
      <c r="U25" s="504">
        <f>'KH San xuat'!V8</f>
        <v>100</v>
      </c>
      <c r="V25" s="448">
        <f>U25*V46</f>
        <v>18500000</v>
      </c>
      <c r="W25" s="504">
        <f>'KH San xuat'!X8</f>
        <v>100</v>
      </c>
      <c r="X25" s="448">
        <f>W25*X46</f>
        <v>18500000</v>
      </c>
      <c r="Y25" s="504">
        <f>'KH San xuat'!Z8</f>
        <v>100</v>
      </c>
      <c r="Z25" s="448">
        <f>Y25*Z46</f>
        <v>18500000</v>
      </c>
      <c r="AA25" s="504">
        <f>'KH San xuat'!AB8</f>
        <v>100</v>
      </c>
      <c r="AB25" s="448">
        <f>AA25*AB46</f>
        <v>18500000</v>
      </c>
      <c r="AC25" s="504">
        <f>'KH San xuat'!AD8</f>
        <v>120</v>
      </c>
      <c r="AD25" s="448">
        <f>AC25*AD46</f>
        <v>22200000</v>
      </c>
      <c r="AE25" s="491">
        <f t="shared" ref="AE25" si="5">AC25+AA25+Y25+W25+U25+S25+Q25+O25+M25+K25+I25+G25</f>
        <v>1240</v>
      </c>
      <c r="AF25" s="491">
        <f>AD25+AB25+Z25+X25+V25+T25+R25+P25+N25+L25+J25+H25</f>
        <v>229400000</v>
      </c>
    </row>
    <row r="26" spans="1:32" ht="18" customHeight="1">
      <c r="A26" s="378"/>
      <c r="B26" s="378"/>
      <c r="C26" s="463" t="s">
        <v>175</v>
      </c>
      <c r="D26" s="378"/>
      <c r="E26" s="813"/>
      <c r="F26" s="814"/>
      <c r="G26" s="374"/>
      <c r="H26" s="45"/>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483"/>
    </row>
    <row r="27" spans="1:32" ht="18" customHeight="1">
      <c r="A27" s="404">
        <v>1</v>
      </c>
      <c r="B27" s="404">
        <v>3001</v>
      </c>
      <c r="C27" s="475" t="s">
        <v>159</v>
      </c>
      <c r="D27" s="404" t="s">
        <v>143</v>
      </c>
      <c r="E27" s="813"/>
      <c r="F27" s="814"/>
      <c r="G27" s="506">
        <f>'KH Mua Sam TS'!N4</f>
        <v>0</v>
      </c>
      <c r="H27" s="442">
        <f>G27*H48</f>
        <v>0</v>
      </c>
      <c r="I27" s="506">
        <f>'KH Mua Sam TS'!P4</f>
        <v>0</v>
      </c>
      <c r="J27" s="442">
        <f>I27*J48</f>
        <v>0</v>
      </c>
      <c r="K27" s="506">
        <f>'KH Mua Sam TS'!R4</f>
        <v>1</v>
      </c>
      <c r="L27" s="442">
        <f>K27*L48</f>
        <v>2495909.0909090908</v>
      </c>
      <c r="M27" s="506">
        <f>'KH Mua Sam TS'!T4</f>
        <v>0</v>
      </c>
      <c r="N27" s="442">
        <f>M27*N48</f>
        <v>0</v>
      </c>
      <c r="O27" s="506">
        <f>'KH Mua Sam TS'!V4</f>
        <v>0</v>
      </c>
      <c r="P27" s="442">
        <f>O27*P48</f>
        <v>0</v>
      </c>
      <c r="Q27" s="506">
        <f>'KH Mua Sam TS'!X4</f>
        <v>0</v>
      </c>
      <c r="R27" s="442">
        <f>Q27*R48</f>
        <v>0</v>
      </c>
      <c r="S27" s="506">
        <f>'KH Mua Sam TS'!Z4</f>
        <v>0</v>
      </c>
      <c r="T27" s="442">
        <f>S27*T48</f>
        <v>0</v>
      </c>
      <c r="U27" s="506">
        <f>'KH Mua Sam TS'!AB4</f>
        <v>0</v>
      </c>
      <c r="V27" s="442">
        <f>U27*V48</f>
        <v>0</v>
      </c>
      <c r="W27" s="506">
        <f>'KH Mua Sam TS'!AD4</f>
        <v>0</v>
      </c>
      <c r="X27" s="442">
        <f>W27*X48</f>
        <v>0</v>
      </c>
      <c r="Y27" s="506">
        <f>'KH Mua Sam TS'!AF4</f>
        <v>0</v>
      </c>
      <c r="Z27" s="442">
        <f>Y27*Z48</f>
        <v>0</v>
      </c>
      <c r="AA27" s="506">
        <f>'KH Mua Sam TS'!AH4</f>
        <v>0</v>
      </c>
      <c r="AB27" s="442">
        <f>AA27*AB48</f>
        <v>0</v>
      </c>
      <c r="AC27" s="506">
        <f>'KH Mua Sam TS'!AJ4</f>
        <v>0</v>
      </c>
      <c r="AD27" s="442">
        <f>AC27*AD48</f>
        <v>0</v>
      </c>
      <c r="AE27" s="497">
        <f t="shared" ref="AE27" si="6">AC27+AA27+Y27+W27+U27+S27+Q27+O27+M27+K27+I27+G27</f>
        <v>1</v>
      </c>
      <c r="AF27" s="489">
        <f t="shared" ref="AF27:AF35" si="7">AD27+AB27+Z27+X27+V27+T27+R27+P27+N27+L27+J27+H27</f>
        <v>2495909.0909090908</v>
      </c>
    </row>
    <row r="28" spans="1:32" ht="18" customHeight="1">
      <c r="A28" s="394">
        <v>2</v>
      </c>
      <c r="B28" s="394">
        <v>3002</v>
      </c>
      <c r="C28" s="476" t="s">
        <v>162</v>
      </c>
      <c r="D28" s="394" t="s">
        <v>143</v>
      </c>
      <c r="E28" s="813"/>
      <c r="F28" s="814"/>
      <c r="G28" s="507">
        <f>'KH Mua Sam TS'!N5</f>
        <v>0</v>
      </c>
      <c r="H28" s="445">
        <f t="shared" ref="H28:J35" si="8">G28*H49</f>
        <v>0</v>
      </c>
      <c r="I28" s="507">
        <f>'KH Mua Sam TS'!P5</f>
        <v>0</v>
      </c>
      <c r="J28" s="445">
        <f t="shared" si="8"/>
        <v>0</v>
      </c>
      <c r="K28" s="507">
        <f>'KH Mua Sam TS'!R5</f>
        <v>1</v>
      </c>
      <c r="L28" s="445">
        <f t="shared" ref="L28:N28" si="9">K28*L49</f>
        <v>1454545</v>
      </c>
      <c r="M28" s="507">
        <f>'KH Mua Sam TS'!T5</f>
        <v>0</v>
      </c>
      <c r="N28" s="445">
        <f t="shared" si="9"/>
        <v>0</v>
      </c>
      <c r="O28" s="507">
        <f>'KH Mua Sam TS'!V5</f>
        <v>0</v>
      </c>
      <c r="P28" s="445">
        <f t="shared" ref="P28:R28" si="10">O28*P49</f>
        <v>0</v>
      </c>
      <c r="Q28" s="507">
        <f>'KH Mua Sam TS'!X5</f>
        <v>0</v>
      </c>
      <c r="R28" s="445">
        <f t="shared" si="10"/>
        <v>0</v>
      </c>
      <c r="S28" s="507">
        <f>'KH Mua Sam TS'!Z5</f>
        <v>0</v>
      </c>
      <c r="T28" s="445">
        <f t="shared" ref="T28:V28" si="11">S28*T49</f>
        <v>0</v>
      </c>
      <c r="U28" s="507">
        <f>'KH Mua Sam TS'!AB5</f>
        <v>0</v>
      </c>
      <c r="V28" s="445">
        <f t="shared" si="11"/>
        <v>0</v>
      </c>
      <c r="W28" s="507">
        <f>'KH Mua Sam TS'!AD5</f>
        <v>0</v>
      </c>
      <c r="X28" s="445">
        <f t="shared" ref="X28:Z28" si="12">W28*X49</f>
        <v>0</v>
      </c>
      <c r="Y28" s="507">
        <f>'KH Mua Sam TS'!AF5</f>
        <v>0</v>
      </c>
      <c r="Z28" s="445">
        <f t="shared" si="12"/>
        <v>0</v>
      </c>
      <c r="AA28" s="507">
        <f>'KH Mua Sam TS'!AH5</f>
        <v>0</v>
      </c>
      <c r="AB28" s="445">
        <f t="shared" ref="AB28:AD28" si="13">AA28*AB49</f>
        <v>0</v>
      </c>
      <c r="AC28" s="507">
        <f>'KH Mua Sam TS'!AJ5</f>
        <v>0</v>
      </c>
      <c r="AD28" s="445">
        <f t="shared" si="13"/>
        <v>0</v>
      </c>
      <c r="AE28" s="498">
        <f t="shared" ref="AE28:AE35" si="14">AC28+AA28+Y28+W28+U28+S28+Q28+O28+M28+K28+I28+G28</f>
        <v>1</v>
      </c>
      <c r="AF28" s="490">
        <f t="shared" si="7"/>
        <v>1454545</v>
      </c>
    </row>
    <row r="29" spans="1:32" ht="18" customHeight="1">
      <c r="A29" s="394">
        <v>3</v>
      </c>
      <c r="B29" s="394">
        <v>3003</v>
      </c>
      <c r="C29" s="476" t="s">
        <v>163</v>
      </c>
      <c r="D29" s="394" t="s">
        <v>143</v>
      </c>
      <c r="E29" s="813"/>
      <c r="F29" s="814"/>
      <c r="G29" s="507">
        <f>'KH Mua Sam TS'!N6</f>
        <v>0</v>
      </c>
      <c r="H29" s="445">
        <f t="shared" si="8"/>
        <v>0</v>
      </c>
      <c r="I29" s="507">
        <f>'KH Mua Sam TS'!P6</f>
        <v>0</v>
      </c>
      <c r="J29" s="445">
        <f t="shared" si="8"/>
        <v>0</v>
      </c>
      <c r="K29" s="507">
        <f>'KH Mua Sam TS'!R6</f>
        <v>1</v>
      </c>
      <c r="L29" s="445">
        <f t="shared" ref="L29:N29" si="15">K29*L50</f>
        <v>4500000</v>
      </c>
      <c r="M29" s="507">
        <f>'KH Mua Sam TS'!T6</f>
        <v>0</v>
      </c>
      <c r="N29" s="445">
        <f t="shared" si="15"/>
        <v>0</v>
      </c>
      <c r="O29" s="507">
        <f>'KH Mua Sam TS'!V6</f>
        <v>0</v>
      </c>
      <c r="P29" s="445">
        <f t="shared" ref="P29:R29" si="16">O29*P50</f>
        <v>0</v>
      </c>
      <c r="Q29" s="507">
        <f>'KH Mua Sam TS'!X6</f>
        <v>0</v>
      </c>
      <c r="R29" s="445">
        <f t="shared" si="16"/>
        <v>0</v>
      </c>
      <c r="S29" s="507">
        <f>'KH Mua Sam TS'!Z6</f>
        <v>0</v>
      </c>
      <c r="T29" s="445">
        <f t="shared" ref="T29:V29" si="17">S29*T50</f>
        <v>0</v>
      </c>
      <c r="U29" s="507">
        <f>'KH Mua Sam TS'!AB6</f>
        <v>0</v>
      </c>
      <c r="V29" s="445">
        <f t="shared" si="17"/>
        <v>0</v>
      </c>
      <c r="W29" s="507">
        <f>'KH Mua Sam TS'!AD6</f>
        <v>0</v>
      </c>
      <c r="X29" s="445">
        <f t="shared" ref="X29:Z29" si="18">W29*X50</f>
        <v>0</v>
      </c>
      <c r="Y29" s="507">
        <f>'KH Mua Sam TS'!AF6</f>
        <v>0</v>
      </c>
      <c r="Z29" s="445">
        <f t="shared" si="18"/>
        <v>0</v>
      </c>
      <c r="AA29" s="507">
        <f>'KH Mua Sam TS'!AH6</f>
        <v>0</v>
      </c>
      <c r="AB29" s="445">
        <f t="shared" ref="AB29:AD29" si="19">AA29*AB50</f>
        <v>0</v>
      </c>
      <c r="AC29" s="507">
        <f>'KH Mua Sam TS'!AJ6</f>
        <v>0</v>
      </c>
      <c r="AD29" s="445">
        <f t="shared" si="19"/>
        <v>0</v>
      </c>
      <c r="AE29" s="498">
        <f t="shared" si="14"/>
        <v>1</v>
      </c>
      <c r="AF29" s="490">
        <f t="shared" si="7"/>
        <v>4500000</v>
      </c>
    </row>
    <row r="30" spans="1:32" ht="18" customHeight="1">
      <c r="A30" s="394">
        <v>4</v>
      </c>
      <c r="B30" s="394">
        <v>3004</v>
      </c>
      <c r="C30" s="476" t="s">
        <v>164</v>
      </c>
      <c r="D30" s="394" t="s">
        <v>143</v>
      </c>
      <c r="E30" s="813"/>
      <c r="F30" s="814"/>
      <c r="G30" s="507">
        <f>'KH Mua Sam TS'!N7</f>
        <v>0</v>
      </c>
      <c r="H30" s="445">
        <f t="shared" si="8"/>
        <v>0</v>
      </c>
      <c r="I30" s="507">
        <f>'KH Mua Sam TS'!P7</f>
        <v>0</v>
      </c>
      <c r="J30" s="445">
        <f t="shared" si="8"/>
        <v>0</v>
      </c>
      <c r="K30" s="507">
        <f>'KH Mua Sam TS'!R7</f>
        <v>3</v>
      </c>
      <c r="L30" s="445">
        <f t="shared" ref="L30:N30" si="20">K30*L51</f>
        <v>9000000</v>
      </c>
      <c r="M30" s="507">
        <f>'KH Mua Sam TS'!T7</f>
        <v>0</v>
      </c>
      <c r="N30" s="445">
        <f t="shared" si="20"/>
        <v>0</v>
      </c>
      <c r="O30" s="507">
        <f>'KH Mua Sam TS'!V7</f>
        <v>0</v>
      </c>
      <c r="P30" s="445">
        <f t="shared" ref="P30:R30" si="21">O30*P51</f>
        <v>0</v>
      </c>
      <c r="Q30" s="507">
        <f>'KH Mua Sam TS'!X7</f>
        <v>0</v>
      </c>
      <c r="R30" s="445">
        <f t="shared" si="21"/>
        <v>0</v>
      </c>
      <c r="S30" s="507">
        <f>'KH Mua Sam TS'!Z7</f>
        <v>0</v>
      </c>
      <c r="T30" s="445">
        <f t="shared" ref="T30:V30" si="22">S30*T51</f>
        <v>0</v>
      </c>
      <c r="U30" s="507">
        <f>'KH Mua Sam TS'!AB7</f>
        <v>0</v>
      </c>
      <c r="V30" s="445">
        <f t="shared" si="22"/>
        <v>0</v>
      </c>
      <c r="W30" s="507">
        <f>'KH Mua Sam TS'!AD7</f>
        <v>0</v>
      </c>
      <c r="X30" s="445">
        <f t="shared" ref="X30:Z30" si="23">W30*X51</f>
        <v>0</v>
      </c>
      <c r="Y30" s="507">
        <f>'KH Mua Sam TS'!AF7</f>
        <v>0</v>
      </c>
      <c r="Z30" s="445">
        <f t="shared" si="23"/>
        <v>0</v>
      </c>
      <c r="AA30" s="507">
        <f>'KH Mua Sam TS'!AH7</f>
        <v>0</v>
      </c>
      <c r="AB30" s="445">
        <f t="shared" ref="AB30:AD30" si="24">AA30*AB51</f>
        <v>0</v>
      </c>
      <c r="AC30" s="507">
        <f>'KH Mua Sam TS'!AJ7</f>
        <v>0</v>
      </c>
      <c r="AD30" s="445">
        <f t="shared" si="24"/>
        <v>0</v>
      </c>
      <c r="AE30" s="498">
        <f t="shared" si="14"/>
        <v>3</v>
      </c>
      <c r="AF30" s="490">
        <f t="shared" si="7"/>
        <v>9000000</v>
      </c>
    </row>
    <row r="31" spans="1:32" ht="18" customHeight="1">
      <c r="A31" s="394">
        <v>5</v>
      </c>
      <c r="B31" s="394">
        <v>3005</v>
      </c>
      <c r="C31" s="476" t="s">
        <v>165</v>
      </c>
      <c r="D31" s="394" t="s">
        <v>143</v>
      </c>
      <c r="E31" s="813"/>
      <c r="F31" s="814"/>
      <c r="G31" s="507">
        <f>'KH Mua Sam TS'!N8</f>
        <v>0</v>
      </c>
      <c r="H31" s="445">
        <f t="shared" si="8"/>
        <v>0</v>
      </c>
      <c r="I31" s="507">
        <f>'KH Mua Sam TS'!P8</f>
        <v>0</v>
      </c>
      <c r="J31" s="445">
        <f t="shared" si="8"/>
        <v>0</v>
      </c>
      <c r="K31" s="507">
        <f>'KH Mua Sam TS'!R8</f>
        <v>6</v>
      </c>
      <c r="L31" s="445">
        <f t="shared" ref="L31:N31" si="25">K31*L52</f>
        <v>21132000</v>
      </c>
      <c r="M31" s="507">
        <f>'KH Mua Sam TS'!T8</f>
        <v>0</v>
      </c>
      <c r="N31" s="445">
        <f t="shared" si="25"/>
        <v>0</v>
      </c>
      <c r="O31" s="507">
        <f>'KH Mua Sam TS'!V8</f>
        <v>0</v>
      </c>
      <c r="P31" s="445">
        <f t="shared" ref="P31:R31" si="26">O31*P52</f>
        <v>0</v>
      </c>
      <c r="Q31" s="507">
        <f>'KH Mua Sam TS'!X8</f>
        <v>0</v>
      </c>
      <c r="R31" s="445">
        <f t="shared" si="26"/>
        <v>0</v>
      </c>
      <c r="S31" s="507">
        <f>'KH Mua Sam TS'!Z8</f>
        <v>0</v>
      </c>
      <c r="T31" s="445">
        <f t="shared" ref="T31:V31" si="27">S31*T52</f>
        <v>0</v>
      </c>
      <c r="U31" s="507">
        <f>'KH Mua Sam TS'!AB8</f>
        <v>0</v>
      </c>
      <c r="V31" s="445">
        <f t="shared" si="27"/>
        <v>0</v>
      </c>
      <c r="W31" s="507">
        <f>'KH Mua Sam TS'!AD8</f>
        <v>0</v>
      </c>
      <c r="X31" s="445">
        <f t="shared" ref="X31:Z31" si="28">W31*X52</f>
        <v>0</v>
      </c>
      <c r="Y31" s="507">
        <f>'KH Mua Sam TS'!AF8</f>
        <v>0</v>
      </c>
      <c r="Z31" s="445">
        <f t="shared" si="28"/>
        <v>0</v>
      </c>
      <c r="AA31" s="507">
        <f>'KH Mua Sam TS'!AH8</f>
        <v>0</v>
      </c>
      <c r="AB31" s="445">
        <f t="shared" ref="AB31:AD31" si="29">AA31*AB52</f>
        <v>0</v>
      </c>
      <c r="AC31" s="507">
        <f>'KH Mua Sam TS'!AJ8</f>
        <v>0</v>
      </c>
      <c r="AD31" s="445">
        <f t="shared" si="29"/>
        <v>0</v>
      </c>
      <c r="AE31" s="498">
        <f t="shared" si="14"/>
        <v>6</v>
      </c>
      <c r="AF31" s="490">
        <f t="shared" si="7"/>
        <v>21132000</v>
      </c>
    </row>
    <row r="32" spans="1:32" ht="18" customHeight="1">
      <c r="A32" s="394">
        <v>6</v>
      </c>
      <c r="B32" s="394">
        <v>3006</v>
      </c>
      <c r="C32" s="476" t="s">
        <v>166</v>
      </c>
      <c r="D32" s="394" t="s">
        <v>143</v>
      </c>
      <c r="E32" s="813"/>
      <c r="F32" s="814"/>
      <c r="G32" s="507">
        <f>'KH Mua Sam TS'!N9</f>
        <v>0</v>
      </c>
      <c r="H32" s="445">
        <f t="shared" si="8"/>
        <v>0</v>
      </c>
      <c r="I32" s="507">
        <f>'KH Mua Sam TS'!P9</f>
        <v>0</v>
      </c>
      <c r="J32" s="445">
        <f t="shared" si="8"/>
        <v>0</v>
      </c>
      <c r="K32" s="507">
        <f>'KH Mua Sam TS'!R9</f>
        <v>1</v>
      </c>
      <c r="L32" s="445">
        <f t="shared" ref="L32:N32" si="30">K32*L53</f>
        <v>18300000</v>
      </c>
      <c r="M32" s="507">
        <f>'KH Mua Sam TS'!T9</f>
        <v>0</v>
      </c>
      <c r="N32" s="445">
        <f t="shared" si="30"/>
        <v>0</v>
      </c>
      <c r="O32" s="507">
        <f>'KH Mua Sam TS'!V9</f>
        <v>0</v>
      </c>
      <c r="P32" s="445">
        <f t="shared" ref="P32:R32" si="31">O32*P53</f>
        <v>0</v>
      </c>
      <c r="Q32" s="507">
        <f>'KH Mua Sam TS'!X9</f>
        <v>0</v>
      </c>
      <c r="R32" s="445">
        <f t="shared" si="31"/>
        <v>0</v>
      </c>
      <c r="S32" s="507">
        <f>'KH Mua Sam TS'!Z9</f>
        <v>0</v>
      </c>
      <c r="T32" s="445">
        <f t="shared" ref="T32:V32" si="32">S32*T53</f>
        <v>0</v>
      </c>
      <c r="U32" s="507">
        <f>'KH Mua Sam TS'!AB9</f>
        <v>0</v>
      </c>
      <c r="V32" s="445">
        <f t="shared" si="32"/>
        <v>0</v>
      </c>
      <c r="W32" s="507">
        <f>'KH Mua Sam TS'!AD9</f>
        <v>0</v>
      </c>
      <c r="X32" s="445">
        <f t="shared" ref="X32:Z32" si="33">W32*X53</f>
        <v>0</v>
      </c>
      <c r="Y32" s="507">
        <f>'KH Mua Sam TS'!AF9</f>
        <v>0</v>
      </c>
      <c r="Z32" s="445">
        <f t="shared" si="33"/>
        <v>0</v>
      </c>
      <c r="AA32" s="507">
        <f>'KH Mua Sam TS'!AH9</f>
        <v>0</v>
      </c>
      <c r="AB32" s="445">
        <f t="shared" ref="AB32:AD32" si="34">AA32*AB53</f>
        <v>0</v>
      </c>
      <c r="AC32" s="507">
        <f>'KH Mua Sam TS'!AJ9</f>
        <v>0</v>
      </c>
      <c r="AD32" s="445">
        <f t="shared" si="34"/>
        <v>0</v>
      </c>
      <c r="AE32" s="498">
        <f t="shared" si="14"/>
        <v>1</v>
      </c>
      <c r="AF32" s="490">
        <f t="shared" si="7"/>
        <v>18300000</v>
      </c>
    </row>
    <row r="33" spans="1:32" ht="18" customHeight="1">
      <c r="A33" s="394">
        <v>7</v>
      </c>
      <c r="B33" s="394">
        <v>3007</v>
      </c>
      <c r="C33" s="476" t="s">
        <v>167</v>
      </c>
      <c r="D33" s="394" t="s">
        <v>143</v>
      </c>
      <c r="E33" s="813"/>
      <c r="F33" s="814"/>
      <c r="G33" s="507">
        <f>'KH Mua Sam TS'!N10</f>
        <v>2</v>
      </c>
      <c r="H33" s="445">
        <f t="shared" si="8"/>
        <v>33800000</v>
      </c>
      <c r="I33" s="507">
        <f>'KH Mua Sam TS'!P10</f>
        <v>0</v>
      </c>
      <c r="J33" s="445">
        <f t="shared" si="8"/>
        <v>0</v>
      </c>
      <c r="K33" s="507">
        <f>'KH Mua Sam TS'!R10</f>
        <v>0</v>
      </c>
      <c r="L33" s="445">
        <f t="shared" ref="L33:N33" si="35">K33*L54</f>
        <v>0</v>
      </c>
      <c r="M33" s="507">
        <f>'KH Mua Sam TS'!T10</f>
        <v>0</v>
      </c>
      <c r="N33" s="445">
        <f t="shared" si="35"/>
        <v>0</v>
      </c>
      <c r="O33" s="507">
        <f>'KH Mua Sam TS'!V10</f>
        <v>0</v>
      </c>
      <c r="P33" s="445">
        <f t="shared" ref="P33:R33" si="36">O33*P54</f>
        <v>0</v>
      </c>
      <c r="Q33" s="507">
        <f>'KH Mua Sam TS'!X10</f>
        <v>0</v>
      </c>
      <c r="R33" s="445">
        <f t="shared" si="36"/>
        <v>0</v>
      </c>
      <c r="S33" s="507">
        <f>'KH Mua Sam TS'!Z10</f>
        <v>0</v>
      </c>
      <c r="T33" s="445">
        <f t="shared" ref="T33:V33" si="37">S33*T54</f>
        <v>0</v>
      </c>
      <c r="U33" s="507">
        <f>'KH Mua Sam TS'!AB10</f>
        <v>0</v>
      </c>
      <c r="V33" s="445">
        <f t="shared" si="37"/>
        <v>0</v>
      </c>
      <c r="W33" s="507">
        <f>'KH Mua Sam TS'!AD10</f>
        <v>0</v>
      </c>
      <c r="X33" s="445">
        <f t="shared" ref="X33:Z33" si="38">W33*X54</f>
        <v>0</v>
      </c>
      <c r="Y33" s="507">
        <f>'KH Mua Sam TS'!AF10</f>
        <v>0</v>
      </c>
      <c r="Z33" s="445">
        <f t="shared" si="38"/>
        <v>0</v>
      </c>
      <c r="AA33" s="507">
        <f>'KH Mua Sam TS'!AH10</f>
        <v>0</v>
      </c>
      <c r="AB33" s="445">
        <f t="shared" ref="AB33:AD33" si="39">AA33*AB54</f>
        <v>0</v>
      </c>
      <c r="AC33" s="507">
        <f>'KH Mua Sam TS'!AJ10</f>
        <v>0</v>
      </c>
      <c r="AD33" s="445">
        <f t="shared" si="39"/>
        <v>0</v>
      </c>
      <c r="AE33" s="498">
        <f t="shared" si="14"/>
        <v>2</v>
      </c>
      <c r="AF33" s="490">
        <f t="shared" si="7"/>
        <v>33800000</v>
      </c>
    </row>
    <row r="34" spans="1:32" ht="18" customHeight="1">
      <c r="A34" s="394">
        <v>8</v>
      </c>
      <c r="B34" s="394">
        <v>3008</v>
      </c>
      <c r="C34" s="476" t="s">
        <v>168</v>
      </c>
      <c r="D34" s="394" t="s">
        <v>143</v>
      </c>
      <c r="E34" s="813"/>
      <c r="F34" s="814"/>
      <c r="G34" s="507">
        <f>'KH Mua Sam TS'!N11</f>
        <v>0</v>
      </c>
      <c r="H34" s="445">
        <f t="shared" si="8"/>
        <v>0</v>
      </c>
      <c r="I34" s="507">
        <f>'KH Mua Sam TS'!P11</f>
        <v>0</v>
      </c>
      <c r="J34" s="445">
        <f t="shared" si="8"/>
        <v>0</v>
      </c>
      <c r="K34" s="507">
        <f>'KH Mua Sam TS'!R11</f>
        <v>1</v>
      </c>
      <c r="L34" s="445">
        <f t="shared" ref="L34:N34" si="40">K34*L55</f>
        <v>9500000</v>
      </c>
      <c r="M34" s="507">
        <f>'KH Mua Sam TS'!T11</f>
        <v>0</v>
      </c>
      <c r="N34" s="445">
        <f t="shared" si="40"/>
        <v>0</v>
      </c>
      <c r="O34" s="507">
        <f>'KH Mua Sam TS'!V11</f>
        <v>0</v>
      </c>
      <c r="P34" s="445">
        <f t="shared" ref="P34:R34" si="41">O34*P55</f>
        <v>0</v>
      </c>
      <c r="Q34" s="507">
        <f>'KH Mua Sam TS'!X11</f>
        <v>0</v>
      </c>
      <c r="R34" s="445">
        <f t="shared" si="41"/>
        <v>0</v>
      </c>
      <c r="S34" s="507">
        <f>'KH Mua Sam TS'!Z11</f>
        <v>0</v>
      </c>
      <c r="T34" s="445">
        <f t="shared" ref="T34:V34" si="42">S34*T55</f>
        <v>0</v>
      </c>
      <c r="U34" s="507">
        <f>'KH Mua Sam TS'!AB11</f>
        <v>0</v>
      </c>
      <c r="V34" s="445">
        <f t="shared" si="42"/>
        <v>0</v>
      </c>
      <c r="W34" s="507">
        <f>'KH Mua Sam TS'!AD11</f>
        <v>0</v>
      </c>
      <c r="X34" s="445">
        <f t="shared" ref="X34:Z34" si="43">W34*X55</f>
        <v>0</v>
      </c>
      <c r="Y34" s="507">
        <f>'KH Mua Sam TS'!AF11</f>
        <v>0</v>
      </c>
      <c r="Z34" s="445">
        <f t="shared" si="43"/>
        <v>0</v>
      </c>
      <c r="AA34" s="507">
        <f>'KH Mua Sam TS'!AH11</f>
        <v>0</v>
      </c>
      <c r="AB34" s="445">
        <f t="shared" ref="AB34:AD34" si="44">AA34*AB55</f>
        <v>0</v>
      </c>
      <c r="AC34" s="507">
        <f>'KH Mua Sam TS'!AJ11</f>
        <v>0</v>
      </c>
      <c r="AD34" s="445">
        <f t="shared" si="44"/>
        <v>0</v>
      </c>
      <c r="AE34" s="498">
        <f t="shared" si="14"/>
        <v>1</v>
      </c>
      <c r="AF34" s="490">
        <f t="shared" si="7"/>
        <v>9500000</v>
      </c>
    </row>
    <row r="35" spans="1:32" ht="18" customHeight="1">
      <c r="A35" s="399">
        <v>9</v>
      </c>
      <c r="B35" s="399">
        <v>3009</v>
      </c>
      <c r="C35" s="477" t="s">
        <v>174</v>
      </c>
      <c r="D35" s="399" t="s">
        <v>143</v>
      </c>
      <c r="E35" s="815"/>
      <c r="F35" s="816"/>
      <c r="G35" s="508">
        <f>'KH Mua Sam TS'!N12</f>
        <v>0</v>
      </c>
      <c r="H35" s="448">
        <f t="shared" si="8"/>
        <v>0</v>
      </c>
      <c r="I35" s="508">
        <f>'KH Mua Sam TS'!P12</f>
        <v>0</v>
      </c>
      <c r="J35" s="448">
        <f t="shared" si="8"/>
        <v>0</v>
      </c>
      <c r="K35" s="508">
        <f>'KH Mua Sam TS'!R12</f>
        <v>0</v>
      </c>
      <c r="L35" s="448">
        <f t="shared" ref="L35:N35" si="45">K35*L56</f>
        <v>0</v>
      </c>
      <c r="M35" s="508">
        <f>'KH Mua Sam TS'!T12</f>
        <v>0</v>
      </c>
      <c r="N35" s="448">
        <f t="shared" si="45"/>
        <v>0</v>
      </c>
      <c r="O35" s="508">
        <f>'KH Mua Sam TS'!V12</f>
        <v>1</v>
      </c>
      <c r="P35" s="448">
        <f t="shared" ref="P35:R35" si="46">O35*P56</f>
        <v>500000000</v>
      </c>
      <c r="Q35" s="508">
        <f>'KH Mua Sam TS'!X12</f>
        <v>0</v>
      </c>
      <c r="R35" s="448">
        <f t="shared" si="46"/>
        <v>0</v>
      </c>
      <c r="S35" s="508">
        <f>'KH Mua Sam TS'!Z12</f>
        <v>0</v>
      </c>
      <c r="T35" s="448">
        <f t="shared" ref="T35:V35" si="47">S35*T56</f>
        <v>0</v>
      </c>
      <c r="U35" s="508">
        <f>'KH Mua Sam TS'!AB12</f>
        <v>0</v>
      </c>
      <c r="V35" s="448">
        <f t="shared" si="47"/>
        <v>0</v>
      </c>
      <c r="W35" s="508">
        <f>'KH Mua Sam TS'!AD12</f>
        <v>0</v>
      </c>
      <c r="X35" s="448">
        <f t="shared" ref="X35:Z35" si="48">W35*X56</f>
        <v>0</v>
      </c>
      <c r="Y35" s="508">
        <f>'KH Mua Sam TS'!AF12</f>
        <v>0</v>
      </c>
      <c r="Z35" s="448">
        <f t="shared" si="48"/>
        <v>0</v>
      </c>
      <c r="AA35" s="508">
        <f>'KH Mua Sam TS'!AH12</f>
        <v>0</v>
      </c>
      <c r="AB35" s="448">
        <f t="shared" ref="AB35:AD35" si="49">AA35*AB56</f>
        <v>0</v>
      </c>
      <c r="AC35" s="508">
        <f>'KH Mua Sam TS'!AJ12</f>
        <v>0</v>
      </c>
      <c r="AD35" s="448">
        <f t="shared" si="49"/>
        <v>0</v>
      </c>
      <c r="AE35" s="499">
        <f t="shared" si="14"/>
        <v>1</v>
      </c>
      <c r="AF35" s="491">
        <f t="shared" si="7"/>
        <v>500000000</v>
      </c>
    </row>
    <row r="36" spans="1:32">
      <c r="C36" s="465"/>
    </row>
    <row r="37" spans="1:32">
      <c r="A37" s="451" t="s">
        <v>98</v>
      </c>
    </row>
    <row r="38" spans="1:32">
      <c r="A38" s="792" t="s">
        <v>29</v>
      </c>
      <c r="B38" s="810" t="s">
        <v>82</v>
      </c>
      <c r="C38" s="792" t="s">
        <v>83</v>
      </c>
      <c r="D38" s="792" t="s">
        <v>72</v>
      </c>
      <c r="E38" s="826" t="s">
        <v>21</v>
      </c>
      <c r="F38" s="827"/>
      <c r="G38" s="792" t="s">
        <v>31</v>
      </c>
      <c r="H38" s="792"/>
      <c r="I38" s="792" t="s">
        <v>32</v>
      </c>
      <c r="J38" s="792"/>
      <c r="K38" s="792" t="s">
        <v>33</v>
      </c>
      <c r="L38" s="792"/>
      <c r="M38" s="792" t="s">
        <v>34</v>
      </c>
      <c r="N38" s="792"/>
      <c r="O38" s="792" t="s">
        <v>35</v>
      </c>
      <c r="P38" s="792"/>
      <c r="Q38" s="792" t="s">
        <v>36</v>
      </c>
      <c r="R38" s="792"/>
      <c r="S38" s="792" t="s">
        <v>37</v>
      </c>
      <c r="T38" s="792"/>
      <c r="U38" s="792" t="s">
        <v>38</v>
      </c>
      <c r="V38" s="792"/>
      <c r="W38" s="792" t="s">
        <v>39</v>
      </c>
      <c r="X38" s="792"/>
      <c r="Y38" s="792" t="s">
        <v>40</v>
      </c>
      <c r="Z38" s="792"/>
      <c r="AA38" s="792" t="s">
        <v>41</v>
      </c>
      <c r="AB38" s="792"/>
      <c r="AC38" s="792" t="s">
        <v>42</v>
      </c>
      <c r="AD38" s="792"/>
    </row>
    <row r="39" spans="1:32">
      <c r="A39" s="792"/>
      <c r="B39" s="810"/>
      <c r="C39" s="792"/>
      <c r="D39" s="792"/>
      <c r="E39" s="373" t="s">
        <v>85</v>
      </c>
      <c r="F39" s="57" t="s">
        <v>138</v>
      </c>
      <c r="G39" s="372" t="s">
        <v>96</v>
      </c>
      <c r="H39" s="57" t="s">
        <v>95</v>
      </c>
      <c r="I39" s="373" t="s">
        <v>85</v>
      </c>
      <c r="J39" s="57" t="str">
        <f>H39</f>
        <v>Giá mua</v>
      </c>
      <c r="K39" s="373" t="s">
        <v>85</v>
      </c>
      <c r="L39" s="57" t="str">
        <f>J39</f>
        <v>Giá mua</v>
      </c>
      <c r="M39" s="373" t="s">
        <v>85</v>
      </c>
      <c r="N39" s="57" t="str">
        <f>L39</f>
        <v>Giá mua</v>
      </c>
      <c r="O39" s="373" t="s">
        <v>85</v>
      </c>
      <c r="P39" s="57" t="str">
        <f>N39</f>
        <v>Giá mua</v>
      </c>
      <c r="Q39" s="373" t="s">
        <v>85</v>
      </c>
      <c r="R39" s="57" t="str">
        <f>P39</f>
        <v>Giá mua</v>
      </c>
      <c r="S39" s="373" t="s">
        <v>85</v>
      </c>
      <c r="T39" s="57" t="str">
        <f>R39</f>
        <v>Giá mua</v>
      </c>
      <c r="U39" s="373" t="s">
        <v>85</v>
      </c>
      <c r="V39" s="57" t="str">
        <f>T39</f>
        <v>Giá mua</v>
      </c>
      <c r="W39" s="373" t="s">
        <v>85</v>
      </c>
      <c r="X39" s="57" t="str">
        <f>V39</f>
        <v>Giá mua</v>
      </c>
      <c r="Y39" s="373" t="s">
        <v>85</v>
      </c>
      <c r="Z39" s="57" t="str">
        <f>X39</f>
        <v>Giá mua</v>
      </c>
      <c r="AA39" s="373" t="s">
        <v>85</v>
      </c>
      <c r="AB39" s="57" t="str">
        <f>Z39</f>
        <v>Giá mua</v>
      </c>
      <c r="AC39" s="373" t="s">
        <v>85</v>
      </c>
      <c r="AD39" s="57" t="str">
        <f>AB39</f>
        <v>Giá mua</v>
      </c>
    </row>
    <row r="40" spans="1:32" ht="22.05" customHeight="1">
      <c r="A40" s="373"/>
      <c r="B40" s="372"/>
      <c r="C40" s="463" t="s">
        <v>140</v>
      </c>
      <c r="D40" s="373"/>
      <c r="E40" s="817"/>
      <c r="F40" s="373"/>
      <c r="G40" s="372"/>
      <c r="H40" s="57"/>
      <c r="I40" s="373"/>
      <c r="J40" s="57"/>
      <c r="K40" s="373"/>
      <c r="L40" s="57"/>
      <c r="M40" s="373"/>
      <c r="N40" s="57"/>
      <c r="O40" s="373"/>
      <c r="P40" s="57"/>
      <c r="Q40" s="373"/>
      <c r="R40" s="57"/>
      <c r="S40" s="373"/>
      <c r="T40" s="57"/>
      <c r="U40" s="373"/>
      <c r="V40" s="57"/>
      <c r="W40" s="373"/>
      <c r="X40" s="57"/>
      <c r="Y40" s="373"/>
      <c r="Z40" s="57"/>
      <c r="AA40" s="373"/>
      <c r="AB40" s="57"/>
      <c r="AC40" s="373"/>
      <c r="AD40" s="57"/>
    </row>
    <row r="41" spans="1:32" ht="22.05" customHeight="1">
      <c r="A41" s="57">
        <v>1</v>
      </c>
      <c r="B41" s="57"/>
      <c r="C41" s="42" t="s">
        <v>26</v>
      </c>
      <c r="D41" s="373"/>
      <c r="E41" s="818"/>
      <c r="F41" s="466">
        <v>150000</v>
      </c>
      <c r="G41" s="381">
        <v>50000</v>
      </c>
      <c r="H41" s="172">
        <v>150000</v>
      </c>
      <c r="I41" s="381">
        <v>50000</v>
      </c>
      <c r="J41" s="172">
        <v>150000</v>
      </c>
      <c r="K41" s="381">
        <v>50000</v>
      </c>
      <c r="L41" s="172">
        <v>150000</v>
      </c>
      <c r="M41" s="381">
        <v>50000</v>
      </c>
      <c r="N41" s="172">
        <v>150000</v>
      </c>
      <c r="O41" s="381">
        <v>50000</v>
      </c>
      <c r="P41" s="172">
        <v>150000</v>
      </c>
      <c r="Q41" s="381">
        <v>50000</v>
      </c>
      <c r="R41" s="172">
        <v>150000</v>
      </c>
      <c r="S41" s="381">
        <v>50000</v>
      </c>
      <c r="T41" s="172">
        <v>150000</v>
      </c>
      <c r="U41" s="381">
        <v>50000</v>
      </c>
      <c r="V41" s="172">
        <v>150000</v>
      </c>
      <c r="W41" s="381">
        <v>50000</v>
      </c>
      <c r="X41" s="172">
        <v>150000</v>
      </c>
      <c r="Y41" s="381">
        <v>50000</v>
      </c>
      <c r="Z41" s="172">
        <v>150000</v>
      </c>
      <c r="AA41" s="381">
        <v>50000</v>
      </c>
      <c r="AB41" s="172">
        <v>150000</v>
      </c>
      <c r="AC41" s="381">
        <v>50000</v>
      </c>
      <c r="AD41" s="172">
        <v>150000</v>
      </c>
    </row>
    <row r="42" spans="1:32" ht="22.05" customHeight="1">
      <c r="A42" s="378"/>
      <c r="B42" s="373"/>
      <c r="C42" s="463" t="s">
        <v>87</v>
      </c>
      <c r="D42" s="373"/>
      <c r="E42" s="818"/>
      <c r="F42" s="373"/>
      <c r="G42" s="372"/>
      <c r="H42" s="57"/>
      <c r="I42" s="373"/>
      <c r="J42" s="57"/>
      <c r="K42" s="373"/>
      <c r="L42" s="57"/>
      <c r="M42" s="373"/>
      <c r="N42" s="57"/>
      <c r="O42" s="373"/>
      <c r="P42" s="57"/>
      <c r="Q42" s="373"/>
      <c r="R42" s="57"/>
      <c r="S42" s="373"/>
      <c r="T42" s="57"/>
      <c r="U42" s="373"/>
      <c r="V42" s="57"/>
      <c r="W42" s="373"/>
      <c r="X42" s="57"/>
      <c r="Y42" s="373"/>
      <c r="Z42" s="57"/>
      <c r="AA42" s="373"/>
      <c r="AB42" s="57"/>
      <c r="AC42" s="373"/>
      <c r="AD42" s="57"/>
    </row>
    <row r="43" spans="1:32" ht="22.05" customHeight="1">
      <c r="A43" s="404">
        <v>1</v>
      </c>
      <c r="B43" s="404">
        <v>10025</v>
      </c>
      <c r="C43" s="386" t="s">
        <v>77</v>
      </c>
      <c r="D43" s="456" t="s">
        <v>75</v>
      </c>
      <c r="E43" s="818"/>
      <c r="F43" s="457">
        <v>115000</v>
      </c>
      <c r="G43" s="435">
        <v>1000</v>
      </c>
      <c r="H43" s="484">
        <v>115000</v>
      </c>
      <c r="I43" s="440"/>
      <c r="J43" s="484">
        <f>H43</f>
        <v>115000</v>
      </c>
      <c r="K43" s="440"/>
      <c r="L43" s="484">
        <f>H43</f>
        <v>115000</v>
      </c>
      <c r="M43" s="435">
        <v>3000</v>
      </c>
      <c r="N43" s="484">
        <f>J43</f>
        <v>115000</v>
      </c>
      <c r="O43" s="440"/>
      <c r="P43" s="484">
        <f>L43</f>
        <v>115000</v>
      </c>
      <c r="Q43" s="440"/>
      <c r="R43" s="484">
        <f>N43</f>
        <v>115000</v>
      </c>
      <c r="S43" s="435">
        <v>1000</v>
      </c>
      <c r="T43" s="484">
        <v>120000</v>
      </c>
      <c r="U43" s="440"/>
      <c r="V43" s="484">
        <v>120000</v>
      </c>
      <c r="W43" s="435">
        <v>1000</v>
      </c>
      <c r="X43" s="484">
        <v>120000</v>
      </c>
      <c r="Y43" s="440"/>
      <c r="Z43" s="484">
        <v>120000</v>
      </c>
      <c r="AA43" s="440"/>
      <c r="AB43" s="484">
        <v>120000</v>
      </c>
      <c r="AC43" s="435">
        <v>1000</v>
      </c>
      <c r="AD43" s="484">
        <v>120000</v>
      </c>
    </row>
    <row r="44" spans="1:32" ht="22.05" customHeight="1">
      <c r="A44" s="394">
        <v>2</v>
      </c>
      <c r="B44" s="394">
        <v>13370</v>
      </c>
      <c r="C44" s="393" t="s">
        <v>78</v>
      </c>
      <c r="D44" s="458" t="s">
        <v>75</v>
      </c>
      <c r="E44" s="818"/>
      <c r="F44" s="459">
        <v>132000</v>
      </c>
      <c r="G44" s="445">
        <v>200</v>
      </c>
      <c r="H44" s="485">
        <v>132000</v>
      </c>
      <c r="I44" s="486"/>
      <c r="J44" s="485">
        <f>H44</f>
        <v>132000</v>
      </c>
      <c r="K44" s="486"/>
      <c r="L44" s="485">
        <f t="shared" ref="L44:AD46" si="50">H44</f>
        <v>132000</v>
      </c>
      <c r="M44" s="445">
        <v>500</v>
      </c>
      <c r="N44" s="485">
        <f t="shared" si="50"/>
        <v>132000</v>
      </c>
      <c r="O44" s="486"/>
      <c r="P44" s="485">
        <f t="shared" si="50"/>
        <v>132000</v>
      </c>
      <c r="Q44" s="486"/>
      <c r="R44" s="485">
        <f t="shared" si="50"/>
        <v>132000</v>
      </c>
      <c r="S44" s="445">
        <v>200</v>
      </c>
      <c r="T44" s="485">
        <v>135000</v>
      </c>
      <c r="U44" s="486"/>
      <c r="V44" s="485">
        <v>135000</v>
      </c>
      <c r="W44" s="445">
        <v>200</v>
      </c>
      <c r="X44" s="485">
        <v>135000</v>
      </c>
      <c r="Y44" s="486"/>
      <c r="Z44" s="485">
        <v>135000</v>
      </c>
      <c r="AA44" s="486"/>
      <c r="AB44" s="485">
        <v>135000</v>
      </c>
      <c r="AC44" s="445">
        <v>200</v>
      </c>
      <c r="AD44" s="485">
        <v>135000</v>
      </c>
    </row>
    <row r="45" spans="1:32" ht="22.05" customHeight="1">
      <c r="A45" s="394">
        <v>3</v>
      </c>
      <c r="B45" s="394">
        <v>10288</v>
      </c>
      <c r="C45" s="393" t="s">
        <v>79</v>
      </c>
      <c r="D45" s="458" t="s">
        <v>75</v>
      </c>
      <c r="E45" s="818"/>
      <c r="F45" s="459">
        <v>155000</v>
      </c>
      <c r="G45" s="445">
        <v>200</v>
      </c>
      <c r="H45" s="485">
        <v>155000</v>
      </c>
      <c r="I45" s="486"/>
      <c r="J45" s="485">
        <f t="shared" ref="J45:J46" si="51">H45</f>
        <v>155000</v>
      </c>
      <c r="K45" s="486"/>
      <c r="L45" s="485">
        <f t="shared" si="50"/>
        <v>155000</v>
      </c>
      <c r="M45" s="445">
        <v>500</v>
      </c>
      <c r="N45" s="485">
        <f t="shared" si="50"/>
        <v>155000</v>
      </c>
      <c r="O45" s="486"/>
      <c r="P45" s="485">
        <f t="shared" si="50"/>
        <v>155000</v>
      </c>
      <c r="Q45" s="486"/>
      <c r="R45" s="485">
        <f t="shared" si="50"/>
        <v>155000</v>
      </c>
      <c r="S45" s="445">
        <v>200</v>
      </c>
      <c r="T45" s="485">
        <f t="shared" si="50"/>
        <v>155000</v>
      </c>
      <c r="U45" s="486"/>
      <c r="V45" s="485">
        <f t="shared" si="50"/>
        <v>155000</v>
      </c>
      <c r="W45" s="445">
        <v>200</v>
      </c>
      <c r="X45" s="485">
        <f t="shared" si="50"/>
        <v>155000</v>
      </c>
      <c r="Y45" s="486"/>
      <c r="Z45" s="485">
        <f t="shared" si="50"/>
        <v>155000</v>
      </c>
      <c r="AA45" s="486"/>
      <c r="AB45" s="485">
        <f t="shared" si="50"/>
        <v>155000</v>
      </c>
      <c r="AC45" s="445">
        <v>200</v>
      </c>
      <c r="AD45" s="485">
        <f t="shared" si="50"/>
        <v>155000</v>
      </c>
    </row>
    <row r="46" spans="1:32" ht="22.05" customHeight="1">
      <c r="A46" s="399">
        <v>4</v>
      </c>
      <c r="B46" s="399">
        <v>17818</v>
      </c>
      <c r="C46" s="398" t="s">
        <v>80</v>
      </c>
      <c r="D46" s="460" t="s">
        <v>75</v>
      </c>
      <c r="E46" s="818"/>
      <c r="F46" s="461">
        <v>185000</v>
      </c>
      <c r="G46" s="448">
        <v>200</v>
      </c>
      <c r="H46" s="487">
        <v>185000</v>
      </c>
      <c r="I46" s="488"/>
      <c r="J46" s="487">
        <f t="shared" si="51"/>
        <v>185000</v>
      </c>
      <c r="K46" s="488"/>
      <c r="L46" s="487">
        <f t="shared" si="50"/>
        <v>185000</v>
      </c>
      <c r="M46" s="448">
        <v>500</v>
      </c>
      <c r="N46" s="487">
        <f t="shared" si="50"/>
        <v>185000</v>
      </c>
      <c r="O46" s="488"/>
      <c r="P46" s="487">
        <f t="shared" si="50"/>
        <v>185000</v>
      </c>
      <c r="Q46" s="488"/>
      <c r="R46" s="487">
        <f t="shared" si="50"/>
        <v>185000</v>
      </c>
      <c r="S46" s="448">
        <v>200</v>
      </c>
      <c r="T46" s="487">
        <f t="shared" si="50"/>
        <v>185000</v>
      </c>
      <c r="U46" s="488"/>
      <c r="V46" s="487">
        <f t="shared" si="50"/>
        <v>185000</v>
      </c>
      <c r="W46" s="448">
        <v>200</v>
      </c>
      <c r="X46" s="487">
        <f t="shared" si="50"/>
        <v>185000</v>
      </c>
      <c r="Y46" s="488"/>
      <c r="Z46" s="487">
        <f t="shared" si="50"/>
        <v>185000</v>
      </c>
      <c r="AA46" s="488"/>
      <c r="AB46" s="487">
        <f t="shared" si="50"/>
        <v>185000</v>
      </c>
      <c r="AC46" s="448">
        <v>200</v>
      </c>
      <c r="AD46" s="487">
        <f t="shared" si="50"/>
        <v>185000</v>
      </c>
    </row>
    <row r="47" spans="1:32" ht="22.05" customHeight="1">
      <c r="A47" s="378"/>
      <c r="B47" s="378"/>
      <c r="C47" s="463" t="s">
        <v>176</v>
      </c>
      <c r="D47" s="378"/>
      <c r="E47" s="818"/>
      <c r="F47" s="455"/>
      <c r="G47" s="45"/>
      <c r="H47" s="47"/>
      <c r="I47" s="48"/>
      <c r="J47" s="47"/>
      <c r="K47" s="48"/>
      <c r="L47" s="47"/>
      <c r="M47" s="45"/>
      <c r="N47" s="47"/>
      <c r="O47" s="48"/>
      <c r="P47" s="47"/>
      <c r="Q47" s="48"/>
      <c r="R47" s="47"/>
      <c r="S47" s="45"/>
      <c r="T47" s="47"/>
      <c r="U47" s="48"/>
      <c r="V47" s="47"/>
      <c r="W47" s="45"/>
      <c r="X47" s="47"/>
      <c r="Y47" s="48"/>
      <c r="Z47" s="47"/>
      <c r="AA47" s="48"/>
      <c r="AB47" s="47"/>
      <c r="AC47" s="45"/>
      <c r="AD47" s="47"/>
    </row>
    <row r="48" spans="1:32" ht="22.05" customHeight="1">
      <c r="A48" s="404">
        <v>1</v>
      </c>
      <c r="B48" s="404">
        <v>3001</v>
      </c>
      <c r="C48" s="475" t="s">
        <v>159</v>
      </c>
      <c r="D48" s="404" t="s">
        <v>143</v>
      </c>
      <c r="E48" s="818"/>
      <c r="F48" s="489">
        <v>2495909.0909090908</v>
      </c>
      <c r="G48" s="442">
        <v>1</v>
      </c>
      <c r="H48" s="489">
        <v>2495909.0909090908</v>
      </c>
      <c r="I48" s="442">
        <v>1</v>
      </c>
      <c r="J48" s="489">
        <v>2495909.0909090908</v>
      </c>
      <c r="K48" s="442">
        <v>1</v>
      </c>
      <c r="L48" s="489">
        <v>2495909.0909090908</v>
      </c>
      <c r="M48" s="442">
        <v>1</v>
      </c>
      <c r="N48" s="489">
        <v>2495909.0909090908</v>
      </c>
      <c r="O48" s="442">
        <v>1</v>
      </c>
      <c r="P48" s="489">
        <v>2495909.0909090908</v>
      </c>
      <c r="Q48" s="442">
        <v>1</v>
      </c>
      <c r="R48" s="489">
        <v>2495909.0909090908</v>
      </c>
      <c r="S48" s="442">
        <v>1</v>
      </c>
      <c r="T48" s="489">
        <v>2495909.0909090908</v>
      </c>
      <c r="U48" s="442">
        <v>1</v>
      </c>
      <c r="V48" s="489">
        <v>2495909.0909090908</v>
      </c>
      <c r="W48" s="442">
        <v>1</v>
      </c>
      <c r="X48" s="489">
        <v>2495909.0909090908</v>
      </c>
      <c r="Y48" s="442">
        <v>1</v>
      </c>
      <c r="Z48" s="489">
        <v>2495909.0909090908</v>
      </c>
      <c r="AA48" s="442">
        <v>1</v>
      </c>
      <c r="AB48" s="489">
        <v>2495909.0909090908</v>
      </c>
      <c r="AC48" s="442">
        <v>1</v>
      </c>
      <c r="AD48" s="489">
        <v>2495909.0909090908</v>
      </c>
    </row>
    <row r="49" spans="1:32" ht="22.05" customHeight="1">
      <c r="A49" s="394">
        <v>2</v>
      </c>
      <c r="B49" s="394">
        <v>3002</v>
      </c>
      <c r="C49" s="476" t="s">
        <v>162</v>
      </c>
      <c r="D49" s="394" t="s">
        <v>143</v>
      </c>
      <c r="E49" s="818"/>
      <c r="F49" s="490">
        <v>1454545</v>
      </c>
      <c r="G49" s="445">
        <v>1</v>
      </c>
      <c r="H49" s="490">
        <v>1454545</v>
      </c>
      <c r="I49" s="445">
        <v>1</v>
      </c>
      <c r="J49" s="490">
        <v>1454545</v>
      </c>
      <c r="K49" s="445">
        <v>1</v>
      </c>
      <c r="L49" s="490">
        <v>1454545</v>
      </c>
      <c r="M49" s="445">
        <v>1</v>
      </c>
      <c r="N49" s="490">
        <v>1454545</v>
      </c>
      <c r="O49" s="445">
        <v>1</v>
      </c>
      <c r="P49" s="490">
        <v>1454545</v>
      </c>
      <c r="Q49" s="445">
        <v>1</v>
      </c>
      <c r="R49" s="490">
        <v>1454545</v>
      </c>
      <c r="S49" s="445">
        <v>1</v>
      </c>
      <c r="T49" s="490">
        <v>1454545</v>
      </c>
      <c r="U49" s="445">
        <v>1</v>
      </c>
      <c r="V49" s="490">
        <v>1454545</v>
      </c>
      <c r="W49" s="445">
        <v>1</v>
      </c>
      <c r="X49" s="490">
        <v>1454545</v>
      </c>
      <c r="Y49" s="445">
        <v>1</v>
      </c>
      <c r="Z49" s="490">
        <v>1454545</v>
      </c>
      <c r="AA49" s="445">
        <v>1</v>
      </c>
      <c r="AB49" s="490">
        <v>1454545</v>
      </c>
      <c r="AC49" s="445">
        <v>1</v>
      </c>
      <c r="AD49" s="490">
        <v>1454545</v>
      </c>
    </row>
    <row r="50" spans="1:32" ht="22.05" customHeight="1">
      <c r="A50" s="394">
        <v>3</v>
      </c>
      <c r="B50" s="394">
        <v>3003</v>
      </c>
      <c r="C50" s="476" t="s">
        <v>163</v>
      </c>
      <c r="D50" s="394" t="s">
        <v>143</v>
      </c>
      <c r="E50" s="818"/>
      <c r="F50" s="490">
        <v>4500000</v>
      </c>
      <c r="G50" s="445">
        <v>1</v>
      </c>
      <c r="H50" s="490">
        <v>4500000</v>
      </c>
      <c r="I50" s="445">
        <v>1</v>
      </c>
      <c r="J50" s="490">
        <v>4500000</v>
      </c>
      <c r="K50" s="445">
        <v>1</v>
      </c>
      <c r="L50" s="490">
        <v>4500000</v>
      </c>
      <c r="M50" s="445">
        <v>1</v>
      </c>
      <c r="N50" s="490">
        <v>4500000</v>
      </c>
      <c r="O50" s="445">
        <v>1</v>
      </c>
      <c r="P50" s="490">
        <v>4500000</v>
      </c>
      <c r="Q50" s="445">
        <v>1</v>
      </c>
      <c r="R50" s="490">
        <v>4500000</v>
      </c>
      <c r="S50" s="445">
        <v>1</v>
      </c>
      <c r="T50" s="490">
        <v>4500000</v>
      </c>
      <c r="U50" s="445">
        <v>1</v>
      </c>
      <c r="V50" s="490">
        <v>4500000</v>
      </c>
      <c r="W50" s="445">
        <v>1</v>
      </c>
      <c r="X50" s="490">
        <v>4500000</v>
      </c>
      <c r="Y50" s="445">
        <v>1</v>
      </c>
      <c r="Z50" s="490">
        <v>4500000</v>
      </c>
      <c r="AA50" s="445">
        <v>1</v>
      </c>
      <c r="AB50" s="490">
        <v>4500000</v>
      </c>
      <c r="AC50" s="445">
        <v>1</v>
      </c>
      <c r="AD50" s="490">
        <v>4500000</v>
      </c>
    </row>
    <row r="51" spans="1:32" ht="22.05" customHeight="1">
      <c r="A51" s="394">
        <v>4</v>
      </c>
      <c r="B51" s="394">
        <v>3004</v>
      </c>
      <c r="C51" s="476" t="s">
        <v>164</v>
      </c>
      <c r="D51" s="394" t="s">
        <v>143</v>
      </c>
      <c r="E51" s="818"/>
      <c r="F51" s="490">
        <v>3000000</v>
      </c>
      <c r="G51" s="445">
        <v>1</v>
      </c>
      <c r="H51" s="490">
        <v>3000000</v>
      </c>
      <c r="I51" s="445">
        <v>1</v>
      </c>
      <c r="J51" s="490">
        <v>3000000</v>
      </c>
      <c r="K51" s="445">
        <v>1</v>
      </c>
      <c r="L51" s="490">
        <v>3000000</v>
      </c>
      <c r="M51" s="445">
        <v>1</v>
      </c>
      <c r="N51" s="490">
        <v>3000000</v>
      </c>
      <c r="O51" s="445">
        <v>1</v>
      </c>
      <c r="P51" s="490">
        <v>3000000</v>
      </c>
      <c r="Q51" s="445">
        <v>1</v>
      </c>
      <c r="R51" s="490">
        <v>3000000</v>
      </c>
      <c r="S51" s="445">
        <v>1</v>
      </c>
      <c r="T51" s="490">
        <v>3000000</v>
      </c>
      <c r="U51" s="445">
        <v>1</v>
      </c>
      <c r="V51" s="490">
        <v>3000000</v>
      </c>
      <c r="W51" s="445">
        <v>1</v>
      </c>
      <c r="X51" s="490">
        <v>3000000</v>
      </c>
      <c r="Y51" s="445">
        <v>1</v>
      </c>
      <c r="Z51" s="490">
        <v>3000000</v>
      </c>
      <c r="AA51" s="445">
        <v>1</v>
      </c>
      <c r="AB51" s="490">
        <v>3000000</v>
      </c>
      <c r="AC51" s="445">
        <v>1</v>
      </c>
      <c r="AD51" s="490">
        <v>3000000</v>
      </c>
    </row>
    <row r="52" spans="1:32" ht="22.05" customHeight="1">
      <c r="A52" s="394">
        <v>5</v>
      </c>
      <c r="B52" s="394">
        <v>3005</v>
      </c>
      <c r="C52" s="476" t="s">
        <v>165</v>
      </c>
      <c r="D52" s="394" t="s">
        <v>143</v>
      </c>
      <c r="E52" s="818"/>
      <c r="F52" s="490">
        <v>3522000</v>
      </c>
      <c r="G52" s="445">
        <v>1</v>
      </c>
      <c r="H52" s="490">
        <v>3522000</v>
      </c>
      <c r="I52" s="445">
        <v>1</v>
      </c>
      <c r="J52" s="490">
        <v>3522000</v>
      </c>
      <c r="K52" s="445">
        <v>1</v>
      </c>
      <c r="L52" s="490">
        <v>3522000</v>
      </c>
      <c r="M52" s="445">
        <v>1</v>
      </c>
      <c r="N52" s="490">
        <v>3522000</v>
      </c>
      <c r="O52" s="445">
        <v>1</v>
      </c>
      <c r="P52" s="490">
        <v>3522000</v>
      </c>
      <c r="Q52" s="445">
        <v>1</v>
      </c>
      <c r="R52" s="490">
        <v>3522000</v>
      </c>
      <c r="S52" s="445">
        <v>1</v>
      </c>
      <c r="T52" s="490">
        <v>3522000</v>
      </c>
      <c r="U52" s="445">
        <v>1</v>
      </c>
      <c r="V52" s="490">
        <v>3522000</v>
      </c>
      <c r="W52" s="445">
        <v>1</v>
      </c>
      <c r="X52" s="490">
        <v>3522000</v>
      </c>
      <c r="Y52" s="445">
        <v>1</v>
      </c>
      <c r="Z52" s="490">
        <v>3522000</v>
      </c>
      <c r="AA52" s="445">
        <v>1</v>
      </c>
      <c r="AB52" s="490">
        <v>3522000</v>
      </c>
      <c r="AC52" s="445">
        <v>1</v>
      </c>
      <c r="AD52" s="490">
        <v>3522000</v>
      </c>
    </row>
    <row r="53" spans="1:32" ht="22.05" customHeight="1">
      <c r="A53" s="394">
        <v>6</v>
      </c>
      <c r="B53" s="394">
        <v>3006</v>
      </c>
      <c r="C53" s="476" t="s">
        <v>166</v>
      </c>
      <c r="D53" s="394" t="s">
        <v>143</v>
      </c>
      <c r="E53" s="818"/>
      <c r="F53" s="490">
        <v>18300000</v>
      </c>
      <c r="G53" s="445">
        <v>1</v>
      </c>
      <c r="H53" s="490">
        <v>18300000</v>
      </c>
      <c r="I53" s="445">
        <v>1</v>
      </c>
      <c r="J53" s="490">
        <v>18300000</v>
      </c>
      <c r="K53" s="445">
        <v>1</v>
      </c>
      <c r="L53" s="490">
        <v>18300000</v>
      </c>
      <c r="M53" s="445">
        <v>1</v>
      </c>
      <c r="N53" s="490">
        <v>18300000</v>
      </c>
      <c r="O53" s="445">
        <v>1</v>
      </c>
      <c r="P53" s="490">
        <v>18300000</v>
      </c>
      <c r="Q53" s="445">
        <v>1</v>
      </c>
      <c r="R53" s="490">
        <v>18300000</v>
      </c>
      <c r="S53" s="445">
        <v>1</v>
      </c>
      <c r="T53" s="490">
        <v>18300000</v>
      </c>
      <c r="U53" s="445">
        <v>1</v>
      </c>
      <c r="V53" s="490">
        <v>18300000</v>
      </c>
      <c r="W53" s="445">
        <v>1</v>
      </c>
      <c r="X53" s="490">
        <v>18300000</v>
      </c>
      <c r="Y53" s="445">
        <v>1</v>
      </c>
      <c r="Z53" s="490">
        <v>18300000</v>
      </c>
      <c r="AA53" s="445">
        <v>1</v>
      </c>
      <c r="AB53" s="490">
        <v>18300000</v>
      </c>
      <c r="AC53" s="445">
        <v>1</v>
      </c>
      <c r="AD53" s="490">
        <v>18300000</v>
      </c>
    </row>
    <row r="54" spans="1:32" ht="22.05" customHeight="1">
      <c r="A54" s="394">
        <v>7</v>
      </c>
      <c r="B54" s="394">
        <v>3007</v>
      </c>
      <c r="C54" s="476" t="s">
        <v>167</v>
      </c>
      <c r="D54" s="394" t="s">
        <v>143</v>
      </c>
      <c r="E54" s="818"/>
      <c r="F54" s="490">
        <v>16900000</v>
      </c>
      <c r="G54" s="445">
        <v>1</v>
      </c>
      <c r="H54" s="490">
        <v>16900000</v>
      </c>
      <c r="I54" s="445">
        <v>1</v>
      </c>
      <c r="J54" s="490">
        <v>16900000</v>
      </c>
      <c r="K54" s="445">
        <v>1</v>
      </c>
      <c r="L54" s="490">
        <v>16900000</v>
      </c>
      <c r="M54" s="445">
        <v>1</v>
      </c>
      <c r="N54" s="490">
        <v>16900000</v>
      </c>
      <c r="O54" s="445">
        <v>1</v>
      </c>
      <c r="P54" s="490">
        <v>16900000</v>
      </c>
      <c r="Q54" s="445">
        <v>1</v>
      </c>
      <c r="R54" s="490">
        <v>16900000</v>
      </c>
      <c r="S54" s="445">
        <v>1</v>
      </c>
      <c r="T54" s="490">
        <v>16900000</v>
      </c>
      <c r="U54" s="445">
        <v>1</v>
      </c>
      <c r="V54" s="490">
        <v>16900000</v>
      </c>
      <c r="W54" s="445">
        <v>1</v>
      </c>
      <c r="X54" s="490">
        <v>16900000</v>
      </c>
      <c r="Y54" s="445">
        <v>1</v>
      </c>
      <c r="Z54" s="490">
        <v>16900000</v>
      </c>
      <c r="AA54" s="445">
        <v>1</v>
      </c>
      <c r="AB54" s="490">
        <v>16900000</v>
      </c>
      <c r="AC54" s="445">
        <v>1</v>
      </c>
      <c r="AD54" s="490">
        <v>16900000</v>
      </c>
    </row>
    <row r="55" spans="1:32" ht="22.05" customHeight="1">
      <c r="A55" s="394">
        <v>8</v>
      </c>
      <c r="B55" s="394">
        <v>3008</v>
      </c>
      <c r="C55" s="476" t="s">
        <v>168</v>
      </c>
      <c r="D55" s="394" t="s">
        <v>143</v>
      </c>
      <c r="E55" s="818"/>
      <c r="F55" s="490">
        <v>9500000</v>
      </c>
      <c r="G55" s="445">
        <v>1</v>
      </c>
      <c r="H55" s="490">
        <v>9500000</v>
      </c>
      <c r="I55" s="445">
        <v>1</v>
      </c>
      <c r="J55" s="490">
        <v>9500000</v>
      </c>
      <c r="K55" s="445">
        <v>1</v>
      </c>
      <c r="L55" s="490">
        <v>9500000</v>
      </c>
      <c r="M55" s="445">
        <v>1</v>
      </c>
      <c r="N55" s="490">
        <v>9500000</v>
      </c>
      <c r="O55" s="445">
        <v>1</v>
      </c>
      <c r="P55" s="490">
        <v>9500000</v>
      </c>
      <c r="Q55" s="445">
        <v>1</v>
      </c>
      <c r="R55" s="490">
        <v>9500000</v>
      </c>
      <c r="S55" s="445">
        <v>1</v>
      </c>
      <c r="T55" s="490">
        <v>9500000</v>
      </c>
      <c r="U55" s="445">
        <v>1</v>
      </c>
      <c r="V55" s="490">
        <v>9500000</v>
      </c>
      <c r="W55" s="445">
        <v>1</v>
      </c>
      <c r="X55" s="490">
        <v>9500000</v>
      </c>
      <c r="Y55" s="445">
        <v>1</v>
      </c>
      <c r="Z55" s="490">
        <v>9500000</v>
      </c>
      <c r="AA55" s="445">
        <v>1</v>
      </c>
      <c r="AB55" s="490">
        <v>9500000</v>
      </c>
      <c r="AC55" s="445">
        <v>1</v>
      </c>
      <c r="AD55" s="490">
        <v>9500000</v>
      </c>
    </row>
    <row r="56" spans="1:32" ht="22.05" customHeight="1">
      <c r="A56" s="482">
        <v>9</v>
      </c>
      <c r="B56" s="399">
        <v>3009</v>
      </c>
      <c r="C56" s="477" t="s">
        <v>174</v>
      </c>
      <c r="D56" s="399" t="s">
        <v>143</v>
      </c>
      <c r="E56" s="819"/>
      <c r="F56" s="491">
        <v>500000000</v>
      </c>
      <c r="G56" s="492">
        <v>1</v>
      </c>
      <c r="H56" s="491">
        <v>500000000</v>
      </c>
      <c r="I56" s="492">
        <v>1</v>
      </c>
      <c r="J56" s="491">
        <v>500000000</v>
      </c>
      <c r="K56" s="492">
        <v>1</v>
      </c>
      <c r="L56" s="491">
        <v>500000000</v>
      </c>
      <c r="M56" s="492">
        <v>1</v>
      </c>
      <c r="N56" s="491">
        <v>500000000</v>
      </c>
      <c r="O56" s="492">
        <v>1</v>
      </c>
      <c r="P56" s="491">
        <v>500000000</v>
      </c>
      <c r="Q56" s="492">
        <v>1</v>
      </c>
      <c r="R56" s="491">
        <v>500000000</v>
      </c>
      <c r="S56" s="492">
        <v>1</v>
      </c>
      <c r="T56" s="491">
        <v>500000000</v>
      </c>
      <c r="U56" s="492">
        <v>1</v>
      </c>
      <c r="V56" s="491">
        <v>500000000</v>
      </c>
      <c r="W56" s="492">
        <v>1</v>
      </c>
      <c r="X56" s="491">
        <v>500000000</v>
      </c>
      <c r="Y56" s="492">
        <v>1</v>
      </c>
      <c r="Z56" s="491">
        <v>500000000</v>
      </c>
      <c r="AA56" s="492">
        <v>1</v>
      </c>
      <c r="AB56" s="491">
        <v>500000000</v>
      </c>
      <c r="AC56" s="492">
        <v>1</v>
      </c>
      <c r="AD56" s="491">
        <v>500000000</v>
      </c>
    </row>
    <row r="57" spans="1:32" ht="22.05" customHeight="1">
      <c r="F57" s="467"/>
      <c r="G57" s="54"/>
      <c r="H57" s="55"/>
      <c r="I57" s="53"/>
      <c r="J57" s="55"/>
      <c r="K57" s="53"/>
      <c r="L57" s="55"/>
      <c r="M57" s="54"/>
      <c r="N57" s="55"/>
      <c r="O57" s="53"/>
      <c r="P57" s="55"/>
      <c r="Q57" s="53"/>
      <c r="R57" s="55"/>
      <c r="S57" s="54"/>
      <c r="T57" s="55"/>
      <c r="U57" s="53"/>
      <c r="V57" s="55"/>
      <c r="W57" s="54"/>
      <c r="X57" s="55"/>
      <c r="Y57" s="53"/>
      <c r="Z57" s="55"/>
      <c r="AA57" s="53"/>
      <c r="AB57" s="55"/>
      <c r="AC57" s="54"/>
      <c r="AD57" s="55"/>
    </row>
    <row r="59" spans="1:32">
      <c r="A59" s="451" t="s">
        <v>99</v>
      </c>
    </row>
    <row r="60" spans="1:32">
      <c r="A60" s="792" t="s">
        <v>29</v>
      </c>
      <c r="B60" s="810" t="s">
        <v>82</v>
      </c>
      <c r="C60" s="792" t="s">
        <v>83</v>
      </c>
      <c r="D60" s="792" t="s">
        <v>72</v>
      </c>
      <c r="E60" s="820"/>
      <c r="F60" s="821"/>
      <c r="G60" s="792" t="s">
        <v>31</v>
      </c>
      <c r="H60" s="792"/>
      <c r="I60" s="792" t="s">
        <v>32</v>
      </c>
      <c r="J60" s="792"/>
      <c r="K60" s="792" t="s">
        <v>33</v>
      </c>
      <c r="L60" s="792"/>
      <c r="M60" s="792" t="s">
        <v>34</v>
      </c>
      <c r="N60" s="792"/>
      <c r="O60" s="792" t="s">
        <v>35</v>
      </c>
      <c r="P60" s="792"/>
      <c r="Q60" s="792" t="s">
        <v>36</v>
      </c>
      <c r="R60" s="792"/>
      <c r="S60" s="792" t="s">
        <v>37</v>
      </c>
      <c r="T60" s="792"/>
      <c r="U60" s="792" t="s">
        <v>38</v>
      </c>
      <c r="V60" s="792"/>
      <c r="W60" s="792" t="s">
        <v>39</v>
      </c>
      <c r="X60" s="792"/>
      <c r="Y60" s="792" t="s">
        <v>40</v>
      </c>
      <c r="Z60" s="792"/>
      <c r="AA60" s="792" t="s">
        <v>41</v>
      </c>
      <c r="AB60" s="792"/>
      <c r="AC60" s="792" t="s">
        <v>42</v>
      </c>
      <c r="AD60" s="792"/>
      <c r="AE60" s="792" t="s">
        <v>17</v>
      </c>
      <c r="AF60" s="792"/>
    </row>
    <row r="61" spans="1:32" ht="22.05" customHeight="1">
      <c r="A61" s="792"/>
      <c r="B61" s="810"/>
      <c r="C61" s="792"/>
      <c r="D61" s="792"/>
      <c r="E61" s="822"/>
      <c r="F61" s="823"/>
      <c r="G61" s="373" t="s">
        <v>85</v>
      </c>
      <c r="H61" s="57" t="s">
        <v>86</v>
      </c>
      <c r="I61" s="373" t="s">
        <v>85</v>
      </c>
      <c r="J61" s="57" t="s">
        <v>86</v>
      </c>
      <c r="K61" s="373" t="s">
        <v>85</v>
      </c>
      <c r="L61" s="57" t="s">
        <v>86</v>
      </c>
      <c r="M61" s="373" t="s">
        <v>85</v>
      </c>
      <c r="N61" s="57" t="s">
        <v>86</v>
      </c>
      <c r="O61" s="373" t="s">
        <v>85</v>
      </c>
      <c r="P61" s="57" t="s">
        <v>86</v>
      </c>
      <c r="Q61" s="373" t="s">
        <v>85</v>
      </c>
      <c r="R61" s="57" t="s">
        <v>86</v>
      </c>
      <c r="S61" s="373" t="s">
        <v>85</v>
      </c>
      <c r="T61" s="57" t="s">
        <v>86</v>
      </c>
      <c r="U61" s="373" t="s">
        <v>85</v>
      </c>
      <c r="V61" s="57" t="s">
        <v>86</v>
      </c>
      <c r="W61" s="373" t="s">
        <v>85</v>
      </c>
      <c r="X61" s="57" t="s">
        <v>86</v>
      </c>
      <c r="Y61" s="373" t="s">
        <v>85</v>
      </c>
      <c r="Z61" s="57" t="s">
        <v>86</v>
      </c>
      <c r="AA61" s="373" t="s">
        <v>85</v>
      </c>
      <c r="AB61" s="57" t="s">
        <v>86</v>
      </c>
      <c r="AC61" s="373" t="s">
        <v>85</v>
      </c>
      <c r="AD61" s="57" t="s">
        <v>86</v>
      </c>
      <c r="AE61" s="373" t="s">
        <v>85</v>
      </c>
      <c r="AF61" s="57" t="s">
        <v>86</v>
      </c>
    </row>
    <row r="62" spans="1:32" ht="22.05" customHeight="1">
      <c r="A62" s="373"/>
      <c r="B62" s="372"/>
      <c r="C62" s="468" t="s">
        <v>20</v>
      </c>
      <c r="D62" s="373"/>
      <c r="E62" s="822"/>
      <c r="F62" s="823"/>
      <c r="G62" s="468"/>
      <c r="H62" s="132">
        <f>H63+H65+H70</f>
        <v>45243200000</v>
      </c>
      <c r="I62" s="468"/>
      <c r="J62" s="132">
        <f>J63+J65+J70</f>
        <v>293500000</v>
      </c>
      <c r="K62" s="468"/>
      <c r="L62" s="132">
        <f>L63+L65+L70</f>
        <v>60066382454.090912</v>
      </c>
      <c r="M62" s="468"/>
      <c r="N62" s="132">
        <f>N63+N65+N70</f>
        <v>581000000</v>
      </c>
      <c r="O62" s="468"/>
      <c r="P62" s="132">
        <f>P63+P65+P70</f>
        <v>60500000000</v>
      </c>
      <c r="Q62" s="468"/>
      <c r="R62" s="132">
        <f>R63+R65+R70</f>
        <v>0</v>
      </c>
      <c r="S62" s="468"/>
      <c r="T62" s="132">
        <f>T63+T65+T70</f>
        <v>60215000000</v>
      </c>
      <c r="U62" s="468"/>
      <c r="V62" s="132">
        <f>V63+V65+V70</f>
        <v>0</v>
      </c>
      <c r="W62" s="468"/>
      <c r="X62" s="132">
        <f>X63+X65+X70</f>
        <v>30215000000</v>
      </c>
      <c r="Y62" s="468"/>
      <c r="Z62" s="132">
        <f>Z63+Z65+Z70</f>
        <v>0</v>
      </c>
      <c r="AA62" s="468"/>
      <c r="AB62" s="132">
        <f>AB63+AB65+AB70</f>
        <v>60000000000</v>
      </c>
      <c r="AC62" s="468"/>
      <c r="AD62" s="132">
        <f>AD63+AD65+AD70</f>
        <v>215000000</v>
      </c>
      <c r="AE62" s="468"/>
      <c r="AF62" s="132">
        <f>AF63+AF65+AF70</f>
        <v>317329082454.09088</v>
      </c>
    </row>
    <row r="63" spans="1:32" ht="22.05" customHeight="1">
      <c r="A63" s="373"/>
      <c r="B63" s="372"/>
      <c r="C63" s="463" t="s">
        <v>140</v>
      </c>
      <c r="D63" s="57"/>
      <c r="E63" s="822"/>
      <c r="F63" s="823"/>
      <c r="G63" s="47">
        <f t="shared" ref="G63:AD63" si="52">G64</f>
        <v>300000</v>
      </c>
      <c r="H63" s="47">
        <f t="shared" si="52"/>
        <v>45000000000</v>
      </c>
      <c r="I63" s="47">
        <f t="shared" si="52"/>
        <v>0</v>
      </c>
      <c r="J63" s="47">
        <f t="shared" si="52"/>
        <v>0</v>
      </c>
      <c r="K63" s="47">
        <f t="shared" si="52"/>
        <v>400000</v>
      </c>
      <c r="L63" s="47">
        <f t="shared" si="52"/>
        <v>60000000000</v>
      </c>
      <c r="M63" s="47">
        <f t="shared" si="52"/>
        <v>0</v>
      </c>
      <c r="N63" s="47">
        <f t="shared" si="52"/>
        <v>0</v>
      </c>
      <c r="O63" s="47">
        <f t="shared" si="52"/>
        <v>400000</v>
      </c>
      <c r="P63" s="47">
        <f t="shared" si="52"/>
        <v>60000000000</v>
      </c>
      <c r="Q63" s="47">
        <f t="shared" si="52"/>
        <v>0</v>
      </c>
      <c r="R63" s="47">
        <f t="shared" si="52"/>
        <v>0</v>
      </c>
      <c r="S63" s="47">
        <f t="shared" si="52"/>
        <v>400000</v>
      </c>
      <c r="T63" s="47">
        <f t="shared" si="52"/>
        <v>60000000000</v>
      </c>
      <c r="U63" s="47">
        <f t="shared" si="52"/>
        <v>0</v>
      </c>
      <c r="V63" s="47">
        <f t="shared" si="52"/>
        <v>0</v>
      </c>
      <c r="W63" s="47">
        <f t="shared" si="52"/>
        <v>200000</v>
      </c>
      <c r="X63" s="47">
        <f t="shared" si="52"/>
        <v>30000000000</v>
      </c>
      <c r="Y63" s="47">
        <f t="shared" si="52"/>
        <v>0</v>
      </c>
      <c r="Z63" s="47">
        <f t="shared" si="52"/>
        <v>0</v>
      </c>
      <c r="AA63" s="47">
        <f t="shared" si="52"/>
        <v>400000</v>
      </c>
      <c r="AB63" s="47">
        <f t="shared" si="52"/>
        <v>60000000000</v>
      </c>
      <c r="AC63" s="47">
        <f t="shared" si="52"/>
        <v>0</v>
      </c>
      <c r="AD63" s="47">
        <f t="shared" si="52"/>
        <v>0</v>
      </c>
      <c r="AE63" s="376">
        <f t="shared" ref="AE63:AE79" si="53">AC63+AA63+Y63+W63+U63+S63+Q63+O63+M63+K63+I63+G63</f>
        <v>2100000</v>
      </c>
      <c r="AF63" s="376">
        <f t="shared" ref="AF63:AF79" si="54">AD63+AB63+Z63+X63+V63+T63+R63+P63+N63+L63+J63+H63</f>
        <v>315000000000</v>
      </c>
    </row>
    <row r="64" spans="1:32" ht="22.05" customHeight="1">
      <c r="A64" s="57">
        <v>1</v>
      </c>
      <c r="B64" s="57"/>
      <c r="C64" s="42" t="s">
        <v>26</v>
      </c>
      <c r="D64" s="57" t="s">
        <v>143</v>
      </c>
      <c r="E64" s="822"/>
      <c r="F64" s="823"/>
      <c r="G64" s="283">
        <f>'KH NHẬP KHO HH&amp;TP'!G4</f>
        <v>300000</v>
      </c>
      <c r="H64" s="172">
        <f>G64*H41</f>
        <v>45000000000</v>
      </c>
      <c r="I64" s="283">
        <f>'KH NHẬP KHO HH&amp;TP'!K4</f>
        <v>0</v>
      </c>
      <c r="J64" s="172">
        <f>I64*J41</f>
        <v>0</v>
      </c>
      <c r="K64" s="283">
        <f>'KH NHẬP KHO HH&amp;TP'!O4</f>
        <v>400000</v>
      </c>
      <c r="L64" s="172">
        <f>K64*L41</f>
        <v>60000000000</v>
      </c>
      <c r="M64" s="283">
        <f>'KH NHẬP KHO HH&amp;TP'!S4</f>
        <v>0</v>
      </c>
      <c r="N64" s="172">
        <f>M64*N41</f>
        <v>0</v>
      </c>
      <c r="O64" s="283">
        <f>'KH NHẬP KHO HH&amp;TP'!W4</f>
        <v>400000</v>
      </c>
      <c r="P64" s="172">
        <f>O64*P41</f>
        <v>60000000000</v>
      </c>
      <c r="Q64" s="283">
        <f>'KH NHẬP KHO HH&amp;TP'!AA4</f>
        <v>0</v>
      </c>
      <c r="R64" s="172">
        <f>Q64*R41</f>
        <v>0</v>
      </c>
      <c r="S64" s="283">
        <f>'KH NHẬP KHO HH&amp;TP'!AE4</f>
        <v>400000</v>
      </c>
      <c r="T64" s="172">
        <f>S64*T41</f>
        <v>60000000000</v>
      </c>
      <c r="U64" s="283">
        <f>'KH NHẬP KHO HH&amp;TP'!AI4</f>
        <v>0</v>
      </c>
      <c r="V64" s="172">
        <f>U64*V41</f>
        <v>0</v>
      </c>
      <c r="W64" s="283">
        <f>'KH NHẬP KHO HH&amp;TP'!AM4</f>
        <v>200000</v>
      </c>
      <c r="X64" s="172">
        <f>W64*X41</f>
        <v>30000000000</v>
      </c>
      <c r="Y64" s="283">
        <f>'KH NHẬP KHO HH&amp;TP'!AQ4</f>
        <v>0</v>
      </c>
      <c r="Z64" s="172">
        <f>Y64*Z41</f>
        <v>0</v>
      </c>
      <c r="AA64" s="283">
        <f>'KH NHẬP KHO HH&amp;TP'!AU4</f>
        <v>400000</v>
      </c>
      <c r="AB64" s="172">
        <f>AA64*AB41</f>
        <v>60000000000</v>
      </c>
      <c r="AC64" s="283"/>
      <c r="AD64" s="172">
        <f>AC64*AD41</f>
        <v>0</v>
      </c>
      <c r="AE64" s="376">
        <f t="shared" si="53"/>
        <v>2100000</v>
      </c>
      <c r="AF64" s="376">
        <f t="shared" si="54"/>
        <v>315000000000</v>
      </c>
    </row>
    <row r="65" spans="1:32" ht="22.05" customHeight="1">
      <c r="A65" s="378"/>
      <c r="B65" s="373"/>
      <c r="C65" s="463" t="s">
        <v>87</v>
      </c>
      <c r="D65" s="57"/>
      <c r="E65" s="822"/>
      <c r="F65" s="823"/>
      <c r="G65" s="57"/>
      <c r="H65" s="47">
        <f>SUM(H66:H69)</f>
        <v>209400000</v>
      </c>
      <c r="I65" s="57"/>
      <c r="J65" s="47">
        <f>SUM(J66:J69)</f>
        <v>293500000</v>
      </c>
      <c r="K65" s="57"/>
      <c r="L65" s="47">
        <f>SUM(L66:L69)</f>
        <v>0</v>
      </c>
      <c r="M65" s="57"/>
      <c r="N65" s="47">
        <f>SUM(N66:N69)</f>
        <v>581000000</v>
      </c>
      <c r="O65" s="57"/>
      <c r="P65" s="47">
        <f>SUM(P66:P69)</f>
        <v>0</v>
      </c>
      <c r="Q65" s="57"/>
      <c r="R65" s="47">
        <f>SUM(R66:R69)</f>
        <v>0</v>
      </c>
      <c r="S65" s="57"/>
      <c r="T65" s="47">
        <f>SUM(T66:T69)</f>
        <v>215000000</v>
      </c>
      <c r="U65" s="57"/>
      <c r="V65" s="47">
        <f>SUM(V66:V69)</f>
        <v>0</v>
      </c>
      <c r="W65" s="57"/>
      <c r="X65" s="47">
        <f>SUM(X66:X69)</f>
        <v>215000000</v>
      </c>
      <c r="Y65" s="57"/>
      <c r="Z65" s="47">
        <f>SUM(Z66:Z69)</f>
        <v>0</v>
      </c>
      <c r="AA65" s="57"/>
      <c r="AB65" s="47">
        <f>SUM(AB66:AB69)</f>
        <v>0</v>
      </c>
      <c r="AC65" s="57"/>
      <c r="AD65" s="47">
        <f>SUM(AD66:AD69)</f>
        <v>215000000</v>
      </c>
      <c r="AE65" s="376">
        <f t="shared" si="53"/>
        <v>0</v>
      </c>
      <c r="AF65" s="376">
        <f t="shared" si="54"/>
        <v>1728900000</v>
      </c>
    </row>
    <row r="66" spans="1:32" ht="22.05" customHeight="1">
      <c r="A66" s="404">
        <v>1</v>
      </c>
      <c r="B66" s="404">
        <v>10025</v>
      </c>
      <c r="C66" s="386" t="s">
        <v>77</v>
      </c>
      <c r="D66" s="456" t="s">
        <v>75</v>
      </c>
      <c r="E66" s="822"/>
      <c r="F66" s="823"/>
      <c r="G66" s="493">
        <f>G43</f>
        <v>1000</v>
      </c>
      <c r="H66" s="442">
        <f>G66*H43</f>
        <v>115000000</v>
      </c>
      <c r="I66" s="493">
        <v>500</v>
      </c>
      <c r="J66" s="442">
        <f>I66*J43</f>
        <v>57500000</v>
      </c>
      <c r="K66" s="493">
        <f>K43</f>
        <v>0</v>
      </c>
      <c r="L66" s="442">
        <f>K66*L43</f>
        <v>0</v>
      </c>
      <c r="M66" s="493">
        <f>M43</f>
        <v>3000</v>
      </c>
      <c r="N66" s="442">
        <f>M66*N43</f>
        <v>345000000</v>
      </c>
      <c r="O66" s="493">
        <f>O43</f>
        <v>0</v>
      </c>
      <c r="P66" s="442">
        <f>O66*P43</f>
        <v>0</v>
      </c>
      <c r="Q66" s="493">
        <f>Q43</f>
        <v>0</v>
      </c>
      <c r="R66" s="442">
        <f>Q66*R43</f>
        <v>0</v>
      </c>
      <c r="S66" s="493">
        <f>S43</f>
        <v>1000</v>
      </c>
      <c r="T66" s="442">
        <f>S66*T43</f>
        <v>120000000</v>
      </c>
      <c r="U66" s="493">
        <f>U43</f>
        <v>0</v>
      </c>
      <c r="V66" s="442">
        <f>U66*V43</f>
        <v>0</v>
      </c>
      <c r="W66" s="493">
        <f>W43</f>
        <v>1000</v>
      </c>
      <c r="X66" s="442">
        <f>W66*X43</f>
        <v>120000000</v>
      </c>
      <c r="Y66" s="493">
        <f>Y43</f>
        <v>0</v>
      </c>
      <c r="Z66" s="442">
        <f>Y66*Z43</f>
        <v>0</v>
      </c>
      <c r="AA66" s="493">
        <f>AA43</f>
        <v>0</v>
      </c>
      <c r="AB66" s="442">
        <f>AA66*AB43</f>
        <v>0</v>
      </c>
      <c r="AC66" s="493">
        <f>AC43</f>
        <v>1000</v>
      </c>
      <c r="AD66" s="442">
        <f>AC66*AD43</f>
        <v>120000000</v>
      </c>
      <c r="AE66" s="406">
        <f t="shared" si="53"/>
        <v>7500</v>
      </c>
      <c r="AF66" s="406">
        <f t="shared" si="54"/>
        <v>877500000</v>
      </c>
    </row>
    <row r="67" spans="1:32" ht="22.05" customHeight="1">
      <c r="A67" s="394">
        <v>2</v>
      </c>
      <c r="B67" s="394">
        <v>13370</v>
      </c>
      <c r="C67" s="393" t="s">
        <v>78</v>
      </c>
      <c r="D67" s="458" t="s">
        <v>75</v>
      </c>
      <c r="E67" s="822"/>
      <c r="F67" s="823"/>
      <c r="G67" s="486">
        <f>G44</f>
        <v>200</v>
      </c>
      <c r="H67" s="445">
        <f>G67*H44</f>
        <v>26400000</v>
      </c>
      <c r="I67" s="486">
        <v>500</v>
      </c>
      <c r="J67" s="445">
        <f>I67*J44</f>
        <v>66000000</v>
      </c>
      <c r="K67" s="486">
        <f t="shared" ref="K67" si="55">K44</f>
        <v>0</v>
      </c>
      <c r="L67" s="445">
        <f t="shared" ref="L67:N67" si="56">K67*L44</f>
        <v>0</v>
      </c>
      <c r="M67" s="486">
        <f t="shared" ref="M67" si="57">M44</f>
        <v>500</v>
      </c>
      <c r="N67" s="445">
        <f t="shared" si="56"/>
        <v>66000000</v>
      </c>
      <c r="O67" s="486">
        <f t="shared" ref="O67" si="58">O44</f>
        <v>0</v>
      </c>
      <c r="P67" s="445">
        <f t="shared" ref="P67:R67" si="59">O67*P44</f>
        <v>0</v>
      </c>
      <c r="Q67" s="486">
        <f t="shared" ref="Q67" si="60">Q44</f>
        <v>0</v>
      </c>
      <c r="R67" s="445">
        <f t="shared" si="59"/>
        <v>0</v>
      </c>
      <c r="S67" s="486">
        <f t="shared" ref="S67" si="61">S44</f>
        <v>200</v>
      </c>
      <c r="T67" s="445">
        <f t="shared" ref="T67:V67" si="62">S67*T44</f>
        <v>27000000</v>
      </c>
      <c r="U67" s="486">
        <f t="shared" ref="U67" si="63">U44</f>
        <v>0</v>
      </c>
      <c r="V67" s="445">
        <f t="shared" si="62"/>
        <v>0</v>
      </c>
      <c r="W67" s="486">
        <f t="shared" ref="W67" si="64">W44</f>
        <v>200</v>
      </c>
      <c r="X67" s="445">
        <f t="shared" ref="X67:Z67" si="65">W67*X44</f>
        <v>27000000</v>
      </c>
      <c r="Y67" s="486">
        <f t="shared" ref="Y67" si="66">Y44</f>
        <v>0</v>
      </c>
      <c r="Z67" s="445">
        <f t="shared" si="65"/>
        <v>0</v>
      </c>
      <c r="AA67" s="486">
        <f t="shared" ref="AA67" si="67">AA44</f>
        <v>0</v>
      </c>
      <c r="AB67" s="445">
        <f t="shared" ref="AB67:AD67" si="68">AA67*AB44</f>
        <v>0</v>
      </c>
      <c r="AC67" s="486">
        <f t="shared" ref="AC67" si="69">AC44</f>
        <v>200</v>
      </c>
      <c r="AD67" s="445">
        <f t="shared" si="68"/>
        <v>27000000</v>
      </c>
      <c r="AE67" s="396">
        <f>AC67+AA67+Y67+W67+U67+S67+Q67+O67+M67+K67+I67+G67</f>
        <v>1800</v>
      </c>
      <c r="AF67" s="396">
        <f t="shared" si="54"/>
        <v>239400000</v>
      </c>
    </row>
    <row r="68" spans="1:32" ht="22.05" customHeight="1">
      <c r="A68" s="394">
        <v>3</v>
      </c>
      <c r="B68" s="394">
        <v>10288</v>
      </c>
      <c r="C68" s="393" t="s">
        <v>79</v>
      </c>
      <c r="D68" s="458" t="s">
        <v>75</v>
      </c>
      <c r="E68" s="822"/>
      <c r="F68" s="823"/>
      <c r="G68" s="486">
        <f>G45</f>
        <v>200</v>
      </c>
      <c r="H68" s="445">
        <f>G68*H45</f>
        <v>31000000</v>
      </c>
      <c r="I68" s="486">
        <v>500</v>
      </c>
      <c r="J68" s="445">
        <f>I68*J45</f>
        <v>77500000</v>
      </c>
      <c r="K68" s="486">
        <f t="shared" ref="K68" si="70">K45</f>
        <v>0</v>
      </c>
      <c r="L68" s="445">
        <f t="shared" ref="L68:N68" si="71">K68*L45</f>
        <v>0</v>
      </c>
      <c r="M68" s="486">
        <f t="shared" ref="M68" si="72">M45</f>
        <v>500</v>
      </c>
      <c r="N68" s="445">
        <f t="shared" si="71"/>
        <v>77500000</v>
      </c>
      <c r="O68" s="486">
        <f t="shared" ref="O68" si="73">O45</f>
        <v>0</v>
      </c>
      <c r="P68" s="445">
        <f t="shared" ref="P68:R68" si="74">O68*P45</f>
        <v>0</v>
      </c>
      <c r="Q68" s="486">
        <f t="shared" ref="Q68" si="75">Q45</f>
        <v>0</v>
      </c>
      <c r="R68" s="445">
        <f t="shared" si="74"/>
        <v>0</v>
      </c>
      <c r="S68" s="486">
        <f t="shared" ref="S68" si="76">S45</f>
        <v>200</v>
      </c>
      <c r="T68" s="445">
        <f t="shared" ref="T68:V68" si="77">S68*T45</f>
        <v>31000000</v>
      </c>
      <c r="U68" s="486">
        <f t="shared" ref="U68" si="78">U45</f>
        <v>0</v>
      </c>
      <c r="V68" s="445">
        <f t="shared" si="77"/>
        <v>0</v>
      </c>
      <c r="W68" s="486">
        <f t="shared" ref="W68" si="79">W45</f>
        <v>200</v>
      </c>
      <c r="X68" s="445">
        <f t="shared" ref="X68:Z68" si="80">W68*X45</f>
        <v>31000000</v>
      </c>
      <c r="Y68" s="486">
        <f t="shared" ref="Y68" si="81">Y45</f>
        <v>0</v>
      </c>
      <c r="Z68" s="445">
        <f t="shared" si="80"/>
        <v>0</v>
      </c>
      <c r="AA68" s="486">
        <f t="shared" ref="AA68" si="82">AA45</f>
        <v>0</v>
      </c>
      <c r="AB68" s="445">
        <f t="shared" ref="AB68:AD68" si="83">AA68*AB45</f>
        <v>0</v>
      </c>
      <c r="AC68" s="486">
        <f t="shared" ref="AC68" si="84">AC45</f>
        <v>200</v>
      </c>
      <c r="AD68" s="445">
        <f t="shared" si="83"/>
        <v>31000000</v>
      </c>
      <c r="AE68" s="396">
        <f t="shared" si="53"/>
        <v>1800</v>
      </c>
      <c r="AF68" s="396">
        <f t="shared" si="54"/>
        <v>279000000</v>
      </c>
    </row>
    <row r="69" spans="1:32" ht="22.05" customHeight="1">
      <c r="A69" s="399">
        <v>4</v>
      </c>
      <c r="B69" s="399">
        <v>17818</v>
      </c>
      <c r="C69" s="398" t="s">
        <v>80</v>
      </c>
      <c r="D69" s="460" t="s">
        <v>75</v>
      </c>
      <c r="E69" s="822"/>
      <c r="F69" s="823"/>
      <c r="G69" s="488">
        <f>G46</f>
        <v>200</v>
      </c>
      <c r="H69" s="448">
        <f>G69*H46</f>
        <v>37000000</v>
      </c>
      <c r="I69" s="488">
        <v>500</v>
      </c>
      <c r="J69" s="448">
        <f>I69*J46</f>
        <v>92500000</v>
      </c>
      <c r="K69" s="488">
        <f t="shared" ref="K69" si="85">K46</f>
        <v>0</v>
      </c>
      <c r="L69" s="448">
        <f t="shared" ref="L69:N69" si="86">K69*L46</f>
        <v>0</v>
      </c>
      <c r="M69" s="488">
        <f t="shared" ref="M69" si="87">M46</f>
        <v>500</v>
      </c>
      <c r="N69" s="448">
        <f t="shared" si="86"/>
        <v>92500000</v>
      </c>
      <c r="O69" s="488">
        <f t="shared" ref="O69" si="88">O46</f>
        <v>0</v>
      </c>
      <c r="P69" s="448">
        <f>O69*P46</f>
        <v>0</v>
      </c>
      <c r="Q69" s="488">
        <f t="shared" ref="Q69" si="89">Q46</f>
        <v>0</v>
      </c>
      <c r="R69" s="448">
        <f>Q69*R46</f>
        <v>0</v>
      </c>
      <c r="S69" s="488">
        <f t="shared" ref="S69" si="90">S46</f>
        <v>200</v>
      </c>
      <c r="T69" s="448">
        <f>S69*T46</f>
        <v>37000000</v>
      </c>
      <c r="U69" s="488">
        <f t="shared" ref="U69" si="91">U46</f>
        <v>0</v>
      </c>
      <c r="V69" s="448">
        <f>U69*V46</f>
        <v>0</v>
      </c>
      <c r="W69" s="488">
        <f t="shared" ref="W69" si="92">W46</f>
        <v>200</v>
      </c>
      <c r="X69" s="448">
        <f>W69*X46</f>
        <v>37000000</v>
      </c>
      <c r="Y69" s="488">
        <f t="shared" ref="Y69" si="93">Y46</f>
        <v>0</v>
      </c>
      <c r="Z69" s="448">
        <f>Y69*Z46</f>
        <v>0</v>
      </c>
      <c r="AA69" s="488">
        <f t="shared" ref="AA69" si="94">AA46</f>
        <v>0</v>
      </c>
      <c r="AB69" s="448">
        <f>AA69*AB46</f>
        <v>0</v>
      </c>
      <c r="AC69" s="488">
        <f t="shared" ref="AC69" si="95">AC46</f>
        <v>200</v>
      </c>
      <c r="AD69" s="448">
        <f>AC69*AD46</f>
        <v>37000000</v>
      </c>
      <c r="AE69" s="401">
        <f t="shared" si="53"/>
        <v>1800</v>
      </c>
      <c r="AF69" s="401">
        <f t="shared" si="54"/>
        <v>333000000</v>
      </c>
    </row>
    <row r="70" spans="1:32" ht="22.05" customHeight="1">
      <c r="A70" s="378"/>
      <c r="B70" s="378"/>
      <c r="C70" s="463" t="s">
        <v>176</v>
      </c>
      <c r="D70" s="378"/>
      <c r="E70" s="822"/>
      <c r="F70" s="823"/>
      <c r="G70" s="48"/>
      <c r="H70" s="172">
        <f>SUM(H71:H79)</f>
        <v>33800000</v>
      </c>
      <c r="I70" s="48"/>
      <c r="J70" s="172">
        <f>SUM(J71:J79)</f>
        <v>0</v>
      </c>
      <c r="K70" s="48"/>
      <c r="L70" s="172">
        <f>SUM(L71:L79)</f>
        <v>66382454.090909094</v>
      </c>
      <c r="M70" s="48"/>
      <c r="N70" s="172">
        <f>SUM(N71:N79)</f>
        <v>0</v>
      </c>
      <c r="O70" s="48"/>
      <c r="P70" s="172">
        <f>SUM(P71:P79)</f>
        <v>500000000</v>
      </c>
      <c r="Q70" s="48"/>
      <c r="R70" s="172">
        <f>SUM(R71:R79)</f>
        <v>0</v>
      </c>
      <c r="S70" s="48"/>
      <c r="T70" s="172">
        <f>SUM(T71:T79)</f>
        <v>0</v>
      </c>
      <c r="U70" s="48"/>
      <c r="V70" s="172">
        <f>SUM(V71:V79)</f>
        <v>0</v>
      </c>
      <c r="W70" s="48"/>
      <c r="X70" s="172">
        <f>SUM(X71:X79)</f>
        <v>0</v>
      </c>
      <c r="Y70" s="48"/>
      <c r="Z70" s="172">
        <f>SUM(Z71:Z79)</f>
        <v>0</v>
      </c>
      <c r="AA70" s="48"/>
      <c r="AB70" s="172">
        <f>SUM(AB71:AB79)</f>
        <v>0</v>
      </c>
      <c r="AC70" s="48"/>
      <c r="AD70" s="172">
        <f>SUM(AD71:AD79)</f>
        <v>0</v>
      </c>
      <c r="AE70" s="376">
        <f t="shared" si="53"/>
        <v>0</v>
      </c>
      <c r="AF70" s="375">
        <f t="shared" si="54"/>
        <v>600182454.09090912</v>
      </c>
    </row>
    <row r="71" spans="1:32" ht="22.05" customHeight="1">
      <c r="A71" s="404">
        <v>1</v>
      </c>
      <c r="B71" s="404">
        <v>3001</v>
      </c>
      <c r="C71" s="475" t="s">
        <v>159</v>
      </c>
      <c r="D71" s="404" t="s">
        <v>143</v>
      </c>
      <c r="E71" s="822"/>
      <c r="F71" s="823"/>
      <c r="G71" s="493">
        <f t="shared" ref="G71:G79" si="96">G27</f>
        <v>0</v>
      </c>
      <c r="H71" s="442">
        <f t="shared" ref="H71:H79" si="97">G71*H48</f>
        <v>0</v>
      </c>
      <c r="I71" s="493">
        <f t="shared" ref="I71:I79" si="98">I27</f>
        <v>0</v>
      </c>
      <c r="J71" s="442">
        <f t="shared" ref="J71:J79" si="99">I71*J48</f>
        <v>0</v>
      </c>
      <c r="K71" s="493">
        <f>K27</f>
        <v>1</v>
      </c>
      <c r="L71" s="442">
        <f>K71*L48</f>
        <v>2495909.0909090908</v>
      </c>
      <c r="M71" s="493">
        <f>M27</f>
        <v>0</v>
      </c>
      <c r="N71" s="442">
        <f>M71*N48</f>
        <v>0</v>
      </c>
      <c r="O71" s="493">
        <f>O27</f>
        <v>0</v>
      </c>
      <c r="P71" s="442">
        <f t="shared" ref="P71:P79" si="100">O71*P48</f>
        <v>0</v>
      </c>
      <c r="Q71" s="493">
        <f>Q27</f>
        <v>0</v>
      </c>
      <c r="R71" s="442">
        <f t="shared" ref="R71:R79" si="101">Q71*R48</f>
        <v>0</v>
      </c>
      <c r="S71" s="493">
        <f>S27</f>
        <v>0</v>
      </c>
      <c r="T71" s="442">
        <f t="shared" ref="T71:T79" si="102">S71*T48</f>
        <v>0</v>
      </c>
      <c r="U71" s="493">
        <f>U27</f>
        <v>0</v>
      </c>
      <c r="V71" s="442">
        <f t="shared" ref="V71:V79" si="103">U71*V48</f>
        <v>0</v>
      </c>
      <c r="W71" s="493">
        <f>W27</f>
        <v>0</v>
      </c>
      <c r="X71" s="442">
        <f t="shared" ref="X71:X79" si="104">W71*X48</f>
        <v>0</v>
      </c>
      <c r="Y71" s="493">
        <f>Y27</f>
        <v>0</v>
      </c>
      <c r="Z71" s="442">
        <f t="shared" ref="Z71:Z79" si="105">Y71*Z48</f>
        <v>0</v>
      </c>
      <c r="AA71" s="493">
        <f>AA27</f>
        <v>0</v>
      </c>
      <c r="AB71" s="442">
        <f t="shared" ref="AB71:AB79" si="106">AA71*AB48</f>
        <v>0</v>
      </c>
      <c r="AC71" s="493">
        <f>AC27</f>
        <v>0</v>
      </c>
      <c r="AD71" s="442">
        <f t="shared" ref="AD71:AD79" si="107">AC71*AD48</f>
        <v>0</v>
      </c>
      <c r="AE71" s="406">
        <f t="shared" si="53"/>
        <v>1</v>
      </c>
      <c r="AF71" s="406">
        <f t="shared" si="54"/>
        <v>2495909.0909090908</v>
      </c>
    </row>
    <row r="72" spans="1:32" ht="22.05" customHeight="1">
      <c r="A72" s="394">
        <v>2</v>
      </c>
      <c r="B72" s="394">
        <v>3002</v>
      </c>
      <c r="C72" s="476" t="s">
        <v>162</v>
      </c>
      <c r="D72" s="394" t="s">
        <v>143</v>
      </c>
      <c r="E72" s="822"/>
      <c r="F72" s="823"/>
      <c r="G72" s="486">
        <f t="shared" si="96"/>
        <v>0</v>
      </c>
      <c r="H72" s="445">
        <f t="shared" si="97"/>
        <v>0</v>
      </c>
      <c r="I72" s="486">
        <f t="shared" si="98"/>
        <v>0</v>
      </c>
      <c r="J72" s="445">
        <f t="shared" si="99"/>
        <v>0</v>
      </c>
      <c r="K72" s="486">
        <f t="shared" ref="K72:M72" si="108">K28</f>
        <v>1</v>
      </c>
      <c r="L72" s="445">
        <f t="shared" ref="L72:N72" si="109">K72*L49</f>
        <v>1454545</v>
      </c>
      <c r="M72" s="486">
        <f t="shared" si="108"/>
        <v>0</v>
      </c>
      <c r="N72" s="445">
        <f t="shared" si="109"/>
        <v>0</v>
      </c>
      <c r="O72" s="486">
        <f t="shared" ref="O72:Q72" si="110">O28</f>
        <v>0</v>
      </c>
      <c r="P72" s="445">
        <f t="shared" si="100"/>
        <v>0</v>
      </c>
      <c r="Q72" s="486">
        <f t="shared" si="110"/>
        <v>0</v>
      </c>
      <c r="R72" s="445">
        <f t="shared" si="101"/>
        <v>0</v>
      </c>
      <c r="S72" s="486">
        <f t="shared" ref="S72:U72" si="111">S28</f>
        <v>0</v>
      </c>
      <c r="T72" s="445">
        <f t="shared" si="102"/>
        <v>0</v>
      </c>
      <c r="U72" s="486">
        <f t="shared" si="111"/>
        <v>0</v>
      </c>
      <c r="V72" s="445">
        <f t="shared" si="103"/>
        <v>0</v>
      </c>
      <c r="W72" s="486">
        <f t="shared" ref="W72:Y72" si="112">W28</f>
        <v>0</v>
      </c>
      <c r="X72" s="445">
        <f t="shared" si="104"/>
        <v>0</v>
      </c>
      <c r="Y72" s="486">
        <f t="shared" si="112"/>
        <v>0</v>
      </c>
      <c r="Z72" s="445">
        <f t="shared" si="105"/>
        <v>0</v>
      </c>
      <c r="AA72" s="486">
        <f t="shared" ref="AA72:AC72" si="113">AA28</f>
        <v>0</v>
      </c>
      <c r="AB72" s="445">
        <f t="shared" si="106"/>
        <v>0</v>
      </c>
      <c r="AC72" s="486">
        <f t="shared" si="113"/>
        <v>0</v>
      </c>
      <c r="AD72" s="445">
        <f t="shared" si="107"/>
        <v>0</v>
      </c>
      <c r="AE72" s="396">
        <f t="shared" si="53"/>
        <v>1</v>
      </c>
      <c r="AF72" s="396">
        <f t="shared" si="54"/>
        <v>1454545</v>
      </c>
    </row>
    <row r="73" spans="1:32" ht="22.05" customHeight="1">
      <c r="A73" s="394">
        <v>3</v>
      </c>
      <c r="B73" s="394">
        <v>3003</v>
      </c>
      <c r="C73" s="476" t="s">
        <v>163</v>
      </c>
      <c r="D73" s="394" t="s">
        <v>143</v>
      </c>
      <c r="E73" s="822"/>
      <c r="F73" s="823"/>
      <c r="G73" s="486">
        <f t="shared" si="96"/>
        <v>0</v>
      </c>
      <c r="H73" s="445">
        <f t="shared" si="97"/>
        <v>0</v>
      </c>
      <c r="I73" s="486">
        <f t="shared" si="98"/>
        <v>0</v>
      </c>
      <c r="J73" s="445">
        <f t="shared" si="99"/>
        <v>0</v>
      </c>
      <c r="K73" s="486">
        <f t="shared" ref="K73:M73" si="114">K29</f>
        <v>1</v>
      </c>
      <c r="L73" s="445">
        <f t="shared" ref="L73:N73" si="115">K73*L50</f>
        <v>4500000</v>
      </c>
      <c r="M73" s="486">
        <f t="shared" si="114"/>
        <v>0</v>
      </c>
      <c r="N73" s="445">
        <f t="shared" si="115"/>
        <v>0</v>
      </c>
      <c r="O73" s="486">
        <f t="shared" ref="O73:Q73" si="116">O29</f>
        <v>0</v>
      </c>
      <c r="P73" s="445">
        <f t="shared" si="100"/>
        <v>0</v>
      </c>
      <c r="Q73" s="486">
        <f t="shared" si="116"/>
        <v>0</v>
      </c>
      <c r="R73" s="445">
        <f t="shared" si="101"/>
        <v>0</v>
      </c>
      <c r="S73" s="486">
        <f t="shared" ref="S73:U73" si="117">S29</f>
        <v>0</v>
      </c>
      <c r="T73" s="445">
        <f t="shared" si="102"/>
        <v>0</v>
      </c>
      <c r="U73" s="486">
        <f t="shared" si="117"/>
        <v>0</v>
      </c>
      <c r="V73" s="445">
        <f t="shared" si="103"/>
        <v>0</v>
      </c>
      <c r="W73" s="486">
        <f t="shared" ref="W73:Y73" si="118">W29</f>
        <v>0</v>
      </c>
      <c r="X73" s="445">
        <f t="shared" si="104"/>
        <v>0</v>
      </c>
      <c r="Y73" s="486">
        <f t="shared" si="118"/>
        <v>0</v>
      </c>
      <c r="Z73" s="445">
        <f t="shared" si="105"/>
        <v>0</v>
      </c>
      <c r="AA73" s="486">
        <f t="shared" ref="AA73:AC73" si="119">AA29</f>
        <v>0</v>
      </c>
      <c r="AB73" s="445">
        <f t="shared" si="106"/>
        <v>0</v>
      </c>
      <c r="AC73" s="486">
        <f t="shared" si="119"/>
        <v>0</v>
      </c>
      <c r="AD73" s="445">
        <f t="shared" si="107"/>
        <v>0</v>
      </c>
      <c r="AE73" s="396">
        <f t="shared" si="53"/>
        <v>1</v>
      </c>
      <c r="AF73" s="396">
        <f t="shared" si="54"/>
        <v>4500000</v>
      </c>
    </row>
    <row r="74" spans="1:32" ht="22.05" customHeight="1">
      <c r="A74" s="394">
        <v>4</v>
      </c>
      <c r="B74" s="394">
        <v>3004</v>
      </c>
      <c r="C74" s="476" t="s">
        <v>164</v>
      </c>
      <c r="D74" s="394" t="s">
        <v>143</v>
      </c>
      <c r="E74" s="822"/>
      <c r="F74" s="823"/>
      <c r="G74" s="486">
        <f t="shared" si="96"/>
        <v>0</v>
      </c>
      <c r="H74" s="445">
        <f t="shared" si="97"/>
        <v>0</v>
      </c>
      <c r="I74" s="486">
        <f t="shared" si="98"/>
        <v>0</v>
      </c>
      <c r="J74" s="445">
        <f t="shared" si="99"/>
        <v>0</v>
      </c>
      <c r="K74" s="486">
        <f t="shared" ref="K74:M74" si="120">K30</f>
        <v>3</v>
      </c>
      <c r="L74" s="445">
        <f t="shared" ref="L74:N74" si="121">K74*L51</f>
        <v>9000000</v>
      </c>
      <c r="M74" s="486">
        <f t="shared" si="120"/>
        <v>0</v>
      </c>
      <c r="N74" s="445">
        <f t="shared" si="121"/>
        <v>0</v>
      </c>
      <c r="O74" s="486">
        <f t="shared" ref="O74:Q74" si="122">O30</f>
        <v>0</v>
      </c>
      <c r="P74" s="445">
        <f t="shared" si="100"/>
        <v>0</v>
      </c>
      <c r="Q74" s="486">
        <f t="shared" si="122"/>
        <v>0</v>
      </c>
      <c r="R74" s="445">
        <f t="shared" si="101"/>
        <v>0</v>
      </c>
      <c r="S74" s="486">
        <f t="shared" ref="S74:U74" si="123">S30</f>
        <v>0</v>
      </c>
      <c r="T74" s="445">
        <f t="shared" si="102"/>
        <v>0</v>
      </c>
      <c r="U74" s="486">
        <f t="shared" si="123"/>
        <v>0</v>
      </c>
      <c r="V74" s="445">
        <f t="shared" si="103"/>
        <v>0</v>
      </c>
      <c r="W74" s="486">
        <f t="shared" ref="W74:Y74" si="124">W30</f>
        <v>0</v>
      </c>
      <c r="X74" s="445">
        <f t="shared" si="104"/>
        <v>0</v>
      </c>
      <c r="Y74" s="486">
        <f t="shared" si="124"/>
        <v>0</v>
      </c>
      <c r="Z74" s="445">
        <f t="shared" si="105"/>
        <v>0</v>
      </c>
      <c r="AA74" s="486">
        <f t="shared" ref="AA74:AC74" si="125">AA30</f>
        <v>0</v>
      </c>
      <c r="AB74" s="445">
        <f t="shared" si="106"/>
        <v>0</v>
      </c>
      <c r="AC74" s="486">
        <f t="shared" si="125"/>
        <v>0</v>
      </c>
      <c r="AD74" s="445">
        <f t="shared" si="107"/>
        <v>0</v>
      </c>
      <c r="AE74" s="396">
        <f t="shared" si="53"/>
        <v>3</v>
      </c>
      <c r="AF74" s="396">
        <f t="shared" si="54"/>
        <v>9000000</v>
      </c>
    </row>
    <row r="75" spans="1:32" ht="22.05" customHeight="1">
      <c r="A75" s="394">
        <v>5</v>
      </c>
      <c r="B75" s="394">
        <v>3005</v>
      </c>
      <c r="C75" s="476" t="s">
        <v>165</v>
      </c>
      <c r="D75" s="394" t="s">
        <v>143</v>
      </c>
      <c r="E75" s="822"/>
      <c r="F75" s="823"/>
      <c r="G75" s="486">
        <f t="shared" si="96"/>
        <v>0</v>
      </c>
      <c r="H75" s="445">
        <f t="shared" si="97"/>
        <v>0</v>
      </c>
      <c r="I75" s="486">
        <f t="shared" si="98"/>
        <v>0</v>
      </c>
      <c r="J75" s="445">
        <f t="shared" si="99"/>
        <v>0</v>
      </c>
      <c r="K75" s="486">
        <f t="shared" ref="K75:M75" si="126">K31</f>
        <v>6</v>
      </c>
      <c r="L75" s="445">
        <f t="shared" ref="L75:N75" si="127">K75*L52</f>
        <v>21132000</v>
      </c>
      <c r="M75" s="486">
        <f t="shared" si="126"/>
        <v>0</v>
      </c>
      <c r="N75" s="445">
        <f t="shared" si="127"/>
        <v>0</v>
      </c>
      <c r="O75" s="486">
        <f t="shared" ref="O75:Q75" si="128">O31</f>
        <v>0</v>
      </c>
      <c r="P75" s="445">
        <f t="shared" si="100"/>
        <v>0</v>
      </c>
      <c r="Q75" s="486">
        <f t="shared" si="128"/>
        <v>0</v>
      </c>
      <c r="R75" s="445">
        <f t="shared" si="101"/>
        <v>0</v>
      </c>
      <c r="S75" s="486">
        <f t="shared" ref="S75:U75" si="129">S31</f>
        <v>0</v>
      </c>
      <c r="T75" s="445">
        <f t="shared" si="102"/>
        <v>0</v>
      </c>
      <c r="U75" s="486">
        <f t="shared" si="129"/>
        <v>0</v>
      </c>
      <c r="V75" s="445">
        <f t="shared" si="103"/>
        <v>0</v>
      </c>
      <c r="W75" s="486">
        <f t="shared" ref="W75:Y75" si="130">W31</f>
        <v>0</v>
      </c>
      <c r="X75" s="445">
        <f t="shared" si="104"/>
        <v>0</v>
      </c>
      <c r="Y75" s="486">
        <f t="shared" si="130"/>
        <v>0</v>
      </c>
      <c r="Z75" s="445">
        <f t="shared" si="105"/>
        <v>0</v>
      </c>
      <c r="AA75" s="486">
        <f t="shared" ref="AA75:AC75" si="131">AA31</f>
        <v>0</v>
      </c>
      <c r="AB75" s="445">
        <f t="shared" si="106"/>
        <v>0</v>
      </c>
      <c r="AC75" s="486">
        <f t="shared" si="131"/>
        <v>0</v>
      </c>
      <c r="AD75" s="445">
        <f t="shared" si="107"/>
        <v>0</v>
      </c>
      <c r="AE75" s="396">
        <f t="shared" si="53"/>
        <v>6</v>
      </c>
      <c r="AF75" s="396">
        <f t="shared" si="54"/>
        <v>21132000</v>
      </c>
    </row>
    <row r="76" spans="1:32" ht="22.05" customHeight="1">
      <c r="A76" s="394">
        <v>6</v>
      </c>
      <c r="B76" s="394">
        <v>3006</v>
      </c>
      <c r="C76" s="476" t="s">
        <v>166</v>
      </c>
      <c r="D76" s="394" t="s">
        <v>143</v>
      </c>
      <c r="E76" s="822"/>
      <c r="F76" s="823"/>
      <c r="G76" s="486">
        <f t="shared" si="96"/>
        <v>0</v>
      </c>
      <c r="H76" s="445">
        <f t="shared" si="97"/>
        <v>0</v>
      </c>
      <c r="I76" s="486">
        <f t="shared" si="98"/>
        <v>0</v>
      </c>
      <c r="J76" s="445">
        <f t="shared" si="99"/>
        <v>0</v>
      </c>
      <c r="K76" s="486">
        <f t="shared" ref="K76:M76" si="132">K32</f>
        <v>1</v>
      </c>
      <c r="L76" s="445">
        <f t="shared" ref="L76:N76" si="133">K76*L53</f>
        <v>18300000</v>
      </c>
      <c r="M76" s="486">
        <f t="shared" si="132"/>
        <v>0</v>
      </c>
      <c r="N76" s="445">
        <f t="shared" si="133"/>
        <v>0</v>
      </c>
      <c r="O76" s="486">
        <f t="shared" ref="O76:Q76" si="134">O32</f>
        <v>0</v>
      </c>
      <c r="P76" s="445">
        <f t="shared" si="100"/>
        <v>0</v>
      </c>
      <c r="Q76" s="486">
        <f t="shared" si="134"/>
        <v>0</v>
      </c>
      <c r="R76" s="445">
        <f t="shared" si="101"/>
        <v>0</v>
      </c>
      <c r="S76" s="486">
        <f t="shared" ref="S76:U76" si="135">S32</f>
        <v>0</v>
      </c>
      <c r="T76" s="445">
        <f t="shared" si="102"/>
        <v>0</v>
      </c>
      <c r="U76" s="486">
        <f t="shared" si="135"/>
        <v>0</v>
      </c>
      <c r="V76" s="445">
        <f t="shared" si="103"/>
        <v>0</v>
      </c>
      <c r="W76" s="486">
        <f t="shared" ref="W76:Y76" si="136">W32</f>
        <v>0</v>
      </c>
      <c r="X76" s="445">
        <f t="shared" si="104"/>
        <v>0</v>
      </c>
      <c r="Y76" s="486">
        <f t="shared" si="136"/>
        <v>0</v>
      </c>
      <c r="Z76" s="445">
        <f t="shared" si="105"/>
        <v>0</v>
      </c>
      <c r="AA76" s="486">
        <f t="shared" ref="AA76:AC76" si="137">AA32</f>
        <v>0</v>
      </c>
      <c r="AB76" s="445">
        <f t="shared" si="106"/>
        <v>0</v>
      </c>
      <c r="AC76" s="486">
        <f t="shared" si="137"/>
        <v>0</v>
      </c>
      <c r="AD76" s="445">
        <f t="shared" si="107"/>
        <v>0</v>
      </c>
      <c r="AE76" s="396">
        <f t="shared" si="53"/>
        <v>1</v>
      </c>
      <c r="AF76" s="396">
        <f t="shared" si="54"/>
        <v>18300000</v>
      </c>
    </row>
    <row r="77" spans="1:32" ht="22.05" customHeight="1">
      <c r="A77" s="394">
        <v>7</v>
      </c>
      <c r="B77" s="394">
        <v>3007</v>
      </c>
      <c r="C77" s="476" t="s">
        <v>167</v>
      </c>
      <c r="D77" s="394" t="s">
        <v>143</v>
      </c>
      <c r="E77" s="822"/>
      <c r="F77" s="823"/>
      <c r="G77" s="486">
        <f t="shared" si="96"/>
        <v>2</v>
      </c>
      <c r="H77" s="445">
        <f t="shared" si="97"/>
        <v>33800000</v>
      </c>
      <c r="I77" s="486">
        <f t="shared" si="98"/>
        <v>0</v>
      </c>
      <c r="J77" s="445">
        <f t="shared" si="99"/>
        <v>0</v>
      </c>
      <c r="K77" s="486">
        <f t="shared" ref="K77:M77" si="138">K33</f>
        <v>0</v>
      </c>
      <c r="L77" s="445">
        <f t="shared" ref="L77:N77" si="139">K77*L54</f>
        <v>0</v>
      </c>
      <c r="M77" s="486">
        <f t="shared" si="138"/>
        <v>0</v>
      </c>
      <c r="N77" s="445">
        <f t="shared" si="139"/>
        <v>0</v>
      </c>
      <c r="O77" s="486">
        <f t="shared" ref="O77:Q77" si="140">O33</f>
        <v>0</v>
      </c>
      <c r="P77" s="445">
        <f t="shared" si="100"/>
        <v>0</v>
      </c>
      <c r="Q77" s="486">
        <f t="shared" si="140"/>
        <v>0</v>
      </c>
      <c r="R77" s="445">
        <f t="shared" si="101"/>
        <v>0</v>
      </c>
      <c r="S77" s="486">
        <f t="shared" ref="S77:U77" si="141">S33</f>
        <v>0</v>
      </c>
      <c r="T77" s="445">
        <f t="shared" si="102"/>
        <v>0</v>
      </c>
      <c r="U77" s="486">
        <f t="shared" si="141"/>
        <v>0</v>
      </c>
      <c r="V77" s="445">
        <f t="shared" si="103"/>
        <v>0</v>
      </c>
      <c r="W77" s="486">
        <f t="shared" ref="W77:Y77" si="142">W33</f>
        <v>0</v>
      </c>
      <c r="X77" s="445">
        <f t="shared" si="104"/>
        <v>0</v>
      </c>
      <c r="Y77" s="486">
        <f t="shared" si="142"/>
        <v>0</v>
      </c>
      <c r="Z77" s="445">
        <f t="shared" si="105"/>
        <v>0</v>
      </c>
      <c r="AA77" s="486">
        <f t="shared" ref="AA77:AC77" si="143">AA33</f>
        <v>0</v>
      </c>
      <c r="AB77" s="445">
        <f t="shared" si="106"/>
        <v>0</v>
      </c>
      <c r="AC77" s="486">
        <f t="shared" si="143"/>
        <v>0</v>
      </c>
      <c r="AD77" s="445">
        <f t="shared" si="107"/>
        <v>0</v>
      </c>
      <c r="AE77" s="396">
        <f t="shared" si="53"/>
        <v>2</v>
      </c>
      <c r="AF77" s="396">
        <f t="shared" si="54"/>
        <v>33800000</v>
      </c>
    </row>
    <row r="78" spans="1:32" ht="22.05" customHeight="1">
      <c r="A78" s="394">
        <v>8</v>
      </c>
      <c r="B78" s="394">
        <v>3008</v>
      </c>
      <c r="C78" s="476" t="s">
        <v>168</v>
      </c>
      <c r="D78" s="394" t="s">
        <v>143</v>
      </c>
      <c r="E78" s="822"/>
      <c r="F78" s="823"/>
      <c r="G78" s="486">
        <f t="shared" si="96"/>
        <v>0</v>
      </c>
      <c r="H78" s="445">
        <f t="shared" si="97"/>
        <v>0</v>
      </c>
      <c r="I78" s="486">
        <f t="shared" si="98"/>
        <v>0</v>
      </c>
      <c r="J78" s="445">
        <f t="shared" si="99"/>
        <v>0</v>
      </c>
      <c r="K78" s="486">
        <f t="shared" ref="K78:M78" si="144">K34</f>
        <v>1</v>
      </c>
      <c r="L78" s="445">
        <f t="shared" ref="L78:N78" si="145">K78*L55</f>
        <v>9500000</v>
      </c>
      <c r="M78" s="486">
        <f t="shared" si="144"/>
        <v>0</v>
      </c>
      <c r="N78" s="445">
        <f t="shared" si="145"/>
        <v>0</v>
      </c>
      <c r="O78" s="486">
        <f t="shared" ref="O78:Q78" si="146">O34</f>
        <v>0</v>
      </c>
      <c r="P78" s="445">
        <f t="shared" si="100"/>
        <v>0</v>
      </c>
      <c r="Q78" s="486">
        <f t="shared" si="146"/>
        <v>0</v>
      </c>
      <c r="R78" s="445">
        <f t="shared" si="101"/>
        <v>0</v>
      </c>
      <c r="S78" s="486">
        <f t="shared" ref="S78:U78" si="147">S34</f>
        <v>0</v>
      </c>
      <c r="T78" s="445">
        <f t="shared" si="102"/>
        <v>0</v>
      </c>
      <c r="U78" s="486">
        <f t="shared" si="147"/>
        <v>0</v>
      </c>
      <c r="V78" s="445">
        <f t="shared" si="103"/>
        <v>0</v>
      </c>
      <c r="W78" s="486">
        <f t="shared" ref="W78:Y78" si="148">W34</f>
        <v>0</v>
      </c>
      <c r="X78" s="445">
        <f t="shared" si="104"/>
        <v>0</v>
      </c>
      <c r="Y78" s="486">
        <f t="shared" si="148"/>
        <v>0</v>
      </c>
      <c r="Z78" s="445">
        <f t="shared" si="105"/>
        <v>0</v>
      </c>
      <c r="AA78" s="486">
        <f t="shared" ref="AA78:AC78" si="149">AA34</f>
        <v>0</v>
      </c>
      <c r="AB78" s="445">
        <f t="shared" si="106"/>
        <v>0</v>
      </c>
      <c r="AC78" s="486">
        <f t="shared" si="149"/>
        <v>0</v>
      </c>
      <c r="AD78" s="445">
        <f t="shared" si="107"/>
        <v>0</v>
      </c>
      <c r="AE78" s="396">
        <f t="shared" si="53"/>
        <v>1</v>
      </c>
      <c r="AF78" s="396">
        <f t="shared" si="54"/>
        <v>9500000</v>
      </c>
    </row>
    <row r="79" spans="1:32" ht="22.05" customHeight="1">
      <c r="A79" s="399">
        <v>9</v>
      </c>
      <c r="B79" s="399">
        <v>3009</v>
      </c>
      <c r="C79" s="477" t="s">
        <v>174</v>
      </c>
      <c r="D79" s="399" t="s">
        <v>143</v>
      </c>
      <c r="E79" s="824"/>
      <c r="F79" s="825"/>
      <c r="G79" s="488">
        <f t="shared" si="96"/>
        <v>0</v>
      </c>
      <c r="H79" s="448">
        <f t="shared" si="97"/>
        <v>0</v>
      </c>
      <c r="I79" s="488">
        <f t="shared" si="98"/>
        <v>0</v>
      </c>
      <c r="J79" s="448">
        <f t="shared" si="99"/>
        <v>0</v>
      </c>
      <c r="K79" s="488">
        <f t="shared" ref="K79:M79" si="150">K35</f>
        <v>0</v>
      </c>
      <c r="L79" s="448">
        <f t="shared" ref="L79:N79" si="151">K79*L56</f>
        <v>0</v>
      </c>
      <c r="M79" s="488">
        <f t="shared" si="150"/>
        <v>0</v>
      </c>
      <c r="N79" s="448">
        <f t="shared" si="151"/>
        <v>0</v>
      </c>
      <c r="O79" s="488">
        <f t="shared" ref="O79:Q79" si="152">O35</f>
        <v>1</v>
      </c>
      <c r="P79" s="448">
        <f t="shared" si="100"/>
        <v>500000000</v>
      </c>
      <c r="Q79" s="488">
        <f t="shared" si="152"/>
        <v>0</v>
      </c>
      <c r="R79" s="448">
        <f t="shared" si="101"/>
        <v>0</v>
      </c>
      <c r="S79" s="488">
        <f t="shared" ref="S79:U79" si="153">S35</f>
        <v>0</v>
      </c>
      <c r="T79" s="448">
        <f t="shared" si="102"/>
        <v>0</v>
      </c>
      <c r="U79" s="488">
        <f t="shared" si="153"/>
        <v>0</v>
      </c>
      <c r="V79" s="448">
        <f t="shared" si="103"/>
        <v>0</v>
      </c>
      <c r="W79" s="488">
        <f t="shared" ref="W79:Y79" si="154">W35</f>
        <v>0</v>
      </c>
      <c r="X79" s="448">
        <f t="shared" si="104"/>
        <v>0</v>
      </c>
      <c r="Y79" s="488">
        <f t="shared" si="154"/>
        <v>0</v>
      </c>
      <c r="Z79" s="448">
        <f t="shared" si="105"/>
        <v>0</v>
      </c>
      <c r="AA79" s="488">
        <f t="shared" ref="AA79:AC79" si="155">AA35</f>
        <v>0</v>
      </c>
      <c r="AB79" s="448">
        <f t="shared" si="106"/>
        <v>0</v>
      </c>
      <c r="AC79" s="488">
        <f t="shared" si="155"/>
        <v>0</v>
      </c>
      <c r="AD79" s="448">
        <f t="shared" si="107"/>
        <v>0</v>
      </c>
      <c r="AE79" s="401">
        <f t="shared" si="53"/>
        <v>1</v>
      </c>
      <c r="AF79" s="401">
        <f t="shared" si="54"/>
        <v>500000000</v>
      </c>
    </row>
    <row r="80" spans="1:32">
      <c r="D80" s="380"/>
      <c r="E80" s="380"/>
      <c r="F80" s="469"/>
      <c r="G80" s="53"/>
      <c r="H80" s="54"/>
      <c r="I80" s="53"/>
      <c r="J80" s="54"/>
      <c r="K80" s="53"/>
      <c r="L80" s="54"/>
      <c r="M80" s="53"/>
      <c r="N80" s="54"/>
      <c r="O80" s="53"/>
      <c r="P80" s="54"/>
      <c r="Q80" s="53"/>
      <c r="R80" s="54"/>
      <c r="S80" s="53"/>
      <c r="T80" s="54"/>
      <c r="U80" s="53"/>
      <c r="V80" s="54"/>
      <c r="W80" s="53"/>
      <c r="X80" s="54"/>
      <c r="Y80" s="53"/>
      <c r="Z80" s="54"/>
      <c r="AA80" s="53"/>
      <c r="AB80" s="54"/>
      <c r="AC80" s="53"/>
      <c r="AD80" s="54"/>
    </row>
    <row r="81" spans="1:32" ht="21.75" customHeight="1">
      <c r="A81" s="451" t="s">
        <v>102</v>
      </c>
    </row>
    <row r="82" spans="1:32" ht="21.75" customHeight="1">
      <c r="A82" s="796" t="s">
        <v>29</v>
      </c>
      <c r="B82" s="836" t="s">
        <v>82</v>
      </c>
      <c r="C82" s="796" t="s">
        <v>83</v>
      </c>
      <c r="D82" s="796" t="s">
        <v>72</v>
      </c>
      <c r="E82" s="798" t="s">
        <v>183</v>
      </c>
      <c r="F82" s="800"/>
      <c r="G82" s="792" t="s">
        <v>31</v>
      </c>
      <c r="H82" s="792"/>
      <c r="I82" s="792" t="s">
        <v>32</v>
      </c>
      <c r="J82" s="792"/>
      <c r="K82" s="792" t="s">
        <v>33</v>
      </c>
      <c r="L82" s="792"/>
      <c r="M82" s="792" t="s">
        <v>34</v>
      </c>
      <c r="N82" s="792"/>
      <c r="O82" s="792" t="s">
        <v>35</v>
      </c>
      <c r="P82" s="792"/>
      <c r="Q82" s="792" t="s">
        <v>36</v>
      </c>
      <c r="R82" s="792"/>
      <c r="S82" s="792" t="s">
        <v>37</v>
      </c>
      <c r="T82" s="792"/>
      <c r="U82" s="792" t="s">
        <v>38</v>
      </c>
      <c r="V82" s="792"/>
      <c r="W82" s="792" t="s">
        <v>39</v>
      </c>
      <c r="X82" s="792"/>
      <c r="Y82" s="792" t="s">
        <v>40</v>
      </c>
      <c r="Z82" s="792"/>
      <c r="AA82" s="792" t="s">
        <v>41</v>
      </c>
      <c r="AB82" s="792"/>
      <c r="AC82" s="792" t="s">
        <v>42</v>
      </c>
      <c r="AD82" s="792"/>
      <c r="AE82" s="792" t="s">
        <v>89</v>
      </c>
      <c r="AF82" s="792"/>
    </row>
    <row r="83" spans="1:32" ht="21.75" customHeight="1">
      <c r="A83" s="838"/>
      <c r="B83" s="837"/>
      <c r="C83" s="838"/>
      <c r="D83" s="838"/>
      <c r="E83" s="843"/>
      <c r="F83" s="844"/>
      <c r="G83" s="470" t="s">
        <v>88</v>
      </c>
      <c r="H83" s="470" t="s">
        <v>84</v>
      </c>
      <c r="I83" s="470" t="s">
        <v>88</v>
      </c>
      <c r="J83" s="470" t="s">
        <v>84</v>
      </c>
      <c r="K83" s="470" t="s">
        <v>88</v>
      </c>
      <c r="L83" s="470" t="s">
        <v>84</v>
      </c>
      <c r="M83" s="470" t="s">
        <v>88</v>
      </c>
      <c r="N83" s="470" t="s">
        <v>84</v>
      </c>
      <c r="O83" s="470" t="s">
        <v>88</v>
      </c>
      <c r="P83" s="470" t="s">
        <v>84</v>
      </c>
      <c r="Q83" s="470" t="s">
        <v>88</v>
      </c>
      <c r="R83" s="470" t="s">
        <v>84</v>
      </c>
      <c r="S83" s="470" t="s">
        <v>88</v>
      </c>
      <c r="T83" s="470" t="s">
        <v>84</v>
      </c>
      <c r="U83" s="470" t="s">
        <v>88</v>
      </c>
      <c r="V83" s="470" t="s">
        <v>84</v>
      </c>
      <c r="W83" s="470" t="s">
        <v>88</v>
      </c>
      <c r="X83" s="470" t="s">
        <v>84</v>
      </c>
      <c r="Y83" s="470" t="s">
        <v>88</v>
      </c>
      <c r="Z83" s="470" t="s">
        <v>84</v>
      </c>
      <c r="AA83" s="470" t="s">
        <v>88</v>
      </c>
      <c r="AB83" s="470" t="s">
        <v>84</v>
      </c>
      <c r="AC83" s="470" t="s">
        <v>88</v>
      </c>
      <c r="AD83" s="470" t="s">
        <v>84</v>
      </c>
      <c r="AE83" s="470" t="s">
        <v>88</v>
      </c>
      <c r="AF83" s="470" t="s">
        <v>84</v>
      </c>
    </row>
    <row r="84" spans="1:32" ht="21.75" customHeight="1">
      <c r="A84" s="471"/>
      <c r="B84" s="472"/>
      <c r="C84" s="471" t="s">
        <v>20</v>
      </c>
      <c r="D84" s="471"/>
      <c r="E84" s="845"/>
      <c r="F84" s="846"/>
      <c r="G84" s="473">
        <f>G85+G87+G92</f>
        <v>0</v>
      </c>
      <c r="H84" s="473">
        <f>H85+H87+H92</f>
        <v>4513850000</v>
      </c>
      <c r="I84" s="473">
        <f t="shared" ref="I84:AF84" si="156">I85+I87+I92</f>
        <v>0</v>
      </c>
      <c r="J84" s="473">
        <f t="shared" si="156"/>
        <v>14675000</v>
      </c>
      <c r="K84" s="473">
        <f t="shared" si="156"/>
        <v>0</v>
      </c>
      <c r="L84" s="473">
        <f t="shared" si="156"/>
        <v>6006638245.409091</v>
      </c>
      <c r="M84" s="473">
        <f t="shared" si="156"/>
        <v>0</v>
      </c>
      <c r="N84" s="473">
        <f t="shared" si="156"/>
        <v>29050000</v>
      </c>
      <c r="O84" s="473">
        <f t="shared" si="156"/>
        <v>0</v>
      </c>
      <c r="P84" s="473">
        <f t="shared" si="156"/>
        <v>6050000000</v>
      </c>
      <c r="Q84" s="473">
        <f t="shared" si="156"/>
        <v>0</v>
      </c>
      <c r="R84" s="473">
        <f t="shared" si="156"/>
        <v>0</v>
      </c>
      <c r="S84" s="473">
        <f t="shared" si="156"/>
        <v>0</v>
      </c>
      <c r="T84" s="473">
        <f t="shared" si="156"/>
        <v>6010750000</v>
      </c>
      <c r="U84" s="473">
        <f t="shared" si="156"/>
        <v>0</v>
      </c>
      <c r="V84" s="473">
        <f t="shared" si="156"/>
        <v>0</v>
      </c>
      <c r="W84" s="473">
        <f t="shared" si="156"/>
        <v>0</v>
      </c>
      <c r="X84" s="473">
        <f t="shared" si="156"/>
        <v>3010750000</v>
      </c>
      <c r="Y84" s="473">
        <f t="shared" si="156"/>
        <v>0</v>
      </c>
      <c r="Z84" s="473">
        <f t="shared" si="156"/>
        <v>0</v>
      </c>
      <c r="AA84" s="473">
        <f t="shared" si="156"/>
        <v>0</v>
      </c>
      <c r="AB84" s="473">
        <f t="shared" si="156"/>
        <v>6000000000</v>
      </c>
      <c r="AC84" s="473">
        <f t="shared" si="156"/>
        <v>1600</v>
      </c>
      <c r="AD84" s="473">
        <f t="shared" si="156"/>
        <v>10750000</v>
      </c>
      <c r="AE84" s="473">
        <f t="shared" si="156"/>
        <v>1600</v>
      </c>
      <c r="AF84" s="473">
        <f t="shared" si="156"/>
        <v>31646463245.409092</v>
      </c>
    </row>
    <row r="85" spans="1:32" ht="21.75" customHeight="1">
      <c r="A85" s="373"/>
      <c r="B85" s="372"/>
      <c r="C85" s="463" t="s">
        <v>140</v>
      </c>
      <c r="D85" s="57"/>
      <c r="E85" s="847"/>
      <c r="F85" s="848"/>
      <c r="G85" s="474">
        <f>G86</f>
        <v>0</v>
      </c>
      <c r="H85" s="474">
        <f>H86</f>
        <v>4500000000</v>
      </c>
      <c r="I85" s="474">
        <f t="shared" ref="I85:AF85" si="157">I86</f>
        <v>0</v>
      </c>
      <c r="J85" s="474">
        <f t="shared" si="157"/>
        <v>0</v>
      </c>
      <c r="K85" s="474">
        <f t="shared" si="157"/>
        <v>0</v>
      </c>
      <c r="L85" s="474">
        <f t="shared" si="157"/>
        <v>6000000000</v>
      </c>
      <c r="M85" s="474">
        <f t="shared" si="157"/>
        <v>0</v>
      </c>
      <c r="N85" s="474">
        <f t="shared" si="157"/>
        <v>0</v>
      </c>
      <c r="O85" s="474">
        <f t="shared" si="157"/>
        <v>0</v>
      </c>
      <c r="P85" s="474">
        <f t="shared" si="157"/>
        <v>6000000000</v>
      </c>
      <c r="Q85" s="474">
        <f t="shared" si="157"/>
        <v>0</v>
      </c>
      <c r="R85" s="474">
        <f t="shared" si="157"/>
        <v>0</v>
      </c>
      <c r="S85" s="474">
        <f t="shared" si="157"/>
        <v>0</v>
      </c>
      <c r="T85" s="474">
        <f t="shared" si="157"/>
        <v>6000000000</v>
      </c>
      <c r="U85" s="474">
        <f t="shared" si="157"/>
        <v>0</v>
      </c>
      <c r="V85" s="474">
        <f t="shared" si="157"/>
        <v>0</v>
      </c>
      <c r="W85" s="474">
        <f t="shared" si="157"/>
        <v>0</v>
      </c>
      <c r="X85" s="474">
        <f t="shared" si="157"/>
        <v>3000000000</v>
      </c>
      <c r="Y85" s="474">
        <f t="shared" si="157"/>
        <v>0</v>
      </c>
      <c r="Z85" s="474">
        <f t="shared" si="157"/>
        <v>0</v>
      </c>
      <c r="AA85" s="474">
        <f t="shared" si="157"/>
        <v>0</v>
      </c>
      <c r="AB85" s="474">
        <f t="shared" si="157"/>
        <v>6000000000</v>
      </c>
      <c r="AC85" s="474">
        <f t="shared" si="157"/>
        <v>0</v>
      </c>
      <c r="AD85" s="474">
        <f t="shared" si="157"/>
        <v>0</v>
      </c>
      <c r="AE85" s="474">
        <f t="shared" si="157"/>
        <v>0</v>
      </c>
      <c r="AF85" s="474">
        <f t="shared" si="157"/>
        <v>31500000000</v>
      </c>
    </row>
    <row r="86" spans="1:32" ht="21.75" customHeight="1">
      <c r="A86" s="57">
        <v>1</v>
      </c>
      <c r="B86" s="57"/>
      <c r="C86" s="42" t="s">
        <v>26</v>
      </c>
      <c r="D86" s="57" t="s">
        <v>143</v>
      </c>
      <c r="E86" s="849">
        <v>0.1</v>
      </c>
      <c r="F86" s="850"/>
      <c r="G86" s="372"/>
      <c r="H86" s="47">
        <f>$E86*H64</f>
        <v>4500000000</v>
      </c>
      <c r="I86" s="372"/>
      <c r="J86" s="47">
        <f>$E86*J64</f>
        <v>0</v>
      </c>
      <c r="K86" s="372"/>
      <c r="L86" s="47">
        <f>$E86*L64</f>
        <v>6000000000</v>
      </c>
      <c r="M86" s="372"/>
      <c r="N86" s="47">
        <f>$E86*N64</f>
        <v>0</v>
      </c>
      <c r="O86" s="372"/>
      <c r="P86" s="47">
        <f>$E86*P64</f>
        <v>6000000000</v>
      </c>
      <c r="Q86" s="372"/>
      <c r="R86" s="47">
        <f>$E86*R64</f>
        <v>0</v>
      </c>
      <c r="S86" s="372"/>
      <c r="T86" s="47">
        <f>$E86*T64</f>
        <v>6000000000</v>
      </c>
      <c r="U86" s="372"/>
      <c r="V86" s="47">
        <f>$E86*V64</f>
        <v>0</v>
      </c>
      <c r="W86" s="372"/>
      <c r="X86" s="47">
        <f>$E86*X64</f>
        <v>3000000000</v>
      </c>
      <c r="Y86" s="372"/>
      <c r="Z86" s="47">
        <f>$E86*Z64</f>
        <v>0</v>
      </c>
      <c r="AA86" s="372"/>
      <c r="AB86" s="47">
        <f>$E86*AB64</f>
        <v>6000000000</v>
      </c>
      <c r="AC86" s="372"/>
      <c r="AD86" s="47">
        <f>$E86*AD64</f>
        <v>0</v>
      </c>
      <c r="AE86" s="376">
        <f t="shared" ref="AE86:AE91" si="158">AC86+AA86+Y86+W86+U86+S86+Q86+O86+M86+K86+I86+G86</f>
        <v>0</v>
      </c>
      <c r="AF86" s="376">
        <f t="shared" ref="AF86:AF91" si="159">AD86+AB86+Z86+X86+V86+T86+R86+P86+N86+L86+J86+H86</f>
        <v>31500000000</v>
      </c>
    </row>
    <row r="87" spans="1:32" ht="21.75" customHeight="1">
      <c r="A87" s="378"/>
      <c r="B87" s="373"/>
      <c r="C87" s="463" t="s">
        <v>87</v>
      </c>
      <c r="D87" s="57"/>
      <c r="E87" s="849"/>
      <c r="F87" s="850"/>
      <c r="G87" s="47">
        <f>SUM(G88:G91)</f>
        <v>0</v>
      </c>
      <c r="H87" s="47">
        <f>SUM(H88:H91)</f>
        <v>10470000</v>
      </c>
      <c r="I87" s="47">
        <f t="shared" ref="I87:AF87" si="160">SUM(I88:I91)</f>
        <v>0</v>
      </c>
      <c r="J87" s="47">
        <f t="shared" si="160"/>
        <v>14675000</v>
      </c>
      <c r="K87" s="47">
        <f t="shared" si="160"/>
        <v>0</v>
      </c>
      <c r="L87" s="47">
        <f t="shared" si="160"/>
        <v>0</v>
      </c>
      <c r="M87" s="47">
        <f t="shared" si="160"/>
        <v>0</v>
      </c>
      <c r="N87" s="47">
        <f t="shared" si="160"/>
        <v>29050000</v>
      </c>
      <c r="O87" s="47">
        <f t="shared" si="160"/>
        <v>0</v>
      </c>
      <c r="P87" s="47">
        <f t="shared" si="160"/>
        <v>0</v>
      </c>
      <c r="Q87" s="47">
        <f t="shared" si="160"/>
        <v>0</v>
      </c>
      <c r="R87" s="47">
        <f t="shared" si="160"/>
        <v>0</v>
      </c>
      <c r="S87" s="47">
        <f t="shared" si="160"/>
        <v>0</v>
      </c>
      <c r="T87" s="47">
        <f t="shared" si="160"/>
        <v>10750000</v>
      </c>
      <c r="U87" s="47">
        <f t="shared" si="160"/>
        <v>0</v>
      </c>
      <c r="V87" s="47">
        <f t="shared" si="160"/>
        <v>0</v>
      </c>
      <c r="W87" s="47">
        <f t="shared" si="160"/>
        <v>0</v>
      </c>
      <c r="X87" s="47">
        <f t="shared" si="160"/>
        <v>10750000</v>
      </c>
      <c r="Y87" s="47">
        <f t="shared" si="160"/>
        <v>0</v>
      </c>
      <c r="Z87" s="47">
        <f t="shared" si="160"/>
        <v>0</v>
      </c>
      <c r="AA87" s="47">
        <f t="shared" si="160"/>
        <v>0</v>
      </c>
      <c r="AB87" s="47">
        <f t="shared" si="160"/>
        <v>0</v>
      </c>
      <c r="AC87" s="47">
        <f t="shared" si="160"/>
        <v>1600</v>
      </c>
      <c r="AD87" s="47">
        <f t="shared" si="160"/>
        <v>10750000</v>
      </c>
      <c r="AE87" s="47">
        <f t="shared" si="160"/>
        <v>1600</v>
      </c>
      <c r="AF87" s="47">
        <f t="shared" si="160"/>
        <v>86445000</v>
      </c>
    </row>
    <row r="88" spans="1:32" ht="21.75" customHeight="1">
      <c r="A88" s="440">
        <v>1</v>
      </c>
      <c r="B88" s="404">
        <v>10025</v>
      </c>
      <c r="C88" s="386" t="s">
        <v>77</v>
      </c>
      <c r="D88" s="456" t="s">
        <v>75</v>
      </c>
      <c r="E88" s="851">
        <v>0.05</v>
      </c>
      <c r="F88" s="852"/>
      <c r="G88" s="440"/>
      <c r="H88" s="484">
        <f>$E88*H66</f>
        <v>5750000</v>
      </c>
      <c r="I88" s="440"/>
      <c r="J88" s="484">
        <f>$E88*J66</f>
        <v>2875000</v>
      </c>
      <c r="K88" s="440"/>
      <c r="L88" s="484">
        <f>$E88*L66</f>
        <v>0</v>
      </c>
      <c r="M88" s="440"/>
      <c r="N88" s="484">
        <f>$E88*N66</f>
        <v>17250000</v>
      </c>
      <c r="O88" s="440"/>
      <c r="P88" s="484">
        <f>$E88*P66</f>
        <v>0</v>
      </c>
      <c r="Q88" s="440"/>
      <c r="R88" s="484">
        <f>$E88*R66</f>
        <v>0</v>
      </c>
      <c r="S88" s="440"/>
      <c r="T88" s="484">
        <f>$E88*T66</f>
        <v>6000000</v>
      </c>
      <c r="U88" s="440"/>
      <c r="V88" s="484">
        <f>$E88*V66</f>
        <v>0</v>
      </c>
      <c r="W88" s="440"/>
      <c r="X88" s="484">
        <f>$E88*X66</f>
        <v>6000000</v>
      </c>
      <c r="Y88" s="440"/>
      <c r="Z88" s="484">
        <f>$E88*Z66</f>
        <v>0</v>
      </c>
      <c r="AA88" s="440"/>
      <c r="AB88" s="484">
        <f>$E88*AB66</f>
        <v>0</v>
      </c>
      <c r="AC88" s="484">
        <f>AC66</f>
        <v>1000</v>
      </c>
      <c r="AD88" s="484">
        <f>$E88*AD66</f>
        <v>6000000</v>
      </c>
      <c r="AE88" s="406">
        <f t="shared" si="158"/>
        <v>1000</v>
      </c>
      <c r="AF88" s="406">
        <f t="shared" si="159"/>
        <v>43875000</v>
      </c>
    </row>
    <row r="89" spans="1:32" ht="21.75" customHeight="1">
      <c r="A89" s="443">
        <v>2</v>
      </c>
      <c r="B89" s="394">
        <v>13370</v>
      </c>
      <c r="C89" s="393" t="s">
        <v>78</v>
      </c>
      <c r="D89" s="458" t="s">
        <v>75</v>
      </c>
      <c r="E89" s="839">
        <v>0.05</v>
      </c>
      <c r="F89" s="840"/>
      <c r="G89" s="443"/>
      <c r="H89" s="485">
        <f>$E89*H67</f>
        <v>1320000</v>
      </c>
      <c r="I89" s="443"/>
      <c r="J89" s="485">
        <f>$E89*J67</f>
        <v>3300000</v>
      </c>
      <c r="K89" s="443"/>
      <c r="L89" s="485">
        <f>$E89*L67</f>
        <v>0</v>
      </c>
      <c r="M89" s="443"/>
      <c r="N89" s="485">
        <f>$E89*N67</f>
        <v>3300000</v>
      </c>
      <c r="O89" s="443"/>
      <c r="P89" s="485">
        <f>$E89*P67</f>
        <v>0</v>
      </c>
      <c r="Q89" s="443"/>
      <c r="R89" s="485">
        <f>$E89*R67</f>
        <v>0</v>
      </c>
      <c r="S89" s="443"/>
      <c r="T89" s="485">
        <f>$E89*T67</f>
        <v>1350000</v>
      </c>
      <c r="U89" s="443"/>
      <c r="V89" s="485">
        <f>$E89*V67</f>
        <v>0</v>
      </c>
      <c r="W89" s="443"/>
      <c r="X89" s="485">
        <f>$E89*X67</f>
        <v>1350000</v>
      </c>
      <c r="Y89" s="443"/>
      <c r="Z89" s="485">
        <f>$E89*Z67</f>
        <v>0</v>
      </c>
      <c r="AA89" s="443"/>
      <c r="AB89" s="485">
        <f>$E89*AB67</f>
        <v>0</v>
      </c>
      <c r="AC89" s="485">
        <f t="shared" ref="AC89:AC101" si="161">AC67</f>
        <v>200</v>
      </c>
      <c r="AD89" s="485">
        <f>$E89*AD67</f>
        <v>1350000</v>
      </c>
      <c r="AE89" s="396">
        <f t="shared" si="158"/>
        <v>200</v>
      </c>
      <c r="AF89" s="396">
        <f t="shared" si="159"/>
        <v>11970000</v>
      </c>
    </row>
    <row r="90" spans="1:32" ht="21.75" customHeight="1">
      <c r="A90" s="443">
        <v>3</v>
      </c>
      <c r="B90" s="394">
        <v>10288</v>
      </c>
      <c r="C90" s="393" t="s">
        <v>79</v>
      </c>
      <c r="D90" s="458" t="s">
        <v>75</v>
      </c>
      <c r="E90" s="839">
        <v>0.05</v>
      </c>
      <c r="F90" s="840"/>
      <c r="G90" s="443"/>
      <c r="H90" s="485">
        <f>$E90*H68</f>
        <v>1550000</v>
      </c>
      <c r="I90" s="443"/>
      <c r="J90" s="485">
        <f>$E90*J68</f>
        <v>3875000</v>
      </c>
      <c r="K90" s="443"/>
      <c r="L90" s="485">
        <f>$E90*L68</f>
        <v>0</v>
      </c>
      <c r="M90" s="443"/>
      <c r="N90" s="485">
        <f>$E90*N68</f>
        <v>3875000</v>
      </c>
      <c r="O90" s="443"/>
      <c r="P90" s="485">
        <f>$E90*P68</f>
        <v>0</v>
      </c>
      <c r="Q90" s="443"/>
      <c r="R90" s="485">
        <f>$E90*R68</f>
        <v>0</v>
      </c>
      <c r="S90" s="443"/>
      <c r="T90" s="485">
        <f>$E90*T68</f>
        <v>1550000</v>
      </c>
      <c r="U90" s="443"/>
      <c r="V90" s="485">
        <f>$E90*V68</f>
        <v>0</v>
      </c>
      <c r="W90" s="443"/>
      <c r="X90" s="485">
        <f>$E90*X68</f>
        <v>1550000</v>
      </c>
      <c r="Y90" s="443"/>
      <c r="Z90" s="485">
        <f>$E90*Z68</f>
        <v>0</v>
      </c>
      <c r="AA90" s="443"/>
      <c r="AB90" s="485">
        <f>$E90*AB68</f>
        <v>0</v>
      </c>
      <c r="AC90" s="485">
        <f t="shared" si="161"/>
        <v>200</v>
      </c>
      <c r="AD90" s="485">
        <f>$E90*AD68</f>
        <v>1550000</v>
      </c>
      <c r="AE90" s="396">
        <f t="shared" si="158"/>
        <v>200</v>
      </c>
      <c r="AF90" s="396">
        <f t="shared" si="159"/>
        <v>13950000</v>
      </c>
    </row>
    <row r="91" spans="1:32" ht="21.75" customHeight="1">
      <c r="A91" s="446">
        <v>4</v>
      </c>
      <c r="B91" s="399">
        <v>17818</v>
      </c>
      <c r="C91" s="398" t="s">
        <v>80</v>
      </c>
      <c r="D91" s="460" t="s">
        <v>75</v>
      </c>
      <c r="E91" s="841">
        <v>0.05</v>
      </c>
      <c r="F91" s="842"/>
      <c r="G91" s="446"/>
      <c r="H91" s="487">
        <f>$E91*H69</f>
        <v>1850000</v>
      </c>
      <c r="I91" s="446"/>
      <c r="J91" s="487">
        <f>$E91*J69</f>
        <v>4625000</v>
      </c>
      <c r="K91" s="446"/>
      <c r="L91" s="487">
        <f>$E91*L69</f>
        <v>0</v>
      </c>
      <c r="M91" s="446"/>
      <c r="N91" s="487">
        <f>$E91*N69</f>
        <v>4625000</v>
      </c>
      <c r="O91" s="446"/>
      <c r="P91" s="487">
        <f>$E91*P69</f>
        <v>0</v>
      </c>
      <c r="Q91" s="446"/>
      <c r="R91" s="487">
        <f>$E91*R69</f>
        <v>0</v>
      </c>
      <c r="S91" s="446"/>
      <c r="T91" s="487">
        <f>$E91*T69</f>
        <v>1850000</v>
      </c>
      <c r="U91" s="446"/>
      <c r="V91" s="487">
        <f>$E91*V69</f>
        <v>0</v>
      </c>
      <c r="W91" s="446"/>
      <c r="X91" s="487">
        <f>$E91*X69</f>
        <v>1850000</v>
      </c>
      <c r="Y91" s="446"/>
      <c r="Z91" s="487">
        <f>$E91*Z69</f>
        <v>0</v>
      </c>
      <c r="AA91" s="446"/>
      <c r="AB91" s="487">
        <f>$E91*AB69</f>
        <v>0</v>
      </c>
      <c r="AC91" s="487">
        <f t="shared" si="161"/>
        <v>200</v>
      </c>
      <c r="AD91" s="487">
        <f>$E91*AD69</f>
        <v>1850000</v>
      </c>
      <c r="AE91" s="401">
        <f t="shared" si="158"/>
        <v>200</v>
      </c>
      <c r="AF91" s="401">
        <f t="shared" si="159"/>
        <v>16650000</v>
      </c>
    </row>
    <row r="92" spans="1:32" ht="21.75" customHeight="1">
      <c r="A92" s="378"/>
      <c r="B92" s="378"/>
      <c r="C92" s="463" t="s">
        <v>176</v>
      </c>
      <c r="D92" s="464"/>
      <c r="E92" s="853"/>
      <c r="F92" s="854"/>
      <c r="G92" s="375">
        <f>SUM(G93:G101)</f>
        <v>0</v>
      </c>
      <c r="H92" s="375">
        <f t="shared" ref="H92:AF92" si="162">SUM(H93:H101)</f>
        <v>3380000</v>
      </c>
      <c r="I92" s="375">
        <f t="shared" si="162"/>
        <v>0</v>
      </c>
      <c r="J92" s="375">
        <f t="shared" si="162"/>
        <v>0</v>
      </c>
      <c r="K92" s="375">
        <f t="shared" si="162"/>
        <v>0</v>
      </c>
      <c r="L92" s="375">
        <f t="shared" si="162"/>
        <v>6638245.4090909092</v>
      </c>
      <c r="M92" s="375">
        <f t="shared" si="162"/>
        <v>0</v>
      </c>
      <c r="N92" s="375">
        <f t="shared" si="162"/>
        <v>0</v>
      </c>
      <c r="O92" s="375">
        <f t="shared" si="162"/>
        <v>0</v>
      </c>
      <c r="P92" s="375">
        <f t="shared" si="162"/>
        <v>50000000</v>
      </c>
      <c r="Q92" s="375">
        <f t="shared" si="162"/>
        <v>0</v>
      </c>
      <c r="R92" s="375">
        <f t="shared" si="162"/>
        <v>0</v>
      </c>
      <c r="S92" s="375">
        <f t="shared" si="162"/>
        <v>0</v>
      </c>
      <c r="T92" s="375">
        <f t="shared" si="162"/>
        <v>0</v>
      </c>
      <c r="U92" s="375">
        <f t="shared" si="162"/>
        <v>0</v>
      </c>
      <c r="V92" s="375">
        <f t="shared" si="162"/>
        <v>0</v>
      </c>
      <c r="W92" s="375">
        <f t="shared" si="162"/>
        <v>0</v>
      </c>
      <c r="X92" s="375">
        <f t="shared" si="162"/>
        <v>0</v>
      </c>
      <c r="Y92" s="375">
        <f t="shared" si="162"/>
        <v>0</v>
      </c>
      <c r="Z92" s="375">
        <f t="shared" si="162"/>
        <v>0</v>
      </c>
      <c r="AA92" s="375">
        <f t="shared" si="162"/>
        <v>0</v>
      </c>
      <c r="AB92" s="375">
        <f t="shared" si="162"/>
        <v>0</v>
      </c>
      <c r="AC92" s="47">
        <f t="shared" si="161"/>
        <v>0</v>
      </c>
      <c r="AD92" s="375">
        <f t="shared" si="162"/>
        <v>0</v>
      </c>
      <c r="AE92" s="375">
        <f t="shared" si="162"/>
        <v>0</v>
      </c>
      <c r="AF92" s="375">
        <f t="shared" si="162"/>
        <v>60018245.409090906</v>
      </c>
    </row>
    <row r="93" spans="1:32" ht="21.75" customHeight="1">
      <c r="A93" s="440">
        <v>1</v>
      </c>
      <c r="B93" s="404">
        <v>3001</v>
      </c>
      <c r="C93" s="475" t="s">
        <v>159</v>
      </c>
      <c r="D93" s="456" t="s">
        <v>143</v>
      </c>
      <c r="E93" s="851">
        <v>0.1</v>
      </c>
      <c r="F93" s="852"/>
      <c r="G93" s="386"/>
      <c r="H93" s="484">
        <f t="shared" ref="H93:H101" si="163">$E93*H71</f>
        <v>0</v>
      </c>
      <c r="I93" s="386"/>
      <c r="J93" s="484">
        <f t="shared" ref="J93:J101" si="164">$E93*J71</f>
        <v>0</v>
      </c>
      <c r="K93" s="386"/>
      <c r="L93" s="484">
        <f t="shared" ref="L93:L101" si="165">$E93*L71</f>
        <v>249590.90909090909</v>
      </c>
      <c r="M93" s="386"/>
      <c r="N93" s="484">
        <f t="shared" ref="N93:N101" si="166">$E93*N71</f>
        <v>0</v>
      </c>
      <c r="O93" s="386"/>
      <c r="P93" s="484">
        <f t="shared" ref="P93:P101" si="167">$E93*P71</f>
        <v>0</v>
      </c>
      <c r="Q93" s="386"/>
      <c r="R93" s="484">
        <f t="shared" ref="R93:R101" si="168">$E93*R71</f>
        <v>0</v>
      </c>
      <c r="S93" s="386"/>
      <c r="T93" s="484">
        <f t="shared" ref="T93:T101" si="169">$E93*T71</f>
        <v>0</v>
      </c>
      <c r="U93" s="386"/>
      <c r="V93" s="484">
        <f t="shared" ref="V93:V101" si="170">$E93*V71</f>
        <v>0</v>
      </c>
      <c r="W93" s="386"/>
      <c r="X93" s="484">
        <f t="shared" ref="X93:X101" si="171">$E93*X71</f>
        <v>0</v>
      </c>
      <c r="Y93" s="386"/>
      <c r="Z93" s="484">
        <f t="shared" ref="Z93:Z101" si="172">$E93*Z71</f>
        <v>0</v>
      </c>
      <c r="AA93" s="386"/>
      <c r="AB93" s="484">
        <f t="shared" ref="AB93:AB101" si="173">$E93*AB71</f>
        <v>0</v>
      </c>
      <c r="AC93" s="484">
        <f t="shared" si="161"/>
        <v>0</v>
      </c>
      <c r="AD93" s="484">
        <f t="shared" ref="AD93:AD101" si="174">$E93*AD71</f>
        <v>0</v>
      </c>
      <c r="AE93" s="406">
        <f t="shared" ref="AE93:AE101" si="175">AC93+AA93+Y93+W93+U93+S93+Q93+O93+M93+K93+I93+G93</f>
        <v>0</v>
      </c>
      <c r="AF93" s="406">
        <f t="shared" ref="AF93:AF101" si="176">AD93+AB93+Z93+X93+V93+T93+R93+P93+N93+L93+J93+H93</f>
        <v>249590.90909090909</v>
      </c>
    </row>
    <row r="94" spans="1:32" ht="21.75" customHeight="1">
      <c r="A94" s="443">
        <v>2</v>
      </c>
      <c r="B94" s="394">
        <v>3002</v>
      </c>
      <c r="C94" s="476" t="s">
        <v>162</v>
      </c>
      <c r="D94" s="458"/>
      <c r="E94" s="839">
        <v>0.1</v>
      </c>
      <c r="F94" s="840"/>
      <c r="G94" s="393"/>
      <c r="H94" s="485">
        <f t="shared" si="163"/>
        <v>0</v>
      </c>
      <c r="I94" s="393"/>
      <c r="J94" s="485">
        <f t="shared" si="164"/>
        <v>0</v>
      </c>
      <c r="K94" s="393"/>
      <c r="L94" s="485">
        <f t="shared" si="165"/>
        <v>145454.5</v>
      </c>
      <c r="M94" s="393"/>
      <c r="N94" s="485">
        <f t="shared" si="166"/>
        <v>0</v>
      </c>
      <c r="O94" s="393"/>
      <c r="P94" s="485">
        <f t="shared" si="167"/>
        <v>0</v>
      </c>
      <c r="Q94" s="393"/>
      <c r="R94" s="485">
        <f t="shared" si="168"/>
        <v>0</v>
      </c>
      <c r="S94" s="393"/>
      <c r="T94" s="485">
        <f t="shared" si="169"/>
        <v>0</v>
      </c>
      <c r="U94" s="393"/>
      <c r="V94" s="485">
        <f t="shared" si="170"/>
        <v>0</v>
      </c>
      <c r="W94" s="393"/>
      <c r="X94" s="485">
        <f t="shared" si="171"/>
        <v>0</v>
      </c>
      <c r="Y94" s="393"/>
      <c r="Z94" s="485">
        <f t="shared" si="172"/>
        <v>0</v>
      </c>
      <c r="AA94" s="393"/>
      <c r="AB94" s="485">
        <f t="shared" si="173"/>
        <v>0</v>
      </c>
      <c r="AC94" s="485">
        <f t="shared" si="161"/>
        <v>0</v>
      </c>
      <c r="AD94" s="485">
        <f t="shared" si="174"/>
        <v>0</v>
      </c>
      <c r="AE94" s="396">
        <f t="shared" si="175"/>
        <v>0</v>
      </c>
      <c r="AF94" s="396">
        <f t="shared" si="176"/>
        <v>145454.5</v>
      </c>
    </row>
    <row r="95" spans="1:32" ht="21.75" customHeight="1">
      <c r="A95" s="443">
        <v>3</v>
      </c>
      <c r="B95" s="394">
        <v>3003</v>
      </c>
      <c r="C95" s="476" t="s">
        <v>163</v>
      </c>
      <c r="D95" s="458"/>
      <c r="E95" s="839">
        <v>0.1</v>
      </c>
      <c r="F95" s="840"/>
      <c r="G95" s="393"/>
      <c r="H95" s="485">
        <f t="shared" si="163"/>
        <v>0</v>
      </c>
      <c r="I95" s="393"/>
      <c r="J95" s="485">
        <f t="shared" si="164"/>
        <v>0</v>
      </c>
      <c r="K95" s="393"/>
      <c r="L95" s="485">
        <f t="shared" si="165"/>
        <v>450000</v>
      </c>
      <c r="M95" s="393"/>
      <c r="N95" s="485">
        <f t="shared" si="166"/>
        <v>0</v>
      </c>
      <c r="O95" s="393"/>
      <c r="P95" s="485">
        <f t="shared" si="167"/>
        <v>0</v>
      </c>
      <c r="Q95" s="393"/>
      <c r="R95" s="485">
        <f t="shared" si="168"/>
        <v>0</v>
      </c>
      <c r="S95" s="393"/>
      <c r="T95" s="485">
        <f t="shared" si="169"/>
        <v>0</v>
      </c>
      <c r="U95" s="393"/>
      <c r="V95" s="485">
        <f t="shared" si="170"/>
        <v>0</v>
      </c>
      <c r="W95" s="393"/>
      <c r="X95" s="485">
        <f t="shared" si="171"/>
        <v>0</v>
      </c>
      <c r="Y95" s="393"/>
      <c r="Z95" s="485">
        <f t="shared" si="172"/>
        <v>0</v>
      </c>
      <c r="AA95" s="393"/>
      <c r="AB95" s="485">
        <f t="shared" si="173"/>
        <v>0</v>
      </c>
      <c r="AC95" s="485">
        <f t="shared" si="161"/>
        <v>0</v>
      </c>
      <c r="AD95" s="485">
        <f t="shared" si="174"/>
        <v>0</v>
      </c>
      <c r="AE95" s="396">
        <f t="shared" si="175"/>
        <v>0</v>
      </c>
      <c r="AF95" s="396">
        <f t="shared" si="176"/>
        <v>450000</v>
      </c>
    </row>
    <row r="96" spans="1:32" ht="21.75" customHeight="1">
      <c r="A96" s="443">
        <v>4</v>
      </c>
      <c r="B96" s="394">
        <v>3004</v>
      </c>
      <c r="C96" s="476" t="s">
        <v>164</v>
      </c>
      <c r="D96" s="458"/>
      <c r="E96" s="839">
        <v>0.1</v>
      </c>
      <c r="F96" s="840"/>
      <c r="G96" s="393"/>
      <c r="H96" s="485">
        <f t="shared" si="163"/>
        <v>0</v>
      </c>
      <c r="I96" s="393"/>
      <c r="J96" s="485">
        <f t="shared" si="164"/>
        <v>0</v>
      </c>
      <c r="K96" s="393"/>
      <c r="L96" s="485">
        <f t="shared" si="165"/>
        <v>900000</v>
      </c>
      <c r="M96" s="393"/>
      <c r="N96" s="485">
        <f t="shared" si="166"/>
        <v>0</v>
      </c>
      <c r="O96" s="393"/>
      <c r="P96" s="485">
        <f t="shared" si="167"/>
        <v>0</v>
      </c>
      <c r="Q96" s="393"/>
      <c r="R96" s="485">
        <f t="shared" si="168"/>
        <v>0</v>
      </c>
      <c r="S96" s="393"/>
      <c r="T96" s="485">
        <f t="shared" si="169"/>
        <v>0</v>
      </c>
      <c r="U96" s="393"/>
      <c r="V96" s="485">
        <f t="shared" si="170"/>
        <v>0</v>
      </c>
      <c r="W96" s="393"/>
      <c r="X96" s="485">
        <f t="shared" si="171"/>
        <v>0</v>
      </c>
      <c r="Y96" s="393"/>
      <c r="Z96" s="485">
        <f t="shared" si="172"/>
        <v>0</v>
      </c>
      <c r="AA96" s="393"/>
      <c r="AB96" s="485">
        <f t="shared" si="173"/>
        <v>0</v>
      </c>
      <c r="AC96" s="485">
        <f t="shared" si="161"/>
        <v>0</v>
      </c>
      <c r="AD96" s="485">
        <f t="shared" si="174"/>
        <v>0</v>
      </c>
      <c r="AE96" s="396">
        <f t="shared" si="175"/>
        <v>0</v>
      </c>
      <c r="AF96" s="396">
        <f t="shared" si="176"/>
        <v>900000</v>
      </c>
    </row>
    <row r="97" spans="1:32" ht="21.75" customHeight="1">
      <c r="A97" s="443">
        <v>5</v>
      </c>
      <c r="B97" s="394">
        <v>3005</v>
      </c>
      <c r="C97" s="476" t="s">
        <v>165</v>
      </c>
      <c r="D97" s="458"/>
      <c r="E97" s="839">
        <v>0.1</v>
      </c>
      <c r="F97" s="840"/>
      <c r="G97" s="393"/>
      <c r="H97" s="485">
        <f t="shared" si="163"/>
        <v>0</v>
      </c>
      <c r="I97" s="393"/>
      <c r="J97" s="485">
        <f t="shared" si="164"/>
        <v>0</v>
      </c>
      <c r="K97" s="393"/>
      <c r="L97" s="485">
        <f t="shared" si="165"/>
        <v>2113200</v>
      </c>
      <c r="M97" s="393"/>
      <c r="N97" s="485">
        <f t="shared" si="166"/>
        <v>0</v>
      </c>
      <c r="O97" s="393"/>
      <c r="P97" s="485">
        <f t="shared" si="167"/>
        <v>0</v>
      </c>
      <c r="Q97" s="393"/>
      <c r="R97" s="485">
        <f t="shared" si="168"/>
        <v>0</v>
      </c>
      <c r="S97" s="393"/>
      <c r="T97" s="485">
        <f t="shared" si="169"/>
        <v>0</v>
      </c>
      <c r="U97" s="393"/>
      <c r="V97" s="485">
        <f t="shared" si="170"/>
        <v>0</v>
      </c>
      <c r="W97" s="393"/>
      <c r="X97" s="485">
        <f t="shared" si="171"/>
        <v>0</v>
      </c>
      <c r="Y97" s="393"/>
      <c r="Z97" s="485">
        <f t="shared" si="172"/>
        <v>0</v>
      </c>
      <c r="AA97" s="393"/>
      <c r="AB97" s="485">
        <f t="shared" si="173"/>
        <v>0</v>
      </c>
      <c r="AC97" s="485">
        <f t="shared" si="161"/>
        <v>0</v>
      </c>
      <c r="AD97" s="485">
        <f t="shared" si="174"/>
        <v>0</v>
      </c>
      <c r="AE97" s="396">
        <f t="shared" si="175"/>
        <v>0</v>
      </c>
      <c r="AF97" s="396">
        <f t="shared" si="176"/>
        <v>2113200</v>
      </c>
    </row>
    <row r="98" spans="1:32" ht="21.75" customHeight="1">
      <c r="A98" s="443">
        <v>6</v>
      </c>
      <c r="B98" s="394">
        <v>3006</v>
      </c>
      <c r="C98" s="476" t="s">
        <v>166</v>
      </c>
      <c r="D98" s="458"/>
      <c r="E98" s="839">
        <v>0.1</v>
      </c>
      <c r="F98" s="840"/>
      <c r="G98" s="393"/>
      <c r="H98" s="485">
        <f t="shared" si="163"/>
        <v>0</v>
      </c>
      <c r="I98" s="393"/>
      <c r="J98" s="485">
        <f t="shared" si="164"/>
        <v>0</v>
      </c>
      <c r="K98" s="393"/>
      <c r="L98" s="485">
        <f t="shared" si="165"/>
        <v>1830000</v>
      </c>
      <c r="M98" s="393"/>
      <c r="N98" s="485">
        <f t="shared" si="166"/>
        <v>0</v>
      </c>
      <c r="O98" s="393"/>
      <c r="P98" s="485">
        <f t="shared" si="167"/>
        <v>0</v>
      </c>
      <c r="Q98" s="393"/>
      <c r="R98" s="485">
        <f t="shared" si="168"/>
        <v>0</v>
      </c>
      <c r="S98" s="393"/>
      <c r="T98" s="485">
        <f t="shared" si="169"/>
        <v>0</v>
      </c>
      <c r="U98" s="393"/>
      <c r="V98" s="485">
        <f t="shared" si="170"/>
        <v>0</v>
      </c>
      <c r="W98" s="393"/>
      <c r="X98" s="485">
        <f t="shared" si="171"/>
        <v>0</v>
      </c>
      <c r="Y98" s="393"/>
      <c r="Z98" s="485">
        <f t="shared" si="172"/>
        <v>0</v>
      </c>
      <c r="AA98" s="393"/>
      <c r="AB98" s="485">
        <f t="shared" si="173"/>
        <v>0</v>
      </c>
      <c r="AC98" s="485">
        <f t="shared" si="161"/>
        <v>0</v>
      </c>
      <c r="AD98" s="485">
        <f t="shared" si="174"/>
        <v>0</v>
      </c>
      <c r="AE98" s="396">
        <f t="shared" si="175"/>
        <v>0</v>
      </c>
      <c r="AF98" s="396">
        <f t="shared" si="176"/>
        <v>1830000</v>
      </c>
    </row>
    <row r="99" spans="1:32" ht="21.75" customHeight="1">
      <c r="A99" s="443">
        <v>7</v>
      </c>
      <c r="B99" s="394">
        <v>3007</v>
      </c>
      <c r="C99" s="476" t="s">
        <v>167</v>
      </c>
      <c r="D99" s="458"/>
      <c r="E99" s="839">
        <v>0.1</v>
      </c>
      <c r="F99" s="840"/>
      <c r="G99" s="393"/>
      <c r="H99" s="485">
        <f t="shared" si="163"/>
        <v>3380000</v>
      </c>
      <c r="I99" s="393"/>
      <c r="J99" s="485">
        <f t="shared" si="164"/>
        <v>0</v>
      </c>
      <c r="K99" s="393"/>
      <c r="L99" s="485">
        <f t="shared" si="165"/>
        <v>0</v>
      </c>
      <c r="M99" s="393"/>
      <c r="N99" s="485">
        <f t="shared" si="166"/>
        <v>0</v>
      </c>
      <c r="O99" s="393"/>
      <c r="P99" s="485">
        <f t="shared" si="167"/>
        <v>0</v>
      </c>
      <c r="Q99" s="393"/>
      <c r="R99" s="485">
        <f t="shared" si="168"/>
        <v>0</v>
      </c>
      <c r="S99" s="393"/>
      <c r="T99" s="485">
        <f t="shared" si="169"/>
        <v>0</v>
      </c>
      <c r="U99" s="393"/>
      <c r="V99" s="485">
        <f t="shared" si="170"/>
        <v>0</v>
      </c>
      <c r="W99" s="393"/>
      <c r="X99" s="485">
        <f t="shared" si="171"/>
        <v>0</v>
      </c>
      <c r="Y99" s="393"/>
      <c r="Z99" s="485">
        <f t="shared" si="172"/>
        <v>0</v>
      </c>
      <c r="AA99" s="393"/>
      <c r="AB99" s="485">
        <f t="shared" si="173"/>
        <v>0</v>
      </c>
      <c r="AC99" s="485">
        <f t="shared" si="161"/>
        <v>0</v>
      </c>
      <c r="AD99" s="485">
        <f t="shared" si="174"/>
        <v>0</v>
      </c>
      <c r="AE99" s="396">
        <f t="shared" si="175"/>
        <v>0</v>
      </c>
      <c r="AF99" s="396">
        <f t="shared" si="176"/>
        <v>3380000</v>
      </c>
    </row>
    <row r="100" spans="1:32" ht="21.75" customHeight="1">
      <c r="A100" s="443">
        <v>8</v>
      </c>
      <c r="B100" s="394">
        <v>3008</v>
      </c>
      <c r="C100" s="476" t="s">
        <v>168</v>
      </c>
      <c r="D100" s="458"/>
      <c r="E100" s="839">
        <v>0.1</v>
      </c>
      <c r="F100" s="840"/>
      <c r="G100" s="393"/>
      <c r="H100" s="485">
        <f t="shared" si="163"/>
        <v>0</v>
      </c>
      <c r="I100" s="393"/>
      <c r="J100" s="485">
        <f t="shared" si="164"/>
        <v>0</v>
      </c>
      <c r="K100" s="393"/>
      <c r="L100" s="485">
        <f t="shared" si="165"/>
        <v>950000</v>
      </c>
      <c r="M100" s="393"/>
      <c r="N100" s="485">
        <f t="shared" si="166"/>
        <v>0</v>
      </c>
      <c r="O100" s="393"/>
      <c r="P100" s="485">
        <f t="shared" si="167"/>
        <v>0</v>
      </c>
      <c r="Q100" s="393"/>
      <c r="R100" s="485">
        <f t="shared" si="168"/>
        <v>0</v>
      </c>
      <c r="S100" s="393"/>
      <c r="T100" s="485">
        <f t="shared" si="169"/>
        <v>0</v>
      </c>
      <c r="U100" s="393"/>
      <c r="V100" s="485">
        <f t="shared" si="170"/>
        <v>0</v>
      </c>
      <c r="W100" s="393"/>
      <c r="X100" s="485">
        <f t="shared" si="171"/>
        <v>0</v>
      </c>
      <c r="Y100" s="393"/>
      <c r="Z100" s="485">
        <f t="shared" si="172"/>
        <v>0</v>
      </c>
      <c r="AA100" s="393"/>
      <c r="AB100" s="485">
        <f t="shared" si="173"/>
        <v>0</v>
      </c>
      <c r="AC100" s="485">
        <f t="shared" si="161"/>
        <v>0</v>
      </c>
      <c r="AD100" s="485">
        <f t="shared" si="174"/>
        <v>0</v>
      </c>
      <c r="AE100" s="396">
        <f t="shared" si="175"/>
        <v>0</v>
      </c>
      <c r="AF100" s="396">
        <f t="shared" si="176"/>
        <v>950000</v>
      </c>
    </row>
    <row r="101" spans="1:32" ht="21.75" customHeight="1">
      <c r="A101" s="446">
        <v>9</v>
      </c>
      <c r="B101" s="399">
        <v>3009</v>
      </c>
      <c r="C101" s="477" t="s">
        <v>174</v>
      </c>
      <c r="D101" s="460"/>
      <c r="E101" s="841">
        <v>0.1</v>
      </c>
      <c r="F101" s="842"/>
      <c r="G101" s="398"/>
      <c r="H101" s="487">
        <f t="shared" si="163"/>
        <v>0</v>
      </c>
      <c r="I101" s="398"/>
      <c r="J101" s="487">
        <f t="shared" si="164"/>
        <v>0</v>
      </c>
      <c r="K101" s="398"/>
      <c r="L101" s="487">
        <f t="shared" si="165"/>
        <v>0</v>
      </c>
      <c r="M101" s="398"/>
      <c r="N101" s="487">
        <f t="shared" si="166"/>
        <v>0</v>
      </c>
      <c r="O101" s="398"/>
      <c r="P101" s="487">
        <f t="shared" si="167"/>
        <v>50000000</v>
      </c>
      <c r="Q101" s="398"/>
      <c r="R101" s="487">
        <f t="shared" si="168"/>
        <v>0</v>
      </c>
      <c r="S101" s="398"/>
      <c r="T101" s="487">
        <f t="shared" si="169"/>
        <v>0</v>
      </c>
      <c r="U101" s="398"/>
      <c r="V101" s="487">
        <f t="shared" si="170"/>
        <v>0</v>
      </c>
      <c r="W101" s="398"/>
      <c r="X101" s="487">
        <f t="shared" si="171"/>
        <v>0</v>
      </c>
      <c r="Y101" s="398"/>
      <c r="Z101" s="487">
        <f t="shared" si="172"/>
        <v>0</v>
      </c>
      <c r="AA101" s="398"/>
      <c r="AB101" s="487">
        <f t="shared" si="173"/>
        <v>0</v>
      </c>
      <c r="AC101" s="487">
        <f t="shared" si="161"/>
        <v>0</v>
      </c>
      <c r="AD101" s="487">
        <f t="shared" si="174"/>
        <v>0</v>
      </c>
      <c r="AE101" s="401">
        <f t="shared" si="175"/>
        <v>0</v>
      </c>
      <c r="AF101" s="401">
        <f t="shared" si="176"/>
        <v>50000000</v>
      </c>
    </row>
    <row r="103" spans="1:32">
      <c r="A103" s="451" t="s">
        <v>312</v>
      </c>
    </row>
    <row r="104" spans="1:32" ht="21.75" customHeight="1">
      <c r="A104" s="796" t="s">
        <v>29</v>
      </c>
      <c r="B104" s="836" t="s">
        <v>82</v>
      </c>
      <c r="C104" s="796" t="s">
        <v>83</v>
      </c>
      <c r="D104" s="796" t="s">
        <v>72</v>
      </c>
      <c r="E104" s="792" t="s">
        <v>21</v>
      </c>
      <c r="F104" s="792"/>
      <c r="G104" s="792" t="s">
        <v>31</v>
      </c>
      <c r="H104" s="792"/>
      <c r="I104" s="792" t="s">
        <v>32</v>
      </c>
      <c r="J104" s="792"/>
      <c r="K104" s="792" t="s">
        <v>33</v>
      </c>
      <c r="L104" s="792"/>
      <c r="M104" s="792" t="s">
        <v>34</v>
      </c>
      <c r="N104" s="792"/>
      <c r="O104" s="792" t="s">
        <v>35</v>
      </c>
      <c r="P104" s="792"/>
      <c r="Q104" s="792" t="s">
        <v>36</v>
      </c>
      <c r="R104" s="792"/>
      <c r="S104" s="792" t="s">
        <v>37</v>
      </c>
      <c r="T104" s="792"/>
      <c r="U104" s="792" t="s">
        <v>38</v>
      </c>
      <c r="V104" s="792"/>
      <c r="W104" s="792" t="s">
        <v>39</v>
      </c>
      <c r="X104" s="792"/>
      <c r="Y104" s="792" t="s">
        <v>40</v>
      </c>
      <c r="Z104" s="792"/>
      <c r="AA104" s="792" t="s">
        <v>41</v>
      </c>
      <c r="AB104" s="792"/>
      <c r="AC104" s="792" t="s">
        <v>42</v>
      </c>
      <c r="AD104" s="792"/>
    </row>
    <row r="105" spans="1:32" ht="22.5" customHeight="1">
      <c r="A105" s="838"/>
      <c r="B105" s="837"/>
      <c r="C105" s="838"/>
      <c r="D105" s="838"/>
      <c r="E105" s="172" t="s">
        <v>677</v>
      </c>
      <c r="F105" s="252" t="s">
        <v>678</v>
      </c>
      <c r="G105" s="373" t="s">
        <v>85</v>
      </c>
      <c r="H105" s="57" t="s">
        <v>86</v>
      </c>
      <c r="I105" s="373" t="s">
        <v>85</v>
      </c>
      <c r="J105" s="57" t="s">
        <v>86</v>
      </c>
      <c r="K105" s="373" t="s">
        <v>85</v>
      </c>
      <c r="L105" s="57" t="s">
        <v>86</v>
      </c>
      <c r="M105" s="373" t="s">
        <v>85</v>
      </c>
      <c r="N105" s="57" t="s">
        <v>86</v>
      </c>
      <c r="O105" s="373" t="s">
        <v>85</v>
      </c>
      <c r="P105" s="57" t="s">
        <v>86</v>
      </c>
      <c r="Q105" s="373" t="s">
        <v>85</v>
      </c>
      <c r="R105" s="57" t="s">
        <v>86</v>
      </c>
      <c r="S105" s="373" t="s">
        <v>85</v>
      </c>
      <c r="T105" s="57" t="s">
        <v>86</v>
      </c>
      <c r="U105" s="373" t="s">
        <v>85</v>
      </c>
      <c r="V105" s="57" t="s">
        <v>86</v>
      </c>
      <c r="W105" s="373" t="s">
        <v>85</v>
      </c>
      <c r="X105" s="57" t="s">
        <v>86</v>
      </c>
      <c r="Y105" s="373" t="s">
        <v>85</v>
      </c>
      <c r="Z105" s="57" t="s">
        <v>86</v>
      </c>
      <c r="AA105" s="373" t="s">
        <v>85</v>
      </c>
      <c r="AB105" s="57" t="s">
        <v>86</v>
      </c>
      <c r="AC105" s="373" t="s">
        <v>85</v>
      </c>
      <c r="AD105" s="57" t="s">
        <v>86</v>
      </c>
    </row>
    <row r="106" spans="1:32" ht="24" customHeight="1">
      <c r="A106" s="452"/>
      <c r="B106" s="453"/>
      <c r="C106" s="452" t="s">
        <v>20</v>
      </c>
      <c r="D106" s="452"/>
      <c r="E106" s="172">
        <f>E107</f>
        <v>-24750000000</v>
      </c>
      <c r="F106" s="374"/>
      <c r="G106" s="173">
        <f>G62+G84</f>
        <v>0</v>
      </c>
      <c r="H106" s="172">
        <f>H62+H84</f>
        <v>49757050000</v>
      </c>
      <c r="I106" s="172">
        <f t="shared" ref="I106:AC106" si="177">I63+I84</f>
        <v>0</v>
      </c>
      <c r="J106" s="172">
        <f>J62+J84</f>
        <v>308175000</v>
      </c>
      <c r="K106" s="172">
        <f t="shared" si="177"/>
        <v>400000</v>
      </c>
      <c r="L106" s="172">
        <f>L62+L84</f>
        <v>66073020699.5</v>
      </c>
      <c r="M106" s="172">
        <f t="shared" si="177"/>
        <v>0</v>
      </c>
      <c r="N106" s="172">
        <f>N62+N84</f>
        <v>610050000</v>
      </c>
      <c r="O106" s="172">
        <f t="shared" si="177"/>
        <v>400000</v>
      </c>
      <c r="P106" s="172">
        <f>P62+P84</f>
        <v>66550000000</v>
      </c>
      <c r="Q106" s="172">
        <f t="shared" si="177"/>
        <v>0</v>
      </c>
      <c r="R106" s="172">
        <f>R62+R84</f>
        <v>0</v>
      </c>
      <c r="S106" s="172">
        <f t="shared" si="177"/>
        <v>400000</v>
      </c>
      <c r="T106" s="172">
        <f>T62+T84</f>
        <v>66225750000</v>
      </c>
      <c r="U106" s="172">
        <f t="shared" si="177"/>
        <v>0</v>
      </c>
      <c r="V106" s="172">
        <f>V62+V84</f>
        <v>0</v>
      </c>
      <c r="W106" s="172">
        <f t="shared" si="177"/>
        <v>200000</v>
      </c>
      <c r="X106" s="172">
        <f>X62+X84</f>
        <v>33225750000</v>
      </c>
      <c r="Y106" s="172">
        <f t="shared" si="177"/>
        <v>0</v>
      </c>
      <c r="Z106" s="172">
        <f>Z62+Z84</f>
        <v>0</v>
      </c>
      <c r="AA106" s="172">
        <f t="shared" si="177"/>
        <v>400000</v>
      </c>
      <c r="AB106" s="172">
        <f>AB62+AB84</f>
        <v>66000000000</v>
      </c>
      <c r="AC106" s="172">
        <f t="shared" si="177"/>
        <v>1600</v>
      </c>
      <c r="AD106" s="172">
        <f>AD62+AD84</f>
        <v>225750000</v>
      </c>
    </row>
    <row r="107" spans="1:32" ht="22.05" customHeight="1">
      <c r="A107" s="452"/>
      <c r="B107" s="453"/>
      <c r="C107" s="454" t="s">
        <v>140</v>
      </c>
      <c r="D107" s="57"/>
      <c r="E107" s="172">
        <f>E108</f>
        <v>-24750000000</v>
      </c>
      <c r="F107" s="374"/>
      <c r="G107" s="173">
        <f t="shared" ref="G107:H107" si="178">G63+G85</f>
        <v>300000</v>
      </c>
      <c r="H107" s="172">
        <f t="shared" si="178"/>
        <v>49500000000</v>
      </c>
      <c r="I107" s="173">
        <f t="shared" ref="I107" si="179">I64+I85</f>
        <v>0</v>
      </c>
      <c r="J107" s="173">
        <f t="shared" ref="J107:J123" si="180">J63+J85</f>
        <v>0</v>
      </c>
      <c r="K107" s="173">
        <f t="shared" ref="K107" si="181">K64+K85</f>
        <v>400000</v>
      </c>
      <c r="L107" s="173">
        <f t="shared" ref="L107:L123" si="182">L63+L85</f>
        <v>66000000000</v>
      </c>
      <c r="M107" s="173">
        <f t="shared" ref="M107" si="183">M64+M85</f>
        <v>0</v>
      </c>
      <c r="N107" s="173">
        <f t="shared" ref="N107:N123" si="184">N63+N85</f>
        <v>0</v>
      </c>
      <c r="O107" s="173">
        <f t="shared" ref="O107" si="185">O64+O85</f>
        <v>400000</v>
      </c>
      <c r="P107" s="173">
        <f t="shared" ref="P107:P123" si="186">P63+P85</f>
        <v>66000000000</v>
      </c>
      <c r="Q107" s="173">
        <f t="shared" ref="Q107" si="187">Q64+Q85</f>
        <v>0</v>
      </c>
      <c r="R107" s="173">
        <f t="shared" ref="R107:R123" si="188">R63+R85</f>
        <v>0</v>
      </c>
      <c r="S107" s="173">
        <f t="shared" ref="S107" si="189">S64+S85</f>
        <v>400000</v>
      </c>
      <c r="T107" s="173">
        <f t="shared" ref="T107:T123" si="190">T63+T85</f>
        <v>66000000000</v>
      </c>
      <c r="U107" s="173">
        <f t="shared" ref="U107" si="191">U64+U85</f>
        <v>0</v>
      </c>
      <c r="V107" s="173">
        <f t="shared" ref="V107:V123" si="192">V63+V85</f>
        <v>0</v>
      </c>
      <c r="W107" s="173">
        <f t="shared" ref="W107" si="193">W64+W85</f>
        <v>200000</v>
      </c>
      <c r="X107" s="173">
        <f t="shared" ref="X107:X123" si="194">X63+X85</f>
        <v>33000000000</v>
      </c>
      <c r="Y107" s="173">
        <f t="shared" ref="Y107" si="195">Y64+Y85</f>
        <v>0</v>
      </c>
      <c r="Z107" s="173">
        <f t="shared" ref="Z107:Z123" si="196">Z63+Z85</f>
        <v>0</v>
      </c>
      <c r="AA107" s="173">
        <f t="shared" ref="AA107" si="197">AA64+AA85</f>
        <v>400000</v>
      </c>
      <c r="AB107" s="173">
        <f t="shared" ref="AB107:AB123" si="198">AB63+AB85</f>
        <v>66000000000</v>
      </c>
      <c r="AC107" s="173">
        <f t="shared" ref="AC107" si="199">AC64+AC85</f>
        <v>0</v>
      </c>
      <c r="AD107" s="173">
        <f t="shared" ref="AD107:AD123" si="200">AD63+AD85</f>
        <v>0</v>
      </c>
    </row>
    <row r="108" spans="1:32" ht="22.05" customHeight="1">
      <c r="A108" s="57">
        <v>1</v>
      </c>
      <c r="B108" s="57"/>
      <c r="C108" s="42" t="s">
        <v>26</v>
      </c>
      <c r="D108" s="57" t="s">
        <v>143</v>
      </c>
      <c r="E108" s="172">
        <v>-24750000000</v>
      </c>
      <c r="F108" s="374"/>
      <c r="G108" s="173">
        <f>G64+G86</f>
        <v>300000</v>
      </c>
      <c r="H108" s="172">
        <f t="shared" ref="H108" si="201">H64+H86</f>
        <v>49500000000</v>
      </c>
      <c r="I108" s="172">
        <f t="shared" ref="I108" si="202">I65+I86</f>
        <v>0</v>
      </c>
      <c r="J108" s="172">
        <f t="shared" si="180"/>
        <v>0</v>
      </c>
      <c r="K108" s="172">
        <f t="shared" ref="K108" si="203">K65+K86</f>
        <v>0</v>
      </c>
      <c r="L108" s="172">
        <f t="shared" si="182"/>
        <v>66000000000</v>
      </c>
      <c r="M108" s="172">
        <f t="shared" ref="M108" si="204">M65+M86</f>
        <v>0</v>
      </c>
      <c r="N108" s="172">
        <f t="shared" si="184"/>
        <v>0</v>
      </c>
      <c r="O108" s="172">
        <f t="shared" ref="O108" si="205">O65+O86</f>
        <v>0</v>
      </c>
      <c r="P108" s="172">
        <f t="shared" si="186"/>
        <v>66000000000</v>
      </c>
      <c r="Q108" s="172">
        <f t="shared" ref="Q108" si="206">Q65+Q86</f>
        <v>0</v>
      </c>
      <c r="R108" s="172">
        <f t="shared" si="188"/>
        <v>0</v>
      </c>
      <c r="S108" s="172">
        <f t="shared" ref="S108" si="207">S65+S86</f>
        <v>0</v>
      </c>
      <c r="T108" s="172">
        <f t="shared" si="190"/>
        <v>66000000000</v>
      </c>
      <c r="U108" s="172">
        <f t="shared" ref="U108" si="208">U65+U86</f>
        <v>0</v>
      </c>
      <c r="V108" s="172">
        <f t="shared" si="192"/>
        <v>0</v>
      </c>
      <c r="W108" s="172">
        <f t="shared" ref="W108" si="209">W65+W86</f>
        <v>0</v>
      </c>
      <c r="X108" s="172">
        <f t="shared" si="194"/>
        <v>33000000000</v>
      </c>
      <c r="Y108" s="172">
        <f t="shared" ref="Y108" si="210">Y65+Y86</f>
        <v>0</v>
      </c>
      <c r="Z108" s="172">
        <f t="shared" si="196"/>
        <v>0</v>
      </c>
      <c r="AA108" s="172">
        <f t="shared" ref="AA108" si="211">AA65+AA86</f>
        <v>0</v>
      </c>
      <c r="AB108" s="172">
        <f t="shared" si="198"/>
        <v>66000000000</v>
      </c>
      <c r="AC108" s="172">
        <f t="shared" ref="AC108" si="212">AC65+AC86</f>
        <v>0</v>
      </c>
      <c r="AD108" s="172">
        <f t="shared" si="200"/>
        <v>0</v>
      </c>
    </row>
    <row r="109" spans="1:32" ht="22.05" customHeight="1">
      <c r="A109" s="378"/>
      <c r="B109" s="373"/>
      <c r="C109" s="463" t="s">
        <v>87</v>
      </c>
      <c r="D109" s="57"/>
      <c r="E109" s="172"/>
      <c r="F109" s="172"/>
      <c r="G109" s="173">
        <f t="shared" ref="G109:H109" si="213">G65+G87</f>
        <v>0</v>
      </c>
      <c r="H109" s="172">
        <f t="shared" si="213"/>
        <v>219870000</v>
      </c>
      <c r="I109" s="172">
        <f t="shared" ref="I109" si="214">I66+I87</f>
        <v>500</v>
      </c>
      <c r="J109" s="172">
        <f t="shared" si="180"/>
        <v>308175000</v>
      </c>
      <c r="K109" s="172">
        <f t="shared" ref="K109" si="215">K66+K87</f>
        <v>0</v>
      </c>
      <c r="L109" s="172">
        <f t="shared" si="182"/>
        <v>0</v>
      </c>
      <c r="M109" s="172">
        <f t="shared" ref="M109" si="216">M66+M87</f>
        <v>3000</v>
      </c>
      <c r="N109" s="172">
        <f t="shared" si="184"/>
        <v>610050000</v>
      </c>
      <c r="O109" s="172">
        <f t="shared" ref="O109" si="217">O66+O87</f>
        <v>0</v>
      </c>
      <c r="P109" s="172">
        <f t="shared" si="186"/>
        <v>0</v>
      </c>
      <c r="Q109" s="172">
        <f t="shared" ref="Q109" si="218">Q66+Q87</f>
        <v>0</v>
      </c>
      <c r="R109" s="172">
        <f t="shared" si="188"/>
        <v>0</v>
      </c>
      <c r="S109" s="172">
        <f t="shared" ref="S109" si="219">S66+S87</f>
        <v>1000</v>
      </c>
      <c r="T109" s="172">
        <f t="shared" si="190"/>
        <v>225750000</v>
      </c>
      <c r="U109" s="172">
        <f t="shared" ref="U109" si="220">U66+U87</f>
        <v>0</v>
      </c>
      <c r="V109" s="172">
        <f t="shared" si="192"/>
        <v>0</v>
      </c>
      <c r="W109" s="172">
        <f t="shared" ref="W109" si="221">W66+W87</f>
        <v>1000</v>
      </c>
      <c r="X109" s="172">
        <f t="shared" si="194"/>
        <v>225750000</v>
      </c>
      <c r="Y109" s="172">
        <f t="shared" ref="Y109" si="222">Y66+Y87</f>
        <v>0</v>
      </c>
      <c r="Z109" s="172">
        <f t="shared" si="196"/>
        <v>0</v>
      </c>
      <c r="AA109" s="172">
        <f t="shared" ref="AA109" si="223">AA66+AA87</f>
        <v>0</v>
      </c>
      <c r="AB109" s="172">
        <f t="shared" si="198"/>
        <v>0</v>
      </c>
      <c r="AC109" s="172">
        <f>SUM(AC110:AC113)</f>
        <v>1600</v>
      </c>
      <c r="AD109" s="172">
        <f t="shared" si="200"/>
        <v>225750000</v>
      </c>
    </row>
    <row r="110" spans="1:32" ht="22.05" customHeight="1">
      <c r="A110" s="440"/>
      <c r="B110" s="404">
        <v>10025</v>
      </c>
      <c r="C110" s="386" t="s">
        <v>77</v>
      </c>
      <c r="D110" s="456" t="s">
        <v>75</v>
      </c>
      <c r="E110" s="435"/>
      <c r="F110" s="435"/>
      <c r="G110" s="441">
        <f t="shared" ref="G110:H110" si="224">G66+G88</f>
        <v>1000</v>
      </c>
      <c r="H110" s="442">
        <f t="shared" si="224"/>
        <v>120750000</v>
      </c>
      <c r="I110" s="442">
        <f t="shared" ref="I110" si="225">I67+I88</f>
        <v>500</v>
      </c>
      <c r="J110" s="442">
        <f t="shared" si="180"/>
        <v>60375000</v>
      </c>
      <c r="K110" s="442">
        <f t="shared" ref="K110" si="226">K67+K88</f>
        <v>0</v>
      </c>
      <c r="L110" s="442">
        <f t="shared" si="182"/>
        <v>0</v>
      </c>
      <c r="M110" s="442">
        <f t="shared" ref="M110" si="227">M67+M88</f>
        <v>500</v>
      </c>
      <c r="N110" s="442">
        <f t="shared" si="184"/>
        <v>362250000</v>
      </c>
      <c r="O110" s="442">
        <f t="shared" ref="O110" si="228">O67+O88</f>
        <v>0</v>
      </c>
      <c r="P110" s="442">
        <f t="shared" si="186"/>
        <v>0</v>
      </c>
      <c r="Q110" s="442">
        <f t="shared" ref="Q110" si="229">Q67+Q88</f>
        <v>0</v>
      </c>
      <c r="R110" s="442">
        <f t="shared" si="188"/>
        <v>0</v>
      </c>
      <c r="S110" s="442">
        <f t="shared" ref="S110" si="230">S67+S88</f>
        <v>200</v>
      </c>
      <c r="T110" s="442">
        <f t="shared" si="190"/>
        <v>126000000</v>
      </c>
      <c r="U110" s="442">
        <f t="shared" ref="U110" si="231">U67+U88</f>
        <v>0</v>
      </c>
      <c r="V110" s="442">
        <f t="shared" si="192"/>
        <v>0</v>
      </c>
      <c r="W110" s="442">
        <f t="shared" ref="W110" si="232">W67+W88</f>
        <v>200</v>
      </c>
      <c r="X110" s="442">
        <f t="shared" si="194"/>
        <v>126000000</v>
      </c>
      <c r="Y110" s="442">
        <f t="shared" ref="Y110" si="233">Y67+Y88</f>
        <v>0</v>
      </c>
      <c r="Z110" s="442">
        <f t="shared" si="196"/>
        <v>0</v>
      </c>
      <c r="AA110" s="442">
        <f t="shared" ref="AA110" si="234">AA67+AA88</f>
        <v>0</v>
      </c>
      <c r="AB110" s="442">
        <f t="shared" si="198"/>
        <v>0</v>
      </c>
      <c r="AC110" s="442">
        <f>AC88</f>
        <v>1000</v>
      </c>
      <c r="AD110" s="442">
        <f t="shared" si="200"/>
        <v>126000000</v>
      </c>
    </row>
    <row r="111" spans="1:32" ht="22.05" customHeight="1">
      <c r="A111" s="443"/>
      <c r="B111" s="394">
        <v>13370</v>
      </c>
      <c r="C111" s="393" t="s">
        <v>78</v>
      </c>
      <c r="D111" s="458" t="s">
        <v>75</v>
      </c>
      <c r="E111" s="437"/>
      <c r="F111" s="437"/>
      <c r="G111" s="444">
        <f t="shared" ref="G111:H111" si="235">G67+G89</f>
        <v>200</v>
      </c>
      <c r="H111" s="445">
        <f t="shared" si="235"/>
        <v>27720000</v>
      </c>
      <c r="I111" s="445">
        <f t="shared" ref="I111" si="236">I68+I89</f>
        <v>500</v>
      </c>
      <c r="J111" s="445">
        <f t="shared" si="180"/>
        <v>69300000</v>
      </c>
      <c r="K111" s="445">
        <f t="shared" ref="K111" si="237">K68+K89</f>
        <v>0</v>
      </c>
      <c r="L111" s="445">
        <f t="shared" si="182"/>
        <v>0</v>
      </c>
      <c r="M111" s="445">
        <f t="shared" ref="M111" si="238">M68+M89</f>
        <v>500</v>
      </c>
      <c r="N111" s="445">
        <f t="shared" si="184"/>
        <v>69300000</v>
      </c>
      <c r="O111" s="445">
        <f t="shared" ref="O111" si="239">O68+O89</f>
        <v>0</v>
      </c>
      <c r="P111" s="445">
        <f t="shared" si="186"/>
        <v>0</v>
      </c>
      <c r="Q111" s="445">
        <f t="shared" ref="Q111" si="240">Q68+Q89</f>
        <v>0</v>
      </c>
      <c r="R111" s="445">
        <f t="shared" si="188"/>
        <v>0</v>
      </c>
      <c r="S111" s="445">
        <f t="shared" ref="S111" si="241">S68+S89</f>
        <v>200</v>
      </c>
      <c r="T111" s="445">
        <f t="shared" si="190"/>
        <v>28350000</v>
      </c>
      <c r="U111" s="445">
        <f t="shared" ref="U111" si="242">U68+U89</f>
        <v>0</v>
      </c>
      <c r="V111" s="445">
        <f t="shared" si="192"/>
        <v>0</v>
      </c>
      <c r="W111" s="445">
        <f t="shared" ref="W111" si="243">W68+W89</f>
        <v>200</v>
      </c>
      <c r="X111" s="445">
        <f t="shared" si="194"/>
        <v>28350000</v>
      </c>
      <c r="Y111" s="445">
        <f t="shared" ref="Y111" si="244">Y68+Y89</f>
        <v>0</v>
      </c>
      <c r="Z111" s="445">
        <f t="shared" si="196"/>
        <v>0</v>
      </c>
      <c r="AA111" s="445">
        <f t="shared" ref="AA111" si="245">AA68+AA89</f>
        <v>0</v>
      </c>
      <c r="AB111" s="445">
        <f t="shared" si="198"/>
        <v>0</v>
      </c>
      <c r="AC111" s="445">
        <f t="shared" ref="AC111:AC113" si="246">AC89</f>
        <v>200</v>
      </c>
      <c r="AD111" s="445">
        <f t="shared" si="200"/>
        <v>28350000</v>
      </c>
    </row>
    <row r="112" spans="1:32" ht="22.05" customHeight="1">
      <c r="A112" s="443"/>
      <c r="B112" s="394">
        <v>10288</v>
      </c>
      <c r="C112" s="393" t="s">
        <v>79</v>
      </c>
      <c r="D112" s="458" t="s">
        <v>75</v>
      </c>
      <c r="E112" s="437"/>
      <c r="F112" s="437"/>
      <c r="G112" s="444">
        <f t="shared" ref="G112:H112" si="247">G68+G90</f>
        <v>200</v>
      </c>
      <c r="H112" s="445">
        <f t="shared" si="247"/>
        <v>32550000</v>
      </c>
      <c r="I112" s="445">
        <f t="shared" ref="I112" si="248">I69+I90</f>
        <v>500</v>
      </c>
      <c r="J112" s="445">
        <f t="shared" si="180"/>
        <v>81375000</v>
      </c>
      <c r="K112" s="445">
        <f t="shared" ref="K112" si="249">K69+K90</f>
        <v>0</v>
      </c>
      <c r="L112" s="445">
        <f t="shared" si="182"/>
        <v>0</v>
      </c>
      <c r="M112" s="445">
        <f t="shared" ref="M112" si="250">M69+M90</f>
        <v>500</v>
      </c>
      <c r="N112" s="445">
        <f t="shared" si="184"/>
        <v>81375000</v>
      </c>
      <c r="O112" s="445">
        <f t="shared" ref="O112" si="251">O69+O90</f>
        <v>0</v>
      </c>
      <c r="P112" s="445">
        <f t="shared" si="186"/>
        <v>0</v>
      </c>
      <c r="Q112" s="445">
        <f t="shared" ref="Q112" si="252">Q69+Q90</f>
        <v>0</v>
      </c>
      <c r="R112" s="445">
        <f t="shared" si="188"/>
        <v>0</v>
      </c>
      <c r="S112" s="445">
        <f t="shared" ref="S112" si="253">S69+S90</f>
        <v>200</v>
      </c>
      <c r="T112" s="445">
        <f t="shared" si="190"/>
        <v>32550000</v>
      </c>
      <c r="U112" s="445">
        <f t="shared" ref="U112" si="254">U69+U90</f>
        <v>0</v>
      </c>
      <c r="V112" s="445">
        <f t="shared" si="192"/>
        <v>0</v>
      </c>
      <c r="W112" s="445">
        <f t="shared" ref="W112" si="255">W69+W90</f>
        <v>200</v>
      </c>
      <c r="X112" s="445">
        <f t="shared" si="194"/>
        <v>32550000</v>
      </c>
      <c r="Y112" s="445">
        <f t="shared" ref="Y112" si="256">Y69+Y90</f>
        <v>0</v>
      </c>
      <c r="Z112" s="445">
        <f t="shared" si="196"/>
        <v>0</v>
      </c>
      <c r="AA112" s="445">
        <f t="shared" ref="AA112" si="257">AA69+AA90</f>
        <v>0</v>
      </c>
      <c r="AB112" s="445">
        <f t="shared" si="198"/>
        <v>0</v>
      </c>
      <c r="AC112" s="445">
        <f t="shared" si="246"/>
        <v>200</v>
      </c>
      <c r="AD112" s="445">
        <f t="shared" si="200"/>
        <v>32550000</v>
      </c>
    </row>
    <row r="113" spans="1:32" ht="22.05" customHeight="1">
      <c r="A113" s="446"/>
      <c r="B113" s="399">
        <v>17818</v>
      </c>
      <c r="C113" s="398" t="s">
        <v>80</v>
      </c>
      <c r="D113" s="460" t="s">
        <v>75</v>
      </c>
      <c r="E113" s="439"/>
      <c r="F113" s="439"/>
      <c r="G113" s="447">
        <f t="shared" ref="G113:H113" si="258">G69+G91</f>
        <v>200</v>
      </c>
      <c r="H113" s="448">
        <f t="shared" si="258"/>
        <v>38850000</v>
      </c>
      <c r="I113" s="448">
        <f t="shared" ref="I113" si="259">I70+I91</f>
        <v>0</v>
      </c>
      <c r="J113" s="448">
        <f t="shared" si="180"/>
        <v>97125000</v>
      </c>
      <c r="K113" s="448">
        <f t="shared" ref="K113" si="260">K70+K91</f>
        <v>0</v>
      </c>
      <c r="L113" s="448">
        <f t="shared" si="182"/>
        <v>0</v>
      </c>
      <c r="M113" s="448">
        <f t="shared" ref="M113" si="261">M70+M91</f>
        <v>0</v>
      </c>
      <c r="N113" s="448">
        <f t="shared" si="184"/>
        <v>97125000</v>
      </c>
      <c r="O113" s="448">
        <f t="shared" ref="O113" si="262">O70+O91</f>
        <v>0</v>
      </c>
      <c r="P113" s="448">
        <f t="shared" si="186"/>
        <v>0</v>
      </c>
      <c r="Q113" s="448">
        <f t="shared" ref="Q113" si="263">Q70+Q91</f>
        <v>0</v>
      </c>
      <c r="R113" s="448">
        <f t="shared" si="188"/>
        <v>0</v>
      </c>
      <c r="S113" s="448">
        <f t="shared" ref="S113" si="264">S70+S91</f>
        <v>0</v>
      </c>
      <c r="T113" s="448">
        <f t="shared" si="190"/>
        <v>38850000</v>
      </c>
      <c r="U113" s="448">
        <f t="shared" ref="U113" si="265">U70+U91</f>
        <v>0</v>
      </c>
      <c r="V113" s="448">
        <f t="shared" si="192"/>
        <v>0</v>
      </c>
      <c r="W113" s="448">
        <f t="shared" ref="W113" si="266">W70+W91</f>
        <v>0</v>
      </c>
      <c r="X113" s="448">
        <f t="shared" si="194"/>
        <v>38850000</v>
      </c>
      <c r="Y113" s="448">
        <f t="shared" ref="Y113" si="267">Y70+Y91</f>
        <v>0</v>
      </c>
      <c r="Z113" s="448">
        <f t="shared" si="196"/>
        <v>0</v>
      </c>
      <c r="AA113" s="448">
        <f t="shared" ref="AA113" si="268">AA70+AA91</f>
        <v>0</v>
      </c>
      <c r="AB113" s="448">
        <f t="shared" si="198"/>
        <v>0</v>
      </c>
      <c r="AC113" s="448">
        <f t="shared" si="246"/>
        <v>200</v>
      </c>
      <c r="AD113" s="448">
        <f t="shared" si="200"/>
        <v>38850000</v>
      </c>
    </row>
    <row r="114" spans="1:32" ht="22.05" customHeight="1">
      <c r="A114" s="57"/>
      <c r="B114" s="378"/>
      <c r="C114" s="463" t="s">
        <v>192</v>
      </c>
      <c r="D114" s="464"/>
      <c r="E114" s="172">
        <f>SUM(E115:F123)</f>
        <v>0</v>
      </c>
      <c r="F114" s="172"/>
      <c r="G114" s="253">
        <f t="shared" ref="G114:H114" si="269">G70+G92</f>
        <v>0</v>
      </c>
      <c r="H114" s="62">
        <f t="shared" si="269"/>
        <v>37180000</v>
      </c>
      <c r="I114" s="62">
        <f t="shared" ref="I114" si="270">I71+I92</f>
        <v>0</v>
      </c>
      <c r="J114" s="62">
        <f t="shared" si="180"/>
        <v>0</v>
      </c>
      <c r="K114" s="62">
        <f t="shared" ref="K114" si="271">K71+K92</f>
        <v>1</v>
      </c>
      <c r="L114" s="62">
        <f t="shared" si="182"/>
        <v>73020699.5</v>
      </c>
      <c r="M114" s="62">
        <f t="shared" ref="M114" si="272">M71+M92</f>
        <v>0</v>
      </c>
      <c r="N114" s="62">
        <f t="shared" si="184"/>
        <v>0</v>
      </c>
      <c r="O114" s="62">
        <f t="shared" ref="O114" si="273">O71+O92</f>
        <v>0</v>
      </c>
      <c r="P114" s="62">
        <f t="shared" si="186"/>
        <v>550000000</v>
      </c>
      <c r="Q114" s="62">
        <f t="shared" ref="Q114" si="274">Q71+Q92</f>
        <v>0</v>
      </c>
      <c r="R114" s="62">
        <f t="shared" si="188"/>
        <v>0</v>
      </c>
      <c r="S114" s="62">
        <f t="shared" ref="S114" si="275">S71+S92</f>
        <v>0</v>
      </c>
      <c r="T114" s="62">
        <f t="shared" si="190"/>
        <v>0</v>
      </c>
      <c r="U114" s="62">
        <f t="shared" ref="U114" si="276">U71+U92</f>
        <v>0</v>
      </c>
      <c r="V114" s="62">
        <f t="shared" si="192"/>
        <v>0</v>
      </c>
      <c r="W114" s="62">
        <f t="shared" ref="W114" si="277">W71+W92</f>
        <v>0</v>
      </c>
      <c r="X114" s="62">
        <f t="shared" si="194"/>
        <v>0</v>
      </c>
      <c r="Y114" s="62">
        <f t="shared" ref="Y114" si="278">Y71+Y92</f>
        <v>0</v>
      </c>
      <c r="Z114" s="62">
        <f t="shared" si="196"/>
        <v>0</v>
      </c>
      <c r="AA114" s="62">
        <f t="shared" ref="AA114" si="279">AA71+AA92</f>
        <v>0</v>
      </c>
      <c r="AB114" s="62">
        <f t="shared" si="198"/>
        <v>0</v>
      </c>
      <c r="AC114" s="62">
        <f t="shared" ref="AC114" si="280">AC71+AC92</f>
        <v>0</v>
      </c>
      <c r="AD114" s="62">
        <f t="shared" si="200"/>
        <v>0</v>
      </c>
    </row>
    <row r="115" spans="1:32" ht="22.05" customHeight="1">
      <c r="A115" s="440"/>
      <c r="B115" s="404">
        <v>3001</v>
      </c>
      <c r="C115" s="475" t="s">
        <v>159</v>
      </c>
      <c r="D115" s="456" t="s">
        <v>143</v>
      </c>
      <c r="E115" s="435"/>
      <c r="F115" s="435"/>
      <c r="G115" s="441">
        <f t="shared" ref="G115:H115" si="281">G71+G93</f>
        <v>0</v>
      </c>
      <c r="H115" s="442">
        <f t="shared" si="281"/>
        <v>0</v>
      </c>
      <c r="I115" s="442">
        <f t="shared" ref="I115" si="282">I72+I93</f>
        <v>0</v>
      </c>
      <c r="J115" s="442">
        <f t="shared" si="180"/>
        <v>0</v>
      </c>
      <c r="K115" s="442">
        <f t="shared" ref="K115" si="283">K72+K93</f>
        <v>1</v>
      </c>
      <c r="L115" s="442">
        <f t="shared" si="182"/>
        <v>2745500</v>
      </c>
      <c r="M115" s="442">
        <f t="shared" ref="M115" si="284">M72+M93</f>
        <v>0</v>
      </c>
      <c r="N115" s="442">
        <f t="shared" si="184"/>
        <v>0</v>
      </c>
      <c r="O115" s="442">
        <f t="shared" ref="O115" si="285">O72+O93</f>
        <v>0</v>
      </c>
      <c r="P115" s="442">
        <f t="shared" si="186"/>
        <v>0</v>
      </c>
      <c r="Q115" s="442">
        <f t="shared" ref="Q115" si="286">Q72+Q93</f>
        <v>0</v>
      </c>
      <c r="R115" s="442">
        <f t="shared" si="188"/>
        <v>0</v>
      </c>
      <c r="S115" s="442">
        <f t="shared" ref="S115" si="287">S72+S93</f>
        <v>0</v>
      </c>
      <c r="T115" s="442">
        <f t="shared" si="190"/>
        <v>0</v>
      </c>
      <c r="U115" s="442">
        <f t="shared" ref="U115" si="288">U72+U93</f>
        <v>0</v>
      </c>
      <c r="V115" s="442">
        <f t="shared" si="192"/>
        <v>0</v>
      </c>
      <c r="W115" s="442">
        <f t="shared" ref="W115" si="289">W72+W93</f>
        <v>0</v>
      </c>
      <c r="X115" s="442">
        <f t="shared" si="194"/>
        <v>0</v>
      </c>
      <c r="Y115" s="442">
        <f t="shared" ref="Y115" si="290">Y72+Y93</f>
        <v>0</v>
      </c>
      <c r="Z115" s="442">
        <f t="shared" si="196"/>
        <v>0</v>
      </c>
      <c r="AA115" s="442">
        <f t="shared" ref="AA115" si="291">AA72+AA93</f>
        <v>0</v>
      </c>
      <c r="AB115" s="442">
        <f t="shared" si="198"/>
        <v>0</v>
      </c>
      <c r="AC115" s="442">
        <f t="shared" ref="AC115" si="292">AC72+AC93</f>
        <v>0</v>
      </c>
      <c r="AD115" s="442">
        <f t="shared" si="200"/>
        <v>0</v>
      </c>
    </row>
    <row r="116" spans="1:32" ht="22.05" customHeight="1">
      <c r="A116" s="443"/>
      <c r="B116" s="394">
        <v>3002</v>
      </c>
      <c r="C116" s="476" t="s">
        <v>162</v>
      </c>
      <c r="D116" s="458" t="s">
        <v>143</v>
      </c>
      <c r="E116" s="437"/>
      <c r="F116" s="437"/>
      <c r="G116" s="444">
        <f t="shared" ref="G116:H116" si="293">G72+G94</f>
        <v>0</v>
      </c>
      <c r="H116" s="445">
        <f t="shared" si="293"/>
        <v>0</v>
      </c>
      <c r="I116" s="445">
        <f t="shared" ref="I116" si="294">I73+I94</f>
        <v>0</v>
      </c>
      <c r="J116" s="445">
        <f t="shared" si="180"/>
        <v>0</v>
      </c>
      <c r="K116" s="445">
        <f t="shared" ref="K116" si="295">K73+K94</f>
        <v>1</v>
      </c>
      <c r="L116" s="445">
        <f t="shared" si="182"/>
        <v>1599999.5</v>
      </c>
      <c r="M116" s="445">
        <f t="shared" ref="M116" si="296">M73+M94</f>
        <v>0</v>
      </c>
      <c r="N116" s="445">
        <f t="shared" si="184"/>
        <v>0</v>
      </c>
      <c r="O116" s="445">
        <f t="shared" ref="O116" si="297">O73+O94</f>
        <v>0</v>
      </c>
      <c r="P116" s="445">
        <f t="shared" si="186"/>
        <v>0</v>
      </c>
      <c r="Q116" s="445">
        <f t="shared" ref="Q116" si="298">Q73+Q94</f>
        <v>0</v>
      </c>
      <c r="R116" s="445">
        <f t="shared" si="188"/>
        <v>0</v>
      </c>
      <c r="S116" s="445">
        <f t="shared" ref="S116" si="299">S73+S94</f>
        <v>0</v>
      </c>
      <c r="T116" s="445">
        <f t="shared" si="190"/>
        <v>0</v>
      </c>
      <c r="U116" s="445">
        <f t="shared" ref="U116" si="300">U73+U94</f>
        <v>0</v>
      </c>
      <c r="V116" s="445">
        <f t="shared" si="192"/>
        <v>0</v>
      </c>
      <c r="W116" s="445">
        <f t="shared" ref="W116" si="301">W73+W94</f>
        <v>0</v>
      </c>
      <c r="X116" s="445">
        <f t="shared" si="194"/>
        <v>0</v>
      </c>
      <c r="Y116" s="445">
        <f t="shared" ref="Y116" si="302">Y73+Y94</f>
        <v>0</v>
      </c>
      <c r="Z116" s="445">
        <f t="shared" si="196"/>
        <v>0</v>
      </c>
      <c r="AA116" s="445">
        <f t="shared" ref="AA116" si="303">AA73+AA94</f>
        <v>0</v>
      </c>
      <c r="AB116" s="445">
        <f t="shared" si="198"/>
        <v>0</v>
      </c>
      <c r="AC116" s="445">
        <f t="shared" ref="AC116" si="304">AC73+AC94</f>
        <v>0</v>
      </c>
      <c r="AD116" s="445">
        <f t="shared" si="200"/>
        <v>0</v>
      </c>
    </row>
    <row r="117" spans="1:32" ht="22.05" customHeight="1">
      <c r="A117" s="443"/>
      <c r="B117" s="394">
        <v>3003</v>
      </c>
      <c r="C117" s="476" t="s">
        <v>163</v>
      </c>
      <c r="D117" s="458" t="s">
        <v>143</v>
      </c>
      <c r="E117" s="437"/>
      <c r="F117" s="437"/>
      <c r="G117" s="444">
        <f t="shared" ref="G117:H117" si="305">G73+G95</f>
        <v>0</v>
      </c>
      <c r="H117" s="445">
        <f t="shared" si="305"/>
        <v>0</v>
      </c>
      <c r="I117" s="445">
        <f t="shared" ref="I117" si="306">I74+I95</f>
        <v>0</v>
      </c>
      <c r="J117" s="445">
        <f t="shared" si="180"/>
        <v>0</v>
      </c>
      <c r="K117" s="445">
        <f t="shared" ref="K117" si="307">K74+K95</f>
        <v>3</v>
      </c>
      <c r="L117" s="445">
        <f t="shared" si="182"/>
        <v>4950000</v>
      </c>
      <c r="M117" s="445">
        <f t="shared" ref="M117" si="308">M74+M95</f>
        <v>0</v>
      </c>
      <c r="N117" s="445">
        <f t="shared" si="184"/>
        <v>0</v>
      </c>
      <c r="O117" s="445">
        <f t="shared" ref="O117" si="309">O74+O95</f>
        <v>0</v>
      </c>
      <c r="P117" s="445">
        <f t="shared" si="186"/>
        <v>0</v>
      </c>
      <c r="Q117" s="445">
        <f t="shared" ref="Q117" si="310">Q74+Q95</f>
        <v>0</v>
      </c>
      <c r="R117" s="445">
        <f t="shared" si="188"/>
        <v>0</v>
      </c>
      <c r="S117" s="445">
        <f t="shared" ref="S117" si="311">S74+S95</f>
        <v>0</v>
      </c>
      <c r="T117" s="445">
        <f t="shared" si="190"/>
        <v>0</v>
      </c>
      <c r="U117" s="445">
        <f t="shared" ref="U117" si="312">U74+U95</f>
        <v>0</v>
      </c>
      <c r="V117" s="445">
        <f t="shared" si="192"/>
        <v>0</v>
      </c>
      <c r="W117" s="445">
        <f t="shared" ref="W117" si="313">W74+W95</f>
        <v>0</v>
      </c>
      <c r="X117" s="445">
        <f t="shared" si="194"/>
        <v>0</v>
      </c>
      <c r="Y117" s="445">
        <f t="shared" ref="Y117" si="314">Y74+Y95</f>
        <v>0</v>
      </c>
      <c r="Z117" s="445">
        <f t="shared" si="196"/>
        <v>0</v>
      </c>
      <c r="AA117" s="445">
        <f t="shared" ref="AA117" si="315">AA74+AA95</f>
        <v>0</v>
      </c>
      <c r="AB117" s="445">
        <f t="shared" si="198"/>
        <v>0</v>
      </c>
      <c r="AC117" s="445">
        <f t="shared" ref="AC117" si="316">AC74+AC95</f>
        <v>0</v>
      </c>
      <c r="AD117" s="445">
        <f t="shared" si="200"/>
        <v>0</v>
      </c>
    </row>
    <row r="118" spans="1:32" ht="22.05" customHeight="1">
      <c r="A118" s="443"/>
      <c r="B118" s="394">
        <v>3004</v>
      </c>
      <c r="C118" s="476" t="s">
        <v>164</v>
      </c>
      <c r="D118" s="458" t="s">
        <v>143</v>
      </c>
      <c r="E118" s="437"/>
      <c r="F118" s="437"/>
      <c r="G118" s="444">
        <f t="shared" ref="G118:H118" si="317">G74+G96</f>
        <v>0</v>
      </c>
      <c r="H118" s="445">
        <f t="shared" si="317"/>
        <v>0</v>
      </c>
      <c r="I118" s="445">
        <f t="shared" ref="I118" si="318">I75+I96</f>
        <v>0</v>
      </c>
      <c r="J118" s="445">
        <f t="shared" si="180"/>
        <v>0</v>
      </c>
      <c r="K118" s="445">
        <f t="shared" ref="K118" si="319">K75+K96</f>
        <v>6</v>
      </c>
      <c r="L118" s="445">
        <f t="shared" si="182"/>
        <v>9900000</v>
      </c>
      <c r="M118" s="445">
        <f t="shared" ref="M118" si="320">M75+M96</f>
        <v>0</v>
      </c>
      <c r="N118" s="445">
        <f t="shared" si="184"/>
        <v>0</v>
      </c>
      <c r="O118" s="445">
        <f t="shared" ref="O118" si="321">O75+O96</f>
        <v>0</v>
      </c>
      <c r="P118" s="445">
        <f t="shared" si="186"/>
        <v>0</v>
      </c>
      <c r="Q118" s="445">
        <f t="shared" ref="Q118" si="322">Q75+Q96</f>
        <v>0</v>
      </c>
      <c r="R118" s="445">
        <f t="shared" si="188"/>
        <v>0</v>
      </c>
      <c r="S118" s="445">
        <f t="shared" ref="S118" si="323">S75+S96</f>
        <v>0</v>
      </c>
      <c r="T118" s="445">
        <f t="shared" si="190"/>
        <v>0</v>
      </c>
      <c r="U118" s="445">
        <f t="shared" ref="U118" si="324">U75+U96</f>
        <v>0</v>
      </c>
      <c r="V118" s="445">
        <f t="shared" si="192"/>
        <v>0</v>
      </c>
      <c r="W118" s="445">
        <f t="shared" ref="W118" si="325">W75+W96</f>
        <v>0</v>
      </c>
      <c r="X118" s="445">
        <f t="shared" si="194"/>
        <v>0</v>
      </c>
      <c r="Y118" s="445">
        <f t="shared" ref="Y118" si="326">Y75+Y96</f>
        <v>0</v>
      </c>
      <c r="Z118" s="445">
        <f t="shared" si="196"/>
        <v>0</v>
      </c>
      <c r="AA118" s="445">
        <f t="shared" ref="AA118" si="327">AA75+AA96</f>
        <v>0</v>
      </c>
      <c r="AB118" s="445">
        <f t="shared" si="198"/>
        <v>0</v>
      </c>
      <c r="AC118" s="445">
        <f t="shared" ref="AC118" si="328">AC75+AC96</f>
        <v>0</v>
      </c>
      <c r="AD118" s="445">
        <f t="shared" si="200"/>
        <v>0</v>
      </c>
    </row>
    <row r="119" spans="1:32" ht="22.05" customHeight="1">
      <c r="A119" s="443"/>
      <c r="B119" s="394">
        <v>3005</v>
      </c>
      <c r="C119" s="476" t="s">
        <v>165</v>
      </c>
      <c r="D119" s="458" t="s">
        <v>143</v>
      </c>
      <c r="E119" s="437"/>
      <c r="F119" s="437"/>
      <c r="G119" s="444">
        <f t="shared" ref="G119:H119" si="329">G75+G97</f>
        <v>0</v>
      </c>
      <c r="H119" s="445">
        <f t="shared" si="329"/>
        <v>0</v>
      </c>
      <c r="I119" s="445">
        <f t="shared" ref="I119" si="330">I76+I97</f>
        <v>0</v>
      </c>
      <c r="J119" s="445">
        <f t="shared" si="180"/>
        <v>0</v>
      </c>
      <c r="K119" s="445">
        <f t="shared" ref="K119" si="331">K76+K97</f>
        <v>1</v>
      </c>
      <c r="L119" s="445">
        <f t="shared" si="182"/>
        <v>23245200</v>
      </c>
      <c r="M119" s="445">
        <f t="shared" ref="M119" si="332">M76+M97</f>
        <v>0</v>
      </c>
      <c r="N119" s="445">
        <f t="shared" si="184"/>
        <v>0</v>
      </c>
      <c r="O119" s="445">
        <f t="shared" ref="O119" si="333">O76+O97</f>
        <v>0</v>
      </c>
      <c r="P119" s="445">
        <f t="shared" si="186"/>
        <v>0</v>
      </c>
      <c r="Q119" s="445">
        <f t="shared" ref="Q119" si="334">Q76+Q97</f>
        <v>0</v>
      </c>
      <c r="R119" s="445">
        <f t="shared" si="188"/>
        <v>0</v>
      </c>
      <c r="S119" s="445">
        <f t="shared" ref="S119" si="335">S76+S97</f>
        <v>0</v>
      </c>
      <c r="T119" s="445">
        <f t="shared" si="190"/>
        <v>0</v>
      </c>
      <c r="U119" s="445">
        <f t="shared" ref="U119" si="336">U76+U97</f>
        <v>0</v>
      </c>
      <c r="V119" s="445">
        <f t="shared" si="192"/>
        <v>0</v>
      </c>
      <c r="W119" s="445">
        <f t="shared" ref="W119" si="337">W76+W97</f>
        <v>0</v>
      </c>
      <c r="X119" s="445">
        <f t="shared" si="194"/>
        <v>0</v>
      </c>
      <c r="Y119" s="445">
        <f t="shared" ref="Y119" si="338">Y76+Y97</f>
        <v>0</v>
      </c>
      <c r="Z119" s="445">
        <f t="shared" si="196"/>
        <v>0</v>
      </c>
      <c r="AA119" s="445">
        <f t="shared" ref="AA119" si="339">AA76+AA97</f>
        <v>0</v>
      </c>
      <c r="AB119" s="445">
        <f t="shared" si="198"/>
        <v>0</v>
      </c>
      <c r="AC119" s="445">
        <f t="shared" ref="AC119" si="340">AC76+AC97</f>
        <v>0</v>
      </c>
      <c r="AD119" s="445">
        <f t="shared" si="200"/>
        <v>0</v>
      </c>
    </row>
    <row r="120" spans="1:32" ht="22.05" customHeight="1">
      <c r="A120" s="443"/>
      <c r="B120" s="394">
        <v>3006</v>
      </c>
      <c r="C120" s="476" t="s">
        <v>166</v>
      </c>
      <c r="D120" s="458" t="s">
        <v>143</v>
      </c>
      <c r="E120" s="437"/>
      <c r="F120" s="437"/>
      <c r="G120" s="444">
        <f t="shared" ref="G120:H120" si="341">G76+G98</f>
        <v>0</v>
      </c>
      <c r="H120" s="445">
        <f t="shared" si="341"/>
        <v>0</v>
      </c>
      <c r="I120" s="445">
        <f t="shared" ref="I120" si="342">I77+I98</f>
        <v>0</v>
      </c>
      <c r="J120" s="445">
        <f t="shared" si="180"/>
        <v>0</v>
      </c>
      <c r="K120" s="445">
        <f t="shared" ref="K120" si="343">K77+K98</f>
        <v>0</v>
      </c>
      <c r="L120" s="445">
        <f t="shared" si="182"/>
        <v>20130000</v>
      </c>
      <c r="M120" s="445">
        <f t="shared" ref="M120" si="344">M77+M98</f>
        <v>0</v>
      </c>
      <c r="N120" s="445">
        <f t="shared" si="184"/>
        <v>0</v>
      </c>
      <c r="O120" s="445">
        <f t="shared" ref="O120" si="345">O77+O98</f>
        <v>0</v>
      </c>
      <c r="P120" s="445">
        <f t="shared" si="186"/>
        <v>0</v>
      </c>
      <c r="Q120" s="445">
        <f t="shared" ref="Q120" si="346">Q77+Q98</f>
        <v>0</v>
      </c>
      <c r="R120" s="445">
        <f t="shared" si="188"/>
        <v>0</v>
      </c>
      <c r="S120" s="445">
        <f t="shared" ref="S120" si="347">S77+S98</f>
        <v>0</v>
      </c>
      <c r="T120" s="445">
        <f t="shared" si="190"/>
        <v>0</v>
      </c>
      <c r="U120" s="445">
        <f t="shared" ref="U120" si="348">U77+U98</f>
        <v>0</v>
      </c>
      <c r="V120" s="445">
        <f t="shared" si="192"/>
        <v>0</v>
      </c>
      <c r="W120" s="445">
        <f t="shared" ref="W120" si="349">W77+W98</f>
        <v>0</v>
      </c>
      <c r="X120" s="445">
        <f t="shared" si="194"/>
        <v>0</v>
      </c>
      <c r="Y120" s="445">
        <f t="shared" ref="Y120" si="350">Y77+Y98</f>
        <v>0</v>
      </c>
      <c r="Z120" s="445">
        <f t="shared" si="196"/>
        <v>0</v>
      </c>
      <c r="AA120" s="445">
        <f t="shared" ref="AA120" si="351">AA77+AA98</f>
        <v>0</v>
      </c>
      <c r="AB120" s="445">
        <f t="shared" si="198"/>
        <v>0</v>
      </c>
      <c r="AC120" s="445">
        <f t="shared" ref="AC120" si="352">AC77+AC98</f>
        <v>0</v>
      </c>
      <c r="AD120" s="445">
        <f t="shared" si="200"/>
        <v>0</v>
      </c>
    </row>
    <row r="121" spans="1:32" ht="22.05" customHeight="1">
      <c r="A121" s="443"/>
      <c r="B121" s="394">
        <v>3007</v>
      </c>
      <c r="C121" s="476" t="s">
        <v>167</v>
      </c>
      <c r="D121" s="458" t="s">
        <v>143</v>
      </c>
      <c r="E121" s="437"/>
      <c r="F121" s="437"/>
      <c r="G121" s="444">
        <f t="shared" ref="G121:H121" si="353">G77+G99</f>
        <v>2</v>
      </c>
      <c r="H121" s="445">
        <f t="shared" si="353"/>
        <v>37180000</v>
      </c>
      <c r="I121" s="445">
        <f t="shared" ref="I121" si="354">I78+I99</f>
        <v>0</v>
      </c>
      <c r="J121" s="445">
        <f t="shared" si="180"/>
        <v>0</v>
      </c>
      <c r="K121" s="445">
        <f t="shared" ref="K121" si="355">K78+K99</f>
        <v>1</v>
      </c>
      <c r="L121" s="445">
        <f t="shared" si="182"/>
        <v>0</v>
      </c>
      <c r="M121" s="445">
        <f t="shared" ref="M121" si="356">M78+M99</f>
        <v>0</v>
      </c>
      <c r="N121" s="445">
        <f t="shared" si="184"/>
        <v>0</v>
      </c>
      <c r="O121" s="445">
        <f t="shared" ref="O121" si="357">O78+O99</f>
        <v>0</v>
      </c>
      <c r="P121" s="445">
        <f t="shared" si="186"/>
        <v>0</v>
      </c>
      <c r="Q121" s="445">
        <f t="shared" ref="Q121" si="358">Q78+Q99</f>
        <v>0</v>
      </c>
      <c r="R121" s="445">
        <f t="shared" si="188"/>
        <v>0</v>
      </c>
      <c r="S121" s="445">
        <f t="shared" ref="S121" si="359">S78+S99</f>
        <v>0</v>
      </c>
      <c r="T121" s="445">
        <f t="shared" si="190"/>
        <v>0</v>
      </c>
      <c r="U121" s="445">
        <f t="shared" ref="U121" si="360">U78+U99</f>
        <v>0</v>
      </c>
      <c r="V121" s="445">
        <f t="shared" si="192"/>
        <v>0</v>
      </c>
      <c r="W121" s="445">
        <f t="shared" ref="W121" si="361">W78+W99</f>
        <v>0</v>
      </c>
      <c r="X121" s="445">
        <f t="shared" si="194"/>
        <v>0</v>
      </c>
      <c r="Y121" s="445">
        <f t="shared" ref="Y121" si="362">Y78+Y99</f>
        <v>0</v>
      </c>
      <c r="Z121" s="445">
        <f t="shared" si="196"/>
        <v>0</v>
      </c>
      <c r="AA121" s="445">
        <f t="shared" ref="AA121" si="363">AA78+AA99</f>
        <v>0</v>
      </c>
      <c r="AB121" s="445">
        <f t="shared" si="198"/>
        <v>0</v>
      </c>
      <c r="AC121" s="445">
        <f t="shared" ref="AC121" si="364">AC78+AC99</f>
        <v>0</v>
      </c>
      <c r="AD121" s="445">
        <f t="shared" si="200"/>
        <v>0</v>
      </c>
    </row>
    <row r="122" spans="1:32" ht="22.05" customHeight="1">
      <c r="A122" s="443"/>
      <c r="B122" s="394">
        <v>3008</v>
      </c>
      <c r="C122" s="476" t="s">
        <v>168</v>
      </c>
      <c r="D122" s="458" t="s">
        <v>143</v>
      </c>
      <c r="E122" s="437"/>
      <c r="F122" s="437"/>
      <c r="G122" s="444">
        <f t="shared" ref="G122:H122" si="365">G78+G100</f>
        <v>0</v>
      </c>
      <c r="H122" s="445">
        <f t="shared" si="365"/>
        <v>0</v>
      </c>
      <c r="I122" s="445">
        <f t="shared" ref="I122" si="366">I79+I100</f>
        <v>0</v>
      </c>
      <c r="J122" s="445">
        <f t="shared" si="180"/>
        <v>0</v>
      </c>
      <c r="K122" s="445">
        <f t="shared" ref="K122" si="367">K79+K100</f>
        <v>0</v>
      </c>
      <c r="L122" s="445">
        <f t="shared" si="182"/>
        <v>10450000</v>
      </c>
      <c r="M122" s="445">
        <f t="shared" ref="M122" si="368">M79+M100</f>
        <v>0</v>
      </c>
      <c r="N122" s="445">
        <f t="shared" si="184"/>
        <v>0</v>
      </c>
      <c r="O122" s="445">
        <f t="shared" ref="O122" si="369">O79+O100</f>
        <v>1</v>
      </c>
      <c r="P122" s="445">
        <f t="shared" si="186"/>
        <v>0</v>
      </c>
      <c r="Q122" s="445">
        <f t="shared" ref="Q122" si="370">Q79+Q100</f>
        <v>0</v>
      </c>
      <c r="R122" s="445">
        <f t="shared" si="188"/>
        <v>0</v>
      </c>
      <c r="S122" s="445">
        <f t="shared" ref="S122" si="371">S79+S100</f>
        <v>0</v>
      </c>
      <c r="T122" s="445">
        <f t="shared" si="190"/>
        <v>0</v>
      </c>
      <c r="U122" s="445">
        <f t="shared" ref="U122" si="372">U79+U100</f>
        <v>0</v>
      </c>
      <c r="V122" s="445">
        <f t="shared" si="192"/>
        <v>0</v>
      </c>
      <c r="W122" s="445">
        <f t="shared" ref="W122" si="373">W79+W100</f>
        <v>0</v>
      </c>
      <c r="X122" s="445">
        <f t="shared" si="194"/>
        <v>0</v>
      </c>
      <c r="Y122" s="445">
        <f t="shared" ref="Y122" si="374">Y79+Y100</f>
        <v>0</v>
      </c>
      <c r="Z122" s="445">
        <f t="shared" si="196"/>
        <v>0</v>
      </c>
      <c r="AA122" s="445">
        <f t="shared" ref="AA122" si="375">AA79+AA100</f>
        <v>0</v>
      </c>
      <c r="AB122" s="445">
        <f t="shared" si="198"/>
        <v>0</v>
      </c>
      <c r="AC122" s="445">
        <f t="shared" ref="AC122" si="376">AC79+AC100</f>
        <v>0</v>
      </c>
      <c r="AD122" s="445">
        <f t="shared" si="200"/>
        <v>0</v>
      </c>
    </row>
    <row r="123" spans="1:32" ht="23.25" customHeight="1">
      <c r="A123" s="446"/>
      <c r="B123" s="399">
        <v>3009</v>
      </c>
      <c r="C123" s="477" t="s">
        <v>174</v>
      </c>
      <c r="D123" s="460" t="s">
        <v>143</v>
      </c>
      <c r="E123" s="439"/>
      <c r="F123" s="439"/>
      <c r="G123" s="447">
        <f t="shared" ref="G123:H123" si="377">G79+G101</f>
        <v>0</v>
      </c>
      <c r="H123" s="448">
        <f t="shared" si="377"/>
        <v>0</v>
      </c>
      <c r="I123" s="449">
        <f t="shared" ref="I123" si="378">I80+I101</f>
        <v>0</v>
      </c>
      <c r="J123" s="448">
        <f t="shared" si="180"/>
        <v>0</v>
      </c>
      <c r="K123" s="449">
        <f t="shared" ref="K123" si="379">K80+K101</f>
        <v>0</v>
      </c>
      <c r="L123" s="450">
        <f t="shared" si="182"/>
        <v>0</v>
      </c>
      <c r="M123" s="449">
        <f t="shared" ref="M123" si="380">M80+M101</f>
        <v>0</v>
      </c>
      <c r="N123" s="450">
        <f t="shared" si="184"/>
        <v>0</v>
      </c>
      <c r="O123" s="449">
        <f t="shared" ref="O123" si="381">O80+O101</f>
        <v>0</v>
      </c>
      <c r="P123" s="450">
        <f t="shared" si="186"/>
        <v>550000000</v>
      </c>
      <c r="Q123" s="449">
        <f t="shared" ref="Q123" si="382">Q80+Q101</f>
        <v>0</v>
      </c>
      <c r="R123" s="450">
        <f t="shared" si="188"/>
        <v>0</v>
      </c>
      <c r="S123" s="449">
        <f t="shared" ref="S123" si="383">S80+S101</f>
        <v>0</v>
      </c>
      <c r="T123" s="450">
        <f t="shared" si="190"/>
        <v>0</v>
      </c>
      <c r="U123" s="449">
        <f t="shared" ref="U123" si="384">U80+U101</f>
        <v>0</v>
      </c>
      <c r="V123" s="450">
        <f t="shared" si="192"/>
        <v>0</v>
      </c>
      <c r="W123" s="449">
        <f t="shared" ref="W123" si="385">W80+W101</f>
        <v>0</v>
      </c>
      <c r="X123" s="450">
        <f t="shared" si="194"/>
        <v>0</v>
      </c>
      <c r="Y123" s="449">
        <f t="shared" ref="Y123" si="386">Y80+Y101</f>
        <v>0</v>
      </c>
      <c r="Z123" s="450">
        <f t="shared" si="196"/>
        <v>0</v>
      </c>
      <c r="AA123" s="449">
        <f t="shared" ref="AA123" si="387">AA80+AA101</f>
        <v>0</v>
      </c>
      <c r="AB123" s="450">
        <f t="shared" si="198"/>
        <v>0</v>
      </c>
      <c r="AC123" s="449">
        <f t="shared" ref="AC123" si="388">AC80+AC101</f>
        <v>0</v>
      </c>
      <c r="AD123" s="450">
        <f t="shared" si="200"/>
        <v>0</v>
      </c>
    </row>
    <row r="126" spans="1:32">
      <c r="A126" s="451" t="s">
        <v>100</v>
      </c>
    </row>
    <row r="127" spans="1:32" ht="21.75" customHeight="1">
      <c r="A127" s="796" t="s">
        <v>29</v>
      </c>
      <c r="B127" s="836" t="s">
        <v>82</v>
      </c>
      <c r="C127" s="796" t="s">
        <v>83</v>
      </c>
      <c r="D127" s="796" t="s">
        <v>72</v>
      </c>
      <c r="E127" s="798" t="s">
        <v>21</v>
      </c>
      <c r="F127" s="800"/>
      <c r="G127" s="792" t="s">
        <v>31</v>
      </c>
      <c r="H127" s="792"/>
      <c r="I127" s="792" t="s">
        <v>32</v>
      </c>
      <c r="J127" s="792"/>
      <c r="K127" s="792" t="s">
        <v>33</v>
      </c>
      <c r="L127" s="792"/>
      <c r="M127" s="792" t="s">
        <v>34</v>
      </c>
      <c r="N127" s="792"/>
      <c r="O127" s="792" t="s">
        <v>35</v>
      </c>
      <c r="P127" s="792"/>
      <c r="Q127" s="792" t="s">
        <v>36</v>
      </c>
      <c r="R127" s="792"/>
      <c r="S127" s="792" t="s">
        <v>37</v>
      </c>
      <c r="T127" s="792"/>
      <c r="U127" s="792" t="s">
        <v>38</v>
      </c>
      <c r="V127" s="792"/>
      <c r="W127" s="792" t="s">
        <v>39</v>
      </c>
      <c r="X127" s="792"/>
      <c r="Y127" s="792" t="s">
        <v>40</v>
      </c>
      <c r="Z127" s="792"/>
      <c r="AA127" s="792" t="s">
        <v>41</v>
      </c>
      <c r="AB127" s="792"/>
      <c r="AC127" s="792" t="s">
        <v>42</v>
      </c>
      <c r="AD127" s="792"/>
      <c r="AE127" s="792" t="s">
        <v>21</v>
      </c>
      <c r="AF127" s="792"/>
    </row>
    <row r="128" spans="1:32" ht="30" customHeight="1">
      <c r="A128" s="838"/>
      <c r="B128" s="837"/>
      <c r="C128" s="838"/>
      <c r="D128" s="838"/>
      <c r="E128" s="172" t="s">
        <v>677</v>
      </c>
      <c r="F128" s="252" t="s">
        <v>678</v>
      </c>
      <c r="G128" s="57" t="s">
        <v>101</v>
      </c>
      <c r="H128" s="57" t="s">
        <v>139</v>
      </c>
      <c r="I128" s="57" t="s">
        <v>101</v>
      </c>
      <c r="J128" s="57" t="s">
        <v>139</v>
      </c>
      <c r="K128" s="57" t="s">
        <v>101</v>
      </c>
      <c r="L128" s="57" t="s">
        <v>139</v>
      </c>
      <c r="M128" s="57" t="s">
        <v>101</v>
      </c>
      <c r="N128" s="57" t="s">
        <v>139</v>
      </c>
      <c r="O128" s="57" t="s">
        <v>101</v>
      </c>
      <c r="P128" s="57" t="s">
        <v>139</v>
      </c>
      <c r="Q128" s="57" t="s">
        <v>101</v>
      </c>
      <c r="R128" s="57" t="s">
        <v>139</v>
      </c>
      <c r="S128" s="57" t="s">
        <v>101</v>
      </c>
      <c r="T128" s="57" t="s">
        <v>139</v>
      </c>
      <c r="U128" s="57" t="s">
        <v>101</v>
      </c>
      <c r="V128" s="57" t="s">
        <v>139</v>
      </c>
      <c r="W128" s="57" t="s">
        <v>101</v>
      </c>
      <c r="X128" s="57" t="s">
        <v>139</v>
      </c>
      <c r="Y128" s="57" t="s">
        <v>101</v>
      </c>
      <c r="Z128" s="57" t="s">
        <v>139</v>
      </c>
      <c r="AA128" s="57" t="s">
        <v>101</v>
      </c>
      <c r="AB128" s="57" t="s">
        <v>139</v>
      </c>
      <c r="AC128" s="57" t="s">
        <v>101</v>
      </c>
      <c r="AD128" s="57" t="s">
        <v>139</v>
      </c>
      <c r="AE128" s="478" t="s">
        <v>675</v>
      </c>
      <c r="AF128" s="373" t="s">
        <v>676</v>
      </c>
    </row>
    <row r="129" spans="1:32" ht="24" customHeight="1">
      <c r="A129" s="452"/>
      <c r="B129" s="453"/>
      <c r="C129" s="452" t="s">
        <v>20</v>
      </c>
      <c r="D129" s="452"/>
      <c r="E129" s="172">
        <v>-24750000000</v>
      </c>
      <c r="F129" s="252"/>
      <c r="G129" s="172">
        <f>G130+G132+G137</f>
        <v>24750000000</v>
      </c>
      <c r="H129" s="172">
        <f t="shared" ref="H129:AD129" si="389">H130+H132+G137</f>
        <v>219870000</v>
      </c>
      <c r="I129" s="172">
        <f t="shared" si="389"/>
        <v>25226920000</v>
      </c>
      <c r="J129" s="172">
        <f t="shared" si="389"/>
        <v>-24184775000</v>
      </c>
      <c r="K129" s="172">
        <f t="shared" si="389"/>
        <v>33616350000</v>
      </c>
      <c r="L129" s="172">
        <f t="shared" si="389"/>
        <v>8558175000</v>
      </c>
      <c r="M129" s="172">
        <f t="shared" si="389"/>
        <v>33073020699.5</v>
      </c>
      <c r="N129" s="172">
        <f t="shared" si="389"/>
        <v>-24066929300.5</v>
      </c>
      <c r="O129" s="172">
        <f t="shared" si="389"/>
        <v>34220100000</v>
      </c>
      <c r="P129" s="172">
        <f t="shared" si="389"/>
        <v>66610050000</v>
      </c>
      <c r="Q129" s="172">
        <f t="shared" si="389"/>
        <v>33550000000</v>
      </c>
      <c r="R129" s="172">
        <f t="shared" si="389"/>
        <v>550000000</v>
      </c>
      <c r="S129" s="172">
        <f t="shared" si="389"/>
        <v>33000000000</v>
      </c>
      <c r="T129" s="172">
        <f t="shared" si="389"/>
        <v>66225750000</v>
      </c>
      <c r="U129" s="172">
        <f t="shared" si="389"/>
        <v>33451500000</v>
      </c>
      <c r="V129" s="172">
        <f t="shared" si="389"/>
        <v>225750000</v>
      </c>
      <c r="W129" s="172">
        <f t="shared" si="389"/>
        <v>16500000000</v>
      </c>
      <c r="X129" s="172">
        <f t="shared" si="389"/>
        <v>49725750000</v>
      </c>
      <c r="Y129" s="172">
        <f t="shared" si="389"/>
        <v>16951500000</v>
      </c>
      <c r="Z129" s="172">
        <f t="shared" si="389"/>
        <v>225750000</v>
      </c>
      <c r="AA129" s="172">
        <f t="shared" si="389"/>
        <v>33000000000</v>
      </c>
      <c r="AB129" s="172">
        <f t="shared" si="389"/>
        <v>49500000000</v>
      </c>
      <c r="AC129" s="172">
        <f t="shared" si="389"/>
        <v>33000000000</v>
      </c>
      <c r="AD129" s="172">
        <f t="shared" si="389"/>
        <v>16725750000</v>
      </c>
      <c r="AE129" s="374"/>
      <c r="AF129" s="377">
        <f>AD129</f>
        <v>16725750000</v>
      </c>
    </row>
    <row r="130" spans="1:32" ht="22.05" customHeight="1">
      <c r="A130" s="452"/>
      <c r="B130" s="453"/>
      <c r="C130" s="454" t="s">
        <v>140</v>
      </c>
      <c r="D130" s="57"/>
      <c r="E130" s="172">
        <f>E131</f>
        <v>-24750000000</v>
      </c>
      <c r="F130" s="252"/>
      <c r="G130" s="133">
        <f t="shared" ref="G130:AD130" si="390">G131</f>
        <v>24750000000</v>
      </c>
      <c r="H130" s="133">
        <f t="shared" si="390"/>
        <v>0</v>
      </c>
      <c r="I130" s="133">
        <f>I131</f>
        <v>24750000000</v>
      </c>
      <c r="J130" s="133">
        <f>J131</f>
        <v>-24750000000</v>
      </c>
      <c r="K130" s="133">
        <f t="shared" si="390"/>
        <v>33000000000</v>
      </c>
      <c r="L130" s="133">
        <f t="shared" si="390"/>
        <v>8250000000</v>
      </c>
      <c r="M130" s="133">
        <f t="shared" si="390"/>
        <v>33000000000</v>
      </c>
      <c r="N130" s="133">
        <f t="shared" si="390"/>
        <v>-24750000000</v>
      </c>
      <c r="O130" s="133">
        <f t="shared" si="390"/>
        <v>33000000000</v>
      </c>
      <c r="P130" s="133">
        <f t="shared" si="390"/>
        <v>66000000000</v>
      </c>
      <c r="Q130" s="133">
        <f t="shared" si="390"/>
        <v>33000000000</v>
      </c>
      <c r="R130" s="133">
        <f t="shared" si="390"/>
        <v>0</v>
      </c>
      <c r="S130" s="133">
        <f t="shared" si="390"/>
        <v>33000000000</v>
      </c>
      <c r="T130" s="133">
        <f t="shared" si="390"/>
        <v>66000000000</v>
      </c>
      <c r="U130" s="133">
        <f t="shared" si="390"/>
        <v>33000000000</v>
      </c>
      <c r="V130" s="133">
        <f t="shared" si="390"/>
        <v>0</v>
      </c>
      <c r="W130" s="133">
        <f t="shared" si="390"/>
        <v>16500000000</v>
      </c>
      <c r="X130" s="133">
        <f t="shared" si="390"/>
        <v>49500000000</v>
      </c>
      <c r="Y130" s="133">
        <f t="shared" si="390"/>
        <v>16500000000</v>
      </c>
      <c r="Z130" s="133">
        <f t="shared" si="390"/>
        <v>0</v>
      </c>
      <c r="AA130" s="133">
        <f t="shared" si="390"/>
        <v>33000000000</v>
      </c>
      <c r="AB130" s="133">
        <f t="shared" si="390"/>
        <v>49500000000</v>
      </c>
      <c r="AC130" s="133">
        <f t="shared" si="390"/>
        <v>33000000000</v>
      </c>
      <c r="AD130" s="133">
        <f t="shared" si="390"/>
        <v>16500000000</v>
      </c>
      <c r="AE130" s="374"/>
      <c r="AF130" s="377">
        <f>AD130</f>
        <v>16500000000</v>
      </c>
    </row>
    <row r="131" spans="1:32" ht="22.05" customHeight="1">
      <c r="A131" s="57">
        <v>1</v>
      </c>
      <c r="B131" s="57"/>
      <c r="C131" s="42" t="s">
        <v>26</v>
      </c>
      <c r="D131" s="57" t="s">
        <v>143</v>
      </c>
      <c r="E131" s="172">
        <f>E108</f>
        <v>-24750000000</v>
      </c>
      <c r="F131" s="252"/>
      <c r="G131" s="172">
        <f>50%*H108</f>
        <v>24750000000</v>
      </c>
      <c r="H131" s="172">
        <f>E131+F131+H108-G131</f>
        <v>0</v>
      </c>
      <c r="I131" s="172">
        <f>50%*J108+50%*H108</f>
        <v>24750000000</v>
      </c>
      <c r="J131" s="172">
        <f>H131+J108-I131</f>
        <v>-24750000000</v>
      </c>
      <c r="K131" s="172">
        <f>50%*L108+50%*J108</f>
        <v>33000000000</v>
      </c>
      <c r="L131" s="172">
        <f>J131+L108-K131</f>
        <v>8250000000</v>
      </c>
      <c r="M131" s="172">
        <f>50%*N108+50%*L108</f>
        <v>33000000000</v>
      </c>
      <c r="N131" s="172">
        <f>L131+N108-M131</f>
        <v>-24750000000</v>
      </c>
      <c r="O131" s="172">
        <f>50%*P108+50%*N108</f>
        <v>33000000000</v>
      </c>
      <c r="P131" s="172">
        <f>M131+P107-O131</f>
        <v>66000000000</v>
      </c>
      <c r="Q131" s="172">
        <f>50%*R108+50%*P108</f>
        <v>33000000000</v>
      </c>
      <c r="R131" s="172">
        <f>O131+R107-Q131</f>
        <v>0</v>
      </c>
      <c r="S131" s="172">
        <f>50%*T108+50%*R108</f>
        <v>33000000000</v>
      </c>
      <c r="T131" s="172">
        <f>Q131+T107-S131</f>
        <v>66000000000</v>
      </c>
      <c r="U131" s="172">
        <f>50%*V108+50%*T108</f>
        <v>33000000000</v>
      </c>
      <c r="V131" s="172">
        <f>S131+V107-U131</f>
        <v>0</v>
      </c>
      <c r="W131" s="172">
        <f>50%*X108+50%*V108</f>
        <v>16500000000</v>
      </c>
      <c r="X131" s="172">
        <f>U131+X107-W131</f>
        <v>49500000000</v>
      </c>
      <c r="Y131" s="172">
        <f>50%*Z108+50%*X108</f>
        <v>16500000000</v>
      </c>
      <c r="Z131" s="172">
        <f>W131+Z107-Y131</f>
        <v>0</v>
      </c>
      <c r="AA131" s="172">
        <f>50%*AB108+50%*Z108</f>
        <v>33000000000</v>
      </c>
      <c r="AB131" s="172">
        <f>Y131+AB107-AA131</f>
        <v>49500000000</v>
      </c>
      <c r="AC131" s="172">
        <f>50%*AD108+50%*AB108</f>
        <v>33000000000</v>
      </c>
      <c r="AD131" s="172">
        <f>AB131+AD64-AC131</f>
        <v>16500000000</v>
      </c>
      <c r="AE131" s="374"/>
      <c r="AF131" s="377">
        <f>AD131</f>
        <v>16500000000</v>
      </c>
    </row>
    <row r="132" spans="1:32" ht="22.05" customHeight="1">
      <c r="A132" s="378"/>
      <c r="B132" s="373"/>
      <c r="C132" s="463" t="s">
        <v>87</v>
      </c>
      <c r="D132" s="57"/>
      <c r="E132" s="172"/>
      <c r="F132" s="172">
        <f>SUM(E133:F136)</f>
        <v>0</v>
      </c>
      <c r="G132" s="173">
        <f t="shared" ref="G132:AD132" si="391">SUM(F133:G136)</f>
        <v>0</v>
      </c>
      <c r="H132" s="173">
        <f>SUM(G133:H136)</f>
        <v>219870000</v>
      </c>
      <c r="I132" s="173">
        <f t="shared" si="391"/>
        <v>439740000</v>
      </c>
      <c r="J132" s="173">
        <f t="shared" si="391"/>
        <v>528045000</v>
      </c>
      <c r="K132" s="173">
        <f t="shared" si="391"/>
        <v>616350000</v>
      </c>
      <c r="L132" s="173">
        <f t="shared" si="391"/>
        <v>308175000</v>
      </c>
      <c r="M132" s="173">
        <f t="shared" si="391"/>
        <v>0</v>
      </c>
      <c r="N132" s="173">
        <f t="shared" si="391"/>
        <v>610050000</v>
      </c>
      <c r="O132" s="173">
        <f t="shared" si="391"/>
        <v>1220100000</v>
      </c>
      <c r="P132" s="173">
        <f t="shared" si="391"/>
        <v>610050000</v>
      </c>
      <c r="Q132" s="173">
        <f t="shared" si="391"/>
        <v>0</v>
      </c>
      <c r="R132" s="173">
        <f t="shared" si="391"/>
        <v>0</v>
      </c>
      <c r="S132" s="173">
        <f t="shared" si="391"/>
        <v>0</v>
      </c>
      <c r="T132" s="173">
        <f t="shared" si="391"/>
        <v>225750000</v>
      </c>
      <c r="U132" s="173">
        <f t="shared" si="391"/>
        <v>451500000</v>
      </c>
      <c r="V132" s="173">
        <f t="shared" si="391"/>
        <v>225750000</v>
      </c>
      <c r="W132" s="173">
        <f t="shared" si="391"/>
        <v>0</v>
      </c>
      <c r="X132" s="173">
        <f t="shared" si="391"/>
        <v>225750000</v>
      </c>
      <c r="Y132" s="173">
        <f t="shared" si="391"/>
        <v>451500000</v>
      </c>
      <c r="Z132" s="173">
        <f t="shared" si="391"/>
        <v>225750000</v>
      </c>
      <c r="AA132" s="173">
        <f t="shared" si="391"/>
        <v>0</v>
      </c>
      <c r="AB132" s="173">
        <f t="shared" si="391"/>
        <v>0</v>
      </c>
      <c r="AC132" s="173">
        <f t="shared" si="391"/>
        <v>0</v>
      </c>
      <c r="AD132" s="173">
        <f t="shared" si="391"/>
        <v>225750000</v>
      </c>
      <c r="AE132" s="374"/>
      <c r="AF132" s="377">
        <f t="shared" ref="AF132:AF146" si="392">AD132</f>
        <v>225750000</v>
      </c>
    </row>
    <row r="133" spans="1:32" ht="22.05" customHeight="1">
      <c r="A133" s="440"/>
      <c r="B133" s="404">
        <v>10025</v>
      </c>
      <c r="C133" s="386" t="s">
        <v>77</v>
      </c>
      <c r="D133" s="456" t="s">
        <v>75</v>
      </c>
      <c r="E133" s="435"/>
      <c r="F133" s="435">
        <f t="shared" ref="F133:F146" si="393">SUM(E134:F137)</f>
        <v>0</v>
      </c>
      <c r="G133" s="442">
        <v>0</v>
      </c>
      <c r="H133" s="442">
        <f>E133+F133+H110-G133</f>
        <v>120750000</v>
      </c>
      <c r="I133" s="442">
        <f>H133</f>
        <v>120750000</v>
      </c>
      <c r="J133" s="442">
        <f>H133+J110-I133</f>
        <v>60375000</v>
      </c>
      <c r="K133" s="442">
        <f>J133</f>
        <v>60375000</v>
      </c>
      <c r="L133" s="442">
        <f>J133+L110-K133</f>
        <v>0</v>
      </c>
      <c r="M133" s="442">
        <f>L133</f>
        <v>0</v>
      </c>
      <c r="N133" s="442">
        <f>L133+N110-M133</f>
        <v>362250000</v>
      </c>
      <c r="O133" s="442">
        <f>N133</f>
        <v>362250000</v>
      </c>
      <c r="P133" s="442">
        <f>N133+P110-O133</f>
        <v>0</v>
      </c>
      <c r="Q133" s="442">
        <f>P133</f>
        <v>0</v>
      </c>
      <c r="R133" s="442">
        <f>P133+R110-Q133</f>
        <v>0</v>
      </c>
      <c r="S133" s="442">
        <f>R133</f>
        <v>0</v>
      </c>
      <c r="T133" s="442">
        <f>R133+T110-S133</f>
        <v>126000000</v>
      </c>
      <c r="U133" s="442">
        <f>T133</f>
        <v>126000000</v>
      </c>
      <c r="V133" s="442">
        <f>T133+V110-U133</f>
        <v>0</v>
      </c>
      <c r="W133" s="442">
        <f>V133</f>
        <v>0</v>
      </c>
      <c r="X133" s="442">
        <f>V133+X110-W133</f>
        <v>126000000</v>
      </c>
      <c r="Y133" s="442">
        <f>X133</f>
        <v>126000000</v>
      </c>
      <c r="Z133" s="442">
        <f>X133+Z110-Y133</f>
        <v>0</v>
      </c>
      <c r="AA133" s="442">
        <f>Z133</f>
        <v>0</v>
      </c>
      <c r="AB133" s="442">
        <f>Z133+AB110-AA133</f>
        <v>0</v>
      </c>
      <c r="AC133" s="442">
        <f>AB133</f>
        <v>0</v>
      </c>
      <c r="AD133" s="442">
        <f>AB133+AD110-AC133</f>
        <v>126000000</v>
      </c>
      <c r="AE133" s="386"/>
      <c r="AF133" s="479">
        <f t="shared" si="392"/>
        <v>126000000</v>
      </c>
    </row>
    <row r="134" spans="1:32" ht="22.05" customHeight="1">
      <c r="A134" s="443"/>
      <c r="B134" s="394">
        <v>13370</v>
      </c>
      <c r="C134" s="393" t="s">
        <v>78</v>
      </c>
      <c r="D134" s="458" t="s">
        <v>75</v>
      </c>
      <c r="E134" s="437"/>
      <c r="F134" s="437">
        <f t="shared" si="393"/>
        <v>0</v>
      </c>
      <c r="G134" s="445">
        <v>0</v>
      </c>
      <c r="H134" s="445">
        <f t="shared" ref="H134:H146" si="394">E134+F134+H111-G134</f>
        <v>27720000</v>
      </c>
      <c r="I134" s="445">
        <f>H134</f>
        <v>27720000</v>
      </c>
      <c r="J134" s="445">
        <f t="shared" ref="J134:J146" si="395">H134+J111-I134</f>
        <v>69300000</v>
      </c>
      <c r="K134" s="445">
        <f>J134</f>
        <v>69300000</v>
      </c>
      <c r="L134" s="445">
        <f t="shared" ref="L134:L146" si="396">J134+L111-K134</f>
        <v>0</v>
      </c>
      <c r="M134" s="445">
        <f t="shared" ref="M134:O134" si="397">L134</f>
        <v>0</v>
      </c>
      <c r="N134" s="445">
        <f t="shared" ref="N134:N136" si="398">L134+N111-M134</f>
        <v>69300000</v>
      </c>
      <c r="O134" s="445">
        <f t="shared" si="397"/>
        <v>69300000</v>
      </c>
      <c r="P134" s="445">
        <f t="shared" ref="P134:P136" si="399">N134+P111-O134</f>
        <v>0</v>
      </c>
      <c r="Q134" s="445">
        <f t="shared" ref="Q134:S134" si="400">P134</f>
        <v>0</v>
      </c>
      <c r="R134" s="445">
        <f t="shared" ref="R134:R136" si="401">P134+R111-Q134</f>
        <v>0</v>
      </c>
      <c r="S134" s="445">
        <f t="shared" si="400"/>
        <v>0</v>
      </c>
      <c r="T134" s="445">
        <f t="shared" ref="T134:T136" si="402">R134+T111-S134</f>
        <v>28350000</v>
      </c>
      <c r="U134" s="445">
        <f t="shared" ref="U134:W134" si="403">T134</f>
        <v>28350000</v>
      </c>
      <c r="V134" s="445">
        <f t="shared" ref="V134:V136" si="404">T134+V111-U134</f>
        <v>0</v>
      </c>
      <c r="W134" s="445">
        <f t="shared" si="403"/>
        <v>0</v>
      </c>
      <c r="X134" s="445">
        <f t="shared" ref="X134:X136" si="405">V134+X111-W134</f>
        <v>28350000</v>
      </c>
      <c r="Y134" s="445">
        <f t="shared" ref="Y134:AA134" si="406">X134</f>
        <v>28350000</v>
      </c>
      <c r="Z134" s="445">
        <f t="shared" ref="Z134:Z136" si="407">X134+Z111-Y134</f>
        <v>0</v>
      </c>
      <c r="AA134" s="445">
        <f t="shared" si="406"/>
        <v>0</v>
      </c>
      <c r="AB134" s="445">
        <f t="shared" ref="AB134:AD136" si="408">Z134+AB111-AA134</f>
        <v>0</v>
      </c>
      <c r="AC134" s="445">
        <f t="shared" ref="AC134" si="409">AB134</f>
        <v>0</v>
      </c>
      <c r="AD134" s="445">
        <f t="shared" si="408"/>
        <v>28350000</v>
      </c>
      <c r="AE134" s="393"/>
      <c r="AF134" s="480">
        <f t="shared" si="392"/>
        <v>28350000</v>
      </c>
    </row>
    <row r="135" spans="1:32" ht="22.05" customHeight="1">
      <c r="A135" s="443"/>
      <c r="B135" s="394">
        <v>10288</v>
      </c>
      <c r="C135" s="393" t="s">
        <v>79</v>
      </c>
      <c r="D135" s="458" t="s">
        <v>75</v>
      </c>
      <c r="E135" s="437"/>
      <c r="F135" s="437">
        <f t="shared" si="393"/>
        <v>0</v>
      </c>
      <c r="G135" s="445">
        <v>0</v>
      </c>
      <c r="H135" s="445">
        <f t="shared" si="394"/>
        <v>32550000</v>
      </c>
      <c r="I135" s="445">
        <f>H135</f>
        <v>32550000</v>
      </c>
      <c r="J135" s="445">
        <f t="shared" si="395"/>
        <v>81375000</v>
      </c>
      <c r="K135" s="445">
        <f t="shared" ref="K135:K146" si="410">J135</f>
        <v>81375000</v>
      </c>
      <c r="L135" s="445">
        <f t="shared" si="396"/>
        <v>0</v>
      </c>
      <c r="M135" s="445">
        <f t="shared" ref="M135:O135" si="411">L135</f>
        <v>0</v>
      </c>
      <c r="N135" s="445">
        <f t="shared" si="398"/>
        <v>81375000</v>
      </c>
      <c r="O135" s="445">
        <f t="shared" si="411"/>
        <v>81375000</v>
      </c>
      <c r="P135" s="445">
        <f t="shared" si="399"/>
        <v>0</v>
      </c>
      <c r="Q135" s="445">
        <f t="shared" ref="Q135:S135" si="412">P135</f>
        <v>0</v>
      </c>
      <c r="R135" s="445">
        <f t="shared" si="401"/>
        <v>0</v>
      </c>
      <c r="S135" s="445">
        <f t="shared" si="412"/>
        <v>0</v>
      </c>
      <c r="T135" s="445">
        <f t="shared" si="402"/>
        <v>32550000</v>
      </c>
      <c r="U135" s="445">
        <f t="shared" ref="U135:W135" si="413">T135</f>
        <v>32550000</v>
      </c>
      <c r="V135" s="445">
        <f t="shared" si="404"/>
        <v>0</v>
      </c>
      <c r="W135" s="445">
        <f t="shared" si="413"/>
        <v>0</v>
      </c>
      <c r="X135" s="445">
        <f t="shared" si="405"/>
        <v>32550000</v>
      </c>
      <c r="Y135" s="445">
        <f t="shared" ref="Y135:AA135" si="414">X135</f>
        <v>32550000</v>
      </c>
      <c r="Z135" s="445">
        <f t="shared" si="407"/>
        <v>0</v>
      </c>
      <c r="AA135" s="445">
        <f t="shared" si="414"/>
        <v>0</v>
      </c>
      <c r="AB135" s="445">
        <f t="shared" si="408"/>
        <v>0</v>
      </c>
      <c r="AC135" s="445">
        <f t="shared" ref="AC135" si="415">AB135</f>
        <v>0</v>
      </c>
      <c r="AD135" s="445">
        <f t="shared" si="408"/>
        <v>32550000</v>
      </c>
      <c r="AE135" s="393"/>
      <c r="AF135" s="480">
        <f t="shared" si="392"/>
        <v>32550000</v>
      </c>
    </row>
    <row r="136" spans="1:32" ht="22.05" customHeight="1">
      <c r="A136" s="446"/>
      <c r="B136" s="399">
        <v>17818</v>
      </c>
      <c r="C136" s="398" t="s">
        <v>80</v>
      </c>
      <c r="D136" s="460" t="s">
        <v>75</v>
      </c>
      <c r="E136" s="439"/>
      <c r="F136" s="439">
        <f t="shared" si="393"/>
        <v>0</v>
      </c>
      <c r="G136" s="448">
        <v>0</v>
      </c>
      <c r="H136" s="448">
        <f t="shared" si="394"/>
        <v>38850000</v>
      </c>
      <c r="I136" s="448">
        <f>H136</f>
        <v>38850000</v>
      </c>
      <c r="J136" s="448">
        <f t="shared" si="395"/>
        <v>97125000</v>
      </c>
      <c r="K136" s="448">
        <f t="shared" si="410"/>
        <v>97125000</v>
      </c>
      <c r="L136" s="448">
        <f t="shared" si="396"/>
        <v>0</v>
      </c>
      <c r="M136" s="448">
        <f t="shared" ref="M136:O146" si="416">L136</f>
        <v>0</v>
      </c>
      <c r="N136" s="448">
        <f t="shared" si="398"/>
        <v>97125000</v>
      </c>
      <c r="O136" s="448">
        <f t="shared" si="416"/>
        <v>97125000</v>
      </c>
      <c r="P136" s="448">
        <f t="shared" si="399"/>
        <v>0</v>
      </c>
      <c r="Q136" s="448">
        <f t="shared" ref="Q136:S136" si="417">P136</f>
        <v>0</v>
      </c>
      <c r="R136" s="448">
        <f t="shared" si="401"/>
        <v>0</v>
      </c>
      <c r="S136" s="448">
        <f t="shared" si="417"/>
        <v>0</v>
      </c>
      <c r="T136" s="448">
        <f t="shared" si="402"/>
        <v>38850000</v>
      </c>
      <c r="U136" s="448">
        <f t="shared" ref="U136:W136" si="418">T136</f>
        <v>38850000</v>
      </c>
      <c r="V136" s="448">
        <f t="shared" si="404"/>
        <v>0</v>
      </c>
      <c r="W136" s="448">
        <f t="shared" si="418"/>
        <v>0</v>
      </c>
      <c r="X136" s="448">
        <f t="shared" si="405"/>
        <v>38850000</v>
      </c>
      <c r="Y136" s="448">
        <f t="shared" ref="Y136:AA136" si="419">X136</f>
        <v>38850000</v>
      </c>
      <c r="Z136" s="448">
        <f t="shared" si="407"/>
        <v>0</v>
      </c>
      <c r="AA136" s="448">
        <f t="shared" si="419"/>
        <v>0</v>
      </c>
      <c r="AB136" s="448">
        <f t="shared" si="408"/>
        <v>0</v>
      </c>
      <c r="AC136" s="448">
        <f t="shared" ref="AC136" si="420">AB136</f>
        <v>0</v>
      </c>
      <c r="AD136" s="448">
        <f t="shared" si="408"/>
        <v>38850000</v>
      </c>
      <c r="AE136" s="398"/>
      <c r="AF136" s="481">
        <f t="shared" si="392"/>
        <v>38850000</v>
      </c>
    </row>
    <row r="137" spans="1:32" ht="22.05" customHeight="1">
      <c r="A137" s="57"/>
      <c r="B137" s="378"/>
      <c r="C137" s="463" t="s">
        <v>192</v>
      </c>
      <c r="D137" s="464"/>
      <c r="E137" s="172"/>
      <c r="F137" s="172">
        <f t="shared" si="393"/>
        <v>0</v>
      </c>
      <c r="G137" s="62">
        <f>SUM(G138:G146)</f>
        <v>0</v>
      </c>
      <c r="H137" s="62">
        <f t="shared" ref="H137:AD137" si="421">SUM(H138:H146)</f>
        <v>37180000</v>
      </c>
      <c r="I137" s="62">
        <f t="shared" si="421"/>
        <v>37180000</v>
      </c>
      <c r="J137" s="62">
        <f t="shared" si="421"/>
        <v>0</v>
      </c>
      <c r="K137" s="62">
        <f t="shared" si="421"/>
        <v>0</v>
      </c>
      <c r="L137" s="62">
        <f t="shared" si="421"/>
        <v>73020699.5</v>
      </c>
      <c r="M137" s="62">
        <f t="shared" si="421"/>
        <v>73020699.5</v>
      </c>
      <c r="N137" s="62">
        <f t="shared" si="421"/>
        <v>0</v>
      </c>
      <c r="O137" s="62">
        <f t="shared" si="421"/>
        <v>0</v>
      </c>
      <c r="P137" s="62">
        <f t="shared" si="421"/>
        <v>550000000</v>
      </c>
      <c r="Q137" s="62">
        <f t="shared" si="421"/>
        <v>550000000</v>
      </c>
      <c r="R137" s="62">
        <f t="shared" si="421"/>
        <v>0</v>
      </c>
      <c r="S137" s="62">
        <f t="shared" si="421"/>
        <v>0</v>
      </c>
      <c r="T137" s="62">
        <f t="shared" si="421"/>
        <v>0</v>
      </c>
      <c r="U137" s="62">
        <f t="shared" si="421"/>
        <v>0</v>
      </c>
      <c r="V137" s="62">
        <f t="shared" si="421"/>
        <v>0</v>
      </c>
      <c r="W137" s="62">
        <f t="shared" si="421"/>
        <v>0</v>
      </c>
      <c r="X137" s="62">
        <f t="shared" si="421"/>
        <v>0</v>
      </c>
      <c r="Y137" s="62">
        <f t="shared" si="421"/>
        <v>0</v>
      </c>
      <c r="Z137" s="62">
        <f t="shared" si="421"/>
        <v>0</v>
      </c>
      <c r="AA137" s="62">
        <f t="shared" si="421"/>
        <v>0</v>
      </c>
      <c r="AB137" s="62">
        <f t="shared" si="421"/>
        <v>0</v>
      </c>
      <c r="AC137" s="62">
        <f t="shared" si="421"/>
        <v>0</v>
      </c>
      <c r="AD137" s="45">
        <f t="shared" si="421"/>
        <v>0</v>
      </c>
      <c r="AE137" s="374"/>
      <c r="AF137" s="377">
        <f t="shared" si="392"/>
        <v>0</v>
      </c>
    </row>
    <row r="138" spans="1:32" ht="22.05" customHeight="1">
      <c r="A138" s="440"/>
      <c r="B138" s="404">
        <v>3001</v>
      </c>
      <c r="C138" s="475" t="s">
        <v>159</v>
      </c>
      <c r="D138" s="456" t="s">
        <v>143</v>
      </c>
      <c r="E138" s="435"/>
      <c r="F138" s="435">
        <f t="shared" si="393"/>
        <v>0</v>
      </c>
      <c r="G138" s="442">
        <v>0</v>
      </c>
      <c r="H138" s="442">
        <f t="shared" si="394"/>
        <v>0</v>
      </c>
      <c r="I138" s="442">
        <f t="shared" ref="I138:I146" si="422">H138</f>
        <v>0</v>
      </c>
      <c r="J138" s="442">
        <f t="shared" si="395"/>
        <v>0</v>
      </c>
      <c r="K138" s="442">
        <f t="shared" si="410"/>
        <v>0</v>
      </c>
      <c r="L138" s="442">
        <f t="shared" si="396"/>
        <v>2745500</v>
      </c>
      <c r="M138" s="442">
        <f t="shared" si="416"/>
        <v>2745500</v>
      </c>
      <c r="N138" s="442">
        <f t="shared" ref="N138:N146" si="423">L138+N115-M138</f>
        <v>0</v>
      </c>
      <c r="O138" s="442">
        <f t="shared" ref="O138:O146" si="424">N138</f>
        <v>0</v>
      </c>
      <c r="P138" s="442">
        <f t="shared" ref="P138:P146" si="425">N138+P115-O138</f>
        <v>0</v>
      </c>
      <c r="Q138" s="442">
        <f t="shared" ref="Q138:Q146" si="426">P138</f>
        <v>0</v>
      </c>
      <c r="R138" s="442">
        <f t="shared" ref="R138:R146" si="427">P138+R115-Q138</f>
        <v>0</v>
      </c>
      <c r="S138" s="442">
        <f t="shared" ref="S138:S146" si="428">R138</f>
        <v>0</v>
      </c>
      <c r="T138" s="442">
        <f t="shared" ref="T138:T146" si="429">R138+T115-S138</f>
        <v>0</v>
      </c>
      <c r="U138" s="442">
        <f t="shared" ref="U138:U146" si="430">T138</f>
        <v>0</v>
      </c>
      <c r="V138" s="442">
        <f t="shared" ref="V138:V146" si="431">T138+V115-U138</f>
        <v>0</v>
      </c>
      <c r="W138" s="442">
        <f t="shared" ref="W138:W146" si="432">V138</f>
        <v>0</v>
      </c>
      <c r="X138" s="442">
        <f t="shared" ref="X138:X146" si="433">V138+X115-W138</f>
        <v>0</v>
      </c>
      <c r="Y138" s="442">
        <f t="shared" ref="Y138:Y146" si="434">X138</f>
        <v>0</v>
      </c>
      <c r="Z138" s="442">
        <f t="shared" ref="Z138:Z146" si="435">X138+Z115-Y138</f>
        <v>0</v>
      </c>
      <c r="AA138" s="442">
        <f t="shared" ref="AA138:AA146" si="436">Z138</f>
        <v>0</v>
      </c>
      <c r="AB138" s="442">
        <f t="shared" ref="AB138:AB146" si="437">Z138+AB115-AA138</f>
        <v>0</v>
      </c>
      <c r="AC138" s="442">
        <f t="shared" ref="AC138:AC146" si="438">AB138</f>
        <v>0</v>
      </c>
      <c r="AD138" s="442">
        <f t="shared" ref="AD138:AD146" si="439">AB138+AD115-AC138</f>
        <v>0</v>
      </c>
      <c r="AE138" s="386"/>
      <c r="AF138" s="479">
        <f t="shared" si="392"/>
        <v>0</v>
      </c>
    </row>
    <row r="139" spans="1:32" ht="22.05" customHeight="1">
      <c r="A139" s="443"/>
      <c r="B139" s="394">
        <v>3002</v>
      </c>
      <c r="C139" s="476" t="s">
        <v>162</v>
      </c>
      <c r="D139" s="458" t="s">
        <v>143</v>
      </c>
      <c r="E139" s="437"/>
      <c r="F139" s="437">
        <f t="shared" si="393"/>
        <v>0</v>
      </c>
      <c r="G139" s="445">
        <v>0</v>
      </c>
      <c r="H139" s="445">
        <f t="shared" si="394"/>
        <v>0</v>
      </c>
      <c r="I139" s="445">
        <f t="shared" si="422"/>
        <v>0</v>
      </c>
      <c r="J139" s="445">
        <f t="shared" si="395"/>
        <v>0</v>
      </c>
      <c r="K139" s="445">
        <f t="shared" si="410"/>
        <v>0</v>
      </c>
      <c r="L139" s="445">
        <f t="shared" si="396"/>
        <v>1599999.5</v>
      </c>
      <c r="M139" s="445">
        <f t="shared" si="416"/>
        <v>1599999.5</v>
      </c>
      <c r="N139" s="445">
        <f t="shared" si="423"/>
        <v>0</v>
      </c>
      <c r="O139" s="445">
        <f t="shared" si="424"/>
        <v>0</v>
      </c>
      <c r="P139" s="445">
        <f t="shared" si="425"/>
        <v>0</v>
      </c>
      <c r="Q139" s="445">
        <f t="shared" si="426"/>
        <v>0</v>
      </c>
      <c r="R139" s="445">
        <f t="shared" si="427"/>
        <v>0</v>
      </c>
      <c r="S139" s="445">
        <f t="shared" si="428"/>
        <v>0</v>
      </c>
      <c r="T139" s="445">
        <f t="shared" si="429"/>
        <v>0</v>
      </c>
      <c r="U139" s="445">
        <f t="shared" si="430"/>
        <v>0</v>
      </c>
      <c r="V139" s="445">
        <f t="shared" si="431"/>
        <v>0</v>
      </c>
      <c r="W139" s="445">
        <f t="shared" si="432"/>
        <v>0</v>
      </c>
      <c r="X139" s="445">
        <f t="shared" si="433"/>
        <v>0</v>
      </c>
      <c r="Y139" s="445">
        <f t="shared" si="434"/>
        <v>0</v>
      </c>
      <c r="Z139" s="445">
        <f t="shared" si="435"/>
        <v>0</v>
      </c>
      <c r="AA139" s="445">
        <f t="shared" si="436"/>
        <v>0</v>
      </c>
      <c r="AB139" s="445">
        <f t="shared" si="437"/>
        <v>0</v>
      </c>
      <c r="AC139" s="445">
        <f t="shared" si="438"/>
        <v>0</v>
      </c>
      <c r="AD139" s="445">
        <f t="shared" si="439"/>
        <v>0</v>
      </c>
      <c r="AE139" s="393"/>
      <c r="AF139" s="480">
        <f t="shared" si="392"/>
        <v>0</v>
      </c>
    </row>
    <row r="140" spans="1:32" ht="22.05" customHeight="1">
      <c r="A140" s="443"/>
      <c r="B140" s="394">
        <v>3003</v>
      </c>
      <c r="C140" s="476" t="s">
        <v>163</v>
      </c>
      <c r="D140" s="458" t="s">
        <v>143</v>
      </c>
      <c r="E140" s="437"/>
      <c r="F140" s="437">
        <f t="shared" si="393"/>
        <v>0</v>
      </c>
      <c r="G140" s="445">
        <v>0</v>
      </c>
      <c r="H140" s="445">
        <f t="shared" si="394"/>
        <v>0</v>
      </c>
      <c r="I140" s="445">
        <f t="shared" si="422"/>
        <v>0</v>
      </c>
      <c r="J140" s="445">
        <f t="shared" si="395"/>
        <v>0</v>
      </c>
      <c r="K140" s="445">
        <f t="shared" si="410"/>
        <v>0</v>
      </c>
      <c r="L140" s="445">
        <f t="shared" si="396"/>
        <v>4950000</v>
      </c>
      <c r="M140" s="445">
        <f t="shared" si="416"/>
        <v>4950000</v>
      </c>
      <c r="N140" s="445">
        <f t="shared" si="423"/>
        <v>0</v>
      </c>
      <c r="O140" s="445">
        <f t="shared" si="424"/>
        <v>0</v>
      </c>
      <c r="P140" s="445">
        <f t="shared" si="425"/>
        <v>0</v>
      </c>
      <c r="Q140" s="445">
        <f t="shared" si="426"/>
        <v>0</v>
      </c>
      <c r="R140" s="445">
        <f t="shared" si="427"/>
        <v>0</v>
      </c>
      <c r="S140" s="445">
        <f t="shared" si="428"/>
        <v>0</v>
      </c>
      <c r="T140" s="445">
        <f t="shared" si="429"/>
        <v>0</v>
      </c>
      <c r="U140" s="445">
        <f t="shared" si="430"/>
        <v>0</v>
      </c>
      <c r="V140" s="445">
        <f t="shared" si="431"/>
        <v>0</v>
      </c>
      <c r="W140" s="445">
        <f t="shared" si="432"/>
        <v>0</v>
      </c>
      <c r="X140" s="445">
        <f t="shared" si="433"/>
        <v>0</v>
      </c>
      <c r="Y140" s="445">
        <f t="shared" si="434"/>
        <v>0</v>
      </c>
      <c r="Z140" s="445">
        <f t="shared" si="435"/>
        <v>0</v>
      </c>
      <c r="AA140" s="445">
        <f t="shared" si="436"/>
        <v>0</v>
      </c>
      <c r="AB140" s="445">
        <f t="shared" si="437"/>
        <v>0</v>
      </c>
      <c r="AC140" s="445">
        <f t="shared" si="438"/>
        <v>0</v>
      </c>
      <c r="AD140" s="445">
        <f t="shared" si="439"/>
        <v>0</v>
      </c>
      <c r="AE140" s="393"/>
      <c r="AF140" s="480">
        <f t="shared" si="392"/>
        <v>0</v>
      </c>
    </row>
    <row r="141" spans="1:32" ht="22.05" customHeight="1">
      <c r="A141" s="443"/>
      <c r="B141" s="394">
        <v>3004</v>
      </c>
      <c r="C141" s="476" t="s">
        <v>164</v>
      </c>
      <c r="D141" s="458" t="s">
        <v>143</v>
      </c>
      <c r="E141" s="437"/>
      <c r="F141" s="437">
        <f t="shared" si="393"/>
        <v>0</v>
      </c>
      <c r="G141" s="445">
        <v>0</v>
      </c>
      <c r="H141" s="445">
        <f t="shared" si="394"/>
        <v>0</v>
      </c>
      <c r="I141" s="445">
        <f t="shared" si="422"/>
        <v>0</v>
      </c>
      <c r="J141" s="445">
        <f t="shared" si="395"/>
        <v>0</v>
      </c>
      <c r="K141" s="445">
        <f t="shared" si="410"/>
        <v>0</v>
      </c>
      <c r="L141" s="445">
        <f t="shared" si="396"/>
        <v>9900000</v>
      </c>
      <c r="M141" s="445">
        <f t="shared" si="416"/>
        <v>9900000</v>
      </c>
      <c r="N141" s="445">
        <f t="shared" si="423"/>
        <v>0</v>
      </c>
      <c r="O141" s="445">
        <f t="shared" si="424"/>
        <v>0</v>
      </c>
      <c r="P141" s="445">
        <f t="shared" si="425"/>
        <v>0</v>
      </c>
      <c r="Q141" s="445">
        <f t="shared" si="426"/>
        <v>0</v>
      </c>
      <c r="R141" s="445">
        <f t="shared" si="427"/>
        <v>0</v>
      </c>
      <c r="S141" s="445">
        <f t="shared" si="428"/>
        <v>0</v>
      </c>
      <c r="T141" s="445">
        <f t="shared" si="429"/>
        <v>0</v>
      </c>
      <c r="U141" s="445">
        <f t="shared" si="430"/>
        <v>0</v>
      </c>
      <c r="V141" s="445">
        <f t="shared" si="431"/>
        <v>0</v>
      </c>
      <c r="W141" s="445">
        <f t="shared" si="432"/>
        <v>0</v>
      </c>
      <c r="X141" s="445">
        <f t="shared" si="433"/>
        <v>0</v>
      </c>
      <c r="Y141" s="445">
        <f t="shared" si="434"/>
        <v>0</v>
      </c>
      <c r="Z141" s="445">
        <f t="shared" si="435"/>
        <v>0</v>
      </c>
      <c r="AA141" s="445">
        <f t="shared" si="436"/>
        <v>0</v>
      </c>
      <c r="AB141" s="445">
        <f t="shared" si="437"/>
        <v>0</v>
      </c>
      <c r="AC141" s="445">
        <f t="shared" si="438"/>
        <v>0</v>
      </c>
      <c r="AD141" s="445">
        <f t="shared" si="439"/>
        <v>0</v>
      </c>
      <c r="AE141" s="393"/>
      <c r="AF141" s="480">
        <f t="shared" si="392"/>
        <v>0</v>
      </c>
    </row>
    <row r="142" spans="1:32" ht="22.05" customHeight="1">
      <c r="A142" s="443"/>
      <c r="B142" s="394">
        <v>3005</v>
      </c>
      <c r="C142" s="476" t="s">
        <v>165</v>
      </c>
      <c r="D142" s="458" t="s">
        <v>143</v>
      </c>
      <c r="E142" s="437"/>
      <c r="F142" s="437">
        <f t="shared" si="393"/>
        <v>0</v>
      </c>
      <c r="G142" s="445">
        <v>0</v>
      </c>
      <c r="H142" s="445">
        <f t="shared" si="394"/>
        <v>0</v>
      </c>
      <c r="I142" s="445">
        <f t="shared" si="422"/>
        <v>0</v>
      </c>
      <c r="J142" s="445">
        <f t="shared" si="395"/>
        <v>0</v>
      </c>
      <c r="K142" s="445">
        <f t="shared" si="410"/>
        <v>0</v>
      </c>
      <c r="L142" s="445">
        <f t="shared" si="396"/>
        <v>23245200</v>
      </c>
      <c r="M142" s="445">
        <f t="shared" si="416"/>
        <v>23245200</v>
      </c>
      <c r="N142" s="445">
        <f t="shared" si="423"/>
        <v>0</v>
      </c>
      <c r="O142" s="445">
        <f t="shared" si="424"/>
        <v>0</v>
      </c>
      <c r="P142" s="445">
        <f t="shared" si="425"/>
        <v>0</v>
      </c>
      <c r="Q142" s="445">
        <f t="shared" si="426"/>
        <v>0</v>
      </c>
      <c r="R142" s="445">
        <f t="shared" si="427"/>
        <v>0</v>
      </c>
      <c r="S142" s="445">
        <f t="shared" si="428"/>
        <v>0</v>
      </c>
      <c r="T142" s="445">
        <f t="shared" si="429"/>
        <v>0</v>
      </c>
      <c r="U142" s="445">
        <f t="shared" si="430"/>
        <v>0</v>
      </c>
      <c r="V142" s="445">
        <f t="shared" si="431"/>
        <v>0</v>
      </c>
      <c r="W142" s="445">
        <f t="shared" si="432"/>
        <v>0</v>
      </c>
      <c r="X142" s="445">
        <f t="shared" si="433"/>
        <v>0</v>
      </c>
      <c r="Y142" s="445">
        <f t="shared" si="434"/>
        <v>0</v>
      </c>
      <c r="Z142" s="445">
        <f t="shared" si="435"/>
        <v>0</v>
      </c>
      <c r="AA142" s="445">
        <f t="shared" si="436"/>
        <v>0</v>
      </c>
      <c r="AB142" s="445">
        <f t="shared" si="437"/>
        <v>0</v>
      </c>
      <c r="AC142" s="445">
        <f t="shared" si="438"/>
        <v>0</v>
      </c>
      <c r="AD142" s="445">
        <f t="shared" si="439"/>
        <v>0</v>
      </c>
      <c r="AE142" s="393"/>
      <c r="AF142" s="480">
        <f t="shared" si="392"/>
        <v>0</v>
      </c>
    </row>
    <row r="143" spans="1:32" ht="22.05" customHeight="1">
      <c r="A143" s="443"/>
      <c r="B143" s="394">
        <v>3006</v>
      </c>
      <c r="C143" s="476" t="s">
        <v>166</v>
      </c>
      <c r="D143" s="458" t="s">
        <v>143</v>
      </c>
      <c r="E143" s="437"/>
      <c r="F143" s="437">
        <f t="shared" si="393"/>
        <v>0</v>
      </c>
      <c r="G143" s="445">
        <v>0</v>
      </c>
      <c r="H143" s="445">
        <f t="shared" si="394"/>
        <v>0</v>
      </c>
      <c r="I143" s="445">
        <f t="shared" si="422"/>
        <v>0</v>
      </c>
      <c r="J143" s="445">
        <f t="shared" si="395"/>
        <v>0</v>
      </c>
      <c r="K143" s="445">
        <f t="shared" si="410"/>
        <v>0</v>
      </c>
      <c r="L143" s="445">
        <f t="shared" si="396"/>
        <v>20130000</v>
      </c>
      <c r="M143" s="445">
        <f t="shared" si="416"/>
        <v>20130000</v>
      </c>
      <c r="N143" s="445">
        <f t="shared" si="423"/>
        <v>0</v>
      </c>
      <c r="O143" s="445">
        <f t="shared" si="424"/>
        <v>0</v>
      </c>
      <c r="P143" s="445">
        <f t="shared" si="425"/>
        <v>0</v>
      </c>
      <c r="Q143" s="445">
        <f t="shared" si="426"/>
        <v>0</v>
      </c>
      <c r="R143" s="445">
        <f t="shared" si="427"/>
        <v>0</v>
      </c>
      <c r="S143" s="445">
        <f t="shared" si="428"/>
        <v>0</v>
      </c>
      <c r="T143" s="445">
        <f t="shared" si="429"/>
        <v>0</v>
      </c>
      <c r="U143" s="445">
        <f t="shared" si="430"/>
        <v>0</v>
      </c>
      <c r="V143" s="445">
        <f t="shared" si="431"/>
        <v>0</v>
      </c>
      <c r="W143" s="445">
        <f t="shared" si="432"/>
        <v>0</v>
      </c>
      <c r="X143" s="445">
        <f t="shared" si="433"/>
        <v>0</v>
      </c>
      <c r="Y143" s="445">
        <f t="shared" si="434"/>
        <v>0</v>
      </c>
      <c r="Z143" s="445">
        <f t="shared" si="435"/>
        <v>0</v>
      </c>
      <c r="AA143" s="445">
        <f t="shared" si="436"/>
        <v>0</v>
      </c>
      <c r="AB143" s="445">
        <f t="shared" si="437"/>
        <v>0</v>
      </c>
      <c r="AC143" s="445">
        <f t="shared" si="438"/>
        <v>0</v>
      </c>
      <c r="AD143" s="445">
        <f t="shared" si="439"/>
        <v>0</v>
      </c>
      <c r="AE143" s="393"/>
      <c r="AF143" s="480">
        <f t="shared" si="392"/>
        <v>0</v>
      </c>
    </row>
    <row r="144" spans="1:32" ht="22.05" customHeight="1">
      <c r="A144" s="443"/>
      <c r="B144" s="394">
        <v>3007</v>
      </c>
      <c r="C144" s="476" t="s">
        <v>167</v>
      </c>
      <c r="D144" s="458" t="s">
        <v>143</v>
      </c>
      <c r="E144" s="437"/>
      <c r="F144" s="437">
        <f t="shared" si="393"/>
        <v>0</v>
      </c>
      <c r="G144" s="445">
        <v>0</v>
      </c>
      <c r="H144" s="445">
        <f t="shared" si="394"/>
        <v>37180000</v>
      </c>
      <c r="I144" s="445">
        <f t="shared" si="422"/>
        <v>37180000</v>
      </c>
      <c r="J144" s="445">
        <f t="shared" si="395"/>
        <v>0</v>
      </c>
      <c r="K144" s="445">
        <f t="shared" si="410"/>
        <v>0</v>
      </c>
      <c r="L144" s="445">
        <f t="shared" si="396"/>
        <v>0</v>
      </c>
      <c r="M144" s="445">
        <f t="shared" si="416"/>
        <v>0</v>
      </c>
      <c r="N144" s="445">
        <f t="shared" si="423"/>
        <v>0</v>
      </c>
      <c r="O144" s="445">
        <f t="shared" si="424"/>
        <v>0</v>
      </c>
      <c r="P144" s="445">
        <f t="shared" si="425"/>
        <v>0</v>
      </c>
      <c r="Q144" s="445">
        <f t="shared" si="426"/>
        <v>0</v>
      </c>
      <c r="R144" s="445">
        <f t="shared" si="427"/>
        <v>0</v>
      </c>
      <c r="S144" s="445">
        <f t="shared" si="428"/>
        <v>0</v>
      </c>
      <c r="T144" s="445">
        <f t="shared" si="429"/>
        <v>0</v>
      </c>
      <c r="U144" s="445">
        <f t="shared" si="430"/>
        <v>0</v>
      </c>
      <c r="V144" s="445">
        <f t="shared" si="431"/>
        <v>0</v>
      </c>
      <c r="W144" s="445">
        <f t="shared" si="432"/>
        <v>0</v>
      </c>
      <c r="X144" s="445">
        <f t="shared" si="433"/>
        <v>0</v>
      </c>
      <c r="Y144" s="445">
        <f t="shared" si="434"/>
        <v>0</v>
      </c>
      <c r="Z144" s="445">
        <f t="shared" si="435"/>
        <v>0</v>
      </c>
      <c r="AA144" s="445">
        <f t="shared" si="436"/>
        <v>0</v>
      </c>
      <c r="AB144" s="445">
        <f t="shared" si="437"/>
        <v>0</v>
      </c>
      <c r="AC144" s="445">
        <f t="shared" si="438"/>
        <v>0</v>
      </c>
      <c r="AD144" s="445">
        <f t="shared" si="439"/>
        <v>0</v>
      </c>
      <c r="AE144" s="393"/>
      <c r="AF144" s="480">
        <f t="shared" si="392"/>
        <v>0</v>
      </c>
    </row>
    <row r="145" spans="1:32" ht="22.05" customHeight="1">
      <c r="A145" s="443"/>
      <c r="B145" s="394">
        <v>3008</v>
      </c>
      <c r="C145" s="476" t="s">
        <v>168</v>
      </c>
      <c r="D145" s="458" t="s">
        <v>143</v>
      </c>
      <c r="E145" s="437"/>
      <c r="F145" s="437">
        <f t="shared" si="393"/>
        <v>0</v>
      </c>
      <c r="G145" s="445">
        <v>0</v>
      </c>
      <c r="H145" s="445">
        <f t="shared" si="394"/>
        <v>0</v>
      </c>
      <c r="I145" s="445">
        <f t="shared" si="422"/>
        <v>0</v>
      </c>
      <c r="J145" s="445">
        <f t="shared" si="395"/>
        <v>0</v>
      </c>
      <c r="K145" s="445">
        <f t="shared" si="410"/>
        <v>0</v>
      </c>
      <c r="L145" s="445">
        <f t="shared" si="396"/>
        <v>10450000</v>
      </c>
      <c r="M145" s="445">
        <f t="shared" si="416"/>
        <v>10450000</v>
      </c>
      <c r="N145" s="445">
        <f t="shared" si="423"/>
        <v>0</v>
      </c>
      <c r="O145" s="445">
        <f t="shared" si="424"/>
        <v>0</v>
      </c>
      <c r="P145" s="445">
        <f t="shared" si="425"/>
        <v>0</v>
      </c>
      <c r="Q145" s="445">
        <f t="shared" si="426"/>
        <v>0</v>
      </c>
      <c r="R145" s="445">
        <f t="shared" si="427"/>
        <v>0</v>
      </c>
      <c r="S145" s="445">
        <f t="shared" si="428"/>
        <v>0</v>
      </c>
      <c r="T145" s="445">
        <f t="shared" si="429"/>
        <v>0</v>
      </c>
      <c r="U145" s="445">
        <f t="shared" si="430"/>
        <v>0</v>
      </c>
      <c r="V145" s="445">
        <f t="shared" si="431"/>
        <v>0</v>
      </c>
      <c r="W145" s="445">
        <f t="shared" si="432"/>
        <v>0</v>
      </c>
      <c r="X145" s="445">
        <f t="shared" si="433"/>
        <v>0</v>
      </c>
      <c r="Y145" s="445">
        <f t="shared" si="434"/>
        <v>0</v>
      </c>
      <c r="Z145" s="445">
        <f t="shared" si="435"/>
        <v>0</v>
      </c>
      <c r="AA145" s="445">
        <f t="shared" si="436"/>
        <v>0</v>
      </c>
      <c r="AB145" s="445">
        <f t="shared" si="437"/>
        <v>0</v>
      </c>
      <c r="AC145" s="445">
        <f t="shared" si="438"/>
        <v>0</v>
      </c>
      <c r="AD145" s="445">
        <f t="shared" si="439"/>
        <v>0</v>
      </c>
      <c r="AE145" s="393"/>
      <c r="AF145" s="480">
        <f t="shared" si="392"/>
        <v>0</v>
      </c>
    </row>
    <row r="146" spans="1:32" ht="21" customHeight="1">
      <c r="A146" s="446"/>
      <c r="B146" s="399">
        <v>3009</v>
      </c>
      <c r="C146" s="477" t="s">
        <v>174</v>
      </c>
      <c r="D146" s="460" t="s">
        <v>143</v>
      </c>
      <c r="E146" s="439"/>
      <c r="F146" s="439">
        <f t="shared" si="393"/>
        <v>0</v>
      </c>
      <c r="G146" s="450">
        <v>0</v>
      </c>
      <c r="H146" s="448">
        <f t="shared" si="394"/>
        <v>0</v>
      </c>
      <c r="I146" s="448">
        <f t="shared" si="422"/>
        <v>0</v>
      </c>
      <c r="J146" s="448">
        <f t="shared" si="395"/>
        <v>0</v>
      </c>
      <c r="K146" s="448">
        <f t="shared" si="410"/>
        <v>0</v>
      </c>
      <c r="L146" s="448">
        <f t="shared" si="396"/>
        <v>0</v>
      </c>
      <c r="M146" s="448">
        <f t="shared" si="416"/>
        <v>0</v>
      </c>
      <c r="N146" s="448">
        <f t="shared" si="423"/>
        <v>0</v>
      </c>
      <c r="O146" s="448">
        <f t="shared" si="424"/>
        <v>0</v>
      </c>
      <c r="P146" s="448">
        <f t="shared" si="425"/>
        <v>550000000</v>
      </c>
      <c r="Q146" s="448">
        <f t="shared" si="426"/>
        <v>550000000</v>
      </c>
      <c r="R146" s="448">
        <f t="shared" si="427"/>
        <v>0</v>
      </c>
      <c r="S146" s="448">
        <f t="shared" si="428"/>
        <v>0</v>
      </c>
      <c r="T146" s="448">
        <f t="shared" si="429"/>
        <v>0</v>
      </c>
      <c r="U146" s="448">
        <f t="shared" si="430"/>
        <v>0</v>
      </c>
      <c r="V146" s="448">
        <f t="shared" si="431"/>
        <v>0</v>
      </c>
      <c r="W146" s="448">
        <f t="shared" si="432"/>
        <v>0</v>
      </c>
      <c r="X146" s="448">
        <f t="shared" si="433"/>
        <v>0</v>
      </c>
      <c r="Y146" s="448">
        <f t="shared" si="434"/>
        <v>0</v>
      </c>
      <c r="Z146" s="448">
        <f t="shared" si="435"/>
        <v>0</v>
      </c>
      <c r="AA146" s="448">
        <f t="shared" si="436"/>
        <v>0</v>
      </c>
      <c r="AB146" s="448">
        <f t="shared" si="437"/>
        <v>0</v>
      </c>
      <c r="AC146" s="448">
        <f t="shared" si="438"/>
        <v>0</v>
      </c>
      <c r="AD146" s="448">
        <f t="shared" si="439"/>
        <v>0</v>
      </c>
      <c r="AE146" s="398"/>
      <c r="AF146" s="481">
        <f t="shared" si="392"/>
        <v>0</v>
      </c>
    </row>
  </sheetData>
  <mergeCells count="142">
    <mergeCell ref="G60:H60"/>
    <mergeCell ref="AC104:AD104"/>
    <mergeCell ref="AE60:AF60"/>
    <mergeCell ref="O104:P104"/>
    <mergeCell ref="Q104:R104"/>
    <mergeCell ref="S104:T104"/>
    <mergeCell ref="U104:V104"/>
    <mergeCell ref="W104:X104"/>
    <mergeCell ref="Y104:Z104"/>
    <mergeCell ref="AA104:AB104"/>
    <mergeCell ref="Y82:Z82"/>
    <mergeCell ref="AA82:AB82"/>
    <mergeCell ref="AC82:AD82"/>
    <mergeCell ref="AE82:AF82"/>
    <mergeCell ref="S82:T82"/>
    <mergeCell ref="U82:V82"/>
    <mergeCell ref="W82:X82"/>
    <mergeCell ref="O82:P82"/>
    <mergeCell ref="Q82:R82"/>
    <mergeCell ref="I104:J104"/>
    <mergeCell ref="K104:L104"/>
    <mergeCell ref="M60:N60"/>
    <mergeCell ref="O60:P60"/>
    <mergeCell ref="Q60:R60"/>
    <mergeCell ref="A82:A83"/>
    <mergeCell ref="E82:F83"/>
    <mergeCell ref="G127:H127"/>
    <mergeCell ref="E100:F100"/>
    <mergeCell ref="E84:F84"/>
    <mergeCell ref="E85:F85"/>
    <mergeCell ref="E86:F86"/>
    <mergeCell ref="E87:F87"/>
    <mergeCell ref="E88:F88"/>
    <mergeCell ref="E89:F89"/>
    <mergeCell ref="E90:F90"/>
    <mergeCell ref="E91:F91"/>
    <mergeCell ref="E92:F92"/>
    <mergeCell ref="E93:F93"/>
    <mergeCell ref="E94:F94"/>
    <mergeCell ref="E95:F95"/>
    <mergeCell ref="E104:F104"/>
    <mergeCell ref="G82:H82"/>
    <mergeCell ref="A104:A105"/>
    <mergeCell ref="G104:H104"/>
    <mergeCell ref="A127:A128"/>
    <mergeCell ref="B127:B128"/>
    <mergeCell ref="C127:C128"/>
    <mergeCell ref="D127:D128"/>
    <mergeCell ref="B82:B83"/>
    <mergeCell ref="C82:C83"/>
    <mergeCell ref="D82:D83"/>
    <mergeCell ref="M104:N104"/>
    <mergeCell ref="I82:J82"/>
    <mergeCell ref="K82:L82"/>
    <mergeCell ref="M82:N82"/>
    <mergeCell ref="Q127:R127"/>
    <mergeCell ref="E96:F96"/>
    <mergeCell ref="E97:F97"/>
    <mergeCell ref="E98:F98"/>
    <mergeCell ref="E99:F99"/>
    <mergeCell ref="E101:F101"/>
    <mergeCell ref="E127:F127"/>
    <mergeCell ref="B104:B105"/>
    <mergeCell ref="C104:C105"/>
    <mergeCell ref="D104:D105"/>
    <mergeCell ref="I127:J127"/>
    <mergeCell ref="K127:L127"/>
    <mergeCell ref="Y3:Z3"/>
    <mergeCell ref="M127:N127"/>
    <mergeCell ref="O127:P127"/>
    <mergeCell ref="S127:T127"/>
    <mergeCell ref="U127:V127"/>
    <mergeCell ref="W127:X127"/>
    <mergeCell ref="Y127:Z127"/>
    <mergeCell ref="AA3:AB3"/>
    <mergeCell ref="AC3:AD3"/>
    <mergeCell ref="O3:P3"/>
    <mergeCell ref="Q3:R3"/>
    <mergeCell ref="AC60:AD60"/>
    <mergeCell ref="Y17:Z17"/>
    <mergeCell ref="O17:P17"/>
    <mergeCell ref="AA17:AB17"/>
    <mergeCell ref="AC17:AD17"/>
    <mergeCell ref="W17:X17"/>
    <mergeCell ref="S17:T17"/>
    <mergeCell ref="U17:V17"/>
    <mergeCell ref="S3:T3"/>
    <mergeCell ref="U3:V3"/>
    <mergeCell ref="W3:X3"/>
    <mergeCell ref="AA127:AB127"/>
    <mergeCell ref="G3:H3"/>
    <mergeCell ref="I3:J3"/>
    <mergeCell ref="K3:L3"/>
    <mergeCell ref="M3:N3"/>
    <mergeCell ref="A17:A18"/>
    <mergeCell ref="G17:H17"/>
    <mergeCell ref="I17:J17"/>
    <mergeCell ref="C17:C18"/>
    <mergeCell ref="B17:B18"/>
    <mergeCell ref="E3:F3"/>
    <mergeCell ref="A3:A4"/>
    <mergeCell ref="B3:B4"/>
    <mergeCell ref="C3:C4"/>
    <mergeCell ref="D3:D4"/>
    <mergeCell ref="K17:L17"/>
    <mergeCell ref="D17:D18"/>
    <mergeCell ref="AE127:AF127"/>
    <mergeCell ref="AE17:AF17"/>
    <mergeCell ref="G38:H38"/>
    <mergeCell ref="I38:J38"/>
    <mergeCell ref="K38:L38"/>
    <mergeCell ref="M38:N38"/>
    <mergeCell ref="O38:P38"/>
    <mergeCell ref="Q38:R38"/>
    <mergeCell ref="S38:T38"/>
    <mergeCell ref="U38:V38"/>
    <mergeCell ref="W38:X38"/>
    <mergeCell ref="Y38:Z38"/>
    <mergeCell ref="AA38:AB38"/>
    <mergeCell ref="AC38:AD38"/>
    <mergeCell ref="Q17:R17"/>
    <mergeCell ref="M17:N17"/>
    <mergeCell ref="AC127:AD127"/>
    <mergeCell ref="S60:T60"/>
    <mergeCell ref="U60:V60"/>
    <mergeCell ref="W60:X60"/>
    <mergeCell ref="Y60:Z60"/>
    <mergeCell ref="AA60:AB60"/>
    <mergeCell ref="I60:J60"/>
    <mergeCell ref="K60:L60"/>
    <mergeCell ref="A38:A39"/>
    <mergeCell ref="B38:B39"/>
    <mergeCell ref="C38:C39"/>
    <mergeCell ref="D38:D39"/>
    <mergeCell ref="E17:F35"/>
    <mergeCell ref="E40:E56"/>
    <mergeCell ref="E60:F79"/>
    <mergeCell ref="E38:F38"/>
    <mergeCell ref="A60:A61"/>
    <mergeCell ref="B60:B61"/>
    <mergeCell ref="C60:C61"/>
    <mergeCell ref="D60:D61"/>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AA40"/>
  <sheetViews>
    <sheetView showGridLines="0" workbookViewId="0">
      <pane xSplit="2" ySplit="3" topLeftCell="C4" activePane="bottomRight" state="frozen"/>
      <selection pane="topRight" activeCell="C1" sqref="C1"/>
      <selection pane="bottomLeft" activeCell="A4" sqref="A4"/>
      <selection pane="bottomRight" activeCell="J10" sqref="J10"/>
    </sheetView>
  </sheetViews>
  <sheetFormatPr defaultColWidth="9.21875" defaultRowHeight="13.2"/>
  <cols>
    <col min="1" max="1" width="4.44140625" style="311" bestFit="1" customWidth="1"/>
    <col min="2" max="2" width="22" style="311" bestFit="1" customWidth="1"/>
    <col min="3" max="3" width="8.5546875" style="311" bestFit="1" customWidth="1"/>
    <col min="4" max="4" width="15.77734375" style="311" hidden="1" customWidth="1"/>
    <col min="5" max="5" width="8.5546875" style="311" bestFit="1" customWidth="1"/>
    <col min="6" max="6" width="5.5546875" style="311" bestFit="1" customWidth="1"/>
    <col min="7" max="7" width="8.5546875" style="311" bestFit="1" customWidth="1"/>
    <col min="8" max="8" width="5.5546875" style="311" bestFit="1" customWidth="1"/>
    <col min="9" max="9" width="8.5546875" style="311" bestFit="1" customWidth="1"/>
    <col min="10" max="10" width="5.5546875" style="311" bestFit="1" customWidth="1"/>
    <col min="11" max="11" width="8.5546875" style="311" bestFit="1" customWidth="1"/>
    <col min="12" max="12" width="7" style="311" bestFit="1" customWidth="1"/>
    <col min="13" max="13" width="8.5546875" style="311" bestFit="1" customWidth="1"/>
    <col min="14" max="14" width="7" style="311" bestFit="1" customWidth="1"/>
    <col min="15" max="15" width="8.5546875" style="311" bestFit="1" customWidth="1"/>
    <col min="16" max="16" width="7" style="311" bestFit="1" customWidth="1"/>
    <col min="17" max="17" width="8.5546875" style="311" bestFit="1" customWidth="1"/>
    <col min="18" max="18" width="7" style="311" bestFit="1" customWidth="1"/>
    <col min="19" max="19" width="8.5546875" style="311" bestFit="1" customWidth="1"/>
    <col min="20" max="20" width="7" style="311" bestFit="1" customWidth="1"/>
    <col min="21" max="21" width="9.5546875" style="311" bestFit="1" customWidth="1"/>
    <col min="22" max="22" width="7" style="311" bestFit="1" customWidth="1"/>
    <col min="23" max="23" width="9.5546875" style="311" bestFit="1" customWidth="1"/>
    <col min="24" max="24" width="7" style="311" bestFit="1" customWidth="1"/>
    <col min="25" max="25" width="9.5546875" style="311" bestFit="1" customWidth="1"/>
    <col min="26" max="26" width="7" style="311" bestFit="1" customWidth="1"/>
    <col min="27" max="27" width="8.5546875" style="311" bestFit="1" customWidth="1"/>
    <col min="28" max="16384" width="9.21875" style="311"/>
  </cols>
  <sheetData>
    <row r="3" spans="1:27" s="380" customFormat="1" ht="22.05" customHeight="1">
      <c r="A3" s="373" t="s">
        <v>29</v>
      </c>
      <c r="B3" s="373" t="s">
        <v>30</v>
      </c>
      <c r="C3" s="462" t="s">
        <v>31</v>
      </c>
      <c r="D3" s="462"/>
      <c r="E3" s="462" t="s">
        <v>32</v>
      </c>
      <c r="F3" s="462"/>
      <c r="G3" s="462" t="s">
        <v>33</v>
      </c>
      <c r="H3" s="462"/>
      <c r="I3" s="462" t="s">
        <v>34</v>
      </c>
      <c r="J3" s="462"/>
      <c r="K3" s="462" t="s">
        <v>35</v>
      </c>
      <c r="L3" s="462"/>
      <c r="M3" s="462" t="s">
        <v>36</v>
      </c>
      <c r="N3" s="462"/>
      <c r="O3" s="462" t="s">
        <v>37</v>
      </c>
      <c r="P3" s="462"/>
      <c r="Q3" s="462" t="s">
        <v>38</v>
      </c>
      <c r="R3" s="462"/>
      <c r="S3" s="462" t="s">
        <v>39</v>
      </c>
      <c r="T3" s="462"/>
      <c r="U3" s="462" t="s">
        <v>40</v>
      </c>
      <c r="V3" s="462"/>
      <c r="W3" s="462" t="s">
        <v>41</v>
      </c>
      <c r="X3" s="462"/>
      <c r="Y3" s="462" t="s">
        <v>42</v>
      </c>
      <c r="Z3" s="462"/>
      <c r="AA3" s="462" t="s">
        <v>17</v>
      </c>
    </row>
    <row r="4" spans="1:27" ht="22.05" customHeight="1">
      <c r="A4" s="533">
        <v>1</v>
      </c>
      <c r="B4" s="534" t="s">
        <v>43</v>
      </c>
      <c r="C4" s="535">
        <f>'KH San xuat'!G4</f>
        <v>30000</v>
      </c>
      <c r="D4" s="535"/>
      <c r="E4" s="535">
        <f>'KH San xuat'!I4</f>
        <v>25000</v>
      </c>
      <c r="F4" s="535"/>
      <c r="G4" s="535">
        <f>'KH San xuat'!K4</f>
        <v>25000</v>
      </c>
      <c r="H4" s="535"/>
      <c r="I4" s="535">
        <f>'KH San xuat'!M4</f>
        <v>25000</v>
      </c>
      <c r="J4" s="535"/>
      <c r="K4" s="535">
        <f>'KH San xuat'!O4</f>
        <v>25000</v>
      </c>
      <c r="L4" s="535"/>
      <c r="M4" s="535">
        <f>'KH San xuat'!Q4</f>
        <v>25000</v>
      </c>
      <c r="N4" s="535"/>
      <c r="O4" s="535">
        <f>'KH San xuat'!S4</f>
        <v>25000</v>
      </c>
      <c r="P4" s="535"/>
      <c r="Q4" s="535">
        <f>'KH San xuat'!U4</f>
        <v>25000</v>
      </c>
      <c r="R4" s="535"/>
      <c r="S4" s="535">
        <f>'KH San xuat'!W4</f>
        <v>25000</v>
      </c>
      <c r="T4" s="535"/>
      <c r="U4" s="535">
        <f>'KH San xuat'!Y4</f>
        <v>25000</v>
      </c>
      <c r="V4" s="535"/>
      <c r="W4" s="535">
        <f>'KH San xuat'!AA4</f>
        <v>25000</v>
      </c>
      <c r="X4" s="535"/>
      <c r="Y4" s="535">
        <f>'KH San xuat'!AC4</f>
        <v>30000</v>
      </c>
      <c r="Z4" s="535"/>
      <c r="AA4" s="536">
        <f>SUM(C4:Y4)</f>
        <v>310000</v>
      </c>
    </row>
    <row r="5" spans="1:27" ht="22.05" customHeight="1">
      <c r="A5" s="512"/>
      <c r="B5" s="513" t="s">
        <v>62</v>
      </c>
      <c r="C5" s="514">
        <v>0.05</v>
      </c>
      <c r="D5" s="514"/>
      <c r="E5" s="514">
        <v>0.05</v>
      </c>
      <c r="F5" s="514"/>
      <c r="G5" s="514">
        <v>0.05</v>
      </c>
      <c r="H5" s="514"/>
      <c r="I5" s="514">
        <v>0.05</v>
      </c>
      <c r="J5" s="514"/>
      <c r="K5" s="514">
        <v>0.05</v>
      </c>
      <c r="L5" s="514"/>
      <c r="M5" s="514">
        <v>0.05</v>
      </c>
      <c r="N5" s="514"/>
      <c r="O5" s="514">
        <v>0.05</v>
      </c>
      <c r="P5" s="514"/>
      <c r="Q5" s="514">
        <v>0.05</v>
      </c>
      <c r="R5" s="514"/>
      <c r="S5" s="514">
        <v>0.05</v>
      </c>
      <c r="T5" s="514"/>
      <c r="U5" s="514">
        <v>0.05</v>
      </c>
      <c r="V5" s="514"/>
      <c r="W5" s="514">
        <v>0.05</v>
      </c>
      <c r="X5" s="514"/>
      <c r="Y5" s="514">
        <v>0.05</v>
      </c>
      <c r="Z5" s="514"/>
      <c r="AA5" s="514">
        <f t="shared" ref="AA5" si="0">AA6/AA4</f>
        <v>0.05</v>
      </c>
    </row>
    <row r="6" spans="1:27" ht="22.05" customHeight="1">
      <c r="A6" s="512">
        <v>2</v>
      </c>
      <c r="B6" s="515" t="s">
        <v>44</v>
      </c>
      <c r="C6" s="516">
        <f>C4*C5</f>
        <v>1500</v>
      </c>
      <c r="D6" s="516"/>
      <c r="E6" s="516">
        <f>E4*E5</f>
        <v>1250</v>
      </c>
      <c r="F6" s="516"/>
      <c r="G6" s="516">
        <f>G4*G5</f>
        <v>1250</v>
      </c>
      <c r="H6" s="516"/>
      <c r="I6" s="516">
        <f>I4*I5</f>
        <v>1250</v>
      </c>
      <c r="J6" s="516"/>
      <c r="K6" s="516">
        <f>K4*K5</f>
        <v>1250</v>
      </c>
      <c r="L6" s="516"/>
      <c r="M6" s="516">
        <f>M4*M5</f>
        <v>1250</v>
      </c>
      <c r="N6" s="516"/>
      <c r="O6" s="516">
        <f>O4*O5</f>
        <v>1250</v>
      </c>
      <c r="P6" s="516"/>
      <c r="Q6" s="516">
        <f>Q4*Q5</f>
        <v>1250</v>
      </c>
      <c r="R6" s="516"/>
      <c r="S6" s="516">
        <f>S4*S5</f>
        <v>1250</v>
      </c>
      <c r="T6" s="516"/>
      <c r="U6" s="516">
        <f>U4*U5</f>
        <v>1250</v>
      </c>
      <c r="V6" s="516"/>
      <c r="W6" s="516">
        <f>W4*W5</f>
        <v>1250</v>
      </c>
      <c r="X6" s="516"/>
      <c r="Y6" s="516">
        <f>Y4*Y5</f>
        <v>1500</v>
      </c>
      <c r="Z6" s="516"/>
      <c r="AA6" s="517">
        <f>SUM(C6:Y6)</f>
        <v>15500</v>
      </c>
    </row>
    <row r="7" spans="1:27" ht="22.05" customHeight="1">
      <c r="A7" s="512">
        <v>3</v>
      </c>
      <c r="B7" s="515" t="s">
        <v>64</v>
      </c>
      <c r="C7" s="516">
        <f>C9+C11</f>
        <v>205.66894736842107</v>
      </c>
      <c r="D7" s="516"/>
      <c r="E7" s="516">
        <f t="shared" ref="E7:Y7" si="1">E9+E11</f>
        <v>171.39078947368421</v>
      </c>
      <c r="F7" s="516"/>
      <c r="G7" s="516">
        <f t="shared" si="1"/>
        <v>171.39078947368421</v>
      </c>
      <c r="H7" s="516"/>
      <c r="I7" s="516">
        <f t="shared" si="1"/>
        <v>171.39078947368421</v>
      </c>
      <c r="J7" s="516"/>
      <c r="K7" s="516">
        <f t="shared" si="1"/>
        <v>171.39078947368421</v>
      </c>
      <c r="L7" s="516"/>
      <c r="M7" s="516">
        <f t="shared" si="1"/>
        <v>171.39078947368421</v>
      </c>
      <c r="N7" s="516"/>
      <c r="O7" s="516">
        <f t="shared" si="1"/>
        <v>173.94078947368422</v>
      </c>
      <c r="P7" s="516"/>
      <c r="Q7" s="516">
        <f t="shared" si="1"/>
        <v>173.94078947368422</v>
      </c>
      <c r="R7" s="516"/>
      <c r="S7" s="516">
        <f t="shared" si="1"/>
        <v>173.94078947368422</v>
      </c>
      <c r="T7" s="516"/>
      <c r="U7" s="516">
        <f t="shared" si="1"/>
        <v>173.94078947368422</v>
      </c>
      <c r="V7" s="516"/>
      <c r="W7" s="516">
        <f t="shared" si="1"/>
        <v>173.94078947368422</v>
      </c>
      <c r="X7" s="516"/>
      <c r="Y7" s="516">
        <f t="shared" si="1"/>
        <v>208.72894736842107</v>
      </c>
      <c r="Z7" s="516"/>
      <c r="AA7" s="516">
        <f>SUM(C7:Y7)</f>
        <v>2141.0557894736839</v>
      </c>
    </row>
    <row r="8" spans="1:27" ht="22.05" customHeight="1">
      <c r="A8" s="512"/>
      <c r="B8" s="518" t="s">
        <v>46</v>
      </c>
      <c r="C8" s="519">
        <f>C7/C6</f>
        <v>0.13711263157894737</v>
      </c>
      <c r="D8" s="519"/>
      <c r="E8" s="519">
        <f t="shared" ref="E8:AA8" si="2">E7/E6</f>
        <v>0.13711263157894737</v>
      </c>
      <c r="F8" s="519"/>
      <c r="G8" s="519">
        <f t="shared" si="2"/>
        <v>0.13711263157894737</v>
      </c>
      <c r="H8" s="519"/>
      <c r="I8" s="519">
        <f t="shared" si="2"/>
        <v>0.13711263157894737</v>
      </c>
      <c r="J8" s="519"/>
      <c r="K8" s="519">
        <f t="shared" si="2"/>
        <v>0.13711263157894737</v>
      </c>
      <c r="L8" s="519"/>
      <c r="M8" s="519">
        <f t="shared" si="2"/>
        <v>0.13711263157894737</v>
      </c>
      <c r="N8" s="519"/>
      <c r="O8" s="519">
        <f t="shared" si="2"/>
        <v>0.13915263157894739</v>
      </c>
      <c r="P8" s="519"/>
      <c r="Q8" s="519">
        <f t="shared" si="2"/>
        <v>0.13915263157894739</v>
      </c>
      <c r="R8" s="519"/>
      <c r="S8" s="519">
        <f t="shared" si="2"/>
        <v>0.13915263157894739</v>
      </c>
      <c r="T8" s="519"/>
      <c r="U8" s="519">
        <f t="shared" si="2"/>
        <v>0.13915263157894739</v>
      </c>
      <c r="V8" s="519"/>
      <c r="W8" s="519">
        <f t="shared" si="2"/>
        <v>0.13915263157894739</v>
      </c>
      <c r="X8" s="519"/>
      <c r="Y8" s="519">
        <f t="shared" si="2"/>
        <v>0.13915263157894739</v>
      </c>
      <c r="Z8" s="519"/>
      <c r="AA8" s="519">
        <f t="shared" si="2"/>
        <v>0.13813263157894734</v>
      </c>
    </row>
    <row r="9" spans="1:27" ht="22.05" customHeight="1">
      <c r="A9" s="512">
        <v>3.1</v>
      </c>
      <c r="B9" s="515" t="s">
        <v>63</v>
      </c>
      <c r="C9" s="516">
        <f>C10*C$6</f>
        <v>119.71894736842106</v>
      </c>
      <c r="D9" s="516"/>
      <c r="E9" s="516">
        <f t="shared" ref="E9:Y9" si="3">E10*E$6</f>
        <v>99.765789473684208</v>
      </c>
      <c r="F9" s="516"/>
      <c r="G9" s="516">
        <f t="shared" si="3"/>
        <v>99.765789473684208</v>
      </c>
      <c r="H9" s="516"/>
      <c r="I9" s="516">
        <f t="shared" si="3"/>
        <v>99.765789473684208</v>
      </c>
      <c r="J9" s="516"/>
      <c r="K9" s="516">
        <f t="shared" si="3"/>
        <v>99.765789473684208</v>
      </c>
      <c r="L9" s="516"/>
      <c r="M9" s="516">
        <f t="shared" si="3"/>
        <v>99.765789473684208</v>
      </c>
      <c r="N9" s="516"/>
      <c r="O9" s="516">
        <f t="shared" si="3"/>
        <v>102.31578947368422</v>
      </c>
      <c r="P9" s="516"/>
      <c r="Q9" s="516">
        <f t="shared" si="3"/>
        <v>102.31578947368422</v>
      </c>
      <c r="R9" s="516"/>
      <c r="S9" s="516">
        <f t="shared" si="3"/>
        <v>102.31578947368422</v>
      </c>
      <c r="T9" s="516"/>
      <c r="U9" s="516">
        <f t="shared" si="3"/>
        <v>102.31578947368422</v>
      </c>
      <c r="V9" s="516"/>
      <c r="W9" s="516">
        <f t="shared" si="3"/>
        <v>102.31578947368422</v>
      </c>
      <c r="X9" s="516"/>
      <c r="Y9" s="516">
        <f t="shared" si="3"/>
        <v>122.77894736842106</v>
      </c>
      <c r="Z9" s="516"/>
      <c r="AA9" s="516">
        <f>SUM(C9:Y9)</f>
        <v>1252.9057894736841</v>
      </c>
    </row>
    <row r="10" spans="1:27" ht="22.05" customHeight="1">
      <c r="A10" s="512"/>
      <c r="B10" s="537" t="s">
        <v>46</v>
      </c>
      <c r="C10" s="538">
        <f>('KH San xuat'!H17/1000000)/'KH Gia Thanh'!C5</f>
        <v>7.9812631578947371E-2</v>
      </c>
      <c r="D10" s="538"/>
      <c r="E10" s="538">
        <f>('KH San xuat'!J17/1000000)/'KH Gia Thanh'!E5</f>
        <v>7.9812631578947371E-2</v>
      </c>
      <c r="F10" s="538"/>
      <c r="G10" s="538">
        <f>('KH San xuat'!L17/1000000)/'KH Gia Thanh'!G5</f>
        <v>7.9812631578947371E-2</v>
      </c>
      <c r="H10" s="538"/>
      <c r="I10" s="538">
        <f>('KH San xuat'!N17/1000000)/'KH Gia Thanh'!I5</f>
        <v>7.9812631578947371E-2</v>
      </c>
      <c r="J10" s="538"/>
      <c r="K10" s="538">
        <f>('KH San xuat'!P17/1000000)/'KH Gia Thanh'!K5</f>
        <v>7.9812631578947371E-2</v>
      </c>
      <c r="L10" s="538"/>
      <c r="M10" s="538">
        <f>('KH San xuat'!R17/1000000)/'KH Gia Thanh'!M5</f>
        <v>7.9812631578947371E-2</v>
      </c>
      <c r="N10" s="538"/>
      <c r="O10" s="538">
        <f>('KH San xuat'!T17/1000000)/'KH Gia Thanh'!O5</f>
        <v>8.1852631578947371E-2</v>
      </c>
      <c r="P10" s="538"/>
      <c r="Q10" s="538">
        <f>('KH San xuat'!V17/1000000)/'KH Gia Thanh'!Q5</f>
        <v>8.1852631578947371E-2</v>
      </c>
      <c r="R10" s="538"/>
      <c r="S10" s="538">
        <f>('KH San xuat'!X17/1000000)/'KH Gia Thanh'!S5</f>
        <v>8.1852631578947371E-2</v>
      </c>
      <c r="T10" s="538"/>
      <c r="U10" s="538">
        <f>('KH San xuat'!Z17/1000000)/'KH Gia Thanh'!U5</f>
        <v>8.1852631578947371E-2</v>
      </c>
      <c r="V10" s="538"/>
      <c r="W10" s="538">
        <f>('KH San xuat'!AB17/1000000)/'KH Gia Thanh'!W5</f>
        <v>8.1852631578947371E-2</v>
      </c>
      <c r="X10" s="538"/>
      <c r="Y10" s="538">
        <f>('KH San xuat'!AD17/1000000)/'KH Gia Thanh'!Y5</f>
        <v>8.1852631578947371E-2</v>
      </c>
      <c r="Z10" s="538"/>
      <c r="AA10" s="538">
        <f>AA9/AA6</f>
        <v>8.0832631578947364E-2</v>
      </c>
    </row>
    <row r="11" spans="1:27" ht="22.05" customHeight="1">
      <c r="A11" s="512">
        <v>3.2</v>
      </c>
      <c r="B11" s="515" t="s">
        <v>45</v>
      </c>
      <c r="C11" s="516">
        <f>C12*C$6</f>
        <v>85.95</v>
      </c>
      <c r="D11" s="516"/>
      <c r="E11" s="516">
        <f t="shared" ref="E11:AA11" si="4">E12*E$6</f>
        <v>71.625</v>
      </c>
      <c r="F11" s="516"/>
      <c r="G11" s="516">
        <f t="shared" si="4"/>
        <v>71.625</v>
      </c>
      <c r="H11" s="516"/>
      <c r="I11" s="516">
        <f t="shared" si="4"/>
        <v>71.625</v>
      </c>
      <c r="J11" s="516"/>
      <c r="K11" s="516">
        <f t="shared" si="4"/>
        <v>71.625</v>
      </c>
      <c r="L11" s="516"/>
      <c r="M11" s="516">
        <f t="shared" si="4"/>
        <v>71.625</v>
      </c>
      <c r="N11" s="516"/>
      <c r="O11" s="516">
        <f t="shared" si="4"/>
        <v>71.625</v>
      </c>
      <c r="P11" s="516"/>
      <c r="Q11" s="516">
        <f t="shared" si="4"/>
        <v>71.625</v>
      </c>
      <c r="R11" s="516"/>
      <c r="S11" s="516">
        <f t="shared" si="4"/>
        <v>71.625</v>
      </c>
      <c r="T11" s="516"/>
      <c r="U11" s="516">
        <f t="shared" si="4"/>
        <v>71.625</v>
      </c>
      <c r="V11" s="516"/>
      <c r="W11" s="516">
        <f t="shared" si="4"/>
        <v>71.625</v>
      </c>
      <c r="X11" s="516"/>
      <c r="Y11" s="516">
        <f t="shared" si="4"/>
        <v>85.95</v>
      </c>
      <c r="Z11" s="516"/>
      <c r="AA11" s="516">
        <f t="shared" si="4"/>
        <v>888.15000000000009</v>
      </c>
    </row>
    <row r="12" spans="1:27" ht="22.05" customHeight="1">
      <c r="A12" s="520"/>
      <c r="B12" s="518" t="s">
        <v>46</v>
      </c>
      <c r="C12" s="519">
        <f>C14+C20</f>
        <v>5.7300000000000004E-2</v>
      </c>
      <c r="D12" s="519"/>
      <c r="E12" s="519">
        <f t="shared" ref="E12:AA12" si="5">E14+E20</f>
        <v>5.7300000000000004E-2</v>
      </c>
      <c r="F12" s="519">
        <f t="shared" si="5"/>
        <v>0</v>
      </c>
      <c r="G12" s="519">
        <f t="shared" si="5"/>
        <v>5.7300000000000004E-2</v>
      </c>
      <c r="H12" s="519">
        <f t="shared" si="5"/>
        <v>0</v>
      </c>
      <c r="I12" s="519">
        <f t="shared" si="5"/>
        <v>5.7300000000000004E-2</v>
      </c>
      <c r="J12" s="519">
        <f t="shared" si="5"/>
        <v>0</v>
      </c>
      <c r="K12" s="519">
        <f t="shared" si="5"/>
        <v>5.7300000000000004E-2</v>
      </c>
      <c r="L12" s="519">
        <f t="shared" si="5"/>
        <v>0</v>
      </c>
      <c r="M12" s="519">
        <f t="shared" si="5"/>
        <v>5.7300000000000004E-2</v>
      </c>
      <c r="N12" s="519">
        <f t="shared" si="5"/>
        <v>0</v>
      </c>
      <c r="O12" s="519">
        <f t="shared" si="5"/>
        <v>5.7300000000000004E-2</v>
      </c>
      <c r="P12" s="519">
        <f t="shared" si="5"/>
        <v>0</v>
      </c>
      <c r="Q12" s="519">
        <f t="shared" si="5"/>
        <v>5.7300000000000004E-2</v>
      </c>
      <c r="R12" s="519">
        <f t="shared" si="5"/>
        <v>0</v>
      </c>
      <c r="S12" s="519">
        <f t="shared" si="5"/>
        <v>5.7300000000000004E-2</v>
      </c>
      <c r="T12" s="519">
        <f t="shared" si="5"/>
        <v>0</v>
      </c>
      <c r="U12" s="519">
        <f t="shared" si="5"/>
        <v>5.7300000000000004E-2</v>
      </c>
      <c r="V12" s="519">
        <f t="shared" si="5"/>
        <v>0</v>
      </c>
      <c r="W12" s="519">
        <f t="shared" si="5"/>
        <v>5.7300000000000004E-2</v>
      </c>
      <c r="X12" s="519">
        <f t="shared" si="5"/>
        <v>0</v>
      </c>
      <c r="Y12" s="519">
        <f t="shared" si="5"/>
        <v>5.7300000000000004E-2</v>
      </c>
      <c r="Z12" s="519">
        <f t="shared" si="5"/>
        <v>0</v>
      </c>
      <c r="AA12" s="519">
        <f t="shared" si="5"/>
        <v>5.7300000000000004E-2</v>
      </c>
    </row>
    <row r="13" spans="1:27" ht="22.05" customHeight="1">
      <c r="A13" s="512" t="s">
        <v>47</v>
      </c>
      <c r="B13" s="515" t="s">
        <v>48</v>
      </c>
      <c r="C13" s="514">
        <f>C14*C$6</f>
        <v>45</v>
      </c>
      <c r="D13" s="514"/>
      <c r="E13" s="514">
        <f t="shared" ref="E13" si="6">E14*E$6</f>
        <v>37.5</v>
      </c>
      <c r="F13" s="514"/>
      <c r="G13" s="514">
        <f t="shared" ref="G13" si="7">G14*G$6</f>
        <v>37.5</v>
      </c>
      <c r="H13" s="514"/>
      <c r="I13" s="514">
        <f t="shared" ref="I13" si="8">I14*I$6</f>
        <v>37.5</v>
      </c>
      <c r="J13" s="514"/>
      <c r="K13" s="514">
        <f t="shared" ref="K13" si="9">K14*K$6</f>
        <v>37.5</v>
      </c>
      <c r="L13" s="514"/>
      <c r="M13" s="514">
        <f t="shared" ref="M13" si="10">M14*M$6</f>
        <v>37.5</v>
      </c>
      <c r="N13" s="514"/>
      <c r="O13" s="514">
        <f t="shared" ref="O13" si="11">O14*O$6</f>
        <v>37.5</v>
      </c>
      <c r="P13" s="514"/>
      <c r="Q13" s="514">
        <f t="shared" ref="Q13" si="12">Q14*Q$6</f>
        <v>37.5</v>
      </c>
      <c r="R13" s="514"/>
      <c r="S13" s="514">
        <f t="shared" ref="S13" si="13">S14*S$6</f>
        <v>37.5</v>
      </c>
      <c r="T13" s="514"/>
      <c r="U13" s="514">
        <f t="shared" ref="U13" si="14">U14*U$6</f>
        <v>37.5</v>
      </c>
      <c r="V13" s="514"/>
      <c r="W13" s="514">
        <f t="shared" ref="W13" si="15">W14*W$6</f>
        <v>37.5</v>
      </c>
      <c r="X13" s="514"/>
      <c r="Y13" s="514">
        <f t="shared" ref="Y13" si="16">Y14*Y$6</f>
        <v>45</v>
      </c>
      <c r="Z13" s="514"/>
      <c r="AA13" s="514">
        <f t="shared" ref="AA13" si="17">AA14*AA$6</f>
        <v>465</v>
      </c>
    </row>
    <row r="14" spans="1:27" s="408" customFormat="1" ht="22.05" customHeight="1">
      <c r="A14" s="521"/>
      <c r="B14" s="522" t="s">
        <v>46</v>
      </c>
      <c r="C14" s="523">
        <f>C16+C18</f>
        <v>0.03</v>
      </c>
      <c r="D14" s="523"/>
      <c r="E14" s="523">
        <f>E16+E18</f>
        <v>0.03</v>
      </c>
      <c r="F14" s="523"/>
      <c r="G14" s="523">
        <f>G16+G18</f>
        <v>0.03</v>
      </c>
      <c r="H14" s="523"/>
      <c r="I14" s="523">
        <f>I16+I18</f>
        <v>0.03</v>
      </c>
      <c r="J14" s="523"/>
      <c r="K14" s="523">
        <f>K16+K18</f>
        <v>0.03</v>
      </c>
      <c r="L14" s="523"/>
      <c r="M14" s="523">
        <f>M16+M18</f>
        <v>0.03</v>
      </c>
      <c r="N14" s="523"/>
      <c r="O14" s="523">
        <f>O16+O18</f>
        <v>0.03</v>
      </c>
      <c r="P14" s="523"/>
      <c r="Q14" s="523">
        <f>Q16+Q18</f>
        <v>0.03</v>
      </c>
      <c r="R14" s="523"/>
      <c r="S14" s="523">
        <f>S16+S18</f>
        <v>0.03</v>
      </c>
      <c r="T14" s="523"/>
      <c r="U14" s="523">
        <f>U16+U18</f>
        <v>0.03</v>
      </c>
      <c r="V14" s="523"/>
      <c r="W14" s="523">
        <f>W16+W18</f>
        <v>0.03</v>
      </c>
      <c r="X14" s="523"/>
      <c r="Y14" s="523">
        <f>Y16+Y18</f>
        <v>0.03</v>
      </c>
      <c r="Z14" s="523"/>
      <c r="AA14" s="523">
        <f>AA16+AA18</f>
        <v>0.03</v>
      </c>
    </row>
    <row r="15" spans="1:27" ht="22.05" customHeight="1">
      <c r="A15" s="394"/>
      <c r="B15" s="393" t="s">
        <v>49</v>
      </c>
      <c r="C15" s="514">
        <f>C16*C$6</f>
        <v>42</v>
      </c>
      <c r="D15" s="514"/>
      <c r="E15" s="514">
        <f t="shared" ref="E15" si="18">E16*E$6</f>
        <v>35</v>
      </c>
      <c r="F15" s="514"/>
      <c r="G15" s="514">
        <f t="shared" ref="G15" si="19">G16*G$6</f>
        <v>35</v>
      </c>
      <c r="H15" s="514"/>
      <c r="I15" s="514">
        <f t="shared" ref="I15" si="20">I16*I$6</f>
        <v>35</v>
      </c>
      <c r="J15" s="514"/>
      <c r="K15" s="514">
        <f t="shared" ref="K15" si="21">K16*K$6</f>
        <v>35</v>
      </c>
      <c r="L15" s="514"/>
      <c r="M15" s="514">
        <f t="shared" ref="M15" si="22">M16*M$6</f>
        <v>35</v>
      </c>
      <c r="N15" s="514"/>
      <c r="O15" s="514">
        <f t="shared" ref="O15" si="23">O16*O$6</f>
        <v>35</v>
      </c>
      <c r="P15" s="514"/>
      <c r="Q15" s="514">
        <f t="shared" ref="Q15" si="24">Q16*Q$6</f>
        <v>35</v>
      </c>
      <c r="R15" s="514"/>
      <c r="S15" s="514">
        <f t="shared" ref="S15" si="25">S16*S$6</f>
        <v>35</v>
      </c>
      <c r="T15" s="514"/>
      <c r="U15" s="514">
        <f t="shared" ref="U15" si="26">U16*U$6</f>
        <v>35</v>
      </c>
      <c r="V15" s="514"/>
      <c r="W15" s="514">
        <f t="shared" ref="W15" si="27">W16*W$6</f>
        <v>35</v>
      </c>
      <c r="X15" s="514"/>
      <c r="Y15" s="514">
        <f t="shared" ref="Y15" si="28">Y16*Y$6</f>
        <v>42</v>
      </c>
      <c r="Z15" s="514"/>
      <c r="AA15" s="514">
        <f t="shared" ref="AA15" si="29">AA16*AA$6</f>
        <v>434</v>
      </c>
    </row>
    <row r="16" spans="1:27" ht="22.05" customHeight="1">
      <c r="A16" s="520"/>
      <c r="B16" s="524" t="s">
        <v>46</v>
      </c>
      <c r="C16" s="525">
        <v>2.8000000000000001E-2</v>
      </c>
      <c r="D16" s="525"/>
      <c r="E16" s="525">
        <v>2.8000000000000001E-2</v>
      </c>
      <c r="F16" s="525"/>
      <c r="G16" s="525">
        <v>2.8000000000000001E-2</v>
      </c>
      <c r="H16" s="525"/>
      <c r="I16" s="525">
        <v>2.8000000000000001E-2</v>
      </c>
      <c r="J16" s="525"/>
      <c r="K16" s="525">
        <v>2.8000000000000001E-2</v>
      </c>
      <c r="L16" s="525"/>
      <c r="M16" s="525">
        <v>2.8000000000000001E-2</v>
      </c>
      <c r="N16" s="525"/>
      <c r="O16" s="525">
        <v>2.8000000000000001E-2</v>
      </c>
      <c r="P16" s="525"/>
      <c r="Q16" s="525">
        <v>2.8000000000000001E-2</v>
      </c>
      <c r="R16" s="525"/>
      <c r="S16" s="525">
        <v>2.8000000000000001E-2</v>
      </c>
      <c r="T16" s="525"/>
      <c r="U16" s="525">
        <v>2.8000000000000001E-2</v>
      </c>
      <c r="V16" s="525"/>
      <c r="W16" s="525">
        <v>2.8000000000000001E-2</v>
      </c>
      <c r="X16" s="525"/>
      <c r="Y16" s="525">
        <v>2.8000000000000001E-2</v>
      </c>
      <c r="Z16" s="525"/>
      <c r="AA16" s="525">
        <v>2.8000000000000001E-2</v>
      </c>
    </row>
    <row r="17" spans="1:27" ht="22.05" customHeight="1">
      <c r="A17" s="394"/>
      <c r="B17" s="393" t="s">
        <v>50</v>
      </c>
      <c r="C17" s="514">
        <f>C18*C$6</f>
        <v>3</v>
      </c>
      <c r="D17" s="514"/>
      <c r="E17" s="514">
        <f t="shared" ref="E17" si="30">E18*E$6</f>
        <v>2.5</v>
      </c>
      <c r="F17" s="514"/>
      <c r="G17" s="514">
        <f t="shared" ref="G17" si="31">G18*G$6</f>
        <v>2.5</v>
      </c>
      <c r="H17" s="514"/>
      <c r="I17" s="514">
        <f t="shared" ref="I17" si="32">I18*I$6</f>
        <v>2.5</v>
      </c>
      <c r="J17" s="514"/>
      <c r="K17" s="514">
        <f t="shared" ref="K17" si="33">K18*K$6</f>
        <v>2.5</v>
      </c>
      <c r="L17" s="514"/>
      <c r="M17" s="514">
        <f t="shared" ref="M17" si="34">M18*M$6</f>
        <v>2.5</v>
      </c>
      <c r="N17" s="514"/>
      <c r="O17" s="514">
        <f t="shared" ref="O17" si="35">O18*O$6</f>
        <v>2.5</v>
      </c>
      <c r="P17" s="514"/>
      <c r="Q17" s="514">
        <f t="shared" ref="Q17" si="36">Q18*Q$6</f>
        <v>2.5</v>
      </c>
      <c r="R17" s="514"/>
      <c r="S17" s="514">
        <f t="shared" ref="S17" si="37">S18*S$6</f>
        <v>2.5</v>
      </c>
      <c r="T17" s="514"/>
      <c r="U17" s="514">
        <f t="shared" ref="U17" si="38">U18*U$6</f>
        <v>2.5</v>
      </c>
      <c r="V17" s="514"/>
      <c r="W17" s="514">
        <f t="shared" ref="W17" si="39">W18*W$6</f>
        <v>2.5</v>
      </c>
      <c r="X17" s="514"/>
      <c r="Y17" s="514">
        <f t="shared" ref="Y17" si="40">Y18*Y$6</f>
        <v>3</v>
      </c>
      <c r="Z17" s="514"/>
      <c r="AA17" s="514">
        <f t="shared" ref="AA17" si="41">AA18*AA$6</f>
        <v>31</v>
      </c>
    </row>
    <row r="18" spans="1:27" ht="22.05" customHeight="1">
      <c r="A18" s="520"/>
      <c r="B18" s="524" t="s">
        <v>46</v>
      </c>
      <c r="C18" s="525">
        <v>2E-3</v>
      </c>
      <c r="D18" s="525"/>
      <c r="E18" s="525">
        <v>2E-3</v>
      </c>
      <c r="F18" s="525"/>
      <c r="G18" s="525">
        <v>2E-3</v>
      </c>
      <c r="H18" s="525"/>
      <c r="I18" s="525">
        <v>2E-3</v>
      </c>
      <c r="J18" s="525"/>
      <c r="K18" s="525">
        <v>2E-3</v>
      </c>
      <c r="L18" s="525"/>
      <c r="M18" s="525">
        <v>2E-3</v>
      </c>
      <c r="N18" s="525"/>
      <c r="O18" s="525">
        <v>2E-3</v>
      </c>
      <c r="P18" s="525"/>
      <c r="Q18" s="525">
        <v>2E-3</v>
      </c>
      <c r="R18" s="525"/>
      <c r="S18" s="525">
        <v>2E-3</v>
      </c>
      <c r="T18" s="525"/>
      <c r="U18" s="525">
        <v>2E-3</v>
      </c>
      <c r="V18" s="525"/>
      <c r="W18" s="525">
        <v>2E-3</v>
      </c>
      <c r="X18" s="525"/>
      <c r="Y18" s="525">
        <v>2E-3</v>
      </c>
      <c r="Z18" s="525"/>
      <c r="AA18" s="525">
        <v>2E-3</v>
      </c>
    </row>
    <row r="19" spans="1:27" ht="22.05" customHeight="1">
      <c r="A19" s="512" t="s">
        <v>51</v>
      </c>
      <c r="B19" s="515" t="s">
        <v>52</v>
      </c>
      <c r="C19" s="514">
        <f>C20*C$6</f>
        <v>40.95000000000001</v>
      </c>
      <c r="D19" s="514"/>
      <c r="E19" s="514">
        <f t="shared" ref="E19" si="42">E20*E$6</f>
        <v>34.125000000000007</v>
      </c>
      <c r="F19" s="514"/>
      <c r="G19" s="514">
        <f t="shared" ref="G19" si="43">G20*G$6</f>
        <v>34.125000000000007</v>
      </c>
      <c r="H19" s="514"/>
      <c r="I19" s="514">
        <f t="shared" ref="I19" si="44">I20*I$6</f>
        <v>34.125000000000007</v>
      </c>
      <c r="J19" s="514"/>
      <c r="K19" s="514">
        <f t="shared" ref="K19" si="45">K20*K$6</f>
        <v>34.125000000000007</v>
      </c>
      <c r="L19" s="514"/>
      <c r="M19" s="514">
        <f t="shared" ref="M19" si="46">M20*M$6</f>
        <v>34.125000000000007</v>
      </c>
      <c r="N19" s="514"/>
      <c r="O19" s="514">
        <f t="shared" ref="O19" si="47">O20*O$6</f>
        <v>34.125000000000007</v>
      </c>
      <c r="P19" s="514"/>
      <c r="Q19" s="514">
        <f t="shared" ref="Q19" si="48">Q20*Q$6</f>
        <v>34.125000000000007</v>
      </c>
      <c r="R19" s="514"/>
      <c r="S19" s="514">
        <f t="shared" ref="S19" si="49">S20*S$6</f>
        <v>34.125000000000007</v>
      </c>
      <c r="T19" s="514"/>
      <c r="U19" s="514">
        <f t="shared" ref="U19" si="50">U20*U$6</f>
        <v>34.125000000000007</v>
      </c>
      <c r="V19" s="514"/>
      <c r="W19" s="514">
        <f t="shared" ref="W19" si="51">W20*W$6</f>
        <v>34.125000000000007</v>
      </c>
      <c r="X19" s="514"/>
      <c r="Y19" s="514">
        <f t="shared" ref="Y19" si="52">Y20*Y$6</f>
        <v>40.95000000000001</v>
      </c>
      <c r="Z19" s="514"/>
      <c r="AA19" s="514">
        <f t="shared" ref="AA19" si="53">AA20*AA$6</f>
        <v>423.15000000000009</v>
      </c>
    </row>
    <row r="20" spans="1:27" ht="22.05" customHeight="1">
      <c r="A20" s="520"/>
      <c r="B20" s="522" t="s">
        <v>46</v>
      </c>
      <c r="C20" s="523">
        <f>C22+C24+C26+C28+C30+C32+C34+C36+C38</f>
        <v>2.7300000000000005E-2</v>
      </c>
      <c r="D20" s="523"/>
      <c r="E20" s="523">
        <f t="shared" ref="E20:AA20" si="54">E22+E24+E26+E28+E30+E32+E34+E36+E38</f>
        <v>2.7300000000000005E-2</v>
      </c>
      <c r="F20" s="523"/>
      <c r="G20" s="523">
        <f t="shared" si="54"/>
        <v>2.7300000000000005E-2</v>
      </c>
      <c r="H20" s="523"/>
      <c r="I20" s="523">
        <f t="shared" si="54"/>
        <v>2.7300000000000005E-2</v>
      </c>
      <c r="J20" s="523"/>
      <c r="K20" s="523">
        <f t="shared" si="54"/>
        <v>2.7300000000000005E-2</v>
      </c>
      <c r="L20" s="523"/>
      <c r="M20" s="523">
        <f t="shared" si="54"/>
        <v>2.7300000000000005E-2</v>
      </c>
      <c r="N20" s="523"/>
      <c r="O20" s="523">
        <f t="shared" si="54"/>
        <v>2.7300000000000005E-2</v>
      </c>
      <c r="P20" s="523"/>
      <c r="Q20" s="523">
        <f t="shared" si="54"/>
        <v>2.7300000000000005E-2</v>
      </c>
      <c r="R20" s="523"/>
      <c r="S20" s="523">
        <f t="shared" si="54"/>
        <v>2.7300000000000005E-2</v>
      </c>
      <c r="T20" s="523"/>
      <c r="U20" s="523">
        <f t="shared" si="54"/>
        <v>2.7300000000000005E-2</v>
      </c>
      <c r="V20" s="523"/>
      <c r="W20" s="523">
        <f t="shared" si="54"/>
        <v>2.7300000000000005E-2</v>
      </c>
      <c r="X20" s="523"/>
      <c r="Y20" s="523">
        <f t="shared" si="54"/>
        <v>2.7300000000000005E-2</v>
      </c>
      <c r="Z20" s="523"/>
      <c r="AA20" s="523">
        <f t="shared" si="54"/>
        <v>2.7300000000000005E-2</v>
      </c>
    </row>
    <row r="21" spans="1:27" ht="22.05" customHeight="1">
      <c r="A21" s="526"/>
      <c r="B21" s="527" t="s">
        <v>53</v>
      </c>
      <c r="C21" s="514">
        <f>C22*C$6</f>
        <v>1.5</v>
      </c>
      <c r="D21" s="514"/>
      <c r="E21" s="514">
        <f t="shared" ref="E21" si="55">E22*E$6</f>
        <v>1.25</v>
      </c>
      <c r="F21" s="514"/>
      <c r="G21" s="514">
        <f t="shared" ref="G21" si="56">G22*G$6</f>
        <v>1.25</v>
      </c>
      <c r="H21" s="514"/>
      <c r="I21" s="514">
        <f t="shared" ref="I21" si="57">I22*I$6</f>
        <v>1.25</v>
      </c>
      <c r="J21" s="514"/>
      <c r="K21" s="514">
        <f t="shared" ref="K21" si="58">K22*K$6</f>
        <v>1.25</v>
      </c>
      <c r="L21" s="514"/>
      <c r="M21" s="514">
        <f t="shared" ref="M21" si="59">M22*M$6</f>
        <v>1.25</v>
      </c>
      <c r="N21" s="514"/>
      <c r="O21" s="514">
        <f t="shared" ref="O21" si="60">O22*O$6</f>
        <v>1.25</v>
      </c>
      <c r="P21" s="514"/>
      <c r="Q21" s="514">
        <f t="shared" ref="Q21" si="61">Q22*Q$6</f>
        <v>1.25</v>
      </c>
      <c r="R21" s="514"/>
      <c r="S21" s="514">
        <f t="shared" ref="S21" si="62">S22*S$6</f>
        <v>1.25</v>
      </c>
      <c r="T21" s="514"/>
      <c r="U21" s="514">
        <f t="shared" ref="U21" si="63">U22*U$6</f>
        <v>1.25</v>
      </c>
      <c r="V21" s="514"/>
      <c r="W21" s="514">
        <f t="shared" ref="W21" si="64">W22*W$6</f>
        <v>1.25</v>
      </c>
      <c r="X21" s="514"/>
      <c r="Y21" s="514">
        <f t="shared" ref="Y21" si="65">Y22*Y$6</f>
        <v>1.5</v>
      </c>
      <c r="Z21" s="514"/>
      <c r="AA21" s="514">
        <f t="shared" ref="AA21" si="66">AA22*AA$6</f>
        <v>15.5</v>
      </c>
    </row>
    <row r="22" spans="1:27" s="509" customFormat="1" ht="22.05" customHeight="1">
      <c r="A22" s="528"/>
      <c r="B22" s="529" t="s">
        <v>46</v>
      </c>
      <c r="C22" s="525">
        <v>1E-3</v>
      </c>
      <c r="D22" s="525"/>
      <c r="E22" s="525">
        <v>1E-3</v>
      </c>
      <c r="F22" s="525"/>
      <c r="G22" s="525">
        <v>1E-3</v>
      </c>
      <c r="H22" s="525"/>
      <c r="I22" s="525">
        <v>1E-3</v>
      </c>
      <c r="J22" s="525"/>
      <c r="K22" s="525">
        <v>1E-3</v>
      </c>
      <c r="L22" s="525"/>
      <c r="M22" s="525">
        <v>1E-3</v>
      </c>
      <c r="N22" s="525"/>
      <c r="O22" s="525">
        <v>1E-3</v>
      </c>
      <c r="P22" s="525"/>
      <c r="Q22" s="525">
        <v>1E-3</v>
      </c>
      <c r="R22" s="525"/>
      <c r="S22" s="525">
        <v>1E-3</v>
      </c>
      <c r="T22" s="525"/>
      <c r="U22" s="525">
        <v>1E-3</v>
      </c>
      <c r="V22" s="525"/>
      <c r="W22" s="525">
        <v>1E-3</v>
      </c>
      <c r="X22" s="525"/>
      <c r="Y22" s="525">
        <v>1E-3</v>
      </c>
      <c r="Z22" s="525"/>
      <c r="AA22" s="525">
        <v>1E-3</v>
      </c>
    </row>
    <row r="23" spans="1:27" ht="22.05" customHeight="1">
      <c r="A23" s="526"/>
      <c r="B23" s="527" t="s">
        <v>54</v>
      </c>
      <c r="C23" s="514">
        <f>C24*C$6</f>
        <v>0.3</v>
      </c>
      <c r="D23" s="514"/>
      <c r="E23" s="514">
        <f t="shared" ref="E23" si="67">E24*E$6</f>
        <v>0.25</v>
      </c>
      <c r="F23" s="514"/>
      <c r="G23" s="514">
        <f t="shared" ref="G23" si="68">G24*G$6</f>
        <v>0.25</v>
      </c>
      <c r="H23" s="514"/>
      <c r="I23" s="514">
        <f t="shared" ref="I23" si="69">I24*I$6</f>
        <v>0.25</v>
      </c>
      <c r="J23" s="514"/>
      <c r="K23" s="514">
        <f t="shared" ref="K23" si="70">K24*K$6</f>
        <v>0.25</v>
      </c>
      <c r="L23" s="514"/>
      <c r="M23" s="514">
        <f t="shared" ref="M23" si="71">M24*M$6</f>
        <v>0.25</v>
      </c>
      <c r="N23" s="514"/>
      <c r="O23" s="514">
        <f t="shared" ref="O23" si="72">O24*O$6</f>
        <v>0.25</v>
      </c>
      <c r="P23" s="514"/>
      <c r="Q23" s="514">
        <f t="shared" ref="Q23" si="73">Q24*Q$6</f>
        <v>0.25</v>
      </c>
      <c r="R23" s="514"/>
      <c r="S23" s="514">
        <f t="shared" ref="S23" si="74">S24*S$6</f>
        <v>0.25</v>
      </c>
      <c r="T23" s="514"/>
      <c r="U23" s="514">
        <f t="shared" ref="U23" si="75">U24*U$6</f>
        <v>0.25</v>
      </c>
      <c r="V23" s="514"/>
      <c r="W23" s="514">
        <f t="shared" ref="W23" si="76">W24*W$6</f>
        <v>0.25</v>
      </c>
      <c r="X23" s="514"/>
      <c r="Y23" s="514">
        <f t="shared" ref="Y23" si="77">Y24*Y$6</f>
        <v>0.3</v>
      </c>
      <c r="Z23" s="514"/>
      <c r="AA23" s="514">
        <f t="shared" ref="AA23" si="78">AA24*AA$6</f>
        <v>3.1</v>
      </c>
    </row>
    <row r="24" spans="1:27" s="509" customFormat="1" ht="22.05" customHeight="1">
      <c r="A24" s="528"/>
      <c r="B24" s="529" t="s">
        <v>46</v>
      </c>
      <c r="C24" s="525">
        <v>2.0000000000000001E-4</v>
      </c>
      <c r="D24" s="525"/>
      <c r="E24" s="525">
        <v>2.0000000000000001E-4</v>
      </c>
      <c r="F24" s="525"/>
      <c r="G24" s="525">
        <v>2.0000000000000001E-4</v>
      </c>
      <c r="H24" s="525"/>
      <c r="I24" s="525">
        <v>2.0000000000000001E-4</v>
      </c>
      <c r="J24" s="525"/>
      <c r="K24" s="525">
        <v>2.0000000000000001E-4</v>
      </c>
      <c r="L24" s="525"/>
      <c r="M24" s="525">
        <v>2.0000000000000001E-4</v>
      </c>
      <c r="N24" s="525"/>
      <c r="O24" s="525">
        <v>2.0000000000000001E-4</v>
      </c>
      <c r="P24" s="525"/>
      <c r="Q24" s="525">
        <v>2.0000000000000001E-4</v>
      </c>
      <c r="R24" s="525"/>
      <c r="S24" s="525">
        <v>2.0000000000000001E-4</v>
      </c>
      <c r="T24" s="525"/>
      <c r="U24" s="525">
        <v>2.0000000000000001E-4</v>
      </c>
      <c r="V24" s="525"/>
      <c r="W24" s="525">
        <v>2.0000000000000001E-4</v>
      </c>
      <c r="X24" s="525"/>
      <c r="Y24" s="525">
        <v>2.0000000000000001E-4</v>
      </c>
      <c r="Z24" s="525"/>
      <c r="AA24" s="525">
        <v>2.0000000000000001E-4</v>
      </c>
    </row>
    <row r="25" spans="1:27" ht="22.05" customHeight="1">
      <c r="A25" s="526"/>
      <c r="B25" s="527" t="s">
        <v>55</v>
      </c>
      <c r="C25" s="514">
        <f>C26*C$6</f>
        <v>3</v>
      </c>
      <c r="D25" s="514"/>
      <c r="E25" s="514">
        <f t="shared" ref="E25" si="79">E26*E$6</f>
        <v>2.5</v>
      </c>
      <c r="F25" s="514"/>
      <c r="G25" s="514">
        <f t="shared" ref="G25" si="80">G26*G$6</f>
        <v>2.5</v>
      </c>
      <c r="H25" s="514"/>
      <c r="I25" s="514">
        <f t="shared" ref="I25" si="81">I26*I$6</f>
        <v>2.5</v>
      </c>
      <c r="J25" s="514"/>
      <c r="K25" s="514">
        <f t="shared" ref="K25" si="82">K26*K$6</f>
        <v>2.5</v>
      </c>
      <c r="L25" s="514"/>
      <c r="M25" s="514">
        <f t="shared" ref="M25" si="83">M26*M$6</f>
        <v>2.5</v>
      </c>
      <c r="N25" s="514"/>
      <c r="O25" s="514">
        <f t="shared" ref="O25" si="84">O26*O$6</f>
        <v>2.5</v>
      </c>
      <c r="P25" s="514"/>
      <c r="Q25" s="514">
        <f t="shared" ref="Q25" si="85">Q26*Q$6</f>
        <v>2.5</v>
      </c>
      <c r="R25" s="514"/>
      <c r="S25" s="514">
        <f t="shared" ref="S25" si="86">S26*S$6</f>
        <v>2.5</v>
      </c>
      <c r="T25" s="514"/>
      <c r="U25" s="514">
        <f t="shared" ref="U25" si="87">U26*U$6</f>
        <v>2.5</v>
      </c>
      <c r="V25" s="514"/>
      <c r="W25" s="514">
        <f t="shared" ref="W25" si="88">W26*W$6</f>
        <v>2.5</v>
      </c>
      <c r="X25" s="514"/>
      <c r="Y25" s="514">
        <f t="shared" ref="Y25" si="89">Y26*Y$6</f>
        <v>3</v>
      </c>
      <c r="Z25" s="514"/>
      <c r="AA25" s="514">
        <f t="shared" ref="AA25" si="90">AA26*AA$6</f>
        <v>31</v>
      </c>
    </row>
    <row r="26" spans="1:27" s="509" customFormat="1" ht="22.05" customHeight="1">
      <c r="A26" s="528"/>
      <c r="B26" s="529" t="s">
        <v>46</v>
      </c>
      <c r="C26" s="525">
        <v>2E-3</v>
      </c>
      <c r="D26" s="525"/>
      <c r="E26" s="525">
        <v>2E-3</v>
      </c>
      <c r="F26" s="525"/>
      <c r="G26" s="525">
        <v>2E-3</v>
      </c>
      <c r="H26" s="525"/>
      <c r="I26" s="525">
        <v>2E-3</v>
      </c>
      <c r="J26" s="525"/>
      <c r="K26" s="525">
        <v>2E-3</v>
      </c>
      <c r="L26" s="525"/>
      <c r="M26" s="525">
        <v>2E-3</v>
      </c>
      <c r="N26" s="525"/>
      <c r="O26" s="525">
        <v>2E-3</v>
      </c>
      <c r="P26" s="525"/>
      <c r="Q26" s="525">
        <v>2E-3</v>
      </c>
      <c r="R26" s="525"/>
      <c r="S26" s="525">
        <v>2E-3</v>
      </c>
      <c r="T26" s="525"/>
      <c r="U26" s="525">
        <v>2E-3</v>
      </c>
      <c r="V26" s="525"/>
      <c r="W26" s="525">
        <v>2E-3</v>
      </c>
      <c r="X26" s="525"/>
      <c r="Y26" s="525">
        <v>2E-3</v>
      </c>
      <c r="Z26" s="525"/>
      <c r="AA26" s="525">
        <v>2E-3</v>
      </c>
    </row>
    <row r="27" spans="1:27" ht="22.05" customHeight="1">
      <c r="A27" s="526"/>
      <c r="B27" s="527" t="s">
        <v>56</v>
      </c>
      <c r="C27" s="514">
        <f>C28*C$6</f>
        <v>0.6</v>
      </c>
      <c r="D27" s="514"/>
      <c r="E27" s="514">
        <f t="shared" ref="E27" si="91">E28*E$6</f>
        <v>0.5</v>
      </c>
      <c r="F27" s="514"/>
      <c r="G27" s="514">
        <f t="shared" ref="G27" si="92">G28*G$6</f>
        <v>0.5</v>
      </c>
      <c r="H27" s="514"/>
      <c r="I27" s="514">
        <f t="shared" ref="I27" si="93">I28*I$6</f>
        <v>0.5</v>
      </c>
      <c r="J27" s="514"/>
      <c r="K27" s="514">
        <f t="shared" ref="K27" si="94">K28*K$6</f>
        <v>0.5</v>
      </c>
      <c r="L27" s="514"/>
      <c r="M27" s="514">
        <f t="shared" ref="M27" si="95">M28*M$6</f>
        <v>0.5</v>
      </c>
      <c r="N27" s="514"/>
      <c r="O27" s="514">
        <f t="shared" ref="O27" si="96">O28*O$6</f>
        <v>0.5</v>
      </c>
      <c r="P27" s="514"/>
      <c r="Q27" s="514">
        <f t="shared" ref="Q27" si="97">Q28*Q$6</f>
        <v>0.5</v>
      </c>
      <c r="R27" s="514"/>
      <c r="S27" s="514">
        <f t="shared" ref="S27" si="98">S28*S$6</f>
        <v>0.5</v>
      </c>
      <c r="T27" s="514"/>
      <c r="U27" s="514">
        <f t="shared" ref="U27" si="99">U28*U$6</f>
        <v>0.5</v>
      </c>
      <c r="V27" s="514"/>
      <c r="W27" s="514">
        <f t="shared" ref="W27" si="100">W28*W$6</f>
        <v>0.5</v>
      </c>
      <c r="X27" s="514"/>
      <c r="Y27" s="514">
        <f t="shared" ref="Y27" si="101">Y28*Y$6</f>
        <v>0.6</v>
      </c>
      <c r="Z27" s="514"/>
      <c r="AA27" s="514">
        <f t="shared" ref="AA27" si="102">AA28*AA$6</f>
        <v>6.2</v>
      </c>
    </row>
    <row r="28" spans="1:27" s="509" customFormat="1" ht="22.05" customHeight="1">
      <c r="A28" s="528"/>
      <c r="B28" s="529" t="s">
        <v>46</v>
      </c>
      <c r="C28" s="525">
        <v>4.0000000000000002E-4</v>
      </c>
      <c r="D28" s="525"/>
      <c r="E28" s="525">
        <v>4.0000000000000002E-4</v>
      </c>
      <c r="F28" s="525"/>
      <c r="G28" s="525">
        <v>4.0000000000000002E-4</v>
      </c>
      <c r="H28" s="525"/>
      <c r="I28" s="525">
        <v>4.0000000000000002E-4</v>
      </c>
      <c r="J28" s="525"/>
      <c r="K28" s="525">
        <v>4.0000000000000002E-4</v>
      </c>
      <c r="L28" s="525"/>
      <c r="M28" s="525">
        <v>4.0000000000000002E-4</v>
      </c>
      <c r="N28" s="525"/>
      <c r="O28" s="525">
        <v>4.0000000000000002E-4</v>
      </c>
      <c r="P28" s="525"/>
      <c r="Q28" s="525">
        <v>4.0000000000000002E-4</v>
      </c>
      <c r="R28" s="525"/>
      <c r="S28" s="525">
        <v>4.0000000000000002E-4</v>
      </c>
      <c r="T28" s="525"/>
      <c r="U28" s="525">
        <v>4.0000000000000002E-4</v>
      </c>
      <c r="V28" s="525"/>
      <c r="W28" s="525">
        <v>4.0000000000000002E-4</v>
      </c>
      <c r="X28" s="525"/>
      <c r="Y28" s="525">
        <v>4.0000000000000002E-4</v>
      </c>
      <c r="Z28" s="525"/>
      <c r="AA28" s="525">
        <v>4.0000000000000002E-4</v>
      </c>
    </row>
    <row r="29" spans="1:27" ht="22.05" customHeight="1">
      <c r="A29" s="526"/>
      <c r="B29" s="527" t="s">
        <v>57</v>
      </c>
      <c r="C29" s="514">
        <f>C30*C$6</f>
        <v>9</v>
      </c>
      <c r="D29" s="514"/>
      <c r="E29" s="514">
        <f t="shared" ref="E29" si="103">E30*E$6</f>
        <v>7.5</v>
      </c>
      <c r="F29" s="514"/>
      <c r="G29" s="514">
        <f t="shared" ref="G29" si="104">G30*G$6</f>
        <v>7.5</v>
      </c>
      <c r="H29" s="514"/>
      <c r="I29" s="514">
        <f t="shared" ref="I29" si="105">I30*I$6</f>
        <v>7.5</v>
      </c>
      <c r="J29" s="514"/>
      <c r="K29" s="514">
        <f t="shared" ref="K29" si="106">K30*K$6</f>
        <v>7.5</v>
      </c>
      <c r="L29" s="514"/>
      <c r="M29" s="514">
        <f t="shared" ref="M29" si="107">M30*M$6</f>
        <v>7.5</v>
      </c>
      <c r="N29" s="514"/>
      <c r="O29" s="514">
        <f t="shared" ref="O29" si="108">O30*O$6</f>
        <v>7.5</v>
      </c>
      <c r="P29" s="514"/>
      <c r="Q29" s="514">
        <f t="shared" ref="Q29" si="109">Q30*Q$6</f>
        <v>7.5</v>
      </c>
      <c r="R29" s="514"/>
      <c r="S29" s="514">
        <f t="shared" ref="S29" si="110">S30*S$6</f>
        <v>7.5</v>
      </c>
      <c r="T29" s="514"/>
      <c r="U29" s="514">
        <f t="shared" ref="U29" si="111">U30*U$6</f>
        <v>7.5</v>
      </c>
      <c r="V29" s="514"/>
      <c r="W29" s="514">
        <f t="shared" ref="W29" si="112">W30*W$6</f>
        <v>7.5</v>
      </c>
      <c r="X29" s="514"/>
      <c r="Y29" s="514">
        <f t="shared" ref="Y29" si="113">Y30*Y$6</f>
        <v>9</v>
      </c>
      <c r="Z29" s="514"/>
      <c r="AA29" s="514">
        <f t="shared" ref="AA29" si="114">AA30*AA$6</f>
        <v>93</v>
      </c>
    </row>
    <row r="30" spans="1:27" s="509" customFormat="1" ht="22.05" customHeight="1">
      <c r="A30" s="528"/>
      <c r="B30" s="529" t="s">
        <v>46</v>
      </c>
      <c r="C30" s="525">
        <v>6.0000000000000001E-3</v>
      </c>
      <c r="D30" s="525"/>
      <c r="E30" s="525">
        <v>6.0000000000000001E-3</v>
      </c>
      <c r="F30" s="525"/>
      <c r="G30" s="525">
        <v>6.0000000000000001E-3</v>
      </c>
      <c r="H30" s="525"/>
      <c r="I30" s="525">
        <v>6.0000000000000001E-3</v>
      </c>
      <c r="J30" s="525"/>
      <c r="K30" s="525">
        <v>6.0000000000000001E-3</v>
      </c>
      <c r="L30" s="525"/>
      <c r="M30" s="525">
        <v>6.0000000000000001E-3</v>
      </c>
      <c r="N30" s="525"/>
      <c r="O30" s="525">
        <v>6.0000000000000001E-3</v>
      </c>
      <c r="P30" s="525"/>
      <c r="Q30" s="525">
        <v>6.0000000000000001E-3</v>
      </c>
      <c r="R30" s="525"/>
      <c r="S30" s="525">
        <v>6.0000000000000001E-3</v>
      </c>
      <c r="T30" s="525"/>
      <c r="U30" s="525">
        <v>6.0000000000000001E-3</v>
      </c>
      <c r="V30" s="525"/>
      <c r="W30" s="525">
        <v>6.0000000000000001E-3</v>
      </c>
      <c r="X30" s="525"/>
      <c r="Y30" s="525">
        <v>6.0000000000000001E-3</v>
      </c>
      <c r="Z30" s="525"/>
      <c r="AA30" s="525">
        <v>6.0000000000000001E-3</v>
      </c>
    </row>
    <row r="31" spans="1:27" ht="22.05" customHeight="1">
      <c r="A31" s="526"/>
      <c r="B31" s="527" t="s">
        <v>58</v>
      </c>
      <c r="C31" s="514">
        <f>C32*C$6</f>
        <v>1.6500000000000001</v>
      </c>
      <c r="D31" s="514"/>
      <c r="E31" s="514">
        <f t="shared" ref="E31" si="115">E32*E$6</f>
        <v>1.375</v>
      </c>
      <c r="F31" s="514"/>
      <c r="G31" s="514">
        <f t="shared" ref="G31" si="116">G32*G$6</f>
        <v>1.375</v>
      </c>
      <c r="H31" s="514"/>
      <c r="I31" s="514">
        <f t="shared" ref="I31" si="117">I32*I$6</f>
        <v>1.375</v>
      </c>
      <c r="J31" s="514"/>
      <c r="K31" s="514">
        <f t="shared" ref="K31" si="118">K32*K$6</f>
        <v>1.375</v>
      </c>
      <c r="L31" s="514"/>
      <c r="M31" s="514">
        <f t="shared" ref="M31" si="119">M32*M$6</f>
        <v>1.375</v>
      </c>
      <c r="N31" s="514"/>
      <c r="O31" s="514">
        <f t="shared" ref="O31" si="120">O32*O$6</f>
        <v>1.375</v>
      </c>
      <c r="P31" s="514"/>
      <c r="Q31" s="514">
        <f t="shared" ref="Q31" si="121">Q32*Q$6</f>
        <v>1.375</v>
      </c>
      <c r="R31" s="514"/>
      <c r="S31" s="514">
        <f t="shared" ref="S31" si="122">S32*S$6</f>
        <v>1.375</v>
      </c>
      <c r="T31" s="514"/>
      <c r="U31" s="514">
        <f t="shared" ref="U31" si="123">U32*U$6</f>
        <v>1.375</v>
      </c>
      <c r="V31" s="514"/>
      <c r="W31" s="514">
        <f t="shared" ref="W31" si="124">W32*W$6</f>
        <v>1.375</v>
      </c>
      <c r="X31" s="514"/>
      <c r="Y31" s="514">
        <f t="shared" ref="Y31" si="125">Y32*Y$6</f>
        <v>1.6500000000000001</v>
      </c>
      <c r="Z31" s="514"/>
      <c r="AA31" s="514">
        <f t="shared" ref="AA31" si="126">AA32*AA$6</f>
        <v>17.05</v>
      </c>
    </row>
    <row r="32" spans="1:27" s="509" customFormat="1" ht="22.05" customHeight="1">
      <c r="A32" s="528"/>
      <c r="B32" s="529" t="s">
        <v>46</v>
      </c>
      <c r="C32" s="525">
        <v>1.1000000000000001E-3</v>
      </c>
      <c r="D32" s="525"/>
      <c r="E32" s="525">
        <v>1.1000000000000001E-3</v>
      </c>
      <c r="F32" s="525"/>
      <c r="G32" s="525">
        <v>1.1000000000000001E-3</v>
      </c>
      <c r="H32" s="525"/>
      <c r="I32" s="525">
        <v>1.1000000000000001E-3</v>
      </c>
      <c r="J32" s="525"/>
      <c r="K32" s="525">
        <v>1.1000000000000001E-3</v>
      </c>
      <c r="L32" s="525"/>
      <c r="M32" s="525">
        <v>1.1000000000000001E-3</v>
      </c>
      <c r="N32" s="525"/>
      <c r="O32" s="525">
        <v>1.1000000000000001E-3</v>
      </c>
      <c r="P32" s="525"/>
      <c r="Q32" s="525">
        <v>1.1000000000000001E-3</v>
      </c>
      <c r="R32" s="525"/>
      <c r="S32" s="525">
        <v>1.1000000000000001E-3</v>
      </c>
      <c r="T32" s="525"/>
      <c r="U32" s="525">
        <v>1.1000000000000001E-3</v>
      </c>
      <c r="V32" s="525"/>
      <c r="W32" s="525">
        <v>1.1000000000000001E-3</v>
      </c>
      <c r="X32" s="525"/>
      <c r="Y32" s="525">
        <v>1.1000000000000001E-3</v>
      </c>
      <c r="Z32" s="525"/>
      <c r="AA32" s="525">
        <v>1.1000000000000001E-3</v>
      </c>
    </row>
    <row r="33" spans="1:27" ht="22.05" customHeight="1">
      <c r="A33" s="526"/>
      <c r="B33" s="527" t="s">
        <v>59</v>
      </c>
      <c r="C33" s="514">
        <f>C34*C$6</f>
        <v>20.399999999999999</v>
      </c>
      <c r="D33" s="514"/>
      <c r="E33" s="514">
        <f t="shared" ref="E33" si="127">E34*E$6</f>
        <v>17</v>
      </c>
      <c r="F33" s="514"/>
      <c r="G33" s="514">
        <f t="shared" ref="G33" si="128">G34*G$6</f>
        <v>17</v>
      </c>
      <c r="H33" s="514"/>
      <c r="I33" s="514">
        <f t="shared" ref="I33" si="129">I34*I$6</f>
        <v>17</v>
      </c>
      <c r="J33" s="514"/>
      <c r="K33" s="514">
        <f t="shared" ref="K33" si="130">K34*K$6</f>
        <v>17</v>
      </c>
      <c r="L33" s="514"/>
      <c r="M33" s="514">
        <f t="shared" ref="M33" si="131">M34*M$6</f>
        <v>17</v>
      </c>
      <c r="N33" s="514"/>
      <c r="O33" s="514">
        <f t="shared" ref="O33" si="132">O34*O$6</f>
        <v>17</v>
      </c>
      <c r="P33" s="514"/>
      <c r="Q33" s="514">
        <f t="shared" ref="Q33" si="133">Q34*Q$6</f>
        <v>17</v>
      </c>
      <c r="R33" s="514"/>
      <c r="S33" s="514">
        <f t="shared" ref="S33" si="134">S34*S$6</f>
        <v>17</v>
      </c>
      <c r="T33" s="514"/>
      <c r="U33" s="514">
        <f t="shared" ref="U33" si="135">U34*U$6</f>
        <v>17</v>
      </c>
      <c r="V33" s="514"/>
      <c r="W33" s="514">
        <f t="shared" ref="W33" si="136">W34*W$6</f>
        <v>17</v>
      </c>
      <c r="X33" s="514"/>
      <c r="Y33" s="514">
        <f t="shared" ref="Y33" si="137">Y34*Y$6</f>
        <v>20.399999999999999</v>
      </c>
      <c r="Z33" s="514"/>
      <c r="AA33" s="514">
        <f t="shared" ref="AA33" si="138">AA34*AA$6</f>
        <v>210.79999999999998</v>
      </c>
    </row>
    <row r="34" spans="1:27" s="509" customFormat="1" ht="22.05" customHeight="1">
      <c r="A34" s="528"/>
      <c r="B34" s="529" t="s">
        <v>46</v>
      </c>
      <c r="C34" s="525">
        <v>1.3599999999999999E-2</v>
      </c>
      <c r="D34" s="525"/>
      <c r="E34" s="525">
        <v>1.3599999999999999E-2</v>
      </c>
      <c r="F34" s="525"/>
      <c r="G34" s="525">
        <v>1.3599999999999999E-2</v>
      </c>
      <c r="H34" s="525"/>
      <c r="I34" s="525">
        <v>1.3599999999999999E-2</v>
      </c>
      <c r="J34" s="525"/>
      <c r="K34" s="525">
        <v>1.3599999999999999E-2</v>
      </c>
      <c r="L34" s="525"/>
      <c r="M34" s="525">
        <v>1.3599999999999999E-2</v>
      </c>
      <c r="N34" s="525"/>
      <c r="O34" s="525">
        <v>1.3599999999999999E-2</v>
      </c>
      <c r="P34" s="525"/>
      <c r="Q34" s="525">
        <v>1.3599999999999999E-2</v>
      </c>
      <c r="R34" s="525"/>
      <c r="S34" s="525">
        <v>1.3599999999999999E-2</v>
      </c>
      <c r="T34" s="525"/>
      <c r="U34" s="525">
        <v>1.3599999999999999E-2</v>
      </c>
      <c r="V34" s="525"/>
      <c r="W34" s="525">
        <v>1.3599999999999999E-2</v>
      </c>
      <c r="X34" s="525"/>
      <c r="Y34" s="525">
        <v>1.3599999999999999E-2</v>
      </c>
      <c r="Z34" s="525"/>
      <c r="AA34" s="525">
        <v>1.3599999999999999E-2</v>
      </c>
    </row>
    <row r="35" spans="1:27" ht="22.05" customHeight="1">
      <c r="A35" s="526"/>
      <c r="B35" s="527" t="s">
        <v>60</v>
      </c>
      <c r="C35" s="514">
        <f>C36*C$6</f>
        <v>1.5</v>
      </c>
      <c r="D35" s="514"/>
      <c r="E35" s="514">
        <f t="shared" ref="E35" si="139">E36*E$6</f>
        <v>1.25</v>
      </c>
      <c r="F35" s="514"/>
      <c r="G35" s="514">
        <f t="shared" ref="G35" si="140">G36*G$6</f>
        <v>1.25</v>
      </c>
      <c r="H35" s="514"/>
      <c r="I35" s="514">
        <f t="shared" ref="I35" si="141">I36*I$6</f>
        <v>1.25</v>
      </c>
      <c r="J35" s="514"/>
      <c r="K35" s="514">
        <f t="shared" ref="K35" si="142">K36*K$6</f>
        <v>1.25</v>
      </c>
      <c r="L35" s="514"/>
      <c r="M35" s="514">
        <f t="shared" ref="M35" si="143">M36*M$6</f>
        <v>1.25</v>
      </c>
      <c r="N35" s="514"/>
      <c r="O35" s="514">
        <f t="shared" ref="O35" si="144">O36*O$6</f>
        <v>1.25</v>
      </c>
      <c r="P35" s="514"/>
      <c r="Q35" s="514">
        <f t="shared" ref="Q35" si="145">Q36*Q$6</f>
        <v>1.25</v>
      </c>
      <c r="R35" s="514"/>
      <c r="S35" s="514">
        <f t="shared" ref="S35" si="146">S36*S$6</f>
        <v>1.25</v>
      </c>
      <c r="T35" s="514"/>
      <c r="U35" s="514">
        <f t="shared" ref="U35" si="147">U36*U$6</f>
        <v>1.25</v>
      </c>
      <c r="V35" s="514"/>
      <c r="W35" s="514">
        <f t="shared" ref="W35" si="148">W36*W$6</f>
        <v>1.25</v>
      </c>
      <c r="X35" s="514"/>
      <c r="Y35" s="514">
        <f t="shared" ref="Y35" si="149">Y36*Y$6</f>
        <v>1.5</v>
      </c>
      <c r="Z35" s="514"/>
      <c r="AA35" s="514">
        <f t="shared" ref="AA35" si="150">AA36*AA$6</f>
        <v>15.5</v>
      </c>
    </row>
    <row r="36" spans="1:27" s="509" customFormat="1" ht="22.05" customHeight="1">
      <c r="A36" s="528"/>
      <c r="B36" s="529" t="s">
        <v>46</v>
      </c>
      <c r="C36" s="525">
        <v>1E-3</v>
      </c>
      <c r="D36" s="525"/>
      <c r="E36" s="525">
        <v>1E-3</v>
      </c>
      <c r="F36" s="525"/>
      <c r="G36" s="525">
        <v>1E-3</v>
      </c>
      <c r="H36" s="525"/>
      <c r="I36" s="525">
        <v>1E-3</v>
      </c>
      <c r="J36" s="525"/>
      <c r="K36" s="525">
        <v>1E-3</v>
      </c>
      <c r="L36" s="525"/>
      <c r="M36" s="525">
        <v>1E-3</v>
      </c>
      <c r="N36" s="525"/>
      <c r="O36" s="525">
        <v>1E-3</v>
      </c>
      <c r="P36" s="525"/>
      <c r="Q36" s="525">
        <v>1E-3</v>
      </c>
      <c r="R36" s="525"/>
      <c r="S36" s="525">
        <v>1E-3</v>
      </c>
      <c r="T36" s="525"/>
      <c r="U36" s="525">
        <v>1E-3</v>
      </c>
      <c r="V36" s="525"/>
      <c r="W36" s="525">
        <v>1E-3</v>
      </c>
      <c r="X36" s="525"/>
      <c r="Y36" s="525">
        <v>1E-3</v>
      </c>
      <c r="Z36" s="525"/>
      <c r="AA36" s="525">
        <v>1E-3</v>
      </c>
    </row>
    <row r="37" spans="1:27" ht="22.05" customHeight="1">
      <c r="A37" s="526"/>
      <c r="B37" s="527" t="s">
        <v>61</v>
      </c>
      <c r="C37" s="514">
        <f>C38*C$6</f>
        <v>3</v>
      </c>
      <c r="D37" s="514"/>
      <c r="E37" s="514">
        <f t="shared" ref="E37" si="151">E38*E$6</f>
        <v>2.5</v>
      </c>
      <c r="F37" s="514"/>
      <c r="G37" s="514">
        <f t="shared" ref="G37" si="152">G38*G$6</f>
        <v>2.5</v>
      </c>
      <c r="H37" s="514"/>
      <c r="I37" s="514">
        <f t="shared" ref="I37" si="153">I38*I$6</f>
        <v>2.5</v>
      </c>
      <c r="J37" s="514"/>
      <c r="K37" s="514">
        <f t="shared" ref="K37" si="154">K38*K$6</f>
        <v>2.5</v>
      </c>
      <c r="L37" s="514"/>
      <c r="M37" s="514">
        <f t="shared" ref="M37" si="155">M38*M$6</f>
        <v>2.5</v>
      </c>
      <c r="N37" s="514"/>
      <c r="O37" s="514">
        <f t="shared" ref="O37" si="156">O38*O$6</f>
        <v>2.5</v>
      </c>
      <c r="P37" s="514"/>
      <c r="Q37" s="514">
        <f t="shared" ref="Q37" si="157">Q38*Q$6</f>
        <v>2.5</v>
      </c>
      <c r="R37" s="514"/>
      <c r="S37" s="514">
        <f t="shared" ref="S37" si="158">S38*S$6</f>
        <v>2.5</v>
      </c>
      <c r="T37" s="514"/>
      <c r="U37" s="514">
        <f t="shared" ref="U37" si="159">U38*U$6</f>
        <v>2.5</v>
      </c>
      <c r="V37" s="514"/>
      <c r="W37" s="514">
        <f t="shared" ref="W37" si="160">W38*W$6</f>
        <v>2.5</v>
      </c>
      <c r="X37" s="514"/>
      <c r="Y37" s="514">
        <f t="shared" ref="Y37" si="161">Y38*Y$6</f>
        <v>3</v>
      </c>
      <c r="Z37" s="514"/>
      <c r="AA37" s="514">
        <f t="shared" ref="AA37" si="162">AA38*AA$6</f>
        <v>31</v>
      </c>
    </row>
    <row r="38" spans="1:27" s="509" customFormat="1" ht="22.05" customHeight="1">
      <c r="A38" s="530"/>
      <c r="B38" s="531" t="s">
        <v>46</v>
      </c>
      <c r="C38" s="532">
        <v>2E-3</v>
      </c>
      <c r="D38" s="532"/>
      <c r="E38" s="532">
        <v>2E-3</v>
      </c>
      <c r="F38" s="532"/>
      <c r="G38" s="532">
        <v>2E-3</v>
      </c>
      <c r="H38" s="532"/>
      <c r="I38" s="532">
        <v>2E-3</v>
      </c>
      <c r="J38" s="532"/>
      <c r="K38" s="532">
        <v>2E-3</v>
      </c>
      <c r="L38" s="532"/>
      <c r="M38" s="532">
        <v>2E-3</v>
      </c>
      <c r="N38" s="532"/>
      <c r="O38" s="532">
        <v>2E-3</v>
      </c>
      <c r="P38" s="532"/>
      <c r="Q38" s="532">
        <v>2E-3</v>
      </c>
      <c r="R38" s="532"/>
      <c r="S38" s="532">
        <v>2E-3</v>
      </c>
      <c r="T38" s="532"/>
      <c r="U38" s="532">
        <v>2E-3</v>
      </c>
      <c r="V38" s="532"/>
      <c r="W38" s="532">
        <v>2E-3</v>
      </c>
      <c r="X38" s="532"/>
      <c r="Y38" s="532">
        <v>2E-3</v>
      </c>
      <c r="Z38" s="532"/>
      <c r="AA38" s="532">
        <v>2E-3</v>
      </c>
    </row>
    <row r="39" spans="1:27">
      <c r="C39" s="539"/>
    </row>
    <row r="40" spans="1:27" ht="32.25" customHeight="1">
      <c r="B40" s="403" t="s">
        <v>436</v>
      </c>
      <c r="C40" s="510">
        <f>C7/C4</f>
        <v>6.8556315789473693E-3</v>
      </c>
      <c r="D40" s="511"/>
      <c r="E40" s="510">
        <f>E7/E4</f>
        <v>6.8556315789473684E-3</v>
      </c>
      <c r="F40" s="511"/>
      <c r="G40" s="510">
        <f>G7/G4</f>
        <v>6.8556315789473684E-3</v>
      </c>
      <c r="H40" s="511"/>
      <c r="I40" s="510">
        <f>I7/I4</f>
        <v>6.8556315789473684E-3</v>
      </c>
      <c r="J40" s="511"/>
      <c r="K40" s="510">
        <f t="shared" ref="K40:Z40" si="163">K7/K4</f>
        <v>6.8556315789473684E-3</v>
      </c>
      <c r="L40" s="510" t="e">
        <f t="shared" si="163"/>
        <v>#DIV/0!</v>
      </c>
      <c r="M40" s="510">
        <f t="shared" si="163"/>
        <v>6.8556315789473684E-3</v>
      </c>
      <c r="N40" s="510" t="e">
        <f t="shared" si="163"/>
        <v>#DIV/0!</v>
      </c>
      <c r="O40" s="510">
        <f t="shared" si="163"/>
        <v>6.9576315789473689E-3</v>
      </c>
      <c r="P40" s="510" t="e">
        <f t="shared" si="163"/>
        <v>#DIV/0!</v>
      </c>
      <c r="Q40" s="510">
        <f t="shared" si="163"/>
        <v>6.9576315789473689E-3</v>
      </c>
      <c r="R40" s="510" t="e">
        <f t="shared" si="163"/>
        <v>#DIV/0!</v>
      </c>
      <c r="S40" s="510">
        <f t="shared" si="163"/>
        <v>6.9576315789473689E-3</v>
      </c>
      <c r="T40" s="510" t="e">
        <f t="shared" si="163"/>
        <v>#DIV/0!</v>
      </c>
      <c r="U40" s="510">
        <f t="shared" si="163"/>
        <v>6.9576315789473689E-3</v>
      </c>
      <c r="V40" s="510" t="e">
        <f t="shared" si="163"/>
        <v>#DIV/0!</v>
      </c>
      <c r="W40" s="510">
        <f t="shared" si="163"/>
        <v>6.9576315789473689E-3</v>
      </c>
      <c r="X40" s="510" t="e">
        <f t="shared" si="163"/>
        <v>#DIV/0!</v>
      </c>
      <c r="Y40" s="510">
        <f t="shared" si="163"/>
        <v>6.9576315789473689E-3</v>
      </c>
      <c r="Z40" s="510" t="e">
        <f t="shared" si="163"/>
        <v>#DIV/0!</v>
      </c>
      <c r="AA40" s="510">
        <f>AA7/AA4</f>
        <v>6.9066315789473674E-3</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AE14"/>
  <sheetViews>
    <sheetView showGridLines="0" workbookViewId="0">
      <selection activeCell="G17" sqref="G17"/>
    </sheetView>
  </sheetViews>
  <sheetFormatPr defaultColWidth="9.21875" defaultRowHeight="13.8"/>
  <cols>
    <col min="1" max="5" width="9.21875" style="14"/>
    <col min="6" max="6" width="11.77734375" style="14" customWidth="1"/>
    <col min="7" max="7" width="12.44140625" style="14" customWidth="1"/>
    <col min="8" max="8" width="10.5546875" style="14" hidden="1" customWidth="1"/>
    <col min="9" max="9" width="10.5546875" style="14" bestFit="1" customWidth="1"/>
    <col min="10" max="10" width="10.5546875" style="14" hidden="1" customWidth="1"/>
    <col min="11" max="11" width="10.5546875" style="14" bestFit="1" customWidth="1"/>
    <col min="12" max="12" width="10.5546875" style="14" hidden="1" customWidth="1"/>
    <col min="13" max="13" width="10.5546875" style="14" bestFit="1" customWidth="1"/>
    <col min="14" max="14" width="10.5546875" style="14" hidden="1" customWidth="1"/>
    <col min="15" max="15" width="10.5546875" style="14" bestFit="1" customWidth="1"/>
    <col min="16" max="16" width="10.5546875" style="14" hidden="1" customWidth="1"/>
    <col min="17" max="17" width="10.5546875" style="14" bestFit="1" customWidth="1"/>
    <col min="18" max="18" width="10.5546875" style="14" hidden="1" customWidth="1"/>
    <col min="19" max="19" width="10.5546875" style="14" bestFit="1" customWidth="1"/>
    <col min="20" max="20" width="10.5546875" style="14" hidden="1" customWidth="1"/>
    <col min="21" max="21" width="10.5546875" style="14" bestFit="1" customWidth="1"/>
    <col min="22" max="22" width="6.5546875" style="14" hidden="1" customWidth="1"/>
    <col min="23" max="23" width="10.5546875" style="14" bestFit="1" customWidth="1"/>
    <col min="24" max="24" width="10.5546875" style="14" hidden="1" customWidth="1"/>
    <col min="25" max="25" width="10.5546875" style="14" bestFit="1" customWidth="1"/>
    <col min="26" max="26" width="10.5546875" style="14" hidden="1" customWidth="1"/>
    <col min="27" max="27" width="10.5546875" style="14" bestFit="1" customWidth="1"/>
    <col min="28" max="28" width="10.5546875" style="14" hidden="1" customWidth="1"/>
    <col min="29" max="29" width="10.5546875" style="14" bestFit="1" customWidth="1"/>
    <col min="30" max="30" width="10.5546875" style="14" customWidth="1"/>
    <col min="31" max="31" width="12.77734375" style="14" bestFit="1" customWidth="1"/>
    <col min="32" max="32" width="10.5546875" style="14" bestFit="1" customWidth="1"/>
    <col min="33" max="16384" width="9.21875" style="14"/>
  </cols>
  <sheetData>
    <row r="3" spans="2:31" ht="17.399999999999999">
      <c r="B3" s="855" t="s">
        <v>25</v>
      </c>
      <c r="C3" s="855" t="s">
        <v>16</v>
      </c>
      <c r="D3" s="855" t="s">
        <v>0</v>
      </c>
      <c r="E3" s="855" t="s">
        <v>1</v>
      </c>
      <c r="G3" s="1" t="s">
        <v>313</v>
      </c>
      <c r="H3" s="1"/>
      <c r="I3" s="3"/>
      <c r="J3" s="3"/>
      <c r="K3" s="3"/>
      <c r="L3" s="3"/>
      <c r="M3" s="4"/>
      <c r="N3" s="4"/>
      <c r="O3" s="4"/>
      <c r="P3" s="4"/>
      <c r="Q3" s="4"/>
      <c r="R3" s="4"/>
      <c r="S3" s="4"/>
      <c r="T3" s="4"/>
      <c r="U3" s="4"/>
      <c r="V3" s="4"/>
      <c r="W3" s="4"/>
      <c r="X3" s="4"/>
      <c r="Y3" s="5"/>
      <c r="Z3" s="5"/>
      <c r="AA3" s="5"/>
      <c r="AB3" s="5"/>
      <c r="AC3" s="5"/>
      <c r="AD3" s="5"/>
      <c r="AE3" s="5"/>
    </row>
    <row r="4" spans="2:31" s="10" customFormat="1" ht="15.6">
      <c r="B4" s="856"/>
      <c r="C4" s="856"/>
      <c r="D4" s="856"/>
      <c r="E4" s="856"/>
      <c r="G4" s="25" t="s">
        <v>3</v>
      </c>
      <c r="H4" s="25"/>
      <c r="I4" s="25" t="s">
        <v>4</v>
      </c>
      <c r="J4" s="25"/>
      <c r="K4" s="25" t="s">
        <v>5</v>
      </c>
      <c r="L4" s="25"/>
      <c r="M4" s="22" t="s">
        <v>6</v>
      </c>
      <c r="N4" s="22"/>
      <c r="O4" s="22" t="s">
        <v>7</v>
      </c>
      <c r="P4" s="22"/>
      <c r="Q4" s="22" t="s">
        <v>8</v>
      </c>
      <c r="R4" s="22"/>
      <c r="S4" s="22" t="s">
        <v>9</v>
      </c>
      <c r="T4" s="22"/>
      <c r="U4" s="22" t="s">
        <v>10</v>
      </c>
      <c r="V4" s="22"/>
      <c r="W4" s="22" t="s">
        <v>11</v>
      </c>
      <c r="X4" s="22"/>
      <c r="Y4" s="25" t="s">
        <v>12</v>
      </c>
      <c r="Z4" s="25"/>
      <c r="AA4" s="25" t="s">
        <v>13</v>
      </c>
      <c r="AB4" s="25"/>
      <c r="AC4" s="25" t="s">
        <v>14</v>
      </c>
      <c r="AD4" s="24"/>
      <c r="AE4" s="24" t="s">
        <v>20</v>
      </c>
    </row>
    <row r="5" spans="2:31" s="7" customFormat="1" ht="22.05" customHeight="1">
      <c r="D5" s="7" t="s">
        <v>20</v>
      </c>
      <c r="G5" s="9">
        <f>G9+G13</f>
        <v>25045.039263157894</v>
      </c>
      <c r="H5" s="9"/>
      <c r="I5" s="9">
        <f>I9+I13</f>
        <v>24472.665789473685</v>
      </c>
      <c r="J5" s="9"/>
      <c r="K5" s="9">
        <f t="shared" ref="K5:AC5" si="0">K9+K13</f>
        <v>27202.665789473685</v>
      </c>
      <c r="L5" s="9">
        <f t="shared" si="0"/>
        <v>0</v>
      </c>
      <c r="M5" s="9">
        <f t="shared" si="0"/>
        <v>25732.665789473685</v>
      </c>
      <c r="N5" s="9">
        <f t="shared" si="0"/>
        <v>0</v>
      </c>
      <c r="O5" s="9">
        <f t="shared" si="0"/>
        <v>27742.665789473685</v>
      </c>
      <c r="P5" s="9">
        <f t="shared" si="0"/>
        <v>0</v>
      </c>
      <c r="Q5" s="9">
        <f t="shared" si="0"/>
        <v>26662.665789473685</v>
      </c>
      <c r="R5" s="9">
        <f t="shared" si="0"/>
        <v>0</v>
      </c>
      <c r="S5" s="9">
        <f t="shared" si="0"/>
        <v>26842.665789473685</v>
      </c>
      <c r="T5" s="9">
        <f t="shared" si="0"/>
        <v>0</v>
      </c>
      <c r="U5" s="9">
        <f t="shared" si="0"/>
        <v>26560.665789473685</v>
      </c>
      <c r="V5" s="9">
        <f t="shared" si="0"/>
        <v>0</v>
      </c>
      <c r="W5" s="9">
        <f t="shared" si="0"/>
        <v>25012.665789473685</v>
      </c>
      <c r="X5" s="9">
        <f t="shared" si="0"/>
        <v>0</v>
      </c>
      <c r="Y5" s="9">
        <f t="shared" si="0"/>
        <v>25312.665789473685</v>
      </c>
      <c r="Z5" s="9">
        <f t="shared" si="0"/>
        <v>0</v>
      </c>
      <c r="AA5" s="9">
        <f t="shared" si="0"/>
        <v>26842.665789473685</v>
      </c>
      <c r="AB5" s="9">
        <f t="shared" si="0"/>
        <v>0</v>
      </c>
      <c r="AC5" s="9">
        <f t="shared" si="0"/>
        <v>27327.198947368423</v>
      </c>
      <c r="AD5" s="9"/>
      <c r="AE5" s="9">
        <f>SUM(G5:AC5)</f>
        <v>314756.89610526315</v>
      </c>
    </row>
    <row r="6" spans="2:31" s="7" customFormat="1" ht="22.05" customHeight="1">
      <c r="G6" s="9"/>
      <c r="H6" s="9"/>
      <c r="I6" s="9"/>
      <c r="J6" s="9"/>
      <c r="K6" s="9"/>
      <c r="L6" s="9"/>
      <c r="M6" s="9"/>
      <c r="N6" s="9"/>
      <c r="O6" s="9"/>
      <c r="P6" s="9"/>
      <c r="Q6" s="9"/>
      <c r="R6" s="9"/>
      <c r="S6" s="9"/>
      <c r="T6" s="9"/>
      <c r="U6" s="9"/>
      <c r="V6" s="9"/>
      <c r="W6" s="9"/>
      <c r="X6" s="9"/>
      <c r="Y6" s="9"/>
      <c r="Z6" s="9"/>
      <c r="AA6" s="9"/>
      <c r="AB6" s="9"/>
      <c r="AC6" s="9"/>
      <c r="AD6" s="9"/>
      <c r="AE6" s="8"/>
    </row>
    <row r="7" spans="2:31" s="7" customFormat="1" ht="22.05" customHeight="1">
      <c r="B7" s="17" t="s">
        <v>26</v>
      </c>
      <c r="F7" s="540" t="s">
        <v>85</v>
      </c>
      <c r="G7" s="541">
        <f>'KH Ban Hang'!H7</f>
        <v>166000</v>
      </c>
      <c r="H7" s="541"/>
      <c r="I7" s="541">
        <f>'KH Ban Hang'!J7</f>
        <v>162000</v>
      </c>
      <c r="J7" s="541">
        <f>'KH Ban Hang'!K7</f>
        <v>0</v>
      </c>
      <c r="K7" s="541">
        <f>'KH Ban Hang'!L7</f>
        <v>180200</v>
      </c>
      <c r="L7" s="541">
        <f>'KH Ban Hang'!M7</f>
        <v>0</v>
      </c>
      <c r="M7" s="541">
        <f>'KH Ban Hang'!N7</f>
        <v>170400</v>
      </c>
      <c r="N7" s="541">
        <f>'KH Ban Hang'!O7</f>
        <v>0</v>
      </c>
      <c r="O7" s="541">
        <f>'KH Ban Hang'!P7</f>
        <v>183800</v>
      </c>
      <c r="P7" s="541">
        <f>'KH Ban Hang'!Q7</f>
        <v>0</v>
      </c>
      <c r="Q7" s="541">
        <f>'KH Ban Hang'!R7</f>
        <v>176600</v>
      </c>
      <c r="R7" s="541">
        <f>'KH Ban Hang'!S7</f>
        <v>0</v>
      </c>
      <c r="S7" s="541">
        <f>'KH Ban Hang'!T7</f>
        <v>177800</v>
      </c>
      <c r="T7" s="541">
        <f>'KH Ban Hang'!U7</f>
        <v>0</v>
      </c>
      <c r="U7" s="541">
        <f>'KH Ban Hang'!V7</f>
        <v>175920</v>
      </c>
      <c r="V7" s="541">
        <f>'KH Ban Hang'!W7</f>
        <v>0</v>
      </c>
      <c r="W7" s="541">
        <f>'KH Ban Hang'!X7</f>
        <v>165600</v>
      </c>
      <c r="X7" s="541">
        <f>'KH Ban Hang'!Y7</f>
        <v>0</v>
      </c>
      <c r="Y7" s="541">
        <f>'KH Ban Hang'!Z7</f>
        <v>167600</v>
      </c>
      <c r="Z7" s="541">
        <f>'KH Ban Hang'!AA7</f>
        <v>0</v>
      </c>
      <c r="AA7" s="541">
        <f>'KH Ban Hang'!AB7</f>
        <v>177800</v>
      </c>
      <c r="AB7" s="541">
        <f>'KH Ban Hang'!AC7</f>
        <v>0</v>
      </c>
      <c r="AC7" s="541">
        <f>'KH Ban Hang'!AD7</f>
        <v>180800</v>
      </c>
      <c r="AD7" s="9"/>
      <c r="AE7" s="9">
        <f>SUM(G7:AC7)</f>
        <v>2084520</v>
      </c>
    </row>
    <row r="8" spans="2:31" s="7" customFormat="1" ht="22.05" customHeight="1">
      <c r="B8" s="17"/>
      <c r="F8" s="540" t="s">
        <v>435</v>
      </c>
      <c r="G8" s="542">
        <f>'KH Mua Hang'!H41/1000000</f>
        <v>0.15</v>
      </c>
      <c r="H8" s="542"/>
      <c r="I8" s="542">
        <f>'KH Mua Hang'!J41/1000000</f>
        <v>0.15</v>
      </c>
      <c r="J8" s="542"/>
      <c r="K8" s="542">
        <f>'KH Mua Hang'!L41/1000000</f>
        <v>0.15</v>
      </c>
      <c r="L8" s="542"/>
      <c r="M8" s="542">
        <f>'KH Mua Hang'!N41/1000000</f>
        <v>0.15</v>
      </c>
      <c r="N8" s="542"/>
      <c r="O8" s="542">
        <f>'KH Mua Hang'!P41/1000000</f>
        <v>0.15</v>
      </c>
      <c r="P8" s="542"/>
      <c r="Q8" s="542">
        <f>'KH Mua Hang'!R41/1000000</f>
        <v>0.15</v>
      </c>
      <c r="R8" s="542"/>
      <c r="S8" s="542">
        <f>'KH Mua Hang'!T41/1000000</f>
        <v>0.15</v>
      </c>
      <c r="T8" s="542"/>
      <c r="U8" s="542">
        <f>'KH Mua Hang'!V41/1000000</f>
        <v>0.15</v>
      </c>
      <c r="V8" s="542"/>
      <c r="W8" s="542">
        <f>'KH Mua Hang'!X41/1000000</f>
        <v>0.15</v>
      </c>
      <c r="X8" s="542"/>
      <c r="Y8" s="542">
        <f>'KH Mua Hang'!Z41/1000000</f>
        <v>0.15</v>
      </c>
      <c r="Z8" s="542"/>
      <c r="AA8" s="542">
        <f>'KH Mua Hang'!AB41/1000000</f>
        <v>0.15</v>
      </c>
      <c r="AB8" s="542"/>
      <c r="AC8" s="542">
        <f>'KH Mua Hang'!AD41/1000000</f>
        <v>0.15</v>
      </c>
      <c r="AD8" s="41"/>
      <c r="AE8" s="41"/>
    </row>
    <row r="9" spans="2:31" s="7" customFormat="1" ht="22.05" customHeight="1">
      <c r="B9" s="17"/>
      <c r="F9" s="18" t="s">
        <v>86</v>
      </c>
      <c r="G9" s="9">
        <f>G7*G8</f>
        <v>24900</v>
      </c>
      <c r="H9" s="9"/>
      <c r="I9" s="9">
        <f>I7*I8</f>
        <v>24300</v>
      </c>
      <c r="J9" s="9"/>
      <c r="K9" s="9">
        <f>K7*K8</f>
        <v>27030</v>
      </c>
      <c r="L9" s="9"/>
      <c r="M9" s="9">
        <f>M7*M8</f>
        <v>25560</v>
      </c>
      <c r="N9" s="9"/>
      <c r="O9" s="9">
        <f>O7*O8</f>
        <v>27570</v>
      </c>
      <c r="P9" s="9"/>
      <c r="Q9" s="9">
        <f t="shared" ref="Q9:AC9" si="1">Q7*Q8</f>
        <v>26490</v>
      </c>
      <c r="R9" s="9">
        <f t="shared" si="1"/>
        <v>0</v>
      </c>
      <c r="S9" s="9">
        <f t="shared" si="1"/>
        <v>26670</v>
      </c>
      <c r="T9" s="9">
        <f t="shared" si="1"/>
        <v>0</v>
      </c>
      <c r="U9" s="9">
        <f t="shared" si="1"/>
        <v>26388</v>
      </c>
      <c r="V9" s="9">
        <f t="shared" si="1"/>
        <v>0</v>
      </c>
      <c r="W9" s="9">
        <f t="shared" si="1"/>
        <v>24840</v>
      </c>
      <c r="X9" s="9">
        <f t="shared" si="1"/>
        <v>0</v>
      </c>
      <c r="Y9" s="9">
        <f t="shared" si="1"/>
        <v>25140</v>
      </c>
      <c r="Z9" s="9">
        <f t="shared" si="1"/>
        <v>0</v>
      </c>
      <c r="AA9" s="9">
        <f t="shared" si="1"/>
        <v>26670</v>
      </c>
      <c r="AB9" s="9">
        <f t="shared" si="1"/>
        <v>0</v>
      </c>
      <c r="AC9" s="9">
        <f t="shared" si="1"/>
        <v>27120</v>
      </c>
      <c r="AD9" s="9"/>
      <c r="AE9" s="9">
        <f>SUM(G9:AC9)</f>
        <v>312678</v>
      </c>
    </row>
    <row r="10" spans="2:31" s="7" customFormat="1" ht="22.05" customHeight="1">
      <c r="B10" s="17"/>
      <c r="F10" s="18"/>
      <c r="G10" s="9"/>
      <c r="H10" s="9"/>
      <c r="I10" s="9"/>
      <c r="J10" s="9"/>
      <c r="K10" s="9"/>
      <c r="L10" s="9"/>
      <c r="M10" s="9"/>
      <c r="N10" s="9"/>
      <c r="O10" s="9"/>
      <c r="P10" s="9"/>
      <c r="Q10" s="9"/>
      <c r="R10" s="9"/>
      <c r="S10" s="9"/>
      <c r="T10" s="9"/>
      <c r="U10" s="9"/>
      <c r="V10" s="9"/>
      <c r="W10" s="9"/>
      <c r="X10" s="9"/>
      <c r="Y10" s="9"/>
      <c r="Z10" s="9"/>
      <c r="AA10" s="9"/>
      <c r="AB10" s="9"/>
      <c r="AC10" s="9"/>
      <c r="AD10" s="9"/>
      <c r="AE10" s="8"/>
    </row>
    <row r="11" spans="2:31" s="7" customFormat="1" ht="22.05" customHeight="1">
      <c r="B11" s="17" t="s">
        <v>91</v>
      </c>
      <c r="F11" s="540" t="s">
        <v>85</v>
      </c>
      <c r="G11" s="541">
        <f>'KH Ban Hang'!H11</f>
        <v>21000</v>
      </c>
      <c r="H11" s="541"/>
      <c r="I11" s="541">
        <f>'KH Ban Hang'!J11</f>
        <v>25000</v>
      </c>
      <c r="J11" s="541"/>
      <c r="K11" s="541">
        <f>'KH Ban Hang'!L11</f>
        <v>25000</v>
      </c>
      <c r="L11" s="541"/>
      <c r="M11" s="541">
        <f>'KH Ban Hang'!N11</f>
        <v>25000</v>
      </c>
      <c r="N11" s="541">
        <f>'KH Ban Hang'!O11</f>
        <v>0</v>
      </c>
      <c r="O11" s="541">
        <f>'KH Ban Hang'!P11</f>
        <v>25000</v>
      </c>
      <c r="P11" s="541">
        <f>'KH Ban Hang'!Q11</f>
        <v>0</v>
      </c>
      <c r="Q11" s="541">
        <f>'KH Ban Hang'!R11</f>
        <v>25000</v>
      </c>
      <c r="R11" s="541">
        <f>'KH Ban Hang'!S11</f>
        <v>0</v>
      </c>
      <c r="S11" s="541">
        <f>'KH Ban Hang'!T11</f>
        <v>25000</v>
      </c>
      <c r="T11" s="541">
        <f>'KH Ban Hang'!U11</f>
        <v>0</v>
      </c>
      <c r="U11" s="541">
        <f>'KH Ban Hang'!V11</f>
        <v>25000</v>
      </c>
      <c r="V11" s="541">
        <f>'KH Ban Hang'!W11</f>
        <v>0</v>
      </c>
      <c r="W11" s="541">
        <f>'KH Ban Hang'!X11</f>
        <v>25000</v>
      </c>
      <c r="X11" s="541">
        <f>'KH Ban Hang'!Y11</f>
        <v>0</v>
      </c>
      <c r="Y11" s="541">
        <f>'KH Ban Hang'!Z11</f>
        <v>25000</v>
      </c>
      <c r="Z11" s="541">
        <f>'KH Ban Hang'!AA11</f>
        <v>0</v>
      </c>
      <c r="AA11" s="541">
        <f>'KH Ban Hang'!AB11</f>
        <v>25000</v>
      </c>
      <c r="AB11" s="541">
        <f>'KH Ban Hang'!AC11</f>
        <v>0</v>
      </c>
      <c r="AC11" s="541">
        <f>'KH Ban Hang'!AD11</f>
        <v>30000</v>
      </c>
      <c r="AD11" s="9"/>
      <c r="AE11" s="9">
        <f>SUM(G11:AC11)</f>
        <v>301000</v>
      </c>
    </row>
    <row r="12" spans="2:31" s="7" customFormat="1" ht="22.05" customHeight="1">
      <c r="B12" s="17"/>
      <c r="F12" s="540" t="s">
        <v>435</v>
      </c>
      <c r="G12" s="542">
        <f>'KH Gia Thanh'!AA40</f>
        <v>6.9066315789473674E-3</v>
      </c>
      <c r="H12" s="542"/>
      <c r="I12" s="542">
        <f>G12</f>
        <v>6.9066315789473674E-3</v>
      </c>
      <c r="J12" s="542"/>
      <c r="K12" s="542">
        <f t="shared" ref="K12:AC12" si="2">I12</f>
        <v>6.9066315789473674E-3</v>
      </c>
      <c r="L12" s="542">
        <f t="shared" si="2"/>
        <v>0</v>
      </c>
      <c r="M12" s="542">
        <f t="shared" si="2"/>
        <v>6.9066315789473674E-3</v>
      </c>
      <c r="N12" s="542">
        <f t="shared" si="2"/>
        <v>0</v>
      </c>
      <c r="O12" s="542">
        <f t="shared" si="2"/>
        <v>6.9066315789473674E-3</v>
      </c>
      <c r="P12" s="542">
        <f t="shared" si="2"/>
        <v>0</v>
      </c>
      <c r="Q12" s="542">
        <f t="shared" si="2"/>
        <v>6.9066315789473674E-3</v>
      </c>
      <c r="R12" s="542">
        <f t="shared" si="2"/>
        <v>0</v>
      </c>
      <c r="S12" s="542">
        <f t="shared" si="2"/>
        <v>6.9066315789473674E-3</v>
      </c>
      <c r="T12" s="542">
        <f t="shared" si="2"/>
        <v>0</v>
      </c>
      <c r="U12" s="542">
        <f t="shared" si="2"/>
        <v>6.9066315789473674E-3</v>
      </c>
      <c r="V12" s="542">
        <f t="shared" si="2"/>
        <v>0</v>
      </c>
      <c r="W12" s="542">
        <f t="shared" si="2"/>
        <v>6.9066315789473674E-3</v>
      </c>
      <c r="X12" s="542">
        <f t="shared" si="2"/>
        <v>0</v>
      </c>
      <c r="Y12" s="542">
        <f t="shared" si="2"/>
        <v>6.9066315789473674E-3</v>
      </c>
      <c r="Z12" s="542">
        <f t="shared" si="2"/>
        <v>0</v>
      </c>
      <c r="AA12" s="542">
        <f t="shared" si="2"/>
        <v>6.9066315789473674E-3</v>
      </c>
      <c r="AB12" s="542">
        <f t="shared" si="2"/>
        <v>0</v>
      </c>
      <c r="AC12" s="542">
        <f t="shared" si="2"/>
        <v>6.9066315789473674E-3</v>
      </c>
      <c r="AD12" s="41"/>
      <c r="AE12" s="41"/>
    </row>
    <row r="13" spans="2:31" s="7" customFormat="1" ht="22.05" customHeight="1">
      <c r="B13" s="17"/>
      <c r="F13" s="18" t="s">
        <v>86</v>
      </c>
      <c r="G13" s="9">
        <f>G11*G12</f>
        <v>145.03926315789471</v>
      </c>
      <c r="H13" s="9"/>
      <c r="I13" s="9">
        <f t="shared" ref="I13:AC13" si="3">I11*I12</f>
        <v>172.66578947368419</v>
      </c>
      <c r="J13" s="9">
        <f t="shared" si="3"/>
        <v>0</v>
      </c>
      <c r="K13" s="9">
        <f t="shared" si="3"/>
        <v>172.66578947368419</v>
      </c>
      <c r="L13" s="9">
        <f t="shared" si="3"/>
        <v>0</v>
      </c>
      <c r="M13" s="9">
        <f t="shared" si="3"/>
        <v>172.66578947368419</v>
      </c>
      <c r="N13" s="9">
        <f t="shared" si="3"/>
        <v>0</v>
      </c>
      <c r="O13" s="9">
        <f t="shared" si="3"/>
        <v>172.66578947368419</v>
      </c>
      <c r="P13" s="9">
        <f t="shared" si="3"/>
        <v>0</v>
      </c>
      <c r="Q13" s="9">
        <f t="shared" si="3"/>
        <v>172.66578947368419</v>
      </c>
      <c r="R13" s="9">
        <f t="shared" si="3"/>
        <v>0</v>
      </c>
      <c r="S13" s="9">
        <f t="shared" si="3"/>
        <v>172.66578947368419</v>
      </c>
      <c r="T13" s="9">
        <f t="shared" si="3"/>
        <v>0</v>
      </c>
      <c r="U13" s="9">
        <f t="shared" si="3"/>
        <v>172.66578947368419</v>
      </c>
      <c r="V13" s="9">
        <f t="shared" si="3"/>
        <v>0</v>
      </c>
      <c r="W13" s="9">
        <f t="shared" si="3"/>
        <v>172.66578947368419</v>
      </c>
      <c r="X13" s="9">
        <f t="shared" si="3"/>
        <v>0</v>
      </c>
      <c r="Y13" s="9">
        <f t="shared" si="3"/>
        <v>172.66578947368419</v>
      </c>
      <c r="Z13" s="9">
        <f t="shared" si="3"/>
        <v>0</v>
      </c>
      <c r="AA13" s="9">
        <f t="shared" si="3"/>
        <v>172.66578947368419</v>
      </c>
      <c r="AB13" s="9">
        <f t="shared" si="3"/>
        <v>0</v>
      </c>
      <c r="AC13" s="9">
        <f t="shared" si="3"/>
        <v>207.19894736842102</v>
      </c>
      <c r="AD13" s="9"/>
      <c r="AE13" s="9">
        <f>SUM(G13:AC13)</f>
        <v>2078.8961052631571</v>
      </c>
    </row>
    <row r="14" spans="2:31" ht="22.05" customHeight="1">
      <c r="G14" s="129"/>
      <c r="H14" s="11"/>
      <c r="I14" s="11"/>
      <c r="J14" s="11"/>
      <c r="K14" s="11"/>
      <c r="L14" s="11"/>
      <c r="M14" s="11"/>
      <c r="N14" s="11"/>
      <c r="O14" s="11"/>
      <c r="P14" s="11"/>
      <c r="Q14" s="11"/>
      <c r="R14" s="11"/>
      <c r="S14" s="11"/>
      <c r="T14" s="11"/>
      <c r="U14" s="11"/>
      <c r="V14" s="11"/>
      <c r="W14" s="11"/>
      <c r="X14" s="11"/>
      <c r="Y14" s="11"/>
      <c r="Z14" s="11"/>
      <c r="AA14" s="11"/>
      <c r="AB14" s="11"/>
      <c r="AC14" s="11"/>
      <c r="AD14" s="11"/>
      <c r="AE14" s="6"/>
    </row>
  </sheetData>
  <mergeCells count="4">
    <mergeCell ref="B3:B4"/>
    <mergeCell ref="C3:C4"/>
    <mergeCell ref="D3:D4"/>
    <mergeCell ref="E3:E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F168"/>
  <sheetViews>
    <sheetView showGridLines="0" topLeftCell="B15" zoomScale="70" zoomScaleNormal="70" workbookViewId="0">
      <selection activeCell="AB113" sqref="AB113"/>
    </sheetView>
  </sheetViews>
  <sheetFormatPr defaultColWidth="9.21875" defaultRowHeight="18" customHeight="1"/>
  <cols>
    <col min="1" max="1" width="9.21875" style="311" hidden="1" customWidth="1"/>
    <col min="2" max="2" width="5.21875" style="594" customWidth="1"/>
    <col min="3" max="3" width="23.77734375" style="311" customWidth="1"/>
    <col min="4" max="4" width="16.21875" style="311" bestFit="1" customWidth="1"/>
    <col min="5" max="5" width="10.5546875" style="311" bestFit="1" customWidth="1"/>
    <col min="6" max="6" width="4" style="345" bestFit="1" customWidth="1"/>
    <col min="7" max="7" width="17" style="311" bestFit="1" customWidth="1"/>
    <col min="8" max="8" width="12" style="311" bestFit="1" customWidth="1"/>
    <col min="9" max="9" width="2.44140625" style="311" hidden="1" customWidth="1"/>
    <col min="10" max="10" width="12" style="311" bestFit="1" customWidth="1"/>
    <col min="11" max="11" width="2.5546875" style="311" hidden="1" customWidth="1"/>
    <col min="12" max="12" width="28" style="311" bestFit="1" customWidth="1"/>
    <col min="13" max="13" width="3" style="311" hidden="1" customWidth="1"/>
    <col min="14" max="14" width="12" style="311" bestFit="1" customWidth="1"/>
    <col min="15" max="15" width="2.21875" style="311" hidden="1" customWidth="1"/>
    <col min="16" max="16" width="12" style="311" bestFit="1" customWidth="1"/>
    <col min="17" max="17" width="0.21875" style="311" hidden="1" customWidth="1"/>
    <col min="18" max="18" width="12" style="311" bestFit="1" customWidth="1"/>
    <col min="19" max="19" width="1.77734375" style="311" hidden="1" customWidth="1"/>
    <col min="20" max="20" width="12" style="311" bestFit="1" customWidth="1"/>
    <col min="21" max="21" width="2.5546875" style="311" hidden="1" customWidth="1"/>
    <col min="22" max="22" width="12" style="311" bestFit="1" customWidth="1"/>
    <col min="23" max="23" width="3.44140625" style="311" hidden="1" customWidth="1"/>
    <col min="24" max="24" width="12" style="311" bestFit="1" customWidth="1"/>
    <col min="25" max="25" width="17.5546875" style="311" hidden="1" customWidth="1"/>
    <col min="26" max="26" width="12" style="311" bestFit="1" customWidth="1"/>
    <col min="27" max="27" width="17.5546875" style="311" hidden="1" customWidth="1"/>
    <col min="28" max="28" width="12" style="311" bestFit="1" customWidth="1"/>
    <col min="29" max="29" width="17.5546875" style="311" hidden="1" customWidth="1"/>
    <col min="30" max="30" width="13.5546875" style="311" bestFit="1" customWidth="1"/>
    <col min="31" max="31" width="12" style="311" bestFit="1" customWidth="1"/>
    <col min="32" max="32" width="2.77734375" style="311" bestFit="1" customWidth="1"/>
    <col min="33" max="16384" width="9.21875" style="311"/>
  </cols>
  <sheetData>
    <row r="1" spans="2:32" s="543" customFormat="1" ht="18" customHeight="1">
      <c r="B1" s="90" t="s">
        <v>361</v>
      </c>
      <c r="D1" s="544" t="s">
        <v>357</v>
      </c>
      <c r="E1" s="545" t="s">
        <v>360</v>
      </c>
      <c r="F1" s="600"/>
      <c r="G1" s="544" t="s">
        <v>346</v>
      </c>
      <c r="H1" s="546" t="s">
        <v>359</v>
      </c>
      <c r="I1" s="547"/>
      <c r="L1" s="548" t="s">
        <v>358</v>
      </c>
      <c r="M1" s="549"/>
      <c r="N1" s="550"/>
      <c r="O1" s="550"/>
      <c r="P1" s="551">
        <v>601000</v>
      </c>
      <c r="Q1" s="552"/>
      <c r="AF1" s="543">
        <v>15</v>
      </c>
    </row>
    <row r="2" spans="2:32" s="543" customFormat="1" ht="18" customHeight="1">
      <c r="B2" s="90" t="s">
        <v>357</v>
      </c>
      <c r="D2" s="553"/>
      <c r="E2" s="545" t="s">
        <v>356</v>
      </c>
      <c r="F2" s="600"/>
      <c r="G2" s="554"/>
      <c r="H2" s="546" t="s">
        <v>355</v>
      </c>
      <c r="I2" s="547"/>
      <c r="L2" s="548" t="s">
        <v>354</v>
      </c>
      <c r="M2" s="549"/>
      <c r="N2" s="550"/>
      <c r="O2" s="550"/>
      <c r="P2" s="551">
        <v>585000</v>
      </c>
      <c r="Q2" s="552"/>
    </row>
    <row r="3" spans="2:32" s="543" customFormat="1" ht="18" customHeight="1">
      <c r="B3" s="90" t="s">
        <v>350</v>
      </c>
      <c r="D3" s="554"/>
      <c r="E3" s="545" t="s">
        <v>353</v>
      </c>
      <c r="F3" s="600"/>
      <c r="G3" s="555" t="s">
        <v>344</v>
      </c>
      <c r="H3" s="546" t="s">
        <v>352</v>
      </c>
      <c r="I3" s="547"/>
      <c r="L3" s="548" t="s">
        <v>351</v>
      </c>
      <c r="M3" s="549"/>
      <c r="N3" s="550"/>
      <c r="O3" s="550"/>
      <c r="P3" s="551">
        <v>550000</v>
      </c>
      <c r="Q3" s="552"/>
    </row>
    <row r="4" spans="2:32" s="543" customFormat="1" ht="18" customHeight="1">
      <c r="B4" s="90" t="s">
        <v>343</v>
      </c>
      <c r="D4" s="544" t="s">
        <v>350</v>
      </c>
      <c r="E4" s="545" t="s">
        <v>349</v>
      </c>
      <c r="F4" s="600"/>
      <c r="G4" s="556"/>
      <c r="H4" s="546" t="s">
        <v>348</v>
      </c>
      <c r="I4" s="547"/>
      <c r="L4" s="548" t="s">
        <v>347</v>
      </c>
      <c r="M4" s="549"/>
      <c r="N4" s="550"/>
      <c r="O4" s="550"/>
      <c r="P4" s="551">
        <v>100000</v>
      </c>
      <c r="Q4" s="552"/>
    </row>
    <row r="5" spans="2:32" s="543" customFormat="1" ht="18" customHeight="1">
      <c r="B5" s="90" t="s">
        <v>346</v>
      </c>
      <c r="D5" s="554"/>
      <c r="E5" s="545" t="s">
        <v>345</v>
      </c>
      <c r="F5" s="600"/>
      <c r="G5" s="374" t="s">
        <v>324</v>
      </c>
      <c r="H5" s="557">
        <v>9.4062393608790124E-2</v>
      </c>
      <c r="I5" s="509"/>
      <c r="L5" s="548" t="s">
        <v>485</v>
      </c>
      <c r="M5" s="549"/>
      <c r="N5" s="550"/>
      <c r="O5" s="550"/>
      <c r="P5" s="551">
        <v>1200000</v>
      </c>
      <c r="Q5" s="552"/>
    </row>
    <row r="6" spans="2:32" s="543" customFormat="1" ht="18" customHeight="1">
      <c r="B6" s="90" t="s">
        <v>344</v>
      </c>
      <c r="D6" s="544" t="s">
        <v>343</v>
      </c>
      <c r="E6" s="546" t="s">
        <v>342</v>
      </c>
      <c r="F6" s="90"/>
      <c r="G6" s="374" t="s">
        <v>341</v>
      </c>
      <c r="H6" s="557">
        <v>6.7078291070286344E-2</v>
      </c>
      <c r="I6" s="509"/>
      <c r="J6" s="90"/>
      <c r="K6" s="90"/>
      <c r="L6" s="558" t="s">
        <v>340</v>
      </c>
      <c r="M6" s="559"/>
      <c r="N6" s="550"/>
      <c r="O6" s="550"/>
      <c r="P6" s="551">
        <v>442000</v>
      </c>
      <c r="Q6" s="552"/>
      <c r="R6" s="90"/>
      <c r="S6" s="90"/>
      <c r="T6" s="90"/>
      <c r="U6" s="90"/>
    </row>
    <row r="7" spans="2:32" s="543" customFormat="1" ht="18" customHeight="1">
      <c r="B7" s="594"/>
      <c r="D7" s="554"/>
      <c r="E7" s="546" t="s">
        <v>339</v>
      </c>
      <c r="F7" s="600"/>
      <c r="G7" s="374" t="s">
        <v>338</v>
      </c>
      <c r="H7" s="376">
        <v>720000</v>
      </c>
      <c r="I7" s="560"/>
      <c r="L7" s="558" t="s">
        <v>337</v>
      </c>
      <c r="M7" s="559"/>
      <c r="N7" s="550"/>
      <c r="O7" s="550"/>
      <c r="P7" s="551">
        <v>52000</v>
      </c>
      <c r="Q7" s="552"/>
    </row>
    <row r="8" spans="2:32" s="543" customFormat="1" ht="18" customHeight="1">
      <c r="B8" s="594"/>
      <c r="D8" s="561"/>
      <c r="E8" s="90" t="str">
        <f>H1</f>
        <v>G4</v>
      </c>
      <c r="F8" s="600"/>
      <c r="L8" s="562"/>
      <c r="M8" s="562"/>
      <c r="P8" s="552"/>
      <c r="Q8" s="552"/>
    </row>
    <row r="9" spans="2:32" s="543" customFormat="1" ht="18" customHeight="1">
      <c r="B9" s="594"/>
      <c r="D9" s="561"/>
      <c r="E9" s="90" t="str">
        <f>H2</f>
        <v>G3</v>
      </c>
      <c r="F9" s="600"/>
      <c r="L9" s="562"/>
      <c r="M9" s="562"/>
      <c r="P9" s="552"/>
      <c r="Q9" s="552"/>
    </row>
    <row r="10" spans="2:32" s="543" customFormat="1" ht="18" customHeight="1">
      <c r="B10" s="595"/>
      <c r="C10" s="563"/>
      <c r="D10" s="563"/>
      <c r="E10" s="564" t="str">
        <f>H3</f>
        <v>G2</v>
      </c>
      <c r="F10" s="601"/>
      <c r="G10" s="563"/>
      <c r="H10" s="563"/>
      <c r="I10" s="563"/>
      <c r="J10" s="563"/>
      <c r="K10" s="563"/>
      <c r="L10" s="563"/>
      <c r="M10" s="563"/>
      <c r="N10" s="563"/>
      <c r="O10" s="563"/>
      <c r="P10" s="563"/>
      <c r="Q10" s="563"/>
      <c r="R10" s="563"/>
      <c r="S10" s="563"/>
      <c r="T10" s="563"/>
      <c r="U10" s="563"/>
      <c r="V10" s="563"/>
      <c r="W10" s="563"/>
      <c r="X10" s="563"/>
      <c r="Y10" s="563"/>
      <c r="Z10" s="563"/>
      <c r="AA10" s="563"/>
      <c r="AB10" s="563"/>
      <c r="AC10" s="563"/>
      <c r="AD10" s="563"/>
    </row>
    <row r="11" spans="2:32" s="543" customFormat="1" ht="18" customHeight="1">
      <c r="B11" s="595"/>
      <c r="C11" s="563"/>
      <c r="D11" s="563"/>
      <c r="E11" s="564" t="str">
        <f>H4</f>
        <v>G1</v>
      </c>
      <c r="F11" s="601"/>
      <c r="G11" s="563"/>
      <c r="H11" s="563"/>
      <c r="I11" s="563"/>
      <c r="J11" s="563"/>
      <c r="K11" s="563"/>
      <c r="L11" s="563"/>
      <c r="M11" s="563"/>
      <c r="N11" s="563"/>
      <c r="O11" s="563"/>
      <c r="P11" s="563"/>
      <c r="Q11" s="563"/>
      <c r="R11" s="563"/>
      <c r="S11" s="563"/>
      <c r="T11" s="563"/>
      <c r="U11" s="563"/>
      <c r="V11" s="563"/>
      <c r="W11" s="563"/>
      <c r="X11" s="563"/>
      <c r="Y11" s="563"/>
      <c r="Z11" s="563"/>
      <c r="AA11" s="563"/>
      <c r="AB11" s="563"/>
      <c r="AC11" s="563"/>
      <c r="AD11" s="563"/>
    </row>
    <row r="12" spans="2:32" ht="18" customHeight="1">
      <c r="B12" s="599" t="s">
        <v>336</v>
      </c>
      <c r="E12" s="408" t="s">
        <v>335</v>
      </c>
      <c r="G12" s="565"/>
      <c r="L12" s="137"/>
    </row>
    <row r="13" spans="2:32" s="408" customFormat="1" ht="18" customHeight="1">
      <c r="B13" s="596" t="s">
        <v>29</v>
      </c>
      <c r="C13" s="379" t="s">
        <v>334</v>
      </c>
      <c r="D13" s="379" t="s">
        <v>333</v>
      </c>
      <c r="E13" s="379" t="s">
        <v>317</v>
      </c>
      <c r="F13" s="379" t="s">
        <v>316</v>
      </c>
      <c r="G13" s="379" t="s">
        <v>332</v>
      </c>
      <c r="H13" s="379" t="s">
        <v>148</v>
      </c>
      <c r="I13" s="379"/>
      <c r="J13" s="379" t="s">
        <v>149</v>
      </c>
      <c r="K13" s="379"/>
      <c r="L13" s="379" t="s">
        <v>150</v>
      </c>
      <c r="M13" s="379"/>
      <c r="N13" s="379" t="s">
        <v>151</v>
      </c>
      <c r="O13" s="379"/>
      <c r="P13" s="379" t="s">
        <v>152</v>
      </c>
      <c r="Q13" s="379"/>
      <c r="R13" s="379" t="s">
        <v>153</v>
      </c>
      <c r="S13" s="379"/>
      <c r="T13" s="379" t="s">
        <v>154</v>
      </c>
      <c r="U13" s="379"/>
      <c r="V13" s="379" t="s">
        <v>155</v>
      </c>
      <c r="W13" s="379"/>
      <c r="X13" s="379" t="s">
        <v>156</v>
      </c>
      <c r="Y13" s="379"/>
      <c r="Z13" s="379" t="s">
        <v>12</v>
      </c>
      <c r="AA13" s="379"/>
      <c r="AB13" s="379" t="s">
        <v>13</v>
      </c>
      <c r="AC13" s="379"/>
      <c r="AD13" s="379" t="s">
        <v>14</v>
      </c>
    </row>
    <row r="14" spans="2:32" ht="18" customHeight="1">
      <c r="B14" s="647">
        <v>1</v>
      </c>
      <c r="C14" s="606"/>
      <c r="D14" s="607" t="s">
        <v>357</v>
      </c>
      <c r="E14" s="608" t="s">
        <v>356</v>
      </c>
      <c r="F14" s="609">
        <v>1</v>
      </c>
      <c r="G14" s="618">
        <f>IF(D14&lt;&gt;0,(IF(SUMIF('Empl policies'!B$1:B$65536,D14&amp;E14&amp;F14,'Empl policies'!F$1:F$65536)=0,"VỊ TRÍ hoặc NGẠCH không đúng",SUMIF('Empl policies'!B$1:B$65536,D14&amp;E14&amp;F14,'Empl policies'!F$1:F$65536))),0)</f>
        <v>28414000</v>
      </c>
      <c r="H14" s="621">
        <v>1</v>
      </c>
      <c r="I14" s="621"/>
      <c r="J14" s="621">
        <v>1</v>
      </c>
      <c r="K14" s="621"/>
      <c r="L14" s="621">
        <v>1</v>
      </c>
      <c r="M14" s="621"/>
      <c r="N14" s="621">
        <v>1</v>
      </c>
      <c r="O14" s="621"/>
      <c r="P14" s="621">
        <v>1</v>
      </c>
      <c r="Q14" s="621"/>
      <c r="R14" s="621">
        <v>1</v>
      </c>
      <c r="S14" s="621"/>
      <c r="T14" s="621">
        <v>1</v>
      </c>
      <c r="U14" s="621"/>
      <c r="V14" s="621">
        <v>1</v>
      </c>
      <c r="W14" s="621"/>
      <c r="X14" s="621">
        <v>1</v>
      </c>
      <c r="Y14" s="621"/>
      <c r="Z14" s="621">
        <v>1</v>
      </c>
      <c r="AA14" s="621"/>
      <c r="AB14" s="621">
        <v>1</v>
      </c>
      <c r="AC14" s="621"/>
      <c r="AD14" s="621">
        <v>1</v>
      </c>
      <c r="AF14" s="88"/>
    </row>
    <row r="15" spans="2:32" ht="18" customHeight="1">
      <c r="B15" s="526">
        <v>2</v>
      </c>
      <c r="C15" s="610"/>
      <c r="D15" s="611" t="s">
        <v>357</v>
      </c>
      <c r="E15" s="612" t="s">
        <v>356</v>
      </c>
      <c r="F15" s="613">
        <v>2</v>
      </c>
      <c r="G15" s="619">
        <f>IF(D15&lt;&gt;0,(IF(SUMIF('Empl policies'!B$1:B$65536,D15&amp;E15&amp;F15,'Empl policies'!F$1:F$65536)=0,"VỊ TRÍ hoặc NGẠCH không đúng",SUMIF('Empl policies'!B$1:B$65536,D15&amp;E15&amp;F15,'Empl policies'!F$1:F$65536))),0)</f>
        <v>31255000</v>
      </c>
      <c r="H15" s="622">
        <v>1</v>
      </c>
      <c r="I15" s="622"/>
      <c r="J15" s="622">
        <v>1</v>
      </c>
      <c r="K15" s="622"/>
      <c r="L15" s="622">
        <v>1</v>
      </c>
      <c r="M15" s="622"/>
      <c r="N15" s="622">
        <v>1</v>
      </c>
      <c r="O15" s="622"/>
      <c r="P15" s="622">
        <v>1</v>
      </c>
      <c r="Q15" s="622"/>
      <c r="R15" s="622">
        <v>1</v>
      </c>
      <c r="S15" s="622"/>
      <c r="T15" s="622">
        <v>1</v>
      </c>
      <c r="U15" s="622"/>
      <c r="V15" s="622">
        <v>1</v>
      </c>
      <c r="W15" s="622"/>
      <c r="X15" s="622">
        <v>1</v>
      </c>
      <c r="Y15" s="622"/>
      <c r="Z15" s="622">
        <v>1</v>
      </c>
      <c r="AA15" s="622"/>
      <c r="AB15" s="622">
        <v>1</v>
      </c>
      <c r="AC15" s="622"/>
      <c r="AD15" s="622">
        <v>1</v>
      </c>
      <c r="AF15" s="88"/>
    </row>
    <row r="16" spans="2:32" ht="18" customHeight="1">
      <c r="B16" s="526">
        <v>3</v>
      </c>
      <c r="C16" s="610"/>
      <c r="D16" s="611" t="s">
        <v>357</v>
      </c>
      <c r="E16" s="612" t="s">
        <v>356</v>
      </c>
      <c r="F16" s="613">
        <v>3</v>
      </c>
      <c r="G16" s="619">
        <f>IF(D16&lt;&gt;0,(IF(SUMIF('Empl policies'!B$1:B$65536,D16&amp;E16&amp;F16,'Empl policies'!F$1:F$65536)=0,"VỊ TRÍ hoặc NGẠCH không đúng",SUMIF('Empl policies'!B$1:B$65536,D16&amp;E16&amp;F16,'Empl policies'!F$1:F$65536))),0)</f>
        <v>34381000</v>
      </c>
      <c r="H16" s="622"/>
      <c r="I16" s="622"/>
      <c r="J16" s="622"/>
      <c r="K16" s="622"/>
      <c r="L16" s="622"/>
      <c r="M16" s="622"/>
      <c r="N16" s="622">
        <v>1</v>
      </c>
      <c r="O16" s="622"/>
      <c r="P16" s="622">
        <v>1</v>
      </c>
      <c r="Q16" s="622"/>
      <c r="R16" s="622">
        <v>1</v>
      </c>
      <c r="S16" s="622"/>
      <c r="T16" s="622">
        <v>1</v>
      </c>
      <c r="U16" s="622"/>
      <c r="V16" s="622">
        <v>1</v>
      </c>
      <c r="W16" s="622"/>
      <c r="X16" s="622">
        <v>1</v>
      </c>
      <c r="Y16" s="622"/>
      <c r="Z16" s="622">
        <v>1</v>
      </c>
      <c r="AA16" s="622"/>
      <c r="AB16" s="622">
        <v>1</v>
      </c>
      <c r="AC16" s="622"/>
      <c r="AD16" s="622">
        <v>1</v>
      </c>
      <c r="AF16" s="88"/>
    </row>
    <row r="17" spans="2:32" ht="18" customHeight="1">
      <c r="B17" s="526">
        <v>4</v>
      </c>
      <c r="C17" s="610"/>
      <c r="D17" s="611" t="s">
        <v>357</v>
      </c>
      <c r="E17" s="612" t="s">
        <v>356</v>
      </c>
      <c r="F17" s="613">
        <v>4</v>
      </c>
      <c r="G17" s="619">
        <f>IF(D17&lt;&gt;0,(IF(SUMIF('Empl policies'!B$1:B$65536,D17&amp;E17&amp;F17,'Empl policies'!F$1:F$65536)=0,"VỊ TRÍ hoặc NGẠCH không đúng",SUMIF('Empl policies'!B$1:B$65536,D17&amp;E17&amp;F17,'Empl policies'!F$1:F$65536))),0)</f>
        <v>37819000</v>
      </c>
      <c r="H17" s="622"/>
      <c r="I17" s="622"/>
      <c r="J17" s="622">
        <v>1</v>
      </c>
      <c r="K17" s="622"/>
      <c r="L17" s="622">
        <v>1</v>
      </c>
      <c r="M17" s="622"/>
      <c r="N17" s="622">
        <v>1</v>
      </c>
      <c r="O17" s="622"/>
      <c r="P17" s="622">
        <v>1</v>
      </c>
      <c r="Q17" s="622"/>
      <c r="R17" s="622">
        <v>1</v>
      </c>
      <c r="S17" s="622"/>
      <c r="T17" s="622">
        <v>1</v>
      </c>
      <c r="U17" s="622"/>
      <c r="V17" s="622">
        <v>1</v>
      </c>
      <c r="W17" s="622"/>
      <c r="X17" s="622">
        <v>1</v>
      </c>
      <c r="Y17" s="622"/>
      <c r="Z17" s="622">
        <v>1</v>
      </c>
      <c r="AA17" s="622"/>
      <c r="AB17" s="622">
        <v>1</v>
      </c>
      <c r="AC17" s="622"/>
      <c r="AD17" s="622">
        <v>1</v>
      </c>
      <c r="AF17" s="88"/>
    </row>
    <row r="18" spans="2:32" ht="18" customHeight="1">
      <c r="B18" s="526">
        <v>5</v>
      </c>
      <c r="C18" s="610"/>
      <c r="D18" s="611" t="s">
        <v>357</v>
      </c>
      <c r="E18" s="612" t="s">
        <v>356</v>
      </c>
      <c r="F18" s="613">
        <v>5</v>
      </c>
      <c r="G18" s="619">
        <f>IF(D18&lt;&gt;0,(IF(SUMIF('Empl policies'!B$1:B$65536,D18&amp;E18&amp;F18,'Empl policies'!F$1:F$65536)=0,"VỊ TRÍ hoặc NGẠCH không đúng",SUMIF('Empl policies'!B$1:B$65536,D18&amp;E18&amp;F18,'Empl policies'!F$1:F$65536))),0)</f>
        <v>41601000</v>
      </c>
      <c r="H18" s="622">
        <v>1</v>
      </c>
      <c r="I18" s="622"/>
      <c r="J18" s="622">
        <v>1</v>
      </c>
      <c r="K18" s="622"/>
      <c r="L18" s="622">
        <v>1</v>
      </c>
      <c r="M18" s="622"/>
      <c r="N18" s="622">
        <v>1</v>
      </c>
      <c r="O18" s="622"/>
      <c r="P18" s="622">
        <v>1</v>
      </c>
      <c r="Q18" s="622"/>
      <c r="R18" s="622">
        <v>1</v>
      </c>
      <c r="S18" s="622"/>
      <c r="T18" s="622">
        <v>1</v>
      </c>
      <c r="U18" s="622"/>
      <c r="V18" s="622">
        <v>1</v>
      </c>
      <c r="W18" s="622"/>
      <c r="X18" s="622">
        <v>1</v>
      </c>
      <c r="Y18" s="622"/>
      <c r="Z18" s="622">
        <v>1</v>
      </c>
      <c r="AA18" s="622"/>
      <c r="AB18" s="622">
        <v>1</v>
      </c>
      <c r="AC18" s="622"/>
      <c r="AD18" s="622">
        <v>1</v>
      </c>
      <c r="AF18" s="88"/>
    </row>
    <row r="19" spans="2:32" ht="18" customHeight="1">
      <c r="B19" s="526">
        <v>6</v>
      </c>
      <c r="C19" s="610"/>
      <c r="D19" s="611" t="s">
        <v>357</v>
      </c>
      <c r="E19" s="612" t="s">
        <v>356</v>
      </c>
      <c r="F19" s="613">
        <v>6</v>
      </c>
      <c r="G19" s="619">
        <f>IF(D19&lt;&gt;0,(IF(SUMIF('Empl policies'!B$1:B$65536,D19&amp;E19&amp;F19,'Empl policies'!F$1:F$65536)=0,"VỊ TRÍ hoặc NGẠCH không đúng",SUMIF('Empl policies'!B$1:B$65536,D19&amp;E19&amp;F19,'Empl policies'!F$1:F$65536))),0)</f>
        <v>45761000</v>
      </c>
      <c r="H19" s="622"/>
      <c r="I19" s="622"/>
      <c r="J19" s="622"/>
      <c r="K19" s="622"/>
      <c r="L19" s="622"/>
      <c r="M19" s="622"/>
      <c r="N19" s="622"/>
      <c r="O19" s="622"/>
      <c r="P19" s="622"/>
      <c r="Q19" s="622"/>
      <c r="R19" s="622">
        <v>1</v>
      </c>
      <c r="S19" s="622"/>
      <c r="T19" s="622">
        <v>1</v>
      </c>
      <c r="U19" s="622"/>
      <c r="V19" s="622">
        <v>1</v>
      </c>
      <c r="W19" s="622"/>
      <c r="X19" s="622">
        <v>1</v>
      </c>
      <c r="Y19" s="622"/>
      <c r="Z19" s="622">
        <v>1</v>
      </c>
      <c r="AA19" s="622"/>
      <c r="AB19" s="622">
        <v>1</v>
      </c>
      <c r="AC19" s="622"/>
      <c r="AD19" s="622">
        <v>1</v>
      </c>
      <c r="AF19" s="88"/>
    </row>
    <row r="20" spans="2:32" ht="18" customHeight="1">
      <c r="B20" s="526">
        <v>7</v>
      </c>
      <c r="C20" s="610"/>
      <c r="D20" s="611" t="s">
        <v>350</v>
      </c>
      <c r="E20" s="612" t="s">
        <v>345</v>
      </c>
      <c r="F20" s="613">
        <v>1</v>
      </c>
      <c r="G20" s="619">
        <f>IF(D20&lt;&gt;0,(IF(SUMIF('Empl policies'!B$1:B$65536,D20&amp;E20&amp;F20,'Empl policies'!F$1:F$65536)=0,"VỊ TRÍ hoặc NGẠCH không đúng",SUMIF('Empl policies'!B$1:B$65536,D20&amp;E20&amp;F20,'Empl policies'!F$1:F$65536))),0)</f>
        <v>11374000</v>
      </c>
      <c r="H20" s="622">
        <v>1</v>
      </c>
      <c r="I20" s="622"/>
      <c r="J20" s="622">
        <v>1</v>
      </c>
      <c r="K20" s="622"/>
      <c r="L20" s="622">
        <v>1</v>
      </c>
      <c r="M20" s="622"/>
      <c r="N20" s="622">
        <v>1</v>
      </c>
      <c r="O20" s="622"/>
      <c r="P20" s="622">
        <v>1</v>
      </c>
      <c r="Q20" s="622"/>
      <c r="R20" s="622">
        <v>1</v>
      </c>
      <c r="S20" s="622"/>
      <c r="T20" s="622">
        <v>1</v>
      </c>
      <c r="U20" s="622"/>
      <c r="V20" s="622">
        <v>1</v>
      </c>
      <c r="W20" s="622"/>
      <c r="X20" s="622">
        <v>1</v>
      </c>
      <c r="Y20" s="622"/>
      <c r="Z20" s="622">
        <v>1</v>
      </c>
      <c r="AA20" s="622"/>
      <c r="AB20" s="622">
        <v>1</v>
      </c>
      <c r="AC20" s="622"/>
      <c r="AD20" s="622">
        <v>1</v>
      </c>
    </row>
    <row r="21" spans="2:32" ht="18" customHeight="1">
      <c r="B21" s="526">
        <v>8</v>
      </c>
      <c r="C21" s="610"/>
      <c r="D21" s="611" t="s">
        <v>343</v>
      </c>
      <c r="E21" s="612" t="s">
        <v>339</v>
      </c>
      <c r="F21" s="613">
        <v>1</v>
      </c>
      <c r="G21" s="619">
        <f>IF(D21&lt;&gt;0,(IF(SUMIF('Empl policies'!B$1:B$65536,D21&amp;E21&amp;F21,'Empl policies'!F$1:F$65536)=0,"VỊ TRÍ hoặc NGẠCH không đúng",SUMIF('Empl policies'!B$1:B$65536,D21&amp;E21&amp;F21,'Empl policies'!F$1:F$65536))),0)</f>
        <v>6816000</v>
      </c>
      <c r="H21" s="622"/>
      <c r="I21" s="622"/>
      <c r="J21" s="622">
        <v>1</v>
      </c>
      <c r="K21" s="622"/>
      <c r="L21" s="622">
        <v>1</v>
      </c>
      <c r="M21" s="622"/>
      <c r="N21" s="622">
        <v>1</v>
      </c>
      <c r="O21" s="622"/>
      <c r="P21" s="622">
        <v>1</v>
      </c>
      <c r="Q21" s="622"/>
      <c r="R21" s="622">
        <v>1</v>
      </c>
      <c r="S21" s="622"/>
      <c r="T21" s="622">
        <v>1</v>
      </c>
      <c r="U21" s="622"/>
      <c r="V21" s="622">
        <v>1</v>
      </c>
      <c r="W21" s="622"/>
      <c r="X21" s="622">
        <v>1</v>
      </c>
      <c r="Y21" s="622"/>
      <c r="Z21" s="622">
        <v>1</v>
      </c>
      <c r="AA21" s="622"/>
      <c r="AB21" s="622">
        <v>1</v>
      </c>
      <c r="AC21" s="622"/>
      <c r="AD21" s="622">
        <v>1</v>
      </c>
    </row>
    <row r="22" spans="2:32" ht="18" customHeight="1">
      <c r="B22" s="526">
        <v>9</v>
      </c>
      <c r="C22" s="610"/>
      <c r="D22" s="611" t="s">
        <v>346</v>
      </c>
      <c r="E22" s="612" t="s">
        <v>359</v>
      </c>
      <c r="F22" s="613">
        <v>3</v>
      </c>
      <c r="G22" s="619">
        <f>IF(D22&lt;&gt;0,(IF(SUMIF('Empl policies'!B$1:B$65536,D22&amp;E22&amp;F22,'Empl policies'!F$1:F$65536)=0,"VỊ TRÍ hoặc NGẠCH không đúng",SUMIF('Empl policies'!B$1:B$65536,D22&amp;E22&amp;F22,'Empl policies'!F$1:F$65536))),0)</f>
        <v>6185000</v>
      </c>
      <c r="H22" s="622">
        <v>1</v>
      </c>
      <c r="I22" s="622"/>
      <c r="J22" s="622">
        <v>1</v>
      </c>
      <c r="K22" s="622"/>
      <c r="L22" s="622">
        <v>1</v>
      </c>
      <c r="M22" s="622"/>
      <c r="N22" s="622">
        <v>1</v>
      </c>
      <c r="O22" s="622"/>
      <c r="P22" s="622">
        <v>1</v>
      </c>
      <c r="Q22" s="622"/>
      <c r="R22" s="622">
        <v>1</v>
      </c>
      <c r="S22" s="622"/>
      <c r="T22" s="622">
        <v>1</v>
      </c>
      <c r="U22" s="622"/>
      <c r="V22" s="622">
        <v>1</v>
      </c>
      <c r="W22" s="622"/>
      <c r="X22" s="622">
        <v>1</v>
      </c>
      <c r="Y22" s="622"/>
      <c r="Z22" s="622">
        <v>1</v>
      </c>
      <c r="AA22" s="622"/>
      <c r="AB22" s="622">
        <v>1</v>
      </c>
      <c r="AC22" s="622"/>
      <c r="AD22" s="622">
        <v>1</v>
      </c>
    </row>
    <row r="23" spans="2:32" ht="18" customHeight="1">
      <c r="B23" s="526">
        <v>10</v>
      </c>
      <c r="C23" s="610"/>
      <c r="D23" s="611" t="s">
        <v>346</v>
      </c>
      <c r="E23" s="612" t="s">
        <v>359</v>
      </c>
      <c r="F23" s="613">
        <v>4</v>
      </c>
      <c r="G23" s="619">
        <f>IF(D23&lt;&gt;0,(IF(SUMIF('Empl policies'!B$1:B$65536,D23&amp;E23&amp;F23,'Empl policies'!F$1:F$65536)=0,"VỊ TRÍ hoặc NGẠCH không đúng",SUMIF('Empl policies'!B$1:B$65536,D23&amp;E23&amp;F23,'Empl policies'!F$1:F$65536))),0)</f>
        <v>6804000</v>
      </c>
      <c r="H23" s="622">
        <v>1</v>
      </c>
      <c r="I23" s="622"/>
      <c r="J23" s="622">
        <v>1</v>
      </c>
      <c r="K23" s="622"/>
      <c r="L23" s="622">
        <v>1</v>
      </c>
      <c r="M23" s="622"/>
      <c r="N23" s="622">
        <v>1</v>
      </c>
      <c r="O23" s="622"/>
      <c r="P23" s="622">
        <v>1</v>
      </c>
      <c r="Q23" s="622"/>
      <c r="R23" s="622">
        <v>1</v>
      </c>
      <c r="S23" s="622"/>
      <c r="T23" s="622">
        <v>1</v>
      </c>
      <c r="U23" s="622"/>
      <c r="V23" s="622">
        <v>1</v>
      </c>
      <c r="W23" s="622"/>
      <c r="X23" s="622">
        <v>1</v>
      </c>
      <c r="Y23" s="622"/>
      <c r="Z23" s="622">
        <v>1</v>
      </c>
      <c r="AA23" s="622"/>
      <c r="AB23" s="622">
        <v>1</v>
      </c>
      <c r="AC23" s="622"/>
      <c r="AD23" s="622">
        <v>1</v>
      </c>
    </row>
    <row r="24" spans="2:32" ht="18" customHeight="1">
      <c r="B24" s="526">
        <v>11</v>
      </c>
      <c r="C24" s="610"/>
      <c r="D24" s="611" t="s">
        <v>346</v>
      </c>
      <c r="E24" s="612" t="s">
        <v>359</v>
      </c>
      <c r="F24" s="613">
        <v>5</v>
      </c>
      <c r="G24" s="619">
        <f>IF(D24&lt;&gt;0,(IF(SUMIF('Empl policies'!B$1:B$65536,D24&amp;E24&amp;F24,'Empl policies'!F$1:F$65536)=0,"VỊ TRÍ hoặc NGẠCH không đúng",SUMIF('Empl policies'!B$1:B$65536,D24&amp;E24&amp;F24,'Empl policies'!F$1:F$65536))),0)</f>
        <v>7484000</v>
      </c>
      <c r="H24" s="622">
        <v>1</v>
      </c>
      <c r="I24" s="622"/>
      <c r="J24" s="622">
        <v>1</v>
      </c>
      <c r="K24" s="622"/>
      <c r="L24" s="622">
        <v>1</v>
      </c>
      <c r="M24" s="622"/>
      <c r="N24" s="622">
        <v>1</v>
      </c>
      <c r="O24" s="622"/>
      <c r="P24" s="622">
        <v>1</v>
      </c>
      <c r="Q24" s="622"/>
      <c r="R24" s="622">
        <v>1</v>
      </c>
      <c r="S24" s="622"/>
      <c r="T24" s="622">
        <v>1</v>
      </c>
      <c r="U24" s="622"/>
      <c r="V24" s="622">
        <v>1</v>
      </c>
      <c r="W24" s="622"/>
      <c r="X24" s="622">
        <v>1</v>
      </c>
      <c r="Y24" s="622"/>
      <c r="Z24" s="622">
        <v>1</v>
      </c>
      <c r="AA24" s="622"/>
      <c r="AB24" s="622">
        <v>1</v>
      </c>
      <c r="AC24" s="622"/>
      <c r="AD24" s="622">
        <v>1</v>
      </c>
    </row>
    <row r="25" spans="2:32" ht="18" customHeight="1">
      <c r="B25" s="526">
        <v>12</v>
      </c>
      <c r="C25" s="610"/>
      <c r="D25" s="611" t="s">
        <v>346</v>
      </c>
      <c r="E25" s="612" t="s">
        <v>359</v>
      </c>
      <c r="F25" s="613">
        <v>6</v>
      </c>
      <c r="G25" s="619">
        <f>IF(D25&lt;&gt;0,(IF(SUMIF('Empl policies'!B$1:B$65536,D25&amp;E25&amp;F25,'Empl policies'!F$1:F$65536)=0,"VỊ TRÍ hoặc NGẠCH không đúng",SUMIF('Empl policies'!B$1:B$65536,D25&amp;E25&amp;F25,'Empl policies'!F$1:F$65536))),0)</f>
        <v>8232000</v>
      </c>
      <c r="H25" s="622">
        <v>1</v>
      </c>
      <c r="I25" s="622"/>
      <c r="J25" s="622">
        <v>1</v>
      </c>
      <c r="K25" s="622"/>
      <c r="L25" s="622">
        <v>1</v>
      </c>
      <c r="M25" s="622"/>
      <c r="N25" s="622">
        <v>1</v>
      </c>
      <c r="O25" s="622"/>
      <c r="P25" s="622">
        <v>1</v>
      </c>
      <c r="Q25" s="622"/>
      <c r="R25" s="622">
        <v>1</v>
      </c>
      <c r="S25" s="622"/>
      <c r="T25" s="622">
        <v>1</v>
      </c>
      <c r="U25" s="622"/>
      <c r="V25" s="622">
        <v>1</v>
      </c>
      <c r="W25" s="622"/>
      <c r="X25" s="622">
        <v>1</v>
      </c>
      <c r="Y25" s="622"/>
      <c r="Z25" s="622">
        <v>1</v>
      </c>
      <c r="AA25" s="622"/>
      <c r="AB25" s="622">
        <v>1</v>
      </c>
      <c r="AC25" s="622"/>
      <c r="AD25" s="622">
        <v>1</v>
      </c>
    </row>
    <row r="26" spans="2:32" ht="18" customHeight="1">
      <c r="B26" s="526">
        <v>13</v>
      </c>
      <c r="C26" s="610"/>
      <c r="D26" s="611" t="s">
        <v>346</v>
      </c>
      <c r="E26" s="612" t="s">
        <v>359</v>
      </c>
      <c r="F26" s="613">
        <v>7</v>
      </c>
      <c r="G26" s="619">
        <f>IF(D26&lt;&gt;0,(IF(SUMIF('Empl policies'!B$1:B$65536,D26&amp;E26&amp;F26,'Empl policies'!F$1:F$65536)=0,"VỊ TRÍ hoặc NGẠCH không đúng",SUMIF('Empl policies'!B$1:B$65536,D26&amp;E26&amp;F26,'Empl policies'!F$1:F$65536))),0)</f>
        <v>9055000</v>
      </c>
      <c r="H26" s="622">
        <v>1</v>
      </c>
      <c r="I26" s="622"/>
      <c r="J26" s="622">
        <v>1</v>
      </c>
      <c r="K26" s="622"/>
      <c r="L26" s="622">
        <v>1</v>
      </c>
      <c r="M26" s="622"/>
      <c r="N26" s="622">
        <v>1</v>
      </c>
      <c r="O26" s="622"/>
      <c r="P26" s="622">
        <v>1</v>
      </c>
      <c r="Q26" s="622"/>
      <c r="R26" s="622">
        <v>1</v>
      </c>
      <c r="S26" s="622"/>
      <c r="T26" s="622">
        <v>1</v>
      </c>
      <c r="U26" s="622"/>
      <c r="V26" s="622">
        <v>1</v>
      </c>
      <c r="W26" s="622"/>
      <c r="X26" s="622">
        <v>1</v>
      </c>
      <c r="Y26" s="622"/>
      <c r="Z26" s="622">
        <v>1</v>
      </c>
      <c r="AA26" s="622"/>
      <c r="AB26" s="622">
        <v>1</v>
      </c>
      <c r="AC26" s="622"/>
      <c r="AD26" s="622">
        <v>1</v>
      </c>
    </row>
    <row r="27" spans="2:32" ht="18" customHeight="1">
      <c r="B27" s="526">
        <v>14</v>
      </c>
      <c r="C27" s="610"/>
      <c r="D27" s="611" t="s">
        <v>344</v>
      </c>
      <c r="E27" s="612" t="s">
        <v>348</v>
      </c>
      <c r="F27" s="613">
        <v>1</v>
      </c>
      <c r="G27" s="619">
        <f>IF(D27&lt;&gt;0,(IF(SUMIF('Empl policies'!B$1:B$65536,D27&amp;E27&amp;F27,'Empl policies'!F$1:F$65536)=0,"VỊ TRÍ hoặc NGẠCH không đúng",SUMIF('Empl policies'!B$1:B$65536,D27&amp;E27&amp;F27,'Empl policies'!F$1:F$65536))),0)</f>
        <v>4260000</v>
      </c>
      <c r="H27" s="622">
        <v>1</v>
      </c>
      <c r="I27" s="622"/>
      <c r="J27" s="622">
        <v>1</v>
      </c>
      <c r="K27" s="622"/>
      <c r="L27" s="622">
        <v>1</v>
      </c>
      <c r="M27" s="622"/>
      <c r="N27" s="622">
        <v>1</v>
      </c>
      <c r="O27" s="622"/>
      <c r="P27" s="622">
        <v>1</v>
      </c>
      <c r="Q27" s="622"/>
      <c r="R27" s="622">
        <v>1</v>
      </c>
      <c r="S27" s="622"/>
      <c r="T27" s="622">
        <v>1</v>
      </c>
      <c r="U27" s="622"/>
      <c r="V27" s="622">
        <v>1</v>
      </c>
      <c r="W27" s="622"/>
      <c r="X27" s="622">
        <v>1</v>
      </c>
      <c r="Y27" s="622"/>
      <c r="Z27" s="622">
        <v>1</v>
      </c>
      <c r="AA27" s="622"/>
      <c r="AB27" s="622">
        <v>1</v>
      </c>
      <c r="AC27" s="622"/>
      <c r="AD27" s="622">
        <v>1</v>
      </c>
    </row>
    <row r="28" spans="2:32" ht="18" customHeight="1">
      <c r="B28" s="526">
        <v>15</v>
      </c>
      <c r="C28" s="610"/>
      <c r="D28" s="611" t="s">
        <v>344</v>
      </c>
      <c r="E28" s="612" t="s">
        <v>348</v>
      </c>
      <c r="F28" s="613">
        <v>2</v>
      </c>
      <c r="G28" s="619">
        <f>IF(D28&lt;&gt;0,(IF(SUMIF('Empl policies'!B$1:B$65536,D28&amp;E28&amp;F28,'Empl policies'!F$1:F$65536)=0,"VỊ TRÍ hoặc NGẠCH không đúng",SUMIF('Empl policies'!B$1:B$65536,D28&amp;E28&amp;F28,'Empl policies'!F$1:F$65536))),0)</f>
        <v>4686000</v>
      </c>
      <c r="H28" s="622">
        <v>1</v>
      </c>
      <c r="I28" s="622"/>
      <c r="J28" s="622">
        <v>1</v>
      </c>
      <c r="K28" s="622"/>
      <c r="L28" s="622">
        <v>1</v>
      </c>
      <c r="M28" s="622"/>
      <c r="N28" s="622">
        <v>1</v>
      </c>
      <c r="O28" s="622"/>
      <c r="P28" s="622">
        <v>1</v>
      </c>
      <c r="Q28" s="622"/>
      <c r="R28" s="622">
        <v>1</v>
      </c>
      <c r="S28" s="622"/>
      <c r="T28" s="622">
        <v>1</v>
      </c>
      <c r="U28" s="622"/>
      <c r="V28" s="622">
        <v>1</v>
      </c>
      <c r="W28" s="622"/>
      <c r="X28" s="622">
        <v>1</v>
      </c>
      <c r="Y28" s="622"/>
      <c r="Z28" s="622">
        <v>1</v>
      </c>
      <c r="AA28" s="622"/>
      <c r="AB28" s="622">
        <v>1</v>
      </c>
      <c r="AC28" s="622"/>
      <c r="AD28" s="622">
        <v>1</v>
      </c>
    </row>
    <row r="29" spans="2:32" ht="18" customHeight="1">
      <c r="B29" s="526">
        <v>16</v>
      </c>
      <c r="C29" s="610"/>
      <c r="D29" s="611" t="s">
        <v>344</v>
      </c>
      <c r="E29" s="612" t="s">
        <v>348</v>
      </c>
      <c r="F29" s="613">
        <v>3</v>
      </c>
      <c r="G29" s="619">
        <f>IF(D29&lt;&gt;0,(IF(SUMIF('Empl policies'!B$1:B$65536,D29&amp;E29&amp;F29,'Empl policies'!F$1:F$65536)=0,"VỊ TRÍ hoặc NGẠCH không đúng",SUMIF('Empl policies'!B$1:B$65536,D29&amp;E29&amp;F29,'Empl policies'!F$1:F$65536))),0)</f>
        <v>5155000</v>
      </c>
      <c r="H29" s="622">
        <v>1</v>
      </c>
      <c r="I29" s="622"/>
      <c r="J29" s="622">
        <v>1</v>
      </c>
      <c r="K29" s="622"/>
      <c r="L29" s="622">
        <v>1</v>
      </c>
      <c r="M29" s="622"/>
      <c r="N29" s="622">
        <v>1</v>
      </c>
      <c r="O29" s="622"/>
      <c r="P29" s="622">
        <v>1</v>
      </c>
      <c r="Q29" s="622"/>
      <c r="R29" s="622">
        <v>1</v>
      </c>
      <c r="S29" s="622"/>
      <c r="T29" s="622">
        <v>1</v>
      </c>
      <c r="U29" s="622"/>
      <c r="V29" s="622">
        <v>1</v>
      </c>
      <c r="W29" s="622"/>
      <c r="X29" s="622">
        <v>1</v>
      </c>
      <c r="Y29" s="622"/>
      <c r="Z29" s="622">
        <v>1</v>
      </c>
      <c r="AA29" s="622"/>
      <c r="AB29" s="622">
        <v>1</v>
      </c>
      <c r="AC29" s="622"/>
      <c r="AD29" s="622">
        <v>1</v>
      </c>
    </row>
    <row r="30" spans="2:32" ht="18" customHeight="1">
      <c r="B30" s="526">
        <v>17</v>
      </c>
      <c r="C30" s="610"/>
      <c r="D30" s="611" t="s">
        <v>344</v>
      </c>
      <c r="E30" s="612" t="s">
        <v>348</v>
      </c>
      <c r="F30" s="613">
        <v>4</v>
      </c>
      <c r="G30" s="619">
        <f>IF(D30&lt;&gt;0,(IF(SUMIF('Empl policies'!B$1:B$65536,D30&amp;E30&amp;F30,'Empl policies'!F$1:F$65536)=0,"VỊ TRÍ hoặc NGẠCH không đúng",SUMIF('Empl policies'!B$1:B$65536,D30&amp;E30&amp;F30,'Empl policies'!F$1:F$65536))),0)</f>
        <v>5671000</v>
      </c>
      <c r="H30" s="622">
        <v>1</v>
      </c>
      <c r="I30" s="622"/>
      <c r="J30" s="622">
        <v>1</v>
      </c>
      <c r="K30" s="622"/>
      <c r="L30" s="622">
        <v>1</v>
      </c>
      <c r="M30" s="622"/>
      <c r="N30" s="622">
        <v>1</v>
      </c>
      <c r="O30" s="622"/>
      <c r="P30" s="622">
        <v>1</v>
      </c>
      <c r="Q30" s="622"/>
      <c r="R30" s="622">
        <v>1</v>
      </c>
      <c r="S30" s="622"/>
      <c r="T30" s="622">
        <v>1</v>
      </c>
      <c r="U30" s="622"/>
      <c r="V30" s="622">
        <v>1</v>
      </c>
      <c r="W30" s="622"/>
      <c r="X30" s="622">
        <v>1</v>
      </c>
      <c r="Y30" s="622"/>
      <c r="Z30" s="622">
        <v>1</v>
      </c>
      <c r="AA30" s="622"/>
      <c r="AB30" s="622">
        <v>1</v>
      </c>
      <c r="AC30" s="622"/>
      <c r="AD30" s="622">
        <v>1</v>
      </c>
    </row>
    <row r="31" spans="2:32" ht="18" customHeight="1">
      <c r="B31" s="526">
        <v>18</v>
      </c>
      <c r="C31" s="610"/>
      <c r="D31" s="611" t="s">
        <v>344</v>
      </c>
      <c r="E31" s="612" t="s">
        <v>348</v>
      </c>
      <c r="F31" s="613">
        <v>5</v>
      </c>
      <c r="G31" s="619">
        <f>IF(D31&lt;&gt;0,(IF(SUMIF('Empl policies'!B$1:B$65536,D31&amp;E31&amp;F31,'Empl policies'!F$1:F$65536)=0,"VỊ TRÍ hoặc NGẠCH không đúng",SUMIF('Empl policies'!B$1:B$65536,D31&amp;E31&amp;F31,'Empl policies'!F$1:F$65536))),0)</f>
        <v>6238000</v>
      </c>
      <c r="H31" s="622">
        <v>1</v>
      </c>
      <c r="I31" s="622"/>
      <c r="J31" s="622">
        <v>1</v>
      </c>
      <c r="K31" s="622"/>
      <c r="L31" s="622">
        <v>1</v>
      </c>
      <c r="M31" s="622"/>
      <c r="N31" s="622">
        <v>1</v>
      </c>
      <c r="O31" s="622"/>
      <c r="P31" s="622">
        <v>1</v>
      </c>
      <c r="Q31" s="622"/>
      <c r="R31" s="622">
        <v>1</v>
      </c>
      <c r="S31" s="622"/>
      <c r="T31" s="622">
        <v>1</v>
      </c>
      <c r="U31" s="622"/>
      <c r="V31" s="622">
        <v>1</v>
      </c>
      <c r="W31" s="622"/>
      <c r="X31" s="622">
        <v>1</v>
      </c>
      <c r="Y31" s="622"/>
      <c r="Z31" s="622">
        <v>1</v>
      </c>
      <c r="AA31" s="622"/>
      <c r="AB31" s="622">
        <v>1</v>
      </c>
      <c r="AC31" s="622"/>
      <c r="AD31" s="622">
        <v>1</v>
      </c>
    </row>
    <row r="32" spans="2:32" ht="18" customHeight="1">
      <c r="B32" s="526">
        <v>19</v>
      </c>
      <c r="C32" s="610"/>
      <c r="D32" s="611" t="s">
        <v>344</v>
      </c>
      <c r="E32" s="612" t="s">
        <v>348</v>
      </c>
      <c r="F32" s="613">
        <v>6</v>
      </c>
      <c r="G32" s="619">
        <f>IF(D32&lt;&gt;0,(IF(SUMIF('Empl policies'!B$1:B$65536,D32&amp;E32&amp;F32,'Empl policies'!F$1:F$65536)=0,"VỊ TRÍ hoặc NGẠCH không đúng",SUMIF('Empl policies'!B$1:B$65536,D32&amp;E32&amp;F32,'Empl policies'!F$1:F$65536))),0)</f>
        <v>6862000</v>
      </c>
      <c r="H32" s="622">
        <v>1</v>
      </c>
      <c r="I32" s="622"/>
      <c r="J32" s="622">
        <v>1</v>
      </c>
      <c r="K32" s="622"/>
      <c r="L32" s="622">
        <v>1</v>
      </c>
      <c r="M32" s="622"/>
      <c r="N32" s="622">
        <v>1</v>
      </c>
      <c r="O32" s="622"/>
      <c r="P32" s="622">
        <v>1</v>
      </c>
      <c r="Q32" s="622"/>
      <c r="R32" s="622">
        <v>1</v>
      </c>
      <c r="S32" s="622"/>
      <c r="T32" s="622">
        <v>1</v>
      </c>
      <c r="U32" s="622"/>
      <c r="V32" s="622">
        <v>1</v>
      </c>
      <c r="W32" s="622"/>
      <c r="X32" s="622">
        <v>1</v>
      </c>
      <c r="Y32" s="622"/>
      <c r="Z32" s="622">
        <v>1</v>
      </c>
      <c r="AA32" s="622"/>
      <c r="AB32" s="622">
        <v>1</v>
      </c>
      <c r="AC32" s="622"/>
      <c r="AD32" s="622">
        <v>1</v>
      </c>
    </row>
    <row r="33" spans="2:30" ht="18" customHeight="1">
      <c r="B33" s="526">
        <v>20</v>
      </c>
      <c r="C33" s="610"/>
      <c r="D33" s="611" t="s">
        <v>344</v>
      </c>
      <c r="E33" s="612" t="s">
        <v>348</v>
      </c>
      <c r="F33" s="613">
        <v>7</v>
      </c>
      <c r="G33" s="619">
        <f>IF(D33&lt;&gt;0,(IF(SUMIF('Empl policies'!B$1:B$65536,D33&amp;E33&amp;F33,'Empl policies'!F$1:F$65536)=0,"VỊ TRÍ hoặc NGẠCH không đúng",SUMIF('Empl policies'!B$1:B$65536,D33&amp;E33&amp;F33,'Empl policies'!F$1:F$65536))),0)</f>
        <v>7548000</v>
      </c>
      <c r="H33" s="622">
        <v>1</v>
      </c>
      <c r="I33" s="622"/>
      <c r="J33" s="622">
        <v>1</v>
      </c>
      <c r="K33" s="622"/>
      <c r="L33" s="622">
        <v>1</v>
      </c>
      <c r="M33" s="622"/>
      <c r="N33" s="622">
        <v>1</v>
      </c>
      <c r="O33" s="622"/>
      <c r="P33" s="622">
        <v>1</v>
      </c>
      <c r="Q33" s="622"/>
      <c r="R33" s="622">
        <v>1</v>
      </c>
      <c r="S33" s="622"/>
      <c r="T33" s="622">
        <v>1</v>
      </c>
      <c r="U33" s="622"/>
      <c r="V33" s="622">
        <v>1</v>
      </c>
      <c r="W33" s="622"/>
      <c r="X33" s="622">
        <v>1</v>
      </c>
      <c r="Y33" s="622"/>
      <c r="Z33" s="622">
        <v>1</v>
      </c>
      <c r="AA33" s="622"/>
      <c r="AB33" s="622">
        <v>1</v>
      </c>
      <c r="AC33" s="622"/>
      <c r="AD33" s="622">
        <v>1</v>
      </c>
    </row>
    <row r="34" spans="2:30" ht="18" customHeight="1">
      <c r="B34" s="526">
        <v>21</v>
      </c>
      <c r="C34" s="610"/>
      <c r="D34" s="611" t="s">
        <v>344</v>
      </c>
      <c r="E34" s="612" t="s">
        <v>348</v>
      </c>
      <c r="F34" s="613">
        <v>8</v>
      </c>
      <c r="G34" s="619">
        <f>IF(D34&lt;&gt;0,(IF(SUMIF('Empl policies'!B$1:B$65536,D34&amp;E34&amp;F34,'Empl policies'!F$1:F$65536)=0,"VỊ TRÍ hoặc NGẠCH không đúng",SUMIF('Empl policies'!B$1:B$65536,D34&amp;E34&amp;F34,'Empl policies'!F$1:F$65536))),0)</f>
        <v>8303000</v>
      </c>
      <c r="H34" s="622">
        <v>1</v>
      </c>
      <c r="I34" s="622"/>
      <c r="J34" s="622">
        <v>1</v>
      </c>
      <c r="K34" s="622"/>
      <c r="L34" s="622">
        <v>1</v>
      </c>
      <c r="M34" s="622"/>
      <c r="N34" s="622">
        <v>1</v>
      </c>
      <c r="O34" s="622"/>
      <c r="P34" s="622">
        <v>1</v>
      </c>
      <c r="Q34" s="622"/>
      <c r="R34" s="622">
        <v>1</v>
      </c>
      <c r="S34" s="622"/>
      <c r="T34" s="622">
        <v>1</v>
      </c>
      <c r="U34" s="622"/>
      <c r="V34" s="622">
        <v>1</v>
      </c>
      <c r="W34" s="622"/>
      <c r="X34" s="622">
        <v>1</v>
      </c>
      <c r="Y34" s="622"/>
      <c r="Z34" s="622">
        <v>1</v>
      </c>
      <c r="AA34" s="622"/>
      <c r="AB34" s="622">
        <v>1</v>
      </c>
      <c r="AC34" s="622"/>
      <c r="AD34" s="622">
        <v>1</v>
      </c>
    </row>
    <row r="35" spans="2:30" ht="18" customHeight="1">
      <c r="B35" s="526">
        <v>22</v>
      </c>
      <c r="C35" s="610"/>
      <c r="D35" s="611" t="s">
        <v>344</v>
      </c>
      <c r="E35" s="612" t="s">
        <v>348</v>
      </c>
      <c r="F35" s="613">
        <v>9</v>
      </c>
      <c r="G35" s="619">
        <f>IF(D35&lt;&gt;0,(IF(SUMIF('Empl policies'!B$1:B$65536,D35&amp;E35&amp;F35,'Empl policies'!F$1:F$65536)=0,"VỊ TRÍ hoặc NGẠCH không đúng",SUMIF('Empl policies'!B$1:B$65536,D35&amp;E35&amp;F35,'Empl policies'!F$1:F$65536))),0)</f>
        <v>9133000</v>
      </c>
      <c r="H35" s="622">
        <v>1</v>
      </c>
      <c r="I35" s="622"/>
      <c r="J35" s="622">
        <v>1</v>
      </c>
      <c r="K35" s="622"/>
      <c r="L35" s="622">
        <v>1</v>
      </c>
      <c r="M35" s="622"/>
      <c r="N35" s="622">
        <v>1</v>
      </c>
      <c r="O35" s="622"/>
      <c r="P35" s="622">
        <v>1</v>
      </c>
      <c r="Q35" s="622"/>
      <c r="R35" s="622">
        <v>1</v>
      </c>
      <c r="S35" s="622"/>
      <c r="T35" s="622">
        <v>1</v>
      </c>
      <c r="U35" s="622"/>
      <c r="V35" s="622">
        <v>1</v>
      </c>
      <c r="W35" s="622"/>
      <c r="X35" s="622">
        <v>1</v>
      </c>
      <c r="Y35" s="622"/>
      <c r="Z35" s="622">
        <v>1</v>
      </c>
      <c r="AA35" s="622"/>
      <c r="AB35" s="622">
        <v>1</v>
      </c>
      <c r="AC35" s="622"/>
      <c r="AD35" s="622">
        <v>1</v>
      </c>
    </row>
    <row r="36" spans="2:30" ht="18" customHeight="1">
      <c r="B36" s="526">
        <v>23</v>
      </c>
      <c r="C36" s="610"/>
      <c r="D36" s="611" t="s">
        <v>344</v>
      </c>
      <c r="E36" s="612" t="s">
        <v>348</v>
      </c>
      <c r="F36" s="613">
        <v>10</v>
      </c>
      <c r="G36" s="619">
        <f>IF(D36&lt;&gt;0,(IF(SUMIF('Empl policies'!B$1:B$65536,D36&amp;E36&amp;F36,'Empl policies'!F$1:F$65536)=0,"VỊ TRÍ hoặc NGẠCH không đúng",SUMIF('Empl policies'!B$1:B$65536,D36&amp;E36&amp;F36,'Empl policies'!F$1:F$65536))),0)</f>
        <v>10046000</v>
      </c>
      <c r="H36" s="622">
        <v>1</v>
      </c>
      <c r="I36" s="622"/>
      <c r="J36" s="622">
        <v>1</v>
      </c>
      <c r="K36" s="622"/>
      <c r="L36" s="622">
        <v>1</v>
      </c>
      <c r="M36" s="622"/>
      <c r="N36" s="622">
        <v>1</v>
      </c>
      <c r="O36" s="622"/>
      <c r="P36" s="622">
        <v>1</v>
      </c>
      <c r="Q36" s="622"/>
      <c r="R36" s="622">
        <v>1</v>
      </c>
      <c r="S36" s="622"/>
      <c r="T36" s="622">
        <v>1</v>
      </c>
      <c r="U36" s="622"/>
      <c r="V36" s="622">
        <v>1</v>
      </c>
      <c r="W36" s="622"/>
      <c r="X36" s="622">
        <v>1</v>
      </c>
      <c r="Y36" s="622"/>
      <c r="Z36" s="622">
        <v>1</v>
      </c>
      <c r="AA36" s="622"/>
      <c r="AB36" s="622">
        <v>1</v>
      </c>
      <c r="AC36" s="622"/>
      <c r="AD36" s="622">
        <v>1</v>
      </c>
    </row>
    <row r="37" spans="2:30" ht="18" customHeight="1">
      <c r="B37" s="526">
        <v>24</v>
      </c>
      <c r="C37" s="610"/>
      <c r="D37" s="611" t="s">
        <v>344</v>
      </c>
      <c r="E37" s="612" t="s">
        <v>348</v>
      </c>
      <c r="F37" s="613">
        <v>11</v>
      </c>
      <c r="G37" s="619">
        <f>IF(D37&lt;&gt;0,(IF(SUMIF('Empl policies'!B$1:B$65536,D37&amp;E37&amp;F37,'Empl policies'!F$1:F$65536)=0,"VỊ TRÍ hoặc NGẠCH không đúng",SUMIF('Empl policies'!B$1:B$65536,D37&amp;E37&amp;F37,'Empl policies'!F$1:F$65536))),0)</f>
        <v>11051000</v>
      </c>
      <c r="H37" s="622">
        <v>1</v>
      </c>
      <c r="I37" s="622"/>
      <c r="J37" s="622">
        <v>1</v>
      </c>
      <c r="K37" s="622"/>
      <c r="L37" s="622">
        <v>1</v>
      </c>
      <c r="M37" s="622"/>
      <c r="N37" s="622">
        <v>1</v>
      </c>
      <c r="O37" s="622"/>
      <c r="P37" s="622">
        <v>1</v>
      </c>
      <c r="Q37" s="622"/>
      <c r="R37" s="622">
        <v>1</v>
      </c>
      <c r="S37" s="622"/>
      <c r="T37" s="622">
        <v>1</v>
      </c>
      <c r="U37" s="622"/>
      <c r="V37" s="622">
        <v>1</v>
      </c>
      <c r="W37" s="622"/>
      <c r="X37" s="622">
        <v>1</v>
      </c>
      <c r="Y37" s="622"/>
      <c r="Z37" s="622">
        <v>1</v>
      </c>
      <c r="AA37" s="622"/>
      <c r="AB37" s="622">
        <v>1</v>
      </c>
      <c r="AC37" s="622"/>
      <c r="AD37" s="622">
        <v>1</v>
      </c>
    </row>
    <row r="38" spans="2:30" ht="18" customHeight="1">
      <c r="B38" s="526">
        <v>25</v>
      </c>
      <c r="C38" s="610"/>
      <c r="D38" s="611" t="s">
        <v>344</v>
      </c>
      <c r="E38" s="612" t="s">
        <v>348</v>
      </c>
      <c r="F38" s="613">
        <v>12</v>
      </c>
      <c r="G38" s="619">
        <f>IF(D38&lt;&gt;0,(IF(SUMIF('Empl policies'!B$1:B$65536,D38&amp;E38&amp;F38,'Empl policies'!F$1:F$65536)=0,"VỊ TRÍ hoặc NGẠCH không đúng",SUMIF('Empl policies'!B$1:B$65536,D38&amp;E38&amp;F38,'Empl policies'!F$1:F$65536))),0)</f>
        <v>12156000</v>
      </c>
      <c r="H38" s="622">
        <v>1</v>
      </c>
      <c r="I38" s="622"/>
      <c r="J38" s="622">
        <v>1</v>
      </c>
      <c r="K38" s="622"/>
      <c r="L38" s="622">
        <v>1</v>
      </c>
      <c r="M38" s="622"/>
      <c r="N38" s="622">
        <v>1</v>
      </c>
      <c r="O38" s="622"/>
      <c r="P38" s="622">
        <v>1</v>
      </c>
      <c r="Q38" s="622"/>
      <c r="R38" s="622">
        <v>1</v>
      </c>
      <c r="S38" s="622"/>
      <c r="T38" s="622">
        <v>1</v>
      </c>
      <c r="U38" s="622"/>
      <c r="V38" s="622">
        <v>1</v>
      </c>
      <c r="W38" s="622"/>
      <c r="X38" s="622">
        <v>1</v>
      </c>
      <c r="Y38" s="622"/>
      <c r="Z38" s="622">
        <v>1</v>
      </c>
      <c r="AA38" s="622"/>
      <c r="AB38" s="622">
        <v>1</v>
      </c>
      <c r="AC38" s="622"/>
      <c r="AD38" s="622">
        <v>1</v>
      </c>
    </row>
    <row r="39" spans="2:30" ht="18" customHeight="1">
      <c r="B39" s="526">
        <v>26</v>
      </c>
      <c r="C39" s="610"/>
      <c r="D39" s="611" t="s">
        <v>344</v>
      </c>
      <c r="E39" s="612" t="s">
        <v>348</v>
      </c>
      <c r="F39" s="613">
        <v>13</v>
      </c>
      <c r="G39" s="619">
        <f>IF(D39&lt;&gt;0,(IF(SUMIF('Empl policies'!B$1:B$65536,D39&amp;E39&amp;F39,'Empl policies'!F$1:F$65536)=0,"VỊ TRÍ hoặc NGẠCH không đúng",SUMIF('Empl policies'!B$1:B$65536,D39&amp;E39&amp;F39,'Empl policies'!F$1:F$65536))),0)</f>
        <v>13372000</v>
      </c>
      <c r="H39" s="622">
        <v>1</v>
      </c>
      <c r="I39" s="622"/>
      <c r="J39" s="622">
        <v>1</v>
      </c>
      <c r="K39" s="622"/>
      <c r="L39" s="622">
        <v>1</v>
      </c>
      <c r="M39" s="622"/>
      <c r="N39" s="622">
        <v>1</v>
      </c>
      <c r="O39" s="622"/>
      <c r="P39" s="622">
        <v>1</v>
      </c>
      <c r="Q39" s="622"/>
      <c r="R39" s="622">
        <v>1</v>
      </c>
      <c r="S39" s="622"/>
      <c r="T39" s="622">
        <v>1</v>
      </c>
      <c r="U39" s="622"/>
      <c r="V39" s="622">
        <v>1</v>
      </c>
      <c r="W39" s="622"/>
      <c r="X39" s="622">
        <v>1</v>
      </c>
      <c r="Y39" s="622"/>
      <c r="Z39" s="622">
        <v>1</v>
      </c>
      <c r="AA39" s="622"/>
      <c r="AB39" s="622">
        <v>1</v>
      </c>
      <c r="AC39" s="622"/>
      <c r="AD39" s="622">
        <v>1</v>
      </c>
    </row>
    <row r="40" spans="2:30" ht="18" customHeight="1">
      <c r="B40" s="526">
        <v>27</v>
      </c>
      <c r="C40" s="610"/>
      <c r="D40" s="611" t="s">
        <v>344</v>
      </c>
      <c r="E40" s="612" t="s">
        <v>348</v>
      </c>
      <c r="F40" s="613">
        <v>14</v>
      </c>
      <c r="G40" s="619">
        <f>IF(D40&lt;&gt;0,(IF(SUMIF('Empl policies'!B$1:B$65536,D40&amp;E40&amp;F40,'Empl policies'!F$1:F$65536)=0,"VỊ TRÍ hoặc NGẠCH không đúng",SUMIF('Empl policies'!B$1:B$65536,D40&amp;E40&amp;F40,'Empl policies'!F$1:F$65536))),0)</f>
        <v>14709000</v>
      </c>
      <c r="H40" s="622">
        <v>1</v>
      </c>
      <c r="I40" s="622"/>
      <c r="J40" s="622">
        <v>1</v>
      </c>
      <c r="K40" s="622"/>
      <c r="L40" s="622">
        <v>1</v>
      </c>
      <c r="M40" s="622"/>
      <c r="N40" s="622">
        <v>1</v>
      </c>
      <c r="O40" s="622"/>
      <c r="P40" s="622">
        <v>1</v>
      </c>
      <c r="Q40" s="622"/>
      <c r="R40" s="622">
        <v>1</v>
      </c>
      <c r="S40" s="622"/>
      <c r="T40" s="622">
        <v>1</v>
      </c>
      <c r="U40" s="622"/>
      <c r="V40" s="622">
        <v>1</v>
      </c>
      <c r="W40" s="622"/>
      <c r="X40" s="622">
        <v>1</v>
      </c>
      <c r="Y40" s="622"/>
      <c r="Z40" s="622">
        <v>1</v>
      </c>
      <c r="AA40" s="622"/>
      <c r="AB40" s="622">
        <v>1</v>
      </c>
      <c r="AC40" s="622"/>
      <c r="AD40" s="622">
        <v>1</v>
      </c>
    </row>
    <row r="41" spans="2:30" ht="18" customHeight="1">
      <c r="B41" s="526">
        <v>28</v>
      </c>
      <c r="C41" s="610"/>
      <c r="D41" s="611" t="s">
        <v>344</v>
      </c>
      <c r="E41" s="612" t="s">
        <v>348</v>
      </c>
      <c r="F41" s="613">
        <v>15</v>
      </c>
      <c r="G41" s="619">
        <f>IF(D41&lt;&gt;0,(IF(SUMIF('Empl policies'!B$1:B$65536,D41&amp;E41&amp;F41,'Empl policies'!F$1:F$65536)=0,"VỊ TRÍ hoặc NGẠCH không đúng",SUMIF('Empl policies'!B$1:B$65536,D41&amp;E41&amp;F41,'Empl policies'!F$1:F$65536))),0)</f>
        <v>16180000</v>
      </c>
      <c r="H41" s="622">
        <v>1</v>
      </c>
      <c r="I41" s="622"/>
      <c r="J41" s="622">
        <v>1</v>
      </c>
      <c r="K41" s="622"/>
      <c r="L41" s="622">
        <v>1</v>
      </c>
      <c r="M41" s="622"/>
      <c r="N41" s="622">
        <v>1</v>
      </c>
      <c r="O41" s="622"/>
      <c r="P41" s="622">
        <v>1</v>
      </c>
      <c r="Q41" s="622"/>
      <c r="R41" s="622">
        <v>1</v>
      </c>
      <c r="S41" s="622"/>
      <c r="T41" s="622">
        <v>1</v>
      </c>
      <c r="U41" s="622"/>
      <c r="V41" s="622">
        <v>1</v>
      </c>
      <c r="W41" s="622"/>
      <c r="X41" s="622">
        <v>1</v>
      </c>
      <c r="Y41" s="622"/>
      <c r="Z41" s="622">
        <v>1</v>
      </c>
      <c r="AA41" s="622"/>
      <c r="AB41" s="622">
        <v>1</v>
      </c>
      <c r="AC41" s="622"/>
      <c r="AD41" s="622">
        <v>1</v>
      </c>
    </row>
    <row r="42" spans="2:30" ht="18" customHeight="1">
      <c r="B42" s="526">
        <v>29</v>
      </c>
      <c r="C42" s="610"/>
      <c r="D42" s="611" t="s">
        <v>346</v>
      </c>
      <c r="E42" s="612" t="s">
        <v>355</v>
      </c>
      <c r="F42" s="613">
        <v>8</v>
      </c>
      <c r="G42" s="619">
        <f>IF(D42&lt;&gt;0,(IF(SUMIF('Empl policies'!B$1:B$65536,D42&amp;E42&amp;F42,'Empl policies'!F$1:F$65536)=0,"VỊ TRÍ hoặc NGẠCH không đúng",SUMIF('Empl policies'!B$1:B$65536,D42&amp;E42&amp;F42,'Empl policies'!F$1:F$65536))),0)</f>
        <v>9547000</v>
      </c>
      <c r="H42" s="622">
        <v>1</v>
      </c>
      <c r="I42" s="622"/>
      <c r="J42" s="622">
        <v>1</v>
      </c>
      <c r="K42" s="622"/>
      <c r="L42" s="622">
        <v>1</v>
      </c>
      <c r="M42" s="622"/>
      <c r="N42" s="622">
        <v>1</v>
      </c>
      <c r="O42" s="622"/>
      <c r="P42" s="622">
        <v>1</v>
      </c>
      <c r="Q42" s="622"/>
      <c r="R42" s="622">
        <v>1</v>
      </c>
      <c r="S42" s="622"/>
      <c r="T42" s="622">
        <v>1</v>
      </c>
      <c r="U42" s="622"/>
      <c r="V42" s="622">
        <v>1</v>
      </c>
      <c r="W42" s="622"/>
      <c r="X42" s="622">
        <v>1</v>
      </c>
      <c r="Y42" s="622"/>
      <c r="Z42" s="622">
        <v>1</v>
      </c>
      <c r="AA42" s="622"/>
      <c r="AB42" s="622">
        <v>1</v>
      </c>
      <c r="AC42" s="622"/>
      <c r="AD42" s="622">
        <v>1</v>
      </c>
    </row>
    <row r="43" spans="2:30" ht="18" customHeight="1">
      <c r="B43" s="526">
        <v>30</v>
      </c>
      <c r="C43" s="610"/>
      <c r="D43" s="611" t="s">
        <v>346</v>
      </c>
      <c r="E43" s="612" t="s">
        <v>355</v>
      </c>
      <c r="F43" s="613">
        <v>9</v>
      </c>
      <c r="G43" s="619">
        <f>IF(D43&lt;&gt;0,(IF(SUMIF('Empl policies'!B$1:B$65536,D43&amp;E43&amp;F43,'Empl policies'!F$1:F$65536)=0,"VỊ TRÍ hoặc NGẠCH không đúng",SUMIF('Empl policies'!B$1:B$65536,D43&amp;E43&amp;F43,'Empl policies'!F$1:F$65536))),0)</f>
        <v>10502000</v>
      </c>
      <c r="H43" s="622">
        <v>1</v>
      </c>
      <c r="I43" s="622"/>
      <c r="J43" s="622">
        <v>1</v>
      </c>
      <c r="K43" s="622"/>
      <c r="L43" s="622">
        <v>1</v>
      </c>
      <c r="M43" s="622"/>
      <c r="N43" s="622">
        <v>1</v>
      </c>
      <c r="O43" s="622"/>
      <c r="P43" s="622">
        <v>1</v>
      </c>
      <c r="Q43" s="622"/>
      <c r="R43" s="622">
        <v>1</v>
      </c>
      <c r="S43" s="622"/>
      <c r="T43" s="622">
        <v>1</v>
      </c>
      <c r="U43" s="622"/>
      <c r="V43" s="622">
        <v>1</v>
      </c>
      <c r="W43" s="622"/>
      <c r="X43" s="622">
        <v>1</v>
      </c>
      <c r="Y43" s="622"/>
      <c r="Z43" s="622">
        <v>1</v>
      </c>
      <c r="AA43" s="622"/>
      <c r="AB43" s="622">
        <v>1</v>
      </c>
      <c r="AC43" s="622"/>
      <c r="AD43" s="622">
        <v>1</v>
      </c>
    </row>
    <row r="44" spans="2:30" ht="18" customHeight="1">
      <c r="B44" s="526">
        <v>31</v>
      </c>
      <c r="C44" s="610"/>
      <c r="D44" s="611" t="s">
        <v>346</v>
      </c>
      <c r="E44" s="612" t="s">
        <v>355</v>
      </c>
      <c r="F44" s="613">
        <v>10</v>
      </c>
      <c r="G44" s="619">
        <f>IF(D44&lt;&gt;0,(IF(SUMIF('Empl policies'!B$1:B$65536,D44&amp;E44&amp;F44,'Empl policies'!F$1:F$65536)=0,"VỊ TRÍ hoặc NGẠCH không đúng",SUMIF('Empl policies'!B$1:B$65536,D44&amp;E44&amp;F44,'Empl policies'!F$1:F$65536))),0)</f>
        <v>11552000</v>
      </c>
      <c r="H44" s="622">
        <v>1</v>
      </c>
      <c r="I44" s="622"/>
      <c r="J44" s="622">
        <v>1</v>
      </c>
      <c r="K44" s="622"/>
      <c r="L44" s="622">
        <v>1</v>
      </c>
      <c r="M44" s="622"/>
      <c r="N44" s="622">
        <v>1</v>
      </c>
      <c r="O44" s="622"/>
      <c r="P44" s="622">
        <v>1</v>
      </c>
      <c r="Q44" s="622"/>
      <c r="R44" s="622">
        <v>1</v>
      </c>
      <c r="S44" s="622"/>
      <c r="T44" s="622">
        <v>1</v>
      </c>
      <c r="U44" s="622"/>
      <c r="V44" s="622">
        <v>1</v>
      </c>
      <c r="W44" s="622"/>
      <c r="X44" s="622">
        <v>1</v>
      </c>
      <c r="Y44" s="622"/>
      <c r="Z44" s="622">
        <v>1</v>
      </c>
      <c r="AA44" s="622"/>
      <c r="AB44" s="622">
        <v>1</v>
      </c>
      <c r="AC44" s="622"/>
      <c r="AD44" s="622">
        <v>1</v>
      </c>
    </row>
    <row r="45" spans="2:30" ht="18" customHeight="1">
      <c r="B45" s="526">
        <v>32</v>
      </c>
      <c r="C45" s="610"/>
      <c r="D45" s="611" t="s">
        <v>346</v>
      </c>
      <c r="E45" s="612" t="s">
        <v>355</v>
      </c>
      <c r="F45" s="613">
        <v>11</v>
      </c>
      <c r="G45" s="619">
        <f>IF(D45&lt;&gt;0,(IF(SUMIF('Empl policies'!B$1:B$65536,D45&amp;E45&amp;F45,'Empl policies'!F$1:F$65536)=0,"VỊ TRÍ hoặc NGẠCH không đúng",SUMIF('Empl policies'!B$1:B$65536,D45&amp;E45&amp;F45,'Empl policies'!F$1:F$65536))),0)</f>
        <v>12707000</v>
      </c>
      <c r="H45" s="622">
        <v>1</v>
      </c>
      <c r="I45" s="622"/>
      <c r="J45" s="622">
        <v>1</v>
      </c>
      <c r="K45" s="622"/>
      <c r="L45" s="622">
        <v>1</v>
      </c>
      <c r="M45" s="622"/>
      <c r="N45" s="622">
        <v>1</v>
      </c>
      <c r="O45" s="622"/>
      <c r="P45" s="622">
        <v>1</v>
      </c>
      <c r="Q45" s="622"/>
      <c r="R45" s="622">
        <v>1</v>
      </c>
      <c r="S45" s="622"/>
      <c r="T45" s="622">
        <v>1</v>
      </c>
      <c r="U45" s="622"/>
      <c r="V45" s="622">
        <v>1</v>
      </c>
      <c r="W45" s="622"/>
      <c r="X45" s="622">
        <v>1</v>
      </c>
      <c r="Y45" s="622"/>
      <c r="Z45" s="622">
        <v>1</v>
      </c>
      <c r="AA45" s="622"/>
      <c r="AB45" s="622">
        <v>1</v>
      </c>
      <c r="AC45" s="622"/>
      <c r="AD45" s="622">
        <v>1</v>
      </c>
    </row>
    <row r="46" spans="2:30" ht="18" customHeight="1">
      <c r="B46" s="526">
        <v>33</v>
      </c>
      <c r="C46" s="610"/>
      <c r="D46" s="611" t="s">
        <v>346</v>
      </c>
      <c r="E46" s="612" t="s">
        <v>355</v>
      </c>
      <c r="F46" s="613">
        <v>12</v>
      </c>
      <c r="G46" s="619">
        <f>IF(D46&lt;&gt;0,(IF(SUMIF('Empl policies'!B$1:B$65536,D46&amp;E46&amp;F46,'Empl policies'!F$1:F$65536)=0,"VỊ TRÍ hoặc NGẠCH không đúng",SUMIF('Empl policies'!B$1:B$65536,D46&amp;E46&amp;F46,'Empl policies'!F$1:F$65536))),0)</f>
        <v>13978000</v>
      </c>
      <c r="H46" s="622">
        <v>1</v>
      </c>
      <c r="I46" s="622"/>
      <c r="J46" s="622">
        <v>1</v>
      </c>
      <c r="K46" s="622"/>
      <c r="L46" s="622">
        <v>1</v>
      </c>
      <c r="M46" s="622"/>
      <c r="N46" s="622">
        <v>1</v>
      </c>
      <c r="O46" s="622"/>
      <c r="P46" s="622">
        <v>1</v>
      </c>
      <c r="Q46" s="622"/>
      <c r="R46" s="622">
        <v>1</v>
      </c>
      <c r="S46" s="622"/>
      <c r="T46" s="622">
        <v>1</v>
      </c>
      <c r="U46" s="622"/>
      <c r="V46" s="622">
        <v>1</v>
      </c>
      <c r="W46" s="622"/>
      <c r="X46" s="622">
        <v>1</v>
      </c>
      <c r="Y46" s="622"/>
      <c r="Z46" s="622">
        <v>1</v>
      </c>
      <c r="AA46" s="622"/>
      <c r="AB46" s="622">
        <v>1</v>
      </c>
      <c r="AC46" s="622"/>
      <c r="AD46" s="622">
        <v>1</v>
      </c>
    </row>
    <row r="47" spans="2:30" ht="18" customHeight="1">
      <c r="B47" s="526">
        <v>34</v>
      </c>
      <c r="C47" s="610"/>
      <c r="D47" s="611"/>
      <c r="E47" s="612"/>
      <c r="F47" s="613"/>
      <c r="G47" s="619">
        <f>IF(D47&lt;&gt;0,(IF(SUMIF('Empl policies'!B$1:B$65536,D47&amp;E47&amp;F47,'Empl policies'!F$1:F$65536)=0,"VỊ TRÍ hoặc NGẠCH không đúng",SUMIF('Empl policies'!B$1:B$65536,D47&amp;E47&amp;F47,'Empl policies'!F$1:F$65536))),0)</f>
        <v>0</v>
      </c>
      <c r="H47" s="623"/>
      <c r="I47" s="623"/>
      <c r="J47" s="623"/>
      <c r="K47" s="623"/>
      <c r="L47" s="623"/>
      <c r="M47" s="623"/>
      <c r="N47" s="623"/>
      <c r="O47" s="623"/>
      <c r="P47" s="623"/>
      <c r="Q47" s="623"/>
      <c r="R47" s="623"/>
      <c r="S47" s="623"/>
      <c r="T47" s="623"/>
      <c r="U47" s="623"/>
      <c r="V47" s="623"/>
      <c r="W47" s="623"/>
      <c r="X47" s="623"/>
      <c r="Y47" s="623"/>
      <c r="Z47" s="623"/>
      <c r="AA47" s="623"/>
      <c r="AB47" s="623"/>
      <c r="AC47" s="623"/>
      <c r="AD47" s="623"/>
    </row>
    <row r="48" spans="2:30" ht="18" customHeight="1">
      <c r="B48" s="648">
        <v>35</v>
      </c>
      <c r="C48" s="614"/>
      <c r="D48" s="615"/>
      <c r="E48" s="616"/>
      <c r="F48" s="617"/>
      <c r="G48" s="620">
        <f>IF(D48&lt;&gt;0,(IF(SUMIF('Empl policies'!B$1:B$65536,D48&amp;E48&amp;F48,'Empl policies'!F$1:F$65536)=0,"VỊ TRÍ hoặc NGẠCH không đúng",SUMIF('Empl policies'!B$1:B$65536,D48&amp;E48&amp;F48,'Empl policies'!F$1:F$65536))),0)</f>
        <v>0</v>
      </c>
      <c r="H48" s="624"/>
      <c r="I48" s="624"/>
      <c r="J48" s="624"/>
      <c r="K48" s="624"/>
      <c r="L48" s="624"/>
      <c r="M48" s="624"/>
      <c r="N48" s="624"/>
      <c r="O48" s="624"/>
      <c r="P48" s="624"/>
      <c r="Q48" s="624"/>
      <c r="R48" s="624"/>
      <c r="S48" s="624"/>
      <c r="T48" s="624"/>
      <c r="U48" s="624"/>
      <c r="V48" s="624"/>
      <c r="W48" s="624"/>
      <c r="X48" s="624"/>
      <c r="Y48" s="624"/>
      <c r="Z48" s="624"/>
      <c r="AA48" s="624"/>
      <c r="AB48" s="624"/>
      <c r="AC48" s="624"/>
      <c r="AD48" s="624"/>
    </row>
    <row r="49" spans="2:31" ht="18" customHeight="1" thickBot="1"/>
    <row r="50" spans="2:31" ht="18" customHeight="1" thickBot="1">
      <c r="C50" s="891" t="s">
        <v>331</v>
      </c>
      <c r="D50" s="892"/>
      <c r="E50" s="892"/>
      <c r="F50" s="892"/>
      <c r="G50" s="893"/>
      <c r="H50" s="566" t="str">
        <f>H13</f>
        <v>T1</v>
      </c>
      <c r="I50" s="566"/>
      <c r="J50" s="566" t="str">
        <f>J13</f>
        <v>T2</v>
      </c>
      <c r="K50" s="566"/>
      <c r="L50" s="566" t="str">
        <f>L13</f>
        <v>T3</v>
      </c>
      <c r="M50" s="566"/>
      <c r="N50" s="566" t="str">
        <f>N13</f>
        <v>T4</v>
      </c>
      <c r="O50" s="566"/>
      <c r="P50" s="566" t="str">
        <f>P13</f>
        <v>T5</v>
      </c>
      <c r="Q50" s="566"/>
      <c r="R50" s="566" t="str">
        <f>R13</f>
        <v>T6</v>
      </c>
      <c r="S50" s="566"/>
      <c r="T50" s="566" t="str">
        <f>T13</f>
        <v>T7</v>
      </c>
      <c r="U50" s="566"/>
      <c r="V50" s="566" t="str">
        <f>V13</f>
        <v>T8</v>
      </c>
      <c r="W50" s="566"/>
      <c r="X50" s="566" t="str">
        <f>X13</f>
        <v>T9</v>
      </c>
      <c r="Y50" s="566"/>
      <c r="Z50" s="566" t="str">
        <f>Z13</f>
        <v>T10</v>
      </c>
      <c r="AA50" s="566"/>
      <c r="AB50" s="566" t="str">
        <f>AB13</f>
        <v>T11</v>
      </c>
      <c r="AC50" s="567"/>
      <c r="AD50" s="568" t="str">
        <f>AD13</f>
        <v>T12</v>
      </c>
      <c r="AE50" s="568" t="s">
        <v>17</v>
      </c>
    </row>
    <row r="51" spans="2:31" s="572" customFormat="1" ht="18" customHeight="1">
      <c r="B51" s="597"/>
      <c r="C51" s="873" t="s">
        <v>330</v>
      </c>
      <c r="D51" s="874"/>
      <c r="E51" s="874"/>
      <c r="F51" s="874"/>
      <c r="G51" s="875"/>
      <c r="H51" s="569">
        <f>SUM(H14:H48)</f>
        <v>29</v>
      </c>
      <c r="I51" s="569"/>
      <c r="J51" s="569">
        <f>SUM(J14:J48)</f>
        <v>31</v>
      </c>
      <c r="K51" s="569"/>
      <c r="L51" s="569">
        <f>SUM(L14:L48)</f>
        <v>31</v>
      </c>
      <c r="M51" s="569"/>
      <c r="N51" s="569">
        <f>SUM(N14:N48)</f>
        <v>32</v>
      </c>
      <c r="O51" s="569"/>
      <c r="P51" s="569">
        <f>SUM(P14:P48)</f>
        <v>32</v>
      </c>
      <c r="Q51" s="569"/>
      <c r="R51" s="569">
        <f>SUM(R14:R48)</f>
        <v>33</v>
      </c>
      <c r="S51" s="569"/>
      <c r="T51" s="569">
        <f>SUM(T14:T48)</f>
        <v>33</v>
      </c>
      <c r="U51" s="569"/>
      <c r="V51" s="569">
        <f>SUM(V14:V48)</f>
        <v>33</v>
      </c>
      <c r="W51" s="569"/>
      <c r="X51" s="569">
        <f>SUM(X14:X48)</f>
        <v>33</v>
      </c>
      <c r="Y51" s="569"/>
      <c r="Z51" s="569">
        <f>SUM(Z14:Z48)</f>
        <v>33</v>
      </c>
      <c r="AA51" s="569"/>
      <c r="AB51" s="569">
        <f>SUM(AB14:AB48)</f>
        <v>33</v>
      </c>
      <c r="AC51" s="570"/>
      <c r="AD51" s="570">
        <f>SUM(AD14:AD48)</f>
        <v>33</v>
      </c>
      <c r="AE51" s="571"/>
    </row>
    <row r="52" spans="2:31" ht="18" customHeight="1" thickBot="1">
      <c r="C52" s="876" t="s">
        <v>329</v>
      </c>
      <c r="D52" s="877"/>
      <c r="E52" s="877"/>
      <c r="F52" s="877"/>
      <c r="G52" s="878"/>
      <c r="H52" s="406">
        <f>SUMPRODUCT($G$14:$G$48,H14:H48)</f>
        <v>344060000</v>
      </c>
      <c r="I52" s="406"/>
      <c r="J52" s="406">
        <f>SUMPRODUCT($G$14:$G$48,J14:J48)</f>
        <v>388695000</v>
      </c>
      <c r="K52" s="406"/>
      <c r="L52" s="406">
        <f>SUMPRODUCT($G$14:$G$48,L14:L48)</f>
        <v>388695000</v>
      </c>
      <c r="M52" s="406"/>
      <c r="N52" s="406">
        <f>SUMPRODUCT($G$14:$G$48,N14:N48)</f>
        <v>423076000</v>
      </c>
      <c r="O52" s="406"/>
      <c r="P52" s="406">
        <f>SUMPRODUCT($G$14:$G$48,P14:P48)</f>
        <v>423076000</v>
      </c>
      <c r="Q52" s="406"/>
      <c r="R52" s="406">
        <f>SUMPRODUCT($G$14:$G$48,R14:R48)</f>
        <v>468837000</v>
      </c>
      <c r="S52" s="406"/>
      <c r="T52" s="406">
        <f>SUMPRODUCT($G$14:$G$48,T14:T48)</f>
        <v>468837000</v>
      </c>
      <c r="U52" s="406"/>
      <c r="V52" s="406">
        <f>SUMPRODUCT($G$14:$G$48,V14:V48)</f>
        <v>468837000</v>
      </c>
      <c r="W52" s="406"/>
      <c r="X52" s="406">
        <f>SUMPRODUCT($G$14:$G$48,X14:X48)</f>
        <v>468837000</v>
      </c>
      <c r="Y52" s="406"/>
      <c r="Z52" s="406">
        <f>SUMPRODUCT($G$14:$G$48,Z14:Z48)</f>
        <v>468837000</v>
      </c>
      <c r="AA52" s="406"/>
      <c r="AB52" s="406">
        <f>SUMPRODUCT($G$14:$G$48,AB14:AB48)</f>
        <v>468837000</v>
      </c>
      <c r="AC52" s="625"/>
      <c r="AD52" s="625">
        <f>SUMPRODUCT($G$14:$G$48,AD14:AD48)</f>
        <v>468837000</v>
      </c>
      <c r="AE52" s="479">
        <f>SUM(H52:AD52)</f>
        <v>5249461000</v>
      </c>
    </row>
    <row r="53" spans="2:31" ht="18" customHeight="1" thickBot="1">
      <c r="C53" s="879" t="s">
        <v>328</v>
      </c>
      <c r="D53" s="880"/>
      <c r="E53" s="880"/>
      <c r="F53" s="880"/>
      <c r="G53" s="881"/>
      <c r="H53" s="480">
        <f>H142</f>
        <v>20880000</v>
      </c>
      <c r="I53" s="480"/>
      <c r="J53" s="480">
        <f>J142</f>
        <v>22520000</v>
      </c>
      <c r="K53" s="480"/>
      <c r="L53" s="480">
        <f>L142</f>
        <v>22520000</v>
      </c>
      <c r="M53" s="480"/>
      <c r="N53" s="480">
        <f>N142</f>
        <v>23240000</v>
      </c>
      <c r="O53" s="480"/>
      <c r="P53" s="480">
        <f>P142</f>
        <v>23240000</v>
      </c>
      <c r="Q53" s="480"/>
      <c r="R53" s="480">
        <f>R142</f>
        <v>23960000</v>
      </c>
      <c r="S53" s="480"/>
      <c r="T53" s="480">
        <f>T142</f>
        <v>23960000</v>
      </c>
      <c r="U53" s="480"/>
      <c r="V53" s="480">
        <f>V142</f>
        <v>23960000</v>
      </c>
      <c r="W53" s="480"/>
      <c r="X53" s="480">
        <f>X142</f>
        <v>23960000</v>
      </c>
      <c r="Y53" s="480"/>
      <c r="Z53" s="480">
        <f>Z142</f>
        <v>23960000</v>
      </c>
      <c r="AA53" s="480"/>
      <c r="AB53" s="480">
        <f>AB142</f>
        <v>23960000</v>
      </c>
      <c r="AC53" s="626"/>
      <c r="AD53" s="626">
        <f>AD142</f>
        <v>23960000</v>
      </c>
      <c r="AE53" s="480">
        <f t="shared" ref="AE53:AE62" si="0">SUM(H53:AD53)</f>
        <v>280120000</v>
      </c>
    </row>
    <row r="54" spans="2:31" ht="18" customHeight="1" thickBot="1">
      <c r="C54" s="882" t="s">
        <v>484</v>
      </c>
      <c r="D54" s="883"/>
      <c r="E54" s="883"/>
      <c r="F54" s="883"/>
      <c r="G54" s="884"/>
      <c r="H54" s="480">
        <f>H103</f>
        <v>75385650</v>
      </c>
      <c r="I54" s="480"/>
      <c r="J54" s="480">
        <f>J103</f>
        <v>83097410</v>
      </c>
      <c r="K54" s="480"/>
      <c r="L54" s="480">
        <f>L103</f>
        <v>83097410</v>
      </c>
      <c r="M54" s="480"/>
      <c r="N54" s="480">
        <f>N103</f>
        <v>89207410</v>
      </c>
      <c r="O54" s="480"/>
      <c r="P54" s="480">
        <f>P103</f>
        <v>89207410</v>
      </c>
      <c r="Q54" s="480"/>
      <c r="R54" s="480">
        <f>R103</f>
        <v>89207410</v>
      </c>
      <c r="S54" s="480"/>
      <c r="T54" s="480">
        <f>T103</f>
        <v>89207410</v>
      </c>
      <c r="U54" s="480"/>
      <c r="V54" s="480">
        <f>V103</f>
        <v>89207410</v>
      </c>
      <c r="W54" s="480"/>
      <c r="X54" s="480">
        <f>X103</f>
        <v>89207410</v>
      </c>
      <c r="Y54" s="480"/>
      <c r="Z54" s="480">
        <f>Z103</f>
        <v>89207410</v>
      </c>
      <c r="AA54" s="480"/>
      <c r="AB54" s="480">
        <f>AB103</f>
        <v>89207410</v>
      </c>
      <c r="AC54" s="626"/>
      <c r="AD54" s="626">
        <f>AD103</f>
        <v>89207410</v>
      </c>
      <c r="AE54" s="480">
        <f t="shared" si="0"/>
        <v>1044447160</v>
      </c>
    </row>
    <row r="55" spans="2:31" ht="18" customHeight="1" thickBot="1">
      <c r="C55" s="882" t="s">
        <v>327</v>
      </c>
      <c r="D55" s="883"/>
      <c r="E55" s="883"/>
      <c r="F55" s="883"/>
      <c r="G55" s="884"/>
      <c r="H55" s="480">
        <f>H51*P7/12</f>
        <v>125666.66666666667</v>
      </c>
      <c r="I55" s="480"/>
      <c r="J55" s="480">
        <f>H55</f>
        <v>125666.66666666667</v>
      </c>
      <c r="K55" s="480"/>
      <c r="L55" s="480">
        <f>J55</f>
        <v>125666.66666666667</v>
      </c>
      <c r="M55" s="480"/>
      <c r="N55" s="480">
        <f>L55</f>
        <v>125666.66666666667</v>
      </c>
      <c r="O55" s="480"/>
      <c r="P55" s="480">
        <f>N55</f>
        <v>125666.66666666667</v>
      </c>
      <c r="Q55" s="480"/>
      <c r="R55" s="480">
        <f>P55</f>
        <v>125666.66666666667</v>
      </c>
      <c r="S55" s="480"/>
      <c r="T55" s="480">
        <f>R55</f>
        <v>125666.66666666667</v>
      </c>
      <c r="U55" s="480"/>
      <c r="V55" s="480">
        <f>T55</f>
        <v>125666.66666666667</v>
      </c>
      <c r="W55" s="480"/>
      <c r="X55" s="480">
        <f>V55</f>
        <v>125666.66666666667</v>
      </c>
      <c r="Y55" s="480"/>
      <c r="Z55" s="480">
        <f>X55</f>
        <v>125666.66666666667</v>
      </c>
      <c r="AA55" s="480"/>
      <c r="AB55" s="480">
        <f>Z55</f>
        <v>125666.66666666667</v>
      </c>
      <c r="AC55" s="626"/>
      <c r="AD55" s="626">
        <f>AB55</f>
        <v>125666.66666666667</v>
      </c>
      <c r="AE55" s="480">
        <f t="shared" si="0"/>
        <v>1508000.0000000002</v>
      </c>
    </row>
    <row r="56" spans="2:31" ht="18" customHeight="1" thickBot="1">
      <c r="C56" s="882" t="s">
        <v>326</v>
      </c>
      <c r="D56" s="883"/>
      <c r="E56" s="883"/>
      <c r="F56" s="883"/>
      <c r="G56" s="884"/>
      <c r="H56" s="480">
        <f>H51*P5/12</f>
        <v>2900000</v>
      </c>
      <c r="I56" s="480"/>
      <c r="J56" s="480">
        <f>H56</f>
        <v>2900000</v>
      </c>
      <c r="K56" s="480"/>
      <c r="L56" s="480">
        <f>J56</f>
        <v>2900000</v>
      </c>
      <c r="M56" s="480"/>
      <c r="N56" s="480">
        <f>L56</f>
        <v>2900000</v>
      </c>
      <c r="O56" s="480"/>
      <c r="P56" s="480">
        <f>N56</f>
        <v>2900000</v>
      </c>
      <c r="Q56" s="480"/>
      <c r="R56" s="480">
        <f>P56</f>
        <v>2900000</v>
      </c>
      <c r="S56" s="480"/>
      <c r="T56" s="480">
        <f>R56</f>
        <v>2900000</v>
      </c>
      <c r="U56" s="480"/>
      <c r="V56" s="480">
        <f>T56</f>
        <v>2900000</v>
      </c>
      <c r="W56" s="480"/>
      <c r="X56" s="480">
        <f>V56</f>
        <v>2900000</v>
      </c>
      <c r="Y56" s="480"/>
      <c r="Z56" s="480">
        <f>X56</f>
        <v>2900000</v>
      </c>
      <c r="AA56" s="480"/>
      <c r="AB56" s="480">
        <f>Z56</f>
        <v>2900000</v>
      </c>
      <c r="AC56" s="626"/>
      <c r="AD56" s="626">
        <f>AB56</f>
        <v>2900000</v>
      </c>
      <c r="AE56" s="480">
        <f t="shared" si="0"/>
        <v>34800000</v>
      </c>
    </row>
    <row r="57" spans="2:31" ht="18" customHeight="1" thickBot="1">
      <c r="C57" s="882" t="s">
        <v>325</v>
      </c>
      <c r="D57" s="883"/>
      <c r="E57" s="883"/>
      <c r="F57" s="883"/>
      <c r="G57" s="884"/>
      <c r="H57" s="627">
        <f>('KH Chi Phi Nhan Su'!$H$6)*H$52</f>
        <v>23078956.82564272</v>
      </c>
      <c r="I57" s="480"/>
      <c r="J57" s="480">
        <f>('KH Chi Phi Nhan Su'!$H$5+'KH Chi Phi Nhan Su'!$H$6)*J52</f>
        <v>62634578.431333631</v>
      </c>
      <c r="K57" s="480"/>
      <c r="L57" s="480">
        <f>('KH Chi Phi Nhan Su'!$H$5+'KH Chi Phi Nhan Su'!$H$6)*L52</f>
        <v>62634578.431333631</v>
      </c>
      <c r="M57" s="480"/>
      <c r="N57" s="480">
        <f>('KH Chi Phi Nhan Su'!$H$5+'KH Chi Phi Nhan Su'!$H$6)*N52</f>
        <v>68174756.311284959</v>
      </c>
      <c r="O57" s="480"/>
      <c r="P57" s="480">
        <f>('KH Chi Phi Nhan Su'!$H$5+'KH Chi Phi Nhan Su'!$H$6)*P52</f>
        <v>68174756.311284959</v>
      </c>
      <c r="Q57" s="480"/>
      <c r="R57" s="480">
        <f>('KH Chi Phi Nhan Su'!$H$5+'KH Chi Phi Nhan Su'!$H$6)*R52</f>
        <v>75548715.182884172</v>
      </c>
      <c r="S57" s="480"/>
      <c r="T57" s="480">
        <f>('KH Chi Phi Nhan Su'!$H$5+'KH Chi Phi Nhan Su'!$H$6)*T52</f>
        <v>75548715.182884172</v>
      </c>
      <c r="U57" s="480"/>
      <c r="V57" s="480">
        <f>('KH Chi Phi Nhan Su'!$H$5+'KH Chi Phi Nhan Su'!$H$6)*V52</f>
        <v>75548715.182884172</v>
      </c>
      <c r="W57" s="480"/>
      <c r="X57" s="480">
        <f>('KH Chi Phi Nhan Su'!$H$5+'KH Chi Phi Nhan Su'!$H$6)*X52</f>
        <v>75548715.182884172</v>
      </c>
      <c r="Y57" s="480"/>
      <c r="Z57" s="480">
        <f>('KH Chi Phi Nhan Su'!$H$5+'KH Chi Phi Nhan Su'!$H$6)*Z52</f>
        <v>75548715.182884172</v>
      </c>
      <c r="AA57" s="480"/>
      <c r="AB57" s="480">
        <f>('KH Chi Phi Nhan Su'!$H$5+'KH Chi Phi Nhan Su'!$H$6)*AB52</f>
        <v>75548715.182884172</v>
      </c>
      <c r="AC57" s="626"/>
      <c r="AD57" s="626">
        <f>('KH Chi Phi Nhan Su'!$H$5+'KH Chi Phi Nhan Su'!$H$6)*AD52</f>
        <v>75548715.182884172</v>
      </c>
      <c r="AE57" s="480">
        <f t="shared" si="0"/>
        <v>813538632.59106922</v>
      </c>
    </row>
    <row r="58" spans="2:31" ht="18" customHeight="1" thickBot="1">
      <c r="C58" s="882" t="s">
        <v>324</v>
      </c>
      <c r="D58" s="883"/>
      <c r="E58" s="883"/>
      <c r="F58" s="883"/>
      <c r="G58" s="884"/>
      <c r="H58" s="627">
        <f>('KH Chi Phi Nhan Su'!$H$5)*H$52</f>
        <v>32363107.14504033</v>
      </c>
      <c r="I58" s="480"/>
      <c r="J58" s="480">
        <f>('KH Chi Phi Nhan Su'!$H$5)*J$52</f>
        <v>36561582.083768681</v>
      </c>
      <c r="K58" s="480"/>
      <c r="L58" s="480">
        <f>('KH Chi Phi Nhan Su'!$H$5)*L$52</f>
        <v>36561582.083768681</v>
      </c>
      <c r="M58" s="480"/>
      <c r="N58" s="480">
        <f>('KH Chi Phi Nhan Su'!$H$5)*N$52</f>
        <v>39795541.238432489</v>
      </c>
      <c r="O58" s="480"/>
      <c r="P58" s="480">
        <f>('KH Chi Phi Nhan Su'!$H$5)*P$52</f>
        <v>39795541.238432489</v>
      </c>
      <c r="Q58" s="480"/>
      <c r="R58" s="480">
        <f>('KH Chi Phi Nhan Su'!$H$5)*R$52</f>
        <v>44099930.432364337</v>
      </c>
      <c r="S58" s="480"/>
      <c r="T58" s="480">
        <f>('KH Chi Phi Nhan Su'!$H$5)*T$52</f>
        <v>44099930.432364337</v>
      </c>
      <c r="U58" s="480"/>
      <c r="V58" s="480">
        <f>('KH Chi Phi Nhan Su'!$H$5)*V$52</f>
        <v>44099930.432364337</v>
      </c>
      <c r="W58" s="480"/>
      <c r="X58" s="480">
        <f>('KH Chi Phi Nhan Su'!$H$5)*X$52</f>
        <v>44099930.432364337</v>
      </c>
      <c r="Y58" s="480"/>
      <c r="Z58" s="480">
        <f>('KH Chi Phi Nhan Su'!$H$5)*Z$52</f>
        <v>44099930.432364337</v>
      </c>
      <c r="AA58" s="480"/>
      <c r="AB58" s="480">
        <f>('KH Chi Phi Nhan Su'!$H$5)*AB$52</f>
        <v>44099930.432364337</v>
      </c>
      <c r="AC58" s="626"/>
      <c r="AD58" s="626">
        <f>('KH Chi Phi Nhan Su'!$H$5)*AD$52</f>
        <v>44099930.432364337</v>
      </c>
      <c r="AE58" s="480">
        <f t="shared" si="0"/>
        <v>493776866.81599307</v>
      </c>
    </row>
    <row r="59" spans="2:31" ht="18" customHeight="1" thickBot="1">
      <c r="C59" s="882" t="s">
        <v>323</v>
      </c>
      <c r="D59" s="883"/>
      <c r="E59" s="883"/>
      <c r="F59" s="883"/>
      <c r="G59" s="884"/>
      <c r="H59" s="480">
        <f>P1*H51</f>
        <v>17429000</v>
      </c>
      <c r="I59" s="480"/>
      <c r="J59" s="480"/>
      <c r="K59" s="480"/>
      <c r="L59" s="480"/>
      <c r="M59" s="480"/>
      <c r="N59" s="480"/>
      <c r="O59" s="480"/>
      <c r="P59" s="480">
        <f>P51*P3</f>
        <v>17600000</v>
      </c>
      <c r="Q59" s="480"/>
      <c r="R59" s="480"/>
      <c r="S59" s="480"/>
      <c r="T59" s="480"/>
      <c r="U59" s="480"/>
      <c r="V59" s="480"/>
      <c r="W59" s="480"/>
      <c r="X59" s="480">
        <f>X51*P2</f>
        <v>19305000</v>
      </c>
      <c r="Y59" s="480"/>
      <c r="Z59" s="480"/>
      <c r="AA59" s="480"/>
      <c r="AB59" s="480"/>
      <c r="AC59" s="626"/>
      <c r="AD59" s="626"/>
      <c r="AE59" s="480">
        <f t="shared" si="0"/>
        <v>54334000</v>
      </c>
    </row>
    <row r="60" spans="2:31" ht="18" customHeight="1" thickBot="1">
      <c r="C60" s="882" t="s">
        <v>322</v>
      </c>
      <c r="D60" s="883"/>
      <c r="E60" s="883"/>
      <c r="F60" s="883"/>
      <c r="G60" s="884"/>
      <c r="H60" s="627">
        <f>H51*$P$4/12</f>
        <v>241666.66666666666</v>
      </c>
      <c r="I60" s="627"/>
      <c r="J60" s="627">
        <f>J51*$P$4/12</f>
        <v>258333.33333333334</v>
      </c>
      <c r="K60" s="627"/>
      <c r="L60" s="627">
        <f>L51*$P$4/12</f>
        <v>258333.33333333334</v>
      </c>
      <c r="M60" s="627"/>
      <c r="N60" s="627">
        <f>N51*$P$4/12</f>
        <v>266666.66666666669</v>
      </c>
      <c r="O60" s="627"/>
      <c r="P60" s="627">
        <f>P51*$P$4/12</f>
        <v>266666.66666666669</v>
      </c>
      <c r="Q60" s="627"/>
      <c r="R60" s="627">
        <f>R51*$P$4/12</f>
        <v>275000</v>
      </c>
      <c r="S60" s="627"/>
      <c r="T60" s="627">
        <f>T51*$P$4/12</f>
        <v>275000</v>
      </c>
      <c r="U60" s="627"/>
      <c r="V60" s="627">
        <f>V51*$P$4/12</f>
        <v>275000</v>
      </c>
      <c r="W60" s="627"/>
      <c r="X60" s="627">
        <f>X51*$P$4/12</f>
        <v>275000</v>
      </c>
      <c r="Y60" s="627"/>
      <c r="Z60" s="627">
        <f>Z51*$P$4/12</f>
        <v>275000</v>
      </c>
      <c r="AA60" s="627"/>
      <c r="AB60" s="627">
        <f>AB51*$P$4/12</f>
        <v>275000</v>
      </c>
      <c r="AC60" s="628"/>
      <c r="AD60" s="628">
        <f>AD51*$P$4/12</f>
        <v>275000</v>
      </c>
      <c r="AE60" s="480">
        <f t="shared" si="0"/>
        <v>3216666.666666667</v>
      </c>
    </row>
    <row r="61" spans="2:31" ht="18" customHeight="1">
      <c r="C61" s="885" t="s">
        <v>321</v>
      </c>
      <c r="D61" s="886"/>
      <c r="E61" s="886"/>
      <c r="F61" s="886"/>
      <c r="G61" s="887"/>
      <c r="H61" s="481">
        <f>H51*P6/12</f>
        <v>1068166.6666666667</v>
      </c>
      <c r="I61" s="481"/>
      <c r="J61" s="481">
        <f>H61</f>
        <v>1068166.6666666667</v>
      </c>
      <c r="K61" s="481"/>
      <c r="L61" s="481">
        <f>J61</f>
        <v>1068166.6666666667</v>
      </c>
      <c r="M61" s="481"/>
      <c r="N61" s="481">
        <f>L61</f>
        <v>1068166.6666666667</v>
      </c>
      <c r="O61" s="481"/>
      <c r="P61" s="481">
        <f>N61</f>
        <v>1068166.6666666667</v>
      </c>
      <c r="Q61" s="481"/>
      <c r="R61" s="481">
        <f>P61</f>
        <v>1068166.6666666667</v>
      </c>
      <c r="S61" s="481"/>
      <c r="T61" s="481">
        <f>R61</f>
        <v>1068166.6666666667</v>
      </c>
      <c r="U61" s="481"/>
      <c r="V61" s="481">
        <f>T61</f>
        <v>1068166.6666666667</v>
      </c>
      <c r="W61" s="481"/>
      <c r="X61" s="481">
        <f>V61</f>
        <v>1068166.6666666667</v>
      </c>
      <c r="Y61" s="481"/>
      <c r="Z61" s="481">
        <f>X61</f>
        <v>1068166.6666666667</v>
      </c>
      <c r="AA61" s="481"/>
      <c r="AB61" s="481">
        <f>Z61</f>
        <v>1068166.6666666667</v>
      </c>
      <c r="AC61" s="629"/>
      <c r="AD61" s="629">
        <f>AB61</f>
        <v>1068166.6666666667</v>
      </c>
      <c r="AE61" s="481">
        <f t="shared" si="0"/>
        <v>12817999.999999998</v>
      </c>
    </row>
    <row r="62" spans="2:31" ht="18" customHeight="1" thickBot="1">
      <c r="C62" s="888" t="s">
        <v>320</v>
      </c>
      <c r="D62" s="889"/>
      <c r="E62" s="889"/>
      <c r="F62" s="889"/>
      <c r="G62" s="890"/>
      <c r="H62" s="573">
        <f>SUM(H52:H61)</f>
        <v>517532213.9706831</v>
      </c>
      <c r="I62" s="573"/>
      <c r="J62" s="573">
        <f>SUM(J52:J61)</f>
        <v>597860737.18176901</v>
      </c>
      <c r="K62" s="573"/>
      <c r="L62" s="573">
        <f>SUM(L52:L61)</f>
        <v>597860737.18176901</v>
      </c>
      <c r="M62" s="573"/>
      <c r="N62" s="573">
        <f>SUM(N52:N61)</f>
        <v>647854207.54971755</v>
      </c>
      <c r="O62" s="573"/>
      <c r="P62" s="573">
        <f>SUM(P52:P61)</f>
        <v>665454207.54971755</v>
      </c>
      <c r="Q62" s="573"/>
      <c r="R62" s="573">
        <f>SUM(R52:R61)</f>
        <v>706021888.94858181</v>
      </c>
      <c r="S62" s="573"/>
      <c r="T62" s="573">
        <f>SUM(T52:T61)</f>
        <v>706021888.94858181</v>
      </c>
      <c r="U62" s="573"/>
      <c r="V62" s="573">
        <f>SUM(V52:V61)</f>
        <v>706021888.94858181</v>
      </c>
      <c r="W62" s="573"/>
      <c r="X62" s="573">
        <f>SUM(X52:X61)</f>
        <v>725326888.94858181</v>
      </c>
      <c r="Y62" s="573"/>
      <c r="Z62" s="573">
        <f>SUM(Z52:Z61)</f>
        <v>706021888.94858181</v>
      </c>
      <c r="AA62" s="573"/>
      <c r="AB62" s="573">
        <f>SUM(AB52:AB61)</f>
        <v>706021888.94858181</v>
      </c>
      <c r="AC62" s="574"/>
      <c r="AD62" s="574">
        <f>SUM(AD52:AD61)</f>
        <v>706021888.94858181</v>
      </c>
      <c r="AE62" s="377">
        <f t="shared" si="0"/>
        <v>7988020326.0737276</v>
      </c>
    </row>
    <row r="63" spans="2:31" ht="18" customHeight="1">
      <c r="C63" s="575"/>
      <c r="D63" s="575"/>
      <c r="H63" s="576"/>
      <c r="I63" s="327"/>
      <c r="J63" s="327"/>
      <c r="K63" s="327"/>
      <c r="L63" s="327"/>
      <c r="M63" s="327"/>
      <c r="N63" s="327"/>
      <c r="O63" s="327"/>
      <c r="P63" s="327"/>
      <c r="Q63" s="327"/>
      <c r="R63" s="327"/>
      <c r="S63" s="327"/>
      <c r="T63" s="327"/>
      <c r="U63" s="327"/>
      <c r="V63" s="327"/>
      <c r="W63" s="327"/>
      <c r="X63" s="327"/>
      <c r="Y63" s="327"/>
      <c r="Z63" s="327"/>
      <c r="AA63" s="327"/>
      <c r="AB63" s="327"/>
      <c r="AC63" s="327"/>
      <c r="AD63" s="327"/>
    </row>
    <row r="64" spans="2:31" ht="18" customHeight="1">
      <c r="C64" s="575"/>
      <c r="D64" s="575"/>
      <c r="H64" s="576"/>
      <c r="I64" s="327"/>
      <c r="J64" s="327"/>
      <c r="K64" s="327"/>
      <c r="L64" s="327"/>
      <c r="M64" s="327"/>
      <c r="N64" s="327"/>
      <c r="O64" s="327"/>
      <c r="P64" s="327"/>
      <c r="Q64" s="327"/>
      <c r="R64" s="327"/>
      <c r="S64" s="327"/>
      <c r="T64" s="327"/>
      <c r="U64" s="327"/>
      <c r="V64" s="327"/>
      <c r="W64" s="327"/>
      <c r="X64" s="327"/>
      <c r="Y64" s="327"/>
      <c r="Z64" s="327"/>
      <c r="AA64" s="327"/>
      <c r="AB64" s="327"/>
      <c r="AC64" s="327"/>
      <c r="AD64" s="327"/>
    </row>
    <row r="65" spans="3:31" ht="18" customHeight="1">
      <c r="C65" s="345"/>
      <c r="D65" s="345"/>
      <c r="H65" s="577"/>
    </row>
    <row r="66" spans="3:31" ht="18" customHeight="1">
      <c r="C66" s="451" t="s">
        <v>484</v>
      </c>
      <c r="D66" s="575"/>
      <c r="H66" s="578"/>
      <c r="I66" s="465"/>
    </row>
    <row r="67" spans="3:31" ht="18" customHeight="1">
      <c r="C67" s="868" t="s">
        <v>318</v>
      </c>
      <c r="D67" s="868"/>
      <c r="E67" s="379" t="s">
        <v>317</v>
      </c>
      <c r="F67" s="379" t="s">
        <v>316</v>
      </c>
      <c r="G67" s="379" t="s">
        <v>319</v>
      </c>
      <c r="H67" s="379" t="s">
        <v>148</v>
      </c>
      <c r="I67" s="379"/>
      <c r="J67" s="379" t="s">
        <v>149</v>
      </c>
      <c r="K67" s="379"/>
      <c r="L67" s="379" t="s">
        <v>150</v>
      </c>
      <c r="M67" s="379"/>
      <c r="N67" s="379" t="s">
        <v>151</v>
      </c>
      <c r="O67" s="379"/>
      <c r="P67" s="379" t="s">
        <v>152</v>
      </c>
      <c r="Q67" s="379"/>
      <c r="R67" s="379" t="s">
        <v>153</v>
      </c>
      <c r="S67" s="379"/>
      <c r="T67" s="379" t="s">
        <v>154</v>
      </c>
      <c r="U67" s="379"/>
      <c r="V67" s="379" t="s">
        <v>155</v>
      </c>
      <c r="W67" s="379"/>
      <c r="X67" s="379" t="s">
        <v>156</v>
      </c>
      <c r="Y67" s="379"/>
      <c r="Z67" s="379" t="s">
        <v>12</v>
      </c>
      <c r="AA67" s="379"/>
      <c r="AB67" s="379" t="s">
        <v>13</v>
      </c>
      <c r="AC67" s="379"/>
      <c r="AD67" s="379" t="s">
        <v>14</v>
      </c>
    </row>
    <row r="68" spans="3:31" ht="18" customHeight="1">
      <c r="C68" s="869" t="str">
        <f t="shared" ref="C68:C102" si="1">D14</f>
        <v>Cấp quản lý</v>
      </c>
      <c r="D68" s="869"/>
      <c r="E68" s="630" t="str">
        <f t="shared" ref="E68:F71" si="2">E14</f>
        <v>G10</v>
      </c>
      <c r="F68" s="631">
        <f t="shared" si="2"/>
        <v>1</v>
      </c>
      <c r="G68" s="406">
        <f>SUMIF('Empl policies'!B$1:B$65536,C68&amp;E68&amp;F68,'Empl policies'!L$1:L$65536)</f>
        <v>26000000</v>
      </c>
      <c r="H68" s="479">
        <f>(23.5%*$G68)*H14</f>
        <v>6110000</v>
      </c>
      <c r="I68" s="479"/>
      <c r="J68" s="479">
        <f>(23.5%*$G68)*J14</f>
        <v>6110000</v>
      </c>
      <c r="K68" s="479"/>
      <c r="L68" s="479">
        <f t="shared" ref="L68:L102" si="3">(23.5%*$G68)*L14</f>
        <v>6110000</v>
      </c>
      <c r="M68" s="479"/>
      <c r="N68" s="479">
        <f t="shared" ref="N68:N102" si="4">(23.5%*$G68)*N14</f>
        <v>6110000</v>
      </c>
      <c r="O68" s="479"/>
      <c r="P68" s="479">
        <f t="shared" ref="P68:P102" si="5">(23.5%*$G68)*P14</f>
        <v>6110000</v>
      </c>
      <c r="Q68" s="479"/>
      <c r="R68" s="479">
        <f t="shared" ref="R68:R102" si="6">(23.5%*$G68)*R14</f>
        <v>6110000</v>
      </c>
      <c r="S68" s="479"/>
      <c r="T68" s="479">
        <f t="shared" ref="T68:T102" si="7">(23.5%*$G68)*T14</f>
        <v>6110000</v>
      </c>
      <c r="U68" s="479"/>
      <c r="V68" s="479">
        <f t="shared" ref="V68:V102" si="8">(23.5%*$G68)*V14</f>
        <v>6110000</v>
      </c>
      <c r="W68" s="479"/>
      <c r="X68" s="479">
        <f t="shared" ref="X68:X102" si="9">(23.5%*$G68)*X14</f>
        <v>6110000</v>
      </c>
      <c r="Y68" s="479"/>
      <c r="Z68" s="479">
        <f t="shared" ref="Z68:Z102" si="10">(23.5%*$G68)*Z14</f>
        <v>6110000</v>
      </c>
      <c r="AA68" s="479"/>
      <c r="AB68" s="479">
        <f t="shared" ref="AB68:AB102" si="11">(23.5%*$G68)*AB14</f>
        <v>6110000</v>
      </c>
      <c r="AC68" s="479"/>
      <c r="AD68" s="479">
        <f>(23.5%*$G68)*AD14</f>
        <v>6110000</v>
      </c>
      <c r="AE68" s="377">
        <f>(23.5%*$G68)*AE14</f>
        <v>0</v>
      </c>
    </row>
    <row r="69" spans="3:31" ht="18" customHeight="1">
      <c r="C69" s="866" t="str">
        <f t="shared" si="1"/>
        <v>Cấp quản lý</v>
      </c>
      <c r="D69" s="866"/>
      <c r="E69" s="632" t="str">
        <f t="shared" si="2"/>
        <v>G10</v>
      </c>
      <c r="F69" s="633">
        <f t="shared" si="2"/>
        <v>2</v>
      </c>
      <c r="G69" s="396">
        <f>SUMIF('Empl policies'!B$1:B$65536,C69&amp;E69&amp;F69,'Empl policies'!L$1:L$65536)</f>
        <v>26000000</v>
      </c>
      <c r="H69" s="480">
        <f t="shared" ref="H69:H102" si="12">(23.5%*$G69)*H15</f>
        <v>6110000</v>
      </c>
      <c r="I69" s="480"/>
      <c r="J69" s="480">
        <f t="shared" ref="J69:J102" si="13">(23.5%*$G69)*J15</f>
        <v>6110000</v>
      </c>
      <c r="K69" s="480"/>
      <c r="L69" s="480">
        <f t="shared" si="3"/>
        <v>6110000</v>
      </c>
      <c r="M69" s="480"/>
      <c r="N69" s="480">
        <f t="shared" si="4"/>
        <v>6110000</v>
      </c>
      <c r="O69" s="480"/>
      <c r="P69" s="480">
        <f t="shared" si="5"/>
        <v>6110000</v>
      </c>
      <c r="Q69" s="480"/>
      <c r="R69" s="480">
        <f t="shared" si="6"/>
        <v>6110000</v>
      </c>
      <c r="S69" s="480"/>
      <c r="T69" s="480">
        <f t="shared" si="7"/>
        <v>6110000</v>
      </c>
      <c r="U69" s="480"/>
      <c r="V69" s="480">
        <f t="shared" si="8"/>
        <v>6110000</v>
      </c>
      <c r="W69" s="480"/>
      <c r="X69" s="480">
        <f t="shared" si="9"/>
        <v>6110000</v>
      </c>
      <c r="Y69" s="480"/>
      <c r="Z69" s="480">
        <f t="shared" si="10"/>
        <v>6110000</v>
      </c>
      <c r="AA69" s="480"/>
      <c r="AB69" s="480">
        <f t="shared" si="11"/>
        <v>6110000</v>
      </c>
      <c r="AC69" s="480"/>
      <c r="AD69" s="480">
        <f t="shared" ref="AD69:AD102" si="14">(23.5%*$G69)*AD15</f>
        <v>6110000</v>
      </c>
    </row>
    <row r="70" spans="3:31" ht="18" customHeight="1">
      <c r="C70" s="866" t="str">
        <f t="shared" si="1"/>
        <v>Cấp quản lý</v>
      </c>
      <c r="D70" s="866"/>
      <c r="E70" s="632" t="str">
        <f t="shared" si="2"/>
        <v>G10</v>
      </c>
      <c r="F70" s="633">
        <f t="shared" si="2"/>
        <v>3</v>
      </c>
      <c r="G70" s="396">
        <f>SUMIF('Empl policies'!B$1:B$65536,C70&amp;E70&amp;F70,'Empl policies'!L$1:L$65536)</f>
        <v>26000000</v>
      </c>
      <c r="H70" s="480">
        <f>(23.5%*$G70)*H16</f>
        <v>0</v>
      </c>
      <c r="I70" s="480"/>
      <c r="J70" s="480">
        <f t="shared" si="13"/>
        <v>0</v>
      </c>
      <c r="K70" s="480"/>
      <c r="L70" s="480">
        <f t="shared" si="3"/>
        <v>0</v>
      </c>
      <c r="M70" s="480"/>
      <c r="N70" s="480">
        <f t="shared" si="4"/>
        <v>6110000</v>
      </c>
      <c r="O70" s="480"/>
      <c r="P70" s="480">
        <f t="shared" si="5"/>
        <v>6110000</v>
      </c>
      <c r="Q70" s="480"/>
      <c r="R70" s="480">
        <f t="shared" si="6"/>
        <v>6110000</v>
      </c>
      <c r="S70" s="480"/>
      <c r="T70" s="480">
        <f t="shared" si="7"/>
        <v>6110000</v>
      </c>
      <c r="U70" s="480"/>
      <c r="V70" s="480">
        <f t="shared" si="8"/>
        <v>6110000</v>
      </c>
      <c r="W70" s="480"/>
      <c r="X70" s="480">
        <f t="shared" si="9"/>
        <v>6110000</v>
      </c>
      <c r="Y70" s="480"/>
      <c r="Z70" s="480">
        <f t="shared" si="10"/>
        <v>6110000</v>
      </c>
      <c r="AA70" s="480"/>
      <c r="AB70" s="480">
        <f t="shared" si="11"/>
        <v>6110000</v>
      </c>
      <c r="AC70" s="480"/>
      <c r="AD70" s="480">
        <f t="shared" si="14"/>
        <v>6110000</v>
      </c>
    </row>
    <row r="71" spans="3:31" ht="18" customHeight="1">
      <c r="C71" s="866" t="str">
        <f t="shared" si="1"/>
        <v>Cấp quản lý</v>
      </c>
      <c r="D71" s="866"/>
      <c r="E71" s="632" t="str">
        <f t="shared" si="2"/>
        <v>G10</v>
      </c>
      <c r="F71" s="633">
        <f t="shared" si="2"/>
        <v>4</v>
      </c>
      <c r="G71" s="396">
        <f>SUMIF('Empl policies'!B$1:B$65536,C71&amp;E71&amp;F71,'Empl policies'!L$1:L$65536)</f>
        <v>26000000</v>
      </c>
      <c r="H71" s="480">
        <f t="shared" si="12"/>
        <v>0</v>
      </c>
      <c r="I71" s="480"/>
      <c r="J71" s="480">
        <f t="shared" si="13"/>
        <v>6110000</v>
      </c>
      <c r="K71" s="480"/>
      <c r="L71" s="480">
        <f t="shared" si="3"/>
        <v>6110000</v>
      </c>
      <c r="M71" s="480"/>
      <c r="N71" s="480">
        <f t="shared" si="4"/>
        <v>6110000</v>
      </c>
      <c r="O71" s="480"/>
      <c r="P71" s="480">
        <f t="shared" si="5"/>
        <v>6110000</v>
      </c>
      <c r="Q71" s="480"/>
      <c r="R71" s="480">
        <f t="shared" si="6"/>
        <v>6110000</v>
      </c>
      <c r="S71" s="480"/>
      <c r="T71" s="480">
        <f t="shared" si="7"/>
        <v>6110000</v>
      </c>
      <c r="U71" s="480"/>
      <c r="V71" s="480">
        <f t="shared" si="8"/>
        <v>6110000</v>
      </c>
      <c r="W71" s="480"/>
      <c r="X71" s="480">
        <f t="shared" si="9"/>
        <v>6110000</v>
      </c>
      <c r="Y71" s="480"/>
      <c r="Z71" s="480">
        <f t="shared" si="10"/>
        <v>6110000</v>
      </c>
      <c r="AA71" s="480"/>
      <c r="AB71" s="480">
        <f t="shared" si="11"/>
        <v>6110000</v>
      </c>
      <c r="AC71" s="480"/>
      <c r="AD71" s="480">
        <f t="shared" si="14"/>
        <v>6110000</v>
      </c>
    </row>
    <row r="72" spans="3:31" ht="18" customHeight="1">
      <c r="C72" s="866" t="str">
        <f t="shared" si="1"/>
        <v>Cấp quản lý</v>
      </c>
      <c r="D72" s="866"/>
      <c r="E72" s="632" t="str">
        <f>E19</f>
        <v>G10</v>
      </c>
      <c r="F72" s="633">
        <f t="shared" ref="F72:F102" si="15">F18</f>
        <v>5</v>
      </c>
      <c r="G72" s="396">
        <f>SUMIF('Empl policies'!B$1:B$65536,C72&amp;E72&amp;F72,'Empl policies'!L$1:L$65536)</f>
        <v>26000000</v>
      </c>
      <c r="H72" s="480">
        <f t="shared" si="12"/>
        <v>6110000</v>
      </c>
      <c r="I72" s="480"/>
      <c r="J72" s="480">
        <f t="shared" si="13"/>
        <v>6110000</v>
      </c>
      <c r="K72" s="480"/>
      <c r="L72" s="480">
        <f t="shared" si="3"/>
        <v>6110000</v>
      </c>
      <c r="M72" s="480"/>
      <c r="N72" s="480">
        <f t="shared" si="4"/>
        <v>6110000</v>
      </c>
      <c r="O72" s="480"/>
      <c r="P72" s="480">
        <f t="shared" si="5"/>
        <v>6110000</v>
      </c>
      <c r="Q72" s="480"/>
      <c r="R72" s="480">
        <f t="shared" si="6"/>
        <v>6110000</v>
      </c>
      <c r="S72" s="480"/>
      <c r="T72" s="480">
        <f t="shared" si="7"/>
        <v>6110000</v>
      </c>
      <c r="U72" s="480"/>
      <c r="V72" s="480">
        <f t="shared" si="8"/>
        <v>6110000</v>
      </c>
      <c r="W72" s="480"/>
      <c r="X72" s="480">
        <f t="shared" si="9"/>
        <v>6110000</v>
      </c>
      <c r="Y72" s="480"/>
      <c r="Z72" s="480">
        <f t="shared" si="10"/>
        <v>6110000</v>
      </c>
      <c r="AA72" s="480"/>
      <c r="AB72" s="480">
        <f t="shared" si="11"/>
        <v>6110000</v>
      </c>
      <c r="AC72" s="480"/>
      <c r="AD72" s="480">
        <f t="shared" si="14"/>
        <v>6110000</v>
      </c>
    </row>
    <row r="73" spans="3:31" ht="18" customHeight="1">
      <c r="C73" s="866" t="str">
        <f t="shared" si="1"/>
        <v>Cấp quản lý</v>
      </c>
      <c r="D73" s="866"/>
      <c r="E73" s="632" t="str">
        <f>E20</f>
        <v>G7</v>
      </c>
      <c r="F73" s="633">
        <f t="shared" si="15"/>
        <v>6</v>
      </c>
      <c r="G73" s="396">
        <f>SUMIF('Empl policies'!B$1:B$65536,C73&amp;E73&amp;F73,'Empl policies'!L$1:L$65536)</f>
        <v>0</v>
      </c>
      <c r="H73" s="480">
        <f t="shared" si="12"/>
        <v>0</v>
      </c>
      <c r="I73" s="480"/>
      <c r="J73" s="480">
        <f t="shared" si="13"/>
        <v>0</v>
      </c>
      <c r="K73" s="480"/>
      <c r="L73" s="480">
        <f t="shared" si="3"/>
        <v>0</v>
      </c>
      <c r="M73" s="480"/>
      <c r="N73" s="480">
        <f t="shared" si="4"/>
        <v>0</v>
      </c>
      <c r="O73" s="480"/>
      <c r="P73" s="480">
        <f t="shared" si="5"/>
        <v>0</v>
      </c>
      <c r="Q73" s="480"/>
      <c r="R73" s="480">
        <f t="shared" si="6"/>
        <v>0</v>
      </c>
      <c r="S73" s="480"/>
      <c r="T73" s="480">
        <f t="shared" si="7"/>
        <v>0</v>
      </c>
      <c r="U73" s="480"/>
      <c r="V73" s="480">
        <f t="shared" si="8"/>
        <v>0</v>
      </c>
      <c r="W73" s="480"/>
      <c r="X73" s="480">
        <f t="shared" si="9"/>
        <v>0</v>
      </c>
      <c r="Y73" s="480"/>
      <c r="Z73" s="480">
        <f t="shared" si="10"/>
        <v>0</v>
      </c>
      <c r="AA73" s="480"/>
      <c r="AB73" s="480">
        <f t="shared" si="11"/>
        <v>0</v>
      </c>
      <c r="AC73" s="480"/>
      <c r="AD73" s="480">
        <f t="shared" si="14"/>
        <v>0</v>
      </c>
    </row>
    <row r="74" spans="3:31" ht="18" customHeight="1">
      <c r="C74" s="866" t="str">
        <f t="shared" si="1"/>
        <v>Cấp giám sát</v>
      </c>
      <c r="D74" s="866"/>
      <c r="E74" s="632" t="str">
        <f t="shared" ref="E74:E102" si="16">E20</f>
        <v>G7</v>
      </c>
      <c r="F74" s="633">
        <f t="shared" si="15"/>
        <v>1</v>
      </c>
      <c r="G74" s="396">
        <f>SUMIF('Empl policies'!B$1:B$65536,C74&amp;E74&amp;F74,'Empl policies'!L$1:L$65536)</f>
        <v>11374000</v>
      </c>
      <c r="H74" s="480">
        <f t="shared" si="12"/>
        <v>2672890</v>
      </c>
      <c r="I74" s="480"/>
      <c r="J74" s="480">
        <f t="shared" si="13"/>
        <v>2672890</v>
      </c>
      <c r="K74" s="480"/>
      <c r="L74" s="480">
        <f t="shared" si="3"/>
        <v>2672890</v>
      </c>
      <c r="M74" s="480"/>
      <c r="N74" s="480">
        <f t="shared" si="4"/>
        <v>2672890</v>
      </c>
      <c r="O74" s="480"/>
      <c r="P74" s="480">
        <f t="shared" si="5"/>
        <v>2672890</v>
      </c>
      <c r="Q74" s="480"/>
      <c r="R74" s="480">
        <f t="shared" si="6"/>
        <v>2672890</v>
      </c>
      <c r="S74" s="480"/>
      <c r="T74" s="480">
        <f t="shared" si="7"/>
        <v>2672890</v>
      </c>
      <c r="U74" s="480"/>
      <c r="V74" s="480">
        <f t="shared" si="8"/>
        <v>2672890</v>
      </c>
      <c r="W74" s="480"/>
      <c r="X74" s="480">
        <f t="shared" si="9"/>
        <v>2672890</v>
      </c>
      <c r="Y74" s="480"/>
      <c r="Z74" s="480">
        <f t="shared" si="10"/>
        <v>2672890</v>
      </c>
      <c r="AA74" s="480"/>
      <c r="AB74" s="480">
        <f t="shared" si="11"/>
        <v>2672890</v>
      </c>
      <c r="AC74" s="480"/>
      <c r="AD74" s="480">
        <f t="shared" si="14"/>
        <v>2672890</v>
      </c>
    </row>
    <row r="75" spans="3:31" ht="18" customHeight="1">
      <c r="C75" s="866" t="str">
        <f t="shared" si="1"/>
        <v>Cấp chuyên viên</v>
      </c>
      <c r="D75" s="866"/>
      <c r="E75" s="632" t="str">
        <f t="shared" si="16"/>
        <v>G5</v>
      </c>
      <c r="F75" s="633">
        <f t="shared" si="15"/>
        <v>1</v>
      </c>
      <c r="G75" s="396">
        <f>SUMIF('Empl policies'!B$1:B$65536,C75&amp;E75&amp;F75,'Empl policies'!L$1:L$65536)</f>
        <v>6816000</v>
      </c>
      <c r="H75" s="480">
        <f t="shared" si="12"/>
        <v>0</v>
      </c>
      <c r="I75" s="480"/>
      <c r="J75" s="480">
        <f t="shared" si="13"/>
        <v>1601760</v>
      </c>
      <c r="K75" s="480"/>
      <c r="L75" s="480">
        <f t="shared" si="3"/>
        <v>1601760</v>
      </c>
      <c r="M75" s="480"/>
      <c r="N75" s="480">
        <f t="shared" si="4"/>
        <v>1601760</v>
      </c>
      <c r="O75" s="480"/>
      <c r="P75" s="480">
        <f t="shared" si="5"/>
        <v>1601760</v>
      </c>
      <c r="Q75" s="480"/>
      <c r="R75" s="480">
        <f t="shared" si="6"/>
        <v>1601760</v>
      </c>
      <c r="S75" s="480"/>
      <c r="T75" s="480">
        <f t="shared" si="7"/>
        <v>1601760</v>
      </c>
      <c r="U75" s="480"/>
      <c r="V75" s="480">
        <f t="shared" si="8"/>
        <v>1601760</v>
      </c>
      <c r="W75" s="480"/>
      <c r="X75" s="480">
        <f t="shared" si="9"/>
        <v>1601760</v>
      </c>
      <c r="Y75" s="480"/>
      <c r="Z75" s="480">
        <f t="shared" si="10"/>
        <v>1601760</v>
      </c>
      <c r="AA75" s="480"/>
      <c r="AB75" s="480">
        <f t="shared" si="11"/>
        <v>1601760</v>
      </c>
      <c r="AC75" s="480"/>
      <c r="AD75" s="480">
        <f t="shared" si="14"/>
        <v>1601760</v>
      </c>
    </row>
    <row r="76" spans="3:31" ht="18" customHeight="1">
      <c r="C76" s="866" t="str">
        <f t="shared" si="1"/>
        <v>Cấp nhân viên</v>
      </c>
      <c r="D76" s="866"/>
      <c r="E76" s="632" t="str">
        <f t="shared" si="16"/>
        <v>G4</v>
      </c>
      <c r="F76" s="633">
        <f t="shared" si="15"/>
        <v>3</v>
      </c>
      <c r="G76" s="396">
        <f>SUMIF('Empl policies'!B$1:B$65536,C76&amp;E76&amp;F76,'Empl policies'!L$1:L$65536)</f>
        <v>6185000</v>
      </c>
      <c r="H76" s="480">
        <f t="shared" si="12"/>
        <v>1453475</v>
      </c>
      <c r="I76" s="480"/>
      <c r="J76" s="480">
        <f t="shared" si="13"/>
        <v>1453475</v>
      </c>
      <c r="K76" s="480"/>
      <c r="L76" s="480">
        <f t="shared" si="3"/>
        <v>1453475</v>
      </c>
      <c r="M76" s="480"/>
      <c r="N76" s="480">
        <f t="shared" si="4"/>
        <v>1453475</v>
      </c>
      <c r="O76" s="480"/>
      <c r="P76" s="480">
        <f t="shared" si="5"/>
        <v>1453475</v>
      </c>
      <c r="Q76" s="480"/>
      <c r="R76" s="480">
        <f t="shared" si="6"/>
        <v>1453475</v>
      </c>
      <c r="S76" s="480"/>
      <c r="T76" s="480">
        <f t="shared" si="7"/>
        <v>1453475</v>
      </c>
      <c r="U76" s="480"/>
      <c r="V76" s="480">
        <f t="shared" si="8"/>
        <v>1453475</v>
      </c>
      <c r="W76" s="480"/>
      <c r="X76" s="480">
        <f t="shared" si="9"/>
        <v>1453475</v>
      </c>
      <c r="Y76" s="480"/>
      <c r="Z76" s="480">
        <f t="shared" si="10"/>
        <v>1453475</v>
      </c>
      <c r="AA76" s="480"/>
      <c r="AB76" s="480">
        <f t="shared" si="11"/>
        <v>1453475</v>
      </c>
      <c r="AC76" s="480"/>
      <c r="AD76" s="480">
        <f t="shared" si="14"/>
        <v>1453475</v>
      </c>
    </row>
    <row r="77" spans="3:31" ht="18" customHeight="1">
      <c r="C77" s="866" t="str">
        <f t="shared" si="1"/>
        <v>Cấp nhân viên</v>
      </c>
      <c r="D77" s="866"/>
      <c r="E77" s="632" t="str">
        <f t="shared" si="16"/>
        <v>G4</v>
      </c>
      <c r="F77" s="633">
        <f t="shared" si="15"/>
        <v>4</v>
      </c>
      <c r="G77" s="396">
        <f>SUMIF('Empl policies'!B$1:B$65536,C77&amp;E77&amp;F77,'Empl policies'!L$1:L$65536)</f>
        <v>6804000</v>
      </c>
      <c r="H77" s="480">
        <f t="shared" si="12"/>
        <v>1598940</v>
      </c>
      <c r="I77" s="480"/>
      <c r="J77" s="480">
        <f t="shared" si="13"/>
        <v>1598940</v>
      </c>
      <c r="K77" s="480"/>
      <c r="L77" s="480">
        <f t="shared" si="3"/>
        <v>1598940</v>
      </c>
      <c r="M77" s="480"/>
      <c r="N77" s="480">
        <f t="shared" si="4"/>
        <v>1598940</v>
      </c>
      <c r="O77" s="480"/>
      <c r="P77" s="480">
        <f t="shared" si="5"/>
        <v>1598940</v>
      </c>
      <c r="Q77" s="480"/>
      <c r="R77" s="480">
        <f t="shared" si="6"/>
        <v>1598940</v>
      </c>
      <c r="S77" s="480"/>
      <c r="T77" s="480">
        <f t="shared" si="7"/>
        <v>1598940</v>
      </c>
      <c r="U77" s="480"/>
      <c r="V77" s="480">
        <f t="shared" si="8"/>
        <v>1598940</v>
      </c>
      <c r="W77" s="480"/>
      <c r="X77" s="480">
        <f t="shared" si="9"/>
        <v>1598940</v>
      </c>
      <c r="Y77" s="480"/>
      <c r="Z77" s="480">
        <f t="shared" si="10"/>
        <v>1598940</v>
      </c>
      <c r="AA77" s="480"/>
      <c r="AB77" s="480">
        <f t="shared" si="11"/>
        <v>1598940</v>
      </c>
      <c r="AC77" s="480"/>
      <c r="AD77" s="480">
        <f t="shared" si="14"/>
        <v>1598940</v>
      </c>
    </row>
    <row r="78" spans="3:31" ht="18" customHeight="1">
      <c r="C78" s="866" t="str">
        <f t="shared" si="1"/>
        <v>Cấp nhân viên</v>
      </c>
      <c r="D78" s="866"/>
      <c r="E78" s="632" t="str">
        <f t="shared" si="16"/>
        <v>G4</v>
      </c>
      <c r="F78" s="633">
        <f t="shared" si="15"/>
        <v>5</v>
      </c>
      <c r="G78" s="396">
        <f>SUMIF('Empl policies'!B$1:B$65536,C78&amp;E78&amp;F78,'Empl policies'!L$1:L$65536)</f>
        <v>7484000</v>
      </c>
      <c r="H78" s="480">
        <f t="shared" si="12"/>
        <v>1758740</v>
      </c>
      <c r="I78" s="480"/>
      <c r="J78" s="480">
        <f t="shared" si="13"/>
        <v>1758740</v>
      </c>
      <c r="K78" s="480"/>
      <c r="L78" s="480">
        <f t="shared" si="3"/>
        <v>1758740</v>
      </c>
      <c r="M78" s="480"/>
      <c r="N78" s="480">
        <f t="shared" si="4"/>
        <v>1758740</v>
      </c>
      <c r="O78" s="480"/>
      <c r="P78" s="480">
        <f t="shared" si="5"/>
        <v>1758740</v>
      </c>
      <c r="Q78" s="480"/>
      <c r="R78" s="480">
        <f t="shared" si="6"/>
        <v>1758740</v>
      </c>
      <c r="S78" s="480"/>
      <c r="T78" s="480">
        <f t="shared" si="7"/>
        <v>1758740</v>
      </c>
      <c r="U78" s="480"/>
      <c r="V78" s="480">
        <f t="shared" si="8"/>
        <v>1758740</v>
      </c>
      <c r="W78" s="480"/>
      <c r="X78" s="480">
        <f t="shared" si="9"/>
        <v>1758740</v>
      </c>
      <c r="Y78" s="480"/>
      <c r="Z78" s="480">
        <f t="shared" si="10"/>
        <v>1758740</v>
      </c>
      <c r="AA78" s="480"/>
      <c r="AB78" s="480">
        <f t="shared" si="11"/>
        <v>1758740</v>
      </c>
      <c r="AC78" s="480"/>
      <c r="AD78" s="480">
        <f t="shared" si="14"/>
        <v>1758740</v>
      </c>
    </row>
    <row r="79" spans="3:31" ht="18" customHeight="1">
      <c r="C79" s="866" t="str">
        <f t="shared" si="1"/>
        <v>Cấp nhân viên</v>
      </c>
      <c r="D79" s="866"/>
      <c r="E79" s="632" t="str">
        <f t="shared" si="16"/>
        <v>G4</v>
      </c>
      <c r="F79" s="633">
        <f t="shared" si="15"/>
        <v>6</v>
      </c>
      <c r="G79" s="396">
        <f>SUMIF('Empl policies'!B$1:B$65536,C79&amp;E79&amp;F79,'Empl policies'!L$1:L$65536)</f>
        <v>8232000</v>
      </c>
      <c r="H79" s="480">
        <f t="shared" si="12"/>
        <v>1934520</v>
      </c>
      <c r="I79" s="480"/>
      <c r="J79" s="480">
        <f t="shared" si="13"/>
        <v>1934520</v>
      </c>
      <c r="K79" s="480"/>
      <c r="L79" s="480">
        <f t="shared" si="3"/>
        <v>1934520</v>
      </c>
      <c r="M79" s="480"/>
      <c r="N79" s="480">
        <f t="shared" si="4"/>
        <v>1934520</v>
      </c>
      <c r="O79" s="480"/>
      <c r="P79" s="480">
        <f t="shared" si="5"/>
        <v>1934520</v>
      </c>
      <c r="Q79" s="480"/>
      <c r="R79" s="480">
        <f t="shared" si="6"/>
        <v>1934520</v>
      </c>
      <c r="S79" s="480"/>
      <c r="T79" s="480">
        <f t="shared" si="7"/>
        <v>1934520</v>
      </c>
      <c r="U79" s="480"/>
      <c r="V79" s="480">
        <f t="shared" si="8"/>
        <v>1934520</v>
      </c>
      <c r="W79" s="480"/>
      <c r="X79" s="480">
        <f t="shared" si="9"/>
        <v>1934520</v>
      </c>
      <c r="Y79" s="480"/>
      <c r="Z79" s="480">
        <f t="shared" si="10"/>
        <v>1934520</v>
      </c>
      <c r="AA79" s="480"/>
      <c r="AB79" s="480">
        <f t="shared" si="11"/>
        <v>1934520</v>
      </c>
      <c r="AC79" s="480"/>
      <c r="AD79" s="480">
        <f t="shared" si="14"/>
        <v>1934520</v>
      </c>
    </row>
    <row r="80" spans="3:31" ht="18" customHeight="1">
      <c r="C80" s="866" t="str">
        <f t="shared" si="1"/>
        <v>Cấp nhân viên</v>
      </c>
      <c r="D80" s="866"/>
      <c r="E80" s="632" t="str">
        <f t="shared" si="16"/>
        <v>G4</v>
      </c>
      <c r="F80" s="633">
        <f t="shared" si="15"/>
        <v>7</v>
      </c>
      <c r="G80" s="396">
        <f>SUMIF('Empl policies'!B$1:B$65536,C80&amp;E80&amp;F80,'Empl policies'!L$1:L$65536)</f>
        <v>9055000</v>
      </c>
      <c r="H80" s="480">
        <f t="shared" si="12"/>
        <v>2127925</v>
      </c>
      <c r="I80" s="480"/>
      <c r="J80" s="480">
        <f t="shared" si="13"/>
        <v>2127925</v>
      </c>
      <c r="K80" s="480"/>
      <c r="L80" s="480">
        <f t="shared" si="3"/>
        <v>2127925</v>
      </c>
      <c r="M80" s="480"/>
      <c r="N80" s="480">
        <f t="shared" si="4"/>
        <v>2127925</v>
      </c>
      <c r="O80" s="480"/>
      <c r="P80" s="480">
        <f t="shared" si="5"/>
        <v>2127925</v>
      </c>
      <c r="Q80" s="480"/>
      <c r="R80" s="480">
        <f t="shared" si="6"/>
        <v>2127925</v>
      </c>
      <c r="S80" s="480"/>
      <c r="T80" s="480">
        <f t="shared" si="7"/>
        <v>2127925</v>
      </c>
      <c r="U80" s="480"/>
      <c r="V80" s="480">
        <f t="shared" si="8"/>
        <v>2127925</v>
      </c>
      <c r="W80" s="480"/>
      <c r="X80" s="480">
        <f t="shared" si="9"/>
        <v>2127925</v>
      </c>
      <c r="Y80" s="480"/>
      <c r="Z80" s="480">
        <f t="shared" si="10"/>
        <v>2127925</v>
      </c>
      <c r="AA80" s="480"/>
      <c r="AB80" s="480">
        <f t="shared" si="11"/>
        <v>2127925</v>
      </c>
      <c r="AC80" s="480"/>
      <c r="AD80" s="480">
        <f t="shared" si="14"/>
        <v>2127925</v>
      </c>
    </row>
    <row r="81" spans="3:30" ht="18" customHeight="1">
      <c r="C81" s="866" t="str">
        <f t="shared" si="1"/>
        <v>Lao động phổ thông</v>
      </c>
      <c r="D81" s="866"/>
      <c r="E81" s="632" t="str">
        <f t="shared" si="16"/>
        <v>G1</v>
      </c>
      <c r="F81" s="633">
        <f t="shared" si="15"/>
        <v>1</v>
      </c>
      <c r="G81" s="396">
        <f>SUMIF('Empl policies'!B$1:B$65536,C81&amp;E81&amp;F81,'Empl policies'!L$1:L$65536)</f>
        <v>4260000</v>
      </c>
      <c r="H81" s="480">
        <f t="shared" si="12"/>
        <v>1001100</v>
      </c>
      <c r="I81" s="480"/>
      <c r="J81" s="480">
        <f t="shared" si="13"/>
        <v>1001100</v>
      </c>
      <c r="K81" s="480"/>
      <c r="L81" s="480">
        <f t="shared" si="3"/>
        <v>1001100</v>
      </c>
      <c r="M81" s="480"/>
      <c r="N81" s="480">
        <f t="shared" si="4"/>
        <v>1001100</v>
      </c>
      <c r="O81" s="480"/>
      <c r="P81" s="480">
        <f t="shared" si="5"/>
        <v>1001100</v>
      </c>
      <c r="Q81" s="480"/>
      <c r="R81" s="480">
        <f t="shared" si="6"/>
        <v>1001100</v>
      </c>
      <c r="S81" s="480"/>
      <c r="T81" s="480">
        <f t="shared" si="7"/>
        <v>1001100</v>
      </c>
      <c r="U81" s="480"/>
      <c r="V81" s="480">
        <f t="shared" si="8"/>
        <v>1001100</v>
      </c>
      <c r="W81" s="480"/>
      <c r="X81" s="480">
        <f t="shared" si="9"/>
        <v>1001100</v>
      </c>
      <c r="Y81" s="480"/>
      <c r="Z81" s="480">
        <f t="shared" si="10"/>
        <v>1001100</v>
      </c>
      <c r="AA81" s="480"/>
      <c r="AB81" s="480">
        <f t="shared" si="11"/>
        <v>1001100</v>
      </c>
      <c r="AC81" s="480"/>
      <c r="AD81" s="480">
        <f t="shared" si="14"/>
        <v>1001100</v>
      </c>
    </row>
    <row r="82" spans="3:30" ht="18" customHeight="1">
      <c r="C82" s="866" t="str">
        <f t="shared" si="1"/>
        <v>Lao động phổ thông</v>
      </c>
      <c r="D82" s="866"/>
      <c r="E82" s="632" t="str">
        <f t="shared" si="16"/>
        <v>G1</v>
      </c>
      <c r="F82" s="633">
        <f t="shared" si="15"/>
        <v>2</v>
      </c>
      <c r="G82" s="396">
        <f>SUMIF('Empl policies'!B$1:B$65536,C82&amp;E82&amp;F82,'Empl policies'!L$1:L$65536)</f>
        <v>4686000</v>
      </c>
      <c r="H82" s="480">
        <f t="shared" si="12"/>
        <v>1101210</v>
      </c>
      <c r="I82" s="480"/>
      <c r="J82" s="480">
        <f t="shared" si="13"/>
        <v>1101210</v>
      </c>
      <c r="K82" s="480"/>
      <c r="L82" s="480">
        <f t="shared" si="3"/>
        <v>1101210</v>
      </c>
      <c r="M82" s="480"/>
      <c r="N82" s="480">
        <f t="shared" si="4"/>
        <v>1101210</v>
      </c>
      <c r="O82" s="480"/>
      <c r="P82" s="480">
        <f t="shared" si="5"/>
        <v>1101210</v>
      </c>
      <c r="Q82" s="480"/>
      <c r="R82" s="480">
        <f t="shared" si="6"/>
        <v>1101210</v>
      </c>
      <c r="S82" s="480"/>
      <c r="T82" s="480">
        <f t="shared" si="7"/>
        <v>1101210</v>
      </c>
      <c r="U82" s="480"/>
      <c r="V82" s="480">
        <f t="shared" si="8"/>
        <v>1101210</v>
      </c>
      <c r="W82" s="480"/>
      <c r="X82" s="480">
        <f t="shared" si="9"/>
        <v>1101210</v>
      </c>
      <c r="Y82" s="480"/>
      <c r="Z82" s="480">
        <f t="shared" si="10"/>
        <v>1101210</v>
      </c>
      <c r="AA82" s="480"/>
      <c r="AB82" s="480">
        <f t="shared" si="11"/>
        <v>1101210</v>
      </c>
      <c r="AC82" s="480"/>
      <c r="AD82" s="480">
        <f t="shared" si="14"/>
        <v>1101210</v>
      </c>
    </row>
    <row r="83" spans="3:30" ht="18" customHeight="1">
      <c r="C83" s="866" t="str">
        <f t="shared" si="1"/>
        <v>Lao động phổ thông</v>
      </c>
      <c r="D83" s="866"/>
      <c r="E83" s="632" t="str">
        <f t="shared" si="16"/>
        <v>G1</v>
      </c>
      <c r="F83" s="633">
        <f t="shared" si="15"/>
        <v>3</v>
      </c>
      <c r="G83" s="396">
        <f>SUMIF('Empl policies'!B$1:B$65536,C83&amp;E83&amp;F83,'Empl policies'!L$1:L$65536)</f>
        <v>5155000</v>
      </c>
      <c r="H83" s="480">
        <f t="shared" si="12"/>
        <v>1211425</v>
      </c>
      <c r="I83" s="480"/>
      <c r="J83" s="480">
        <f t="shared" si="13"/>
        <v>1211425</v>
      </c>
      <c r="K83" s="480"/>
      <c r="L83" s="480">
        <f t="shared" si="3"/>
        <v>1211425</v>
      </c>
      <c r="M83" s="480"/>
      <c r="N83" s="480">
        <f t="shared" si="4"/>
        <v>1211425</v>
      </c>
      <c r="O83" s="480"/>
      <c r="P83" s="480">
        <f t="shared" si="5"/>
        <v>1211425</v>
      </c>
      <c r="Q83" s="480"/>
      <c r="R83" s="480">
        <f t="shared" si="6"/>
        <v>1211425</v>
      </c>
      <c r="S83" s="480"/>
      <c r="T83" s="480">
        <f t="shared" si="7"/>
        <v>1211425</v>
      </c>
      <c r="U83" s="480"/>
      <c r="V83" s="480">
        <f t="shared" si="8"/>
        <v>1211425</v>
      </c>
      <c r="W83" s="480"/>
      <c r="X83" s="480">
        <f t="shared" si="9"/>
        <v>1211425</v>
      </c>
      <c r="Y83" s="480"/>
      <c r="Z83" s="480">
        <f t="shared" si="10"/>
        <v>1211425</v>
      </c>
      <c r="AA83" s="480"/>
      <c r="AB83" s="480">
        <f t="shared" si="11"/>
        <v>1211425</v>
      </c>
      <c r="AC83" s="480"/>
      <c r="AD83" s="480">
        <f t="shared" si="14"/>
        <v>1211425</v>
      </c>
    </row>
    <row r="84" spans="3:30" ht="18" customHeight="1">
      <c r="C84" s="866" t="str">
        <f t="shared" si="1"/>
        <v>Lao động phổ thông</v>
      </c>
      <c r="D84" s="866"/>
      <c r="E84" s="632" t="str">
        <f t="shared" si="16"/>
        <v>G1</v>
      </c>
      <c r="F84" s="633">
        <f t="shared" si="15"/>
        <v>4</v>
      </c>
      <c r="G84" s="396">
        <f>SUMIF('Empl policies'!B$1:B$65536,C84&amp;E84&amp;F84,'Empl policies'!L$1:L$65536)</f>
        <v>5671000</v>
      </c>
      <c r="H84" s="480">
        <f t="shared" si="12"/>
        <v>1332685</v>
      </c>
      <c r="I84" s="480"/>
      <c r="J84" s="480">
        <f t="shared" si="13"/>
        <v>1332685</v>
      </c>
      <c r="K84" s="480"/>
      <c r="L84" s="480">
        <f t="shared" si="3"/>
        <v>1332685</v>
      </c>
      <c r="M84" s="480"/>
      <c r="N84" s="480">
        <f t="shared" si="4"/>
        <v>1332685</v>
      </c>
      <c r="O84" s="480"/>
      <c r="P84" s="480">
        <f t="shared" si="5"/>
        <v>1332685</v>
      </c>
      <c r="Q84" s="480"/>
      <c r="R84" s="480">
        <f t="shared" si="6"/>
        <v>1332685</v>
      </c>
      <c r="S84" s="480"/>
      <c r="T84" s="480">
        <f t="shared" si="7"/>
        <v>1332685</v>
      </c>
      <c r="U84" s="480"/>
      <c r="V84" s="480">
        <f t="shared" si="8"/>
        <v>1332685</v>
      </c>
      <c r="W84" s="480"/>
      <c r="X84" s="480">
        <f t="shared" si="9"/>
        <v>1332685</v>
      </c>
      <c r="Y84" s="480"/>
      <c r="Z84" s="480">
        <f t="shared" si="10"/>
        <v>1332685</v>
      </c>
      <c r="AA84" s="480"/>
      <c r="AB84" s="480">
        <f t="shared" si="11"/>
        <v>1332685</v>
      </c>
      <c r="AC84" s="480"/>
      <c r="AD84" s="480">
        <f t="shared" si="14"/>
        <v>1332685</v>
      </c>
    </row>
    <row r="85" spans="3:30" ht="18" customHeight="1">
      <c r="C85" s="866" t="str">
        <f t="shared" si="1"/>
        <v>Lao động phổ thông</v>
      </c>
      <c r="D85" s="866"/>
      <c r="E85" s="632" t="str">
        <f t="shared" si="16"/>
        <v>G1</v>
      </c>
      <c r="F85" s="633">
        <f t="shared" si="15"/>
        <v>5</v>
      </c>
      <c r="G85" s="396">
        <f>SUMIF('Empl policies'!B$1:B$65536,C85&amp;E85&amp;F85,'Empl policies'!L$1:L$65536)</f>
        <v>6238000</v>
      </c>
      <c r="H85" s="480">
        <f t="shared" si="12"/>
        <v>1465930</v>
      </c>
      <c r="I85" s="480"/>
      <c r="J85" s="480">
        <f t="shared" si="13"/>
        <v>1465930</v>
      </c>
      <c r="K85" s="480"/>
      <c r="L85" s="480">
        <f t="shared" si="3"/>
        <v>1465930</v>
      </c>
      <c r="M85" s="480"/>
      <c r="N85" s="480">
        <f t="shared" si="4"/>
        <v>1465930</v>
      </c>
      <c r="O85" s="480"/>
      <c r="P85" s="480">
        <f t="shared" si="5"/>
        <v>1465930</v>
      </c>
      <c r="Q85" s="480"/>
      <c r="R85" s="480">
        <f t="shared" si="6"/>
        <v>1465930</v>
      </c>
      <c r="S85" s="480"/>
      <c r="T85" s="480">
        <f t="shared" si="7"/>
        <v>1465930</v>
      </c>
      <c r="U85" s="480"/>
      <c r="V85" s="480">
        <f t="shared" si="8"/>
        <v>1465930</v>
      </c>
      <c r="W85" s="480"/>
      <c r="X85" s="480">
        <f t="shared" si="9"/>
        <v>1465930</v>
      </c>
      <c r="Y85" s="480"/>
      <c r="Z85" s="480">
        <f t="shared" si="10"/>
        <v>1465930</v>
      </c>
      <c r="AA85" s="480"/>
      <c r="AB85" s="480">
        <f t="shared" si="11"/>
        <v>1465930</v>
      </c>
      <c r="AC85" s="480"/>
      <c r="AD85" s="480">
        <f t="shared" si="14"/>
        <v>1465930</v>
      </c>
    </row>
    <row r="86" spans="3:30" ht="18" customHeight="1">
      <c r="C86" s="866" t="str">
        <f t="shared" si="1"/>
        <v>Lao động phổ thông</v>
      </c>
      <c r="D86" s="866"/>
      <c r="E86" s="632" t="str">
        <f t="shared" si="16"/>
        <v>G1</v>
      </c>
      <c r="F86" s="633">
        <f t="shared" si="15"/>
        <v>6</v>
      </c>
      <c r="G86" s="396">
        <f>SUMIF('Empl policies'!B$1:B$65536,C86&amp;E86&amp;F86,'Empl policies'!L$1:L$65536)</f>
        <v>6862000</v>
      </c>
      <c r="H86" s="480">
        <f t="shared" si="12"/>
        <v>1612570</v>
      </c>
      <c r="I86" s="480"/>
      <c r="J86" s="480">
        <f t="shared" si="13"/>
        <v>1612570</v>
      </c>
      <c r="K86" s="480"/>
      <c r="L86" s="480">
        <f t="shared" si="3"/>
        <v>1612570</v>
      </c>
      <c r="M86" s="480"/>
      <c r="N86" s="480">
        <f t="shared" si="4"/>
        <v>1612570</v>
      </c>
      <c r="O86" s="480"/>
      <c r="P86" s="480">
        <f t="shared" si="5"/>
        <v>1612570</v>
      </c>
      <c r="Q86" s="480"/>
      <c r="R86" s="480">
        <f t="shared" si="6"/>
        <v>1612570</v>
      </c>
      <c r="S86" s="480"/>
      <c r="T86" s="480">
        <f t="shared" si="7"/>
        <v>1612570</v>
      </c>
      <c r="U86" s="480"/>
      <c r="V86" s="480">
        <f t="shared" si="8"/>
        <v>1612570</v>
      </c>
      <c r="W86" s="480"/>
      <c r="X86" s="480">
        <f t="shared" si="9"/>
        <v>1612570</v>
      </c>
      <c r="Y86" s="480"/>
      <c r="Z86" s="480">
        <f t="shared" si="10"/>
        <v>1612570</v>
      </c>
      <c r="AA86" s="480"/>
      <c r="AB86" s="480">
        <f t="shared" si="11"/>
        <v>1612570</v>
      </c>
      <c r="AC86" s="480"/>
      <c r="AD86" s="480">
        <f t="shared" si="14"/>
        <v>1612570</v>
      </c>
    </row>
    <row r="87" spans="3:30" ht="18" customHeight="1">
      <c r="C87" s="866" t="str">
        <f t="shared" si="1"/>
        <v>Lao động phổ thông</v>
      </c>
      <c r="D87" s="866"/>
      <c r="E87" s="632" t="str">
        <f t="shared" si="16"/>
        <v>G1</v>
      </c>
      <c r="F87" s="633">
        <f t="shared" si="15"/>
        <v>7</v>
      </c>
      <c r="G87" s="396">
        <f>SUMIF('Empl policies'!B$1:B$65536,C87&amp;E87&amp;F87,'Empl policies'!L$1:L$65536)</f>
        <v>7548000</v>
      </c>
      <c r="H87" s="480">
        <f t="shared" si="12"/>
        <v>1773780</v>
      </c>
      <c r="I87" s="480"/>
      <c r="J87" s="480">
        <f t="shared" si="13"/>
        <v>1773780</v>
      </c>
      <c r="K87" s="480"/>
      <c r="L87" s="480">
        <f t="shared" si="3"/>
        <v>1773780</v>
      </c>
      <c r="M87" s="480"/>
      <c r="N87" s="480">
        <f t="shared" si="4"/>
        <v>1773780</v>
      </c>
      <c r="O87" s="480"/>
      <c r="P87" s="480">
        <f t="shared" si="5"/>
        <v>1773780</v>
      </c>
      <c r="Q87" s="480"/>
      <c r="R87" s="480">
        <f t="shared" si="6"/>
        <v>1773780</v>
      </c>
      <c r="S87" s="480"/>
      <c r="T87" s="480">
        <f t="shared" si="7"/>
        <v>1773780</v>
      </c>
      <c r="U87" s="480"/>
      <c r="V87" s="480">
        <f t="shared" si="8"/>
        <v>1773780</v>
      </c>
      <c r="W87" s="480"/>
      <c r="X87" s="480">
        <f t="shared" si="9"/>
        <v>1773780</v>
      </c>
      <c r="Y87" s="480"/>
      <c r="Z87" s="480">
        <f t="shared" si="10"/>
        <v>1773780</v>
      </c>
      <c r="AA87" s="480"/>
      <c r="AB87" s="480">
        <f t="shared" si="11"/>
        <v>1773780</v>
      </c>
      <c r="AC87" s="480"/>
      <c r="AD87" s="480">
        <f t="shared" si="14"/>
        <v>1773780</v>
      </c>
    </row>
    <row r="88" spans="3:30" ht="18" customHeight="1">
      <c r="C88" s="866" t="str">
        <f t="shared" si="1"/>
        <v>Lao động phổ thông</v>
      </c>
      <c r="D88" s="866"/>
      <c r="E88" s="632" t="str">
        <f t="shared" si="16"/>
        <v>G1</v>
      </c>
      <c r="F88" s="633">
        <f t="shared" si="15"/>
        <v>8</v>
      </c>
      <c r="G88" s="396">
        <f>SUMIF('Empl policies'!B$1:B$65536,C88&amp;E88&amp;F88,'Empl policies'!L$1:L$65536)</f>
        <v>8303000</v>
      </c>
      <c r="H88" s="480">
        <f t="shared" si="12"/>
        <v>1951205</v>
      </c>
      <c r="I88" s="480"/>
      <c r="J88" s="480">
        <f t="shared" si="13"/>
        <v>1951205</v>
      </c>
      <c r="K88" s="480"/>
      <c r="L88" s="480">
        <f t="shared" si="3"/>
        <v>1951205</v>
      </c>
      <c r="M88" s="480"/>
      <c r="N88" s="480">
        <f t="shared" si="4"/>
        <v>1951205</v>
      </c>
      <c r="O88" s="480"/>
      <c r="P88" s="480">
        <f t="shared" si="5"/>
        <v>1951205</v>
      </c>
      <c r="Q88" s="480"/>
      <c r="R88" s="480">
        <f t="shared" si="6"/>
        <v>1951205</v>
      </c>
      <c r="S88" s="480"/>
      <c r="T88" s="480">
        <f t="shared" si="7"/>
        <v>1951205</v>
      </c>
      <c r="U88" s="480"/>
      <c r="V88" s="480">
        <f t="shared" si="8"/>
        <v>1951205</v>
      </c>
      <c r="W88" s="480"/>
      <c r="X88" s="480">
        <f t="shared" si="9"/>
        <v>1951205</v>
      </c>
      <c r="Y88" s="480"/>
      <c r="Z88" s="480">
        <f t="shared" si="10"/>
        <v>1951205</v>
      </c>
      <c r="AA88" s="480"/>
      <c r="AB88" s="480">
        <f t="shared" si="11"/>
        <v>1951205</v>
      </c>
      <c r="AC88" s="480"/>
      <c r="AD88" s="480">
        <f t="shared" si="14"/>
        <v>1951205</v>
      </c>
    </row>
    <row r="89" spans="3:30" ht="18" customHeight="1">
      <c r="C89" s="866" t="str">
        <f t="shared" si="1"/>
        <v>Lao động phổ thông</v>
      </c>
      <c r="D89" s="866"/>
      <c r="E89" s="632" t="str">
        <f t="shared" si="16"/>
        <v>G1</v>
      </c>
      <c r="F89" s="633">
        <f t="shared" si="15"/>
        <v>9</v>
      </c>
      <c r="G89" s="396">
        <f>SUMIF('Empl policies'!B$1:B$65536,C89&amp;E89&amp;F89,'Empl policies'!L$1:L$65536)</f>
        <v>9133000</v>
      </c>
      <c r="H89" s="480">
        <f t="shared" si="12"/>
        <v>2146255</v>
      </c>
      <c r="I89" s="480"/>
      <c r="J89" s="480">
        <f t="shared" si="13"/>
        <v>2146255</v>
      </c>
      <c r="K89" s="480"/>
      <c r="L89" s="480">
        <f t="shared" si="3"/>
        <v>2146255</v>
      </c>
      <c r="M89" s="480"/>
      <c r="N89" s="480">
        <f t="shared" si="4"/>
        <v>2146255</v>
      </c>
      <c r="O89" s="480"/>
      <c r="P89" s="480">
        <f t="shared" si="5"/>
        <v>2146255</v>
      </c>
      <c r="Q89" s="480"/>
      <c r="R89" s="480">
        <f t="shared" si="6"/>
        <v>2146255</v>
      </c>
      <c r="S89" s="480"/>
      <c r="T89" s="480">
        <f t="shared" si="7"/>
        <v>2146255</v>
      </c>
      <c r="U89" s="480"/>
      <c r="V89" s="480">
        <f t="shared" si="8"/>
        <v>2146255</v>
      </c>
      <c r="W89" s="480"/>
      <c r="X89" s="480">
        <f t="shared" si="9"/>
        <v>2146255</v>
      </c>
      <c r="Y89" s="480"/>
      <c r="Z89" s="480">
        <f t="shared" si="10"/>
        <v>2146255</v>
      </c>
      <c r="AA89" s="480"/>
      <c r="AB89" s="480">
        <f t="shared" si="11"/>
        <v>2146255</v>
      </c>
      <c r="AC89" s="480"/>
      <c r="AD89" s="480">
        <f t="shared" si="14"/>
        <v>2146255</v>
      </c>
    </row>
    <row r="90" spans="3:30" ht="18" customHeight="1">
      <c r="C90" s="866" t="str">
        <f t="shared" si="1"/>
        <v>Lao động phổ thông</v>
      </c>
      <c r="D90" s="866"/>
      <c r="E90" s="632" t="str">
        <f t="shared" si="16"/>
        <v>G1</v>
      </c>
      <c r="F90" s="633">
        <f t="shared" si="15"/>
        <v>10</v>
      </c>
      <c r="G90" s="396">
        <f>SUMIF('Empl policies'!B$1:B$65536,C90&amp;E90&amp;F90,'Empl policies'!L$1:L$65536)</f>
        <v>10046000</v>
      </c>
      <c r="H90" s="480">
        <f t="shared" si="12"/>
        <v>2360810</v>
      </c>
      <c r="I90" s="480"/>
      <c r="J90" s="480">
        <f t="shared" si="13"/>
        <v>2360810</v>
      </c>
      <c r="K90" s="480"/>
      <c r="L90" s="480">
        <f t="shared" si="3"/>
        <v>2360810</v>
      </c>
      <c r="M90" s="480"/>
      <c r="N90" s="480">
        <f t="shared" si="4"/>
        <v>2360810</v>
      </c>
      <c r="O90" s="480"/>
      <c r="P90" s="480">
        <f t="shared" si="5"/>
        <v>2360810</v>
      </c>
      <c r="Q90" s="480"/>
      <c r="R90" s="480">
        <f t="shared" si="6"/>
        <v>2360810</v>
      </c>
      <c r="S90" s="480"/>
      <c r="T90" s="480">
        <f t="shared" si="7"/>
        <v>2360810</v>
      </c>
      <c r="U90" s="480"/>
      <c r="V90" s="480">
        <f t="shared" si="8"/>
        <v>2360810</v>
      </c>
      <c r="W90" s="480"/>
      <c r="X90" s="480">
        <f t="shared" si="9"/>
        <v>2360810</v>
      </c>
      <c r="Y90" s="480"/>
      <c r="Z90" s="480">
        <f t="shared" si="10"/>
        <v>2360810</v>
      </c>
      <c r="AA90" s="480"/>
      <c r="AB90" s="480">
        <f t="shared" si="11"/>
        <v>2360810</v>
      </c>
      <c r="AC90" s="480"/>
      <c r="AD90" s="480">
        <f t="shared" si="14"/>
        <v>2360810</v>
      </c>
    </row>
    <row r="91" spans="3:30" ht="18" customHeight="1">
      <c r="C91" s="866" t="str">
        <f t="shared" si="1"/>
        <v>Lao động phổ thông</v>
      </c>
      <c r="D91" s="866"/>
      <c r="E91" s="632" t="str">
        <f t="shared" si="16"/>
        <v>G1</v>
      </c>
      <c r="F91" s="633">
        <f t="shared" si="15"/>
        <v>11</v>
      </c>
      <c r="G91" s="396">
        <f>SUMIF('Empl policies'!B$1:B$65536,C91&amp;E91&amp;F91,'Empl policies'!L$1:L$65536)</f>
        <v>11051000</v>
      </c>
      <c r="H91" s="480">
        <f t="shared" si="12"/>
        <v>2596985</v>
      </c>
      <c r="I91" s="480"/>
      <c r="J91" s="480">
        <f t="shared" si="13"/>
        <v>2596985</v>
      </c>
      <c r="K91" s="480"/>
      <c r="L91" s="480">
        <f t="shared" si="3"/>
        <v>2596985</v>
      </c>
      <c r="M91" s="480"/>
      <c r="N91" s="480">
        <f t="shared" si="4"/>
        <v>2596985</v>
      </c>
      <c r="O91" s="480"/>
      <c r="P91" s="480">
        <f t="shared" si="5"/>
        <v>2596985</v>
      </c>
      <c r="Q91" s="480"/>
      <c r="R91" s="480">
        <f t="shared" si="6"/>
        <v>2596985</v>
      </c>
      <c r="S91" s="480"/>
      <c r="T91" s="480">
        <f t="shared" si="7"/>
        <v>2596985</v>
      </c>
      <c r="U91" s="480"/>
      <c r="V91" s="480">
        <f t="shared" si="8"/>
        <v>2596985</v>
      </c>
      <c r="W91" s="480"/>
      <c r="X91" s="480">
        <f t="shared" si="9"/>
        <v>2596985</v>
      </c>
      <c r="Y91" s="480"/>
      <c r="Z91" s="480">
        <f t="shared" si="10"/>
        <v>2596985</v>
      </c>
      <c r="AA91" s="480"/>
      <c r="AB91" s="480">
        <f t="shared" si="11"/>
        <v>2596985</v>
      </c>
      <c r="AC91" s="480"/>
      <c r="AD91" s="480">
        <f t="shared" si="14"/>
        <v>2596985</v>
      </c>
    </row>
    <row r="92" spans="3:30" ht="18" customHeight="1">
      <c r="C92" s="866" t="str">
        <f t="shared" si="1"/>
        <v>Lao động phổ thông</v>
      </c>
      <c r="D92" s="866"/>
      <c r="E92" s="632" t="str">
        <f t="shared" si="16"/>
        <v>G1</v>
      </c>
      <c r="F92" s="633">
        <f t="shared" si="15"/>
        <v>12</v>
      </c>
      <c r="G92" s="396">
        <f>SUMIF('Empl policies'!B$1:B$65536,C92&amp;E92&amp;F92,'Empl policies'!L$1:L$65536)</f>
        <v>12156000</v>
      </c>
      <c r="H92" s="480">
        <f t="shared" si="12"/>
        <v>2856660</v>
      </c>
      <c r="I92" s="480"/>
      <c r="J92" s="480">
        <f t="shared" si="13"/>
        <v>2856660</v>
      </c>
      <c r="K92" s="480"/>
      <c r="L92" s="480">
        <f t="shared" si="3"/>
        <v>2856660</v>
      </c>
      <c r="M92" s="480"/>
      <c r="N92" s="480">
        <f t="shared" si="4"/>
        <v>2856660</v>
      </c>
      <c r="O92" s="480"/>
      <c r="P92" s="480">
        <f t="shared" si="5"/>
        <v>2856660</v>
      </c>
      <c r="Q92" s="480"/>
      <c r="R92" s="480">
        <f t="shared" si="6"/>
        <v>2856660</v>
      </c>
      <c r="S92" s="480"/>
      <c r="T92" s="480">
        <f t="shared" si="7"/>
        <v>2856660</v>
      </c>
      <c r="U92" s="480"/>
      <c r="V92" s="480">
        <f t="shared" si="8"/>
        <v>2856660</v>
      </c>
      <c r="W92" s="480"/>
      <c r="X92" s="480">
        <f t="shared" si="9"/>
        <v>2856660</v>
      </c>
      <c r="Y92" s="480"/>
      <c r="Z92" s="480">
        <f t="shared" si="10"/>
        <v>2856660</v>
      </c>
      <c r="AA92" s="480"/>
      <c r="AB92" s="480">
        <f t="shared" si="11"/>
        <v>2856660</v>
      </c>
      <c r="AC92" s="480"/>
      <c r="AD92" s="480">
        <f t="shared" si="14"/>
        <v>2856660</v>
      </c>
    </row>
    <row r="93" spans="3:30" ht="18" customHeight="1">
      <c r="C93" s="866" t="str">
        <f t="shared" si="1"/>
        <v>Lao động phổ thông</v>
      </c>
      <c r="D93" s="866"/>
      <c r="E93" s="632" t="str">
        <f t="shared" si="16"/>
        <v>G1</v>
      </c>
      <c r="F93" s="633">
        <f t="shared" si="15"/>
        <v>13</v>
      </c>
      <c r="G93" s="396">
        <f>SUMIF('Empl policies'!B$1:B$65536,C93&amp;E93&amp;F93,'Empl policies'!L$1:L$65536)</f>
        <v>13372000</v>
      </c>
      <c r="H93" s="480">
        <f t="shared" si="12"/>
        <v>3142420</v>
      </c>
      <c r="I93" s="480"/>
      <c r="J93" s="480">
        <f t="shared" si="13"/>
        <v>3142420</v>
      </c>
      <c r="K93" s="480"/>
      <c r="L93" s="480">
        <f t="shared" si="3"/>
        <v>3142420</v>
      </c>
      <c r="M93" s="480"/>
      <c r="N93" s="480">
        <f t="shared" si="4"/>
        <v>3142420</v>
      </c>
      <c r="O93" s="480"/>
      <c r="P93" s="480">
        <f t="shared" si="5"/>
        <v>3142420</v>
      </c>
      <c r="Q93" s="480"/>
      <c r="R93" s="480">
        <f t="shared" si="6"/>
        <v>3142420</v>
      </c>
      <c r="S93" s="480"/>
      <c r="T93" s="480">
        <f t="shared" si="7"/>
        <v>3142420</v>
      </c>
      <c r="U93" s="480"/>
      <c r="V93" s="480">
        <f t="shared" si="8"/>
        <v>3142420</v>
      </c>
      <c r="W93" s="480"/>
      <c r="X93" s="480">
        <f t="shared" si="9"/>
        <v>3142420</v>
      </c>
      <c r="Y93" s="480"/>
      <c r="Z93" s="480">
        <f t="shared" si="10"/>
        <v>3142420</v>
      </c>
      <c r="AA93" s="480"/>
      <c r="AB93" s="480">
        <f t="shared" si="11"/>
        <v>3142420</v>
      </c>
      <c r="AC93" s="480"/>
      <c r="AD93" s="480">
        <f t="shared" si="14"/>
        <v>3142420</v>
      </c>
    </row>
    <row r="94" spans="3:30" ht="18" customHeight="1">
      <c r="C94" s="866" t="str">
        <f t="shared" si="1"/>
        <v>Lao động phổ thông</v>
      </c>
      <c r="D94" s="866"/>
      <c r="E94" s="632" t="str">
        <f t="shared" si="16"/>
        <v>G1</v>
      </c>
      <c r="F94" s="633">
        <f t="shared" si="15"/>
        <v>14</v>
      </c>
      <c r="G94" s="396">
        <f>SUMIF('Empl policies'!B$1:B$65536,C94&amp;E94&amp;F94,'Empl policies'!L$1:L$65536)</f>
        <v>14709000</v>
      </c>
      <c r="H94" s="480">
        <f t="shared" si="12"/>
        <v>3456615</v>
      </c>
      <c r="I94" s="480"/>
      <c r="J94" s="480">
        <f t="shared" si="13"/>
        <v>3456615</v>
      </c>
      <c r="K94" s="480"/>
      <c r="L94" s="480">
        <f t="shared" si="3"/>
        <v>3456615</v>
      </c>
      <c r="M94" s="480"/>
      <c r="N94" s="480">
        <f t="shared" si="4"/>
        <v>3456615</v>
      </c>
      <c r="O94" s="480"/>
      <c r="P94" s="480">
        <f t="shared" si="5"/>
        <v>3456615</v>
      </c>
      <c r="Q94" s="480"/>
      <c r="R94" s="480">
        <f t="shared" si="6"/>
        <v>3456615</v>
      </c>
      <c r="S94" s="480"/>
      <c r="T94" s="480">
        <f t="shared" si="7"/>
        <v>3456615</v>
      </c>
      <c r="U94" s="480"/>
      <c r="V94" s="480">
        <f t="shared" si="8"/>
        <v>3456615</v>
      </c>
      <c r="W94" s="480"/>
      <c r="X94" s="480">
        <f t="shared" si="9"/>
        <v>3456615</v>
      </c>
      <c r="Y94" s="480"/>
      <c r="Z94" s="480">
        <f t="shared" si="10"/>
        <v>3456615</v>
      </c>
      <c r="AA94" s="480"/>
      <c r="AB94" s="480">
        <f t="shared" si="11"/>
        <v>3456615</v>
      </c>
      <c r="AC94" s="480"/>
      <c r="AD94" s="480">
        <f t="shared" si="14"/>
        <v>3456615</v>
      </c>
    </row>
    <row r="95" spans="3:30" ht="18" customHeight="1">
      <c r="C95" s="866" t="str">
        <f t="shared" si="1"/>
        <v>Lao động phổ thông</v>
      </c>
      <c r="D95" s="866"/>
      <c r="E95" s="632" t="str">
        <f t="shared" si="16"/>
        <v>G1</v>
      </c>
      <c r="F95" s="633">
        <f t="shared" si="15"/>
        <v>15</v>
      </c>
      <c r="G95" s="396">
        <f>SUMIF('Empl policies'!B$1:B$65536,C95&amp;E95&amp;F95,'Empl policies'!L$1:L$65536)</f>
        <v>16180000</v>
      </c>
      <c r="H95" s="480">
        <f t="shared" si="12"/>
        <v>3802300</v>
      </c>
      <c r="I95" s="480"/>
      <c r="J95" s="480">
        <f t="shared" si="13"/>
        <v>3802300</v>
      </c>
      <c r="K95" s="480"/>
      <c r="L95" s="480">
        <f t="shared" si="3"/>
        <v>3802300</v>
      </c>
      <c r="M95" s="480"/>
      <c r="N95" s="480">
        <f t="shared" si="4"/>
        <v>3802300</v>
      </c>
      <c r="O95" s="480"/>
      <c r="P95" s="480">
        <f t="shared" si="5"/>
        <v>3802300</v>
      </c>
      <c r="Q95" s="480"/>
      <c r="R95" s="480">
        <f t="shared" si="6"/>
        <v>3802300</v>
      </c>
      <c r="S95" s="480"/>
      <c r="T95" s="480">
        <f t="shared" si="7"/>
        <v>3802300</v>
      </c>
      <c r="U95" s="480"/>
      <c r="V95" s="480">
        <f t="shared" si="8"/>
        <v>3802300</v>
      </c>
      <c r="W95" s="480"/>
      <c r="X95" s="480">
        <f t="shared" si="9"/>
        <v>3802300</v>
      </c>
      <c r="Y95" s="480"/>
      <c r="Z95" s="480">
        <f t="shared" si="10"/>
        <v>3802300</v>
      </c>
      <c r="AA95" s="480"/>
      <c r="AB95" s="480">
        <f t="shared" si="11"/>
        <v>3802300</v>
      </c>
      <c r="AC95" s="480"/>
      <c r="AD95" s="480">
        <f t="shared" si="14"/>
        <v>3802300</v>
      </c>
    </row>
    <row r="96" spans="3:30" ht="18" customHeight="1">
      <c r="C96" s="866" t="str">
        <f t="shared" si="1"/>
        <v>Cấp nhân viên</v>
      </c>
      <c r="D96" s="866"/>
      <c r="E96" s="632" t="str">
        <f t="shared" si="16"/>
        <v>G3</v>
      </c>
      <c r="F96" s="633">
        <f t="shared" si="15"/>
        <v>8</v>
      </c>
      <c r="G96" s="396">
        <f>SUMIF('Empl policies'!B$1:B$65536,C96&amp;E96&amp;F96,'Empl policies'!L$1:L$65536)</f>
        <v>9547000</v>
      </c>
      <c r="H96" s="480">
        <f t="shared" si="12"/>
        <v>2243545</v>
      </c>
      <c r="I96" s="480"/>
      <c r="J96" s="480">
        <f t="shared" si="13"/>
        <v>2243545</v>
      </c>
      <c r="K96" s="480"/>
      <c r="L96" s="480">
        <f t="shared" si="3"/>
        <v>2243545</v>
      </c>
      <c r="M96" s="480"/>
      <c r="N96" s="480">
        <f t="shared" si="4"/>
        <v>2243545</v>
      </c>
      <c r="O96" s="480"/>
      <c r="P96" s="480">
        <f t="shared" si="5"/>
        <v>2243545</v>
      </c>
      <c r="Q96" s="480"/>
      <c r="R96" s="480">
        <f t="shared" si="6"/>
        <v>2243545</v>
      </c>
      <c r="S96" s="480"/>
      <c r="T96" s="480">
        <f t="shared" si="7"/>
        <v>2243545</v>
      </c>
      <c r="U96" s="480"/>
      <c r="V96" s="480">
        <f t="shared" si="8"/>
        <v>2243545</v>
      </c>
      <c r="W96" s="480"/>
      <c r="X96" s="480">
        <f t="shared" si="9"/>
        <v>2243545</v>
      </c>
      <c r="Y96" s="480"/>
      <c r="Z96" s="480">
        <f t="shared" si="10"/>
        <v>2243545</v>
      </c>
      <c r="AA96" s="480"/>
      <c r="AB96" s="480">
        <f t="shared" si="11"/>
        <v>2243545</v>
      </c>
      <c r="AC96" s="480"/>
      <c r="AD96" s="480">
        <f t="shared" si="14"/>
        <v>2243545</v>
      </c>
    </row>
    <row r="97" spans="2:32" ht="18" customHeight="1">
      <c r="C97" s="866" t="str">
        <f t="shared" si="1"/>
        <v>Cấp nhân viên</v>
      </c>
      <c r="D97" s="866"/>
      <c r="E97" s="632" t="str">
        <f t="shared" si="16"/>
        <v>G3</v>
      </c>
      <c r="F97" s="633">
        <f t="shared" si="15"/>
        <v>9</v>
      </c>
      <c r="G97" s="396">
        <f>SUMIF('Empl policies'!B$1:B$65536,C97&amp;E97&amp;F97,'Empl policies'!L$1:L$65536)</f>
        <v>10502000</v>
      </c>
      <c r="H97" s="480">
        <f t="shared" si="12"/>
        <v>2467970</v>
      </c>
      <c r="I97" s="480"/>
      <c r="J97" s="480">
        <f t="shared" si="13"/>
        <v>2467970</v>
      </c>
      <c r="K97" s="480"/>
      <c r="L97" s="480">
        <f t="shared" si="3"/>
        <v>2467970</v>
      </c>
      <c r="M97" s="480"/>
      <c r="N97" s="480">
        <f t="shared" si="4"/>
        <v>2467970</v>
      </c>
      <c r="O97" s="480"/>
      <c r="P97" s="480">
        <f t="shared" si="5"/>
        <v>2467970</v>
      </c>
      <c r="Q97" s="480"/>
      <c r="R97" s="480">
        <f t="shared" si="6"/>
        <v>2467970</v>
      </c>
      <c r="S97" s="480"/>
      <c r="T97" s="480">
        <f t="shared" si="7"/>
        <v>2467970</v>
      </c>
      <c r="U97" s="480"/>
      <c r="V97" s="480">
        <f t="shared" si="8"/>
        <v>2467970</v>
      </c>
      <c r="W97" s="480"/>
      <c r="X97" s="480">
        <f t="shared" si="9"/>
        <v>2467970</v>
      </c>
      <c r="Y97" s="480"/>
      <c r="Z97" s="480">
        <f t="shared" si="10"/>
        <v>2467970</v>
      </c>
      <c r="AA97" s="480"/>
      <c r="AB97" s="480">
        <f t="shared" si="11"/>
        <v>2467970</v>
      </c>
      <c r="AC97" s="480"/>
      <c r="AD97" s="480">
        <f t="shared" si="14"/>
        <v>2467970</v>
      </c>
    </row>
    <row r="98" spans="2:32" ht="18" customHeight="1">
      <c r="C98" s="866" t="str">
        <f t="shared" si="1"/>
        <v>Cấp nhân viên</v>
      </c>
      <c r="D98" s="866"/>
      <c r="E98" s="632" t="str">
        <f t="shared" si="16"/>
        <v>G3</v>
      </c>
      <c r="F98" s="633">
        <f t="shared" si="15"/>
        <v>10</v>
      </c>
      <c r="G98" s="396">
        <f>SUMIF('Empl policies'!B$1:B$65536,C98&amp;E98&amp;F98,'Empl policies'!L$1:L$65536)</f>
        <v>11552000</v>
      </c>
      <c r="H98" s="480">
        <f t="shared" si="12"/>
        <v>2714720</v>
      </c>
      <c r="I98" s="480"/>
      <c r="J98" s="480">
        <f t="shared" si="13"/>
        <v>2714720</v>
      </c>
      <c r="K98" s="480"/>
      <c r="L98" s="480">
        <f t="shared" si="3"/>
        <v>2714720</v>
      </c>
      <c r="M98" s="480"/>
      <c r="N98" s="480">
        <f t="shared" si="4"/>
        <v>2714720</v>
      </c>
      <c r="O98" s="480"/>
      <c r="P98" s="480">
        <f t="shared" si="5"/>
        <v>2714720</v>
      </c>
      <c r="Q98" s="480"/>
      <c r="R98" s="480">
        <f t="shared" si="6"/>
        <v>2714720</v>
      </c>
      <c r="S98" s="480"/>
      <c r="T98" s="480">
        <f t="shared" si="7"/>
        <v>2714720</v>
      </c>
      <c r="U98" s="480"/>
      <c r="V98" s="480">
        <f t="shared" si="8"/>
        <v>2714720</v>
      </c>
      <c r="W98" s="480"/>
      <c r="X98" s="480">
        <f t="shared" si="9"/>
        <v>2714720</v>
      </c>
      <c r="Y98" s="480"/>
      <c r="Z98" s="480">
        <f t="shared" si="10"/>
        <v>2714720</v>
      </c>
      <c r="AA98" s="480"/>
      <c r="AB98" s="480">
        <f t="shared" si="11"/>
        <v>2714720</v>
      </c>
      <c r="AC98" s="480"/>
      <c r="AD98" s="480">
        <f t="shared" si="14"/>
        <v>2714720</v>
      </c>
    </row>
    <row r="99" spans="2:32" ht="18" customHeight="1">
      <c r="C99" s="866" t="str">
        <f t="shared" si="1"/>
        <v>Cấp nhân viên</v>
      </c>
      <c r="D99" s="866"/>
      <c r="E99" s="632" t="str">
        <f t="shared" si="16"/>
        <v>G3</v>
      </c>
      <c r="F99" s="633">
        <f t="shared" si="15"/>
        <v>11</v>
      </c>
      <c r="G99" s="396">
        <f>SUMIF('Empl policies'!B$1:B$65536,C99&amp;E99&amp;F99,'Empl policies'!L$1:L$65536)</f>
        <v>12707000</v>
      </c>
      <c r="H99" s="480">
        <f t="shared" si="12"/>
        <v>2986145</v>
      </c>
      <c r="I99" s="480"/>
      <c r="J99" s="480">
        <f t="shared" si="13"/>
        <v>2986145</v>
      </c>
      <c r="K99" s="480"/>
      <c r="L99" s="480">
        <f t="shared" si="3"/>
        <v>2986145</v>
      </c>
      <c r="M99" s="480"/>
      <c r="N99" s="480">
        <f t="shared" si="4"/>
        <v>2986145</v>
      </c>
      <c r="O99" s="480"/>
      <c r="P99" s="480">
        <f t="shared" si="5"/>
        <v>2986145</v>
      </c>
      <c r="Q99" s="480"/>
      <c r="R99" s="480">
        <f t="shared" si="6"/>
        <v>2986145</v>
      </c>
      <c r="S99" s="480"/>
      <c r="T99" s="480">
        <f t="shared" si="7"/>
        <v>2986145</v>
      </c>
      <c r="U99" s="480"/>
      <c r="V99" s="480">
        <f t="shared" si="8"/>
        <v>2986145</v>
      </c>
      <c r="W99" s="480"/>
      <c r="X99" s="480">
        <f t="shared" si="9"/>
        <v>2986145</v>
      </c>
      <c r="Y99" s="480"/>
      <c r="Z99" s="480">
        <f t="shared" si="10"/>
        <v>2986145</v>
      </c>
      <c r="AA99" s="480"/>
      <c r="AB99" s="480">
        <f t="shared" si="11"/>
        <v>2986145</v>
      </c>
      <c r="AC99" s="480"/>
      <c r="AD99" s="480">
        <f t="shared" si="14"/>
        <v>2986145</v>
      </c>
    </row>
    <row r="100" spans="2:32" ht="18" customHeight="1">
      <c r="C100" s="866" t="str">
        <f t="shared" si="1"/>
        <v>Cấp nhân viên</v>
      </c>
      <c r="D100" s="866"/>
      <c r="E100" s="632" t="str">
        <f t="shared" si="16"/>
        <v>G3</v>
      </c>
      <c r="F100" s="633">
        <f t="shared" si="15"/>
        <v>12</v>
      </c>
      <c r="G100" s="396">
        <f>SUMIF('Empl policies'!B$1:B$65536,C100&amp;E100&amp;F100,'Empl policies'!L$1:L$65536)</f>
        <v>13978000</v>
      </c>
      <c r="H100" s="480">
        <f t="shared" si="12"/>
        <v>3284830</v>
      </c>
      <c r="I100" s="480"/>
      <c r="J100" s="480">
        <f t="shared" si="13"/>
        <v>3284830</v>
      </c>
      <c r="K100" s="480"/>
      <c r="L100" s="480">
        <f t="shared" si="3"/>
        <v>3284830</v>
      </c>
      <c r="M100" s="480"/>
      <c r="N100" s="480">
        <f t="shared" si="4"/>
        <v>3284830</v>
      </c>
      <c r="O100" s="480"/>
      <c r="P100" s="480">
        <f t="shared" si="5"/>
        <v>3284830</v>
      </c>
      <c r="Q100" s="480"/>
      <c r="R100" s="480">
        <f t="shared" si="6"/>
        <v>3284830</v>
      </c>
      <c r="S100" s="480"/>
      <c r="T100" s="480">
        <f t="shared" si="7"/>
        <v>3284830</v>
      </c>
      <c r="U100" s="480"/>
      <c r="V100" s="480">
        <f t="shared" si="8"/>
        <v>3284830</v>
      </c>
      <c r="W100" s="480"/>
      <c r="X100" s="480">
        <f t="shared" si="9"/>
        <v>3284830</v>
      </c>
      <c r="Y100" s="480"/>
      <c r="Z100" s="480">
        <f t="shared" si="10"/>
        <v>3284830</v>
      </c>
      <c r="AA100" s="480"/>
      <c r="AB100" s="480">
        <f t="shared" si="11"/>
        <v>3284830</v>
      </c>
      <c r="AC100" s="480"/>
      <c r="AD100" s="480">
        <f t="shared" si="14"/>
        <v>3284830</v>
      </c>
    </row>
    <row r="101" spans="2:32" ht="18" customHeight="1">
      <c r="C101" s="866">
        <f t="shared" si="1"/>
        <v>0</v>
      </c>
      <c r="D101" s="866"/>
      <c r="E101" s="632">
        <f t="shared" si="16"/>
        <v>0</v>
      </c>
      <c r="F101" s="633">
        <f t="shared" si="15"/>
        <v>0</v>
      </c>
      <c r="G101" s="396">
        <f>SUMIF('Empl policies'!B$1:B$65536,C101&amp;E101&amp;F101,'Empl policies'!L$1:L$65536)</f>
        <v>0</v>
      </c>
      <c r="H101" s="480">
        <f t="shared" si="12"/>
        <v>0</v>
      </c>
      <c r="I101" s="480"/>
      <c r="J101" s="480">
        <f t="shared" si="13"/>
        <v>0</v>
      </c>
      <c r="K101" s="480"/>
      <c r="L101" s="480">
        <f t="shared" si="3"/>
        <v>0</v>
      </c>
      <c r="M101" s="480"/>
      <c r="N101" s="480">
        <f t="shared" si="4"/>
        <v>0</v>
      </c>
      <c r="O101" s="480"/>
      <c r="P101" s="480">
        <f t="shared" si="5"/>
        <v>0</v>
      </c>
      <c r="Q101" s="480"/>
      <c r="R101" s="480">
        <f t="shared" si="6"/>
        <v>0</v>
      </c>
      <c r="S101" s="480"/>
      <c r="T101" s="480">
        <f t="shared" si="7"/>
        <v>0</v>
      </c>
      <c r="U101" s="480"/>
      <c r="V101" s="480">
        <f t="shared" si="8"/>
        <v>0</v>
      </c>
      <c r="W101" s="480"/>
      <c r="X101" s="480">
        <f t="shared" si="9"/>
        <v>0</v>
      </c>
      <c r="Y101" s="480"/>
      <c r="Z101" s="480">
        <f t="shared" si="10"/>
        <v>0</v>
      </c>
      <c r="AA101" s="480"/>
      <c r="AB101" s="480">
        <f t="shared" si="11"/>
        <v>0</v>
      </c>
      <c r="AC101" s="480"/>
      <c r="AD101" s="480">
        <f t="shared" si="14"/>
        <v>0</v>
      </c>
    </row>
    <row r="102" spans="2:32" ht="18" customHeight="1">
      <c r="C102" s="867">
        <f t="shared" si="1"/>
        <v>0</v>
      </c>
      <c r="D102" s="867"/>
      <c r="E102" s="634">
        <f t="shared" si="16"/>
        <v>0</v>
      </c>
      <c r="F102" s="635">
        <f t="shared" si="15"/>
        <v>0</v>
      </c>
      <c r="G102" s="401">
        <f>SUMIF('Empl policies'!B$1:B$65536,C102&amp;E102&amp;F102,'Empl policies'!L$1:L$65536)</f>
        <v>0</v>
      </c>
      <c r="H102" s="481">
        <f t="shared" si="12"/>
        <v>0</v>
      </c>
      <c r="I102" s="481"/>
      <c r="J102" s="481">
        <f t="shared" si="13"/>
        <v>0</v>
      </c>
      <c r="K102" s="481"/>
      <c r="L102" s="481">
        <f t="shared" si="3"/>
        <v>0</v>
      </c>
      <c r="M102" s="481"/>
      <c r="N102" s="481">
        <f t="shared" si="4"/>
        <v>0</v>
      </c>
      <c r="O102" s="481"/>
      <c r="P102" s="481">
        <f t="shared" si="5"/>
        <v>0</v>
      </c>
      <c r="Q102" s="481"/>
      <c r="R102" s="481">
        <f t="shared" si="6"/>
        <v>0</v>
      </c>
      <c r="S102" s="481"/>
      <c r="T102" s="481">
        <f t="shared" si="7"/>
        <v>0</v>
      </c>
      <c r="U102" s="481"/>
      <c r="V102" s="481">
        <f t="shared" si="8"/>
        <v>0</v>
      </c>
      <c r="W102" s="481"/>
      <c r="X102" s="481">
        <f t="shared" si="9"/>
        <v>0</v>
      </c>
      <c r="Y102" s="481"/>
      <c r="Z102" s="481">
        <f t="shared" si="10"/>
        <v>0</v>
      </c>
      <c r="AA102" s="481"/>
      <c r="AB102" s="481">
        <f t="shared" si="11"/>
        <v>0</v>
      </c>
      <c r="AC102" s="481"/>
      <c r="AD102" s="481">
        <f t="shared" si="14"/>
        <v>0</v>
      </c>
    </row>
    <row r="103" spans="2:32" ht="18" customHeight="1">
      <c r="C103" s="871" t="s">
        <v>17</v>
      </c>
      <c r="D103" s="872"/>
      <c r="E103" s="378"/>
      <c r="F103" s="378"/>
      <c r="G103" s="374"/>
      <c r="H103" s="407">
        <f>SUM(H68:H102)</f>
        <v>75385650</v>
      </c>
      <c r="I103" s="407"/>
      <c r="J103" s="407">
        <f>SUM(J68:J102)</f>
        <v>83097410</v>
      </c>
      <c r="K103" s="407"/>
      <c r="L103" s="407">
        <f>SUM(L68:L102)</f>
        <v>83097410</v>
      </c>
      <c r="M103" s="407"/>
      <c r="N103" s="407">
        <f>SUM(N68:N102)</f>
        <v>89207410</v>
      </c>
      <c r="O103" s="407"/>
      <c r="P103" s="407">
        <f>SUM(P68:P102)</f>
        <v>89207410</v>
      </c>
      <c r="Q103" s="407"/>
      <c r="R103" s="407">
        <f>SUM(R68:R102)</f>
        <v>89207410</v>
      </c>
      <c r="S103" s="407"/>
      <c r="T103" s="407">
        <f>SUM(T68:T102)</f>
        <v>89207410</v>
      </c>
      <c r="U103" s="407"/>
      <c r="V103" s="407">
        <f>SUM(V68:V102)</f>
        <v>89207410</v>
      </c>
      <c r="W103" s="407"/>
      <c r="X103" s="407">
        <f>SUM(X68:X102)</f>
        <v>89207410</v>
      </c>
      <c r="Y103" s="407"/>
      <c r="Z103" s="407">
        <f>SUM(Z68:Z102)</f>
        <v>89207410</v>
      </c>
      <c r="AA103" s="407"/>
      <c r="AB103" s="407">
        <f>SUM(AB68:AB102)</f>
        <v>89207410</v>
      </c>
      <c r="AC103" s="407"/>
      <c r="AD103" s="407">
        <f>SUM(AD68:AD102)</f>
        <v>89207410</v>
      </c>
      <c r="AE103" s="408"/>
      <c r="AF103" s="408"/>
    </row>
    <row r="105" spans="2:32" ht="18" customHeight="1">
      <c r="C105" s="579" t="s">
        <v>315</v>
      </c>
    </row>
    <row r="106" spans="2:32" s="322" customFormat="1" ht="33" customHeight="1">
      <c r="B106" s="636"/>
      <c r="C106" s="870" t="s">
        <v>318</v>
      </c>
      <c r="D106" s="870"/>
      <c r="E106" s="464" t="s">
        <v>317</v>
      </c>
      <c r="F106" s="464" t="s">
        <v>316</v>
      </c>
      <c r="G106" s="637" t="s">
        <v>315</v>
      </c>
      <c r="H106" s="464" t="s">
        <v>148</v>
      </c>
      <c r="I106" s="464"/>
      <c r="J106" s="464" t="s">
        <v>149</v>
      </c>
      <c r="K106" s="464"/>
      <c r="L106" s="464" t="s">
        <v>150</v>
      </c>
      <c r="M106" s="464"/>
      <c r="N106" s="464" t="s">
        <v>151</v>
      </c>
      <c r="O106" s="464"/>
      <c r="P106" s="464" t="s">
        <v>152</v>
      </c>
      <c r="Q106" s="464"/>
      <c r="R106" s="464" t="s">
        <v>153</v>
      </c>
      <c r="S106" s="464"/>
      <c r="T106" s="464" t="s">
        <v>154</v>
      </c>
      <c r="U106" s="464"/>
      <c r="V106" s="464" t="s">
        <v>155</v>
      </c>
      <c r="W106" s="464"/>
      <c r="X106" s="464" t="s">
        <v>156</v>
      </c>
      <c r="Y106" s="464"/>
      <c r="Z106" s="464" t="s">
        <v>12</v>
      </c>
      <c r="AA106" s="464"/>
      <c r="AB106" s="464" t="s">
        <v>13</v>
      </c>
      <c r="AC106" s="464"/>
      <c r="AD106" s="464" t="s">
        <v>14</v>
      </c>
    </row>
    <row r="107" spans="2:32" ht="18" customHeight="1">
      <c r="C107" s="869" t="str">
        <f t="shared" ref="C107:C141" si="17">D14</f>
        <v>Cấp quản lý</v>
      </c>
      <c r="D107" s="869"/>
      <c r="E107" s="638" t="str">
        <f t="shared" ref="E107:F126" si="18">E14</f>
        <v>G10</v>
      </c>
      <c r="F107" s="631">
        <f t="shared" si="18"/>
        <v>1</v>
      </c>
      <c r="G107" s="406">
        <f>IF(C107&lt;&gt;0,$H$7+SUMIF('Empl policies'!N$1:N$65536,'KH Chi Phi Nhan Su'!$L$12&amp;C107,'Empl policies'!R$1:R$65536),"")</f>
        <v>720000</v>
      </c>
      <c r="H107" s="406">
        <f t="shared" ref="H107:H141" si="19">H14</f>
        <v>1</v>
      </c>
      <c r="I107" s="406"/>
      <c r="J107" s="406">
        <f t="shared" ref="J107:J141" si="20">J14</f>
        <v>1</v>
      </c>
      <c r="K107" s="406"/>
      <c r="L107" s="406">
        <f t="shared" ref="L107:L141" si="21">L14</f>
        <v>1</v>
      </c>
      <c r="M107" s="406"/>
      <c r="N107" s="406">
        <f t="shared" ref="N107:N141" si="22">N14</f>
        <v>1</v>
      </c>
      <c r="O107" s="406"/>
      <c r="P107" s="406">
        <f t="shared" ref="P107:P141" si="23">P14</f>
        <v>1</v>
      </c>
      <c r="Q107" s="406"/>
      <c r="R107" s="406">
        <f t="shared" ref="R107:R141" si="24">R14</f>
        <v>1</v>
      </c>
      <c r="S107" s="406"/>
      <c r="T107" s="406">
        <f t="shared" ref="T107:T141" si="25">T14</f>
        <v>1</v>
      </c>
      <c r="U107" s="406"/>
      <c r="V107" s="406">
        <f t="shared" ref="V107:V141" si="26">V14</f>
        <v>1</v>
      </c>
      <c r="W107" s="406"/>
      <c r="X107" s="406">
        <f t="shared" ref="X107:X141" si="27">X14</f>
        <v>1</v>
      </c>
      <c r="Y107" s="406"/>
      <c r="Z107" s="406">
        <f t="shared" ref="Z107:Z141" si="28">Z14</f>
        <v>1</v>
      </c>
      <c r="AA107" s="406"/>
      <c r="AB107" s="406">
        <f t="shared" ref="AB107:AB141" si="29">AB14</f>
        <v>1</v>
      </c>
      <c r="AC107" s="406"/>
      <c r="AD107" s="406">
        <f t="shared" ref="AD107:AD141" si="30">AD14</f>
        <v>1</v>
      </c>
    </row>
    <row r="108" spans="2:32" ht="18" customHeight="1">
      <c r="C108" s="866" t="str">
        <f t="shared" si="17"/>
        <v>Cấp quản lý</v>
      </c>
      <c r="D108" s="866"/>
      <c r="E108" s="639" t="str">
        <f t="shared" si="18"/>
        <v>G10</v>
      </c>
      <c r="F108" s="633">
        <f t="shared" si="18"/>
        <v>2</v>
      </c>
      <c r="G108" s="396">
        <f>IF(C108&lt;&gt;0,$H$7+SUMIF('Empl policies'!N$1:N$65536,'KH Chi Phi Nhan Su'!$L$12&amp;C108,'Empl policies'!R$1:R$65536),"")</f>
        <v>720000</v>
      </c>
      <c r="H108" s="396">
        <f t="shared" si="19"/>
        <v>1</v>
      </c>
      <c r="I108" s="396"/>
      <c r="J108" s="396">
        <f t="shared" si="20"/>
        <v>1</v>
      </c>
      <c r="K108" s="396"/>
      <c r="L108" s="396">
        <f t="shared" si="21"/>
        <v>1</v>
      </c>
      <c r="M108" s="396"/>
      <c r="N108" s="396">
        <f t="shared" si="22"/>
        <v>1</v>
      </c>
      <c r="O108" s="396"/>
      <c r="P108" s="396">
        <f t="shared" si="23"/>
        <v>1</v>
      </c>
      <c r="Q108" s="396"/>
      <c r="R108" s="396">
        <f t="shared" si="24"/>
        <v>1</v>
      </c>
      <c r="S108" s="396"/>
      <c r="T108" s="396">
        <f t="shared" si="25"/>
        <v>1</v>
      </c>
      <c r="U108" s="396"/>
      <c r="V108" s="396">
        <f t="shared" si="26"/>
        <v>1</v>
      </c>
      <c r="W108" s="396"/>
      <c r="X108" s="396">
        <f t="shared" si="27"/>
        <v>1</v>
      </c>
      <c r="Y108" s="396"/>
      <c r="Z108" s="396">
        <f t="shared" si="28"/>
        <v>1</v>
      </c>
      <c r="AA108" s="396"/>
      <c r="AB108" s="396">
        <f t="shared" si="29"/>
        <v>1</v>
      </c>
      <c r="AC108" s="396"/>
      <c r="AD108" s="396">
        <f t="shared" si="30"/>
        <v>1</v>
      </c>
    </row>
    <row r="109" spans="2:32" ht="18" customHeight="1">
      <c r="C109" s="866" t="str">
        <f t="shared" si="17"/>
        <v>Cấp quản lý</v>
      </c>
      <c r="D109" s="866"/>
      <c r="E109" s="639" t="str">
        <f t="shared" si="18"/>
        <v>G10</v>
      </c>
      <c r="F109" s="633">
        <f t="shared" si="18"/>
        <v>3</v>
      </c>
      <c r="G109" s="396">
        <f>IF(C109&lt;&gt;0,$H$7+SUMIF('Empl policies'!N$1:N$65536,'KH Chi Phi Nhan Su'!$L$12&amp;C109,'Empl policies'!R$1:R$65536),"")</f>
        <v>720000</v>
      </c>
      <c r="H109" s="396">
        <f t="shared" si="19"/>
        <v>0</v>
      </c>
      <c r="I109" s="396"/>
      <c r="J109" s="396">
        <f t="shared" si="20"/>
        <v>0</v>
      </c>
      <c r="K109" s="396"/>
      <c r="L109" s="396">
        <f t="shared" si="21"/>
        <v>0</v>
      </c>
      <c r="M109" s="396"/>
      <c r="N109" s="396">
        <f t="shared" si="22"/>
        <v>1</v>
      </c>
      <c r="O109" s="396"/>
      <c r="P109" s="396">
        <f t="shared" si="23"/>
        <v>1</v>
      </c>
      <c r="Q109" s="396"/>
      <c r="R109" s="396">
        <f t="shared" si="24"/>
        <v>1</v>
      </c>
      <c r="S109" s="396"/>
      <c r="T109" s="396">
        <f t="shared" si="25"/>
        <v>1</v>
      </c>
      <c r="U109" s="396"/>
      <c r="V109" s="396">
        <f t="shared" si="26"/>
        <v>1</v>
      </c>
      <c r="W109" s="396"/>
      <c r="X109" s="396">
        <f t="shared" si="27"/>
        <v>1</v>
      </c>
      <c r="Y109" s="396"/>
      <c r="Z109" s="396">
        <f t="shared" si="28"/>
        <v>1</v>
      </c>
      <c r="AA109" s="396"/>
      <c r="AB109" s="396">
        <f t="shared" si="29"/>
        <v>1</v>
      </c>
      <c r="AC109" s="396"/>
      <c r="AD109" s="396">
        <f t="shared" si="30"/>
        <v>1</v>
      </c>
    </row>
    <row r="110" spans="2:32" ht="18" customHeight="1">
      <c r="C110" s="866" t="str">
        <f t="shared" si="17"/>
        <v>Cấp quản lý</v>
      </c>
      <c r="D110" s="866"/>
      <c r="E110" s="639" t="str">
        <f t="shared" si="18"/>
        <v>G10</v>
      </c>
      <c r="F110" s="633">
        <f t="shared" si="18"/>
        <v>4</v>
      </c>
      <c r="G110" s="396">
        <f>IF(C110&lt;&gt;0,$H$7+SUMIF('Empl policies'!N$1:N$65536,'KH Chi Phi Nhan Su'!$L$12&amp;C110,'Empl policies'!R$1:R$65536),"")</f>
        <v>720000</v>
      </c>
      <c r="H110" s="396">
        <f t="shared" si="19"/>
        <v>0</v>
      </c>
      <c r="I110" s="396"/>
      <c r="J110" s="396">
        <f t="shared" si="20"/>
        <v>1</v>
      </c>
      <c r="K110" s="396"/>
      <c r="L110" s="396">
        <f t="shared" si="21"/>
        <v>1</v>
      </c>
      <c r="M110" s="396"/>
      <c r="N110" s="396">
        <f t="shared" si="22"/>
        <v>1</v>
      </c>
      <c r="O110" s="396"/>
      <c r="P110" s="396">
        <f t="shared" si="23"/>
        <v>1</v>
      </c>
      <c r="Q110" s="396"/>
      <c r="R110" s="396">
        <f t="shared" si="24"/>
        <v>1</v>
      </c>
      <c r="S110" s="396"/>
      <c r="T110" s="396">
        <f t="shared" si="25"/>
        <v>1</v>
      </c>
      <c r="U110" s="396"/>
      <c r="V110" s="396">
        <f t="shared" si="26"/>
        <v>1</v>
      </c>
      <c r="W110" s="396"/>
      <c r="X110" s="396">
        <f t="shared" si="27"/>
        <v>1</v>
      </c>
      <c r="Y110" s="396"/>
      <c r="Z110" s="396">
        <f t="shared" si="28"/>
        <v>1</v>
      </c>
      <c r="AA110" s="396"/>
      <c r="AB110" s="396">
        <f t="shared" si="29"/>
        <v>1</v>
      </c>
      <c r="AC110" s="396"/>
      <c r="AD110" s="396">
        <f t="shared" si="30"/>
        <v>1</v>
      </c>
    </row>
    <row r="111" spans="2:32" ht="18" customHeight="1">
      <c r="C111" s="866" t="str">
        <f t="shared" si="17"/>
        <v>Cấp quản lý</v>
      </c>
      <c r="D111" s="866"/>
      <c r="E111" s="639" t="str">
        <f t="shared" si="18"/>
        <v>G10</v>
      </c>
      <c r="F111" s="633">
        <f t="shared" si="18"/>
        <v>5</v>
      </c>
      <c r="G111" s="396">
        <f>IF(C111&lt;&gt;0,$H$7+SUMIF('Empl policies'!N$1:N$65536,'KH Chi Phi Nhan Su'!$L$12&amp;C111,'Empl policies'!R$1:R$65536),"")</f>
        <v>720000</v>
      </c>
      <c r="H111" s="396">
        <f t="shared" si="19"/>
        <v>1</v>
      </c>
      <c r="I111" s="396"/>
      <c r="J111" s="396">
        <f t="shared" si="20"/>
        <v>1</v>
      </c>
      <c r="K111" s="396"/>
      <c r="L111" s="396">
        <f t="shared" si="21"/>
        <v>1</v>
      </c>
      <c r="M111" s="396"/>
      <c r="N111" s="396">
        <f t="shared" si="22"/>
        <v>1</v>
      </c>
      <c r="O111" s="396"/>
      <c r="P111" s="396">
        <f t="shared" si="23"/>
        <v>1</v>
      </c>
      <c r="Q111" s="396"/>
      <c r="R111" s="396">
        <f t="shared" si="24"/>
        <v>1</v>
      </c>
      <c r="S111" s="396"/>
      <c r="T111" s="396">
        <f t="shared" si="25"/>
        <v>1</v>
      </c>
      <c r="U111" s="396"/>
      <c r="V111" s="396">
        <f t="shared" si="26"/>
        <v>1</v>
      </c>
      <c r="W111" s="396"/>
      <c r="X111" s="396">
        <f t="shared" si="27"/>
        <v>1</v>
      </c>
      <c r="Y111" s="396"/>
      <c r="Z111" s="396">
        <f t="shared" si="28"/>
        <v>1</v>
      </c>
      <c r="AA111" s="396"/>
      <c r="AB111" s="396">
        <f t="shared" si="29"/>
        <v>1</v>
      </c>
      <c r="AC111" s="396"/>
      <c r="AD111" s="396">
        <f t="shared" si="30"/>
        <v>1</v>
      </c>
    </row>
    <row r="112" spans="2:32" ht="18" customHeight="1">
      <c r="C112" s="866" t="str">
        <f t="shared" si="17"/>
        <v>Cấp quản lý</v>
      </c>
      <c r="D112" s="866"/>
      <c r="E112" s="639" t="str">
        <f t="shared" si="18"/>
        <v>G10</v>
      </c>
      <c r="F112" s="633">
        <f t="shared" si="18"/>
        <v>6</v>
      </c>
      <c r="G112" s="396">
        <f>IF(C112&lt;&gt;0,$H$7+SUMIF('Empl policies'!N$1:N$65536,'KH Chi Phi Nhan Su'!$L$12&amp;C112,'Empl policies'!R$1:R$65536),"")</f>
        <v>720000</v>
      </c>
      <c r="H112" s="396">
        <f t="shared" si="19"/>
        <v>0</v>
      </c>
      <c r="I112" s="396"/>
      <c r="J112" s="396">
        <f t="shared" si="20"/>
        <v>0</v>
      </c>
      <c r="K112" s="396"/>
      <c r="L112" s="396">
        <f t="shared" si="21"/>
        <v>0</v>
      </c>
      <c r="M112" s="396"/>
      <c r="N112" s="396">
        <f t="shared" si="22"/>
        <v>0</v>
      </c>
      <c r="O112" s="396"/>
      <c r="P112" s="396">
        <f t="shared" si="23"/>
        <v>0</v>
      </c>
      <c r="Q112" s="396"/>
      <c r="R112" s="396">
        <f t="shared" si="24"/>
        <v>1</v>
      </c>
      <c r="S112" s="396"/>
      <c r="T112" s="396">
        <f t="shared" si="25"/>
        <v>1</v>
      </c>
      <c r="U112" s="396"/>
      <c r="V112" s="396">
        <f t="shared" si="26"/>
        <v>1</v>
      </c>
      <c r="W112" s="396"/>
      <c r="X112" s="396">
        <f t="shared" si="27"/>
        <v>1</v>
      </c>
      <c r="Y112" s="396"/>
      <c r="Z112" s="396">
        <f t="shared" si="28"/>
        <v>1</v>
      </c>
      <c r="AA112" s="396"/>
      <c r="AB112" s="396">
        <f t="shared" si="29"/>
        <v>1</v>
      </c>
      <c r="AC112" s="396"/>
      <c r="AD112" s="396">
        <f t="shared" si="30"/>
        <v>1</v>
      </c>
    </row>
    <row r="113" spans="3:30" ht="18" customHeight="1">
      <c r="C113" s="866" t="str">
        <f t="shared" si="17"/>
        <v>Cấp giám sát</v>
      </c>
      <c r="D113" s="866"/>
      <c r="E113" s="639" t="str">
        <f t="shared" si="18"/>
        <v>G7</v>
      </c>
      <c r="F113" s="633">
        <f t="shared" si="18"/>
        <v>1</v>
      </c>
      <c r="G113" s="396">
        <f>IF(C113&lt;&gt;0,$H$7+SUMIF('Empl policies'!N$1:N$65536,'KH Chi Phi Nhan Su'!$L$12&amp;C113,'Empl policies'!R$1:R$65536),"")</f>
        <v>720000</v>
      </c>
      <c r="H113" s="396">
        <f t="shared" si="19"/>
        <v>1</v>
      </c>
      <c r="I113" s="396"/>
      <c r="J113" s="396">
        <f t="shared" si="20"/>
        <v>1</v>
      </c>
      <c r="K113" s="396"/>
      <c r="L113" s="396">
        <f t="shared" si="21"/>
        <v>1</v>
      </c>
      <c r="M113" s="396"/>
      <c r="N113" s="396">
        <f t="shared" si="22"/>
        <v>1</v>
      </c>
      <c r="O113" s="396"/>
      <c r="P113" s="396">
        <f t="shared" si="23"/>
        <v>1</v>
      </c>
      <c r="Q113" s="396"/>
      <c r="R113" s="396">
        <f t="shared" si="24"/>
        <v>1</v>
      </c>
      <c r="S113" s="396"/>
      <c r="T113" s="396">
        <f t="shared" si="25"/>
        <v>1</v>
      </c>
      <c r="U113" s="396"/>
      <c r="V113" s="396">
        <f t="shared" si="26"/>
        <v>1</v>
      </c>
      <c r="W113" s="396"/>
      <c r="X113" s="396">
        <f t="shared" si="27"/>
        <v>1</v>
      </c>
      <c r="Y113" s="396"/>
      <c r="Z113" s="396">
        <f t="shared" si="28"/>
        <v>1</v>
      </c>
      <c r="AA113" s="396"/>
      <c r="AB113" s="396">
        <f t="shared" si="29"/>
        <v>1</v>
      </c>
      <c r="AC113" s="396"/>
      <c r="AD113" s="396">
        <f t="shared" si="30"/>
        <v>1</v>
      </c>
    </row>
    <row r="114" spans="3:30" ht="18" customHeight="1">
      <c r="C114" s="866" t="str">
        <f t="shared" si="17"/>
        <v>Cấp chuyên viên</v>
      </c>
      <c r="D114" s="866"/>
      <c r="E114" s="639" t="str">
        <f t="shared" si="18"/>
        <v>G5</v>
      </c>
      <c r="F114" s="633">
        <f t="shared" si="18"/>
        <v>1</v>
      </c>
      <c r="G114" s="396">
        <f>IF(C114&lt;&gt;0,$H$7+SUMIF('Empl policies'!N$1:N$65536,'KH Chi Phi Nhan Su'!$L$12&amp;C114,'Empl policies'!R$1:R$65536),"")</f>
        <v>920000</v>
      </c>
      <c r="H114" s="396">
        <f t="shared" si="19"/>
        <v>0</v>
      </c>
      <c r="I114" s="396"/>
      <c r="J114" s="396">
        <f t="shared" si="20"/>
        <v>1</v>
      </c>
      <c r="K114" s="396"/>
      <c r="L114" s="396">
        <f t="shared" si="21"/>
        <v>1</v>
      </c>
      <c r="M114" s="396"/>
      <c r="N114" s="396">
        <f t="shared" si="22"/>
        <v>1</v>
      </c>
      <c r="O114" s="396"/>
      <c r="P114" s="396">
        <f t="shared" si="23"/>
        <v>1</v>
      </c>
      <c r="Q114" s="396"/>
      <c r="R114" s="396">
        <f t="shared" si="24"/>
        <v>1</v>
      </c>
      <c r="S114" s="396"/>
      <c r="T114" s="396">
        <f t="shared" si="25"/>
        <v>1</v>
      </c>
      <c r="U114" s="396"/>
      <c r="V114" s="396">
        <f t="shared" si="26"/>
        <v>1</v>
      </c>
      <c r="W114" s="396"/>
      <c r="X114" s="396">
        <f t="shared" si="27"/>
        <v>1</v>
      </c>
      <c r="Y114" s="396"/>
      <c r="Z114" s="396">
        <f t="shared" si="28"/>
        <v>1</v>
      </c>
      <c r="AA114" s="396"/>
      <c r="AB114" s="396">
        <f t="shared" si="29"/>
        <v>1</v>
      </c>
      <c r="AC114" s="396"/>
      <c r="AD114" s="396">
        <f t="shared" si="30"/>
        <v>1</v>
      </c>
    </row>
    <row r="115" spans="3:30" ht="18" customHeight="1">
      <c r="C115" s="866" t="str">
        <f t="shared" si="17"/>
        <v>Cấp nhân viên</v>
      </c>
      <c r="D115" s="866"/>
      <c r="E115" s="639" t="str">
        <f t="shared" si="18"/>
        <v>G4</v>
      </c>
      <c r="F115" s="633">
        <f t="shared" si="18"/>
        <v>3</v>
      </c>
      <c r="G115" s="396">
        <f>IF(C115&lt;&gt;0,$H$7+SUMIF('Empl policies'!N$1:N$65536,'KH Chi Phi Nhan Su'!$L$12&amp;C115,'Empl policies'!R$1:R$65536),"")</f>
        <v>720000</v>
      </c>
      <c r="H115" s="396">
        <f t="shared" si="19"/>
        <v>1</v>
      </c>
      <c r="I115" s="396"/>
      <c r="J115" s="396">
        <f t="shared" si="20"/>
        <v>1</v>
      </c>
      <c r="K115" s="396"/>
      <c r="L115" s="396">
        <f t="shared" si="21"/>
        <v>1</v>
      </c>
      <c r="M115" s="396"/>
      <c r="N115" s="396">
        <f t="shared" si="22"/>
        <v>1</v>
      </c>
      <c r="O115" s="396"/>
      <c r="P115" s="396">
        <f t="shared" si="23"/>
        <v>1</v>
      </c>
      <c r="Q115" s="396"/>
      <c r="R115" s="396">
        <f t="shared" si="24"/>
        <v>1</v>
      </c>
      <c r="S115" s="396"/>
      <c r="T115" s="396">
        <f t="shared" si="25"/>
        <v>1</v>
      </c>
      <c r="U115" s="396"/>
      <c r="V115" s="396">
        <f t="shared" si="26"/>
        <v>1</v>
      </c>
      <c r="W115" s="396"/>
      <c r="X115" s="396">
        <f t="shared" si="27"/>
        <v>1</v>
      </c>
      <c r="Y115" s="396"/>
      <c r="Z115" s="396">
        <f t="shared" si="28"/>
        <v>1</v>
      </c>
      <c r="AA115" s="396"/>
      <c r="AB115" s="396">
        <f t="shared" si="29"/>
        <v>1</v>
      </c>
      <c r="AC115" s="396"/>
      <c r="AD115" s="396">
        <f t="shared" si="30"/>
        <v>1</v>
      </c>
    </row>
    <row r="116" spans="3:30" ht="18" customHeight="1">
      <c r="C116" s="866" t="str">
        <f t="shared" si="17"/>
        <v>Cấp nhân viên</v>
      </c>
      <c r="D116" s="866"/>
      <c r="E116" s="639" t="str">
        <f t="shared" si="18"/>
        <v>G4</v>
      </c>
      <c r="F116" s="633">
        <f t="shared" si="18"/>
        <v>4</v>
      </c>
      <c r="G116" s="396">
        <f>IF(C116&lt;&gt;0,$H$7+SUMIF('Empl policies'!N$1:N$65536,'KH Chi Phi Nhan Su'!$L$12&amp;C116,'Empl policies'!R$1:R$65536),"")</f>
        <v>720000</v>
      </c>
      <c r="H116" s="396">
        <f t="shared" si="19"/>
        <v>1</v>
      </c>
      <c r="I116" s="396"/>
      <c r="J116" s="396">
        <f t="shared" si="20"/>
        <v>1</v>
      </c>
      <c r="K116" s="396"/>
      <c r="L116" s="396">
        <f t="shared" si="21"/>
        <v>1</v>
      </c>
      <c r="M116" s="396"/>
      <c r="N116" s="396">
        <f t="shared" si="22"/>
        <v>1</v>
      </c>
      <c r="O116" s="396"/>
      <c r="P116" s="396">
        <f t="shared" si="23"/>
        <v>1</v>
      </c>
      <c r="Q116" s="396"/>
      <c r="R116" s="396">
        <f t="shared" si="24"/>
        <v>1</v>
      </c>
      <c r="S116" s="396"/>
      <c r="T116" s="396">
        <f t="shared" si="25"/>
        <v>1</v>
      </c>
      <c r="U116" s="396"/>
      <c r="V116" s="396">
        <f t="shared" si="26"/>
        <v>1</v>
      </c>
      <c r="W116" s="396"/>
      <c r="X116" s="396">
        <f t="shared" si="27"/>
        <v>1</v>
      </c>
      <c r="Y116" s="396"/>
      <c r="Z116" s="396">
        <f t="shared" si="28"/>
        <v>1</v>
      </c>
      <c r="AA116" s="396"/>
      <c r="AB116" s="396">
        <f t="shared" si="29"/>
        <v>1</v>
      </c>
      <c r="AC116" s="396"/>
      <c r="AD116" s="396">
        <f t="shared" si="30"/>
        <v>1</v>
      </c>
    </row>
    <row r="117" spans="3:30" ht="18" customHeight="1">
      <c r="C117" s="866" t="str">
        <f t="shared" si="17"/>
        <v>Cấp nhân viên</v>
      </c>
      <c r="D117" s="866"/>
      <c r="E117" s="639" t="str">
        <f t="shared" si="18"/>
        <v>G4</v>
      </c>
      <c r="F117" s="633">
        <f t="shared" si="18"/>
        <v>5</v>
      </c>
      <c r="G117" s="396">
        <f>IF(C117&lt;&gt;0,$H$7+SUMIF('Empl policies'!N$1:N$65536,'KH Chi Phi Nhan Su'!$L$12&amp;C117,'Empl policies'!R$1:R$65536),"")</f>
        <v>720000</v>
      </c>
      <c r="H117" s="396">
        <f t="shared" si="19"/>
        <v>1</v>
      </c>
      <c r="I117" s="396"/>
      <c r="J117" s="396">
        <f t="shared" si="20"/>
        <v>1</v>
      </c>
      <c r="K117" s="396"/>
      <c r="L117" s="396">
        <f t="shared" si="21"/>
        <v>1</v>
      </c>
      <c r="M117" s="396"/>
      <c r="N117" s="396">
        <f t="shared" si="22"/>
        <v>1</v>
      </c>
      <c r="O117" s="396"/>
      <c r="P117" s="396">
        <f t="shared" si="23"/>
        <v>1</v>
      </c>
      <c r="Q117" s="396"/>
      <c r="R117" s="396">
        <f t="shared" si="24"/>
        <v>1</v>
      </c>
      <c r="S117" s="396"/>
      <c r="T117" s="396">
        <f t="shared" si="25"/>
        <v>1</v>
      </c>
      <c r="U117" s="396"/>
      <c r="V117" s="396">
        <f t="shared" si="26"/>
        <v>1</v>
      </c>
      <c r="W117" s="396"/>
      <c r="X117" s="396">
        <f t="shared" si="27"/>
        <v>1</v>
      </c>
      <c r="Y117" s="396"/>
      <c r="Z117" s="396">
        <f t="shared" si="28"/>
        <v>1</v>
      </c>
      <c r="AA117" s="396"/>
      <c r="AB117" s="396">
        <f t="shared" si="29"/>
        <v>1</v>
      </c>
      <c r="AC117" s="396"/>
      <c r="AD117" s="396">
        <f t="shared" si="30"/>
        <v>1</v>
      </c>
    </row>
    <row r="118" spans="3:30" ht="18" customHeight="1">
      <c r="C118" s="866" t="str">
        <f t="shared" si="17"/>
        <v>Cấp nhân viên</v>
      </c>
      <c r="D118" s="866"/>
      <c r="E118" s="639" t="str">
        <f t="shared" si="18"/>
        <v>G4</v>
      </c>
      <c r="F118" s="633">
        <f t="shared" si="18"/>
        <v>6</v>
      </c>
      <c r="G118" s="396">
        <f>IF(C118&lt;&gt;0,$H$7+SUMIF('Empl policies'!N$1:N$65536,'KH Chi Phi Nhan Su'!$L$12&amp;C118,'Empl policies'!R$1:R$65536),"")</f>
        <v>720000</v>
      </c>
      <c r="H118" s="396">
        <f t="shared" si="19"/>
        <v>1</v>
      </c>
      <c r="I118" s="396"/>
      <c r="J118" s="396">
        <f t="shared" si="20"/>
        <v>1</v>
      </c>
      <c r="K118" s="396"/>
      <c r="L118" s="396">
        <f t="shared" si="21"/>
        <v>1</v>
      </c>
      <c r="M118" s="396"/>
      <c r="N118" s="396">
        <f t="shared" si="22"/>
        <v>1</v>
      </c>
      <c r="O118" s="396"/>
      <c r="P118" s="396">
        <f t="shared" si="23"/>
        <v>1</v>
      </c>
      <c r="Q118" s="396"/>
      <c r="R118" s="396">
        <f t="shared" si="24"/>
        <v>1</v>
      </c>
      <c r="S118" s="396"/>
      <c r="T118" s="396">
        <f t="shared" si="25"/>
        <v>1</v>
      </c>
      <c r="U118" s="396"/>
      <c r="V118" s="396">
        <f t="shared" si="26"/>
        <v>1</v>
      </c>
      <c r="W118" s="396"/>
      <c r="X118" s="396">
        <f t="shared" si="27"/>
        <v>1</v>
      </c>
      <c r="Y118" s="396"/>
      <c r="Z118" s="396">
        <f t="shared" si="28"/>
        <v>1</v>
      </c>
      <c r="AA118" s="396"/>
      <c r="AB118" s="396">
        <f t="shared" si="29"/>
        <v>1</v>
      </c>
      <c r="AC118" s="396"/>
      <c r="AD118" s="396">
        <f t="shared" si="30"/>
        <v>1</v>
      </c>
    </row>
    <row r="119" spans="3:30" ht="18" customHeight="1">
      <c r="C119" s="866" t="str">
        <f t="shared" si="17"/>
        <v>Cấp nhân viên</v>
      </c>
      <c r="D119" s="866"/>
      <c r="E119" s="639" t="str">
        <f t="shared" si="18"/>
        <v>G4</v>
      </c>
      <c r="F119" s="633">
        <f t="shared" si="18"/>
        <v>7</v>
      </c>
      <c r="G119" s="396">
        <f>IF(C119&lt;&gt;0,$H$7+SUMIF('Empl policies'!N$1:N$65536,'KH Chi Phi Nhan Su'!$L$12&amp;C119,'Empl policies'!R$1:R$65536),"")</f>
        <v>720000</v>
      </c>
      <c r="H119" s="396">
        <f t="shared" si="19"/>
        <v>1</v>
      </c>
      <c r="I119" s="396"/>
      <c r="J119" s="396">
        <f t="shared" si="20"/>
        <v>1</v>
      </c>
      <c r="K119" s="396"/>
      <c r="L119" s="396">
        <f t="shared" si="21"/>
        <v>1</v>
      </c>
      <c r="M119" s="396"/>
      <c r="N119" s="396">
        <f t="shared" si="22"/>
        <v>1</v>
      </c>
      <c r="O119" s="396"/>
      <c r="P119" s="396">
        <f t="shared" si="23"/>
        <v>1</v>
      </c>
      <c r="Q119" s="396"/>
      <c r="R119" s="396">
        <f t="shared" si="24"/>
        <v>1</v>
      </c>
      <c r="S119" s="396"/>
      <c r="T119" s="396">
        <f t="shared" si="25"/>
        <v>1</v>
      </c>
      <c r="U119" s="396"/>
      <c r="V119" s="396">
        <f t="shared" si="26"/>
        <v>1</v>
      </c>
      <c r="W119" s="396"/>
      <c r="X119" s="396">
        <f t="shared" si="27"/>
        <v>1</v>
      </c>
      <c r="Y119" s="396"/>
      <c r="Z119" s="396">
        <f t="shared" si="28"/>
        <v>1</v>
      </c>
      <c r="AA119" s="396"/>
      <c r="AB119" s="396">
        <f t="shared" si="29"/>
        <v>1</v>
      </c>
      <c r="AC119" s="396"/>
      <c r="AD119" s="396">
        <f t="shared" si="30"/>
        <v>1</v>
      </c>
    </row>
    <row r="120" spans="3:30" ht="18" customHeight="1">
      <c r="C120" s="866" t="str">
        <f t="shared" si="17"/>
        <v>Lao động phổ thông</v>
      </c>
      <c r="D120" s="866"/>
      <c r="E120" s="639" t="str">
        <f t="shared" si="18"/>
        <v>G1</v>
      </c>
      <c r="F120" s="633">
        <f t="shared" si="18"/>
        <v>1</v>
      </c>
      <c r="G120" s="396">
        <f>IF(C120&lt;&gt;0,$H$7+SUMIF('Empl policies'!N$1:N$65536,'KH Chi Phi Nhan Su'!$L$12&amp;C120,'Empl policies'!R$1:R$65536),"")</f>
        <v>720000</v>
      </c>
      <c r="H120" s="396">
        <f t="shared" si="19"/>
        <v>1</v>
      </c>
      <c r="I120" s="396"/>
      <c r="J120" s="396">
        <f t="shared" si="20"/>
        <v>1</v>
      </c>
      <c r="K120" s="396"/>
      <c r="L120" s="396">
        <f t="shared" si="21"/>
        <v>1</v>
      </c>
      <c r="M120" s="396"/>
      <c r="N120" s="396">
        <f t="shared" si="22"/>
        <v>1</v>
      </c>
      <c r="O120" s="396"/>
      <c r="P120" s="396">
        <f t="shared" si="23"/>
        <v>1</v>
      </c>
      <c r="Q120" s="396"/>
      <c r="R120" s="396">
        <f t="shared" si="24"/>
        <v>1</v>
      </c>
      <c r="S120" s="396"/>
      <c r="T120" s="396">
        <f t="shared" si="25"/>
        <v>1</v>
      </c>
      <c r="U120" s="396"/>
      <c r="V120" s="396">
        <f t="shared" si="26"/>
        <v>1</v>
      </c>
      <c r="W120" s="396"/>
      <c r="X120" s="396">
        <f t="shared" si="27"/>
        <v>1</v>
      </c>
      <c r="Y120" s="396"/>
      <c r="Z120" s="396">
        <f t="shared" si="28"/>
        <v>1</v>
      </c>
      <c r="AA120" s="396"/>
      <c r="AB120" s="396">
        <f t="shared" si="29"/>
        <v>1</v>
      </c>
      <c r="AC120" s="396"/>
      <c r="AD120" s="396">
        <f t="shared" si="30"/>
        <v>1</v>
      </c>
    </row>
    <row r="121" spans="3:30" ht="18" customHeight="1">
      <c r="C121" s="866" t="str">
        <f t="shared" si="17"/>
        <v>Lao động phổ thông</v>
      </c>
      <c r="D121" s="866"/>
      <c r="E121" s="639" t="str">
        <f t="shared" si="18"/>
        <v>G1</v>
      </c>
      <c r="F121" s="633">
        <f t="shared" si="18"/>
        <v>2</v>
      </c>
      <c r="G121" s="396">
        <f>IF(C121&lt;&gt;0,$H$7+SUMIF('Empl policies'!N$1:N$65536,'KH Chi Phi Nhan Su'!$L$12&amp;C121,'Empl policies'!R$1:R$65536),"")</f>
        <v>720000</v>
      </c>
      <c r="H121" s="396">
        <f t="shared" si="19"/>
        <v>1</v>
      </c>
      <c r="I121" s="396"/>
      <c r="J121" s="396">
        <f t="shared" si="20"/>
        <v>1</v>
      </c>
      <c r="K121" s="396"/>
      <c r="L121" s="396">
        <f t="shared" si="21"/>
        <v>1</v>
      </c>
      <c r="M121" s="396"/>
      <c r="N121" s="396">
        <f t="shared" si="22"/>
        <v>1</v>
      </c>
      <c r="O121" s="396"/>
      <c r="P121" s="396">
        <f t="shared" si="23"/>
        <v>1</v>
      </c>
      <c r="Q121" s="396"/>
      <c r="R121" s="396">
        <f t="shared" si="24"/>
        <v>1</v>
      </c>
      <c r="S121" s="396"/>
      <c r="T121" s="396">
        <f t="shared" si="25"/>
        <v>1</v>
      </c>
      <c r="U121" s="396"/>
      <c r="V121" s="396">
        <f t="shared" si="26"/>
        <v>1</v>
      </c>
      <c r="W121" s="396"/>
      <c r="X121" s="396">
        <f t="shared" si="27"/>
        <v>1</v>
      </c>
      <c r="Y121" s="396"/>
      <c r="Z121" s="396">
        <f t="shared" si="28"/>
        <v>1</v>
      </c>
      <c r="AA121" s="396"/>
      <c r="AB121" s="396">
        <f t="shared" si="29"/>
        <v>1</v>
      </c>
      <c r="AC121" s="396"/>
      <c r="AD121" s="396">
        <f t="shared" si="30"/>
        <v>1</v>
      </c>
    </row>
    <row r="122" spans="3:30" ht="18" customHeight="1">
      <c r="C122" s="866" t="str">
        <f t="shared" si="17"/>
        <v>Lao động phổ thông</v>
      </c>
      <c r="D122" s="866"/>
      <c r="E122" s="639" t="str">
        <f t="shared" si="18"/>
        <v>G1</v>
      </c>
      <c r="F122" s="633">
        <f t="shared" si="18"/>
        <v>3</v>
      </c>
      <c r="G122" s="396">
        <f>IF(C122&lt;&gt;0,$H$7+SUMIF('Empl policies'!N$1:N$65536,'KH Chi Phi Nhan Su'!$L$12&amp;C122,'Empl policies'!R$1:R$65536),"")</f>
        <v>720000</v>
      </c>
      <c r="H122" s="396">
        <f t="shared" si="19"/>
        <v>1</v>
      </c>
      <c r="I122" s="396"/>
      <c r="J122" s="396">
        <f t="shared" si="20"/>
        <v>1</v>
      </c>
      <c r="K122" s="396"/>
      <c r="L122" s="396">
        <f t="shared" si="21"/>
        <v>1</v>
      </c>
      <c r="M122" s="396"/>
      <c r="N122" s="396">
        <f t="shared" si="22"/>
        <v>1</v>
      </c>
      <c r="O122" s="396"/>
      <c r="P122" s="396">
        <f t="shared" si="23"/>
        <v>1</v>
      </c>
      <c r="Q122" s="396"/>
      <c r="R122" s="396">
        <f t="shared" si="24"/>
        <v>1</v>
      </c>
      <c r="S122" s="396"/>
      <c r="T122" s="396">
        <f t="shared" si="25"/>
        <v>1</v>
      </c>
      <c r="U122" s="396"/>
      <c r="V122" s="396">
        <f t="shared" si="26"/>
        <v>1</v>
      </c>
      <c r="W122" s="396"/>
      <c r="X122" s="396">
        <f t="shared" si="27"/>
        <v>1</v>
      </c>
      <c r="Y122" s="396"/>
      <c r="Z122" s="396">
        <f t="shared" si="28"/>
        <v>1</v>
      </c>
      <c r="AA122" s="396"/>
      <c r="AB122" s="396">
        <f t="shared" si="29"/>
        <v>1</v>
      </c>
      <c r="AC122" s="396"/>
      <c r="AD122" s="396">
        <f t="shared" si="30"/>
        <v>1</v>
      </c>
    </row>
    <row r="123" spans="3:30" ht="18" customHeight="1">
      <c r="C123" s="866" t="str">
        <f t="shared" si="17"/>
        <v>Lao động phổ thông</v>
      </c>
      <c r="D123" s="866"/>
      <c r="E123" s="639" t="str">
        <f t="shared" si="18"/>
        <v>G1</v>
      </c>
      <c r="F123" s="633">
        <f t="shared" si="18"/>
        <v>4</v>
      </c>
      <c r="G123" s="396">
        <f>IF(C123&lt;&gt;0,$H$7+SUMIF('Empl policies'!N$1:N$65536,'KH Chi Phi Nhan Su'!$L$12&amp;C123,'Empl policies'!R$1:R$65536),"")</f>
        <v>720000</v>
      </c>
      <c r="H123" s="396">
        <f t="shared" si="19"/>
        <v>1</v>
      </c>
      <c r="I123" s="396"/>
      <c r="J123" s="396">
        <f t="shared" si="20"/>
        <v>1</v>
      </c>
      <c r="K123" s="396"/>
      <c r="L123" s="396">
        <f t="shared" si="21"/>
        <v>1</v>
      </c>
      <c r="M123" s="396"/>
      <c r="N123" s="396">
        <f t="shared" si="22"/>
        <v>1</v>
      </c>
      <c r="O123" s="396"/>
      <c r="P123" s="396">
        <f t="shared" si="23"/>
        <v>1</v>
      </c>
      <c r="Q123" s="396"/>
      <c r="R123" s="396">
        <f t="shared" si="24"/>
        <v>1</v>
      </c>
      <c r="S123" s="396"/>
      <c r="T123" s="396">
        <f t="shared" si="25"/>
        <v>1</v>
      </c>
      <c r="U123" s="396"/>
      <c r="V123" s="396">
        <f t="shared" si="26"/>
        <v>1</v>
      </c>
      <c r="W123" s="396"/>
      <c r="X123" s="396">
        <f t="shared" si="27"/>
        <v>1</v>
      </c>
      <c r="Y123" s="396"/>
      <c r="Z123" s="396">
        <f t="shared" si="28"/>
        <v>1</v>
      </c>
      <c r="AA123" s="396"/>
      <c r="AB123" s="396">
        <f t="shared" si="29"/>
        <v>1</v>
      </c>
      <c r="AC123" s="396"/>
      <c r="AD123" s="396">
        <f t="shared" si="30"/>
        <v>1</v>
      </c>
    </row>
    <row r="124" spans="3:30" ht="18" customHeight="1">
      <c r="C124" s="866" t="str">
        <f t="shared" si="17"/>
        <v>Lao động phổ thông</v>
      </c>
      <c r="D124" s="866"/>
      <c r="E124" s="639" t="str">
        <f t="shared" si="18"/>
        <v>G1</v>
      </c>
      <c r="F124" s="633">
        <f t="shared" si="18"/>
        <v>5</v>
      </c>
      <c r="G124" s="396">
        <f>IF(C124&lt;&gt;0,$H$7+SUMIF('Empl policies'!N$1:N$65536,'KH Chi Phi Nhan Su'!$L$12&amp;C124,'Empl policies'!R$1:R$65536),"")</f>
        <v>720000</v>
      </c>
      <c r="H124" s="396">
        <f t="shared" si="19"/>
        <v>1</v>
      </c>
      <c r="I124" s="396"/>
      <c r="J124" s="396">
        <f t="shared" si="20"/>
        <v>1</v>
      </c>
      <c r="K124" s="396"/>
      <c r="L124" s="396">
        <f t="shared" si="21"/>
        <v>1</v>
      </c>
      <c r="M124" s="396"/>
      <c r="N124" s="396">
        <f t="shared" si="22"/>
        <v>1</v>
      </c>
      <c r="O124" s="396"/>
      <c r="P124" s="396">
        <f t="shared" si="23"/>
        <v>1</v>
      </c>
      <c r="Q124" s="396"/>
      <c r="R124" s="396">
        <f t="shared" si="24"/>
        <v>1</v>
      </c>
      <c r="S124" s="396"/>
      <c r="T124" s="396">
        <f t="shared" si="25"/>
        <v>1</v>
      </c>
      <c r="U124" s="396"/>
      <c r="V124" s="396">
        <f t="shared" si="26"/>
        <v>1</v>
      </c>
      <c r="W124" s="396"/>
      <c r="X124" s="396">
        <f t="shared" si="27"/>
        <v>1</v>
      </c>
      <c r="Y124" s="396"/>
      <c r="Z124" s="396">
        <f t="shared" si="28"/>
        <v>1</v>
      </c>
      <c r="AA124" s="396"/>
      <c r="AB124" s="396">
        <f t="shared" si="29"/>
        <v>1</v>
      </c>
      <c r="AC124" s="396"/>
      <c r="AD124" s="396">
        <f t="shared" si="30"/>
        <v>1</v>
      </c>
    </row>
    <row r="125" spans="3:30" ht="18" customHeight="1">
      <c r="C125" s="866" t="str">
        <f t="shared" si="17"/>
        <v>Lao động phổ thông</v>
      </c>
      <c r="D125" s="866"/>
      <c r="E125" s="639" t="str">
        <f t="shared" si="18"/>
        <v>G1</v>
      </c>
      <c r="F125" s="633">
        <f t="shared" si="18"/>
        <v>6</v>
      </c>
      <c r="G125" s="396">
        <f>IF(C125&lt;&gt;0,$H$7+SUMIF('Empl policies'!N$1:N$65536,'KH Chi Phi Nhan Su'!$L$12&amp;C125,'Empl policies'!R$1:R$65536),"")</f>
        <v>720000</v>
      </c>
      <c r="H125" s="396">
        <f t="shared" si="19"/>
        <v>1</v>
      </c>
      <c r="I125" s="396"/>
      <c r="J125" s="396">
        <f t="shared" si="20"/>
        <v>1</v>
      </c>
      <c r="K125" s="396"/>
      <c r="L125" s="396">
        <f t="shared" si="21"/>
        <v>1</v>
      </c>
      <c r="M125" s="396"/>
      <c r="N125" s="396">
        <f t="shared" si="22"/>
        <v>1</v>
      </c>
      <c r="O125" s="396"/>
      <c r="P125" s="396">
        <f t="shared" si="23"/>
        <v>1</v>
      </c>
      <c r="Q125" s="396"/>
      <c r="R125" s="396">
        <f t="shared" si="24"/>
        <v>1</v>
      </c>
      <c r="S125" s="396"/>
      <c r="T125" s="396">
        <f t="shared" si="25"/>
        <v>1</v>
      </c>
      <c r="U125" s="396"/>
      <c r="V125" s="396">
        <f t="shared" si="26"/>
        <v>1</v>
      </c>
      <c r="W125" s="396"/>
      <c r="X125" s="396">
        <f t="shared" si="27"/>
        <v>1</v>
      </c>
      <c r="Y125" s="396"/>
      <c r="Z125" s="396">
        <f t="shared" si="28"/>
        <v>1</v>
      </c>
      <c r="AA125" s="396"/>
      <c r="AB125" s="396">
        <f t="shared" si="29"/>
        <v>1</v>
      </c>
      <c r="AC125" s="396"/>
      <c r="AD125" s="396">
        <f t="shared" si="30"/>
        <v>1</v>
      </c>
    </row>
    <row r="126" spans="3:30" ht="18" customHeight="1">
      <c r="C126" s="866" t="str">
        <f t="shared" si="17"/>
        <v>Lao động phổ thông</v>
      </c>
      <c r="D126" s="866"/>
      <c r="E126" s="639" t="str">
        <f t="shared" si="18"/>
        <v>G1</v>
      </c>
      <c r="F126" s="633">
        <f t="shared" si="18"/>
        <v>7</v>
      </c>
      <c r="G126" s="396">
        <f>IF(C126&lt;&gt;0,$H$7+SUMIF('Empl policies'!N$1:N$65536,'KH Chi Phi Nhan Su'!$L$12&amp;C126,'Empl policies'!R$1:R$65536),"")</f>
        <v>720000</v>
      </c>
      <c r="H126" s="396">
        <f t="shared" si="19"/>
        <v>1</v>
      </c>
      <c r="I126" s="396"/>
      <c r="J126" s="396">
        <f t="shared" si="20"/>
        <v>1</v>
      </c>
      <c r="K126" s="396"/>
      <c r="L126" s="396">
        <f t="shared" si="21"/>
        <v>1</v>
      </c>
      <c r="M126" s="396"/>
      <c r="N126" s="396">
        <f t="shared" si="22"/>
        <v>1</v>
      </c>
      <c r="O126" s="396"/>
      <c r="P126" s="396">
        <f t="shared" si="23"/>
        <v>1</v>
      </c>
      <c r="Q126" s="396"/>
      <c r="R126" s="396">
        <f t="shared" si="24"/>
        <v>1</v>
      </c>
      <c r="S126" s="396"/>
      <c r="T126" s="396">
        <f t="shared" si="25"/>
        <v>1</v>
      </c>
      <c r="U126" s="396"/>
      <c r="V126" s="396">
        <f t="shared" si="26"/>
        <v>1</v>
      </c>
      <c r="W126" s="396"/>
      <c r="X126" s="396">
        <f t="shared" si="27"/>
        <v>1</v>
      </c>
      <c r="Y126" s="396"/>
      <c r="Z126" s="396">
        <f t="shared" si="28"/>
        <v>1</v>
      </c>
      <c r="AA126" s="396"/>
      <c r="AB126" s="396">
        <f t="shared" si="29"/>
        <v>1</v>
      </c>
      <c r="AC126" s="396"/>
      <c r="AD126" s="396">
        <f t="shared" si="30"/>
        <v>1</v>
      </c>
    </row>
    <row r="127" spans="3:30" ht="18" customHeight="1">
      <c r="C127" s="866" t="str">
        <f t="shared" si="17"/>
        <v>Lao động phổ thông</v>
      </c>
      <c r="D127" s="866"/>
      <c r="E127" s="639" t="str">
        <f t="shared" ref="E127:F141" si="31">E34</f>
        <v>G1</v>
      </c>
      <c r="F127" s="633">
        <f t="shared" si="31"/>
        <v>8</v>
      </c>
      <c r="G127" s="396">
        <f>IF(C127&lt;&gt;0,$H$7+SUMIF('Empl policies'!N$1:N$65536,'KH Chi Phi Nhan Su'!$L$12&amp;C127,'Empl policies'!R$1:R$65536),"")</f>
        <v>720000</v>
      </c>
      <c r="H127" s="396">
        <f t="shared" si="19"/>
        <v>1</v>
      </c>
      <c r="I127" s="396"/>
      <c r="J127" s="396">
        <f t="shared" si="20"/>
        <v>1</v>
      </c>
      <c r="K127" s="396"/>
      <c r="L127" s="396">
        <f t="shared" si="21"/>
        <v>1</v>
      </c>
      <c r="M127" s="396"/>
      <c r="N127" s="396">
        <f t="shared" si="22"/>
        <v>1</v>
      </c>
      <c r="O127" s="396"/>
      <c r="P127" s="396">
        <f t="shared" si="23"/>
        <v>1</v>
      </c>
      <c r="Q127" s="396"/>
      <c r="R127" s="396">
        <f t="shared" si="24"/>
        <v>1</v>
      </c>
      <c r="S127" s="396"/>
      <c r="T127" s="396">
        <f t="shared" si="25"/>
        <v>1</v>
      </c>
      <c r="U127" s="396"/>
      <c r="V127" s="396">
        <f t="shared" si="26"/>
        <v>1</v>
      </c>
      <c r="W127" s="396"/>
      <c r="X127" s="396">
        <f t="shared" si="27"/>
        <v>1</v>
      </c>
      <c r="Y127" s="396"/>
      <c r="Z127" s="396">
        <f t="shared" si="28"/>
        <v>1</v>
      </c>
      <c r="AA127" s="396"/>
      <c r="AB127" s="396">
        <f t="shared" si="29"/>
        <v>1</v>
      </c>
      <c r="AC127" s="396"/>
      <c r="AD127" s="396">
        <f t="shared" si="30"/>
        <v>1</v>
      </c>
    </row>
    <row r="128" spans="3:30" ht="18" customHeight="1">
      <c r="C128" s="866" t="str">
        <f t="shared" si="17"/>
        <v>Lao động phổ thông</v>
      </c>
      <c r="D128" s="866"/>
      <c r="E128" s="639" t="str">
        <f t="shared" si="31"/>
        <v>G1</v>
      </c>
      <c r="F128" s="633">
        <f t="shared" si="31"/>
        <v>9</v>
      </c>
      <c r="G128" s="396">
        <f>IF(C128&lt;&gt;0,$H$7+SUMIF('Empl policies'!N$1:N$65536,'KH Chi Phi Nhan Su'!$L$12&amp;C128,'Empl policies'!R$1:R$65536),"")</f>
        <v>720000</v>
      </c>
      <c r="H128" s="396">
        <f t="shared" si="19"/>
        <v>1</v>
      </c>
      <c r="I128" s="396"/>
      <c r="J128" s="396">
        <f t="shared" si="20"/>
        <v>1</v>
      </c>
      <c r="K128" s="396"/>
      <c r="L128" s="396">
        <f t="shared" si="21"/>
        <v>1</v>
      </c>
      <c r="M128" s="396"/>
      <c r="N128" s="396">
        <f t="shared" si="22"/>
        <v>1</v>
      </c>
      <c r="O128" s="396"/>
      <c r="P128" s="396">
        <f t="shared" si="23"/>
        <v>1</v>
      </c>
      <c r="Q128" s="396"/>
      <c r="R128" s="396">
        <f t="shared" si="24"/>
        <v>1</v>
      </c>
      <c r="S128" s="396"/>
      <c r="T128" s="396">
        <f t="shared" si="25"/>
        <v>1</v>
      </c>
      <c r="U128" s="396"/>
      <c r="V128" s="396">
        <f t="shared" si="26"/>
        <v>1</v>
      </c>
      <c r="W128" s="396"/>
      <c r="X128" s="396">
        <f t="shared" si="27"/>
        <v>1</v>
      </c>
      <c r="Y128" s="396"/>
      <c r="Z128" s="396">
        <f t="shared" si="28"/>
        <v>1</v>
      </c>
      <c r="AA128" s="396"/>
      <c r="AB128" s="396">
        <f t="shared" si="29"/>
        <v>1</v>
      </c>
      <c r="AC128" s="396"/>
      <c r="AD128" s="396">
        <f t="shared" si="30"/>
        <v>1</v>
      </c>
    </row>
    <row r="129" spans="2:30" ht="18" customHeight="1">
      <c r="C129" s="866" t="str">
        <f t="shared" si="17"/>
        <v>Lao động phổ thông</v>
      </c>
      <c r="D129" s="866"/>
      <c r="E129" s="639" t="str">
        <f t="shared" si="31"/>
        <v>G1</v>
      </c>
      <c r="F129" s="633">
        <f t="shared" si="31"/>
        <v>10</v>
      </c>
      <c r="G129" s="396">
        <f>IF(C129&lt;&gt;0,$H$7+SUMIF('Empl policies'!N$1:N$65536,'KH Chi Phi Nhan Su'!$L$12&amp;C129,'Empl policies'!R$1:R$65536),"")</f>
        <v>720000</v>
      </c>
      <c r="H129" s="396">
        <f t="shared" si="19"/>
        <v>1</v>
      </c>
      <c r="I129" s="396"/>
      <c r="J129" s="396">
        <f t="shared" si="20"/>
        <v>1</v>
      </c>
      <c r="K129" s="396"/>
      <c r="L129" s="396">
        <f t="shared" si="21"/>
        <v>1</v>
      </c>
      <c r="M129" s="396"/>
      <c r="N129" s="396">
        <f t="shared" si="22"/>
        <v>1</v>
      </c>
      <c r="O129" s="396"/>
      <c r="P129" s="396">
        <f t="shared" si="23"/>
        <v>1</v>
      </c>
      <c r="Q129" s="396"/>
      <c r="R129" s="396">
        <f t="shared" si="24"/>
        <v>1</v>
      </c>
      <c r="S129" s="396"/>
      <c r="T129" s="396">
        <f t="shared" si="25"/>
        <v>1</v>
      </c>
      <c r="U129" s="396"/>
      <c r="V129" s="396">
        <f t="shared" si="26"/>
        <v>1</v>
      </c>
      <c r="W129" s="396"/>
      <c r="X129" s="396">
        <f t="shared" si="27"/>
        <v>1</v>
      </c>
      <c r="Y129" s="396"/>
      <c r="Z129" s="396">
        <f t="shared" si="28"/>
        <v>1</v>
      </c>
      <c r="AA129" s="396"/>
      <c r="AB129" s="396">
        <f t="shared" si="29"/>
        <v>1</v>
      </c>
      <c r="AC129" s="396"/>
      <c r="AD129" s="396">
        <f t="shared" si="30"/>
        <v>1</v>
      </c>
    </row>
    <row r="130" spans="2:30" ht="18" customHeight="1">
      <c r="C130" s="866" t="str">
        <f t="shared" si="17"/>
        <v>Lao động phổ thông</v>
      </c>
      <c r="D130" s="866"/>
      <c r="E130" s="639" t="str">
        <f t="shared" si="31"/>
        <v>G1</v>
      </c>
      <c r="F130" s="633">
        <f t="shared" si="31"/>
        <v>11</v>
      </c>
      <c r="G130" s="396">
        <f>IF(C130&lt;&gt;0,$H$7+SUMIF('Empl policies'!N$1:N$65536,'KH Chi Phi Nhan Su'!$L$12&amp;C130,'Empl policies'!R$1:R$65536),"")</f>
        <v>720000</v>
      </c>
      <c r="H130" s="396">
        <f t="shared" si="19"/>
        <v>1</v>
      </c>
      <c r="I130" s="396"/>
      <c r="J130" s="396">
        <f t="shared" si="20"/>
        <v>1</v>
      </c>
      <c r="K130" s="396"/>
      <c r="L130" s="396">
        <f t="shared" si="21"/>
        <v>1</v>
      </c>
      <c r="M130" s="396"/>
      <c r="N130" s="396">
        <f t="shared" si="22"/>
        <v>1</v>
      </c>
      <c r="O130" s="396"/>
      <c r="P130" s="396">
        <f t="shared" si="23"/>
        <v>1</v>
      </c>
      <c r="Q130" s="396"/>
      <c r="R130" s="396">
        <f t="shared" si="24"/>
        <v>1</v>
      </c>
      <c r="S130" s="396"/>
      <c r="T130" s="396">
        <f t="shared" si="25"/>
        <v>1</v>
      </c>
      <c r="U130" s="396"/>
      <c r="V130" s="396">
        <f t="shared" si="26"/>
        <v>1</v>
      </c>
      <c r="W130" s="396"/>
      <c r="X130" s="396">
        <f t="shared" si="27"/>
        <v>1</v>
      </c>
      <c r="Y130" s="396"/>
      <c r="Z130" s="396">
        <f t="shared" si="28"/>
        <v>1</v>
      </c>
      <c r="AA130" s="396"/>
      <c r="AB130" s="396">
        <f t="shared" si="29"/>
        <v>1</v>
      </c>
      <c r="AC130" s="396"/>
      <c r="AD130" s="396">
        <f t="shared" si="30"/>
        <v>1</v>
      </c>
    </row>
    <row r="131" spans="2:30" ht="18" customHeight="1">
      <c r="C131" s="866" t="str">
        <f t="shared" si="17"/>
        <v>Lao động phổ thông</v>
      </c>
      <c r="D131" s="866"/>
      <c r="E131" s="639" t="str">
        <f t="shared" si="31"/>
        <v>G1</v>
      </c>
      <c r="F131" s="633">
        <f t="shared" si="31"/>
        <v>12</v>
      </c>
      <c r="G131" s="396">
        <f>IF(C131&lt;&gt;0,$H$7+SUMIF('Empl policies'!N$1:N$65536,'KH Chi Phi Nhan Su'!$L$12&amp;C131,'Empl policies'!R$1:R$65536),"")</f>
        <v>720000</v>
      </c>
      <c r="H131" s="396">
        <f t="shared" si="19"/>
        <v>1</v>
      </c>
      <c r="I131" s="396"/>
      <c r="J131" s="396">
        <f t="shared" si="20"/>
        <v>1</v>
      </c>
      <c r="K131" s="396"/>
      <c r="L131" s="396">
        <f t="shared" si="21"/>
        <v>1</v>
      </c>
      <c r="M131" s="396"/>
      <c r="N131" s="396">
        <f t="shared" si="22"/>
        <v>1</v>
      </c>
      <c r="O131" s="396"/>
      <c r="P131" s="396">
        <f t="shared" si="23"/>
        <v>1</v>
      </c>
      <c r="Q131" s="396"/>
      <c r="R131" s="396">
        <f t="shared" si="24"/>
        <v>1</v>
      </c>
      <c r="S131" s="396"/>
      <c r="T131" s="396">
        <f t="shared" si="25"/>
        <v>1</v>
      </c>
      <c r="U131" s="396"/>
      <c r="V131" s="396">
        <f t="shared" si="26"/>
        <v>1</v>
      </c>
      <c r="W131" s="396"/>
      <c r="X131" s="396">
        <f t="shared" si="27"/>
        <v>1</v>
      </c>
      <c r="Y131" s="396"/>
      <c r="Z131" s="396">
        <f t="shared" si="28"/>
        <v>1</v>
      </c>
      <c r="AA131" s="396"/>
      <c r="AB131" s="396">
        <f t="shared" si="29"/>
        <v>1</v>
      </c>
      <c r="AC131" s="396"/>
      <c r="AD131" s="396">
        <f t="shared" si="30"/>
        <v>1</v>
      </c>
    </row>
    <row r="132" spans="2:30" ht="18" customHeight="1">
      <c r="C132" s="866" t="str">
        <f t="shared" si="17"/>
        <v>Lao động phổ thông</v>
      </c>
      <c r="D132" s="866"/>
      <c r="E132" s="639" t="str">
        <f t="shared" si="31"/>
        <v>G1</v>
      </c>
      <c r="F132" s="633">
        <f t="shared" si="31"/>
        <v>13</v>
      </c>
      <c r="G132" s="396">
        <f>IF(C132&lt;&gt;0,$H$7+SUMIF('Empl policies'!N$1:N$65536,'KH Chi Phi Nhan Su'!$L$12&amp;C132,'Empl policies'!R$1:R$65536),"")</f>
        <v>720000</v>
      </c>
      <c r="H132" s="396">
        <f t="shared" si="19"/>
        <v>1</v>
      </c>
      <c r="I132" s="396"/>
      <c r="J132" s="396">
        <f t="shared" si="20"/>
        <v>1</v>
      </c>
      <c r="K132" s="396"/>
      <c r="L132" s="396">
        <f t="shared" si="21"/>
        <v>1</v>
      </c>
      <c r="M132" s="396"/>
      <c r="N132" s="396">
        <f t="shared" si="22"/>
        <v>1</v>
      </c>
      <c r="O132" s="396"/>
      <c r="P132" s="396">
        <f t="shared" si="23"/>
        <v>1</v>
      </c>
      <c r="Q132" s="396"/>
      <c r="R132" s="396">
        <f t="shared" si="24"/>
        <v>1</v>
      </c>
      <c r="S132" s="396"/>
      <c r="T132" s="396">
        <f t="shared" si="25"/>
        <v>1</v>
      </c>
      <c r="U132" s="396"/>
      <c r="V132" s="396">
        <f t="shared" si="26"/>
        <v>1</v>
      </c>
      <c r="W132" s="396"/>
      <c r="X132" s="396">
        <f t="shared" si="27"/>
        <v>1</v>
      </c>
      <c r="Y132" s="396"/>
      <c r="Z132" s="396">
        <f t="shared" si="28"/>
        <v>1</v>
      </c>
      <c r="AA132" s="396"/>
      <c r="AB132" s="396">
        <f t="shared" si="29"/>
        <v>1</v>
      </c>
      <c r="AC132" s="396"/>
      <c r="AD132" s="396">
        <f t="shared" si="30"/>
        <v>1</v>
      </c>
    </row>
    <row r="133" spans="2:30" ht="18" customHeight="1">
      <c r="C133" s="866" t="str">
        <f t="shared" si="17"/>
        <v>Lao động phổ thông</v>
      </c>
      <c r="D133" s="866"/>
      <c r="E133" s="639" t="str">
        <f t="shared" si="31"/>
        <v>G1</v>
      </c>
      <c r="F133" s="633">
        <f t="shared" si="31"/>
        <v>14</v>
      </c>
      <c r="G133" s="396">
        <f>IF(C133&lt;&gt;0,$H$7+SUMIF('Empl policies'!N$1:N$65536,'KH Chi Phi Nhan Su'!$L$12&amp;C133,'Empl policies'!R$1:R$65536),"")</f>
        <v>720000</v>
      </c>
      <c r="H133" s="396">
        <f t="shared" si="19"/>
        <v>1</v>
      </c>
      <c r="I133" s="396"/>
      <c r="J133" s="396">
        <f t="shared" si="20"/>
        <v>1</v>
      </c>
      <c r="K133" s="396"/>
      <c r="L133" s="396">
        <f t="shared" si="21"/>
        <v>1</v>
      </c>
      <c r="M133" s="396"/>
      <c r="N133" s="396">
        <f t="shared" si="22"/>
        <v>1</v>
      </c>
      <c r="O133" s="396"/>
      <c r="P133" s="396">
        <f t="shared" si="23"/>
        <v>1</v>
      </c>
      <c r="Q133" s="396"/>
      <c r="R133" s="396">
        <f t="shared" si="24"/>
        <v>1</v>
      </c>
      <c r="S133" s="396"/>
      <c r="T133" s="396">
        <f t="shared" si="25"/>
        <v>1</v>
      </c>
      <c r="U133" s="396"/>
      <c r="V133" s="396">
        <f t="shared" si="26"/>
        <v>1</v>
      </c>
      <c r="W133" s="396"/>
      <c r="X133" s="396">
        <f t="shared" si="27"/>
        <v>1</v>
      </c>
      <c r="Y133" s="396"/>
      <c r="Z133" s="396">
        <f t="shared" si="28"/>
        <v>1</v>
      </c>
      <c r="AA133" s="396"/>
      <c r="AB133" s="396">
        <f t="shared" si="29"/>
        <v>1</v>
      </c>
      <c r="AC133" s="396"/>
      <c r="AD133" s="396">
        <f t="shared" si="30"/>
        <v>1</v>
      </c>
    </row>
    <row r="134" spans="2:30" ht="18" customHeight="1">
      <c r="C134" s="866" t="str">
        <f t="shared" si="17"/>
        <v>Lao động phổ thông</v>
      </c>
      <c r="D134" s="866"/>
      <c r="E134" s="639" t="str">
        <f t="shared" si="31"/>
        <v>G1</v>
      </c>
      <c r="F134" s="633">
        <f t="shared" si="31"/>
        <v>15</v>
      </c>
      <c r="G134" s="396">
        <f>IF(C134&lt;&gt;0,$H$7+SUMIF('Empl policies'!N$1:N$65536,'KH Chi Phi Nhan Su'!$L$12&amp;C134,'Empl policies'!R$1:R$65536),"")</f>
        <v>720000</v>
      </c>
      <c r="H134" s="396">
        <f t="shared" si="19"/>
        <v>1</v>
      </c>
      <c r="I134" s="396"/>
      <c r="J134" s="396">
        <f t="shared" si="20"/>
        <v>1</v>
      </c>
      <c r="K134" s="396"/>
      <c r="L134" s="396">
        <f t="shared" si="21"/>
        <v>1</v>
      </c>
      <c r="M134" s="396"/>
      <c r="N134" s="396">
        <f t="shared" si="22"/>
        <v>1</v>
      </c>
      <c r="O134" s="396"/>
      <c r="P134" s="396">
        <f t="shared" si="23"/>
        <v>1</v>
      </c>
      <c r="Q134" s="396"/>
      <c r="R134" s="396">
        <f t="shared" si="24"/>
        <v>1</v>
      </c>
      <c r="S134" s="396"/>
      <c r="T134" s="396">
        <f t="shared" si="25"/>
        <v>1</v>
      </c>
      <c r="U134" s="396"/>
      <c r="V134" s="396">
        <f t="shared" si="26"/>
        <v>1</v>
      </c>
      <c r="W134" s="396"/>
      <c r="X134" s="396">
        <f t="shared" si="27"/>
        <v>1</v>
      </c>
      <c r="Y134" s="396"/>
      <c r="Z134" s="396">
        <f t="shared" si="28"/>
        <v>1</v>
      </c>
      <c r="AA134" s="396"/>
      <c r="AB134" s="396">
        <f t="shared" si="29"/>
        <v>1</v>
      </c>
      <c r="AC134" s="396"/>
      <c r="AD134" s="396">
        <f t="shared" si="30"/>
        <v>1</v>
      </c>
    </row>
    <row r="135" spans="2:30" ht="18" customHeight="1">
      <c r="C135" s="866" t="str">
        <f t="shared" si="17"/>
        <v>Cấp nhân viên</v>
      </c>
      <c r="D135" s="866"/>
      <c r="E135" s="639" t="str">
        <f t="shared" si="31"/>
        <v>G3</v>
      </c>
      <c r="F135" s="633">
        <f t="shared" si="31"/>
        <v>8</v>
      </c>
      <c r="G135" s="396">
        <f>IF(C135&lt;&gt;0,$H$7+SUMIF('Empl policies'!N$1:N$65536,'KH Chi Phi Nhan Su'!$L$12&amp;C135,'Empl policies'!R$1:R$65536),"")</f>
        <v>720000</v>
      </c>
      <c r="H135" s="396">
        <f t="shared" si="19"/>
        <v>1</v>
      </c>
      <c r="I135" s="396"/>
      <c r="J135" s="396">
        <f t="shared" si="20"/>
        <v>1</v>
      </c>
      <c r="K135" s="396"/>
      <c r="L135" s="396">
        <f t="shared" si="21"/>
        <v>1</v>
      </c>
      <c r="M135" s="396"/>
      <c r="N135" s="396">
        <f t="shared" si="22"/>
        <v>1</v>
      </c>
      <c r="O135" s="396"/>
      <c r="P135" s="396">
        <f t="shared" si="23"/>
        <v>1</v>
      </c>
      <c r="Q135" s="396"/>
      <c r="R135" s="396">
        <f t="shared" si="24"/>
        <v>1</v>
      </c>
      <c r="S135" s="396"/>
      <c r="T135" s="396">
        <f t="shared" si="25"/>
        <v>1</v>
      </c>
      <c r="U135" s="396"/>
      <c r="V135" s="396">
        <f t="shared" si="26"/>
        <v>1</v>
      </c>
      <c r="W135" s="396"/>
      <c r="X135" s="396">
        <f t="shared" si="27"/>
        <v>1</v>
      </c>
      <c r="Y135" s="396"/>
      <c r="Z135" s="396">
        <f t="shared" si="28"/>
        <v>1</v>
      </c>
      <c r="AA135" s="396"/>
      <c r="AB135" s="396">
        <f t="shared" si="29"/>
        <v>1</v>
      </c>
      <c r="AC135" s="396"/>
      <c r="AD135" s="396">
        <f t="shared" si="30"/>
        <v>1</v>
      </c>
    </row>
    <row r="136" spans="2:30" ht="18" customHeight="1">
      <c r="C136" s="866" t="str">
        <f t="shared" si="17"/>
        <v>Cấp nhân viên</v>
      </c>
      <c r="D136" s="866"/>
      <c r="E136" s="639" t="str">
        <f t="shared" si="31"/>
        <v>G3</v>
      </c>
      <c r="F136" s="633">
        <f t="shared" si="31"/>
        <v>9</v>
      </c>
      <c r="G136" s="396">
        <f>IF(C136&lt;&gt;0,$H$7+SUMIF('Empl policies'!N$1:N$65536,'KH Chi Phi Nhan Su'!$L$12&amp;C136,'Empl policies'!R$1:R$65536),"")</f>
        <v>720000</v>
      </c>
      <c r="H136" s="396">
        <f t="shared" si="19"/>
        <v>1</v>
      </c>
      <c r="I136" s="396"/>
      <c r="J136" s="396">
        <f t="shared" si="20"/>
        <v>1</v>
      </c>
      <c r="K136" s="396"/>
      <c r="L136" s="396">
        <f t="shared" si="21"/>
        <v>1</v>
      </c>
      <c r="M136" s="396"/>
      <c r="N136" s="396">
        <f t="shared" si="22"/>
        <v>1</v>
      </c>
      <c r="O136" s="396"/>
      <c r="P136" s="396">
        <f t="shared" si="23"/>
        <v>1</v>
      </c>
      <c r="Q136" s="396"/>
      <c r="R136" s="396">
        <f t="shared" si="24"/>
        <v>1</v>
      </c>
      <c r="S136" s="396"/>
      <c r="T136" s="396">
        <f t="shared" si="25"/>
        <v>1</v>
      </c>
      <c r="U136" s="396"/>
      <c r="V136" s="396">
        <f t="shared" si="26"/>
        <v>1</v>
      </c>
      <c r="W136" s="396"/>
      <c r="X136" s="396">
        <f t="shared" si="27"/>
        <v>1</v>
      </c>
      <c r="Y136" s="396"/>
      <c r="Z136" s="396">
        <f t="shared" si="28"/>
        <v>1</v>
      </c>
      <c r="AA136" s="396"/>
      <c r="AB136" s="396">
        <f t="shared" si="29"/>
        <v>1</v>
      </c>
      <c r="AC136" s="396"/>
      <c r="AD136" s="396">
        <f t="shared" si="30"/>
        <v>1</v>
      </c>
    </row>
    <row r="137" spans="2:30" ht="18" customHeight="1">
      <c r="C137" s="866" t="str">
        <f t="shared" si="17"/>
        <v>Cấp nhân viên</v>
      </c>
      <c r="D137" s="866"/>
      <c r="E137" s="639" t="str">
        <f t="shared" si="31"/>
        <v>G3</v>
      </c>
      <c r="F137" s="633">
        <f t="shared" si="31"/>
        <v>10</v>
      </c>
      <c r="G137" s="396">
        <f>IF(C137&lt;&gt;0,$H$7+SUMIF('Empl policies'!N$1:N$65536,'KH Chi Phi Nhan Su'!$L$12&amp;C137,'Empl policies'!R$1:R$65536),"")</f>
        <v>720000</v>
      </c>
      <c r="H137" s="396">
        <f t="shared" si="19"/>
        <v>1</v>
      </c>
      <c r="I137" s="396"/>
      <c r="J137" s="396">
        <f t="shared" si="20"/>
        <v>1</v>
      </c>
      <c r="K137" s="396"/>
      <c r="L137" s="396">
        <f t="shared" si="21"/>
        <v>1</v>
      </c>
      <c r="M137" s="396"/>
      <c r="N137" s="396">
        <f t="shared" si="22"/>
        <v>1</v>
      </c>
      <c r="O137" s="396"/>
      <c r="P137" s="396">
        <f t="shared" si="23"/>
        <v>1</v>
      </c>
      <c r="Q137" s="396"/>
      <c r="R137" s="396">
        <f t="shared" si="24"/>
        <v>1</v>
      </c>
      <c r="S137" s="396"/>
      <c r="T137" s="396">
        <f t="shared" si="25"/>
        <v>1</v>
      </c>
      <c r="U137" s="396"/>
      <c r="V137" s="396">
        <f t="shared" si="26"/>
        <v>1</v>
      </c>
      <c r="W137" s="396"/>
      <c r="X137" s="396">
        <f t="shared" si="27"/>
        <v>1</v>
      </c>
      <c r="Y137" s="396"/>
      <c r="Z137" s="396">
        <f t="shared" si="28"/>
        <v>1</v>
      </c>
      <c r="AA137" s="396"/>
      <c r="AB137" s="396">
        <f t="shared" si="29"/>
        <v>1</v>
      </c>
      <c r="AC137" s="396"/>
      <c r="AD137" s="396">
        <f t="shared" si="30"/>
        <v>1</v>
      </c>
    </row>
    <row r="138" spans="2:30" ht="18" customHeight="1">
      <c r="C138" s="866" t="str">
        <f t="shared" si="17"/>
        <v>Cấp nhân viên</v>
      </c>
      <c r="D138" s="866"/>
      <c r="E138" s="639" t="str">
        <f t="shared" si="31"/>
        <v>G3</v>
      </c>
      <c r="F138" s="633">
        <f t="shared" si="31"/>
        <v>11</v>
      </c>
      <c r="G138" s="396">
        <f>IF(C138&lt;&gt;0,$H$7+SUMIF('Empl policies'!N$1:N$65536,'KH Chi Phi Nhan Su'!$L$12&amp;C138,'Empl policies'!R$1:R$65536),"")</f>
        <v>720000</v>
      </c>
      <c r="H138" s="396">
        <f t="shared" si="19"/>
        <v>1</v>
      </c>
      <c r="I138" s="396"/>
      <c r="J138" s="396">
        <f t="shared" si="20"/>
        <v>1</v>
      </c>
      <c r="K138" s="396"/>
      <c r="L138" s="396">
        <f t="shared" si="21"/>
        <v>1</v>
      </c>
      <c r="M138" s="396"/>
      <c r="N138" s="396">
        <f t="shared" si="22"/>
        <v>1</v>
      </c>
      <c r="O138" s="396"/>
      <c r="P138" s="396">
        <f t="shared" si="23"/>
        <v>1</v>
      </c>
      <c r="Q138" s="396"/>
      <c r="R138" s="396">
        <f t="shared" si="24"/>
        <v>1</v>
      </c>
      <c r="S138" s="396"/>
      <c r="T138" s="396">
        <f t="shared" si="25"/>
        <v>1</v>
      </c>
      <c r="U138" s="396"/>
      <c r="V138" s="396">
        <f t="shared" si="26"/>
        <v>1</v>
      </c>
      <c r="W138" s="396"/>
      <c r="X138" s="396">
        <f t="shared" si="27"/>
        <v>1</v>
      </c>
      <c r="Y138" s="396"/>
      <c r="Z138" s="396">
        <f t="shared" si="28"/>
        <v>1</v>
      </c>
      <c r="AA138" s="396"/>
      <c r="AB138" s="396">
        <f t="shared" si="29"/>
        <v>1</v>
      </c>
      <c r="AC138" s="396"/>
      <c r="AD138" s="396">
        <f t="shared" si="30"/>
        <v>1</v>
      </c>
    </row>
    <row r="139" spans="2:30" ht="18" customHeight="1">
      <c r="C139" s="866" t="str">
        <f t="shared" si="17"/>
        <v>Cấp nhân viên</v>
      </c>
      <c r="D139" s="866"/>
      <c r="E139" s="639" t="str">
        <f t="shared" si="31"/>
        <v>G3</v>
      </c>
      <c r="F139" s="633">
        <f t="shared" si="31"/>
        <v>12</v>
      </c>
      <c r="G139" s="396">
        <f>IF(C139&lt;&gt;0,$H$7+SUMIF('Empl policies'!N$1:N$65536,'KH Chi Phi Nhan Su'!$L$12&amp;C139,'Empl policies'!R$1:R$65536),"")</f>
        <v>720000</v>
      </c>
      <c r="H139" s="396">
        <f t="shared" si="19"/>
        <v>1</v>
      </c>
      <c r="I139" s="396"/>
      <c r="J139" s="396">
        <f t="shared" si="20"/>
        <v>1</v>
      </c>
      <c r="K139" s="396"/>
      <c r="L139" s="396">
        <f t="shared" si="21"/>
        <v>1</v>
      </c>
      <c r="M139" s="396"/>
      <c r="N139" s="396">
        <f t="shared" si="22"/>
        <v>1</v>
      </c>
      <c r="O139" s="396"/>
      <c r="P139" s="396">
        <f t="shared" si="23"/>
        <v>1</v>
      </c>
      <c r="Q139" s="396"/>
      <c r="R139" s="396">
        <f t="shared" si="24"/>
        <v>1</v>
      </c>
      <c r="S139" s="396"/>
      <c r="T139" s="396">
        <f t="shared" si="25"/>
        <v>1</v>
      </c>
      <c r="U139" s="396"/>
      <c r="V139" s="396">
        <f t="shared" si="26"/>
        <v>1</v>
      </c>
      <c r="W139" s="396"/>
      <c r="X139" s="396">
        <f t="shared" si="27"/>
        <v>1</v>
      </c>
      <c r="Y139" s="396"/>
      <c r="Z139" s="396">
        <f t="shared" si="28"/>
        <v>1</v>
      </c>
      <c r="AA139" s="396"/>
      <c r="AB139" s="396">
        <f t="shared" si="29"/>
        <v>1</v>
      </c>
      <c r="AC139" s="396"/>
      <c r="AD139" s="396">
        <f t="shared" si="30"/>
        <v>1</v>
      </c>
    </row>
    <row r="140" spans="2:30" ht="18" customHeight="1">
      <c r="C140" s="866">
        <f t="shared" si="17"/>
        <v>0</v>
      </c>
      <c r="D140" s="866"/>
      <c r="E140" s="639">
        <f t="shared" si="31"/>
        <v>0</v>
      </c>
      <c r="F140" s="633">
        <f t="shared" si="31"/>
        <v>0</v>
      </c>
      <c r="G140" s="396" t="str">
        <f>IF(C140&lt;&gt;0,$H$7+SUMIF('Empl policies'!N$1:N$65536,'KH Chi Phi Nhan Su'!$L$12&amp;C140,'Empl policies'!R$1:R$65536),"")</f>
        <v/>
      </c>
      <c r="H140" s="396">
        <f t="shared" si="19"/>
        <v>0</v>
      </c>
      <c r="I140" s="396"/>
      <c r="J140" s="396">
        <f t="shared" si="20"/>
        <v>0</v>
      </c>
      <c r="K140" s="396"/>
      <c r="L140" s="396">
        <f t="shared" si="21"/>
        <v>0</v>
      </c>
      <c r="M140" s="396"/>
      <c r="N140" s="396">
        <f t="shared" si="22"/>
        <v>0</v>
      </c>
      <c r="O140" s="396"/>
      <c r="P140" s="396">
        <f t="shared" si="23"/>
        <v>0</v>
      </c>
      <c r="Q140" s="396"/>
      <c r="R140" s="396">
        <f t="shared" si="24"/>
        <v>0</v>
      </c>
      <c r="S140" s="396"/>
      <c r="T140" s="396">
        <f t="shared" si="25"/>
        <v>0</v>
      </c>
      <c r="U140" s="396"/>
      <c r="V140" s="396">
        <f t="shared" si="26"/>
        <v>0</v>
      </c>
      <c r="W140" s="396"/>
      <c r="X140" s="396">
        <f t="shared" si="27"/>
        <v>0</v>
      </c>
      <c r="Y140" s="396"/>
      <c r="Z140" s="396">
        <f t="shared" si="28"/>
        <v>0</v>
      </c>
      <c r="AA140" s="396"/>
      <c r="AB140" s="396">
        <f t="shared" si="29"/>
        <v>0</v>
      </c>
      <c r="AC140" s="396"/>
      <c r="AD140" s="396">
        <f t="shared" si="30"/>
        <v>0</v>
      </c>
    </row>
    <row r="141" spans="2:30" ht="18" customHeight="1">
      <c r="C141" s="867">
        <f t="shared" si="17"/>
        <v>0</v>
      </c>
      <c r="D141" s="867"/>
      <c r="E141" s="640">
        <f t="shared" si="31"/>
        <v>0</v>
      </c>
      <c r="F141" s="635">
        <f t="shared" si="31"/>
        <v>0</v>
      </c>
      <c r="G141" s="401" t="str">
        <f>IF(C141&lt;&gt;0,$H$7+SUMIF('Empl policies'!N$1:N$65536,'KH Chi Phi Nhan Su'!$L$12&amp;C141,'Empl policies'!R$1:R$65536),"")</f>
        <v/>
      </c>
      <c r="H141" s="401">
        <f t="shared" si="19"/>
        <v>0</v>
      </c>
      <c r="I141" s="401"/>
      <c r="J141" s="401">
        <f t="shared" si="20"/>
        <v>0</v>
      </c>
      <c r="K141" s="401"/>
      <c r="L141" s="401">
        <f t="shared" si="21"/>
        <v>0</v>
      </c>
      <c r="M141" s="401"/>
      <c r="N141" s="401">
        <f t="shared" si="22"/>
        <v>0</v>
      </c>
      <c r="O141" s="401"/>
      <c r="P141" s="401">
        <f t="shared" si="23"/>
        <v>0</v>
      </c>
      <c r="Q141" s="401"/>
      <c r="R141" s="401">
        <f t="shared" si="24"/>
        <v>0</v>
      </c>
      <c r="S141" s="401"/>
      <c r="T141" s="401">
        <f t="shared" si="25"/>
        <v>0</v>
      </c>
      <c r="U141" s="401"/>
      <c r="V141" s="401">
        <f t="shared" si="26"/>
        <v>0</v>
      </c>
      <c r="W141" s="401"/>
      <c r="X141" s="401">
        <f t="shared" si="27"/>
        <v>0</v>
      </c>
      <c r="Y141" s="401"/>
      <c r="Z141" s="401">
        <f t="shared" si="28"/>
        <v>0</v>
      </c>
      <c r="AA141" s="401"/>
      <c r="AB141" s="401">
        <f t="shared" si="29"/>
        <v>0</v>
      </c>
      <c r="AC141" s="401"/>
      <c r="AD141" s="401">
        <f t="shared" si="30"/>
        <v>0</v>
      </c>
    </row>
    <row r="142" spans="2:30" s="408" customFormat="1" ht="18" customHeight="1">
      <c r="B142" s="597"/>
      <c r="C142" s="868" t="s">
        <v>17</v>
      </c>
      <c r="D142" s="868"/>
      <c r="E142" s="403"/>
      <c r="F142" s="379"/>
      <c r="G142" s="403"/>
      <c r="H142" s="375">
        <f>SUMPRODUCT($G$107:$G$141,H107:H141)</f>
        <v>20880000</v>
      </c>
      <c r="I142" s="375"/>
      <c r="J142" s="375">
        <f>SUMPRODUCT($G$107:$G$141,J107:J141)</f>
        <v>22520000</v>
      </c>
      <c r="K142" s="375"/>
      <c r="L142" s="375">
        <f>SUMPRODUCT($G$107:$G$141,L107:L141)</f>
        <v>22520000</v>
      </c>
      <c r="M142" s="375"/>
      <c r="N142" s="375">
        <f>SUMPRODUCT($G$107:$G$141,N107:N141)</f>
        <v>23240000</v>
      </c>
      <c r="O142" s="375"/>
      <c r="P142" s="375">
        <f>SUMPRODUCT($G$107:$G$141,P107:P141)</f>
        <v>23240000</v>
      </c>
      <c r="Q142" s="375"/>
      <c r="R142" s="375">
        <f>SUMPRODUCT($G$107:$G$141,R107:R141)</f>
        <v>23960000</v>
      </c>
      <c r="S142" s="375"/>
      <c r="T142" s="375">
        <f>SUMPRODUCT($G$107:$G$141,T107:T141)</f>
        <v>23960000</v>
      </c>
      <c r="U142" s="375"/>
      <c r="V142" s="375">
        <f>SUMPRODUCT($G$107:$G$141,V107:V141)</f>
        <v>23960000</v>
      </c>
      <c r="W142" s="375"/>
      <c r="X142" s="375">
        <f>SUMPRODUCT($G$107:$G$141,X107:X141)</f>
        <v>23960000</v>
      </c>
      <c r="Y142" s="375"/>
      <c r="Z142" s="375">
        <f>SUMPRODUCT($G$107:$G$141,Z107:Z141)</f>
        <v>23960000</v>
      </c>
      <c r="AA142" s="375"/>
      <c r="AB142" s="375">
        <f>SUMPRODUCT($G$107:$G$141,AB107:AB141)</f>
        <v>23960000</v>
      </c>
      <c r="AC142" s="375"/>
      <c r="AD142" s="375">
        <f>SUMPRODUCT($G$107:$G$141,AD107:AD141)</f>
        <v>23960000</v>
      </c>
    </row>
    <row r="145" spans="2:30" ht="18" customHeight="1">
      <c r="C145" s="580" t="s">
        <v>437</v>
      </c>
      <c r="D145" s="581"/>
      <c r="E145" s="581"/>
      <c r="F145" s="602"/>
      <c r="G145" s="379" t="s">
        <v>21</v>
      </c>
      <c r="H145" s="582" t="s">
        <v>148</v>
      </c>
      <c r="I145" s="378"/>
      <c r="J145" s="378" t="s">
        <v>149</v>
      </c>
      <c r="K145" s="378"/>
      <c r="L145" s="378" t="s">
        <v>150</v>
      </c>
      <c r="M145" s="378"/>
      <c r="N145" s="378" t="s">
        <v>151</v>
      </c>
      <c r="O145" s="378"/>
      <c r="P145" s="378" t="s">
        <v>152</v>
      </c>
      <c r="Q145" s="378"/>
      <c r="R145" s="378" t="s">
        <v>153</v>
      </c>
      <c r="S145" s="378"/>
      <c r="T145" s="378" t="s">
        <v>154</v>
      </c>
      <c r="U145" s="378"/>
      <c r="V145" s="378" t="s">
        <v>155</v>
      </c>
      <c r="W145" s="378"/>
      <c r="X145" s="378" t="s">
        <v>156</v>
      </c>
      <c r="Y145" s="378"/>
      <c r="Z145" s="378" t="s">
        <v>12</v>
      </c>
      <c r="AA145" s="378"/>
      <c r="AB145" s="378" t="s">
        <v>13</v>
      </c>
      <c r="AC145" s="378"/>
      <c r="AD145" s="378" t="s">
        <v>14</v>
      </c>
    </row>
    <row r="146" spans="2:30" s="408" customFormat="1" ht="18" customHeight="1">
      <c r="B146" s="597"/>
      <c r="C146" s="863" t="s">
        <v>535</v>
      </c>
      <c r="D146" s="864"/>
      <c r="E146" s="864"/>
      <c r="F146" s="865"/>
      <c r="G146" s="403"/>
      <c r="H146" s="583">
        <f>SUM(H148:H162)</f>
        <v>327445816.66666669</v>
      </c>
      <c r="I146" s="407"/>
      <c r="J146" s="583">
        <f>SUM(J148:J162)</f>
        <v>320808643.33333331</v>
      </c>
      <c r="K146" s="407"/>
      <c r="L146" s="583">
        <f>SUM(L148:L162)</f>
        <v>320808643.33333331</v>
      </c>
      <c r="M146" s="407"/>
      <c r="N146" s="583">
        <f>SUM(N148:N162)</f>
        <v>352927976.66666669</v>
      </c>
      <c r="O146" s="407"/>
      <c r="P146" s="583">
        <f>SUM(P148:P162)</f>
        <v>370527976.66666669</v>
      </c>
      <c r="Q146" s="407"/>
      <c r="R146" s="583">
        <f>SUM(R148:R162)</f>
        <v>416817310</v>
      </c>
      <c r="S146" s="407"/>
      <c r="T146" s="583">
        <f>SUM(T148:T162)</f>
        <v>399417310</v>
      </c>
      <c r="U146" s="407"/>
      <c r="V146" s="583">
        <f>SUM(V148:V162)</f>
        <v>399417310</v>
      </c>
      <c r="W146" s="407"/>
      <c r="X146" s="583">
        <f>SUM(X148:X162)</f>
        <v>418722310</v>
      </c>
      <c r="Y146" s="407"/>
      <c r="Z146" s="583">
        <f>SUM(Z148:Z162)</f>
        <v>399417310</v>
      </c>
      <c r="AA146" s="407"/>
      <c r="AB146" s="583">
        <f>SUM(AB148:AB162)</f>
        <v>399417310</v>
      </c>
      <c r="AC146" s="407"/>
      <c r="AD146" s="583">
        <f>SUM(AD148:AD162)</f>
        <v>1706732809.4070623</v>
      </c>
    </row>
    <row r="147" spans="2:30" s="408" customFormat="1" ht="18" customHeight="1">
      <c r="B147" s="597"/>
      <c r="C147" s="857" t="s">
        <v>536</v>
      </c>
      <c r="D147" s="858"/>
      <c r="E147" s="858"/>
      <c r="F147" s="859"/>
      <c r="G147" s="403"/>
      <c r="H147" s="583"/>
      <c r="I147" s="407"/>
      <c r="J147" s="407"/>
      <c r="K147" s="407"/>
      <c r="L147" s="407"/>
      <c r="M147" s="407"/>
      <c r="N147" s="407"/>
      <c r="O147" s="407"/>
      <c r="P147" s="407"/>
      <c r="Q147" s="407"/>
      <c r="R147" s="407"/>
      <c r="S147" s="407"/>
      <c r="T147" s="407"/>
      <c r="U147" s="407"/>
      <c r="V147" s="407"/>
      <c r="W147" s="407"/>
      <c r="X147" s="407"/>
      <c r="Y147" s="407"/>
      <c r="Z147" s="407"/>
      <c r="AA147" s="407"/>
      <c r="AB147" s="407"/>
      <c r="AC147" s="407"/>
      <c r="AD147" s="407"/>
    </row>
    <row r="148" spans="2:30" ht="18" customHeight="1">
      <c r="C148" s="585" t="str">
        <f>C52</f>
        <v>Tổng Lương</v>
      </c>
      <c r="D148" s="586"/>
      <c r="E148" s="586"/>
      <c r="F148" s="603"/>
      <c r="G148" s="386"/>
      <c r="H148" s="644">
        <f>H52</f>
        <v>344060000</v>
      </c>
      <c r="I148" s="479"/>
      <c r="J148" s="479">
        <f t="shared" ref="J148:AD148" si="32">J52</f>
        <v>388695000</v>
      </c>
      <c r="K148" s="479"/>
      <c r="L148" s="479">
        <f t="shared" si="32"/>
        <v>388695000</v>
      </c>
      <c r="M148" s="479"/>
      <c r="N148" s="479">
        <f t="shared" si="32"/>
        <v>423076000</v>
      </c>
      <c r="O148" s="479"/>
      <c r="P148" s="479">
        <f t="shared" si="32"/>
        <v>423076000</v>
      </c>
      <c r="Q148" s="479"/>
      <c r="R148" s="479">
        <f t="shared" si="32"/>
        <v>468837000</v>
      </c>
      <c r="S148" s="479"/>
      <c r="T148" s="479">
        <f t="shared" si="32"/>
        <v>468837000</v>
      </c>
      <c r="U148" s="479"/>
      <c r="V148" s="479">
        <f t="shared" si="32"/>
        <v>468837000</v>
      </c>
      <c r="W148" s="479"/>
      <c r="X148" s="479">
        <f t="shared" si="32"/>
        <v>468837000</v>
      </c>
      <c r="Y148" s="479"/>
      <c r="Z148" s="479">
        <f t="shared" si="32"/>
        <v>468837000</v>
      </c>
      <c r="AA148" s="479"/>
      <c r="AB148" s="479">
        <f t="shared" si="32"/>
        <v>468837000</v>
      </c>
      <c r="AC148" s="479"/>
      <c r="AD148" s="479">
        <f t="shared" si="32"/>
        <v>468837000</v>
      </c>
    </row>
    <row r="149" spans="2:30" ht="18" customHeight="1">
      <c r="C149" s="590" t="str">
        <f t="shared" ref="C149" si="33">C53</f>
        <v>Tổng Phụ cấp</v>
      </c>
      <c r="D149" s="588"/>
      <c r="E149" s="588"/>
      <c r="F149" s="604"/>
      <c r="G149" s="393"/>
      <c r="H149" s="645">
        <f>H53</f>
        <v>20880000</v>
      </c>
      <c r="I149" s="480"/>
      <c r="J149" s="480">
        <f t="shared" ref="J149:AD149" si="34">J53</f>
        <v>22520000</v>
      </c>
      <c r="K149" s="480"/>
      <c r="L149" s="480">
        <f t="shared" si="34"/>
        <v>22520000</v>
      </c>
      <c r="M149" s="480"/>
      <c r="N149" s="480">
        <f t="shared" si="34"/>
        <v>23240000</v>
      </c>
      <c r="O149" s="480"/>
      <c r="P149" s="480">
        <f t="shared" si="34"/>
        <v>23240000</v>
      </c>
      <c r="Q149" s="480"/>
      <c r="R149" s="480">
        <f t="shared" si="34"/>
        <v>23960000</v>
      </c>
      <c r="S149" s="480"/>
      <c r="T149" s="480">
        <f t="shared" si="34"/>
        <v>23960000</v>
      </c>
      <c r="U149" s="480"/>
      <c r="V149" s="480">
        <f t="shared" si="34"/>
        <v>23960000</v>
      </c>
      <c r="W149" s="480"/>
      <c r="X149" s="480">
        <f t="shared" si="34"/>
        <v>23960000</v>
      </c>
      <c r="Y149" s="480"/>
      <c r="Z149" s="480">
        <f t="shared" si="34"/>
        <v>23960000</v>
      </c>
      <c r="AA149" s="480"/>
      <c r="AB149" s="480">
        <f t="shared" si="34"/>
        <v>23960000</v>
      </c>
      <c r="AC149" s="480"/>
      <c r="AD149" s="480">
        <f t="shared" si="34"/>
        <v>23960000</v>
      </c>
    </row>
    <row r="150" spans="2:30" ht="18" customHeight="1">
      <c r="C150" s="590" t="str">
        <f>C57</f>
        <v>Lương tháng 13</v>
      </c>
      <c r="D150" s="588"/>
      <c r="E150" s="588"/>
      <c r="F150" s="604"/>
      <c r="G150" s="393"/>
      <c r="H150" s="589"/>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480">
        <f>AE57</f>
        <v>813538632.59106922</v>
      </c>
    </row>
    <row r="151" spans="2:30" ht="18" customHeight="1">
      <c r="C151" s="591" t="str">
        <f>C58</f>
        <v>Thưởng KPI</v>
      </c>
      <c r="D151" s="592"/>
      <c r="E151" s="592"/>
      <c r="F151" s="605"/>
      <c r="G151" s="398"/>
      <c r="H151" s="593"/>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481">
        <f>AE58</f>
        <v>493776866.81599307</v>
      </c>
    </row>
    <row r="152" spans="2:30" ht="18" customHeight="1">
      <c r="B152" s="894" t="s">
        <v>759</v>
      </c>
      <c r="C152" s="580" t="s">
        <v>528</v>
      </c>
      <c r="D152" s="581"/>
      <c r="E152" s="581"/>
      <c r="F152" s="582"/>
      <c r="G152" s="374"/>
      <c r="H152" s="377"/>
      <c r="I152" s="374"/>
      <c r="J152" s="377"/>
      <c r="K152" s="374"/>
      <c r="L152" s="377"/>
      <c r="M152" s="374"/>
      <c r="N152" s="377"/>
      <c r="O152" s="374"/>
      <c r="P152" s="377"/>
      <c r="Q152" s="374"/>
      <c r="R152" s="377"/>
      <c r="S152" s="374"/>
      <c r="T152" s="377"/>
      <c r="U152" s="374"/>
      <c r="V152" s="377"/>
      <c r="W152" s="374"/>
      <c r="X152" s="377"/>
      <c r="Y152" s="374"/>
      <c r="Z152" s="377"/>
      <c r="AA152" s="374"/>
      <c r="AB152" s="377"/>
      <c r="AC152" s="374"/>
      <c r="AD152" s="377"/>
    </row>
    <row r="153" spans="2:30" ht="18" customHeight="1">
      <c r="B153" s="894"/>
      <c r="C153" s="641" t="s">
        <v>746</v>
      </c>
      <c r="D153" s="586"/>
      <c r="E153" s="586"/>
      <c r="F153" s="603"/>
      <c r="G153" s="386"/>
      <c r="H153" s="479">
        <f>-(9.5%/23.5%)*H54</f>
        <v>-30475050.000000004</v>
      </c>
      <c r="I153" s="386"/>
      <c r="J153" s="479">
        <f>-(9.5%/23.5%)*J54</f>
        <v>-33592570</v>
      </c>
      <c r="K153" s="386"/>
      <c r="L153" s="479">
        <f>-(9.5%/23.5%)*L54</f>
        <v>-33592570</v>
      </c>
      <c r="M153" s="386"/>
      <c r="N153" s="479">
        <f>-(9.5%/23.5%)*N54</f>
        <v>-36062570</v>
      </c>
      <c r="O153" s="386"/>
      <c r="P153" s="479">
        <f>-(9.5%/23.5%)*P54</f>
        <v>-36062570</v>
      </c>
      <c r="Q153" s="386"/>
      <c r="R153" s="479">
        <f>-(9.5%/23.5%)*R54</f>
        <v>-36062570</v>
      </c>
      <c r="S153" s="386"/>
      <c r="T153" s="479">
        <f>-(9.5%/23.5%)*T54</f>
        <v>-36062570</v>
      </c>
      <c r="U153" s="386"/>
      <c r="V153" s="479">
        <f>-(9.5%/23.5%)*V54</f>
        <v>-36062570</v>
      </c>
      <c r="W153" s="386"/>
      <c r="X153" s="479">
        <f>-(9.5%/23.5%)*X54</f>
        <v>-36062570</v>
      </c>
      <c r="Y153" s="386"/>
      <c r="Z153" s="479">
        <f>-(9.5%/23.5%)*Z54</f>
        <v>-36062570</v>
      </c>
      <c r="AA153" s="386"/>
      <c r="AB153" s="479">
        <f>-(9.5%/23.5%)*AB54</f>
        <v>-36062570</v>
      </c>
      <c r="AC153" s="386"/>
      <c r="AD153" s="479">
        <f>-(9.5%/23.5%)*AD54</f>
        <v>-36062570</v>
      </c>
    </row>
    <row r="154" spans="2:30" ht="18" customHeight="1">
      <c r="B154" s="894"/>
      <c r="C154" s="642" t="s">
        <v>747</v>
      </c>
      <c r="D154" s="588"/>
      <c r="E154" s="588"/>
      <c r="F154" s="604"/>
      <c r="G154" s="393"/>
      <c r="H154" s="480">
        <f>-(1%/23.5%)*H54</f>
        <v>-3207900.0000000005</v>
      </c>
      <c r="I154" s="393"/>
      <c r="J154" s="480">
        <f>-(1%/23.5%)*J54</f>
        <v>-3536060.0000000005</v>
      </c>
      <c r="K154" s="393"/>
      <c r="L154" s="480">
        <f>-(1%/23.5%)*L54</f>
        <v>-3536060.0000000005</v>
      </c>
      <c r="M154" s="393"/>
      <c r="N154" s="480">
        <f>-(1%/23.5%)*N54</f>
        <v>-3796060.0000000005</v>
      </c>
      <c r="O154" s="393"/>
      <c r="P154" s="480">
        <f>-(1%/23.5%)*P54</f>
        <v>-3796060.0000000005</v>
      </c>
      <c r="Q154" s="393"/>
      <c r="R154" s="480">
        <f>-(1%/23.5%)*R54</f>
        <v>-3796060.0000000005</v>
      </c>
      <c r="S154" s="393"/>
      <c r="T154" s="480">
        <f>-(1%/23.5%)*T54</f>
        <v>-3796060.0000000005</v>
      </c>
      <c r="U154" s="393"/>
      <c r="V154" s="480">
        <f>-(1%/23.5%)*V54</f>
        <v>-3796060.0000000005</v>
      </c>
      <c r="W154" s="393"/>
      <c r="X154" s="480">
        <f>-(1%/23.5%)*X54</f>
        <v>-3796060.0000000005</v>
      </c>
      <c r="Y154" s="393"/>
      <c r="Z154" s="480">
        <f>-(1%/23.5%)*Z54</f>
        <v>-3796060.0000000005</v>
      </c>
      <c r="AA154" s="393"/>
      <c r="AB154" s="480">
        <f>-(1%/23.5%)*AB54</f>
        <v>-3796060.0000000005</v>
      </c>
      <c r="AC154" s="393"/>
      <c r="AD154" s="480">
        <f>-(1%/23.5%)*AD54</f>
        <v>-3796060.0000000005</v>
      </c>
    </row>
    <row r="155" spans="2:30" ht="18" customHeight="1">
      <c r="B155" s="894"/>
      <c r="C155" s="642" t="s">
        <v>748</v>
      </c>
      <c r="D155" s="588"/>
      <c r="E155" s="588"/>
      <c r="F155" s="604"/>
      <c r="G155" s="393"/>
      <c r="H155" s="480">
        <f>H154</f>
        <v>-3207900.0000000005</v>
      </c>
      <c r="I155" s="393"/>
      <c r="J155" s="480">
        <f>J154</f>
        <v>-3536060.0000000005</v>
      </c>
      <c r="K155" s="393"/>
      <c r="L155" s="480">
        <f>L154</f>
        <v>-3536060.0000000005</v>
      </c>
      <c r="M155" s="393"/>
      <c r="N155" s="480">
        <f>N154</f>
        <v>-3796060.0000000005</v>
      </c>
      <c r="O155" s="393"/>
      <c r="P155" s="480">
        <f>P154</f>
        <v>-3796060.0000000005</v>
      </c>
      <c r="Q155" s="393"/>
      <c r="R155" s="480">
        <f>R154</f>
        <v>-3796060.0000000005</v>
      </c>
      <c r="S155" s="393"/>
      <c r="T155" s="480">
        <f>T154</f>
        <v>-3796060.0000000005</v>
      </c>
      <c r="U155" s="393"/>
      <c r="V155" s="480">
        <f>V154</f>
        <v>-3796060.0000000005</v>
      </c>
      <c r="W155" s="393"/>
      <c r="X155" s="480">
        <f>X154</f>
        <v>-3796060.0000000005</v>
      </c>
      <c r="Y155" s="393"/>
      <c r="Z155" s="480">
        <f>Z154</f>
        <v>-3796060.0000000005</v>
      </c>
      <c r="AA155" s="393"/>
      <c r="AB155" s="480">
        <f>AB154</f>
        <v>-3796060.0000000005</v>
      </c>
      <c r="AC155" s="393"/>
      <c r="AD155" s="480">
        <f>AD154</f>
        <v>-3796060.0000000005</v>
      </c>
    </row>
    <row r="156" spans="2:30" s="336" customFormat="1" ht="18" customHeight="1">
      <c r="B156" s="894"/>
      <c r="C156" s="643" t="s">
        <v>749</v>
      </c>
      <c r="D156" s="592"/>
      <c r="E156" s="592"/>
      <c r="F156" s="605"/>
      <c r="G156" s="401"/>
      <c r="H156" s="401">
        <v>-50000000</v>
      </c>
      <c r="I156" s="401"/>
      <c r="J156" s="401">
        <v>-50000000</v>
      </c>
      <c r="K156" s="401"/>
      <c r="L156" s="401">
        <v>-50000000</v>
      </c>
      <c r="M156" s="401"/>
      <c r="N156" s="401">
        <v>-50000000</v>
      </c>
      <c r="O156" s="401"/>
      <c r="P156" s="401">
        <v>-50000000</v>
      </c>
      <c r="Q156" s="401"/>
      <c r="R156" s="401">
        <v>-50000000</v>
      </c>
      <c r="S156" s="401"/>
      <c r="T156" s="401">
        <v>-50000000</v>
      </c>
      <c r="U156" s="401"/>
      <c r="V156" s="401">
        <v>-50000000</v>
      </c>
      <c r="W156" s="401"/>
      <c r="X156" s="401">
        <v>-50000000</v>
      </c>
      <c r="Y156" s="401"/>
      <c r="Z156" s="401">
        <v>-50000000</v>
      </c>
      <c r="AA156" s="401"/>
      <c r="AB156" s="401">
        <v>-50000000</v>
      </c>
      <c r="AC156" s="401"/>
      <c r="AD156" s="401">
        <v>-50000000</v>
      </c>
    </row>
    <row r="157" spans="2:30" s="336" customFormat="1" ht="18" customHeight="1">
      <c r="B157" s="598"/>
      <c r="C157" s="857" t="s">
        <v>537</v>
      </c>
      <c r="D157" s="858"/>
      <c r="E157" s="858"/>
      <c r="F157" s="859"/>
      <c r="G157" s="376"/>
      <c r="H157" s="584"/>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row>
    <row r="158" spans="2:30" ht="18" customHeight="1">
      <c r="C158" s="585" t="str">
        <f>C55</f>
        <v>Bảo hiểm 24/24</v>
      </c>
      <c r="D158" s="586"/>
      <c r="E158" s="586"/>
      <c r="F158" s="603"/>
      <c r="G158" s="386"/>
      <c r="H158" s="644">
        <f>AE55</f>
        <v>1508000.0000000002</v>
      </c>
      <c r="I158" s="479"/>
      <c r="J158" s="479"/>
      <c r="K158" s="479"/>
      <c r="L158" s="479"/>
      <c r="M158" s="479"/>
      <c r="N158" s="479"/>
      <c r="O158" s="479"/>
      <c r="P158" s="479"/>
      <c r="Q158" s="479"/>
      <c r="R158" s="479"/>
      <c r="S158" s="479"/>
      <c r="T158" s="479"/>
      <c r="U158" s="479"/>
      <c r="V158" s="479"/>
      <c r="W158" s="479"/>
      <c r="X158" s="479"/>
      <c r="Y158" s="479"/>
      <c r="Z158" s="479"/>
      <c r="AA158" s="479"/>
      <c r="AB158" s="479"/>
      <c r="AC158" s="479"/>
      <c r="AD158" s="479"/>
    </row>
    <row r="159" spans="2:30" ht="18" customHeight="1">
      <c r="C159" s="590" t="str">
        <f>C56</f>
        <v>Đồng phục</v>
      </c>
      <c r="D159" s="588"/>
      <c r="E159" s="588"/>
      <c r="F159" s="604"/>
      <c r="G159" s="393"/>
      <c r="H159" s="645">
        <f>AE56/2</f>
        <v>17400000</v>
      </c>
      <c r="I159" s="480"/>
      <c r="J159" s="393"/>
      <c r="K159" s="393"/>
      <c r="L159" s="393"/>
      <c r="M159" s="393"/>
      <c r="N159" s="393"/>
      <c r="O159" s="393"/>
      <c r="P159" s="393"/>
      <c r="Q159" s="393"/>
      <c r="R159" s="480">
        <f>H159</f>
        <v>17400000</v>
      </c>
      <c r="S159" s="480"/>
      <c r="T159" s="393"/>
      <c r="U159" s="393"/>
      <c r="V159" s="393"/>
      <c r="W159" s="393"/>
      <c r="X159" s="393"/>
      <c r="Y159" s="393"/>
      <c r="Z159" s="393"/>
      <c r="AA159" s="393"/>
      <c r="AB159" s="393"/>
      <c r="AC159" s="393"/>
      <c r="AD159" s="393"/>
    </row>
    <row r="160" spans="2:30" ht="18" customHeight="1">
      <c r="C160" s="590" t="str">
        <f>C59</f>
        <v>Chi phí quà Lễ Tết 30/4&amp;1/5, 2/9 , Tết AL&amp;DL</v>
      </c>
      <c r="D160" s="588"/>
      <c r="E160" s="588"/>
      <c r="F160" s="604"/>
      <c r="G160" s="393"/>
      <c r="H160" s="645">
        <f>H59</f>
        <v>17429000</v>
      </c>
      <c r="I160" s="480"/>
      <c r="J160" s="480">
        <f>J59</f>
        <v>0</v>
      </c>
      <c r="K160" s="480"/>
      <c r="L160" s="480">
        <f>L59</f>
        <v>0</v>
      </c>
      <c r="M160" s="480"/>
      <c r="N160" s="480">
        <f>N59</f>
        <v>0</v>
      </c>
      <c r="O160" s="480"/>
      <c r="P160" s="480">
        <f>P59</f>
        <v>17600000</v>
      </c>
      <c r="Q160" s="480"/>
      <c r="R160" s="480">
        <f>R59</f>
        <v>0</v>
      </c>
      <c r="S160" s="480"/>
      <c r="T160" s="480">
        <f>T59</f>
        <v>0</v>
      </c>
      <c r="U160" s="480"/>
      <c r="V160" s="480">
        <f>V59</f>
        <v>0</v>
      </c>
      <c r="W160" s="480"/>
      <c r="X160" s="480">
        <f>X59</f>
        <v>19305000</v>
      </c>
      <c r="Y160" s="480"/>
      <c r="Z160" s="480">
        <f>Z59</f>
        <v>0</v>
      </c>
      <c r="AA160" s="480"/>
      <c r="AB160" s="480">
        <f>AB59</f>
        <v>0</v>
      </c>
      <c r="AC160" s="480"/>
      <c r="AD160" s="480">
        <f>AD59</f>
        <v>0</v>
      </c>
    </row>
    <row r="161" spans="3:31" ht="18" customHeight="1">
      <c r="C161" s="590" t="str">
        <f>C60</f>
        <v>Quà sinh nhật</v>
      </c>
      <c r="D161" s="588"/>
      <c r="E161" s="588"/>
      <c r="F161" s="604"/>
      <c r="G161" s="393"/>
      <c r="H161" s="645">
        <f>H60</f>
        <v>241666.66666666666</v>
      </c>
      <c r="I161" s="480"/>
      <c r="J161" s="480">
        <f>J60</f>
        <v>258333.33333333334</v>
      </c>
      <c r="K161" s="480"/>
      <c r="L161" s="480">
        <f>L60</f>
        <v>258333.33333333334</v>
      </c>
      <c r="M161" s="480"/>
      <c r="N161" s="480">
        <f>N60</f>
        <v>266666.66666666669</v>
      </c>
      <c r="O161" s="480"/>
      <c r="P161" s="480">
        <f>P60</f>
        <v>266666.66666666669</v>
      </c>
      <c r="Q161" s="480"/>
      <c r="R161" s="480">
        <f>R60</f>
        <v>275000</v>
      </c>
      <c r="S161" s="480"/>
      <c r="T161" s="480">
        <f>T60</f>
        <v>275000</v>
      </c>
      <c r="U161" s="480"/>
      <c r="V161" s="480">
        <f>V60</f>
        <v>275000</v>
      </c>
      <c r="W161" s="480"/>
      <c r="X161" s="480">
        <f>X60</f>
        <v>275000</v>
      </c>
      <c r="Y161" s="480"/>
      <c r="Z161" s="480">
        <f>Z60</f>
        <v>275000</v>
      </c>
      <c r="AA161" s="480"/>
      <c r="AB161" s="480">
        <f>AB60</f>
        <v>275000</v>
      </c>
      <c r="AC161" s="480"/>
      <c r="AD161" s="480">
        <f>AD60</f>
        <v>275000</v>
      </c>
    </row>
    <row r="162" spans="3:31" ht="18" customHeight="1">
      <c r="C162" s="591" t="str">
        <f>C61</f>
        <v>Khám sức khỏe</v>
      </c>
      <c r="D162" s="592"/>
      <c r="E162" s="592"/>
      <c r="F162" s="605"/>
      <c r="G162" s="398"/>
      <c r="H162" s="646">
        <f>AE61</f>
        <v>12817999.999999998</v>
      </c>
      <c r="I162" s="481"/>
      <c r="J162" s="481"/>
      <c r="K162" s="481"/>
      <c r="L162" s="481">
        <f>AF61</f>
        <v>0</v>
      </c>
      <c r="M162" s="481"/>
      <c r="N162" s="481">
        <f>AG61</f>
        <v>0</v>
      </c>
      <c r="O162" s="481"/>
      <c r="P162" s="481">
        <f>AH61</f>
        <v>0</v>
      </c>
      <c r="Q162" s="481"/>
      <c r="R162" s="481">
        <f>AI61</f>
        <v>0</v>
      </c>
      <c r="S162" s="481"/>
      <c r="T162" s="481">
        <f>AJ61</f>
        <v>0</v>
      </c>
      <c r="U162" s="481"/>
      <c r="V162" s="481">
        <f>AK61</f>
        <v>0</v>
      </c>
      <c r="W162" s="481"/>
      <c r="X162" s="481">
        <f>AL61</f>
        <v>0</v>
      </c>
      <c r="Y162" s="481"/>
      <c r="Z162" s="481">
        <f>AM61</f>
        <v>0</v>
      </c>
      <c r="AA162" s="481"/>
      <c r="AB162" s="481">
        <f>AN61</f>
        <v>0</v>
      </c>
      <c r="AC162" s="481"/>
      <c r="AD162" s="481">
        <f>AO61</f>
        <v>0</v>
      </c>
    </row>
    <row r="163" spans="3:31" ht="18" customHeight="1">
      <c r="C163" s="860" t="s">
        <v>534</v>
      </c>
      <c r="D163" s="861"/>
      <c r="E163" s="861"/>
      <c r="F163" s="862"/>
    </row>
    <row r="164" spans="3:31" ht="18" customHeight="1">
      <c r="C164" s="585" t="s">
        <v>530</v>
      </c>
      <c r="D164" s="586"/>
      <c r="E164" s="586"/>
      <c r="F164" s="603"/>
      <c r="G164" s="406">
        <v>50000000</v>
      </c>
      <c r="H164" s="479">
        <f>G164</f>
        <v>50000000</v>
      </c>
      <c r="I164" s="386"/>
      <c r="J164" s="479">
        <f>H54</f>
        <v>75385650</v>
      </c>
      <c r="K164" s="479"/>
      <c r="L164" s="479">
        <f>J54</f>
        <v>83097410</v>
      </c>
      <c r="M164" s="479"/>
      <c r="N164" s="479">
        <f>L54</f>
        <v>83097410</v>
      </c>
      <c r="O164" s="479"/>
      <c r="P164" s="479">
        <f>N54</f>
        <v>89207410</v>
      </c>
      <c r="Q164" s="479"/>
      <c r="R164" s="479">
        <f>P54</f>
        <v>89207410</v>
      </c>
      <c r="S164" s="479"/>
      <c r="T164" s="479">
        <f>R54</f>
        <v>89207410</v>
      </c>
      <c r="U164" s="479"/>
      <c r="V164" s="479">
        <f>T54</f>
        <v>89207410</v>
      </c>
      <c r="W164" s="479"/>
      <c r="X164" s="479">
        <f>V54</f>
        <v>89207410</v>
      </c>
      <c r="Y164" s="479"/>
      <c r="Z164" s="479">
        <f>X54</f>
        <v>89207410</v>
      </c>
      <c r="AA164" s="479"/>
      <c r="AB164" s="479">
        <f>Z54</f>
        <v>89207410</v>
      </c>
      <c r="AC164" s="479"/>
      <c r="AD164" s="479">
        <f>AB54</f>
        <v>89207410</v>
      </c>
      <c r="AE164" s="327"/>
    </row>
    <row r="165" spans="3:31" ht="18" customHeight="1">
      <c r="C165" s="587" t="s">
        <v>533</v>
      </c>
      <c r="D165" s="588"/>
      <c r="E165" s="588"/>
      <c r="F165" s="604"/>
      <c r="G165" s="396">
        <v>20000000</v>
      </c>
      <c r="H165" s="396">
        <f>G165</f>
        <v>20000000</v>
      </c>
      <c r="I165" s="393"/>
      <c r="J165" s="480">
        <f>-H153</f>
        <v>30475050.000000004</v>
      </c>
      <c r="K165" s="393"/>
      <c r="L165" s="480">
        <f>-J153</f>
        <v>33592570</v>
      </c>
      <c r="M165" s="393"/>
      <c r="N165" s="480">
        <f>-L153</f>
        <v>33592570</v>
      </c>
      <c r="O165" s="393"/>
      <c r="P165" s="480">
        <f>-N153</f>
        <v>36062570</v>
      </c>
      <c r="Q165" s="393"/>
      <c r="R165" s="480">
        <f>-P153</f>
        <v>36062570</v>
      </c>
      <c r="S165" s="393"/>
      <c r="T165" s="480">
        <f>-R153</f>
        <v>36062570</v>
      </c>
      <c r="U165" s="393"/>
      <c r="V165" s="480">
        <f>-T153</f>
        <v>36062570</v>
      </c>
      <c r="W165" s="393"/>
      <c r="X165" s="480">
        <f>-V153</f>
        <v>36062570</v>
      </c>
      <c r="Y165" s="393"/>
      <c r="Z165" s="480">
        <f>-X153</f>
        <v>36062570</v>
      </c>
      <c r="AA165" s="393"/>
      <c r="AB165" s="480">
        <f>-Z153</f>
        <v>36062570</v>
      </c>
      <c r="AC165" s="393"/>
      <c r="AD165" s="480">
        <f>-AB153</f>
        <v>36062570</v>
      </c>
    </row>
    <row r="166" spans="3:31" ht="18" customHeight="1">
      <c r="C166" s="587" t="s">
        <v>532</v>
      </c>
      <c r="D166" s="588"/>
      <c r="E166" s="588"/>
      <c r="F166" s="604"/>
      <c r="G166" s="396">
        <v>2000000</v>
      </c>
      <c r="H166" s="480">
        <f>G166</f>
        <v>2000000</v>
      </c>
      <c r="I166" s="393"/>
      <c r="J166" s="480">
        <f>-H154</f>
        <v>3207900.0000000005</v>
      </c>
      <c r="K166" s="393"/>
      <c r="L166" s="480">
        <f>-J154</f>
        <v>3536060.0000000005</v>
      </c>
      <c r="M166" s="393"/>
      <c r="N166" s="480">
        <f>-L154</f>
        <v>3536060.0000000005</v>
      </c>
      <c r="O166" s="393"/>
      <c r="P166" s="480">
        <f>-N154</f>
        <v>3796060.0000000005</v>
      </c>
      <c r="Q166" s="393"/>
      <c r="R166" s="480">
        <f>-P154</f>
        <v>3796060.0000000005</v>
      </c>
      <c r="S166" s="393"/>
      <c r="T166" s="480">
        <f>-R154</f>
        <v>3796060.0000000005</v>
      </c>
      <c r="U166" s="393"/>
      <c r="V166" s="480">
        <f>-T154</f>
        <v>3796060.0000000005</v>
      </c>
      <c r="W166" s="393"/>
      <c r="X166" s="480">
        <f>-V154</f>
        <v>3796060.0000000005</v>
      </c>
      <c r="Y166" s="393"/>
      <c r="Z166" s="480">
        <f>-X154</f>
        <v>3796060.0000000005</v>
      </c>
      <c r="AA166" s="393"/>
      <c r="AB166" s="480">
        <f>-Z154</f>
        <v>3796060.0000000005</v>
      </c>
      <c r="AC166" s="393"/>
      <c r="AD166" s="480">
        <f>-AB154</f>
        <v>3796060.0000000005</v>
      </c>
    </row>
    <row r="167" spans="3:31" ht="18" customHeight="1">
      <c r="C167" s="590" t="s">
        <v>531</v>
      </c>
      <c r="D167" s="588"/>
      <c r="E167" s="588"/>
      <c r="F167" s="604"/>
      <c r="G167" s="396">
        <v>7000000</v>
      </c>
      <c r="H167" s="480">
        <f>G167</f>
        <v>7000000</v>
      </c>
      <c r="I167" s="393"/>
      <c r="J167" s="480"/>
      <c r="K167" s="393"/>
      <c r="L167" s="480"/>
      <c r="M167" s="393"/>
      <c r="N167" s="480">
        <f>-SUM(H155:L155)</f>
        <v>10280020.000000002</v>
      </c>
      <c r="O167" s="393"/>
      <c r="P167" s="480"/>
      <c r="Q167" s="393"/>
      <c r="R167" s="480"/>
      <c r="S167" s="393"/>
      <c r="T167" s="480">
        <f>-SUM(N155:R155)</f>
        <v>11388180.000000002</v>
      </c>
      <c r="U167" s="393"/>
      <c r="V167" s="480"/>
      <c r="W167" s="393"/>
      <c r="X167" s="480"/>
      <c r="Y167" s="393"/>
      <c r="Z167" s="480">
        <f>-SUM(T155:X155)</f>
        <v>11388180.000000002</v>
      </c>
      <c r="AA167" s="393"/>
      <c r="AB167" s="480"/>
      <c r="AC167" s="393"/>
      <c r="AD167" s="480"/>
    </row>
    <row r="168" spans="3:31" ht="18" customHeight="1">
      <c r="C168" s="591" t="s">
        <v>529</v>
      </c>
      <c r="D168" s="592"/>
      <c r="E168" s="592"/>
      <c r="F168" s="605"/>
      <c r="G168" s="401">
        <v>50000000</v>
      </c>
      <c r="H168" s="401">
        <f>G168</f>
        <v>50000000</v>
      </c>
      <c r="I168" s="398"/>
      <c r="J168" s="481"/>
      <c r="K168" s="398"/>
      <c r="L168" s="481"/>
      <c r="M168" s="398"/>
      <c r="N168" s="481">
        <f>-SUM(H156:L156)</f>
        <v>150000000</v>
      </c>
      <c r="O168" s="398"/>
      <c r="P168" s="481"/>
      <c r="Q168" s="398"/>
      <c r="R168" s="481"/>
      <c r="S168" s="481"/>
      <c r="T168" s="481">
        <f>-SUM(N156:R156)</f>
        <v>150000000</v>
      </c>
      <c r="U168" s="481"/>
      <c r="V168" s="481"/>
      <c r="W168" s="481"/>
      <c r="X168" s="481"/>
      <c r="Y168" s="481"/>
      <c r="Z168" s="481">
        <f>-SUM(T156:X156)</f>
        <v>150000000</v>
      </c>
      <c r="AA168" s="481"/>
      <c r="AB168" s="481"/>
      <c r="AC168" s="481"/>
      <c r="AD168" s="481"/>
    </row>
  </sheetData>
  <protectedRanges>
    <protectedRange sqref="H14:AD48" name="Range2"/>
    <protectedRange sqref="C14:F48" name="Range1"/>
  </protectedRanges>
  <mergeCells count="92">
    <mergeCell ref="B152:B156"/>
    <mergeCell ref="C76:D76"/>
    <mergeCell ref="C77:D77"/>
    <mergeCell ref="C78:D78"/>
    <mergeCell ref="C70:D70"/>
    <mergeCell ref="C71:D71"/>
    <mergeCell ref="C72:D72"/>
    <mergeCell ref="C73:D73"/>
    <mergeCell ref="C74:D74"/>
    <mergeCell ref="C75:D75"/>
    <mergeCell ref="C79:D79"/>
    <mergeCell ref="C80:D80"/>
    <mergeCell ref="C81:D81"/>
    <mergeCell ref="C82:D82"/>
    <mergeCell ref="C83:D83"/>
    <mergeCell ref="C84:D84"/>
    <mergeCell ref="C50:G50"/>
    <mergeCell ref="C54:G54"/>
    <mergeCell ref="C55:G55"/>
    <mergeCell ref="C56:G56"/>
    <mergeCell ref="C57:G57"/>
    <mergeCell ref="C68:D68"/>
    <mergeCell ref="C69:D69"/>
    <mergeCell ref="C67:D67"/>
    <mergeCell ref="C51:G51"/>
    <mergeCell ref="C52:G52"/>
    <mergeCell ref="C53:G53"/>
    <mergeCell ref="C59:G59"/>
    <mergeCell ref="C60:G60"/>
    <mergeCell ref="C61:G61"/>
    <mergeCell ref="C62:G62"/>
    <mergeCell ref="C58:G58"/>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C101:D101"/>
    <mergeCell ref="C102:D102"/>
    <mergeCell ref="C106:D106"/>
    <mergeCell ref="C103:D103"/>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30:D130"/>
    <mergeCell ref="C131:D131"/>
    <mergeCell ref="C147:F147"/>
    <mergeCell ref="C157:F157"/>
    <mergeCell ref="C163:F163"/>
    <mergeCell ref="C146:F146"/>
    <mergeCell ref="C132:D132"/>
    <mergeCell ref="C133:D133"/>
    <mergeCell ref="C134:D134"/>
    <mergeCell ref="C141:D141"/>
    <mergeCell ref="C142:D142"/>
    <mergeCell ref="C135:D135"/>
    <mergeCell ref="C136:D136"/>
    <mergeCell ref="C137:D137"/>
    <mergeCell ref="C138:D138"/>
    <mergeCell ref="C139:D139"/>
    <mergeCell ref="C140:D140"/>
  </mergeCells>
  <dataValidations count="3">
    <dataValidation type="list" allowBlank="1" showInputMessage="1" showErrorMessage="1" sqref="WVX983056:WVX983090 JL14:JL48 TH14:TH48 ADD14:ADD48 AMZ14:AMZ48 AWV14:AWV48 BGR14:BGR48 BQN14:BQN48 CAJ14:CAJ48 CKF14:CKF48 CUB14:CUB48 DDX14:DDX48 DNT14:DNT48 DXP14:DXP48 EHL14:EHL48 ERH14:ERH48 FBD14:FBD48 FKZ14:FKZ48 FUV14:FUV48 GER14:GER48 GON14:GON48 GYJ14:GYJ48 HIF14:HIF48 HSB14:HSB48 IBX14:IBX48 ILT14:ILT48 IVP14:IVP48 JFL14:JFL48 JPH14:JPH48 JZD14:JZD48 KIZ14:KIZ48 KSV14:KSV48 LCR14:LCR48 LMN14:LMN48 LWJ14:LWJ48 MGF14:MGF48 MQB14:MQB48 MZX14:MZX48 NJT14:NJT48 NTP14:NTP48 ODL14:ODL48 ONH14:ONH48 OXD14:OXD48 PGZ14:PGZ48 PQV14:PQV48 QAR14:QAR48 QKN14:QKN48 QUJ14:QUJ48 REF14:REF48 ROB14:ROB48 RXX14:RXX48 SHT14:SHT48 SRP14:SRP48 TBL14:TBL48 TLH14:TLH48 TVD14:TVD48 UEZ14:UEZ48 UOV14:UOV48 UYR14:UYR48 VIN14:VIN48 VSJ14:VSJ48 WCF14:WCF48 WMB14:WMB48 WVX14:WVX48 E65552:E65586 JL65552:JL65586 TH65552:TH65586 ADD65552:ADD65586 AMZ65552:AMZ65586 AWV65552:AWV65586 BGR65552:BGR65586 BQN65552:BQN65586 CAJ65552:CAJ65586 CKF65552:CKF65586 CUB65552:CUB65586 DDX65552:DDX65586 DNT65552:DNT65586 DXP65552:DXP65586 EHL65552:EHL65586 ERH65552:ERH65586 FBD65552:FBD65586 FKZ65552:FKZ65586 FUV65552:FUV65586 GER65552:GER65586 GON65552:GON65586 GYJ65552:GYJ65586 HIF65552:HIF65586 HSB65552:HSB65586 IBX65552:IBX65586 ILT65552:ILT65586 IVP65552:IVP65586 JFL65552:JFL65586 JPH65552:JPH65586 JZD65552:JZD65586 KIZ65552:KIZ65586 KSV65552:KSV65586 LCR65552:LCR65586 LMN65552:LMN65586 LWJ65552:LWJ65586 MGF65552:MGF65586 MQB65552:MQB65586 MZX65552:MZX65586 NJT65552:NJT65586 NTP65552:NTP65586 ODL65552:ODL65586 ONH65552:ONH65586 OXD65552:OXD65586 PGZ65552:PGZ65586 PQV65552:PQV65586 QAR65552:QAR65586 QKN65552:QKN65586 QUJ65552:QUJ65586 REF65552:REF65586 ROB65552:ROB65586 RXX65552:RXX65586 SHT65552:SHT65586 SRP65552:SRP65586 TBL65552:TBL65586 TLH65552:TLH65586 TVD65552:TVD65586 UEZ65552:UEZ65586 UOV65552:UOV65586 UYR65552:UYR65586 VIN65552:VIN65586 VSJ65552:VSJ65586 WCF65552:WCF65586 WMB65552:WMB65586 WVX65552:WVX65586 E131088:E131122 JL131088:JL131122 TH131088:TH131122 ADD131088:ADD131122 AMZ131088:AMZ131122 AWV131088:AWV131122 BGR131088:BGR131122 BQN131088:BQN131122 CAJ131088:CAJ131122 CKF131088:CKF131122 CUB131088:CUB131122 DDX131088:DDX131122 DNT131088:DNT131122 DXP131088:DXP131122 EHL131088:EHL131122 ERH131088:ERH131122 FBD131088:FBD131122 FKZ131088:FKZ131122 FUV131088:FUV131122 GER131088:GER131122 GON131088:GON131122 GYJ131088:GYJ131122 HIF131088:HIF131122 HSB131088:HSB131122 IBX131088:IBX131122 ILT131088:ILT131122 IVP131088:IVP131122 JFL131088:JFL131122 JPH131088:JPH131122 JZD131088:JZD131122 KIZ131088:KIZ131122 KSV131088:KSV131122 LCR131088:LCR131122 LMN131088:LMN131122 LWJ131088:LWJ131122 MGF131088:MGF131122 MQB131088:MQB131122 MZX131088:MZX131122 NJT131088:NJT131122 NTP131088:NTP131122 ODL131088:ODL131122 ONH131088:ONH131122 OXD131088:OXD131122 PGZ131088:PGZ131122 PQV131088:PQV131122 QAR131088:QAR131122 QKN131088:QKN131122 QUJ131088:QUJ131122 REF131088:REF131122 ROB131088:ROB131122 RXX131088:RXX131122 SHT131088:SHT131122 SRP131088:SRP131122 TBL131088:TBL131122 TLH131088:TLH131122 TVD131088:TVD131122 UEZ131088:UEZ131122 UOV131088:UOV131122 UYR131088:UYR131122 VIN131088:VIN131122 VSJ131088:VSJ131122 WCF131088:WCF131122 WMB131088:WMB131122 WVX131088:WVX131122 E196624:E196658 JL196624:JL196658 TH196624:TH196658 ADD196624:ADD196658 AMZ196624:AMZ196658 AWV196624:AWV196658 BGR196624:BGR196658 BQN196624:BQN196658 CAJ196624:CAJ196658 CKF196624:CKF196658 CUB196624:CUB196658 DDX196624:DDX196658 DNT196624:DNT196658 DXP196624:DXP196658 EHL196624:EHL196658 ERH196624:ERH196658 FBD196624:FBD196658 FKZ196624:FKZ196658 FUV196624:FUV196658 GER196624:GER196658 GON196624:GON196658 GYJ196624:GYJ196658 HIF196624:HIF196658 HSB196624:HSB196658 IBX196624:IBX196658 ILT196624:ILT196658 IVP196624:IVP196658 JFL196624:JFL196658 JPH196624:JPH196658 JZD196624:JZD196658 KIZ196624:KIZ196658 KSV196624:KSV196658 LCR196624:LCR196658 LMN196624:LMN196658 LWJ196624:LWJ196658 MGF196624:MGF196658 MQB196624:MQB196658 MZX196624:MZX196658 NJT196624:NJT196658 NTP196624:NTP196658 ODL196624:ODL196658 ONH196624:ONH196658 OXD196624:OXD196658 PGZ196624:PGZ196658 PQV196624:PQV196658 QAR196624:QAR196658 QKN196624:QKN196658 QUJ196624:QUJ196658 REF196624:REF196658 ROB196624:ROB196658 RXX196624:RXX196658 SHT196624:SHT196658 SRP196624:SRP196658 TBL196624:TBL196658 TLH196624:TLH196658 TVD196624:TVD196658 UEZ196624:UEZ196658 UOV196624:UOV196658 UYR196624:UYR196658 VIN196624:VIN196658 VSJ196624:VSJ196658 WCF196624:WCF196658 WMB196624:WMB196658 WVX196624:WVX196658 E262160:E262194 JL262160:JL262194 TH262160:TH262194 ADD262160:ADD262194 AMZ262160:AMZ262194 AWV262160:AWV262194 BGR262160:BGR262194 BQN262160:BQN262194 CAJ262160:CAJ262194 CKF262160:CKF262194 CUB262160:CUB262194 DDX262160:DDX262194 DNT262160:DNT262194 DXP262160:DXP262194 EHL262160:EHL262194 ERH262160:ERH262194 FBD262160:FBD262194 FKZ262160:FKZ262194 FUV262160:FUV262194 GER262160:GER262194 GON262160:GON262194 GYJ262160:GYJ262194 HIF262160:HIF262194 HSB262160:HSB262194 IBX262160:IBX262194 ILT262160:ILT262194 IVP262160:IVP262194 JFL262160:JFL262194 JPH262160:JPH262194 JZD262160:JZD262194 KIZ262160:KIZ262194 KSV262160:KSV262194 LCR262160:LCR262194 LMN262160:LMN262194 LWJ262160:LWJ262194 MGF262160:MGF262194 MQB262160:MQB262194 MZX262160:MZX262194 NJT262160:NJT262194 NTP262160:NTP262194 ODL262160:ODL262194 ONH262160:ONH262194 OXD262160:OXD262194 PGZ262160:PGZ262194 PQV262160:PQV262194 QAR262160:QAR262194 QKN262160:QKN262194 QUJ262160:QUJ262194 REF262160:REF262194 ROB262160:ROB262194 RXX262160:RXX262194 SHT262160:SHT262194 SRP262160:SRP262194 TBL262160:TBL262194 TLH262160:TLH262194 TVD262160:TVD262194 UEZ262160:UEZ262194 UOV262160:UOV262194 UYR262160:UYR262194 VIN262160:VIN262194 VSJ262160:VSJ262194 WCF262160:WCF262194 WMB262160:WMB262194 WVX262160:WVX262194 E327696:E327730 JL327696:JL327730 TH327696:TH327730 ADD327696:ADD327730 AMZ327696:AMZ327730 AWV327696:AWV327730 BGR327696:BGR327730 BQN327696:BQN327730 CAJ327696:CAJ327730 CKF327696:CKF327730 CUB327696:CUB327730 DDX327696:DDX327730 DNT327696:DNT327730 DXP327696:DXP327730 EHL327696:EHL327730 ERH327696:ERH327730 FBD327696:FBD327730 FKZ327696:FKZ327730 FUV327696:FUV327730 GER327696:GER327730 GON327696:GON327730 GYJ327696:GYJ327730 HIF327696:HIF327730 HSB327696:HSB327730 IBX327696:IBX327730 ILT327696:ILT327730 IVP327696:IVP327730 JFL327696:JFL327730 JPH327696:JPH327730 JZD327696:JZD327730 KIZ327696:KIZ327730 KSV327696:KSV327730 LCR327696:LCR327730 LMN327696:LMN327730 LWJ327696:LWJ327730 MGF327696:MGF327730 MQB327696:MQB327730 MZX327696:MZX327730 NJT327696:NJT327730 NTP327696:NTP327730 ODL327696:ODL327730 ONH327696:ONH327730 OXD327696:OXD327730 PGZ327696:PGZ327730 PQV327696:PQV327730 QAR327696:QAR327730 QKN327696:QKN327730 QUJ327696:QUJ327730 REF327696:REF327730 ROB327696:ROB327730 RXX327696:RXX327730 SHT327696:SHT327730 SRP327696:SRP327730 TBL327696:TBL327730 TLH327696:TLH327730 TVD327696:TVD327730 UEZ327696:UEZ327730 UOV327696:UOV327730 UYR327696:UYR327730 VIN327696:VIN327730 VSJ327696:VSJ327730 WCF327696:WCF327730 WMB327696:WMB327730 WVX327696:WVX327730 E393232:E393266 JL393232:JL393266 TH393232:TH393266 ADD393232:ADD393266 AMZ393232:AMZ393266 AWV393232:AWV393266 BGR393232:BGR393266 BQN393232:BQN393266 CAJ393232:CAJ393266 CKF393232:CKF393266 CUB393232:CUB393266 DDX393232:DDX393266 DNT393232:DNT393266 DXP393232:DXP393266 EHL393232:EHL393266 ERH393232:ERH393266 FBD393232:FBD393266 FKZ393232:FKZ393266 FUV393232:FUV393266 GER393232:GER393266 GON393232:GON393266 GYJ393232:GYJ393266 HIF393232:HIF393266 HSB393232:HSB393266 IBX393232:IBX393266 ILT393232:ILT393266 IVP393232:IVP393266 JFL393232:JFL393266 JPH393232:JPH393266 JZD393232:JZD393266 KIZ393232:KIZ393266 KSV393232:KSV393266 LCR393232:LCR393266 LMN393232:LMN393266 LWJ393232:LWJ393266 MGF393232:MGF393266 MQB393232:MQB393266 MZX393232:MZX393266 NJT393232:NJT393266 NTP393232:NTP393266 ODL393232:ODL393266 ONH393232:ONH393266 OXD393232:OXD393266 PGZ393232:PGZ393266 PQV393232:PQV393266 QAR393232:QAR393266 QKN393232:QKN393266 QUJ393232:QUJ393266 REF393232:REF393266 ROB393232:ROB393266 RXX393232:RXX393266 SHT393232:SHT393266 SRP393232:SRP393266 TBL393232:TBL393266 TLH393232:TLH393266 TVD393232:TVD393266 UEZ393232:UEZ393266 UOV393232:UOV393266 UYR393232:UYR393266 VIN393232:VIN393266 VSJ393232:VSJ393266 WCF393232:WCF393266 WMB393232:WMB393266 WVX393232:WVX393266 E458768:E458802 JL458768:JL458802 TH458768:TH458802 ADD458768:ADD458802 AMZ458768:AMZ458802 AWV458768:AWV458802 BGR458768:BGR458802 BQN458768:BQN458802 CAJ458768:CAJ458802 CKF458768:CKF458802 CUB458768:CUB458802 DDX458768:DDX458802 DNT458768:DNT458802 DXP458768:DXP458802 EHL458768:EHL458802 ERH458768:ERH458802 FBD458768:FBD458802 FKZ458768:FKZ458802 FUV458768:FUV458802 GER458768:GER458802 GON458768:GON458802 GYJ458768:GYJ458802 HIF458768:HIF458802 HSB458768:HSB458802 IBX458768:IBX458802 ILT458768:ILT458802 IVP458768:IVP458802 JFL458768:JFL458802 JPH458768:JPH458802 JZD458768:JZD458802 KIZ458768:KIZ458802 KSV458768:KSV458802 LCR458768:LCR458802 LMN458768:LMN458802 LWJ458768:LWJ458802 MGF458768:MGF458802 MQB458768:MQB458802 MZX458768:MZX458802 NJT458768:NJT458802 NTP458768:NTP458802 ODL458768:ODL458802 ONH458768:ONH458802 OXD458768:OXD458802 PGZ458768:PGZ458802 PQV458768:PQV458802 QAR458768:QAR458802 QKN458768:QKN458802 QUJ458768:QUJ458802 REF458768:REF458802 ROB458768:ROB458802 RXX458768:RXX458802 SHT458768:SHT458802 SRP458768:SRP458802 TBL458768:TBL458802 TLH458768:TLH458802 TVD458768:TVD458802 UEZ458768:UEZ458802 UOV458768:UOV458802 UYR458768:UYR458802 VIN458768:VIN458802 VSJ458768:VSJ458802 WCF458768:WCF458802 WMB458768:WMB458802 WVX458768:WVX458802 E524304:E524338 JL524304:JL524338 TH524304:TH524338 ADD524304:ADD524338 AMZ524304:AMZ524338 AWV524304:AWV524338 BGR524304:BGR524338 BQN524304:BQN524338 CAJ524304:CAJ524338 CKF524304:CKF524338 CUB524304:CUB524338 DDX524304:DDX524338 DNT524304:DNT524338 DXP524304:DXP524338 EHL524304:EHL524338 ERH524304:ERH524338 FBD524304:FBD524338 FKZ524304:FKZ524338 FUV524304:FUV524338 GER524304:GER524338 GON524304:GON524338 GYJ524304:GYJ524338 HIF524304:HIF524338 HSB524304:HSB524338 IBX524304:IBX524338 ILT524304:ILT524338 IVP524304:IVP524338 JFL524304:JFL524338 JPH524304:JPH524338 JZD524304:JZD524338 KIZ524304:KIZ524338 KSV524304:KSV524338 LCR524304:LCR524338 LMN524304:LMN524338 LWJ524304:LWJ524338 MGF524304:MGF524338 MQB524304:MQB524338 MZX524304:MZX524338 NJT524304:NJT524338 NTP524304:NTP524338 ODL524304:ODL524338 ONH524304:ONH524338 OXD524304:OXD524338 PGZ524304:PGZ524338 PQV524304:PQV524338 QAR524304:QAR524338 QKN524304:QKN524338 QUJ524304:QUJ524338 REF524304:REF524338 ROB524304:ROB524338 RXX524304:RXX524338 SHT524304:SHT524338 SRP524304:SRP524338 TBL524304:TBL524338 TLH524304:TLH524338 TVD524304:TVD524338 UEZ524304:UEZ524338 UOV524304:UOV524338 UYR524304:UYR524338 VIN524304:VIN524338 VSJ524304:VSJ524338 WCF524304:WCF524338 WMB524304:WMB524338 WVX524304:WVX524338 E589840:E589874 JL589840:JL589874 TH589840:TH589874 ADD589840:ADD589874 AMZ589840:AMZ589874 AWV589840:AWV589874 BGR589840:BGR589874 BQN589840:BQN589874 CAJ589840:CAJ589874 CKF589840:CKF589874 CUB589840:CUB589874 DDX589840:DDX589874 DNT589840:DNT589874 DXP589840:DXP589874 EHL589840:EHL589874 ERH589840:ERH589874 FBD589840:FBD589874 FKZ589840:FKZ589874 FUV589840:FUV589874 GER589840:GER589874 GON589840:GON589874 GYJ589840:GYJ589874 HIF589840:HIF589874 HSB589840:HSB589874 IBX589840:IBX589874 ILT589840:ILT589874 IVP589840:IVP589874 JFL589840:JFL589874 JPH589840:JPH589874 JZD589840:JZD589874 KIZ589840:KIZ589874 KSV589840:KSV589874 LCR589840:LCR589874 LMN589840:LMN589874 LWJ589840:LWJ589874 MGF589840:MGF589874 MQB589840:MQB589874 MZX589840:MZX589874 NJT589840:NJT589874 NTP589840:NTP589874 ODL589840:ODL589874 ONH589840:ONH589874 OXD589840:OXD589874 PGZ589840:PGZ589874 PQV589840:PQV589874 QAR589840:QAR589874 QKN589840:QKN589874 QUJ589840:QUJ589874 REF589840:REF589874 ROB589840:ROB589874 RXX589840:RXX589874 SHT589840:SHT589874 SRP589840:SRP589874 TBL589840:TBL589874 TLH589840:TLH589874 TVD589840:TVD589874 UEZ589840:UEZ589874 UOV589840:UOV589874 UYR589840:UYR589874 VIN589840:VIN589874 VSJ589840:VSJ589874 WCF589840:WCF589874 WMB589840:WMB589874 WVX589840:WVX589874 E655376:E655410 JL655376:JL655410 TH655376:TH655410 ADD655376:ADD655410 AMZ655376:AMZ655410 AWV655376:AWV655410 BGR655376:BGR655410 BQN655376:BQN655410 CAJ655376:CAJ655410 CKF655376:CKF655410 CUB655376:CUB655410 DDX655376:DDX655410 DNT655376:DNT655410 DXP655376:DXP655410 EHL655376:EHL655410 ERH655376:ERH655410 FBD655376:FBD655410 FKZ655376:FKZ655410 FUV655376:FUV655410 GER655376:GER655410 GON655376:GON655410 GYJ655376:GYJ655410 HIF655376:HIF655410 HSB655376:HSB655410 IBX655376:IBX655410 ILT655376:ILT655410 IVP655376:IVP655410 JFL655376:JFL655410 JPH655376:JPH655410 JZD655376:JZD655410 KIZ655376:KIZ655410 KSV655376:KSV655410 LCR655376:LCR655410 LMN655376:LMN655410 LWJ655376:LWJ655410 MGF655376:MGF655410 MQB655376:MQB655410 MZX655376:MZX655410 NJT655376:NJT655410 NTP655376:NTP655410 ODL655376:ODL655410 ONH655376:ONH655410 OXD655376:OXD655410 PGZ655376:PGZ655410 PQV655376:PQV655410 QAR655376:QAR655410 QKN655376:QKN655410 QUJ655376:QUJ655410 REF655376:REF655410 ROB655376:ROB655410 RXX655376:RXX655410 SHT655376:SHT655410 SRP655376:SRP655410 TBL655376:TBL655410 TLH655376:TLH655410 TVD655376:TVD655410 UEZ655376:UEZ655410 UOV655376:UOV655410 UYR655376:UYR655410 VIN655376:VIN655410 VSJ655376:VSJ655410 WCF655376:WCF655410 WMB655376:WMB655410 WVX655376:WVX655410 E720912:E720946 JL720912:JL720946 TH720912:TH720946 ADD720912:ADD720946 AMZ720912:AMZ720946 AWV720912:AWV720946 BGR720912:BGR720946 BQN720912:BQN720946 CAJ720912:CAJ720946 CKF720912:CKF720946 CUB720912:CUB720946 DDX720912:DDX720946 DNT720912:DNT720946 DXP720912:DXP720946 EHL720912:EHL720946 ERH720912:ERH720946 FBD720912:FBD720946 FKZ720912:FKZ720946 FUV720912:FUV720946 GER720912:GER720946 GON720912:GON720946 GYJ720912:GYJ720946 HIF720912:HIF720946 HSB720912:HSB720946 IBX720912:IBX720946 ILT720912:ILT720946 IVP720912:IVP720946 JFL720912:JFL720946 JPH720912:JPH720946 JZD720912:JZD720946 KIZ720912:KIZ720946 KSV720912:KSV720946 LCR720912:LCR720946 LMN720912:LMN720946 LWJ720912:LWJ720946 MGF720912:MGF720946 MQB720912:MQB720946 MZX720912:MZX720946 NJT720912:NJT720946 NTP720912:NTP720946 ODL720912:ODL720946 ONH720912:ONH720946 OXD720912:OXD720946 PGZ720912:PGZ720946 PQV720912:PQV720946 QAR720912:QAR720946 QKN720912:QKN720946 QUJ720912:QUJ720946 REF720912:REF720946 ROB720912:ROB720946 RXX720912:RXX720946 SHT720912:SHT720946 SRP720912:SRP720946 TBL720912:TBL720946 TLH720912:TLH720946 TVD720912:TVD720946 UEZ720912:UEZ720946 UOV720912:UOV720946 UYR720912:UYR720946 VIN720912:VIN720946 VSJ720912:VSJ720946 WCF720912:WCF720946 WMB720912:WMB720946 WVX720912:WVX720946 E786448:E786482 JL786448:JL786482 TH786448:TH786482 ADD786448:ADD786482 AMZ786448:AMZ786482 AWV786448:AWV786482 BGR786448:BGR786482 BQN786448:BQN786482 CAJ786448:CAJ786482 CKF786448:CKF786482 CUB786448:CUB786482 DDX786448:DDX786482 DNT786448:DNT786482 DXP786448:DXP786482 EHL786448:EHL786482 ERH786448:ERH786482 FBD786448:FBD786482 FKZ786448:FKZ786482 FUV786448:FUV786482 GER786448:GER786482 GON786448:GON786482 GYJ786448:GYJ786482 HIF786448:HIF786482 HSB786448:HSB786482 IBX786448:IBX786482 ILT786448:ILT786482 IVP786448:IVP786482 JFL786448:JFL786482 JPH786448:JPH786482 JZD786448:JZD786482 KIZ786448:KIZ786482 KSV786448:KSV786482 LCR786448:LCR786482 LMN786448:LMN786482 LWJ786448:LWJ786482 MGF786448:MGF786482 MQB786448:MQB786482 MZX786448:MZX786482 NJT786448:NJT786482 NTP786448:NTP786482 ODL786448:ODL786482 ONH786448:ONH786482 OXD786448:OXD786482 PGZ786448:PGZ786482 PQV786448:PQV786482 QAR786448:QAR786482 QKN786448:QKN786482 QUJ786448:QUJ786482 REF786448:REF786482 ROB786448:ROB786482 RXX786448:RXX786482 SHT786448:SHT786482 SRP786448:SRP786482 TBL786448:TBL786482 TLH786448:TLH786482 TVD786448:TVD786482 UEZ786448:UEZ786482 UOV786448:UOV786482 UYR786448:UYR786482 VIN786448:VIN786482 VSJ786448:VSJ786482 WCF786448:WCF786482 WMB786448:WMB786482 WVX786448:WVX786482 E851984:E852018 JL851984:JL852018 TH851984:TH852018 ADD851984:ADD852018 AMZ851984:AMZ852018 AWV851984:AWV852018 BGR851984:BGR852018 BQN851984:BQN852018 CAJ851984:CAJ852018 CKF851984:CKF852018 CUB851984:CUB852018 DDX851984:DDX852018 DNT851984:DNT852018 DXP851984:DXP852018 EHL851984:EHL852018 ERH851984:ERH852018 FBD851984:FBD852018 FKZ851984:FKZ852018 FUV851984:FUV852018 GER851984:GER852018 GON851984:GON852018 GYJ851984:GYJ852018 HIF851984:HIF852018 HSB851984:HSB852018 IBX851984:IBX852018 ILT851984:ILT852018 IVP851984:IVP852018 JFL851984:JFL852018 JPH851984:JPH852018 JZD851984:JZD852018 KIZ851984:KIZ852018 KSV851984:KSV852018 LCR851984:LCR852018 LMN851984:LMN852018 LWJ851984:LWJ852018 MGF851984:MGF852018 MQB851984:MQB852018 MZX851984:MZX852018 NJT851984:NJT852018 NTP851984:NTP852018 ODL851984:ODL852018 ONH851984:ONH852018 OXD851984:OXD852018 PGZ851984:PGZ852018 PQV851984:PQV852018 QAR851984:QAR852018 QKN851984:QKN852018 QUJ851984:QUJ852018 REF851984:REF852018 ROB851984:ROB852018 RXX851984:RXX852018 SHT851984:SHT852018 SRP851984:SRP852018 TBL851984:TBL852018 TLH851984:TLH852018 TVD851984:TVD852018 UEZ851984:UEZ852018 UOV851984:UOV852018 UYR851984:UYR852018 VIN851984:VIN852018 VSJ851984:VSJ852018 WCF851984:WCF852018 WMB851984:WMB852018 WVX851984:WVX852018 E917520:E917554 JL917520:JL917554 TH917520:TH917554 ADD917520:ADD917554 AMZ917520:AMZ917554 AWV917520:AWV917554 BGR917520:BGR917554 BQN917520:BQN917554 CAJ917520:CAJ917554 CKF917520:CKF917554 CUB917520:CUB917554 DDX917520:DDX917554 DNT917520:DNT917554 DXP917520:DXP917554 EHL917520:EHL917554 ERH917520:ERH917554 FBD917520:FBD917554 FKZ917520:FKZ917554 FUV917520:FUV917554 GER917520:GER917554 GON917520:GON917554 GYJ917520:GYJ917554 HIF917520:HIF917554 HSB917520:HSB917554 IBX917520:IBX917554 ILT917520:ILT917554 IVP917520:IVP917554 JFL917520:JFL917554 JPH917520:JPH917554 JZD917520:JZD917554 KIZ917520:KIZ917554 KSV917520:KSV917554 LCR917520:LCR917554 LMN917520:LMN917554 LWJ917520:LWJ917554 MGF917520:MGF917554 MQB917520:MQB917554 MZX917520:MZX917554 NJT917520:NJT917554 NTP917520:NTP917554 ODL917520:ODL917554 ONH917520:ONH917554 OXD917520:OXD917554 PGZ917520:PGZ917554 PQV917520:PQV917554 QAR917520:QAR917554 QKN917520:QKN917554 QUJ917520:QUJ917554 REF917520:REF917554 ROB917520:ROB917554 RXX917520:RXX917554 SHT917520:SHT917554 SRP917520:SRP917554 TBL917520:TBL917554 TLH917520:TLH917554 TVD917520:TVD917554 UEZ917520:UEZ917554 UOV917520:UOV917554 UYR917520:UYR917554 VIN917520:VIN917554 VSJ917520:VSJ917554 WCF917520:WCF917554 WMB917520:WMB917554 WVX917520:WVX917554 E983056:E983090 JL983056:JL983090 TH983056:TH983090 ADD983056:ADD983090 AMZ983056:AMZ983090 AWV983056:AWV983090 BGR983056:BGR983090 BQN983056:BQN983090 CAJ983056:CAJ983090 CKF983056:CKF983090 CUB983056:CUB983090 DDX983056:DDX983090 DNT983056:DNT983090 DXP983056:DXP983090 EHL983056:EHL983090 ERH983056:ERH983090 FBD983056:FBD983090 FKZ983056:FKZ983090 FUV983056:FUV983090 GER983056:GER983090 GON983056:GON983090 GYJ983056:GYJ983090 HIF983056:HIF983090 HSB983056:HSB983090 IBX983056:IBX983090 ILT983056:ILT983090 IVP983056:IVP983090 JFL983056:JFL983090 JPH983056:JPH983090 JZD983056:JZD983090 KIZ983056:KIZ983090 KSV983056:KSV983090 LCR983056:LCR983090 LMN983056:LMN983090 LWJ983056:LWJ983090 MGF983056:MGF983090 MQB983056:MQB983090 MZX983056:MZX983090 NJT983056:NJT983090 NTP983056:NTP983090 ODL983056:ODL983090 ONH983056:ONH983090 OXD983056:OXD983090 PGZ983056:PGZ983090 PQV983056:PQV983090 QAR983056:QAR983090 QKN983056:QKN983090 QUJ983056:QUJ983090 REF983056:REF983090 ROB983056:ROB983090 RXX983056:RXX983090 SHT983056:SHT983090 SRP983056:SRP983090 TBL983056:TBL983090 TLH983056:TLH983090 TVD983056:TVD983090 UEZ983056:UEZ983090 UOV983056:UOV983090 UYR983056:UYR983090 VIN983056:VIN983090 VSJ983056:VSJ983090 WCF983056:WCF983090 WMB983056:WMB983090 E14:E48" xr:uid="{00000000-0002-0000-0700-000000000000}">
      <formula1>$E$1:$E$11</formula1>
    </dataValidation>
    <dataValidation type="list" allowBlank="1" showInputMessage="1" showErrorMessage="1" sqref="WVW983056:WVW983090 JK14:JK48 TG14:TG48 ADC14:ADC48 AMY14:AMY48 AWU14:AWU48 BGQ14:BGQ48 BQM14:BQM48 CAI14:CAI48 CKE14:CKE48 CUA14:CUA48 DDW14:DDW48 DNS14:DNS48 DXO14:DXO48 EHK14:EHK48 ERG14:ERG48 FBC14:FBC48 FKY14:FKY48 FUU14:FUU48 GEQ14:GEQ48 GOM14:GOM48 GYI14:GYI48 HIE14:HIE48 HSA14:HSA48 IBW14:IBW48 ILS14:ILS48 IVO14:IVO48 JFK14:JFK48 JPG14:JPG48 JZC14:JZC48 KIY14:KIY48 KSU14:KSU48 LCQ14:LCQ48 LMM14:LMM48 LWI14:LWI48 MGE14:MGE48 MQA14:MQA48 MZW14:MZW48 NJS14:NJS48 NTO14:NTO48 ODK14:ODK48 ONG14:ONG48 OXC14:OXC48 PGY14:PGY48 PQU14:PQU48 QAQ14:QAQ48 QKM14:QKM48 QUI14:QUI48 REE14:REE48 ROA14:ROA48 RXW14:RXW48 SHS14:SHS48 SRO14:SRO48 TBK14:TBK48 TLG14:TLG48 TVC14:TVC48 UEY14:UEY48 UOU14:UOU48 UYQ14:UYQ48 VIM14:VIM48 VSI14:VSI48 WCE14:WCE48 WMA14:WMA48 WVW14:WVW48 D65552:D65586 JK65552:JK65586 TG65552:TG65586 ADC65552:ADC65586 AMY65552:AMY65586 AWU65552:AWU65586 BGQ65552:BGQ65586 BQM65552:BQM65586 CAI65552:CAI65586 CKE65552:CKE65586 CUA65552:CUA65586 DDW65552:DDW65586 DNS65552:DNS65586 DXO65552:DXO65586 EHK65552:EHK65586 ERG65552:ERG65586 FBC65552:FBC65586 FKY65552:FKY65586 FUU65552:FUU65586 GEQ65552:GEQ65586 GOM65552:GOM65586 GYI65552:GYI65586 HIE65552:HIE65586 HSA65552:HSA65586 IBW65552:IBW65586 ILS65552:ILS65586 IVO65552:IVO65586 JFK65552:JFK65586 JPG65552:JPG65586 JZC65552:JZC65586 KIY65552:KIY65586 KSU65552:KSU65586 LCQ65552:LCQ65586 LMM65552:LMM65586 LWI65552:LWI65586 MGE65552:MGE65586 MQA65552:MQA65586 MZW65552:MZW65586 NJS65552:NJS65586 NTO65552:NTO65586 ODK65552:ODK65586 ONG65552:ONG65586 OXC65552:OXC65586 PGY65552:PGY65586 PQU65552:PQU65586 QAQ65552:QAQ65586 QKM65552:QKM65586 QUI65552:QUI65586 REE65552:REE65586 ROA65552:ROA65586 RXW65552:RXW65586 SHS65552:SHS65586 SRO65552:SRO65586 TBK65552:TBK65586 TLG65552:TLG65586 TVC65552:TVC65586 UEY65552:UEY65586 UOU65552:UOU65586 UYQ65552:UYQ65586 VIM65552:VIM65586 VSI65552:VSI65586 WCE65552:WCE65586 WMA65552:WMA65586 WVW65552:WVW65586 D131088:D131122 JK131088:JK131122 TG131088:TG131122 ADC131088:ADC131122 AMY131088:AMY131122 AWU131088:AWU131122 BGQ131088:BGQ131122 BQM131088:BQM131122 CAI131088:CAI131122 CKE131088:CKE131122 CUA131088:CUA131122 DDW131088:DDW131122 DNS131088:DNS131122 DXO131088:DXO131122 EHK131088:EHK131122 ERG131088:ERG131122 FBC131088:FBC131122 FKY131088:FKY131122 FUU131088:FUU131122 GEQ131088:GEQ131122 GOM131088:GOM131122 GYI131088:GYI131122 HIE131088:HIE131122 HSA131088:HSA131122 IBW131088:IBW131122 ILS131088:ILS131122 IVO131088:IVO131122 JFK131088:JFK131122 JPG131088:JPG131122 JZC131088:JZC131122 KIY131088:KIY131122 KSU131088:KSU131122 LCQ131088:LCQ131122 LMM131088:LMM131122 LWI131088:LWI131122 MGE131088:MGE131122 MQA131088:MQA131122 MZW131088:MZW131122 NJS131088:NJS131122 NTO131088:NTO131122 ODK131088:ODK131122 ONG131088:ONG131122 OXC131088:OXC131122 PGY131088:PGY131122 PQU131088:PQU131122 QAQ131088:QAQ131122 QKM131088:QKM131122 QUI131088:QUI131122 REE131088:REE131122 ROA131088:ROA131122 RXW131088:RXW131122 SHS131088:SHS131122 SRO131088:SRO131122 TBK131088:TBK131122 TLG131088:TLG131122 TVC131088:TVC131122 UEY131088:UEY131122 UOU131088:UOU131122 UYQ131088:UYQ131122 VIM131088:VIM131122 VSI131088:VSI131122 WCE131088:WCE131122 WMA131088:WMA131122 WVW131088:WVW131122 D196624:D196658 JK196624:JK196658 TG196624:TG196658 ADC196624:ADC196658 AMY196624:AMY196658 AWU196624:AWU196658 BGQ196624:BGQ196658 BQM196624:BQM196658 CAI196624:CAI196658 CKE196624:CKE196658 CUA196624:CUA196658 DDW196624:DDW196658 DNS196624:DNS196658 DXO196624:DXO196658 EHK196624:EHK196658 ERG196624:ERG196658 FBC196624:FBC196658 FKY196624:FKY196658 FUU196624:FUU196658 GEQ196624:GEQ196658 GOM196624:GOM196658 GYI196624:GYI196658 HIE196624:HIE196658 HSA196624:HSA196658 IBW196624:IBW196658 ILS196624:ILS196658 IVO196624:IVO196658 JFK196624:JFK196658 JPG196624:JPG196658 JZC196624:JZC196658 KIY196624:KIY196658 KSU196624:KSU196658 LCQ196624:LCQ196658 LMM196624:LMM196658 LWI196624:LWI196658 MGE196624:MGE196658 MQA196624:MQA196658 MZW196624:MZW196658 NJS196624:NJS196658 NTO196624:NTO196658 ODK196624:ODK196658 ONG196624:ONG196658 OXC196624:OXC196658 PGY196624:PGY196658 PQU196624:PQU196658 QAQ196624:QAQ196658 QKM196624:QKM196658 QUI196624:QUI196658 REE196624:REE196658 ROA196624:ROA196658 RXW196624:RXW196658 SHS196624:SHS196658 SRO196624:SRO196658 TBK196624:TBK196658 TLG196624:TLG196658 TVC196624:TVC196658 UEY196624:UEY196658 UOU196624:UOU196658 UYQ196624:UYQ196658 VIM196624:VIM196658 VSI196624:VSI196658 WCE196624:WCE196658 WMA196624:WMA196658 WVW196624:WVW196658 D262160:D262194 JK262160:JK262194 TG262160:TG262194 ADC262160:ADC262194 AMY262160:AMY262194 AWU262160:AWU262194 BGQ262160:BGQ262194 BQM262160:BQM262194 CAI262160:CAI262194 CKE262160:CKE262194 CUA262160:CUA262194 DDW262160:DDW262194 DNS262160:DNS262194 DXO262160:DXO262194 EHK262160:EHK262194 ERG262160:ERG262194 FBC262160:FBC262194 FKY262160:FKY262194 FUU262160:FUU262194 GEQ262160:GEQ262194 GOM262160:GOM262194 GYI262160:GYI262194 HIE262160:HIE262194 HSA262160:HSA262194 IBW262160:IBW262194 ILS262160:ILS262194 IVO262160:IVO262194 JFK262160:JFK262194 JPG262160:JPG262194 JZC262160:JZC262194 KIY262160:KIY262194 KSU262160:KSU262194 LCQ262160:LCQ262194 LMM262160:LMM262194 LWI262160:LWI262194 MGE262160:MGE262194 MQA262160:MQA262194 MZW262160:MZW262194 NJS262160:NJS262194 NTO262160:NTO262194 ODK262160:ODK262194 ONG262160:ONG262194 OXC262160:OXC262194 PGY262160:PGY262194 PQU262160:PQU262194 QAQ262160:QAQ262194 QKM262160:QKM262194 QUI262160:QUI262194 REE262160:REE262194 ROA262160:ROA262194 RXW262160:RXW262194 SHS262160:SHS262194 SRO262160:SRO262194 TBK262160:TBK262194 TLG262160:TLG262194 TVC262160:TVC262194 UEY262160:UEY262194 UOU262160:UOU262194 UYQ262160:UYQ262194 VIM262160:VIM262194 VSI262160:VSI262194 WCE262160:WCE262194 WMA262160:WMA262194 WVW262160:WVW262194 D327696:D327730 JK327696:JK327730 TG327696:TG327730 ADC327696:ADC327730 AMY327696:AMY327730 AWU327696:AWU327730 BGQ327696:BGQ327730 BQM327696:BQM327730 CAI327696:CAI327730 CKE327696:CKE327730 CUA327696:CUA327730 DDW327696:DDW327730 DNS327696:DNS327730 DXO327696:DXO327730 EHK327696:EHK327730 ERG327696:ERG327730 FBC327696:FBC327730 FKY327696:FKY327730 FUU327696:FUU327730 GEQ327696:GEQ327730 GOM327696:GOM327730 GYI327696:GYI327730 HIE327696:HIE327730 HSA327696:HSA327730 IBW327696:IBW327730 ILS327696:ILS327730 IVO327696:IVO327730 JFK327696:JFK327730 JPG327696:JPG327730 JZC327696:JZC327730 KIY327696:KIY327730 KSU327696:KSU327730 LCQ327696:LCQ327730 LMM327696:LMM327730 LWI327696:LWI327730 MGE327696:MGE327730 MQA327696:MQA327730 MZW327696:MZW327730 NJS327696:NJS327730 NTO327696:NTO327730 ODK327696:ODK327730 ONG327696:ONG327730 OXC327696:OXC327730 PGY327696:PGY327730 PQU327696:PQU327730 QAQ327696:QAQ327730 QKM327696:QKM327730 QUI327696:QUI327730 REE327696:REE327730 ROA327696:ROA327730 RXW327696:RXW327730 SHS327696:SHS327730 SRO327696:SRO327730 TBK327696:TBK327730 TLG327696:TLG327730 TVC327696:TVC327730 UEY327696:UEY327730 UOU327696:UOU327730 UYQ327696:UYQ327730 VIM327696:VIM327730 VSI327696:VSI327730 WCE327696:WCE327730 WMA327696:WMA327730 WVW327696:WVW327730 D393232:D393266 JK393232:JK393266 TG393232:TG393266 ADC393232:ADC393266 AMY393232:AMY393266 AWU393232:AWU393266 BGQ393232:BGQ393266 BQM393232:BQM393266 CAI393232:CAI393266 CKE393232:CKE393266 CUA393232:CUA393266 DDW393232:DDW393266 DNS393232:DNS393266 DXO393232:DXO393266 EHK393232:EHK393266 ERG393232:ERG393266 FBC393232:FBC393266 FKY393232:FKY393266 FUU393232:FUU393266 GEQ393232:GEQ393266 GOM393232:GOM393266 GYI393232:GYI393266 HIE393232:HIE393266 HSA393232:HSA393266 IBW393232:IBW393266 ILS393232:ILS393266 IVO393232:IVO393266 JFK393232:JFK393266 JPG393232:JPG393266 JZC393232:JZC393266 KIY393232:KIY393266 KSU393232:KSU393266 LCQ393232:LCQ393266 LMM393232:LMM393266 LWI393232:LWI393266 MGE393232:MGE393266 MQA393232:MQA393266 MZW393232:MZW393266 NJS393232:NJS393266 NTO393232:NTO393266 ODK393232:ODK393266 ONG393232:ONG393266 OXC393232:OXC393266 PGY393232:PGY393266 PQU393232:PQU393266 QAQ393232:QAQ393266 QKM393232:QKM393266 QUI393232:QUI393266 REE393232:REE393266 ROA393232:ROA393266 RXW393232:RXW393266 SHS393232:SHS393266 SRO393232:SRO393266 TBK393232:TBK393266 TLG393232:TLG393266 TVC393232:TVC393266 UEY393232:UEY393266 UOU393232:UOU393266 UYQ393232:UYQ393266 VIM393232:VIM393266 VSI393232:VSI393266 WCE393232:WCE393266 WMA393232:WMA393266 WVW393232:WVW393266 D458768:D458802 JK458768:JK458802 TG458768:TG458802 ADC458768:ADC458802 AMY458768:AMY458802 AWU458768:AWU458802 BGQ458768:BGQ458802 BQM458768:BQM458802 CAI458768:CAI458802 CKE458768:CKE458802 CUA458768:CUA458802 DDW458768:DDW458802 DNS458768:DNS458802 DXO458768:DXO458802 EHK458768:EHK458802 ERG458768:ERG458802 FBC458768:FBC458802 FKY458768:FKY458802 FUU458768:FUU458802 GEQ458768:GEQ458802 GOM458768:GOM458802 GYI458768:GYI458802 HIE458768:HIE458802 HSA458768:HSA458802 IBW458768:IBW458802 ILS458768:ILS458802 IVO458768:IVO458802 JFK458768:JFK458802 JPG458768:JPG458802 JZC458768:JZC458802 KIY458768:KIY458802 KSU458768:KSU458802 LCQ458768:LCQ458802 LMM458768:LMM458802 LWI458768:LWI458802 MGE458768:MGE458802 MQA458768:MQA458802 MZW458768:MZW458802 NJS458768:NJS458802 NTO458768:NTO458802 ODK458768:ODK458802 ONG458768:ONG458802 OXC458768:OXC458802 PGY458768:PGY458802 PQU458768:PQU458802 QAQ458768:QAQ458802 QKM458768:QKM458802 QUI458768:QUI458802 REE458768:REE458802 ROA458768:ROA458802 RXW458768:RXW458802 SHS458768:SHS458802 SRO458768:SRO458802 TBK458768:TBK458802 TLG458768:TLG458802 TVC458768:TVC458802 UEY458768:UEY458802 UOU458768:UOU458802 UYQ458768:UYQ458802 VIM458768:VIM458802 VSI458768:VSI458802 WCE458768:WCE458802 WMA458768:WMA458802 WVW458768:WVW458802 D524304:D524338 JK524304:JK524338 TG524304:TG524338 ADC524304:ADC524338 AMY524304:AMY524338 AWU524304:AWU524338 BGQ524304:BGQ524338 BQM524304:BQM524338 CAI524304:CAI524338 CKE524304:CKE524338 CUA524304:CUA524338 DDW524304:DDW524338 DNS524304:DNS524338 DXO524304:DXO524338 EHK524304:EHK524338 ERG524304:ERG524338 FBC524304:FBC524338 FKY524304:FKY524338 FUU524304:FUU524338 GEQ524304:GEQ524338 GOM524304:GOM524338 GYI524304:GYI524338 HIE524304:HIE524338 HSA524304:HSA524338 IBW524304:IBW524338 ILS524304:ILS524338 IVO524304:IVO524338 JFK524304:JFK524338 JPG524304:JPG524338 JZC524304:JZC524338 KIY524304:KIY524338 KSU524304:KSU524338 LCQ524304:LCQ524338 LMM524304:LMM524338 LWI524304:LWI524338 MGE524304:MGE524338 MQA524304:MQA524338 MZW524304:MZW524338 NJS524304:NJS524338 NTO524304:NTO524338 ODK524304:ODK524338 ONG524304:ONG524338 OXC524304:OXC524338 PGY524304:PGY524338 PQU524304:PQU524338 QAQ524304:QAQ524338 QKM524304:QKM524338 QUI524304:QUI524338 REE524304:REE524338 ROA524304:ROA524338 RXW524304:RXW524338 SHS524304:SHS524338 SRO524304:SRO524338 TBK524304:TBK524338 TLG524304:TLG524338 TVC524304:TVC524338 UEY524304:UEY524338 UOU524304:UOU524338 UYQ524304:UYQ524338 VIM524304:VIM524338 VSI524304:VSI524338 WCE524304:WCE524338 WMA524304:WMA524338 WVW524304:WVW524338 D589840:D589874 JK589840:JK589874 TG589840:TG589874 ADC589840:ADC589874 AMY589840:AMY589874 AWU589840:AWU589874 BGQ589840:BGQ589874 BQM589840:BQM589874 CAI589840:CAI589874 CKE589840:CKE589874 CUA589840:CUA589874 DDW589840:DDW589874 DNS589840:DNS589874 DXO589840:DXO589874 EHK589840:EHK589874 ERG589840:ERG589874 FBC589840:FBC589874 FKY589840:FKY589874 FUU589840:FUU589874 GEQ589840:GEQ589874 GOM589840:GOM589874 GYI589840:GYI589874 HIE589840:HIE589874 HSA589840:HSA589874 IBW589840:IBW589874 ILS589840:ILS589874 IVO589840:IVO589874 JFK589840:JFK589874 JPG589840:JPG589874 JZC589840:JZC589874 KIY589840:KIY589874 KSU589840:KSU589874 LCQ589840:LCQ589874 LMM589840:LMM589874 LWI589840:LWI589874 MGE589840:MGE589874 MQA589840:MQA589874 MZW589840:MZW589874 NJS589840:NJS589874 NTO589840:NTO589874 ODK589840:ODK589874 ONG589840:ONG589874 OXC589840:OXC589874 PGY589840:PGY589874 PQU589840:PQU589874 QAQ589840:QAQ589874 QKM589840:QKM589874 QUI589840:QUI589874 REE589840:REE589874 ROA589840:ROA589874 RXW589840:RXW589874 SHS589840:SHS589874 SRO589840:SRO589874 TBK589840:TBK589874 TLG589840:TLG589874 TVC589840:TVC589874 UEY589840:UEY589874 UOU589840:UOU589874 UYQ589840:UYQ589874 VIM589840:VIM589874 VSI589840:VSI589874 WCE589840:WCE589874 WMA589840:WMA589874 WVW589840:WVW589874 D655376:D655410 JK655376:JK655410 TG655376:TG655410 ADC655376:ADC655410 AMY655376:AMY655410 AWU655376:AWU655410 BGQ655376:BGQ655410 BQM655376:BQM655410 CAI655376:CAI655410 CKE655376:CKE655410 CUA655376:CUA655410 DDW655376:DDW655410 DNS655376:DNS655410 DXO655376:DXO655410 EHK655376:EHK655410 ERG655376:ERG655410 FBC655376:FBC655410 FKY655376:FKY655410 FUU655376:FUU655410 GEQ655376:GEQ655410 GOM655376:GOM655410 GYI655376:GYI655410 HIE655376:HIE655410 HSA655376:HSA655410 IBW655376:IBW655410 ILS655376:ILS655410 IVO655376:IVO655410 JFK655376:JFK655410 JPG655376:JPG655410 JZC655376:JZC655410 KIY655376:KIY655410 KSU655376:KSU655410 LCQ655376:LCQ655410 LMM655376:LMM655410 LWI655376:LWI655410 MGE655376:MGE655410 MQA655376:MQA655410 MZW655376:MZW655410 NJS655376:NJS655410 NTO655376:NTO655410 ODK655376:ODK655410 ONG655376:ONG655410 OXC655376:OXC655410 PGY655376:PGY655410 PQU655376:PQU655410 QAQ655376:QAQ655410 QKM655376:QKM655410 QUI655376:QUI655410 REE655376:REE655410 ROA655376:ROA655410 RXW655376:RXW655410 SHS655376:SHS655410 SRO655376:SRO655410 TBK655376:TBK655410 TLG655376:TLG655410 TVC655376:TVC655410 UEY655376:UEY655410 UOU655376:UOU655410 UYQ655376:UYQ655410 VIM655376:VIM655410 VSI655376:VSI655410 WCE655376:WCE655410 WMA655376:WMA655410 WVW655376:WVW655410 D720912:D720946 JK720912:JK720946 TG720912:TG720946 ADC720912:ADC720946 AMY720912:AMY720946 AWU720912:AWU720946 BGQ720912:BGQ720946 BQM720912:BQM720946 CAI720912:CAI720946 CKE720912:CKE720946 CUA720912:CUA720946 DDW720912:DDW720946 DNS720912:DNS720946 DXO720912:DXO720946 EHK720912:EHK720946 ERG720912:ERG720946 FBC720912:FBC720946 FKY720912:FKY720946 FUU720912:FUU720946 GEQ720912:GEQ720946 GOM720912:GOM720946 GYI720912:GYI720946 HIE720912:HIE720946 HSA720912:HSA720946 IBW720912:IBW720946 ILS720912:ILS720946 IVO720912:IVO720946 JFK720912:JFK720946 JPG720912:JPG720946 JZC720912:JZC720946 KIY720912:KIY720946 KSU720912:KSU720946 LCQ720912:LCQ720946 LMM720912:LMM720946 LWI720912:LWI720946 MGE720912:MGE720946 MQA720912:MQA720946 MZW720912:MZW720946 NJS720912:NJS720946 NTO720912:NTO720946 ODK720912:ODK720946 ONG720912:ONG720946 OXC720912:OXC720946 PGY720912:PGY720946 PQU720912:PQU720946 QAQ720912:QAQ720946 QKM720912:QKM720946 QUI720912:QUI720946 REE720912:REE720946 ROA720912:ROA720946 RXW720912:RXW720946 SHS720912:SHS720946 SRO720912:SRO720946 TBK720912:TBK720946 TLG720912:TLG720946 TVC720912:TVC720946 UEY720912:UEY720946 UOU720912:UOU720946 UYQ720912:UYQ720946 VIM720912:VIM720946 VSI720912:VSI720946 WCE720912:WCE720946 WMA720912:WMA720946 WVW720912:WVW720946 D786448:D786482 JK786448:JK786482 TG786448:TG786482 ADC786448:ADC786482 AMY786448:AMY786482 AWU786448:AWU786482 BGQ786448:BGQ786482 BQM786448:BQM786482 CAI786448:CAI786482 CKE786448:CKE786482 CUA786448:CUA786482 DDW786448:DDW786482 DNS786448:DNS786482 DXO786448:DXO786482 EHK786448:EHK786482 ERG786448:ERG786482 FBC786448:FBC786482 FKY786448:FKY786482 FUU786448:FUU786482 GEQ786448:GEQ786482 GOM786448:GOM786482 GYI786448:GYI786482 HIE786448:HIE786482 HSA786448:HSA786482 IBW786448:IBW786482 ILS786448:ILS786482 IVO786448:IVO786482 JFK786448:JFK786482 JPG786448:JPG786482 JZC786448:JZC786482 KIY786448:KIY786482 KSU786448:KSU786482 LCQ786448:LCQ786482 LMM786448:LMM786482 LWI786448:LWI786482 MGE786448:MGE786482 MQA786448:MQA786482 MZW786448:MZW786482 NJS786448:NJS786482 NTO786448:NTO786482 ODK786448:ODK786482 ONG786448:ONG786482 OXC786448:OXC786482 PGY786448:PGY786482 PQU786448:PQU786482 QAQ786448:QAQ786482 QKM786448:QKM786482 QUI786448:QUI786482 REE786448:REE786482 ROA786448:ROA786482 RXW786448:RXW786482 SHS786448:SHS786482 SRO786448:SRO786482 TBK786448:TBK786482 TLG786448:TLG786482 TVC786448:TVC786482 UEY786448:UEY786482 UOU786448:UOU786482 UYQ786448:UYQ786482 VIM786448:VIM786482 VSI786448:VSI786482 WCE786448:WCE786482 WMA786448:WMA786482 WVW786448:WVW786482 D851984:D852018 JK851984:JK852018 TG851984:TG852018 ADC851984:ADC852018 AMY851984:AMY852018 AWU851984:AWU852018 BGQ851984:BGQ852018 BQM851984:BQM852018 CAI851984:CAI852018 CKE851984:CKE852018 CUA851984:CUA852018 DDW851984:DDW852018 DNS851984:DNS852018 DXO851984:DXO852018 EHK851984:EHK852018 ERG851984:ERG852018 FBC851984:FBC852018 FKY851984:FKY852018 FUU851984:FUU852018 GEQ851984:GEQ852018 GOM851984:GOM852018 GYI851984:GYI852018 HIE851984:HIE852018 HSA851984:HSA852018 IBW851984:IBW852018 ILS851984:ILS852018 IVO851984:IVO852018 JFK851984:JFK852018 JPG851984:JPG852018 JZC851984:JZC852018 KIY851984:KIY852018 KSU851984:KSU852018 LCQ851984:LCQ852018 LMM851984:LMM852018 LWI851984:LWI852018 MGE851984:MGE852018 MQA851984:MQA852018 MZW851984:MZW852018 NJS851984:NJS852018 NTO851984:NTO852018 ODK851984:ODK852018 ONG851984:ONG852018 OXC851984:OXC852018 PGY851984:PGY852018 PQU851984:PQU852018 QAQ851984:QAQ852018 QKM851984:QKM852018 QUI851984:QUI852018 REE851984:REE852018 ROA851984:ROA852018 RXW851984:RXW852018 SHS851984:SHS852018 SRO851984:SRO852018 TBK851984:TBK852018 TLG851984:TLG852018 TVC851984:TVC852018 UEY851984:UEY852018 UOU851984:UOU852018 UYQ851984:UYQ852018 VIM851984:VIM852018 VSI851984:VSI852018 WCE851984:WCE852018 WMA851984:WMA852018 WVW851984:WVW852018 D917520:D917554 JK917520:JK917554 TG917520:TG917554 ADC917520:ADC917554 AMY917520:AMY917554 AWU917520:AWU917554 BGQ917520:BGQ917554 BQM917520:BQM917554 CAI917520:CAI917554 CKE917520:CKE917554 CUA917520:CUA917554 DDW917520:DDW917554 DNS917520:DNS917554 DXO917520:DXO917554 EHK917520:EHK917554 ERG917520:ERG917554 FBC917520:FBC917554 FKY917520:FKY917554 FUU917520:FUU917554 GEQ917520:GEQ917554 GOM917520:GOM917554 GYI917520:GYI917554 HIE917520:HIE917554 HSA917520:HSA917554 IBW917520:IBW917554 ILS917520:ILS917554 IVO917520:IVO917554 JFK917520:JFK917554 JPG917520:JPG917554 JZC917520:JZC917554 KIY917520:KIY917554 KSU917520:KSU917554 LCQ917520:LCQ917554 LMM917520:LMM917554 LWI917520:LWI917554 MGE917520:MGE917554 MQA917520:MQA917554 MZW917520:MZW917554 NJS917520:NJS917554 NTO917520:NTO917554 ODK917520:ODK917554 ONG917520:ONG917554 OXC917520:OXC917554 PGY917520:PGY917554 PQU917520:PQU917554 QAQ917520:QAQ917554 QKM917520:QKM917554 QUI917520:QUI917554 REE917520:REE917554 ROA917520:ROA917554 RXW917520:RXW917554 SHS917520:SHS917554 SRO917520:SRO917554 TBK917520:TBK917554 TLG917520:TLG917554 TVC917520:TVC917554 UEY917520:UEY917554 UOU917520:UOU917554 UYQ917520:UYQ917554 VIM917520:VIM917554 VSI917520:VSI917554 WCE917520:WCE917554 WMA917520:WMA917554 WVW917520:WVW917554 D983056:D983090 JK983056:JK983090 TG983056:TG983090 ADC983056:ADC983090 AMY983056:AMY983090 AWU983056:AWU983090 BGQ983056:BGQ983090 BQM983056:BQM983090 CAI983056:CAI983090 CKE983056:CKE983090 CUA983056:CUA983090 DDW983056:DDW983090 DNS983056:DNS983090 DXO983056:DXO983090 EHK983056:EHK983090 ERG983056:ERG983090 FBC983056:FBC983090 FKY983056:FKY983090 FUU983056:FUU983090 GEQ983056:GEQ983090 GOM983056:GOM983090 GYI983056:GYI983090 HIE983056:HIE983090 HSA983056:HSA983090 IBW983056:IBW983090 ILS983056:ILS983090 IVO983056:IVO983090 JFK983056:JFK983090 JPG983056:JPG983090 JZC983056:JZC983090 KIY983056:KIY983090 KSU983056:KSU983090 LCQ983056:LCQ983090 LMM983056:LMM983090 LWI983056:LWI983090 MGE983056:MGE983090 MQA983056:MQA983090 MZW983056:MZW983090 NJS983056:NJS983090 NTO983056:NTO983090 ODK983056:ODK983090 ONG983056:ONG983090 OXC983056:OXC983090 PGY983056:PGY983090 PQU983056:PQU983090 QAQ983056:QAQ983090 QKM983056:QKM983090 QUI983056:QUI983090 REE983056:REE983090 ROA983056:ROA983090 RXW983056:RXW983090 SHS983056:SHS983090 SRO983056:SRO983090 TBK983056:TBK983090 TLG983056:TLG983090 TVC983056:TVC983090 UEY983056:UEY983090 UOU983056:UOU983090 UYQ983056:UYQ983090 VIM983056:VIM983090 VSI983056:VSI983090 WCE983056:WCE983090 WMA983056:WMA983090 D14:D48" xr:uid="{00000000-0002-0000-0700-000001000000}">
      <formula1>$B$1:$B$6</formula1>
    </dataValidation>
    <dataValidation type="list" allowBlank="1" showInputMessage="1" showErrorMessage="1" sqref="WVY983056:WVY983090 JM14:JM48 TI14:TI48 ADE14:ADE48 ANA14:ANA48 AWW14:AWW48 BGS14:BGS48 BQO14:BQO48 CAK14:CAK48 CKG14:CKG48 CUC14:CUC48 DDY14:DDY48 DNU14:DNU48 DXQ14:DXQ48 EHM14:EHM48 ERI14:ERI48 FBE14:FBE48 FLA14:FLA48 FUW14:FUW48 GES14:GES48 GOO14:GOO48 GYK14:GYK48 HIG14:HIG48 HSC14:HSC48 IBY14:IBY48 ILU14:ILU48 IVQ14:IVQ48 JFM14:JFM48 JPI14:JPI48 JZE14:JZE48 KJA14:KJA48 KSW14:KSW48 LCS14:LCS48 LMO14:LMO48 LWK14:LWK48 MGG14:MGG48 MQC14:MQC48 MZY14:MZY48 NJU14:NJU48 NTQ14:NTQ48 ODM14:ODM48 ONI14:ONI48 OXE14:OXE48 PHA14:PHA48 PQW14:PQW48 QAS14:QAS48 QKO14:QKO48 QUK14:QUK48 REG14:REG48 ROC14:ROC48 RXY14:RXY48 SHU14:SHU48 SRQ14:SRQ48 TBM14:TBM48 TLI14:TLI48 TVE14:TVE48 UFA14:UFA48 UOW14:UOW48 UYS14:UYS48 VIO14:VIO48 VSK14:VSK48 WCG14:WCG48 WMC14:WMC48 WVY14:WVY48 F65552:F65586 JM65552:JM65586 TI65552:TI65586 ADE65552:ADE65586 ANA65552:ANA65586 AWW65552:AWW65586 BGS65552:BGS65586 BQO65552:BQO65586 CAK65552:CAK65586 CKG65552:CKG65586 CUC65552:CUC65586 DDY65552:DDY65586 DNU65552:DNU65586 DXQ65552:DXQ65586 EHM65552:EHM65586 ERI65552:ERI65586 FBE65552:FBE65586 FLA65552:FLA65586 FUW65552:FUW65586 GES65552:GES65586 GOO65552:GOO65586 GYK65552:GYK65586 HIG65552:HIG65586 HSC65552:HSC65586 IBY65552:IBY65586 ILU65552:ILU65586 IVQ65552:IVQ65586 JFM65552:JFM65586 JPI65552:JPI65586 JZE65552:JZE65586 KJA65552:KJA65586 KSW65552:KSW65586 LCS65552:LCS65586 LMO65552:LMO65586 LWK65552:LWK65586 MGG65552:MGG65586 MQC65552:MQC65586 MZY65552:MZY65586 NJU65552:NJU65586 NTQ65552:NTQ65586 ODM65552:ODM65586 ONI65552:ONI65586 OXE65552:OXE65586 PHA65552:PHA65586 PQW65552:PQW65586 QAS65552:QAS65586 QKO65552:QKO65586 QUK65552:QUK65586 REG65552:REG65586 ROC65552:ROC65586 RXY65552:RXY65586 SHU65552:SHU65586 SRQ65552:SRQ65586 TBM65552:TBM65586 TLI65552:TLI65586 TVE65552:TVE65586 UFA65552:UFA65586 UOW65552:UOW65586 UYS65552:UYS65586 VIO65552:VIO65586 VSK65552:VSK65586 WCG65552:WCG65586 WMC65552:WMC65586 WVY65552:WVY65586 F131088:F131122 JM131088:JM131122 TI131088:TI131122 ADE131088:ADE131122 ANA131088:ANA131122 AWW131088:AWW131122 BGS131088:BGS131122 BQO131088:BQO131122 CAK131088:CAK131122 CKG131088:CKG131122 CUC131088:CUC131122 DDY131088:DDY131122 DNU131088:DNU131122 DXQ131088:DXQ131122 EHM131088:EHM131122 ERI131088:ERI131122 FBE131088:FBE131122 FLA131088:FLA131122 FUW131088:FUW131122 GES131088:GES131122 GOO131088:GOO131122 GYK131088:GYK131122 HIG131088:HIG131122 HSC131088:HSC131122 IBY131088:IBY131122 ILU131088:ILU131122 IVQ131088:IVQ131122 JFM131088:JFM131122 JPI131088:JPI131122 JZE131088:JZE131122 KJA131088:KJA131122 KSW131088:KSW131122 LCS131088:LCS131122 LMO131088:LMO131122 LWK131088:LWK131122 MGG131088:MGG131122 MQC131088:MQC131122 MZY131088:MZY131122 NJU131088:NJU131122 NTQ131088:NTQ131122 ODM131088:ODM131122 ONI131088:ONI131122 OXE131088:OXE131122 PHA131088:PHA131122 PQW131088:PQW131122 QAS131088:QAS131122 QKO131088:QKO131122 QUK131088:QUK131122 REG131088:REG131122 ROC131088:ROC131122 RXY131088:RXY131122 SHU131088:SHU131122 SRQ131088:SRQ131122 TBM131088:TBM131122 TLI131088:TLI131122 TVE131088:TVE131122 UFA131088:UFA131122 UOW131088:UOW131122 UYS131088:UYS131122 VIO131088:VIO131122 VSK131088:VSK131122 WCG131088:WCG131122 WMC131088:WMC131122 WVY131088:WVY131122 F196624:F196658 JM196624:JM196658 TI196624:TI196658 ADE196624:ADE196658 ANA196624:ANA196658 AWW196624:AWW196658 BGS196624:BGS196658 BQO196624:BQO196658 CAK196624:CAK196658 CKG196624:CKG196658 CUC196624:CUC196658 DDY196624:DDY196658 DNU196624:DNU196658 DXQ196624:DXQ196658 EHM196624:EHM196658 ERI196624:ERI196658 FBE196624:FBE196658 FLA196624:FLA196658 FUW196624:FUW196658 GES196624:GES196658 GOO196624:GOO196658 GYK196624:GYK196658 HIG196624:HIG196658 HSC196624:HSC196658 IBY196624:IBY196658 ILU196624:ILU196658 IVQ196624:IVQ196658 JFM196624:JFM196658 JPI196624:JPI196658 JZE196624:JZE196658 KJA196624:KJA196658 KSW196624:KSW196658 LCS196624:LCS196658 LMO196624:LMO196658 LWK196624:LWK196658 MGG196624:MGG196658 MQC196624:MQC196658 MZY196624:MZY196658 NJU196624:NJU196658 NTQ196624:NTQ196658 ODM196624:ODM196658 ONI196624:ONI196658 OXE196624:OXE196658 PHA196624:PHA196658 PQW196624:PQW196658 QAS196624:QAS196658 QKO196624:QKO196658 QUK196624:QUK196658 REG196624:REG196658 ROC196624:ROC196658 RXY196624:RXY196658 SHU196624:SHU196658 SRQ196624:SRQ196658 TBM196624:TBM196658 TLI196624:TLI196658 TVE196624:TVE196658 UFA196624:UFA196658 UOW196624:UOW196658 UYS196624:UYS196658 VIO196624:VIO196658 VSK196624:VSK196658 WCG196624:WCG196658 WMC196624:WMC196658 WVY196624:WVY196658 F262160:F262194 JM262160:JM262194 TI262160:TI262194 ADE262160:ADE262194 ANA262160:ANA262194 AWW262160:AWW262194 BGS262160:BGS262194 BQO262160:BQO262194 CAK262160:CAK262194 CKG262160:CKG262194 CUC262160:CUC262194 DDY262160:DDY262194 DNU262160:DNU262194 DXQ262160:DXQ262194 EHM262160:EHM262194 ERI262160:ERI262194 FBE262160:FBE262194 FLA262160:FLA262194 FUW262160:FUW262194 GES262160:GES262194 GOO262160:GOO262194 GYK262160:GYK262194 HIG262160:HIG262194 HSC262160:HSC262194 IBY262160:IBY262194 ILU262160:ILU262194 IVQ262160:IVQ262194 JFM262160:JFM262194 JPI262160:JPI262194 JZE262160:JZE262194 KJA262160:KJA262194 KSW262160:KSW262194 LCS262160:LCS262194 LMO262160:LMO262194 LWK262160:LWK262194 MGG262160:MGG262194 MQC262160:MQC262194 MZY262160:MZY262194 NJU262160:NJU262194 NTQ262160:NTQ262194 ODM262160:ODM262194 ONI262160:ONI262194 OXE262160:OXE262194 PHA262160:PHA262194 PQW262160:PQW262194 QAS262160:QAS262194 QKO262160:QKO262194 QUK262160:QUK262194 REG262160:REG262194 ROC262160:ROC262194 RXY262160:RXY262194 SHU262160:SHU262194 SRQ262160:SRQ262194 TBM262160:TBM262194 TLI262160:TLI262194 TVE262160:TVE262194 UFA262160:UFA262194 UOW262160:UOW262194 UYS262160:UYS262194 VIO262160:VIO262194 VSK262160:VSK262194 WCG262160:WCG262194 WMC262160:WMC262194 WVY262160:WVY262194 F327696:F327730 JM327696:JM327730 TI327696:TI327730 ADE327696:ADE327730 ANA327696:ANA327730 AWW327696:AWW327730 BGS327696:BGS327730 BQO327696:BQO327730 CAK327696:CAK327730 CKG327696:CKG327730 CUC327696:CUC327730 DDY327696:DDY327730 DNU327696:DNU327730 DXQ327696:DXQ327730 EHM327696:EHM327730 ERI327696:ERI327730 FBE327696:FBE327730 FLA327696:FLA327730 FUW327696:FUW327730 GES327696:GES327730 GOO327696:GOO327730 GYK327696:GYK327730 HIG327696:HIG327730 HSC327696:HSC327730 IBY327696:IBY327730 ILU327696:ILU327730 IVQ327696:IVQ327730 JFM327696:JFM327730 JPI327696:JPI327730 JZE327696:JZE327730 KJA327696:KJA327730 KSW327696:KSW327730 LCS327696:LCS327730 LMO327696:LMO327730 LWK327696:LWK327730 MGG327696:MGG327730 MQC327696:MQC327730 MZY327696:MZY327730 NJU327696:NJU327730 NTQ327696:NTQ327730 ODM327696:ODM327730 ONI327696:ONI327730 OXE327696:OXE327730 PHA327696:PHA327730 PQW327696:PQW327730 QAS327696:QAS327730 QKO327696:QKO327730 QUK327696:QUK327730 REG327696:REG327730 ROC327696:ROC327730 RXY327696:RXY327730 SHU327696:SHU327730 SRQ327696:SRQ327730 TBM327696:TBM327730 TLI327696:TLI327730 TVE327696:TVE327730 UFA327696:UFA327730 UOW327696:UOW327730 UYS327696:UYS327730 VIO327696:VIO327730 VSK327696:VSK327730 WCG327696:WCG327730 WMC327696:WMC327730 WVY327696:WVY327730 F393232:F393266 JM393232:JM393266 TI393232:TI393266 ADE393232:ADE393266 ANA393232:ANA393266 AWW393232:AWW393266 BGS393232:BGS393266 BQO393232:BQO393266 CAK393232:CAK393266 CKG393232:CKG393266 CUC393232:CUC393266 DDY393232:DDY393266 DNU393232:DNU393266 DXQ393232:DXQ393266 EHM393232:EHM393266 ERI393232:ERI393266 FBE393232:FBE393266 FLA393232:FLA393266 FUW393232:FUW393266 GES393232:GES393266 GOO393232:GOO393266 GYK393232:GYK393266 HIG393232:HIG393266 HSC393232:HSC393266 IBY393232:IBY393266 ILU393232:ILU393266 IVQ393232:IVQ393266 JFM393232:JFM393266 JPI393232:JPI393266 JZE393232:JZE393266 KJA393232:KJA393266 KSW393232:KSW393266 LCS393232:LCS393266 LMO393232:LMO393266 LWK393232:LWK393266 MGG393232:MGG393266 MQC393232:MQC393266 MZY393232:MZY393266 NJU393232:NJU393266 NTQ393232:NTQ393266 ODM393232:ODM393266 ONI393232:ONI393266 OXE393232:OXE393266 PHA393232:PHA393266 PQW393232:PQW393266 QAS393232:QAS393266 QKO393232:QKO393266 QUK393232:QUK393266 REG393232:REG393266 ROC393232:ROC393266 RXY393232:RXY393266 SHU393232:SHU393266 SRQ393232:SRQ393266 TBM393232:TBM393266 TLI393232:TLI393266 TVE393232:TVE393266 UFA393232:UFA393266 UOW393232:UOW393266 UYS393232:UYS393266 VIO393232:VIO393266 VSK393232:VSK393266 WCG393232:WCG393266 WMC393232:WMC393266 WVY393232:WVY393266 F458768:F458802 JM458768:JM458802 TI458768:TI458802 ADE458768:ADE458802 ANA458768:ANA458802 AWW458768:AWW458802 BGS458768:BGS458802 BQO458768:BQO458802 CAK458768:CAK458802 CKG458768:CKG458802 CUC458768:CUC458802 DDY458768:DDY458802 DNU458768:DNU458802 DXQ458768:DXQ458802 EHM458768:EHM458802 ERI458768:ERI458802 FBE458768:FBE458802 FLA458768:FLA458802 FUW458768:FUW458802 GES458768:GES458802 GOO458768:GOO458802 GYK458768:GYK458802 HIG458768:HIG458802 HSC458768:HSC458802 IBY458768:IBY458802 ILU458768:ILU458802 IVQ458768:IVQ458802 JFM458768:JFM458802 JPI458768:JPI458802 JZE458768:JZE458802 KJA458768:KJA458802 KSW458768:KSW458802 LCS458768:LCS458802 LMO458768:LMO458802 LWK458768:LWK458802 MGG458768:MGG458802 MQC458768:MQC458802 MZY458768:MZY458802 NJU458768:NJU458802 NTQ458768:NTQ458802 ODM458768:ODM458802 ONI458768:ONI458802 OXE458768:OXE458802 PHA458768:PHA458802 PQW458768:PQW458802 QAS458768:QAS458802 QKO458768:QKO458802 QUK458768:QUK458802 REG458768:REG458802 ROC458768:ROC458802 RXY458768:RXY458802 SHU458768:SHU458802 SRQ458768:SRQ458802 TBM458768:TBM458802 TLI458768:TLI458802 TVE458768:TVE458802 UFA458768:UFA458802 UOW458768:UOW458802 UYS458768:UYS458802 VIO458768:VIO458802 VSK458768:VSK458802 WCG458768:WCG458802 WMC458768:WMC458802 WVY458768:WVY458802 F524304:F524338 JM524304:JM524338 TI524304:TI524338 ADE524304:ADE524338 ANA524304:ANA524338 AWW524304:AWW524338 BGS524304:BGS524338 BQO524304:BQO524338 CAK524304:CAK524338 CKG524304:CKG524338 CUC524304:CUC524338 DDY524304:DDY524338 DNU524304:DNU524338 DXQ524304:DXQ524338 EHM524304:EHM524338 ERI524304:ERI524338 FBE524304:FBE524338 FLA524304:FLA524338 FUW524304:FUW524338 GES524304:GES524338 GOO524304:GOO524338 GYK524304:GYK524338 HIG524304:HIG524338 HSC524304:HSC524338 IBY524304:IBY524338 ILU524304:ILU524338 IVQ524304:IVQ524338 JFM524304:JFM524338 JPI524304:JPI524338 JZE524304:JZE524338 KJA524304:KJA524338 KSW524304:KSW524338 LCS524304:LCS524338 LMO524304:LMO524338 LWK524304:LWK524338 MGG524304:MGG524338 MQC524304:MQC524338 MZY524304:MZY524338 NJU524304:NJU524338 NTQ524304:NTQ524338 ODM524304:ODM524338 ONI524304:ONI524338 OXE524304:OXE524338 PHA524304:PHA524338 PQW524304:PQW524338 QAS524304:QAS524338 QKO524304:QKO524338 QUK524304:QUK524338 REG524304:REG524338 ROC524304:ROC524338 RXY524304:RXY524338 SHU524304:SHU524338 SRQ524304:SRQ524338 TBM524304:TBM524338 TLI524304:TLI524338 TVE524304:TVE524338 UFA524304:UFA524338 UOW524304:UOW524338 UYS524304:UYS524338 VIO524304:VIO524338 VSK524304:VSK524338 WCG524304:WCG524338 WMC524304:WMC524338 WVY524304:WVY524338 F589840:F589874 JM589840:JM589874 TI589840:TI589874 ADE589840:ADE589874 ANA589840:ANA589874 AWW589840:AWW589874 BGS589840:BGS589874 BQO589840:BQO589874 CAK589840:CAK589874 CKG589840:CKG589874 CUC589840:CUC589874 DDY589840:DDY589874 DNU589840:DNU589874 DXQ589840:DXQ589874 EHM589840:EHM589874 ERI589840:ERI589874 FBE589840:FBE589874 FLA589840:FLA589874 FUW589840:FUW589874 GES589840:GES589874 GOO589840:GOO589874 GYK589840:GYK589874 HIG589840:HIG589874 HSC589840:HSC589874 IBY589840:IBY589874 ILU589840:ILU589874 IVQ589840:IVQ589874 JFM589840:JFM589874 JPI589840:JPI589874 JZE589840:JZE589874 KJA589840:KJA589874 KSW589840:KSW589874 LCS589840:LCS589874 LMO589840:LMO589874 LWK589840:LWK589874 MGG589840:MGG589874 MQC589840:MQC589874 MZY589840:MZY589874 NJU589840:NJU589874 NTQ589840:NTQ589874 ODM589840:ODM589874 ONI589840:ONI589874 OXE589840:OXE589874 PHA589840:PHA589874 PQW589840:PQW589874 QAS589840:QAS589874 QKO589840:QKO589874 QUK589840:QUK589874 REG589840:REG589874 ROC589840:ROC589874 RXY589840:RXY589874 SHU589840:SHU589874 SRQ589840:SRQ589874 TBM589840:TBM589874 TLI589840:TLI589874 TVE589840:TVE589874 UFA589840:UFA589874 UOW589840:UOW589874 UYS589840:UYS589874 VIO589840:VIO589874 VSK589840:VSK589874 WCG589840:WCG589874 WMC589840:WMC589874 WVY589840:WVY589874 F655376:F655410 JM655376:JM655410 TI655376:TI655410 ADE655376:ADE655410 ANA655376:ANA655410 AWW655376:AWW655410 BGS655376:BGS655410 BQO655376:BQO655410 CAK655376:CAK655410 CKG655376:CKG655410 CUC655376:CUC655410 DDY655376:DDY655410 DNU655376:DNU655410 DXQ655376:DXQ655410 EHM655376:EHM655410 ERI655376:ERI655410 FBE655376:FBE655410 FLA655376:FLA655410 FUW655376:FUW655410 GES655376:GES655410 GOO655376:GOO655410 GYK655376:GYK655410 HIG655376:HIG655410 HSC655376:HSC655410 IBY655376:IBY655410 ILU655376:ILU655410 IVQ655376:IVQ655410 JFM655376:JFM655410 JPI655376:JPI655410 JZE655376:JZE655410 KJA655376:KJA655410 KSW655376:KSW655410 LCS655376:LCS655410 LMO655376:LMO655410 LWK655376:LWK655410 MGG655376:MGG655410 MQC655376:MQC655410 MZY655376:MZY655410 NJU655376:NJU655410 NTQ655376:NTQ655410 ODM655376:ODM655410 ONI655376:ONI655410 OXE655376:OXE655410 PHA655376:PHA655410 PQW655376:PQW655410 QAS655376:QAS655410 QKO655376:QKO655410 QUK655376:QUK655410 REG655376:REG655410 ROC655376:ROC655410 RXY655376:RXY655410 SHU655376:SHU655410 SRQ655376:SRQ655410 TBM655376:TBM655410 TLI655376:TLI655410 TVE655376:TVE655410 UFA655376:UFA655410 UOW655376:UOW655410 UYS655376:UYS655410 VIO655376:VIO655410 VSK655376:VSK655410 WCG655376:WCG655410 WMC655376:WMC655410 WVY655376:WVY655410 F720912:F720946 JM720912:JM720946 TI720912:TI720946 ADE720912:ADE720946 ANA720912:ANA720946 AWW720912:AWW720946 BGS720912:BGS720946 BQO720912:BQO720946 CAK720912:CAK720946 CKG720912:CKG720946 CUC720912:CUC720946 DDY720912:DDY720946 DNU720912:DNU720946 DXQ720912:DXQ720946 EHM720912:EHM720946 ERI720912:ERI720946 FBE720912:FBE720946 FLA720912:FLA720946 FUW720912:FUW720946 GES720912:GES720946 GOO720912:GOO720946 GYK720912:GYK720946 HIG720912:HIG720946 HSC720912:HSC720946 IBY720912:IBY720946 ILU720912:ILU720946 IVQ720912:IVQ720946 JFM720912:JFM720946 JPI720912:JPI720946 JZE720912:JZE720946 KJA720912:KJA720946 KSW720912:KSW720946 LCS720912:LCS720946 LMO720912:LMO720946 LWK720912:LWK720946 MGG720912:MGG720946 MQC720912:MQC720946 MZY720912:MZY720946 NJU720912:NJU720946 NTQ720912:NTQ720946 ODM720912:ODM720946 ONI720912:ONI720946 OXE720912:OXE720946 PHA720912:PHA720946 PQW720912:PQW720946 QAS720912:QAS720946 QKO720912:QKO720946 QUK720912:QUK720946 REG720912:REG720946 ROC720912:ROC720946 RXY720912:RXY720946 SHU720912:SHU720946 SRQ720912:SRQ720946 TBM720912:TBM720946 TLI720912:TLI720946 TVE720912:TVE720946 UFA720912:UFA720946 UOW720912:UOW720946 UYS720912:UYS720946 VIO720912:VIO720946 VSK720912:VSK720946 WCG720912:WCG720946 WMC720912:WMC720946 WVY720912:WVY720946 F786448:F786482 JM786448:JM786482 TI786448:TI786482 ADE786448:ADE786482 ANA786448:ANA786482 AWW786448:AWW786482 BGS786448:BGS786482 BQO786448:BQO786482 CAK786448:CAK786482 CKG786448:CKG786482 CUC786448:CUC786482 DDY786448:DDY786482 DNU786448:DNU786482 DXQ786448:DXQ786482 EHM786448:EHM786482 ERI786448:ERI786482 FBE786448:FBE786482 FLA786448:FLA786482 FUW786448:FUW786482 GES786448:GES786482 GOO786448:GOO786482 GYK786448:GYK786482 HIG786448:HIG786482 HSC786448:HSC786482 IBY786448:IBY786482 ILU786448:ILU786482 IVQ786448:IVQ786482 JFM786448:JFM786482 JPI786448:JPI786482 JZE786448:JZE786482 KJA786448:KJA786482 KSW786448:KSW786482 LCS786448:LCS786482 LMO786448:LMO786482 LWK786448:LWK786482 MGG786448:MGG786482 MQC786448:MQC786482 MZY786448:MZY786482 NJU786448:NJU786482 NTQ786448:NTQ786482 ODM786448:ODM786482 ONI786448:ONI786482 OXE786448:OXE786482 PHA786448:PHA786482 PQW786448:PQW786482 QAS786448:QAS786482 QKO786448:QKO786482 QUK786448:QUK786482 REG786448:REG786482 ROC786448:ROC786482 RXY786448:RXY786482 SHU786448:SHU786482 SRQ786448:SRQ786482 TBM786448:TBM786482 TLI786448:TLI786482 TVE786448:TVE786482 UFA786448:UFA786482 UOW786448:UOW786482 UYS786448:UYS786482 VIO786448:VIO786482 VSK786448:VSK786482 WCG786448:WCG786482 WMC786448:WMC786482 WVY786448:WVY786482 F851984:F852018 JM851984:JM852018 TI851984:TI852018 ADE851984:ADE852018 ANA851984:ANA852018 AWW851984:AWW852018 BGS851984:BGS852018 BQO851984:BQO852018 CAK851984:CAK852018 CKG851984:CKG852018 CUC851984:CUC852018 DDY851984:DDY852018 DNU851984:DNU852018 DXQ851984:DXQ852018 EHM851984:EHM852018 ERI851984:ERI852018 FBE851984:FBE852018 FLA851984:FLA852018 FUW851984:FUW852018 GES851984:GES852018 GOO851984:GOO852018 GYK851984:GYK852018 HIG851984:HIG852018 HSC851984:HSC852018 IBY851984:IBY852018 ILU851984:ILU852018 IVQ851984:IVQ852018 JFM851984:JFM852018 JPI851984:JPI852018 JZE851984:JZE852018 KJA851984:KJA852018 KSW851984:KSW852018 LCS851984:LCS852018 LMO851984:LMO852018 LWK851984:LWK852018 MGG851984:MGG852018 MQC851984:MQC852018 MZY851984:MZY852018 NJU851984:NJU852018 NTQ851984:NTQ852018 ODM851984:ODM852018 ONI851984:ONI852018 OXE851984:OXE852018 PHA851984:PHA852018 PQW851984:PQW852018 QAS851984:QAS852018 QKO851984:QKO852018 QUK851984:QUK852018 REG851984:REG852018 ROC851984:ROC852018 RXY851984:RXY852018 SHU851984:SHU852018 SRQ851984:SRQ852018 TBM851984:TBM852018 TLI851984:TLI852018 TVE851984:TVE852018 UFA851984:UFA852018 UOW851984:UOW852018 UYS851984:UYS852018 VIO851984:VIO852018 VSK851984:VSK852018 WCG851984:WCG852018 WMC851984:WMC852018 WVY851984:WVY852018 F917520:F917554 JM917520:JM917554 TI917520:TI917554 ADE917520:ADE917554 ANA917520:ANA917554 AWW917520:AWW917554 BGS917520:BGS917554 BQO917520:BQO917554 CAK917520:CAK917554 CKG917520:CKG917554 CUC917520:CUC917554 DDY917520:DDY917554 DNU917520:DNU917554 DXQ917520:DXQ917554 EHM917520:EHM917554 ERI917520:ERI917554 FBE917520:FBE917554 FLA917520:FLA917554 FUW917520:FUW917554 GES917520:GES917554 GOO917520:GOO917554 GYK917520:GYK917554 HIG917520:HIG917554 HSC917520:HSC917554 IBY917520:IBY917554 ILU917520:ILU917554 IVQ917520:IVQ917554 JFM917520:JFM917554 JPI917520:JPI917554 JZE917520:JZE917554 KJA917520:KJA917554 KSW917520:KSW917554 LCS917520:LCS917554 LMO917520:LMO917554 LWK917520:LWK917554 MGG917520:MGG917554 MQC917520:MQC917554 MZY917520:MZY917554 NJU917520:NJU917554 NTQ917520:NTQ917554 ODM917520:ODM917554 ONI917520:ONI917554 OXE917520:OXE917554 PHA917520:PHA917554 PQW917520:PQW917554 QAS917520:QAS917554 QKO917520:QKO917554 QUK917520:QUK917554 REG917520:REG917554 ROC917520:ROC917554 RXY917520:RXY917554 SHU917520:SHU917554 SRQ917520:SRQ917554 TBM917520:TBM917554 TLI917520:TLI917554 TVE917520:TVE917554 UFA917520:UFA917554 UOW917520:UOW917554 UYS917520:UYS917554 VIO917520:VIO917554 VSK917520:VSK917554 WCG917520:WCG917554 WMC917520:WMC917554 WVY917520:WVY917554 F983056:F983090 JM983056:JM983090 TI983056:TI983090 ADE983056:ADE983090 ANA983056:ANA983090 AWW983056:AWW983090 BGS983056:BGS983090 BQO983056:BQO983090 CAK983056:CAK983090 CKG983056:CKG983090 CUC983056:CUC983090 DDY983056:DDY983090 DNU983056:DNU983090 DXQ983056:DXQ983090 EHM983056:EHM983090 ERI983056:ERI983090 FBE983056:FBE983090 FLA983056:FLA983090 FUW983056:FUW983090 GES983056:GES983090 GOO983056:GOO983090 GYK983056:GYK983090 HIG983056:HIG983090 HSC983056:HSC983090 IBY983056:IBY983090 ILU983056:ILU983090 IVQ983056:IVQ983090 JFM983056:JFM983090 JPI983056:JPI983090 JZE983056:JZE983090 KJA983056:KJA983090 KSW983056:KSW983090 LCS983056:LCS983090 LMO983056:LMO983090 LWK983056:LWK983090 MGG983056:MGG983090 MQC983056:MQC983090 MZY983056:MZY983090 NJU983056:NJU983090 NTQ983056:NTQ983090 ODM983056:ODM983090 ONI983056:ONI983090 OXE983056:OXE983090 PHA983056:PHA983090 PQW983056:PQW983090 QAS983056:QAS983090 QKO983056:QKO983090 QUK983056:QUK983090 REG983056:REG983090 ROC983056:ROC983090 RXY983056:RXY983090 SHU983056:SHU983090 SRQ983056:SRQ983090 TBM983056:TBM983090 TLI983056:TLI983090 TVE983056:TVE983090 UFA983056:UFA983090 UOW983056:UOW983090 UYS983056:UYS983090 VIO983056:VIO983090 VSK983056:VSK983090 WCG983056:WCG983090 WMC983056:WMC983090 F14:F48" xr:uid="{00000000-0002-0000-0700-000002000000}">
      <formula1>$B$14:$B$28</formula1>
    </dataValidation>
  </dataValidations>
  <pageMargins left="0.7" right="0.7" top="0.19" bottom="0.27" header="0.3" footer="0.3"/>
  <pageSetup scale="41"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3000000}">
          <x14:formula1>
            <xm:f>'Empl policies'!$P$6:$P$38</xm:f>
          </x14:formula1>
          <xm:sqref>G12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vt:i4>
      </vt:variant>
    </vt:vector>
  </HeadingPairs>
  <TitlesOfParts>
    <vt:vector size="27" baseType="lpstr">
      <vt:lpstr>Sheet5</vt:lpstr>
      <vt:lpstr>KH Ban Hang</vt:lpstr>
      <vt:lpstr>KH NHẬP KHO HH&amp;TP</vt:lpstr>
      <vt:lpstr>KH San xuat</vt:lpstr>
      <vt:lpstr>KH Mua Sam TS</vt:lpstr>
      <vt:lpstr>KH Mua Hang</vt:lpstr>
      <vt:lpstr>KH Gia Thanh</vt:lpstr>
      <vt:lpstr>KH Gia von</vt:lpstr>
      <vt:lpstr>KH Chi Phi Nhan Su</vt:lpstr>
      <vt:lpstr>Empl policies</vt:lpstr>
      <vt:lpstr>KH Marketing</vt:lpstr>
      <vt:lpstr>KH CHIETKHAU</vt:lpstr>
      <vt:lpstr>CPKH nam truoc</vt:lpstr>
      <vt:lpstr>CPSCDH Nam truoc</vt:lpstr>
      <vt:lpstr>CPCCDH nam truoc</vt:lpstr>
      <vt:lpstr>KH CPDH DTXDSC</vt:lpstr>
      <vt:lpstr>KH CPDH KHÁC</vt:lpstr>
      <vt:lpstr>KH CPHDKD khac</vt:lpstr>
      <vt:lpstr>KH CPHDKD Khac-CP Cong tac</vt:lpstr>
      <vt:lpstr>Traveling policies</vt:lpstr>
      <vt:lpstr>KH Thue</vt:lpstr>
      <vt:lpstr>KH dong tien</vt:lpstr>
      <vt:lpstr>KH Vay</vt:lpstr>
      <vt:lpstr>DU BAO KQKD</vt:lpstr>
      <vt:lpstr>Bang can doi ke toan</vt:lpstr>
      <vt:lpstr>Tom luoc</vt:lpstr>
      <vt:lpstr>'Tom luoc'!Print_Area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Nguyễn Thị Hạnh</dc:creator>
  <cp:lastModifiedBy>HANH TRANG</cp:lastModifiedBy>
  <dcterms:created xsi:type="dcterms:W3CDTF">2017-12-03T06:44:45Z</dcterms:created>
  <dcterms:modified xsi:type="dcterms:W3CDTF">2025-06-10T10:05:53Z</dcterms:modified>
</cp:coreProperties>
</file>